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H:\State Data Coordinator\PLS\FY13 2012-2013\"/>
    </mc:Choice>
  </mc:AlternateContent>
  <bookViews>
    <workbookView xWindow="0" yWindow="0" windowWidth="19440" windowHeight="14475" tabRatio="773" firstSheet="3" activeTab="13"/>
  </bookViews>
  <sheets>
    <sheet name="All data (computable)" sheetId="4" r:id="rId1"/>
    <sheet name="Outlets" sheetId="5" r:id="rId2"/>
    <sheet name="Summary" sheetId="17" r:id="rId3"/>
    <sheet name="Table 1" sheetId="11" r:id="rId4"/>
    <sheet name="Table 2" sheetId="10" r:id="rId5"/>
    <sheet name="Table 3" sheetId="9" r:id="rId6"/>
    <sheet name="Table 4" sheetId="8" r:id="rId7"/>
    <sheet name="Table 5" sheetId="7" r:id="rId8"/>
    <sheet name="Table 6" sheetId="12" r:id="rId9"/>
    <sheet name="Table 7" sheetId="13" r:id="rId10"/>
    <sheet name="Table 8" sheetId="14" r:id="rId11"/>
    <sheet name="Table 9" sheetId="15" r:id="rId12"/>
    <sheet name="Table 10" sheetId="16" r:id="rId13"/>
    <sheet name="Table 11" sheetId="18" r:id="rId14"/>
    <sheet name="Table 12" sheetId="19" r:id="rId15"/>
    <sheet name="Table 13" sheetId="20" r:id="rId16"/>
    <sheet name="Table 14" sheetId="28" r:id="rId17"/>
    <sheet name="LibPAS export" sheetId="22" r:id="rId18"/>
    <sheet name="All data (unlinked)" sheetId="27" r:id="rId19"/>
    <sheet name="county" sheetId="24" r:id="rId20"/>
    <sheet name="regional" sheetId="26" r:id="rId21"/>
    <sheet name="municipal" sheetId="25" r:id="rId22"/>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42" i="17" l="1"/>
  <c r="D42" i="17"/>
  <c r="I9" i="18" l="1"/>
  <c r="P94" i="16" l="1"/>
  <c r="P83" i="16"/>
  <c r="P84" i="16"/>
  <c r="P85" i="16"/>
  <c r="P86" i="16"/>
  <c r="P87" i="16"/>
  <c r="P88" i="16"/>
  <c r="P89" i="16"/>
  <c r="P90" i="16"/>
  <c r="P91" i="16"/>
  <c r="P82" i="16"/>
  <c r="P69" i="16"/>
  <c r="P70" i="16"/>
  <c r="P71" i="16"/>
  <c r="P72" i="16"/>
  <c r="P73" i="16"/>
  <c r="P74" i="16"/>
  <c r="P75" i="16"/>
  <c r="P76" i="16"/>
  <c r="P77" i="16"/>
  <c r="P78" i="16"/>
  <c r="P79" i="16"/>
  <c r="P68" i="16"/>
  <c r="P9" i="16"/>
  <c r="P66" i="16" s="1"/>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8" i="16"/>
  <c r="P80" i="16" l="1"/>
  <c r="I47" i="18" l="1"/>
  <c r="H83" i="9"/>
  <c r="I83" i="9"/>
  <c r="H69" i="14"/>
  <c r="H70" i="14"/>
  <c r="H71" i="14"/>
  <c r="H72" i="14"/>
  <c r="H73" i="14"/>
  <c r="H74" i="14"/>
  <c r="H75" i="14"/>
  <c r="H76" i="14"/>
  <c r="H77" i="14"/>
  <c r="H78" i="14"/>
  <c r="H79" i="14"/>
  <c r="C70" i="14"/>
  <c r="C71" i="14"/>
  <c r="C72" i="14"/>
  <c r="C73" i="14"/>
  <c r="C74" i="14"/>
  <c r="C75" i="14"/>
  <c r="C76" i="14"/>
  <c r="C77" i="14"/>
  <c r="C78" i="14"/>
  <c r="C79" i="14"/>
  <c r="C69" i="14"/>
  <c r="AC84" i="27"/>
  <c r="AH85" i="27" s="1"/>
  <c r="AG84" i="27"/>
  <c r="GL3" i="4"/>
  <c r="GL4" i="4"/>
  <c r="GL5" i="4"/>
  <c r="GL6" i="4"/>
  <c r="GL7" i="4"/>
  <c r="GL8" i="4"/>
  <c r="GL9" i="4"/>
  <c r="GL10" i="4"/>
  <c r="GL11" i="4"/>
  <c r="GL12" i="4"/>
  <c r="GL13" i="4"/>
  <c r="GL14" i="4"/>
  <c r="GL15" i="4"/>
  <c r="GL16" i="4"/>
  <c r="GL17" i="4"/>
  <c r="GL18" i="4"/>
  <c r="GL19" i="4"/>
  <c r="GL20" i="4"/>
  <c r="GL21" i="4"/>
  <c r="GL22" i="4"/>
  <c r="GL23" i="4"/>
  <c r="GL24" i="4"/>
  <c r="GL25" i="4"/>
  <c r="GL26" i="4"/>
  <c r="GL27" i="4"/>
  <c r="GL28" i="4"/>
  <c r="GL29" i="4"/>
  <c r="GL30" i="4"/>
  <c r="GL31" i="4"/>
  <c r="GL32" i="4"/>
  <c r="GL33" i="4"/>
  <c r="GL34" i="4"/>
  <c r="GL35" i="4"/>
  <c r="GL36" i="4"/>
  <c r="GL37" i="4"/>
  <c r="GL38" i="4"/>
  <c r="GL39" i="4"/>
  <c r="GL40" i="4"/>
  <c r="GL41" i="4"/>
  <c r="GL42" i="4"/>
  <c r="GL43" i="4"/>
  <c r="GL44" i="4"/>
  <c r="GL45" i="4"/>
  <c r="GL46" i="4"/>
  <c r="GL47" i="4"/>
  <c r="GL48" i="4"/>
  <c r="GL49" i="4"/>
  <c r="GL50" i="4"/>
  <c r="GL51" i="4"/>
  <c r="GL52" i="4"/>
  <c r="GL53" i="4"/>
  <c r="GL54" i="4"/>
  <c r="GL55" i="4"/>
  <c r="GL56" i="4"/>
  <c r="GL57" i="4"/>
  <c r="GL58" i="4"/>
  <c r="GL59" i="4"/>
  <c r="GL60" i="4"/>
  <c r="GL61" i="4"/>
  <c r="GL62" i="4"/>
  <c r="GL63" i="4"/>
  <c r="GL64" i="4"/>
  <c r="GL65" i="4"/>
  <c r="GL66" i="4"/>
  <c r="GL67" i="4"/>
  <c r="GL68" i="4"/>
  <c r="GL69" i="4"/>
  <c r="GL70" i="4"/>
  <c r="GL71" i="4"/>
  <c r="GL72" i="4"/>
  <c r="GL73" i="4"/>
  <c r="GL74" i="4"/>
  <c r="GL75" i="4"/>
  <c r="GL76" i="4"/>
  <c r="GL77" i="4"/>
  <c r="GL78" i="4"/>
  <c r="GL79" i="4"/>
  <c r="GL80" i="4"/>
  <c r="GL81" i="4"/>
  <c r="GL8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96" i="4"/>
  <c r="AG10" i="4"/>
  <c r="AG11" i="4"/>
  <c r="AG13" i="4"/>
  <c r="AG17" i="4"/>
  <c r="AG96" i="4" s="1"/>
  <c r="AG3" i="4"/>
  <c r="AG4" i="4"/>
  <c r="AG5" i="4"/>
  <c r="AG6" i="4"/>
  <c r="AG92" i="4" s="1"/>
  <c r="AH93" i="4" s="1"/>
  <c r="AG7" i="4"/>
  <c r="AG8" i="4"/>
  <c r="AG9" i="4"/>
  <c r="AG12" i="4"/>
  <c r="AG14" i="4"/>
  <c r="AG15" i="4"/>
  <c r="AG16"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C94" i="4"/>
  <c r="AH95" i="4" s="1"/>
  <c r="AG94" i="4"/>
  <c r="AC92" i="4"/>
  <c r="GM3" i="4"/>
  <c r="GM4" i="4"/>
  <c r="GM5" i="4"/>
  <c r="GM6" i="4"/>
  <c r="AC90" i="4" s="1"/>
  <c r="GM7" i="4"/>
  <c r="GM8" i="4"/>
  <c r="GM9" i="4"/>
  <c r="GM10" i="4"/>
  <c r="GM11" i="4"/>
  <c r="GM12" i="4"/>
  <c r="GM13" i="4"/>
  <c r="GM14" i="4"/>
  <c r="GM15" i="4"/>
  <c r="GM16" i="4"/>
  <c r="GM17" i="4"/>
  <c r="GM18" i="4"/>
  <c r="GM19" i="4"/>
  <c r="GM20" i="4"/>
  <c r="GM21" i="4"/>
  <c r="GM22" i="4"/>
  <c r="GM23" i="4"/>
  <c r="GM24" i="4"/>
  <c r="GM25" i="4"/>
  <c r="GM26" i="4"/>
  <c r="GM27" i="4"/>
  <c r="GM28" i="4"/>
  <c r="GM29" i="4"/>
  <c r="GM30" i="4"/>
  <c r="GM31" i="4"/>
  <c r="GM32" i="4"/>
  <c r="GM33" i="4"/>
  <c r="GM34" i="4"/>
  <c r="GM35" i="4"/>
  <c r="GM36" i="4"/>
  <c r="GM37" i="4"/>
  <c r="GM38" i="4"/>
  <c r="GM39" i="4"/>
  <c r="GM40" i="4"/>
  <c r="GM41" i="4"/>
  <c r="GM42" i="4"/>
  <c r="GM43" i="4"/>
  <c r="GM44" i="4"/>
  <c r="GM45" i="4"/>
  <c r="GM46" i="4"/>
  <c r="GM47" i="4"/>
  <c r="GM48" i="4"/>
  <c r="GM49" i="4"/>
  <c r="GM50" i="4"/>
  <c r="GM51" i="4"/>
  <c r="GM52" i="4"/>
  <c r="GM53" i="4"/>
  <c r="GM54" i="4"/>
  <c r="GM55" i="4"/>
  <c r="GM56" i="4"/>
  <c r="GM57" i="4"/>
  <c r="GM58" i="4"/>
  <c r="GM59" i="4"/>
  <c r="GM60" i="4"/>
  <c r="GM61" i="4"/>
  <c r="GM62" i="4"/>
  <c r="GM63" i="4"/>
  <c r="GM64" i="4"/>
  <c r="GM65" i="4"/>
  <c r="GM66" i="4"/>
  <c r="GM67" i="4"/>
  <c r="GM68" i="4"/>
  <c r="GM69" i="4"/>
  <c r="GM70" i="4"/>
  <c r="GM71" i="4"/>
  <c r="GM72" i="4"/>
  <c r="GM73" i="4"/>
  <c r="GM74" i="4"/>
  <c r="GM75" i="4"/>
  <c r="GM76" i="4"/>
  <c r="GM77" i="4"/>
  <c r="GM78" i="4"/>
  <c r="GM79" i="4"/>
  <c r="GM80" i="4"/>
  <c r="GM81" i="4"/>
  <c r="GM82" i="4"/>
  <c r="AC88" i="4"/>
  <c r="AG86" i="4"/>
  <c r="AC84" i="4"/>
  <c r="AC96" i="27"/>
  <c r="AH97" i="27" s="1"/>
  <c r="AG96" i="27"/>
  <c r="AC94" i="27"/>
  <c r="AG94" i="27"/>
  <c r="AH95" i="27"/>
  <c r="AC92" i="27"/>
  <c r="AG92" i="27"/>
  <c r="AH93" i="27" s="1"/>
  <c r="AC90" i="27"/>
  <c r="AH91" i="27" s="1"/>
  <c r="AG90" i="27"/>
  <c r="AC88" i="27"/>
  <c r="AH89" i="27" s="1"/>
  <c r="AG88" i="27"/>
  <c r="AC86" i="27"/>
  <c r="AG86" i="27"/>
  <c r="AH87" i="27"/>
  <c r="GK84" i="27"/>
  <c r="H51" i="17"/>
  <c r="G51" i="17"/>
  <c r="F51" i="17"/>
  <c r="EL84" i="27"/>
  <c r="E51" i="17"/>
  <c r="D51" i="17"/>
  <c r="EB84" i="27"/>
  <c r="C51" i="17" s="1"/>
  <c r="AB84" i="27"/>
  <c r="I42" i="17" s="1"/>
  <c r="DT84" i="27"/>
  <c r="DU84" i="27"/>
  <c r="ES84" i="27"/>
  <c r="BI84" i="27"/>
  <c r="I32" i="17" s="1"/>
  <c r="BH84" i="27"/>
  <c r="H32" i="17" s="1"/>
  <c r="G32" i="17"/>
  <c r="BG84" i="27"/>
  <c r="F32" i="17"/>
  <c r="E32" i="17"/>
  <c r="BC84" i="27"/>
  <c r="AZ84" i="27"/>
  <c r="H23" i="17" s="1"/>
  <c r="I23" i="17"/>
  <c r="AX84" i="27"/>
  <c r="G23" i="17" s="1"/>
  <c r="AS84" i="27"/>
  <c r="AR84" i="27"/>
  <c r="C23" i="17" s="1"/>
  <c r="D23" i="17"/>
  <c r="DP84" i="27"/>
  <c r="I14" i="17" s="1"/>
  <c r="H14" i="17"/>
  <c r="DI84" i="27"/>
  <c r="G14" i="17"/>
  <c r="CY84" i="27"/>
  <c r="E14" i="17" s="1"/>
  <c r="F14" i="17"/>
  <c r="CA84" i="27"/>
  <c r="D14" i="17" s="1"/>
  <c r="C14" i="17"/>
  <c r="GR84" i="27"/>
  <c r="G94" i="28"/>
  <c r="O94" i="28" s="1"/>
  <c r="GV84" i="27"/>
  <c r="K94" i="28"/>
  <c r="GQ84" i="27"/>
  <c r="F94" i="28" s="1"/>
  <c r="GU84" i="27"/>
  <c r="J94" i="28" s="1"/>
  <c r="GP84" i="27"/>
  <c r="E94" i="28"/>
  <c r="M94" i="28" s="1"/>
  <c r="GT84" i="27"/>
  <c r="I94" i="28"/>
  <c r="GO84" i="27"/>
  <c r="D94" i="28" s="1"/>
  <c r="L94" i="28" s="1"/>
  <c r="GS84" i="27"/>
  <c r="H94" i="28" s="1"/>
  <c r="D83" i="28"/>
  <c r="H83" i="28"/>
  <c r="L83" i="28" s="1"/>
  <c r="E83" i="28"/>
  <c r="M83" i="28" s="1"/>
  <c r="I83" i="28"/>
  <c r="F83" i="28"/>
  <c r="N83" i="28" s="1"/>
  <c r="J83" i="28"/>
  <c r="G83" i="28"/>
  <c r="K83" i="28"/>
  <c r="O83" i="28"/>
  <c r="D84" i="28"/>
  <c r="L84" i="28"/>
  <c r="E84" i="28"/>
  <c r="M84" i="28"/>
  <c r="F84" i="28"/>
  <c r="N84" i="28"/>
  <c r="G84" i="28"/>
  <c r="K84" i="28"/>
  <c r="D85" i="28"/>
  <c r="H85" i="28"/>
  <c r="L85" i="28"/>
  <c r="E85" i="28"/>
  <c r="I85" i="28"/>
  <c r="M85" i="28" s="1"/>
  <c r="F85" i="28"/>
  <c r="N85" i="28" s="1"/>
  <c r="J85" i="28"/>
  <c r="G85" i="28"/>
  <c r="O85" i="28" s="1"/>
  <c r="K85" i="28"/>
  <c r="D86" i="28"/>
  <c r="H86" i="28"/>
  <c r="L86" i="28"/>
  <c r="E86" i="28"/>
  <c r="I86" i="28"/>
  <c r="M86" i="28" s="1"/>
  <c r="F86" i="28"/>
  <c r="N86" i="28" s="1"/>
  <c r="J86" i="28"/>
  <c r="G86" i="28"/>
  <c r="O86" i="28" s="1"/>
  <c r="K86" i="28"/>
  <c r="D87" i="28"/>
  <c r="H87" i="28"/>
  <c r="L87" i="28"/>
  <c r="E87" i="28"/>
  <c r="I87" i="28"/>
  <c r="M87" i="28" s="1"/>
  <c r="F87" i="28"/>
  <c r="N87" i="28" s="1"/>
  <c r="J87" i="28"/>
  <c r="G87" i="28"/>
  <c r="O87" i="28" s="1"/>
  <c r="K87" i="28"/>
  <c r="D88" i="28"/>
  <c r="H88" i="28"/>
  <c r="L88" i="28"/>
  <c r="E88" i="28"/>
  <c r="I88" i="28"/>
  <c r="M88" i="28" s="1"/>
  <c r="F88" i="28"/>
  <c r="N88" i="28" s="1"/>
  <c r="J88" i="28"/>
  <c r="G88" i="28"/>
  <c r="K88" i="28"/>
  <c r="D89" i="28"/>
  <c r="H89" i="28"/>
  <c r="L89" i="28"/>
  <c r="E89" i="28"/>
  <c r="I89" i="28"/>
  <c r="M89" i="28" s="1"/>
  <c r="F89" i="28"/>
  <c r="N89" i="28" s="1"/>
  <c r="J89" i="28"/>
  <c r="G89" i="28"/>
  <c r="O89" i="28" s="1"/>
  <c r="K89" i="28"/>
  <c r="D90" i="28"/>
  <c r="H90" i="28"/>
  <c r="L90" i="28"/>
  <c r="E90" i="28"/>
  <c r="I90" i="28"/>
  <c r="M90" i="28" s="1"/>
  <c r="F90" i="28"/>
  <c r="N90" i="28" s="1"/>
  <c r="J90" i="28"/>
  <c r="G90" i="28"/>
  <c r="O90" i="28" s="1"/>
  <c r="K90" i="28"/>
  <c r="D91" i="28"/>
  <c r="H91" i="28"/>
  <c r="L91" i="28"/>
  <c r="E91" i="28"/>
  <c r="I91" i="28"/>
  <c r="M91" i="28" s="1"/>
  <c r="F91" i="28"/>
  <c r="N91" i="28" s="1"/>
  <c r="J91" i="28"/>
  <c r="O91" i="28"/>
  <c r="G82" i="28"/>
  <c r="K82" i="28"/>
  <c r="F82" i="28"/>
  <c r="N82" i="28" s="1"/>
  <c r="J82" i="28"/>
  <c r="E82" i="28"/>
  <c r="I82" i="28"/>
  <c r="M82" i="28"/>
  <c r="M92" i="28" s="1"/>
  <c r="D82" i="28"/>
  <c r="H82" i="28"/>
  <c r="L82" i="28" s="1"/>
  <c r="E92" i="28"/>
  <c r="I92" i="28"/>
  <c r="C83" i="28"/>
  <c r="C84" i="28"/>
  <c r="C85" i="28"/>
  <c r="C86" i="28"/>
  <c r="C87" i="28"/>
  <c r="C88" i="28"/>
  <c r="C89" i="28"/>
  <c r="C90" i="28"/>
  <c r="C91" i="28"/>
  <c r="C82" i="28"/>
  <c r="E68" i="28"/>
  <c r="E69" i="28"/>
  <c r="E70" i="28"/>
  <c r="E71" i="28"/>
  <c r="M71" i="28" s="1"/>
  <c r="E72" i="28"/>
  <c r="E73" i="28"/>
  <c r="M73" i="28" s="1"/>
  <c r="E74" i="28"/>
  <c r="E75" i="28"/>
  <c r="M75" i="28" s="1"/>
  <c r="E76" i="28"/>
  <c r="E77" i="28"/>
  <c r="M77" i="28" s="1"/>
  <c r="E78" i="28"/>
  <c r="E79" i="28"/>
  <c r="M79" i="28" s="1"/>
  <c r="F68" i="28"/>
  <c r="N68" i="28" s="1"/>
  <c r="F69" i="28"/>
  <c r="F70" i="28"/>
  <c r="F71" i="28"/>
  <c r="F72" i="28"/>
  <c r="N72" i="28" s="1"/>
  <c r="F73" i="28"/>
  <c r="F74" i="28"/>
  <c r="F75" i="28"/>
  <c r="F76" i="28"/>
  <c r="N76" i="28" s="1"/>
  <c r="F77" i="28"/>
  <c r="F78" i="28"/>
  <c r="F79" i="28"/>
  <c r="G68" i="28"/>
  <c r="G69" i="28"/>
  <c r="G70" i="28"/>
  <c r="G71" i="28"/>
  <c r="O71" i="28" s="1"/>
  <c r="G72" i="28"/>
  <c r="G73" i="28"/>
  <c r="O73" i="28" s="1"/>
  <c r="G74" i="28"/>
  <c r="G75" i="28"/>
  <c r="O75" i="28" s="1"/>
  <c r="G76" i="28"/>
  <c r="G77" i="28"/>
  <c r="O77" i="28" s="1"/>
  <c r="G78" i="28"/>
  <c r="G79" i="28"/>
  <c r="O79" i="28" s="1"/>
  <c r="H68" i="28"/>
  <c r="L68" i="28" s="1"/>
  <c r="H69" i="28"/>
  <c r="H70" i="28"/>
  <c r="H71" i="28"/>
  <c r="H72" i="28"/>
  <c r="L72" i="28" s="1"/>
  <c r="H73" i="28"/>
  <c r="H74" i="28"/>
  <c r="H75" i="28"/>
  <c r="H76" i="28"/>
  <c r="L76" i="28" s="1"/>
  <c r="H77" i="28"/>
  <c r="H78" i="28"/>
  <c r="H79" i="28"/>
  <c r="H80" i="28"/>
  <c r="I68" i="28"/>
  <c r="I69" i="28"/>
  <c r="I70" i="28"/>
  <c r="I71" i="28"/>
  <c r="I72" i="28"/>
  <c r="I73" i="28"/>
  <c r="I74" i="28"/>
  <c r="I75" i="28"/>
  <c r="I76" i="28"/>
  <c r="I77" i="28"/>
  <c r="I78" i="28"/>
  <c r="I79" i="28"/>
  <c r="J68" i="28"/>
  <c r="J69" i="28"/>
  <c r="J70" i="28"/>
  <c r="J71" i="28"/>
  <c r="J72" i="28"/>
  <c r="J73" i="28"/>
  <c r="J74" i="28"/>
  <c r="J75" i="28"/>
  <c r="J76" i="28"/>
  <c r="J77" i="28"/>
  <c r="J78" i="28"/>
  <c r="J79" i="28"/>
  <c r="K68" i="28"/>
  <c r="K69" i="28"/>
  <c r="K70" i="28"/>
  <c r="K71" i="28"/>
  <c r="K72" i="28"/>
  <c r="K73" i="28"/>
  <c r="K74" i="28"/>
  <c r="K75" i="28"/>
  <c r="K77" i="28"/>
  <c r="K78" i="28"/>
  <c r="K79" i="28"/>
  <c r="D68" i="28"/>
  <c r="D69" i="28"/>
  <c r="L69" i="28"/>
  <c r="D70" i="28"/>
  <c r="L70" i="28"/>
  <c r="D71" i="28"/>
  <c r="L71" i="28"/>
  <c r="D72" i="28"/>
  <c r="D73" i="28"/>
  <c r="L73" i="28"/>
  <c r="D74" i="28"/>
  <c r="L74" i="28"/>
  <c r="D75" i="28"/>
  <c r="L75" i="28"/>
  <c r="D76" i="28"/>
  <c r="D77" i="28"/>
  <c r="L77" i="28"/>
  <c r="D78" i="28"/>
  <c r="L78" i="28"/>
  <c r="D79" i="28"/>
  <c r="L79" i="28"/>
  <c r="M68" i="28"/>
  <c r="M70" i="28"/>
  <c r="M72" i="28"/>
  <c r="M74" i="28"/>
  <c r="M76" i="28"/>
  <c r="M78" i="28"/>
  <c r="N69" i="28"/>
  <c r="N71" i="28"/>
  <c r="N73" i="28"/>
  <c r="N75" i="28"/>
  <c r="N77" i="28"/>
  <c r="N79" i="28"/>
  <c r="O68" i="28"/>
  <c r="O70" i="28"/>
  <c r="O72" i="28"/>
  <c r="O74" i="28"/>
  <c r="O76" i="28"/>
  <c r="O78"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M33" i="28" s="1"/>
  <c r="E34" i="28"/>
  <c r="E35" i="28"/>
  <c r="E36" i="28"/>
  <c r="E37" i="28"/>
  <c r="E38" i="28"/>
  <c r="E39" i="28"/>
  <c r="E40" i="28"/>
  <c r="E41" i="28"/>
  <c r="M41" i="28" s="1"/>
  <c r="E42" i="28"/>
  <c r="E43" i="28"/>
  <c r="E44" i="28"/>
  <c r="E45" i="28"/>
  <c r="E46" i="28"/>
  <c r="E47" i="28"/>
  <c r="E48" i="28"/>
  <c r="E49" i="28"/>
  <c r="E50" i="28"/>
  <c r="E51" i="28"/>
  <c r="E52" i="28"/>
  <c r="E53" i="28"/>
  <c r="E54" i="28"/>
  <c r="E55" i="28"/>
  <c r="E56" i="28"/>
  <c r="E57" i="28"/>
  <c r="E58" i="28"/>
  <c r="E59" i="28"/>
  <c r="E60" i="28"/>
  <c r="E61" i="28"/>
  <c r="E62" i="28"/>
  <c r="E63" i="28"/>
  <c r="E64" i="28"/>
  <c r="E65" i="28"/>
  <c r="F8" i="28"/>
  <c r="F9" i="28"/>
  <c r="F10" i="28"/>
  <c r="N10" i="28" s="1"/>
  <c r="F11" i="28"/>
  <c r="F12" i="28"/>
  <c r="F13" i="28"/>
  <c r="F14" i="28"/>
  <c r="N14" i="28" s="1"/>
  <c r="F15" i="28"/>
  <c r="F16" i="28"/>
  <c r="F17" i="28"/>
  <c r="F18" i="28"/>
  <c r="N18" i="28" s="1"/>
  <c r="F19" i="28"/>
  <c r="F20" i="28"/>
  <c r="F21" i="28"/>
  <c r="F22" i="28"/>
  <c r="N22" i="28" s="1"/>
  <c r="F23" i="28"/>
  <c r="F24" i="28"/>
  <c r="F25" i="28"/>
  <c r="F26" i="28"/>
  <c r="N26" i="28" s="1"/>
  <c r="F27" i="28"/>
  <c r="F28" i="28"/>
  <c r="F29" i="28"/>
  <c r="F30" i="28"/>
  <c r="N30" i="28" s="1"/>
  <c r="F31" i="28"/>
  <c r="F32" i="28"/>
  <c r="N32" i="28" s="1"/>
  <c r="F33" i="28"/>
  <c r="F34" i="28"/>
  <c r="F35" i="28"/>
  <c r="F36" i="28"/>
  <c r="N36" i="28" s="1"/>
  <c r="F37" i="28"/>
  <c r="F38" i="28"/>
  <c r="F39" i="28"/>
  <c r="F40" i="28"/>
  <c r="N40" i="28" s="1"/>
  <c r="F41" i="28"/>
  <c r="F42" i="28"/>
  <c r="F43" i="28"/>
  <c r="F44" i="28"/>
  <c r="N44" i="28" s="1"/>
  <c r="F45" i="28"/>
  <c r="F46" i="28"/>
  <c r="N46" i="28" s="1"/>
  <c r="F47" i="28"/>
  <c r="F48" i="28"/>
  <c r="F49" i="28"/>
  <c r="F50" i="28"/>
  <c r="N50" i="28" s="1"/>
  <c r="F51" i="28"/>
  <c r="F52" i="28"/>
  <c r="F53" i="28"/>
  <c r="F54" i="28"/>
  <c r="F55" i="28"/>
  <c r="F56" i="28"/>
  <c r="F57" i="28"/>
  <c r="F58" i="28"/>
  <c r="F59" i="28"/>
  <c r="F60" i="28"/>
  <c r="F61" i="28"/>
  <c r="F62" i="28"/>
  <c r="F63" i="28"/>
  <c r="F64" i="28"/>
  <c r="F65" i="28"/>
  <c r="F66" i="28"/>
  <c r="G8" i="28"/>
  <c r="G9" i="28"/>
  <c r="G10" i="28"/>
  <c r="G11" i="28"/>
  <c r="G12" i="28"/>
  <c r="G13" i="28"/>
  <c r="G14" i="28"/>
  <c r="G15" i="28"/>
  <c r="O15" i="28" s="1"/>
  <c r="G16" i="28"/>
  <c r="G17" i="28"/>
  <c r="G18" i="28"/>
  <c r="G19" i="28"/>
  <c r="O19" i="28" s="1"/>
  <c r="G20" i="28"/>
  <c r="G21" i="28"/>
  <c r="G22" i="28"/>
  <c r="G23" i="28"/>
  <c r="O23" i="28" s="1"/>
  <c r="G24" i="28"/>
  <c r="G25" i="28"/>
  <c r="G26" i="28"/>
  <c r="G27" i="28"/>
  <c r="O27" i="28" s="1"/>
  <c r="G28" i="28"/>
  <c r="G29" i="28"/>
  <c r="G30" i="28"/>
  <c r="G31" i="28"/>
  <c r="O31" i="28" s="1"/>
  <c r="G32" i="28"/>
  <c r="G33" i="28"/>
  <c r="G34" i="28"/>
  <c r="G35" i="28"/>
  <c r="G36" i="28"/>
  <c r="G37" i="28"/>
  <c r="G38" i="28"/>
  <c r="G39" i="28"/>
  <c r="G40" i="28"/>
  <c r="G41" i="28"/>
  <c r="G42" i="28"/>
  <c r="G43" i="28"/>
  <c r="G45" i="28"/>
  <c r="G46" i="28"/>
  <c r="G47" i="28"/>
  <c r="G48" i="28"/>
  <c r="G49" i="28"/>
  <c r="G50" i="28"/>
  <c r="G51" i="28"/>
  <c r="G52" i="28"/>
  <c r="G53" i="28"/>
  <c r="G54" i="28"/>
  <c r="G55" i="28"/>
  <c r="G56" i="28"/>
  <c r="G57" i="28"/>
  <c r="G58" i="28"/>
  <c r="G59" i="28"/>
  <c r="G60" i="28"/>
  <c r="G61" i="28"/>
  <c r="G62" i="28"/>
  <c r="G63" i="28"/>
  <c r="G64" i="28"/>
  <c r="G65" i="28"/>
  <c r="H8" i="28"/>
  <c r="H9" i="28"/>
  <c r="H10" i="28"/>
  <c r="H11" i="28"/>
  <c r="H12" i="28"/>
  <c r="H13" i="28"/>
  <c r="H14" i="28"/>
  <c r="H15" i="28"/>
  <c r="H16" i="28"/>
  <c r="H17" i="28"/>
  <c r="H18" i="28"/>
  <c r="H19" i="28"/>
  <c r="H20" i="28"/>
  <c r="H21" i="28"/>
  <c r="H22" i="28"/>
  <c r="H23" i="28"/>
  <c r="H24" i="28"/>
  <c r="H25" i="28"/>
  <c r="H26" i="28"/>
  <c r="H27" i="28"/>
  <c r="H28" i="28"/>
  <c r="H29" i="28"/>
  <c r="H30" i="28"/>
  <c r="H32" i="28"/>
  <c r="H33" i="28"/>
  <c r="H34" i="28"/>
  <c r="H35" i="28"/>
  <c r="H36" i="28"/>
  <c r="H37" i="28"/>
  <c r="H38" i="28"/>
  <c r="H39" i="28"/>
  <c r="H40" i="28"/>
  <c r="H41" i="28"/>
  <c r="H42" i="28"/>
  <c r="H45" i="28"/>
  <c r="H47" i="28"/>
  <c r="H48" i="28"/>
  <c r="H49" i="28"/>
  <c r="H50" i="28"/>
  <c r="H51" i="28"/>
  <c r="H53" i="28"/>
  <c r="H54" i="28"/>
  <c r="H55" i="28"/>
  <c r="H56" i="28"/>
  <c r="H57" i="28"/>
  <c r="H58" i="28"/>
  <c r="H59" i="28"/>
  <c r="H60" i="28"/>
  <c r="H61" i="28"/>
  <c r="H62" i="28"/>
  <c r="H64" i="28"/>
  <c r="I8" i="28"/>
  <c r="I9" i="28"/>
  <c r="I10" i="28"/>
  <c r="I11" i="28"/>
  <c r="I12" i="28"/>
  <c r="I13" i="28"/>
  <c r="I14" i="28"/>
  <c r="I15" i="28"/>
  <c r="I16" i="28"/>
  <c r="I17" i="28"/>
  <c r="I18" i="28"/>
  <c r="I19" i="28"/>
  <c r="I20" i="28"/>
  <c r="I21" i="28"/>
  <c r="I22" i="28"/>
  <c r="I23" i="28"/>
  <c r="I24" i="28"/>
  <c r="I25" i="28"/>
  <c r="I26" i="28"/>
  <c r="I27" i="28"/>
  <c r="I28" i="28"/>
  <c r="I29" i="28"/>
  <c r="I30" i="28"/>
  <c r="I32" i="28"/>
  <c r="M32" i="28" s="1"/>
  <c r="I33" i="28"/>
  <c r="I34" i="28"/>
  <c r="M34" i="28" s="1"/>
  <c r="I35" i="28"/>
  <c r="I36" i="28"/>
  <c r="M36" i="28" s="1"/>
  <c r="I37" i="28"/>
  <c r="I38" i="28"/>
  <c r="M38" i="28" s="1"/>
  <c r="I39" i="28"/>
  <c r="I40" i="28"/>
  <c r="M40" i="28" s="1"/>
  <c r="I41" i="28"/>
  <c r="I42" i="28"/>
  <c r="M42" i="28" s="1"/>
  <c r="I45" i="28"/>
  <c r="I47" i="28"/>
  <c r="I48" i="28"/>
  <c r="I49" i="28"/>
  <c r="M49" i="28" s="1"/>
  <c r="I50" i="28"/>
  <c r="I51" i="28"/>
  <c r="I53" i="28"/>
  <c r="I54" i="28"/>
  <c r="M54" i="28" s="1"/>
  <c r="I55" i="28"/>
  <c r="I56" i="28"/>
  <c r="M56" i="28" s="1"/>
  <c r="I57" i="28"/>
  <c r="I58" i="28"/>
  <c r="M58" i="28" s="1"/>
  <c r="I59" i="28"/>
  <c r="I60" i="28"/>
  <c r="M60" i="28" s="1"/>
  <c r="I61" i="28"/>
  <c r="I62" i="28"/>
  <c r="M62" i="28" s="1"/>
  <c r="I64" i="28"/>
  <c r="J8" i="28"/>
  <c r="J9" i="28"/>
  <c r="J10" i="28"/>
  <c r="J11" i="28"/>
  <c r="N11" i="28" s="1"/>
  <c r="J12" i="28"/>
  <c r="J13" i="28"/>
  <c r="N13" i="28" s="1"/>
  <c r="J14" i="28"/>
  <c r="J15" i="28"/>
  <c r="N15" i="28" s="1"/>
  <c r="J16" i="28"/>
  <c r="J17" i="28"/>
  <c r="N17" i="28" s="1"/>
  <c r="J18" i="28"/>
  <c r="J19" i="28"/>
  <c r="N19" i="28" s="1"/>
  <c r="J20" i="28"/>
  <c r="J21" i="28"/>
  <c r="N21" i="28" s="1"/>
  <c r="J22" i="28"/>
  <c r="J23" i="28"/>
  <c r="N23" i="28" s="1"/>
  <c r="J24" i="28"/>
  <c r="J25" i="28"/>
  <c r="N25" i="28" s="1"/>
  <c r="J26" i="28"/>
  <c r="J27" i="28"/>
  <c r="N27" i="28" s="1"/>
  <c r="J28" i="28"/>
  <c r="J29" i="28"/>
  <c r="N29" i="28" s="1"/>
  <c r="J30" i="28"/>
  <c r="J32" i="28"/>
  <c r="J33" i="28"/>
  <c r="J34" i="28"/>
  <c r="J35" i="28"/>
  <c r="J36" i="28"/>
  <c r="J37" i="28"/>
  <c r="J38" i="28"/>
  <c r="J39" i="28"/>
  <c r="J40" i="28"/>
  <c r="J41" i="28"/>
  <c r="J42" i="28"/>
  <c r="J45" i="28"/>
  <c r="J47" i="28"/>
  <c r="N47" i="28" s="1"/>
  <c r="J48" i="28"/>
  <c r="J49" i="28"/>
  <c r="N49" i="28" s="1"/>
  <c r="J50" i="28"/>
  <c r="J51" i="28"/>
  <c r="J53" i="28"/>
  <c r="J54" i="28"/>
  <c r="J55" i="28"/>
  <c r="J56" i="28"/>
  <c r="J57" i="28"/>
  <c r="J58" i="28"/>
  <c r="J59" i="28"/>
  <c r="J60" i="28"/>
  <c r="J61" i="28"/>
  <c r="J62" i="28"/>
  <c r="J64" i="28"/>
  <c r="K8" i="28"/>
  <c r="K9" i="28"/>
  <c r="K10" i="28"/>
  <c r="K11" i="28"/>
  <c r="K12" i="28"/>
  <c r="K13" i="28"/>
  <c r="O13" i="28" s="1"/>
  <c r="K14" i="28"/>
  <c r="K15" i="28"/>
  <c r="K16" i="28"/>
  <c r="K17" i="28"/>
  <c r="O17" i="28" s="1"/>
  <c r="K18" i="28"/>
  <c r="K19" i="28"/>
  <c r="K20" i="28"/>
  <c r="K22" i="28"/>
  <c r="O22" i="28" s="1"/>
  <c r="K23" i="28"/>
  <c r="K24" i="28"/>
  <c r="K25" i="28"/>
  <c r="K26" i="28"/>
  <c r="O26" i="28" s="1"/>
  <c r="K27" i="28"/>
  <c r="K28" i="28"/>
  <c r="K29" i="28"/>
  <c r="K30" i="28"/>
  <c r="O30" i="28" s="1"/>
  <c r="K32" i="28"/>
  <c r="K33" i="28"/>
  <c r="K34" i="28"/>
  <c r="K35" i="28"/>
  <c r="K36" i="28"/>
  <c r="K37" i="28"/>
  <c r="K38" i="28"/>
  <c r="K39" i="28"/>
  <c r="K40" i="28"/>
  <c r="K41" i="28"/>
  <c r="K42" i="28"/>
  <c r="K43" i="28"/>
  <c r="K45" i="28"/>
  <c r="K47" i="28"/>
  <c r="O47" i="28" s="1"/>
  <c r="K48" i="28"/>
  <c r="K50" i="28"/>
  <c r="O50" i="28" s="1"/>
  <c r="K53" i="28"/>
  <c r="K54" i="28"/>
  <c r="K55" i="28"/>
  <c r="K56" i="28"/>
  <c r="K57" i="28"/>
  <c r="K58" i="28"/>
  <c r="K59" i="28"/>
  <c r="K61" i="28"/>
  <c r="O61" i="28" s="1"/>
  <c r="K62" i="28"/>
  <c r="K63" i="28"/>
  <c r="O63" i="28" s="1"/>
  <c r="K64" i="28"/>
  <c r="K65" i="28"/>
  <c r="O65" i="28" s="1"/>
  <c r="D8" i="28"/>
  <c r="L8" i="28" s="1"/>
  <c r="D9" i="28"/>
  <c r="D10" i="28"/>
  <c r="L10" i="28" s="1"/>
  <c r="D11" i="28"/>
  <c r="L11" i="28" s="1"/>
  <c r="D12" i="28"/>
  <c r="L12" i="28" s="1"/>
  <c r="D13" i="28"/>
  <c r="D14" i="28"/>
  <c r="L14" i="28" s="1"/>
  <c r="D15" i="28"/>
  <c r="L15" i="28" s="1"/>
  <c r="D16" i="28"/>
  <c r="L16" i="28" s="1"/>
  <c r="D17" i="28"/>
  <c r="D18" i="28"/>
  <c r="L18" i="28" s="1"/>
  <c r="D19" i="28"/>
  <c r="L19" i="28" s="1"/>
  <c r="D20" i="28"/>
  <c r="L20" i="28" s="1"/>
  <c r="D21" i="28"/>
  <c r="D22" i="28"/>
  <c r="L22" i="28" s="1"/>
  <c r="D23" i="28"/>
  <c r="L23" i="28" s="1"/>
  <c r="D24" i="28"/>
  <c r="L24" i="28" s="1"/>
  <c r="D25" i="28"/>
  <c r="D26" i="28"/>
  <c r="L26" i="28" s="1"/>
  <c r="D27" i="28"/>
  <c r="L27" i="28" s="1"/>
  <c r="D28" i="28"/>
  <c r="L28" i="28" s="1"/>
  <c r="D29" i="28"/>
  <c r="D30" i="28"/>
  <c r="L30" i="28" s="1"/>
  <c r="D31" i="28"/>
  <c r="L31" i="28" s="1"/>
  <c r="D32" i="28"/>
  <c r="L32" i="28" s="1"/>
  <c r="D33" i="28"/>
  <c r="L33" i="28" s="1"/>
  <c r="D34" i="28"/>
  <c r="D35" i="28"/>
  <c r="L35" i="28" s="1"/>
  <c r="D36" i="28"/>
  <c r="L36" i="28" s="1"/>
  <c r="D37" i="28"/>
  <c r="L37" i="28" s="1"/>
  <c r="D38" i="28"/>
  <c r="D39" i="28"/>
  <c r="L39" i="28" s="1"/>
  <c r="D40" i="28"/>
  <c r="L40" i="28" s="1"/>
  <c r="D41" i="28"/>
  <c r="L41" i="28" s="1"/>
  <c r="D42" i="28"/>
  <c r="D43" i="28"/>
  <c r="L43" i="28" s="1"/>
  <c r="D45" i="28"/>
  <c r="L45" i="28" s="1"/>
  <c r="D46" i="28"/>
  <c r="L46" i="28" s="1"/>
  <c r="D47" i="28"/>
  <c r="D48" i="28"/>
  <c r="L48" i="28" s="1"/>
  <c r="D49" i="28"/>
  <c r="D50" i="28"/>
  <c r="L50" i="28" s="1"/>
  <c r="D51" i="28"/>
  <c r="D52" i="28"/>
  <c r="L52" i="28" s="1"/>
  <c r="D53" i="28"/>
  <c r="L53" i="28" s="1"/>
  <c r="D54" i="28"/>
  <c r="D55" i="28"/>
  <c r="L55" i="28" s="1"/>
  <c r="D56" i="28"/>
  <c r="L56" i="28" s="1"/>
  <c r="D57" i="28"/>
  <c r="L57" i="28" s="1"/>
  <c r="D58" i="28"/>
  <c r="D59" i="28"/>
  <c r="L59" i="28" s="1"/>
  <c r="D60" i="28"/>
  <c r="L60" i="28" s="1"/>
  <c r="D61" i="28"/>
  <c r="L61" i="28" s="1"/>
  <c r="D62" i="28"/>
  <c r="D63" i="28"/>
  <c r="L63" i="28" s="1"/>
  <c r="D64" i="28"/>
  <c r="L64" i="28" s="1"/>
  <c r="D65" i="28"/>
  <c r="L65" i="28" s="1"/>
  <c r="M8" i="28"/>
  <c r="M9" i="28"/>
  <c r="M10" i="28"/>
  <c r="M11" i="28"/>
  <c r="M12" i="28"/>
  <c r="M13" i="28"/>
  <c r="M14" i="28"/>
  <c r="M15" i="28"/>
  <c r="M16" i="28"/>
  <c r="M17" i="28"/>
  <c r="M18" i="28"/>
  <c r="M19" i="28"/>
  <c r="M20" i="28"/>
  <c r="M21" i="28"/>
  <c r="M22" i="28"/>
  <c r="M23" i="28"/>
  <c r="M24" i="28"/>
  <c r="M25" i="28"/>
  <c r="M26" i="28"/>
  <c r="M27" i="28"/>
  <c r="M28" i="28"/>
  <c r="M29" i="28"/>
  <c r="M30" i="28"/>
  <c r="M31" i="28"/>
  <c r="M35" i="28"/>
  <c r="M37" i="28"/>
  <c r="M39" i="28"/>
  <c r="M43" i="28"/>
  <c r="M44" i="28"/>
  <c r="M45" i="28"/>
  <c r="M46" i="28"/>
  <c r="M47" i="28"/>
  <c r="M48" i="28"/>
  <c r="M50" i="28"/>
  <c r="M51" i="28"/>
  <c r="M52" i="28"/>
  <c r="M53" i="28"/>
  <c r="M55" i="28"/>
  <c r="M57" i="28"/>
  <c r="M59" i="28"/>
  <c r="M61" i="28"/>
  <c r="M63" i="28"/>
  <c r="M64" i="28"/>
  <c r="M65" i="28"/>
  <c r="N8" i="28"/>
  <c r="N12" i="28"/>
  <c r="N16" i="28"/>
  <c r="N20" i="28"/>
  <c r="N24" i="28"/>
  <c r="N28" i="28"/>
  <c r="N31" i="28"/>
  <c r="N33" i="28"/>
  <c r="N35" i="28"/>
  <c r="N37" i="28"/>
  <c r="N39" i="28"/>
  <c r="N41" i="28"/>
  <c r="N43" i="28"/>
  <c r="N45" i="28"/>
  <c r="N48" i="28"/>
  <c r="N51" i="28"/>
  <c r="N52" i="28"/>
  <c r="N53" i="28"/>
  <c r="N55" i="28"/>
  <c r="N56" i="28"/>
  <c r="N57" i="28"/>
  <c r="N59" i="28"/>
  <c r="N60" i="28"/>
  <c r="N61" i="28"/>
  <c r="N63" i="28"/>
  <c r="N64" i="28"/>
  <c r="N65" i="28"/>
  <c r="O8" i="28"/>
  <c r="O10" i="28"/>
  <c r="O12" i="28"/>
  <c r="O14" i="28"/>
  <c r="O16" i="28"/>
  <c r="O18" i="28"/>
  <c r="O20" i="28"/>
  <c r="O21" i="28"/>
  <c r="O24" i="28"/>
  <c r="O25" i="28"/>
  <c r="O28" i="28"/>
  <c r="O29" i="28"/>
  <c r="O32" i="28"/>
  <c r="O33" i="28"/>
  <c r="O34" i="28"/>
  <c r="O36" i="28"/>
  <c r="O37" i="28"/>
  <c r="O38" i="28"/>
  <c r="O40" i="28"/>
  <c r="O41" i="28"/>
  <c r="O42" i="28"/>
  <c r="O44" i="28"/>
  <c r="O45" i="28"/>
  <c r="O46" i="28"/>
  <c r="O48" i="28"/>
  <c r="O49" i="28"/>
  <c r="O51" i="28"/>
  <c r="O52" i="28"/>
  <c r="O53" i="28"/>
  <c r="O54" i="28"/>
  <c r="O55" i="28"/>
  <c r="O56" i="28"/>
  <c r="O57" i="28"/>
  <c r="O58" i="28"/>
  <c r="O59" i="28"/>
  <c r="O60" i="28"/>
  <c r="O62" i="28"/>
  <c r="O64" i="28"/>
  <c r="D44" i="28"/>
  <c r="D66" i="28"/>
  <c r="C69" i="28"/>
  <c r="C70" i="28"/>
  <c r="C71" i="28"/>
  <c r="C72" i="28"/>
  <c r="C73" i="28"/>
  <c r="C74" i="28"/>
  <c r="C75" i="28"/>
  <c r="C76" i="28"/>
  <c r="C77" i="28"/>
  <c r="C78" i="28"/>
  <c r="C79" i="28"/>
  <c r="C6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A65" i="28"/>
  <c r="B65" i="28"/>
  <c r="C8" i="28"/>
  <c r="D92" i="28"/>
  <c r="B91" i="28"/>
  <c r="A91" i="28"/>
  <c r="B90" i="28"/>
  <c r="A90" i="28"/>
  <c r="B89" i="28"/>
  <c r="A89" i="28"/>
  <c r="B88" i="28"/>
  <c r="A88" i="28"/>
  <c r="B87" i="28"/>
  <c r="A87" i="28"/>
  <c r="B86" i="28"/>
  <c r="A86" i="28"/>
  <c r="B85" i="28"/>
  <c r="A85" i="28"/>
  <c r="B84" i="28"/>
  <c r="A84" i="28"/>
  <c r="B83" i="28"/>
  <c r="A83" i="28"/>
  <c r="B82" i="28"/>
  <c r="A82" i="28"/>
  <c r="D80" i="28"/>
  <c r="B79" i="28"/>
  <c r="A79" i="28"/>
  <c r="B78" i="28"/>
  <c r="A78" i="28"/>
  <c r="B77" i="28"/>
  <c r="A77" i="28"/>
  <c r="B76" i="28"/>
  <c r="A76" i="28"/>
  <c r="B75" i="28"/>
  <c r="A75" i="28"/>
  <c r="B74" i="28"/>
  <c r="A74" i="28"/>
  <c r="B73" i="28"/>
  <c r="A73" i="28"/>
  <c r="B72" i="28"/>
  <c r="A72" i="28"/>
  <c r="B71" i="28"/>
  <c r="A71" i="28"/>
  <c r="B70" i="28"/>
  <c r="A70" i="28"/>
  <c r="B69" i="28"/>
  <c r="A69" i="28"/>
  <c r="B68" i="28"/>
  <c r="A68" i="28"/>
  <c r="B64" i="28"/>
  <c r="A64" i="28"/>
  <c r="B63" i="28"/>
  <c r="A63" i="28"/>
  <c r="B62" i="28"/>
  <c r="A62" i="28"/>
  <c r="B61" i="28"/>
  <c r="A61" i="28"/>
  <c r="B60" i="28"/>
  <c r="A60" i="28"/>
  <c r="B59" i="28"/>
  <c r="A59" i="28"/>
  <c r="B58" i="28"/>
  <c r="A58" i="28"/>
  <c r="B57" i="28"/>
  <c r="A57" i="28"/>
  <c r="B56" i="28"/>
  <c r="A56" i="28"/>
  <c r="B55" i="28"/>
  <c r="A55" i="28"/>
  <c r="B54" i="28"/>
  <c r="A54" i="28"/>
  <c r="B53" i="28"/>
  <c r="A53" i="28"/>
  <c r="B52" i="28"/>
  <c r="A52" i="28"/>
  <c r="B51" i="28"/>
  <c r="A51" i="28"/>
  <c r="B50" i="28"/>
  <c r="A50" i="28"/>
  <c r="B49" i="28"/>
  <c r="A49" i="28"/>
  <c r="B48" i="28"/>
  <c r="A48" i="28"/>
  <c r="B47" i="28"/>
  <c r="A47" i="28"/>
  <c r="B46" i="28"/>
  <c r="A46" i="28"/>
  <c r="B45" i="28"/>
  <c r="A45" i="28"/>
  <c r="B44" i="28"/>
  <c r="A44" i="28"/>
  <c r="B43" i="28"/>
  <c r="A43" i="28"/>
  <c r="B42" i="28"/>
  <c r="A42" i="28"/>
  <c r="B41" i="28"/>
  <c r="A41" i="28"/>
  <c r="B40" i="28"/>
  <c r="A40" i="28"/>
  <c r="B39" i="28"/>
  <c r="A39" i="28"/>
  <c r="B38" i="28"/>
  <c r="A38" i="28"/>
  <c r="B37" i="28"/>
  <c r="A37" i="28"/>
  <c r="B36" i="28"/>
  <c r="A36" i="28"/>
  <c r="B35" i="28"/>
  <c r="A35" i="28"/>
  <c r="B34" i="28"/>
  <c r="A34" i="28"/>
  <c r="B33" i="28"/>
  <c r="A33" i="28"/>
  <c r="B32" i="28"/>
  <c r="A32" i="28"/>
  <c r="B31" i="28"/>
  <c r="A31" i="28"/>
  <c r="B30" i="28"/>
  <c r="A30" i="28"/>
  <c r="B29" i="28"/>
  <c r="A29" i="28"/>
  <c r="B28" i="28"/>
  <c r="A28" i="28"/>
  <c r="B27" i="28"/>
  <c r="A27" i="28"/>
  <c r="B26" i="28"/>
  <c r="A26" i="28"/>
  <c r="B25" i="28"/>
  <c r="A25" i="28"/>
  <c r="B24" i="28"/>
  <c r="A24" i="28"/>
  <c r="B23" i="28"/>
  <c r="A23" i="28"/>
  <c r="B22" i="28"/>
  <c r="A22" i="28"/>
  <c r="B21" i="28"/>
  <c r="A21" i="28"/>
  <c r="B20" i="28"/>
  <c r="A20" i="28"/>
  <c r="B19" i="28"/>
  <c r="A19" i="28"/>
  <c r="B18" i="28"/>
  <c r="A18" i="28"/>
  <c r="B17" i="28"/>
  <c r="A17" i="28"/>
  <c r="B16" i="28"/>
  <c r="A16" i="28"/>
  <c r="B15" i="28"/>
  <c r="A15" i="28"/>
  <c r="B14" i="28"/>
  <c r="A14" i="28"/>
  <c r="B13" i="28"/>
  <c r="A13" i="28"/>
  <c r="B12" i="28"/>
  <c r="A12" i="28"/>
  <c r="B11" i="28"/>
  <c r="A11" i="28"/>
  <c r="B10" i="28"/>
  <c r="A10" i="28"/>
  <c r="B9" i="28"/>
  <c r="A9" i="28"/>
  <c r="B8" i="28"/>
  <c r="A8" i="28"/>
  <c r="FB84" i="27"/>
  <c r="J95" i="20"/>
  <c r="FC84" i="27"/>
  <c r="I95" i="20"/>
  <c r="FA84" i="27"/>
  <c r="H42" i="17" s="1"/>
  <c r="H95" i="20"/>
  <c r="EZ84" i="27"/>
  <c r="G95" i="20"/>
  <c r="F95" i="20"/>
  <c r="EY84" i="27"/>
  <c r="E95" i="20" s="1"/>
  <c r="CH85" i="27"/>
  <c r="D95" i="20" s="1"/>
  <c r="D83" i="20"/>
  <c r="D84" i="20"/>
  <c r="D85" i="20"/>
  <c r="D86" i="20"/>
  <c r="D87" i="20"/>
  <c r="D88" i="20"/>
  <c r="D89" i="20"/>
  <c r="D90" i="20"/>
  <c r="D91" i="20"/>
  <c r="D92" i="20"/>
  <c r="D93" i="20"/>
  <c r="J83" i="20"/>
  <c r="J93" i="20" s="1"/>
  <c r="J84" i="20"/>
  <c r="J85" i="20"/>
  <c r="J86" i="20"/>
  <c r="J87" i="20"/>
  <c r="J88" i="20"/>
  <c r="J89" i="20"/>
  <c r="J90" i="20"/>
  <c r="J91" i="20"/>
  <c r="J92" i="20"/>
  <c r="J69" i="20"/>
  <c r="I84" i="20"/>
  <c r="I85" i="20"/>
  <c r="I86" i="20"/>
  <c r="I87" i="20"/>
  <c r="I88" i="20"/>
  <c r="I89" i="20"/>
  <c r="I90" i="20"/>
  <c r="I91" i="20"/>
  <c r="I92" i="20"/>
  <c r="I83" i="20"/>
  <c r="I69" i="20"/>
  <c r="H84" i="20"/>
  <c r="H85" i="20"/>
  <c r="H86" i="20"/>
  <c r="H87" i="20"/>
  <c r="H88" i="20"/>
  <c r="H89" i="20"/>
  <c r="H90" i="20"/>
  <c r="H91" i="20"/>
  <c r="H92" i="20"/>
  <c r="H83" i="20"/>
  <c r="H69" i="20"/>
  <c r="G84" i="20"/>
  <c r="G85" i="20"/>
  <c r="G86" i="20"/>
  <c r="G87" i="20"/>
  <c r="G88" i="20"/>
  <c r="G89" i="20"/>
  <c r="G90" i="20"/>
  <c r="G91" i="20"/>
  <c r="G92" i="20"/>
  <c r="G83" i="20"/>
  <c r="G69" i="20"/>
  <c r="F84" i="20"/>
  <c r="F85" i="20"/>
  <c r="F86" i="20"/>
  <c r="F87" i="20"/>
  <c r="F88" i="20"/>
  <c r="F89" i="20"/>
  <c r="F90" i="20"/>
  <c r="F91" i="20"/>
  <c r="F92" i="20"/>
  <c r="F83" i="20"/>
  <c r="F69" i="20"/>
  <c r="E84" i="20"/>
  <c r="E85" i="20"/>
  <c r="E86" i="20"/>
  <c r="E87" i="20"/>
  <c r="E88" i="20"/>
  <c r="E89" i="20"/>
  <c r="E90" i="20"/>
  <c r="E91" i="20"/>
  <c r="E92" i="20"/>
  <c r="E83" i="20"/>
  <c r="E69" i="20"/>
  <c r="D69" i="20"/>
  <c r="A84" i="20"/>
  <c r="B84" i="20"/>
  <c r="A85" i="20"/>
  <c r="B85" i="20"/>
  <c r="A86" i="20"/>
  <c r="B86" i="20"/>
  <c r="A87" i="20"/>
  <c r="B87" i="20"/>
  <c r="A88" i="20"/>
  <c r="B88" i="20"/>
  <c r="A89" i="20"/>
  <c r="B89" i="20"/>
  <c r="A90" i="20"/>
  <c r="B90" i="20"/>
  <c r="A91" i="20"/>
  <c r="B91" i="20"/>
  <c r="A92" i="20"/>
  <c r="B92" i="20"/>
  <c r="B83" i="20"/>
  <c r="A83" i="20"/>
  <c r="H70" i="20"/>
  <c r="H71" i="20"/>
  <c r="H72" i="20"/>
  <c r="H73" i="20"/>
  <c r="H74" i="20"/>
  <c r="H75" i="20"/>
  <c r="H76" i="20"/>
  <c r="H77" i="20"/>
  <c r="H78" i="20"/>
  <c r="H79" i="20"/>
  <c r="H80" i="20"/>
  <c r="H81" i="20"/>
  <c r="J70" i="20"/>
  <c r="J71" i="20"/>
  <c r="J72" i="20"/>
  <c r="J73" i="20"/>
  <c r="J74" i="20"/>
  <c r="J75" i="20"/>
  <c r="J76" i="20"/>
  <c r="J77" i="20"/>
  <c r="J78" i="20"/>
  <c r="J79" i="20"/>
  <c r="J80" i="20"/>
  <c r="J9" i="20"/>
  <c r="I70" i="20"/>
  <c r="I71" i="20"/>
  <c r="I72" i="20"/>
  <c r="I73" i="20"/>
  <c r="I74" i="20"/>
  <c r="I75" i="20"/>
  <c r="I76" i="20"/>
  <c r="I77" i="20"/>
  <c r="I78" i="20"/>
  <c r="I79" i="20"/>
  <c r="I80" i="20"/>
  <c r="I9" i="20"/>
  <c r="H9" i="20"/>
  <c r="G70" i="20"/>
  <c r="G71" i="20"/>
  <c r="G72" i="20"/>
  <c r="G73" i="20"/>
  <c r="G74" i="20"/>
  <c r="G75" i="20"/>
  <c r="G76" i="20"/>
  <c r="G77" i="20"/>
  <c r="G78" i="20"/>
  <c r="G79" i="20"/>
  <c r="G80" i="20"/>
  <c r="G9" i="20"/>
  <c r="E70" i="20"/>
  <c r="F70" i="20"/>
  <c r="E71" i="20"/>
  <c r="F71" i="20"/>
  <c r="E72" i="20"/>
  <c r="F72" i="20"/>
  <c r="E73" i="20"/>
  <c r="F73" i="20"/>
  <c r="E74" i="20"/>
  <c r="F74" i="20"/>
  <c r="E75" i="20"/>
  <c r="F75" i="20"/>
  <c r="E76" i="20"/>
  <c r="F76" i="20"/>
  <c r="E77" i="20"/>
  <c r="F77" i="20"/>
  <c r="E78" i="20"/>
  <c r="F78" i="20"/>
  <c r="E79" i="20"/>
  <c r="F79" i="20"/>
  <c r="E80" i="20"/>
  <c r="F80" i="20"/>
  <c r="E9" i="20"/>
  <c r="D70" i="20"/>
  <c r="D71" i="20"/>
  <c r="D72" i="20"/>
  <c r="D73" i="20"/>
  <c r="D74" i="20"/>
  <c r="D75" i="20"/>
  <c r="D76" i="20"/>
  <c r="D77" i="20"/>
  <c r="D78" i="20"/>
  <c r="D79" i="20"/>
  <c r="D80" i="20"/>
  <c r="D81" i="20"/>
  <c r="D9" i="20"/>
  <c r="A70" i="20"/>
  <c r="B70" i="20"/>
  <c r="A71" i="20"/>
  <c r="B71" i="20"/>
  <c r="A72" i="20"/>
  <c r="B72" i="20"/>
  <c r="A73" i="20"/>
  <c r="B73" i="20"/>
  <c r="A74" i="20"/>
  <c r="B74" i="20"/>
  <c r="A75" i="20"/>
  <c r="B75" i="20"/>
  <c r="A76" i="20"/>
  <c r="B76" i="20"/>
  <c r="A77" i="20"/>
  <c r="B77" i="20"/>
  <c r="A78" i="20"/>
  <c r="B78" i="20"/>
  <c r="A79" i="20"/>
  <c r="B79" i="20"/>
  <c r="A80" i="20"/>
  <c r="B80" i="20"/>
  <c r="B69" i="20"/>
  <c r="A6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DQ85" i="27"/>
  <c r="C95" i="20" s="1"/>
  <c r="C83" i="20"/>
  <c r="C84" i="20"/>
  <c r="C85" i="20"/>
  <c r="C86" i="20"/>
  <c r="C87" i="20"/>
  <c r="C88" i="20"/>
  <c r="C89" i="20"/>
  <c r="C90" i="20"/>
  <c r="C91" i="20"/>
  <c r="C92" i="20"/>
  <c r="C93" i="20"/>
  <c r="C69" i="20"/>
  <c r="C70" i="20"/>
  <c r="C81" i="20" s="1"/>
  <c r="C71" i="20"/>
  <c r="C72" i="20"/>
  <c r="C73" i="20"/>
  <c r="C74" i="20"/>
  <c r="C75" i="20"/>
  <c r="C76" i="20"/>
  <c r="C77" i="20"/>
  <c r="C78" i="20"/>
  <c r="C79" i="20"/>
  <c r="C80" i="20"/>
  <c r="A62" i="20"/>
  <c r="B62" i="20"/>
  <c r="A63" i="20"/>
  <c r="B63" i="20"/>
  <c r="A64" i="20"/>
  <c r="B64" i="20"/>
  <c r="A65" i="20"/>
  <c r="B65" i="20"/>
  <c r="A66" i="20"/>
  <c r="B66" i="20"/>
  <c r="A10" i="20"/>
  <c r="B10" i="20"/>
  <c r="A11" i="20"/>
  <c r="B11" i="20"/>
  <c r="A12" i="20"/>
  <c r="B12" i="20"/>
  <c r="A13" i="20"/>
  <c r="B13" i="20"/>
  <c r="A14" i="20"/>
  <c r="B14" i="20"/>
  <c r="A15" i="20"/>
  <c r="B15" i="20"/>
  <c r="A16" i="20"/>
  <c r="B16" i="20"/>
  <c r="A17" i="20"/>
  <c r="B17" i="20"/>
  <c r="A18" i="20"/>
  <c r="B18" i="20"/>
  <c r="A19" i="20"/>
  <c r="B19" i="20"/>
  <c r="A20" i="20"/>
  <c r="B20" i="20"/>
  <c r="A21" i="20"/>
  <c r="B21" i="20"/>
  <c r="A22" i="20"/>
  <c r="B22" i="20"/>
  <c r="A23" i="20"/>
  <c r="B23" i="20"/>
  <c r="A24" i="20"/>
  <c r="B24" i="20"/>
  <c r="A25" i="20"/>
  <c r="B25" i="20"/>
  <c r="A26" i="20"/>
  <c r="B26" i="20"/>
  <c r="A27" i="20"/>
  <c r="B27" i="20"/>
  <c r="A28" i="20"/>
  <c r="B28" i="20"/>
  <c r="A29" i="20"/>
  <c r="B29" i="20"/>
  <c r="A30" i="20"/>
  <c r="B30" i="20"/>
  <c r="A31" i="20"/>
  <c r="B31" i="20"/>
  <c r="A32" i="20"/>
  <c r="B32" i="20"/>
  <c r="A33" i="20"/>
  <c r="B33" i="20"/>
  <c r="A34" i="20"/>
  <c r="B34" i="20"/>
  <c r="A35" i="20"/>
  <c r="B35" i="20"/>
  <c r="A36" i="20"/>
  <c r="B36" i="20"/>
  <c r="A37" i="20"/>
  <c r="B37" i="20"/>
  <c r="A38" i="20"/>
  <c r="B38" i="20"/>
  <c r="A39" i="20"/>
  <c r="B39" i="20"/>
  <c r="A40" i="20"/>
  <c r="B40" i="20"/>
  <c r="A41" i="20"/>
  <c r="B41" i="20"/>
  <c r="A42" i="20"/>
  <c r="B42" i="20"/>
  <c r="A43" i="20"/>
  <c r="B43" i="20"/>
  <c r="A44" i="20"/>
  <c r="B44" i="20"/>
  <c r="A45" i="20"/>
  <c r="B45" i="20"/>
  <c r="A46" i="20"/>
  <c r="B46" i="20"/>
  <c r="A47" i="20"/>
  <c r="B47" i="20"/>
  <c r="A48" i="20"/>
  <c r="B48" i="20"/>
  <c r="A49" i="20"/>
  <c r="B49" i="20"/>
  <c r="A50" i="20"/>
  <c r="B50" i="20"/>
  <c r="A51" i="20"/>
  <c r="B51" i="20"/>
  <c r="A52" i="20"/>
  <c r="B52" i="20"/>
  <c r="A53" i="20"/>
  <c r="B53" i="20"/>
  <c r="A54" i="20"/>
  <c r="B54" i="20"/>
  <c r="A55" i="20"/>
  <c r="B55" i="20"/>
  <c r="A56" i="20"/>
  <c r="B56" i="20"/>
  <c r="A57" i="20"/>
  <c r="B57" i="20"/>
  <c r="A58" i="20"/>
  <c r="B58" i="20"/>
  <c r="A59" i="20"/>
  <c r="B59" i="20"/>
  <c r="A60" i="20"/>
  <c r="B60" i="20"/>
  <c r="A61" i="20"/>
  <c r="B61" i="20"/>
  <c r="B9" i="20"/>
  <c r="A9" i="20"/>
  <c r="ER84" i="27"/>
  <c r="Q94" i="19" s="1"/>
  <c r="EQ84" i="27"/>
  <c r="P94" i="19" s="1"/>
  <c r="O94" i="19"/>
  <c r="N94" i="19"/>
  <c r="EN84" i="27"/>
  <c r="M94" i="19" s="1"/>
  <c r="EP84" i="27"/>
  <c r="L94" i="19" s="1"/>
  <c r="EH84" i="27"/>
  <c r="K94" i="19" s="1"/>
  <c r="EK84" i="27"/>
  <c r="J94" i="19" s="1"/>
  <c r="EE84" i="27"/>
  <c r="I94" i="19" s="1"/>
  <c r="H94" i="19"/>
  <c r="EM84" i="27"/>
  <c r="G94" i="19"/>
  <c r="EO84" i="27"/>
  <c r="F94" i="19"/>
  <c r="DX84" i="27"/>
  <c r="E94" i="19" s="1"/>
  <c r="DY84" i="27"/>
  <c r="DZ84" i="27"/>
  <c r="EA84" i="27"/>
  <c r="D94" i="19"/>
  <c r="DV84" i="27"/>
  <c r="DW84" i="27"/>
  <c r="C94" i="19" s="1"/>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L82" i="19"/>
  <c r="L83" i="19"/>
  <c r="L84" i="19"/>
  <c r="L85" i="19"/>
  <c r="L86" i="19"/>
  <c r="L87" i="19"/>
  <c r="L88" i="19"/>
  <c r="L89" i="19"/>
  <c r="L90" i="19"/>
  <c r="L91" i="19"/>
  <c r="M82" i="19"/>
  <c r="M83" i="19"/>
  <c r="M84" i="19"/>
  <c r="M85" i="19"/>
  <c r="M86" i="19"/>
  <c r="M87" i="19"/>
  <c r="M88" i="19"/>
  <c r="M89" i="19"/>
  <c r="M90" i="19"/>
  <c r="M91" i="19"/>
  <c r="Q83" i="19"/>
  <c r="Q84" i="19"/>
  <c r="Q85" i="19"/>
  <c r="Q86" i="19"/>
  <c r="Q87" i="19"/>
  <c r="Q88" i="19"/>
  <c r="Q89" i="19"/>
  <c r="Q90" i="19"/>
  <c r="Q91" i="19"/>
  <c r="Q82" i="19"/>
  <c r="Q68" i="19"/>
  <c r="P83" i="19"/>
  <c r="P84" i="19"/>
  <c r="P85" i="19"/>
  <c r="P86" i="19"/>
  <c r="P87" i="19"/>
  <c r="P88" i="19"/>
  <c r="P89" i="19"/>
  <c r="P90" i="19"/>
  <c r="P91" i="19"/>
  <c r="P82" i="19"/>
  <c r="P68" i="19"/>
  <c r="O83" i="19"/>
  <c r="O84" i="19"/>
  <c r="O85" i="19"/>
  <c r="O86" i="19"/>
  <c r="O87" i="19"/>
  <c r="O88" i="19"/>
  <c r="O89" i="19"/>
  <c r="O90" i="19"/>
  <c r="O91" i="19"/>
  <c r="O82" i="19"/>
  <c r="O68" i="19"/>
  <c r="N83" i="19"/>
  <c r="N84" i="19"/>
  <c r="N85" i="19"/>
  <c r="N86" i="19"/>
  <c r="N87" i="19"/>
  <c r="N88" i="19"/>
  <c r="N89" i="19"/>
  <c r="N90" i="19"/>
  <c r="N91" i="19"/>
  <c r="N82" i="19"/>
  <c r="N68" i="19"/>
  <c r="M68" i="19"/>
  <c r="L68" i="19"/>
  <c r="K83" i="19"/>
  <c r="K84" i="19"/>
  <c r="K85" i="19"/>
  <c r="K86" i="19"/>
  <c r="K87" i="19"/>
  <c r="K88" i="19"/>
  <c r="K89" i="19"/>
  <c r="K90" i="19"/>
  <c r="K91" i="19"/>
  <c r="K82" i="19"/>
  <c r="K68" i="19"/>
  <c r="J83" i="19"/>
  <c r="J84" i="19"/>
  <c r="J85" i="19"/>
  <c r="J86" i="19"/>
  <c r="J87" i="19"/>
  <c r="J88" i="19"/>
  <c r="J89" i="19"/>
  <c r="J90" i="19"/>
  <c r="J91" i="19"/>
  <c r="J82" i="19"/>
  <c r="J68" i="19"/>
  <c r="I83" i="19"/>
  <c r="I84" i="19"/>
  <c r="I85" i="19"/>
  <c r="I86" i="19"/>
  <c r="I87" i="19"/>
  <c r="I88" i="19"/>
  <c r="I89" i="19"/>
  <c r="I90" i="19"/>
  <c r="I91" i="19"/>
  <c r="I82" i="19"/>
  <c r="I68" i="19"/>
  <c r="H83" i="19"/>
  <c r="H84" i="19"/>
  <c r="H85" i="19"/>
  <c r="H86" i="19"/>
  <c r="H87" i="19"/>
  <c r="H88" i="19"/>
  <c r="H89" i="19"/>
  <c r="H90" i="19"/>
  <c r="H91" i="19"/>
  <c r="H82" i="19"/>
  <c r="H68" i="19"/>
  <c r="F82" i="19"/>
  <c r="F83" i="19"/>
  <c r="F84" i="19"/>
  <c r="F85" i="19"/>
  <c r="F86" i="19"/>
  <c r="F87" i="19"/>
  <c r="F88" i="19"/>
  <c r="F89" i="19"/>
  <c r="F90" i="19"/>
  <c r="F91" i="19"/>
  <c r="G82" i="19"/>
  <c r="G83" i="19"/>
  <c r="G84" i="19"/>
  <c r="G85" i="19"/>
  <c r="G86" i="19"/>
  <c r="G87" i="19"/>
  <c r="G88" i="19"/>
  <c r="G89" i="19"/>
  <c r="G90" i="19"/>
  <c r="G91" i="19"/>
  <c r="G68" i="19"/>
  <c r="F68" i="19"/>
  <c r="E83" i="19"/>
  <c r="E84" i="19"/>
  <c r="E85" i="19"/>
  <c r="E86" i="19"/>
  <c r="E87" i="19"/>
  <c r="E88" i="19"/>
  <c r="E89" i="19"/>
  <c r="E90" i="19"/>
  <c r="E91" i="19"/>
  <c r="E82" i="19"/>
  <c r="E68" i="19"/>
  <c r="D83" i="19"/>
  <c r="D84" i="19"/>
  <c r="D85" i="19"/>
  <c r="D86" i="19"/>
  <c r="D87" i="19"/>
  <c r="D88" i="19"/>
  <c r="D89" i="19"/>
  <c r="D90" i="19"/>
  <c r="D68" i="19"/>
  <c r="C83" i="19"/>
  <c r="C84" i="19"/>
  <c r="C85" i="19"/>
  <c r="C86" i="19"/>
  <c r="C87" i="19"/>
  <c r="C88" i="19"/>
  <c r="C89" i="19"/>
  <c r="C90" i="19"/>
  <c r="C91" i="19"/>
  <c r="C82" i="19"/>
  <c r="C68" i="19"/>
  <c r="A83" i="19"/>
  <c r="B83" i="19"/>
  <c r="A84" i="19"/>
  <c r="B84" i="19"/>
  <c r="A85" i="19"/>
  <c r="B85" i="19"/>
  <c r="A86" i="19"/>
  <c r="B86" i="19"/>
  <c r="A87" i="19"/>
  <c r="B87" i="19"/>
  <c r="A88" i="19"/>
  <c r="B88" i="19"/>
  <c r="A89" i="19"/>
  <c r="B89" i="19"/>
  <c r="A90" i="19"/>
  <c r="B90" i="19"/>
  <c r="A91" i="19"/>
  <c r="B91" i="19"/>
  <c r="B82" i="19"/>
  <c r="A82" i="19"/>
  <c r="A69" i="19"/>
  <c r="B69" i="19"/>
  <c r="A70" i="19"/>
  <c r="B70" i="19"/>
  <c r="A71" i="19"/>
  <c r="B71" i="19"/>
  <c r="A72" i="19"/>
  <c r="B72" i="19"/>
  <c r="A73" i="19"/>
  <c r="B73" i="19"/>
  <c r="A74" i="19"/>
  <c r="B74" i="19"/>
  <c r="A75" i="19"/>
  <c r="B75" i="19"/>
  <c r="A76" i="19"/>
  <c r="B76" i="19"/>
  <c r="A77" i="19"/>
  <c r="B77" i="19"/>
  <c r="A78" i="19"/>
  <c r="B78" i="19"/>
  <c r="A79" i="19"/>
  <c r="B79" i="19"/>
  <c r="B68" i="19"/>
  <c r="A68" i="19"/>
  <c r="F69" i="19"/>
  <c r="F70" i="19"/>
  <c r="F71" i="19"/>
  <c r="F72" i="19"/>
  <c r="F73" i="19"/>
  <c r="F74" i="19"/>
  <c r="F75" i="19"/>
  <c r="F76" i="19"/>
  <c r="F77" i="19"/>
  <c r="F78" i="19"/>
  <c r="F79" i="19"/>
  <c r="G69" i="19"/>
  <c r="G70" i="19"/>
  <c r="G71" i="19"/>
  <c r="G72" i="19"/>
  <c r="G73" i="19"/>
  <c r="G74" i="19"/>
  <c r="G75" i="19"/>
  <c r="G76" i="19"/>
  <c r="G77" i="19"/>
  <c r="G78" i="19"/>
  <c r="G79" i="19"/>
  <c r="L69" i="19"/>
  <c r="L70" i="19"/>
  <c r="L71" i="19"/>
  <c r="L72" i="19"/>
  <c r="L73" i="19"/>
  <c r="L74" i="19"/>
  <c r="L75" i="19"/>
  <c r="L76" i="19"/>
  <c r="L77" i="19"/>
  <c r="L78" i="19"/>
  <c r="L79" i="19"/>
  <c r="M69" i="19"/>
  <c r="M70" i="19"/>
  <c r="M71" i="19"/>
  <c r="M72" i="19"/>
  <c r="M73" i="19"/>
  <c r="M74" i="19"/>
  <c r="M75" i="19"/>
  <c r="M76" i="19"/>
  <c r="M77" i="19"/>
  <c r="M78" i="19"/>
  <c r="M79" i="19"/>
  <c r="P69" i="19"/>
  <c r="Q69" i="19"/>
  <c r="P70" i="19"/>
  <c r="Q70" i="19"/>
  <c r="P71" i="19"/>
  <c r="Q71" i="19"/>
  <c r="P72" i="19"/>
  <c r="Q72" i="19"/>
  <c r="P73" i="19"/>
  <c r="Q73" i="19"/>
  <c r="P74" i="19"/>
  <c r="Q74" i="19"/>
  <c r="P75" i="19"/>
  <c r="Q75" i="19"/>
  <c r="P76" i="19"/>
  <c r="Q76" i="19"/>
  <c r="P77" i="19"/>
  <c r="Q77" i="19"/>
  <c r="P78" i="19"/>
  <c r="Q78" i="19"/>
  <c r="P79" i="19"/>
  <c r="Q79" i="19"/>
  <c r="P8" i="19"/>
  <c r="O69" i="19"/>
  <c r="O70" i="19"/>
  <c r="O71" i="19"/>
  <c r="O72" i="19"/>
  <c r="O73" i="19"/>
  <c r="O74" i="19"/>
  <c r="O75" i="19"/>
  <c r="O76" i="19"/>
  <c r="O77" i="19"/>
  <c r="O78" i="19"/>
  <c r="O79" i="19"/>
  <c r="O8" i="19"/>
  <c r="N69" i="19"/>
  <c r="N70" i="19"/>
  <c r="N71" i="19"/>
  <c r="N72" i="19"/>
  <c r="N73" i="19"/>
  <c r="N74" i="19"/>
  <c r="N75" i="19"/>
  <c r="N76" i="19"/>
  <c r="N77" i="19"/>
  <c r="N78" i="19"/>
  <c r="N79" i="19"/>
  <c r="N8" i="19"/>
  <c r="M8" i="19"/>
  <c r="L8" i="19"/>
  <c r="K69" i="19"/>
  <c r="K70" i="19"/>
  <c r="K71" i="19"/>
  <c r="K72" i="19"/>
  <c r="K73" i="19"/>
  <c r="K74" i="19"/>
  <c r="K75" i="19"/>
  <c r="K76" i="19"/>
  <c r="K77" i="19"/>
  <c r="K78" i="19"/>
  <c r="K79" i="19"/>
  <c r="K8" i="19"/>
  <c r="J69" i="19"/>
  <c r="J70" i="19"/>
  <c r="J71" i="19"/>
  <c r="J72" i="19"/>
  <c r="J73" i="19"/>
  <c r="J74" i="19"/>
  <c r="J75" i="19"/>
  <c r="J76" i="19"/>
  <c r="J77" i="19"/>
  <c r="J78" i="19"/>
  <c r="J79" i="19"/>
  <c r="J8" i="19"/>
  <c r="I69" i="19"/>
  <c r="I70" i="19"/>
  <c r="I71" i="19"/>
  <c r="I72" i="19"/>
  <c r="I73" i="19"/>
  <c r="I74" i="19"/>
  <c r="I75" i="19"/>
  <c r="I76" i="19"/>
  <c r="I77" i="19"/>
  <c r="I78" i="19"/>
  <c r="I79" i="19"/>
  <c r="I8" i="19"/>
  <c r="H69" i="19"/>
  <c r="H70" i="19"/>
  <c r="H71" i="19"/>
  <c r="H72" i="19"/>
  <c r="H73" i="19"/>
  <c r="H74" i="19"/>
  <c r="H75" i="19"/>
  <c r="H76" i="19"/>
  <c r="H77" i="19"/>
  <c r="H78" i="19"/>
  <c r="H79" i="19"/>
  <c r="H8" i="19"/>
  <c r="G8" i="19"/>
  <c r="G66" i="19" s="1"/>
  <c r="F8" i="19"/>
  <c r="E69" i="19"/>
  <c r="E70" i="19"/>
  <c r="E71" i="19"/>
  <c r="E72" i="19"/>
  <c r="E73" i="19"/>
  <c r="E74" i="19"/>
  <c r="E75" i="19"/>
  <c r="E76" i="19"/>
  <c r="E77" i="19"/>
  <c r="E78" i="19"/>
  <c r="E79" i="19"/>
  <c r="E8" i="19"/>
  <c r="D69" i="19"/>
  <c r="D71" i="19"/>
  <c r="D72" i="19"/>
  <c r="D73" i="19"/>
  <c r="D74" i="19"/>
  <c r="D76" i="19"/>
  <c r="D77" i="19"/>
  <c r="D78" i="19"/>
  <c r="D79" i="19"/>
  <c r="D8" i="19"/>
  <c r="C69" i="19"/>
  <c r="C70" i="19"/>
  <c r="C71" i="19"/>
  <c r="C72" i="19"/>
  <c r="C73" i="19"/>
  <c r="C74" i="19"/>
  <c r="C75" i="19"/>
  <c r="C76" i="19"/>
  <c r="C77" i="19"/>
  <c r="C78" i="19"/>
  <c r="C79" i="19"/>
  <c r="C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D9" i="19"/>
  <c r="D10" i="19"/>
  <c r="D11" i="19"/>
  <c r="D12" i="19"/>
  <c r="D66" i="19" s="1"/>
  <c r="D13" i="19"/>
  <c r="E9" i="19"/>
  <c r="E10" i="19"/>
  <c r="E11" i="19"/>
  <c r="E12" i="19"/>
  <c r="E13" i="19"/>
  <c r="E66" i="19"/>
  <c r="C9" i="19"/>
  <c r="C10" i="19"/>
  <c r="C11" i="19"/>
  <c r="C12" i="19"/>
  <c r="C66" i="19" s="1"/>
  <c r="C13" i="19"/>
  <c r="A61" i="19"/>
  <c r="B61" i="19"/>
  <c r="A62" i="19"/>
  <c r="B62" i="19"/>
  <c r="A63" i="19"/>
  <c r="B63" i="19"/>
  <c r="A64" i="19"/>
  <c r="B64" i="19"/>
  <c r="A65" i="19"/>
  <c r="B65"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B8" i="19"/>
  <c r="A8" i="19"/>
  <c r="EU84" i="27"/>
  <c r="L94" i="18"/>
  <c r="EV84" i="27"/>
  <c r="M94" i="18"/>
  <c r="EW84" i="27"/>
  <c r="N94" i="18"/>
  <c r="ET84" i="27"/>
  <c r="K94" i="18"/>
  <c r="I94" i="18"/>
  <c r="J94" i="18"/>
  <c r="H94" i="18"/>
  <c r="G94" i="18"/>
  <c r="DS84" i="27"/>
  <c r="D94" i="18" s="1"/>
  <c r="DR84" i="27"/>
  <c r="C94" i="18"/>
  <c r="M82" i="18"/>
  <c r="M83" i="18"/>
  <c r="M92" i="18" s="1"/>
  <c r="M84" i="18"/>
  <c r="M85" i="18"/>
  <c r="M86" i="18"/>
  <c r="M87" i="18"/>
  <c r="M88" i="18"/>
  <c r="M89" i="18"/>
  <c r="M90" i="18"/>
  <c r="M91" i="18"/>
  <c r="L82" i="18"/>
  <c r="L83" i="18"/>
  <c r="L84" i="18"/>
  <c r="L85" i="18"/>
  <c r="L86" i="18"/>
  <c r="L87" i="18"/>
  <c r="L88" i="18"/>
  <c r="L89" i="18"/>
  <c r="L90" i="18"/>
  <c r="L91" i="18"/>
  <c r="K82" i="18"/>
  <c r="K83" i="18"/>
  <c r="K84" i="18"/>
  <c r="K85" i="18"/>
  <c r="K86" i="18"/>
  <c r="K87" i="18"/>
  <c r="K88" i="18"/>
  <c r="K89" i="18"/>
  <c r="K90" i="18"/>
  <c r="K91" i="18"/>
  <c r="N83" i="18"/>
  <c r="N84" i="18"/>
  <c r="N85" i="18"/>
  <c r="N86" i="18"/>
  <c r="N87" i="18"/>
  <c r="N88" i="18"/>
  <c r="N89" i="18"/>
  <c r="N90" i="18"/>
  <c r="N91" i="18"/>
  <c r="N82" i="18"/>
  <c r="K68" i="18"/>
  <c r="J83" i="18"/>
  <c r="J84" i="18"/>
  <c r="J85" i="18"/>
  <c r="J86" i="18"/>
  <c r="J87" i="18"/>
  <c r="J88" i="18"/>
  <c r="J89" i="18"/>
  <c r="J90" i="18"/>
  <c r="J91" i="18"/>
  <c r="J82" i="18"/>
  <c r="J68" i="18"/>
  <c r="I83" i="18"/>
  <c r="I84" i="18"/>
  <c r="I85" i="18"/>
  <c r="I86" i="18"/>
  <c r="I87" i="18"/>
  <c r="I88" i="18"/>
  <c r="I89" i="18"/>
  <c r="I90" i="18"/>
  <c r="I91" i="18"/>
  <c r="I82" i="18"/>
  <c r="I68" i="18"/>
  <c r="H83" i="18"/>
  <c r="H84" i="18"/>
  <c r="H85" i="18"/>
  <c r="H86" i="18"/>
  <c r="H87" i="18"/>
  <c r="H88" i="18"/>
  <c r="H89" i="18"/>
  <c r="H90" i="18"/>
  <c r="H91" i="18"/>
  <c r="H82" i="18"/>
  <c r="H68" i="18"/>
  <c r="G83" i="18"/>
  <c r="G84" i="18"/>
  <c r="G85" i="18"/>
  <c r="G86" i="18"/>
  <c r="G87" i="18"/>
  <c r="G88" i="18"/>
  <c r="G89" i="18"/>
  <c r="G90" i="18"/>
  <c r="G91" i="18"/>
  <c r="G82" i="18"/>
  <c r="G68" i="18"/>
  <c r="F83" i="18"/>
  <c r="F84" i="18"/>
  <c r="F85" i="18"/>
  <c r="F86" i="18"/>
  <c r="F87" i="18"/>
  <c r="F88" i="18"/>
  <c r="F89" i="18"/>
  <c r="F90" i="18"/>
  <c r="F91" i="18"/>
  <c r="F82" i="18"/>
  <c r="F68" i="18"/>
  <c r="D82" i="18"/>
  <c r="E82" i="18"/>
  <c r="D83" i="18"/>
  <c r="E83" i="18"/>
  <c r="D84" i="18"/>
  <c r="E84" i="18"/>
  <c r="D85" i="18"/>
  <c r="E85" i="18"/>
  <c r="D86" i="18"/>
  <c r="E86" i="18"/>
  <c r="D87" i="18"/>
  <c r="E87" i="18"/>
  <c r="D88" i="18"/>
  <c r="E88" i="18"/>
  <c r="D89" i="18"/>
  <c r="E89" i="18"/>
  <c r="D90" i="18"/>
  <c r="E90" i="18"/>
  <c r="D91" i="18"/>
  <c r="E91" i="18"/>
  <c r="C83" i="18"/>
  <c r="C84" i="18"/>
  <c r="C85" i="18"/>
  <c r="C86" i="18"/>
  <c r="C87" i="18"/>
  <c r="C88" i="18"/>
  <c r="C89" i="18"/>
  <c r="C90" i="18"/>
  <c r="C91" i="18"/>
  <c r="C82" i="18"/>
  <c r="C68" i="18"/>
  <c r="C80" i="18" s="1"/>
  <c r="A83" i="18"/>
  <c r="B83" i="18"/>
  <c r="A84" i="18"/>
  <c r="B84" i="18"/>
  <c r="A85" i="18"/>
  <c r="B85" i="18"/>
  <c r="A86" i="18"/>
  <c r="B86" i="18"/>
  <c r="A87" i="18"/>
  <c r="B87" i="18"/>
  <c r="A88" i="18"/>
  <c r="B88" i="18"/>
  <c r="A89" i="18"/>
  <c r="B89" i="18"/>
  <c r="A90" i="18"/>
  <c r="B90" i="18"/>
  <c r="A91" i="18"/>
  <c r="B91" i="18"/>
  <c r="B82" i="18"/>
  <c r="A82" i="18"/>
  <c r="M68" i="18"/>
  <c r="M69" i="18"/>
  <c r="M70" i="18"/>
  <c r="M71" i="18"/>
  <c r="M72" i="18"/>
  <c r="M73" i="18"/>
  <c r="M74" i="18"/>
  <c r="M75" i="18"/>
  <c r="M76" i="18"/>
  <c r="M77" i="18"/>
  <c r="M78" i="18"/>
  <c r="M79" i="18"/>
  <c r="N68" i="18"/>
  <c r="N69" i="18"/>
  <c r="N70" i="18"/>
  <c r="N71" i="18"/>
  <c r="N72" i="18"/>
  <c r="N73" i="18"/>
  <c r="N74" i="18"/>
  <c r="N75" i="18"/>
  <c r="N76" i="18"/>
  <c r="N77" i="18"/>
  <c r="N78" i="18"/>
  <c r="N79" i="18"/>
  <c r="N80" i="18"/>
  <c r="L68" i="18"/>
  <c r="L69" i="18"/>
  <c r="L80" i="18" s="1"/>
  <c r="L70" i="18"/>
  <c r="L71" i="18"/>
  <c r="L72" i="18"/>
  <c r="L73" i="18"/>
  <c r="L74" i="18"/>
  <c r="L75" i="18"/>
  <c r="L76" i="18"/>
  <c r="L77" i="18"/>
  <c r="L78" i="18"/>
  <c r="L79" i="18"/>
  <c r="K69" i="18"/>
  <c r="K70" i="18"/>
  <c r="K71" i="18"/>
  <c r="K72" i="18"/>
  <c r="K73" i="18"/>
  <c r="K74" i="18"/>
  <c r="K75" i="18"/>
  <c r="K76" i="18"/>
  <c r="K77" i="18"/>
  <c r="K78" i="18"/>
  <c r="K79" i="18"/>
  <c r="I69" i="18"/>
  <c r="I70" i="18"/>
  <c r="I71" i="18"/>
  <c r="I72" i="18"/>
  <c r="I73" i="18"/>
  <c r="I74" i="18"/>
  <c r="I75" i="18"/>
  <c r="I76" i="18"/>
  <c r="I77" i="18"/>
  <c r="I78" i="18"/>
  <c r="I79" i="18"/>
  <c r="C69" i="18"/>
  <c r="C70" i="18"/>
  <c r="C71" i="18"/>
  <c r="C72" i="18"/>
  <c r="C73" i="18"/>
  <c r="C74" i="18"/>
  <c r="C75" i="18"/>
  <c r="C76" i="18"/>
  <c r="C77" i="18"/>
  <c r="C78" i="18"/>
  <c r="C79" i="18"/>
  <c r="K8" i="18"/>
  <c r="J69" i="18"/>
  <c r="J70" i="18"/>
  <c r="J71" i="18"/>
  <c r="J72" i="18"/>
  <c r="J73" i="18"/>
  <c r="J74" i="18"/>
  <c r="J75" i="18"/>
  <c r="J76" i="18"/>
  <c r="J77" i="18"/>
  <c r="J78" i="18"/>
  <c r="J79" i="18"/>
  <c r="J8" i="18"/>
  <c r="I8" i="18"/>
  <c r="H69" i="18"/>
  <c r="H70" i="18"/>
  <c r="H71" i="18"/>
  <c r="H72" i="18"/>
  <c r="H73" i="18"/>
  <c r="H74" i="18"/>
  <c r="H75" i="18"/>
  <c r="H76" i="18"/>
  <c r="H77" i="18"/>
  <c r="H78" i="18"/>
  <c r="H79" i="18"/>
  <c r="H8" i="18"/>
  <c r="G69" i="18"/>
  <c r="G70" i="18"/>
  <c r="G71" i="18"/>
  <c r="G72" i="18"/>
  <c r="G73" i="18"/>
  <c r="G74" i="18"/>
  <c r="G75" i="18"/>
  <c r="G76" i="18"/>
  <c r="G77" i="18"/>
  <c r="G78" i="18"/>
  <c r="G79" i="18"/>
  <c r="G8" i="18"/>
  <c r="F69" i="18"/>
  <c r="F70" i="18"/>
  <c r="F71" i="18"/>
  <c r="F72" i="18"/>
  <c r="F73" i="18"/>
  <c r="F74" i="18"/>
  <c r="F75" i="18"/>
  <c r="F76" i="18"/>
  <c r="F77" i="18"/>
  <c r="F78" i="18"/>
  <c r="F79" i="18"/>
  <c r="F8" i="18"/>
  <c r="D69" i="18"/>
  <c r="E69" i="18"/>
  <c r="D70" i="18"/>
  <c r="E70" i="18"/>
  <c r="D71" i="18"/>
  <c r="E71" i="18"/>
  <c r="D72" i="18"/>
  <c r="E72" i="18"/>
  <c r="D73" i="18"/>
  <c r="E73" i="18"/>
  <c r="D74" i="18"/>
  <c r="E74" i="18"/>
  <c r="D75" i="18"/>
  <c r="E75" i="18"/>
  <c r="D76" i="18"/>
  <c r="E76" i="18"/>
  <c r="D77" i="18"/>
  <c r="E77" i="18"/>
  <c r="D78" i="18"/>
  <c r="E78" i="18"/>
  <c r="D79" i="18"/>
  <c r="E79" i="18"/>
  <c r="D68" i="18"/>
  <c r="E68" i="18"/>
  <c r="C8" i="18"/>
  <c r="A69" i="18"/>
  <c r="B69" i="18"/>
  <c r="A70" i="18"/>
  <c r="B70" i="18"/>
  <c r="A71" i="18"/>
  <c r="B71" i="18"/>
  <c r="A72" i="18"/>
  <c r="B72" i="18"/>
  <c r="A73" i="18"/>
  <c r="B73" i="18"/>
  <c r="A74" i="18"/>
  <c r="B74" i="18"/>
  <c r="A75" i="18"/>
  <c r="B75" i="18"/>
  <c r="A76" i="18"/>
  <c r="B76" i="18"/>
  <c r="A77" i="18"/>
  <c r="B77" i="18"/>
  <c r="A78" i="18"/>
  <c r="B78" i="18"/>
  <c r="A79" i="18"/>
  <c r="B79" i="18"/>
  <c r="B68" i="18"/>
  <c r="A68" i="18"/>
  <c r="N8" i="18"/>
  <c r="N9" i="18"/>
  <c r="N66" i="18" s="1"/>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K9" i="18"/>
  <c r="K66" i="18" s="1"/>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J9" i="18"/>
  <c r="J10" i="18"/>
  <c r="J11" i="18"/>
  <c r="J12" i="18"/>
  <c r="J13" i="18"/>
  <c r="J14" i="18"/>
  <c r="J15" i="18"/>
  <c r="J16" i="18"/>
  <c r="J17"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8" i="18"/>
  <c r="J49" i="18"/>
  <c r="J50" i="18"/>
  <c r="J51" i="18"/>
  <c r="J52" i="18"/>
  <c r="J53" i="18"/>
  <c r="J54" i="18"/>
  <c r="J55" i="18"/>
  <c r="J56" i="18"/>
  <c r="J57" i="18"/>
  <c r="J58" i="18"/>
  <c r="J59" i="18"/>
  <c r="J60" i="18"/>
  <c r="J61" i="18"/>
  <c r="J62" i="18"/>
  <c r="J63" i="18"/>
  <c r="J64" i="18"/>
  <c r="J65"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8" i="18"/>
  <c r="I49" i="18"/>
  <c r="I50" i="18"/>
  <c r="I51" i="18"/>
  <c r="I52" i="18"/>
  <c r="I53" i="18"/>
  <c r="I54" i="18"/>
  <c r="I55" i="18"/>
  <c r="I56" i="18"/>
  <c r="I57" i="18"/>
  <c r="I58" i="18"/>
  <c r="I59" i="18"/>
  <c r="I60" i="18"/>
  <c r="I61" i="18"/>
  <c r="I62" i="18"/>
  <c r="I63" i="18"/>
  <c r="I64" i="18"/>
  <c r="I65"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G9" i="18"/>
  <c r="G66" i="18" s="1"/>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DI85" i="27"/>
  <c r="L94" i="15" s="1"/>
  <c r="DF85" i="27"/>
  <c r="I94" i="15" s="1"/>
  <c r="DG85" i="27"/>
  <c r="J94" i="15" s="1"/>
  <c r="DH85" i="27"/>
  <c r="K94" i="15" s="1"/>
  <c r="DE85" i="27"/>
  <c r="H94" i="15" s="1"/>
  <c r="DB85" i="27"/>
  <c r="G94" i="15" s="1"/>
  <c r="CZ85" i="27"/>
  <c r="F94" i="15" s="1"/>
  <c r="CX85" i="27"/>
  <c r="E94" i="15" s="1"/>
  <c r="CU85" i="27"/>
  <c r="D94" i="15" s="1"/>
  <c r="CR85" i="27"/>
  <c r="C94" i="15" s="1"/>
  <c r="A61" i="18"/>
  <c r="B61" i="18"/>
  <c r="A62" i="18"/>
  <c r="B62" i="18"/>
  <c r="A63" i="18"/>
  <c r="B63" i="18"/>
  <c r="A64" i="18"/>
  <c r="B64" i="18"/>
  <c r="A65" i="18"/>
  <c r="B65" i="18"/>
  <c r="A9" i="18"/>
  <c r="B9" i="18"/>
  <c r="A10" i="18"/>
  <c r="B10" i="18"/>
  <c r="A11" i="18"/>
  <c r="B11"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B8" i="18"/>
  <c r="A8" i="18"/>
  <c r="O94" i="16"/>
  <c r="N94" i="16"/>
  <c r="CW84" i="27"/>
  <c r="M94" i="16"/>
  <c r="CV84" i="27"/>
  <c r="L94" i="16"/>
  <c r="CT84" i="27"/>
  <c r="K94" i="16"/>
  <c r="CS84" i="27"/>
  <c r="J94" i="16"/>
  <c r="CQ84" i="27"/>
  <c r="I94" i="16"/>
  <c r="CP84" i="27"/>
  <c r="H94" i="16"/>
  <c r="DM84" i="27"/>
  <c r="D94" i="16"/>
  <c r="DN84" i="27"/>
  <c r="E94" i="16"/>
  <c r="DO84" i="27"/>
  <c r="F94" i="16"/>
  <c r="G94" i="16"/>
  <c r="DL84" i="27"/>
  <c r="C94" i="16" s="1"/>
  <c r="O82" i="16"/>
  <c r="O83" i="16"/>
  <c r="O84" i="16"/>
  <c r="O85" i="16"/>
  <c r="O86" i="16"/>
  <c r="O87" i="16"/>
  <c r="O88" i="16"/>
  <c r="O89" i="16"/>
  <c r="O90" i="16"/>
  <c r="O91" i="16"/>
  <c r="O92" i="16"/>
  <c r="J83" i="16"/>
  <c r="J85" i="16"/>
  <c r="J86" i="16"/>
  <c r="J87" i="16"/>
  <c r="J88" i="16"/>
  <c r="J89" i="16"/>
  <c r="J90" i="16"/>
  <c r="J92" i="16"/>
  <c r="K83" i="16"/>
  <c r="K85" i="16"/>
  <c r="K86" i="16"/>
  <c r="K87" i="16"/>
  <c r="K88" i="16"/>
  <c r="K89" i="16"/>
  <c r="K90" i="16"/>
  <c r="K92" i="16"/>
  <c r="O68" i="16"/>
  <c r="N83" i="16"/>
  <c r="N84" i="16"/>
  <c r="N85" i="16"/>
  <c r="N86" i="16"/>
  <c r="N87" i="16"/>
  <c r="N88" i="16"/>
  <c r="N89" i="16"/>
  <c r="N90" i="16"/>
  <c r="N91" i="16"/>
  <c r="N82" i="16"/>
  <c r="N68" i="16"/>
  <c r="L83" i="16"/>
  <c r="M83" i="16"/>
  <c r="L84" i="16"/>
  <c r="M84" i="16"/>
  <c r="L85" i="16"/>
  <c r="M85" i="16"/>
  <c r="L86" i="16"/>
  <c r="M86" i="16"/>
  <c r="L87" i="16"/>
  <c r="M87" i="16"/>
  <c r="L88" i="16"/>
  <c r="M88" i="16"/>
  <c r="L89" i="16"/>
  <c r="M89" i="16"/>
  <c r="L90" i="16"/>
  <c r="M90" i="16"/>
  <c r="L91" i="16"/>
  <c r="M91" i="16"/>
  <c r="M82" i="16"/>
  <c r="L82" i="16"/>
  <c r="L68" i="16"/>
  <c r="J68" i="16"/>
  <c r="H83" i="16"/>
  <c r="I83" i="16"/>
  <c r="H84" i="16"/>
  <c r="I84" i="16"/>
  <c r="H85" i="16"/>
  <c r="I85" i="16"/>
  <c r="H86" i="16"/>
  <c r="I86" i="16"/>
  <c r="H87" i="16"/>
  <c r="I87" i="16"/>
  <c r="H88" i="16"/>
  <c r="I88" i="16"/>
  <c r="H89" i="16"/>
  <c r="I89" i="16"/>
  <c r="H90" i="16"/>
  <c r="I90" i="16"/>
  <c r="H91" i="16"/>
  <c r="I91" i="16"/>
  <c r="I82" i="16"/>
  <c r="H82" i="16"/>
  <c r="H68" i="16"/>
  <c r="D82" i="16"/>
  <c r="E82" i="16"/>
  <c r="F82" i="16"/>
  <c r="G82" i="16"/>
  <c r="D83" i="16"/>
  <c r="E83" i="16"/>
  <c r="F83" i="16"/>
  <c r="G83" i="16"/>
  <c r="D84" i="16"/>
  <c r="E84" i="16"/>
  <c r="F84" i="16"/>
  <c r="G84" i="16"/>
  <c r="D85" i="16"/>
  <c r="E85" i="16"/>
  <c r="F85" i="16"/>
  <c r="G85" i="16"/>
  <c r="D86" i="16"/>
  <c r="E86" i="16"/>
  <c r="F86" i="16"/>
  <c r="G86" i="16"/>
  <c r="D87" i="16"/>
  <c r="E87" i="16"/>
  <c r="F87" i="16"/>
  <c r="G87" i="16"/>
  <c r="D88" i="16"/>
  <c r="E88" i="16"/>
  <c r="F88" i="16"/>
  <c r="G88" i="16"/>
  <c r="D89" i="16"/>
  <c r="E89" i="16"/>
  <c r="F89" i="16"/>
  <c r="G89" i="16"/>
  <c r="D90" i="16"/>
  <c r="E90" i="16"/>
  <c r="F90" i="16"/>
  <c r="G90" i="16"/>
  <c r="D91" i="16"/>
  <c r="E91" i="16"/>
  <c r="F91" i="16"/>
  <c r="G91" i="16"/>
  <c r="C83" i="16"/>
  <c r="C84" i="16"/>
  <c r="C85" i="16"/>
  <c r="C86" i="16"/>
  <c r="C87" i="16"/>
  <c r="C88" i="16"/>
  <c r="C89" i="16"/>
  <c r="C90" i="16"/>
  <c r="C91" i="16"/>
  <c r="C82" i="16"/>
  <c r="C68" i="16"/>
  <c r="A83" i="16"/>
  <c r="B83" i="16"/>
  <c r="A84" i="16"/>
  <c r="B84" i="16"/>
  <c r="A85" i="16"/>
  <c r="B85" i="16"/>
  <c r="A86" i="16"/>
  <c r="B86" i="16"/>
  <c r="A87" i="16"/>
  <c r="B87" i="16"/>
  <c r="A88" i="16"/>
  <c r="B88" i="16"/>
  <c r="A89" i="16"/>
  <c r="B89" i="16"/>
  <c r="A90" i="16"/>
  <c r="B90" i="16"/>
  <c r="A91" i="16"/>
  <c r="B91" i="16"/>
  <c r="B82" i="16"/>
  <c r="A82" i="16"/>
  <c r="O69" i="16"/>
  <c r="O70" i="16"/>
  <c r="O71" i="16"/>
  <c r="O72" i="16"/>
  <c r="O73" i="16"/>
  <c r="O74" i="16"/>
  <c r="O75" i="16"/>
  <c r="O76" i="16"/>
  <c r="O77" i="16"/>
  <c r="O78" i="16"/>
  <c r="O79" i="16"/>
  <c r="J69" i="16"/>
  <c r="J71" i="16"/>
  <c r="J72" i="16"/>
  <c r="J73" i="16"/>
  <c r="J74" i="16"/>
  <c r="J75" i="16"/>
  <c r="J77" i="16"/>
  <c r="J78" i="16"/>
  <c r="K68" i="16"/>
  <c r="K69" i="16"/>
  <c r="K71" i="16"/>
  <c r="K72" i="16"/>
  <c r="K73" i="16"/>
  <c r="K74" i="16"/>
  <c r="K75" i="16"/>
  <c r="K77" i="16"/>
  <c r="K78" i="16"/>
  <c r="K80" i="16"/>
  <c r="H69" i="16"/>
  <c r="H70" i="16"/>
  <c r="H71" i="16"/>
  <c r="H72" i="16"/>
  <c r="H73" i="16"/>
  <c r="H74" i="16"/>
  <c r="H75" i="16"/>
  <c r="H76" i="16"/>
  <c r="H77" i="16"/>
  <c r="H78" i="16"/>
  <c r="H79" i="16"/>
  <c r="H80" i="16"/>
  <c r="G68" i="16"/>
  <c r="G69" i="16"/>
  <c r="G80" i="16" s="1"/>
  <c r="G70" i="16"/>
  <c r="G71" i="16"/>
  <c r="G72" i="16"/>
  <c r="G73" i="16"/>
  <c r="G74" i="16"/>
  <c r="G75" i="16"/>
  <c r="G76" i="16"/>
  <c r="G77" i="16"/>
  <c r="G78" i="16"/>
  <c r="G79" i="16"/>
  <c r="C69" i="16"/>
  <c r="C70" i="16"/>
  <c r="C71" i="16"/>
  <c r="C72" i="16"/>
  <c r="C73" i="16"/>
  <c r="C74" i="16"/>
  <c r="C75" i="16"/>
  <c r="C76" i="16"/>
  <c r="C77" i="16"/>
  <c r="C78" i="16"/>
  <c r="C79" i="16"/>
  <c r="O8" i="16"/>
  <c r="N69" i="16"/>
  <c r="N70" i="16"/>
  <c r="N71" i="16"/>
  <c r="N72" i="16"/>
  <c r="N73" i="16"/>
  <c r="N74" i="16"/>
  <c r="N75" i="16"/>
  <c r="N76" i="16"/>
  <c r="N77" i="16"/>
  <c r="N78" i="16"/>
  <c r="N79" i="16"/>
  <c r="N8" i="16"/>
  <c r="L69" i="16"/>
  <c r="M69" i="16"/>
  <c r="L70" i="16"/>
  <c r="M70" i="16"/>
  <c r="L71" i="16"/>
  <c r="M71" i="16"/>
  <c r="L72" i="16"/>
  <c r="M72" i="16"/>
  <c r="L73" i="16"/>
  <c r="M73" i="16"/>
  <c r="L74" i="16"/>
  <c r="M74" i="16"/>
  <c r="L75" i="16"/>
  <c r="M75" i="16"/>
  <c r="L76" i="16"/>
  <c r="M76" i="16"/>
  <c r="L77" i="16"/>
  <c r="M77" i="16"/>
  <c r="L78" i="16"/>
  <c r="M78" i="16"/>
  <c r="L79" i="16"/>
  <c r="M79" i="16"/>
  <c r="M68" i="16"/>
  <c r="L8" i="16"/>
  <c r="J9" i="16"/>
  <c r="I69" i="16"/>
  <c r="I70" i="16"/>
  <c r="I71" i="16"/>
  <c r="I72" i="16"/>
  <c r="I73" i="16"/>
  <c r="I74" i="16"/>
  <c r="I75" i="16"/>
  <c r="I76" i="16"/>
  <c r="I77" i="16"/>
  <c r="I78" i="16"/>
  <c r="I79" i="16"/>
  <c r="I68" i="16"/>
  <c r="H8" i="16"/>
  <c r="H66" i="16" s="1"/>
  <c r="D68" i="16"/>
  <c r="E68" i="16"/>
  <c r="F68" i="16"/>
  <c r="D69" i="16"/>
  <c r="E69" i="16"/>
  <c r="F69" i="16"/>
  <c r="D70" i="16"/>
  <c r="E70" i="16"/>
  <c r="F70" i="16"/>
  <c r="D71" i="16"/>
  <c r="E71" i="16"/>
  <c r="F71" i="16"/>
  <c r="D72" i="16"/>
  <c r="E72" i="16"/>
  <c r="F72" i="16"/>
  <c r="D73" i="16"/>
  <c r="E73" i="16"/>
  <c r="F73" i="16"/>
  <c r="D74" i="16"/>
  <c r="E74" i="16"/>
  <c r="F74" i="16"/>
  <c r="D75" i="16"/>
  <c r="E75" i="16"/>
  <c r="F75" i="16"/>
  <c r="D76" i="16"/>
  <c r="E76" i="16"/>
  <c r="F76" i="16"/>
  <c r="D77" i="16"/>
  <c r="E77" i="16"/>
  <c r="F77" i="16"/>
  <c r="D78" i="16"/>
  <c r="E78" i="16"/>
  <c r="F78" i="16"/>
  <c r="D79" i="16"/>
  <c r="E79" i="16"/>
  <c r="F79" i="16"/>
  <c r="C8" i="16"/>
  <c r="A69" i="16"/>
  <c r="B69" i="16"/>
  <c r="A70" i="16"/>
  <c r="B70" i="16"/>
  <c r="A71" i="16"/>
  <c r="B71" i="16"/>
  <c r="A72" i="16"/>
  <c r="B72" i="16"/>
  <c r="A73" i="16"/>
  <c r="B73" i="16"/>
  <c r="A74" i="16"/>
  <c r="B74" i="16"/>
  <c r="A75" i="16"/>
  <c r="B75" i="16"/>
  <c r="A76" i="16"/>
  <c r="B76" i="16"/>
  <c r="A77" i="16"/>
  <c r="B77" i="16"/>
  <c r="A78" i="16"/>
  <c r="B78" i="16"/>
  <c r="A79" i="16"/>
  <c r="B79" i="16"/>
  <c r="B68" i="16"/>
  <c r="A6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N65"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J10" i="16"/>
  <c r="J11" i="16"/>
  <c r="J12" i="16"/>
  <c r="J13" i="16"/>
  <c r="J14" i="16"/>
  <c r="J15" i="16"/>
  <c r="J16" i="16"/>
  <c r="J17" i="16"/>
  <c r="J18" i="16"/>
  <c r="J20" i="16"/>
  <c r="J21" i="16"/>
  <c r="J22" i="16"/>
  <c r="J23" i="16"/>
  <c r="J24" i="16"/>
  <c r="J25" i="16"/>
  <c r="J26" i="16"/>
  <c r="J27" i="16"/>
  <c r="J28" i="16"/>
  <c r="J29" i="16"/>
  <c r="J30" i="16"/>
  <c r="J32" i="16"/>
  <c r="J33" i="16"/>
  <c r="J34" i="16"/>
  <c r="J35" i="16"/>
  <c r="J36" i="16"/>
  <c r="J37" i="16"/>
  <c r="J38" i="16"/>
  <c r="J40" i="16"/>
  <c r="J41" i="16"/>
  <c r="J43" i="16"/>
  <c r="J44" i="16"/>
  <c r="J45" i="16"/>
  <c r="J47" i="16"/>
  <c r="J48" i="16"/>
  <c r="J50" i="16"/>
  <c r="J52" i="16"/>
  <c r="J53" i="16"/>
  <c r="J54" i="16"/>
  <c r="J55" i="16"/>
  <c r="J56" i="16"/>
  <c r="J58" i="16"/>
  <c r="J59" i="16"/>
  <c r="J61" i="16"/>
  <c r="J62" i="16"/>
  <c r="J63" i="16"/>
  <c r="J64" i="16"/>
  <c r="K9" i="16"/>
  <c r="K10" i="16"/>
  <c r="K11" i="16"/>
  <c r="K13" i="16"/>
  <c r="K14" i="16"/>
  <c r="K15" i="16"/>
  <c r="K18" i="16"/>
  <c r="K20" i="16"/>
  <c r="K21" i="16"/>
  <c r="K22" i="16"/>
  <c r="K23" i="16"/>
  <c r="K24" i="16"/>
  <c r="K25" i="16"/>
  <c r="K26" i="16"/>
  <c r="K27" i="16"/>
  <c r="K28" i="16"/>
  <c r="K29" i="16"/>
  <c r="K30" i="16"/>
  <c r="K32" i="16"/>
  <c r="K33" i="16"/>
  <c r="K34" i="16"/>
  <c r="K35" i="16"/>
  <c r="K36" i="16"/>
  <c r="K37" i="16"/>
  <c r="K38" i="16"/>
  <c r="K41" i="16"/>
  <c r="K43" i="16"/>
  <c r="K44" i="16"/>
  <c r="K45" i="16"/>
  <c r="K47" i="16"/>
  <c r="K48" i="16"/>
  <c r="K50" i="16"/>
  <c r="K54" i="16"/>
  <c r="K55" i="16"/>
  <c r="K56" i="16"/>
  <c r="K59" i="16"/>
  <c r="K61" i="16"/>
  <c r="K62" i="16"/>
  <c r="K63" i="16"/>
  <c r="K64"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M8" i="16"/>
  <c r="M9" i="16"/>
  <c r="M66" i="16" s="1"/>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A61" i="16"/>
  <c r="B61" i="16"/>
  <c r="A62" i="16"/>
  <c r="B62" i="16"/>
  <c r="A63" i="16"/>
  <c r="B63" i="16"/>
  <c r="A64" i="16"/>
  <c r="B64" i="16"/>
  <c r="A65" i="16"/>
  <c r="B65" i="16"/>
  <c r="A9" i="16"/>
  <c r="B9" i="16"/>
  <c r="A10" i="16"/>
  <c r="B10" i="16"/>
  <c r="A11" i="16"/>
  <c r="B11" i="16"/>
  <c r="A12" i="16"/>
  <c r="B12" i="16"/>
  <c r="A13" i="16"/>
  <c r="B13" i="16"/>
  <c r="A14" i="16"/>
  <c r="B14" i="16"/>
  <c r="A15" i="16"/>
  <c r="B15" i="16"/>
  <c r="A16" i="16"/>
  <c r="B16" i="16"/>
  <c r="A17" i="16"/>
  <c r="B17" i="16"/>
  <c r="A18" i="16"/>
  <c r="B18" i="16"/>
  <c r="A19" i="16"/>
  <c r="B19" i="16"/>
  <c r="A20" i="16"/>
  <c r="B20" i="16"/>
  <c r="A21" i="16"/>
  <c r="B21" i="16"/>
  <c r="A22" i="16"/>
  <c r="B22" i="16"/>
  <c r="A23" i="16"/>
  <c r="B23" i="16"/>
  <c r="A24" i="16"/>
  <c r="B24" i="16"/>
  <c r="A25" i="16"/>
  <c r="B25" i="16"/>
  <c r="A26" i="16"/>
  <c r="B26" i="16"/>
  <c r="A27" i="16"/>
  <c r="B27" i="16"/>
  <c r="A28" i="16"/>
  <c r="B28" i="16"/>
  <c r="A29" i="16"/>
  <c r="B29" i="16"/>
  <c r="A30" i="16"/>
  <c r="B30" i="16"/>
  <c r="A31" i="16"/>
  <c r="B31" i="16"/>
  <c r="A32" i="16"/>
  <c r="B32" i="16"/>
  <c r="A33" i="16"/>
  <c r="B33" i="16"/>
  <c r="A34" i="16"/>
  <c r="B34" i="16"/>
  <c r="A35" i="16"/>
  <c r="B35" i="16"/>
  <c r="A36" i="16"/>
  <c r="B36" i="16"/>
  <c r="A37" i="16"/>
  <c r="B37" i="16"/>
  <c r="A38" i="16"/>
  <c r="B38" i="16"/>
  <c r="A39" i="16"/>
  <c r="B39" i="16"/>
  <c r="A40" i="16"/>
  <c r="B40" i="16"/>
  <c r="A41" i="16"/>
  <c r="B41" i="16"/>
  <c r="A42" i="16"/>
  <c r="B42" i="16"/>
  <c r="A43" i="16"/>
  <c r="B43" i="16"/>
  <c r="A44" i="16"/>
  <c r="B44" i="16"/>
  <c r="A45" i="16"/>
  <c r="B45" i="16"/>
  <c r="A46" i="16"/>
  <c r="B46" i="16"/>
  <c r="A47" i="16"/>
  <c r="B47" i="16"/>
  <c r="A48" i="16"/>
  <c r="B48" i="16"/>
  <c r="A49" i="16"/>
  <c r="B49" i="16"/>
  <c r="A50" i="16"/>
  <c r="B50" i="16"/>
  <c r="A51" i="16"/>
  <c r="B51" i="16"/>
  <c r="A52" i="16"/>
  <c r="B52" i="16"/>
  <c r="A53" i="16"/>
  <c r="B53" i="16"/>
  <c r="A54" i="16"/>
  <c r="B54" i="16"/>
  <c r="A55" i="16"/>
  <c r="B55" i="16"/>
  <c r="A56" i="16"/>
  <c r="B56" i="16"/>
  <c r="A57" i="16"/>
  <c r="B57" i="16"/>
  <c r="A58" i="16"/>
  <c r="B58" i="16"/>
  <c r="A59" i="16"/>
  <c r="B59" i="16"/>
  <c r="A60" i="16"/>
  <c r="B60" i="16"/>
  <c r="B8" i="16"/>
  <c r="A8" i="16"/>
  <c r="H83" i="15"/>
  <c r="I83" i="15"/>
  <c r="J83" i="15"/>
  <c r="K83" i="15"/>
  <c r="L83" i="15"/>
  <c r="H84" i="15"/>
  <c r="I84" i="15"/>
  <c r="J84" i="15"/>
  <c r="K84" i="15"/>
  <c r="L84" i="15"/>
  <c r="H85" i="15"/>
  <c r="I85" i="15"/>
  <c r="J85" i="15"/>
  <c r="J92" i="15" s="1"/>
  <c r="K85" i="15"/>
  <c r="L85" i="15"/>
  <c r="H86" i="15"/>
  <c r="I86" i="15"/>
  <c r="J86" i="15"/>
  <c r="K86" i="15"/>
  <c r="L86" i="15"/>
  <c r="H87" i="15"/>
  <c r="I87" i="15"/>
  <c r="J87" i="15"/>
  <c r="K87" i="15"/>
  <c r="L87" i="15"/>
  <c r="H88" i="15"/>
  <c r="I88" i="15"/>
  <c r="J88" i="15"/>
  <c r="K88" i="15"/>
  <c r="L88" i="15"/>
  <c r="H89" i="15"/>
  <c r="I89" i="15"/>
  <c r="J89" i="15"/>
  <c r="K89" i="15"/>
  <c r="L89" i="15"/>
  <c r="H90" i="15"/>
  <c r="I90" i="15"/>
  <c r="J90" i="15"/>
  <c r="K90" i="15"/>
  <c r="L90" i="15"/>
  <c r="H91" i="15"/>
  <c r="I91" i="15"/>
  <c r="J91" i="15"/>
  <c r="K91" i="15"/>
  <c r="L91" i="15"/>
  <c r="I82" i="15"/>
  <c r="J82" i="15"/>
  <c r="K82" i="15"/>
  <c r="L82" i="15"/>
  <c r="L92" i="15" s="1"/>
  <c r="H82" i="15"/>
  <c r="G83" i="15"/>
  <c r="G84" i="15"/>
  <c r="G85" i="15"/>
  <c r="G86" i="15"/>
  <c r="G87" i="15"/>
  <c r="G88" i="15"/>
  <c r="G89" i="15"/>
  <c r="G90" i="15"/>
  <c r="G91" i="15"/>
  <c r="G82" i="15"/>
  <c r="F91" i="15"/>
  <c r="F84" i="15"/>
  <c r="F85" i="15"/>
  <c r="F86" i="15"/>
  <c r="F87" i="15"/>
  <c r="F88" i="15"/>
  <c r="F89" i="15"/>
  <c r="F90" i="15"/>
  <c r="F83" i="15"/>
  <c r="F92" i="15" s="1"/>
  <c r="F82" i="15"/>
  <c r="D82" i="15"/>
  <c r="D83" i="15"/>
  <c r="D84" i="15"/>
  <c r="D85" i="15"/>
  <c r="D86" i="15"/>
  <c r="D87" i="15"/>
  <c r="D88" i="15"/>
  <c r="D89" i="15"/>
  <c r="D90" i="15"/>
  <c r="D91" i="15"/>
  <c r="D92" i="15"/>
  <c r="E82" i="15"/>
  <c r="E83" i="15"/>
  <c r="E84" i="15"/>
  <c r="E85" i="15"/>
  <c r="E86" i="15"/>
  <c r="E87" i="15"/>
  <c r="E88" i="15"/>
  <c r="E89" i="15"/>
  <c r="E90" i="15"/>
  <c r="E91" i="15"/>
  <c r="C82" i="15"/>
  <c r="C83" i="15"/>
  <c r="C84" i="15"/>
  <c r="C85" i="15"/>
  <c r="C86" i="15"/>
  <c r="C87" i="15"/>
  <c r="C88" i="15"/>
  <c r="C89" i="15"/>
  <c r="C90" i="15"/>
  <c r="C91" i="15"/>
  <c r="A83" i="15"/>
  <c r="B83" i="15"/>
  <c r="A84" i="15"/>
  <c r="B84" i="15"/>
  <c r="A85" i="15"/>
  <c r="B85" i="15"/>
  <c r="A86" i="15"/>
  <c r="B86" i="15"/>
  <c r="A87" i="15"/>
  <c r="B87" i="15"/>
  <c r="A88" i="15"/>
  <c r="B88" i="15"/>
  <c r="A89" i="15"/>
  <c r="B89" i="15"/>
  <c r="A90" i="15"/>
  <c r="B90" i="15"/>
  <c r="A91" i="15"/>
  <c r="B91" i="15"/>
  <c r="B82" i="15"/>
  <c r="A82"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I8" i="15"/>
  <c r="I9" i="15"/>
  <c r="I66" i="15" s="1"/>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C8" i="15"/>
  <c r="C9" i="15"/>
  <c r="C66" i="15" s="1"/>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D68" i="15"/>
  <c r="D69" i="15"/>
  <c r="D70" i="15"/>
  <c r="D71" i="15"/>
  <c r="D72" i="15"/>
  <c r="D73" i="15"/>
  <c r="D74" i="15"/>
  <c r="D75" i="15"/>
  <c r="D76" i="15"/>
  <c r="D77" i="15"/>
  <c r="D78" i="15"/>
  <c r="D79" i="15"/>
  <c r="D80" i="15"/>
  <c r="E68" i="15"/>
  <c r="E69" i="15"/>
  <c r="E80" i="15" s="1"/>
  <c r="E70" i="15"/>
  <c r="E71" i="15"/>
  <c r="E72" i="15"/>
  <c r="E73" i="15"/>
  <c r="E74" i="15"/>
  <c r="E75" i="15"/>
  <c r="E76" i="15"/>
  <c r="E77" i="15"/>
  <c r="E78" i="15"/>
  <c r="E79" i="15"/>
  <c r="F68" i="15"/>
  <c r="F69" i="15"/>
  <c r="F70" i="15"/>
  <c r="F71" i="15"/>
  <c r="F72" i="15"/>
  <c r="F73" i="15"/>
  <c r="F74" i="15"/>
  <c r="F75" i="15"/>
  <c r="F76" i="15"/>
  <c r="F77" i="15"/>
  <c r="F78" i="15"/>
  <c r="F79" i="15"/>
  <c r="G68" i="15"/>
  <c r="G69" i="15"/>
  <c r="G70" i="15"/>
  <c r="G71" i="15"/>
  <c r="G72" i="15"/>
  <c r="G73" i="15"/>
  <c r="G74" i="15"/>
  <c r="G75" i="15"/>
  <c r="G76" i="15"/>
  <c r="G77" i="15"/>
  <c r="G78" i="15"/>
  <c r="G79" i="15"/>
  <c r="H68" i="15"/>
  <c r="H69" i="15"/>
  <c r="H70" i="15"/>
  <c r="H71" i="15"/>
  <c r="H72" i="15"/>
  <c r="H73" i="15"/>
  <c r="H74" i="15"/>
  <c r="H75" i="15"/>
  <c r="H76" i="15"/>
  <c r="H77" i="15"/>
  <c r="H78" i="15"/>
  <c r="H79" i="15"/>
  <c r="H80" i="15"/>
  <c r="I68" i="15"/>
  <c r="I69" i="15"/>
  <c r="I80" i="15" s="1"/>
  <c r="I70" i="15"/>
  <c r="I71" i="15"/>
  <c r="I72" i="15"/>
  <c r="I73" i="15"/>
  <c r="I74" i="15"/>
  <c r="I75" i="15"/>
  <c r="I76" i="15"/>
  <c r="I77" i="15"/>
  <c r="I78" i="15"/>
  <c r="I79" i="15"/>
  <c r="J68" i="15"/>
  <c r="J69" i="15"/>
  <c r="J70" i="15"/>
  <c r="J71" i="15"/>
  <c r="J72" i="15"/>
  <c r="J73" i="15"/>
  <c r="J74" i="15"/>
  <c r="J75" i="15"/>
  <c r="J76" i="15"/>
  <c r="J77" i="15"/>
  <c r="J78" i="15"/>
  <c r="J79" i="15"/>
  <c r="K68" i="15"/>
  <c r="K69" i="15"/>
  <c r="K70" i="15"/>
  <c r="K71" i="15"/>
  <c r="K72" i="15"/>
  <c r="K73" i="15"/>
  <c r="K74" i="15"/>
  <c r="K75" i="15"/>
  <c r="K76" i="15"/>
  <c r="K77" i="15"/>
  <c r="K78" i="15"/>
  <c r="K79" i="15"/>
  <c r="L68" i="15"/>
  <c r="L69" i="15"/>
  <c r="L70" i="15"/>
  <c r="L71" i="15"/>
  <c r="L72" i="15"/>
  <c r="L73" i="15"/>
  <c r="L74" i="15"/>
  <c r="L75" i="15"/>
  <c r="L76" i="15"/>
  <c r="L77" i="15"/>
  <c r="L78" i="15"/>
  <c r="L79" i="15"/>
  <c r="L80" i="15"/>
  <c r="C68" i="15"/>
  <c r="C69" i="15"/>
  <c r="C70" i="15"/>
  <c r="C71" i="15"/>
  <c r="C72" i="15"/>
  <c r="C73" i="15"/>
  <c r="C74" i="15"/>
  <c r="C75" i="15"/>
  <c r="C76" i="15"/>
  <c r="C77" i="15"/>
  <c r="C78" i="15"/>
  <c r="C79" i="15"/>
  <c r="A69" i="15"/>
  <c r="B69" i="15"/>
  <c r="A70" i="15"/>
  <c r="B70" i="15"/>
  <c r="A71" i="15"/>
  <c r="B71" i="15"/>
  <c r="A72" i="15"/>
  <c r="B72" i="15"/>
  <c r="A73" i="15"/>
  <c r="B73" i="15"/>
  <c r="A74" i="15"/>
  <c r="B74" i="15"/>
  <c r="A75" i="15"/>
  <c r="B75" i="15"/>
  <c r="A76" i="15"/>
  <c r="B76" i="15"/>
  <c r="A77" i="15"/>
  <c r="B77" i="15"/>
  <c r="A78" i="15"/>
  <c r="B78" i="15"/>
  <c r="A79" i="15"/>
  <c r="B79" i="15"/>
  <c r="B68" i="15"/>
  <c r="A68" i="15"/>
  <c r="A61" i="15"/>
  <c r="B61" i="15"/>
  <c r="A62" i="15"/>
  <c r="B62" i="15"/>
  <c r="A63" i="15"/>
  <c r="B63" i="15"/>
  <c r="A64" i="15"/>
  <c r="B64" i="15"/>
  <c r="A65" i="15"/>
  <c r="B65"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33" i="15"/>
  <c r="B33" i="15"/>
  <c r="A34" i="15"/>
  <c r="B34" i="15"/>
  <c r="A35" i="15"/>
  <c r="B35" i="15"/>
  <c r="A36" i="15"/>
  <c r="B36" i="15"/>
  <c r="A37" i="15"/>
  <c r="B37" i="15"/>
  <c r="A38" i="15"/>
  <c r="B38" i="15"/>
  <c r="A39" i="15"/>
  <c r="B39" i="15"/>
  <c r="A40" i="15"/>
  <c r="B40" i="15"/>
  <c r="A41" i="15"/>
  <c r="B41" i="15"/>
  <c r="A42" i="15"/>
  <c r="B42" i="15"/>
  <c r="A43" i="15"/>
  <c r="B43" i="15"/>
  <c r="A44" i="15"/>
  <c r="B44" i="15"/>
  <c r="A45" i="15"/>
  <c r="B45" i="15"/>
  <c r="A46" i="15"/>
  <c r="B46" i="15"/>
  <c r="A47" i="15"/>
  <c r="B47" i="15"/>
  <c r="A48" i="15"/>
  <c r="B48" i="15"/>
  <c r="A49" i="15"/>
  <c r="B49" i="15"/>
  <c r="A50" i="15"/>
  <c r="B50" i="15"/>
  <c r="A51" i="15"/>
  <c r="B51" i="15"/>
  <c r="A52" i="15"/>
  <c r="B52" i="15"/>
  <c r="A53" i="15"/>
  <c r="B53" i="15"/>
  <c r="A54" i="15"/>
  <c r="B54" i="15"/>
  <c r="A55" i="15"/>
  <c r="B55" i="15"/>
  <c r="A56" i="15"/>
  <c r="B56" i="15"/>
  <c r="A57" i="15"/>
  <c r="B57" i="15"/>
  <c r="A58" i="15"/>
  <c r="B58" i="15"/>
  <c r="A59" i="15"/>
  <c r="B59" i="15"/>
  <c r="A60" i="15"/>
  <c r="B60" i="15"/>
  <c r="B8" i="15"/>
  <c r="A8" i="15"/>
  <c r="CO84" i="27"/>
  <c r="H94" i="14" s="1"/>
  <c r="CE84" i="27"/>
  <c r="G94" i="14" s="1"/>
  <c r="F94" i="14"/>
  <c r="BW84" i="27"/>
  <c r="E94" i="14"/>
  <c r="BZ84" i="27"/>
  <c r="D94" i="14"/>
  <c r="BT84" i="27"/>
  <c r="C94" i="14"/>
  <c r="D83" i="14"/>
  <c r="D84" i="14"/>
  <c r="D85" i="14"/>
  <c r="D86" i="14"/>
  <c r="D87" i="14"/>
  <c r="D88" i="14"/>
  <c r="D89" i="14"/>
  <c r="D90" i="14"/>
  <c r="D91" i="14"/>
  <c r="H83" i="14"/>
  <c r="H84" i="14"/>
  <c r="H85" i="14"/>
  <c r="H86" i="14"/>
  <c r="H87" i="14"/>
  <c r="H88" i="14"/>
  <c r="H89" i="14"/>
  <c r="H90" i="14"/>
  <c r="H91" i="14"/>
  <c r="H82" i="14"/>
  <c r="H68" i="14"/>
  <c r="G83" i="14"/>
  <c r="G84" i="14"/>
  <c r="G85" i="14"/>
  <c r="G86" i="14"/>
  <c r="G87" i="14"/>
  <c r="G88" i="14"/>
  <c r="G89" i="14"/>
  <c r="G90" i="14"/>
  <c r="G91" i="14"/>
  <c r="G82" i="14"/>
  <c r="G68" i="14"/>
  <c r="F83" i="14"/>
  <c r="F84" i="14"/>
  <c r="F85" i="14"/>
  <c r="F86" i="14"/>
  <c r="F87" i="14"/>
  <c r="F88" i="14"/>
  <c r="F89" i="14"/>
  <c r="F90" i="14"/>
  <c r="F91" i="14"/>
  <c r="F82" i="14"/>
  <c r="F68" i="14"/>
  <c r="E83" i="14"/>
  <c r="E84" i="14"/>
  <c r="E85" i="14"/>
  <c r="E86" i="14"/>
  <c r="E87" i="14"/>
  <c r="E88" i="14"/>
  <c r="E89" i="14"/>
  <c r="E90" i="14"/>
  <c r="E91" i="14"/>
  <c r="E82" i="14"/>
  <c r="E68" i="14"/>
  <c r="D68" i="14"/>
  <c r="C83" i="14"/>
  <c r="C84" i="14"/>
  <c r="C85" i="14"/>
  <c r="C86" i="14"/>
  <c r="C87" i="14"/>
  <c r="C88" i="14"/>
  <c r="C89" i="14"/>
  <c r="C90" i="14"/>
  <c r="C91" i="14"/>
  <c r="A83" i="14"/>
  <c r="B83" i="14"/>
  <c r="A84" i="14"/>
  <c r="B84" i="14"/>
  <c r="A85" i="14"/>
  <c r="B85" i="14"/>
  <c r="A86" i="14"/>
  <c r="B86" i="14"/>
  <c r="A87" i="14"/>
  <c r="B87" i="14"/>
  <c r="A88" i="14"/>
  <c r="B88" i="14"/>
  <c r="A89" i="14"/>
  <c r="B89" i="14"/>
  <c r="A90" i="14"/>
  <c r="B90" i="14"/>
  <c r="A91" i="14"/>
  <c r="B91" i="14"/>
  <c r="B82" i="14"/>
  <c r="A82" i="14"/>
  <c r="C82" i="14"/>
  <c r="C68" i="14"/>
  <c r="CO57" i="4"/>
  <c r="GK57" i="4"/>
  <c r="CO58" i="4"/>
  <c r="GK58" i="4"/>
  <c r="CO59" i="4"/>
  <c r="GK59" i="4"/>
  <c r="CO60" i="4"/>
  <c r="GK60" i="4"/>
  <c r="CO61" i="4"/>
  <c r="GK61" i="4"/>
  <c r="CO62" i="4"/>
  <c r="GK62" i="4"/>
  <c r="CO63" i="4"/>
  <c r="GK63" i="4"/>
  <c r="CO64" i="4"/>
  <c r="GK64" i="4"/>
  <c r="CO65" i="4"/>
  <c r="GK65" i="4"/>
  <c r="CO66" i="4"/>
  <c r="GK66" i="4"/>
  <c r="CO67" i="4"/>
  <c r="GK67" i="4"/>
  <c r="H80" i="14"/>
  <c r="E69" i="14"/>
  <c r="E70" i="14"/>
  <c r="E71" i="14"/>
  <c r="E72" i="14"/>
  <c r="E73" i="14"/>
  <c r="E74" i="14"/>
  <c r="E75" i="14"/>
  <c r="E76" i="14"/>
  <c r="E77" i="14"/>
  <c r="E78" i="14"/>
  <c r="E79" i="14"/>
  <c r="D69" i="14"/>
  <c r="D80" i="14" s="1"/>
  <c r="D70" i="14"/>
  <c r="D71" i="14"/>
  <c r="D72" i="14"/>
  <c r="D73" i="14"/>
  <c r="D74" i="14"/>
  <c r="D75" i="14"/>
  <c r="D77" i="14"/>
  <c r="D78" i="14"/>
  <c r="H8" i="14"/>
  <c r="G69" i="14"/>
  <c r="G70" i="14"/>
  <c r="G71" i="14"/>
  <c r="G72" i="14"/>
  <c r="G73" i="14"/>
  <c r="G74" i="14"/>
  <c r="G75" i="14"/>
  <c r="G76" i="14"/>
  <c r="G77" i="14"/>
  <c r="G78" i="14"/>
  <c r="G79" i="14"/>
  <c r="G8" i="14"/>
  <c r="G66" i="14" s="1"/>
  <c r="F69" i="14"/>
  <c r="F70" i="14"/>
  <c r="F71" i="14"/>
  <c r="F72" i="14"/>
  <c r="F73" i="14"/>
  <c r="F74" i="14"/>
  <c r="F75" i="14"/>
  <c r="F76" i="14"/>
  <c r="F77" i="14"/>
  <c r="F78" i="14"/>
  <c r="F79" i="14"/>
  <c r="F8" i="14"/>
  <c r="E8" i="14"/>
  <c r="D9" i="14"/>
  <c r="C8" i="14"/>
  <c r="A69" i="14"/>
  <c r="B69" i="14"/>
  <c r="A70" i="14"/>
  <c r="B70" i="14"/>
  <c r="A71" i="14"/>
  <c r="B71" i="14"/>
  <c r="A72" i="14"/>
  <c r="B72" i="14"/>
  <c r="A73" i="14"/>
  <c r="B73" i="14"/>
  <c r="A74" i="14"/>
  <c r="B74" i="14"/>
  <c r="A75" i="14"/>
  <c r="B75" i="14"/>
  <c r="A76" i="14"/>
  <c r="B76" i="14"/>
  <c r="A77" i="14"/>
  <c r="B77" i="14"/>
  <c r="A78" i="14"/>
  <c r="B78" i="14"/>
  <c r="A79" i="14"/>
  <c r="B79" i="14"/>
  <c r="B68" i="14"/>
  <c r="A68" i="14"/>
  <c r="D10" i="14"/>
  <c r="D12" i="14"/>
  <c r="D13" i="14"/>
  <c r="D14" i="14"/>
  <c r="D15" i="14"/>
  <c r="D18" i="14"/>
  <c r="D20" i="14"/>
  <c r="D22" i="14"/>
  <c r="D23" i="14"/>
  <c r="D24" i="14"/>
  <c r="D25" i="14"/>
  <c r="D26" i="14"/>
  <c r="D27" i="14"/>
  <c r="D28" i="14"/>
  <c r="D29" i="14"/>
  <c r="D30" i="14"/>
  <c r="D32" i="14"/>
  <c r="D33" i="14"/>
  <c r="D34" i="14"/>
  <c r="D35" i="14"/>
  <c r="D37" i="14"/>
  <c r="D38" i="14"/>
  <c r="D39" i="14"/>
  <c r="D40" i="14"/>
  <c r="D41" i="14"/>
  <c r="D42" i="14"/>
  <c r="D43" i="14"/>
  <c r="D44" i="14"/>
  <c r="D45" i="14"/>
  <c r="D47" i="14"/>
  <c r="D48" i="14"/>
  <c r="D49" i="14"/>
  <c r="D50" i="14"/>
  <c r="D51" i="14"/>
  <c r="D52" i="14"/>
  <c r="D53" i="14"/>
  <c r="D54" i="14"/>
  <c r="D55" i="14"/>
  <c r="D56" i="14"/>
  <c r="D59" i="14"/>
  <c r="D61" i="14"/>
  <c r="D62" i="14"/>
  <c r="D63"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A61" i="14"/>
  <c r="B61" i="14"/>
  <c r="A62" i="14"/>
  <c r="B62" i="14"/>
  <c r="A63" i="14"/>
  <c r="B63" i="14"/>
  <c r="A64" i="14"/>
  <c r="B64" i="14"/>
  <c r="A65" i="14"/>
  <c r="B65" i="14"/>
  <c r="A9" i="14"/>
  <c r="B9" i="14"/>
  <c r="A10" i="14"/>
  <c r="B10" i="14"/>
  <c r="A11" i="14"/>
  <c r="B11" i="14"/>
  <c r="A12" i="14"/>
  <c r="B12" i="14"/>
  <c r="A13" i="14"/>
  <c r="B13" i="14"/>
  <c r="A14" i="14"/>
  <c r="B14" i="14"/>
  <c r="A15" i="14"/>
  <c r="B15" i="14"/>
  <c r="A16" i="14"/>
  <c r="B16" i="14"/>
  <c r="A17" i="14"/>
  <c r="B17" i="14"/>
  <c r="A18" i="14"/>
  <c r="B18" i="14"/>
  <c r="A19" i="14"/>
  <c r="B19" i="14"/>
  <c r="A20" i="14"/>
  <c r="B20" i="14"/>
  <c r="A21" i="14"/>
  <c r="B21" i="14"/>
  <c r="A22" i="14"/>
  <c r="B22"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B8" i="14"/>
  <c r="A8" i="14"/>
  <c r="CM85" i="27"/>
  <c r="L94" i="13" s="1"/>
  <c r="CE85" i="27"/>
  <c r="K94" i="13" s="1"/>
  <c r="CK84" i="27"/>
  <c r="J94" i="13" s="1"/>
  <c r="CL84" i="27"/>
  <c r="CI84" i="27"/>
  <c r="CJ84" i="27"/>
  <c r="I94" i="13" s="1"/>
  <c r="CO85" i="27"/>
  <c r="H94" i="13" s="1"/>
  <c r="CA85" i="27"/>
  <c r="G94" i="13" s="1"/>
  <c r="CD85" i="27"/>
  <c r="F94" i="13" s="1"/>
  <c r="BW85" i="27"/>
  <c r="E94" i="13" s="1"/>
  <c r="BZ85" i="27"/>
  <c r="D94" i="13" s="1"/>
  <c r="BT85" i="27"/>
  <c r="C94" i="13" s="1"/>
  <c r="L83" i="13"/>
  <c r="L84" i="13"/>
  <c r="L85" i="13"/>
  <c r="L86" i="13"/>
  <c r="L87" i="13"/>
  <c r="L88" i="13"/>
  <c r="L89" i="13"/>
  <c r="L90" i="13"/>
  <c r="L91" i="13"/>
  <c r="L82" i="13"/>
  <c r="L68" i="13"/>
  <c r="K83" i="13"/>
  <c r="K84" i="13"/>
  <c r="K85" i="13"/>
  <c r="K86" i="13"/>
  <c r="K87" i="13"/>
  <c r="K88" i="13"/>
  <c r="K89" i="13"/>
  <c r="K90" i="13"/>
  <c r="K91" i="13"/>
  <c r="K82" i="13"/>
  <c r="K68" i="13"/>
  <c r="J83" i="13"/>
  <c r="J84" i="13"/>
  <c r="J85" i="13"/>
  <c r="J86" i="13"/>
  <c r="J87" i="13"/>
  <c r="J88" i="13"/>
  <c r="J89" i="13"/>
  <c r="J90" i="13"/>
  <c r="J91" i="13"/>
  <c r="J82" i="13"/>
  <c r="J68" i="13"/>
  <c r="I83" i="13"/>
  <c r="I84" i="13"/>
  <c r="I85" i="13"/>
  <c r="I86" i="13"/>
  <c r="I87" i="13"/>
  <c r="I88" i="13"/>
  <c r="I89" i="13"/>
  <c r="I90" i="13"/>
  <c r="I91" i="13"/>
  <c r="I82" i="13"/>
  <c r="I68" i="13"/>
  <c r="H83" i="13"/>
  <c r="H84" i="13"/>
  <c r="H85" i="13"/>
  <c r="H86" i="13"/>
  <c r="H87" i="13"/>
  <c r="H88" i="13"/>
  <c r="H89" i="13"/>
  <c r="H90" i="13"/>
  <c r="H91" i="13"/>
  <c r="H82" i="13"/>
  <c r="H68" i="13"/>
  <c r="C83" i="13"/>
  <c r="D83" i="13"/>
  <c r="E83" i="13"/>
  <c r="C84" i="13"/>
  <c r="D84" i="13"/>
  <c r="E84" i="13"/>
  <c r="G84" i="13" s="1"/>
  <c r="C85" i="13"/>
  <c r="D85" i="13"/>
  <c r="E85" i="13"/>
  <c r="G85" i="13" s="1"/>
  <c r="C86" i="13"/>
  <c r="D86" i="13"/>
  <c r="E86" i="13"/>
  <c r="G86" i="13" s="1"/>
  <c r="C87" i="13"/>
  <c r="D87" i="13"/>
  <c r="E87" i="13"/>
  <c r="G87" i="13" s="1"/>
  <c r="C88" i="13"/>
  <c r="D88" i="13"/>
  <c r="E88" i="13"/>
  <c r="G88" i="13" s="1"/>
  <c r="C89" i="13"/>
  <c r="D89" i="13"/>
  <c r="E89" i="13"/>
  <c r="G89" i="13" s="1"/>
  <c r="C90" i="13"/>
  <c r="D90" i="13"/>
  <c r="E90" i="13"/>
  <c r="G90" i="13" s="1"/>
  <c r="C91" i="13"/>
  <c r="D91" i="13"/>
  <c r="E91" i="13"/>
  <c r="G91" i="13" s="1"/>
  <c r="C82" i="13"/>
  <c r="E82" i="13"/>
  <c r="G82" i="13"/>
  <c r="C68" i="13"/>
  <c r="D68" i="13"/>
  <c r="E68" i="13"/>
  <c r="G68" i="13"/>
  <c r="F83" i="13"/>
  <c r="F84" i="13"/>
  <c r="F85" i="13"/>
  <c r="F86" i="13"/>
  <c r="F87" i="13"/>
  <c r="F88" i="13"/>
  <c r="F89" i="13"/>
  <c r="F90" i="13"/>
  <c r="F91" i="13"/>
  <c r="F82" i="13"/>
  <c r="F68" i="13"/>
  <c r="C69" i="13"/>
  <c r="G69" i="13" s="1"/>
  <c r="C70" i="13"/>
  <c r="C71" i="13"/>
  <c r="C72" i="13"/>
  <c r="C73" i="13"/>
  <c r="C74" i="13"/>
  <c r="C75" i="13"/>
  <c r="C76" i="13"/>
  <c r="C77" i="13"/>
  <c r="G77" i="13" s="1"/>
  <c r="C78" i="13"/>
  <c r="C79" i="13"/>
  <c r="L69" i="13"/>
  <c r="L70" i="13"/>
  <c r="L71" i="13"/>
  <c r="L72" i="13"/>
  <c r="L73" i="13"/>
  <c r="L74" i="13"/>
  <c r="L75" i="13"/>
  <c r="L76" i="13"/>
  <c r="L77" i="13"/>
  <c r="L78" i="13"/>
  <c r="L79" i="13"/>
  <c r="L8" i="13"/>
  <c r="K69" i="13"/>
  <c r="K70" i="13"/>
  <c r="K71" i="13"/>
  <c r="K72" i="13"/>
  <c r="K73" i="13"/>
  <c r="K74" i="13"/>
  <c r="K75" i="13"/>
  <c r="K76" i="13"/>
  <c r="K77" i="13"/>
  <c r="K78" i="13"/>
  <c r="K79" i="13"/>
  <c r="K8" i="13"/>
  <c r="J69" i="13"/>
  <c r="J70" i="13"/>
  <c r="J71" i="13"/>
  <c r="J72" i="13"/>
  <c r="J73" i="13"/>
  <c r="J74" i="13"/>
  <c r="J75" i="13"/>
  <c r="J76" i="13"/>
  <c r="J77" i="13"/>
  <c r="J78" i="13"/>
  <c r="J79" i="13"/>
  <c r="J8" i="13"/>
  <c r="I69" i="13"/>
  <c r="I70" i="13"/>
  <c r="I71" i="13"/>
  <c r="I72" i="13"/>
  <c r="I73" i="13"/>
  <c r="I74" i="13"/>
  <c r="I75" i="13"/>
  <c r="I76" i="13"/>
  <c r="I77" i="13"/>
  <c r="I78" i="13"/>
  <c r="I79" i="13"/>
  <c r="I8" i="13"/>
  <c r="H69" i="13"/>
  <c r="H70" i="13"/>
  <c r="H71" i="13"/>
  <c r="H72" i="13"/>
  <c r="H73" i="13"/>
  <c r="H74" i="13"/>
  <c r="H75" i="13"/>
  <c r="H76" i="13"/>
  <c r="H77" i="13"/>
  <c r="H78" i="13"/>
  <c r="H79" i="13"/>
  <c r="H8" i="13"/>
  <c r="D69" i="13"/>
  <c r="E69" i="13"/>
  <c r="D70" i="13"/>
  <c r="E70" i="13"/>
  <c r="G70" i="13" s="1"/>
  <c r="D71" i="13"/>
  <c r="E71" i="13"/>
  <c r="G71" i="13"/>
  <c r="D72" i="13"/>
  <c r="G72" i="13" s="1"/>
  <c r="E72" i="13"/>
  <c r="D73" i="13"/>
  <c r="E73" i="13"/>
  <c r="D74" i="13"/>
  <c r="E74" i="13"/>
  <c r="G74" i="13" s="1"/>
  <c r="D75" i="13"/>
  <c r="E75" i="13"/>
  <c r="G75" i="13"/>
  <c r="E76" i="13"/>
  <c r="G76" i="13" s="1"/>
  <c r="D77" i="13"/>
  <c r="E77" i="13"/>
  <c r="D78" i="13"/>
  <c r="E78" i="13"/>
  <c r="G78" i="13"/>
  <c r="E79" i="13"/>
  <c r="G79" i="13" s="1"/>
  <c r="C8" i="13"/>
  <c r="E8" i="13"/>
  <c r="G8" i="13" s="1"/>
  <c r="F69" i="13"/>
  <c r="F70" i="13"/>
  <c r="F71" i="13"/>
  <c r="F72" i="13"/>
  <c r="F73" i="13"/>
  <c r="F74" i="13"/>
  <c r="F75" i="13"/>
  <c r="F76" i="13"/>
  <c r="F77" i="13"/>
  <c r="F78" i="13"/>
  <c r="F79" i="13"/>
  <c r="F8" i="13"/>
  <c r="D9" i="13"/>
  <c r="A83" i="13"/>
  <c r="B83" i="13"/>
  <c r="A84" i="13"/>
  <c r="B84" i="13"/>
  <c r="A85" i="13"/>
  <c r="B85" i="13"/>
  <c r="A86" i="13"/>
  <c r="B86" i="13"/>
  <c r="A87" i="13"/>
  <c r="B87" i="13"/>
  <c r="A88" i="13"/>
  <c r="B88" i="13"/>
  <c r="A89" i="13"/>
  <c r="B89" i="13"/>
  <c r="A90" i="13"/>
  <c r="B90" i="13"/>
  <c r="A91" i="13"/>
  <c r="B91" i="13"/>
  <c r="B82" i="13"/>
  <c r="A82" i="13"/>
  <c r="A69" i="13"/>
  <c r="B69" i="13"/>
  <c r="A70" i="13"/>
  <c r="B70" i="13"/>
  <c r="A71" i="13"/>
  <c r="B71" i="13"/>
  <c r="A72" i="13"/>
  <c r="B72" i="13"/>
  <c r="A73" i="13"/>
  <c r="B73" i="13"/>
  <c r="A74" i="13"/>
  <c r="B74" i="13"/>
  <c r="A75" i="13"/>
  <c r="B75" i="13"/>
  <c r="A76" i="13"/>
  <c r="B76" i="13"/>
  <c r="A77" i="13"/>
  <c r="B77" i="13"/>
  <c r="A78" i="13"/>
  <c r="B78" i="13"/>
  <c r="A79" i="13"/>
  <c r="B79" i="13"/>
  <c r="B68" i="13"/>
  <c r="A68" i="13"/>
  <c r="D10" i="13"/>
  <c r="D12" i="13"/>
  <c r="D13" i="13"/>
  <c r="D14" i="13"/>
  <c r="D15" i="13"/>
  <c r="D18" i="13"/>
  <c r="D20" i="13"/>
  <c r="D22" i="13"/>
  <c r="D23" i="13"/>
  <c r="D24" i="13"/>
  <c r="D25" i="13"/>
  <c r="D26" i="13"/>
  <c r="D27" i="13"/>
  <c r="D28" i="13"/>
  <c r="D29" i="13"/>
  <c r="D30" i="13"/>
  <c r="D32" i="13"/>
  <c r="D33" i="13"/>
  <c r="D34" i="13"/>
  <c r="D35" i="13"/>
  <c r="D37" i="13"/>
  <c r="D38" i="13"/>
  <c r="D39" i="13"/>
  <c r="D40" i="13"/>
  <c r="D41" i="13"/>
  <c r="D42" i="13"/>
  <c r="D43" i="13"/>
  <c r="D44" i="13"/>
  <c r="D45" i="13"/>
  <c r="D47" i="13"/>
  <c r="D48" i="13"/>
  <c r="D49" i="13"/>
  <c r="D50" i="13"/>
  <c r="D51" i="13"/>
  <c r="D52" i="13"/>
  <c r="D53" i="13"/>
  <c r="D54" i="13"/>
  <c r="D55" i="13"/>
  <c r="D56" i="13"/>
  <c r="D59" i="13"/>
  <c r="D61" i="13"/>
  <c r="D62" i="13"/>
  <c r="D63"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C9" i="13"/>
  <c r="G9" i="13" s="1"/>
  <c r="C10" i="13"/>
  <c r="C11" i="13"/>
  <c r="G11" i="13" s="1"/>
  <c r="C12" i="13"/>
  <c r="C13" i="13"/>
  <c r="G13" i="13" s="1"/>
  <c r="C14" i="13"/>
  <c r="G14" i="13" s="1"/>
  <c r="C15" i="13"/>
  <c r="G15" i="13" s="1"/>
  <c r="C16" i="13"/>
  <c r="G16" i="13" s="1"/>
  <c r="C17" i="13"/>
  <c r="G17" i="13" s="1"/>
  <c r="C18" i="13"/>
  <c r="G18" i="13" s="1"/>
  <c r="C19" i="13"/>
  <c r="G19" i="13" s="1"/>
  <c r="C20" i="13"/>
  <c r="G20" i="13" s="1"/>
  <c r="C21" i="13"/>
  <c r="G21" i="13" s="1"/>
  <c r="C22" i="13"/>
  <c r="G22" i="13" s="1"/>
  <c r="C23" i="13"/>
  <c r="G23" i="13" s="1"/>
  <c r="C24" i="13"/>
  <c r="C25" i="13"/>
  <c r="G25" i="13" s="1"/>
  <c r="C26" i="13"/>
  <c r="G26" i="13" s="1"/>
  <c r="C27" i="13"/>
  <c r="G27" i="13" s="1"/>
  <c r="C28" i="13"/>
  <c r="C29" i="13"/>
  <c r="G29" i="13" s="1"/>
  <c r="C30" i="13"/>
  <c r="G30" i="13" s="1"/>
  <c r="C31" i="13"/>
  <c r="G31" i="13" s="1"/>
  <c r="C32" i="13"/>
  <c r="G32" i="13" s="1"/>
  <c r="C33" i="13"/>
  <c r="G33" i="13" s="1"/>
  <c r="C34" i="13"/>
  <c r="G34" i="13" s="1"/>
  <c r="C35" i="13"/>
  <c r="G35" i="13" s="1"/>
  <c r="C36" i="13"/>
  <c r="G36" i="13" s="1"/>
  <c r="C37" i="13"/>
  <c r="G37" i="13" s="1"/>
  <c r="C38" i="13"/>
  <c r="G38" i="13" s="1"/>
  <c r="C39" i="13"/>
  <c r="G39" i="13" s="1"/>
  <c r="C40" i="13"/>
  <c r="G40" i="13" s="1"/>
  <c r="C41" i="13"/>
  <c r="G41" i="13" s="1"/>
  <c r="C42" i="13"/>
  <c r="G42" i="13" s="1"/>
  <c r="C43" i="13"/>
  <c r="G43" i="13" s="1"/>
  <c r="C44" i="13"/>
  <c r="G44" i="13" s="1"/>
  <c r="C45" i="13"/>
  <c r="G45" i="13" s="1"/>
  <c r="C46" i="13"/>
  <c r="G46" i="13" s="1"/>
  <c r="C47" i="13"/>
  <c r="G47" i="13" s="1"/>
  <c r="C48" i="13"/>
  <c r="G48" i="13" s="1"/>
  <c r="C49" i="13"/>
  <c r="G49" i="13" s="1"/>
  <c r="C50" i="13"/>
  <c r="G50" i="13" s="1"/>
  <c r="C51" i="13"/>
  <c r="G51" i="13" s="1"/>
  <c r="C52" i="13"/>
  <c r="G52" i="13" s="1"/>
  <c r="C53" i="13"/>
  <c r="G53" i="13" s="1"/>
  <c r="C54" i="13"/>
  <c r="G54" i="13" s="1"/>
  <c r="C55" i="13"/>
  <c r="G55" i="13" s="1"/>
  <c r="C56" i="13"/>
  <c r="G56" i="13" s="1"/>
  <c r="C57" i="13"/>
  <c r="G57" i="13" s="1"/>
  <c r="C58" i="13"/>
  <c r="G58" i="13" s="1"/>
  <c r="C59" i="13"/>
  <c r="G59" i="13" s="1"/>
  <c r="C60" i="13"/>
  <c r="G60" i="13" s="1"/>
  <c r="C61" i="13"/>
  <c r="G61" i="13" s="1"/>
  <c r="C62" i="13"/>
  <c r="G62" i="13" s="1"/>
  <c r="C63" i="13"/>
  <c r="G63" i="13" s="1"/>
  <c r="C64" i="13"/>
  <c r="G64" i="13" s="1"/>
  <c r="C65" i="13"/>
  <c r="G65" i="13" s="1"/>
  <c r="H9" i="13"/>
  <c r="H66" i="13" s="1"/>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J9" i="13"/>
  <c r="J66"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L9" i="13"/>
  <c r="L66" i="13" s="1"/>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A61" i="13"/>
  <c r="B61" i="13"/>
  <c r="A62" i="13"/>
  <c r="B62" i="13"/>
  <c r="A63" i="13"/>
  <c r="B63" i="13"/>
  <c r="A64" i="13"/>
  <c r="B64" i="13"/>
  <c r="A65" i="13"/>
  <c r="B65"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B8" i="13"/>
  <c r="A8" i="13"/>
  <c r="E80" i="13"/>
  <c r="M94" i="12"/>
  <c r="L94" i="12"/>
  <c r="K94" i="12"/>
  <c r="J94" i="12"/>
  <c r="I94" i="12"/>
  <c r="H94" i="12"/>
  <c r="G94" i="12"/>
  <c r="F94" i="12"/>
  <c r="E94" i="12"/>
  <c r="D94" i="12"/>
  <c r="C94" i="12"/>
  <c r="C68" i="12"/>
  <c r="C69" i="12"/>
  <c r="C70" i="12"/>
  <c r="C71" i="12"/>
  <c r="C72" i="12"/>
  <c r="C73" i="12"/>
  <c r="C74" i="12"/>
  <c r="C75" i="12"/>
  <c r="C76" i="12"/>
  <c r="C77" i="12"/>
  <c r="C78" i="12"/>
  <c r="C79" i="12"/>
  <c r="M83" i="12"/>
  <c r="M84" i="12"/>
  <c r="M85" i="12"/>
  <c r="M86" i="12"/>
  <c r="M87" i="12"/>
  <c r="M88" i="12"/>
  <c r="M89" i="12"/>
  <c r="M90" i="12"/>
  <c r="M91" i="12"/>
  <c r="M82" i="12"/>
  <c r="M68" i="12"/>
  <c r="L83" i="12"/>
  <c r="L84" i="12"/>
  <c r="L85" i="12"/>
  <c r="L86" i="12"/>
  <c r="L87" i="12"/>
  <c r="L88" i="12"/>
  <c r="L89" i="12"/>
  <c r="L90" i="12"/>
  <c r="L91" i="12"/>
  <c r="L82" i="12"/>
  <c r="L68" i="12"/>
  <c r="K83" i="12"/>
  <c r="K84" i="12"/>
  <c r="K85" i="12"/>
  <c r="K86" i="12"/>
  <c r="K87" i="12"/>
  <c r="K88" i="12"/>
  <c r="K89" i="12"/>
  <c r="K90" i="12"/>
  <c r="K91" i="12"/>
  <c r="K82" i="12"/>
  <c r="K68" i="12"/>
  <c r="J83" i="12"/>
  <c r="J84" i="12"/>
  <c r="J85" i="12"/>
  <c r="J86" i="12"/>
  <c r="J87" i="12"/>
  <c r="J88" i="12"/>
  <c r="J89" i="12"/>
  <c r="J90" i="12"/>
  <c r="J91" i="12"/>
  <c r="J82" i="12"/>
  <c r="J68" i="12"/>
  <c r="I83" i="12"/>
  <c r="I84" i="12"/>
  <c r="I85" i="12"/>
  <c r="I86" i="12"/>
  <c r="I87" i="12"/>
  <c r="I88" i="12"/>
  <c r="I89" i="12"/>
  <c r="I90" i="12"/>
  <c r="I91" i="12"/>
  <c r="I82" i="12"/>
  <c r="I68" i="12"/>
  <c r="H83" i="12"/>
  <c r="H84" i="12"/>
  <c r="H85" i="12"/>
  <c r="H86" i="12"/>
  <c r="H87" i="12"/>
  <c r="H88" i="12"/>
  <c r="H89" i="12"/>
  <c r="H90" i="12"/>
  <c r="H91" i="12"/>
  <c r="H82" i="12"/>
  <c r="H68" i="12"/>
  <c r="G83" i="12"/>
  <c r="G84" i="12"/>
  <c r="G85" i="12"/>
  <c r="G86" i="12"/>
  <c r="G87" i="12"/>
  <c r="G88" i="12"/>
  <c r="G89" i="12"/>
  <c r="G90" i="12"/>
  <c r="G91" i="12"/>
  <c r="G82" i="12"/>
  <c r="G68" i="12"/>
  <c r="F83" i="12"/>
  <c r="F84" i="12"/>
  <c r="F85" i="12"/>
  <c r="F86" i="12"/>
  <c r="F87" i="12"/>
  <c r="F88" i="12"/>
  <c r="F89" i="12"/>
  <c r="F90" i="12"/>
  <c r="F91" i="12"/>
  <c r="F82" i="12"/>
  <c r="F68" i="12"/>
  <c r="E83" i="12"/>
  <c r="E84" i="12"/>
  <c r="E85" i="12"/>
  <c r="E86" i="12"/>
  <c r="E87" i="12"/>
  <c r="E88" i="12"/>
  <c r="E89" i="12"/>
  <c r="E90" i="12"/>
  <c r="E91" i="12"/>
  <c r="E82" i="12"/>
  <c r="E68" i="12"/>
  <c r="D83" i="12"/>
  <c r="D84" i="12"/>
  <c r="D85" i="12"/>
  <c r="D86" i="12"/>
  <c r="D87" i="12"/>
  <c r="D88" i="12"/>
  <c r="D89" i="12"/>
  <c r="D90" i="12"/>
  <c r="D91" i="12"/>
  <c r="D82" i="12"/>
  <c r="D68" i="12"/>
  <c r="C83" i="12"/>
  <c r="C84" i="12"/>
  <c r="C85" i="12"/>
  <c r="C86" i="12"/>
  <c r="C87" i="12"/>
  <c r="C88" i="12"/>
  <c r="C89" i="12"/>
  <c r="C90" i="12"/>
  <c r="C91" i="12"/>
  <c r="C82" i="12"/>
  <c r="M69" i="12"/>
  <c r="M70" i="12"/>
  <c r="M71" i="12"/>
  <c r="M72" i="12"/>
  <c r="M73" i="12"/>
  <c r="M74" i="12"/>
  <c r="M75" i="12"/>
  <c r="M76" i="12"/>
  <c r="M77" i="12"/>
  <c r="M78" i="12"/>
  <c r="M79" i="12"/>
  <c r="M8" i="12"/>
  <c r="L69" i="12"/>
  <c r="L70" i="12"/>
  <c r="L71" i="12"/>
  <c r="L72" i="12"/>
  <c r="L73" i="12"/>
  <c r="L74" i="12"/>
  <c r="L75" i="12"/>
  <c r="L76" i="12"/>
  <c r="L77" i="12"/>
  <c r="L78" i="12"/>
  <c r="L79" i="12"/>
  <c r="L8" i="12"/>
  <c r="K69" i="12"/>
  <c r="K70" i="12"/>
  <c r="K71" i="12"/>
  <c r="K72" i="12"/>
  <c r="K73" i="12"/>
  <c r="K74" i="12"/>
  <c r="K75" i="12"/>
  <c r="K76" i="12"/>
  <c r="K77" i="12"/>
  <c r="K78" i="12"/>
  <c r="K79" i="12"/>
  <c r="K8" i="12"/>
  <c r="J69" i="12"/>
  <c r="J70" i="12"/>
  <c r="J71" i="12"/>
  <c r="J72" i="12"/>
  <c r="J73" i="12"/>
  <c r="J74" i="12"/>
  <c r="J75" i="12"/>
  <c r="J76" i="12"/>
  <c r="J77" i="12"/>
  <c r="J78" i="12"/>
  <c r="J79" i="12"/>
  <c r="J8" i="12"/>
  <c r="I69" i="12"/>
  <c r="I70" i="12"/>
  <c r="I71" i="12"/>
  <c r="I72" i="12"/>
  <c r="I73" i="12"/>
  <c r="I74" i="12"/>
  <c r="I75" i="12"/>
  <c r="I76" i="12"/>
  <c r="I77" i="12"/>
  <c r="I78" i="12"/>
  <c r="I79" i="12"/>
  <c r="I8" i="12"/>
  <c r="H69" i="12"/>
  <c r="H70" i="12"/>
  <c r="H71" i="12"/>
  <c r="H72" i="12"/>
  <c r="H73" i="12"/>
  <c r="H74" i="12"/>
  <c r="H75" i="12"/>
  <c r="H76" i="12"/>
  <c r="H77" i="12"/>
  <c r="H78" i="12"/>
  <c r="H79" i="12"/>
  <c r="H8" i="12"/>
  <c r="G69" i="12"/>
  <c r="G70" i="12"/>
  <c r="G71" i="12"/>
  <c r="G72" i="12"/>
  <c r="G73" i="12"/>
  <c r="G74" i="12"/>
  <c r="G75" i="12"/>
  <c r="G76" i="12"/>
  <c r="G77" i="12"/>
  <c r="G78" i="12"/>
  <c r="G79" i="12"/>
  <c r="G8" i="12"/>
  <c r="F69" i="12"/>
  <c r="F70" i="12"/>
  <c r="F71" i="12"/>
  <c r="F72" i="12"/>
  <c r="F73" i="12"/>
  <c r="F74" i="12"/>
  <c r="F75" i="12"/>
  <c r="F76" i="12"/>
  <c r="F77" i="12"/>
  <c r="F78" i="12"/>
  <c r="F79" i="12"/>
  <c r="F8" i="12"/>
  <c r="E69" i="12"/>
  <c r="E70" i="12"/>
  <c r="E71" i="12"/>
  <c r="E72" i="12"/>
  <c r="E73" i="12"/>
  <c r="E74" i="12"/>
  <c r="E75" i="12"/>
  <c r="E76" i="12"/>
  <c r="E77" i="12"/>
  <c r="E78" i="12"/>
  <c r="E79" i="12"/>
  <c r="E8" i="12"/>
  <c r="D69" i="12"/>
  <c r="D70" i="12"/>
  <c r="D71" i="12"/>
  <c r="D72" i="12"/>
  <c r="D73" i="12"/>
  <c r="D74" i="12"/>
  <c r="D75" i="12"/>
  <c r="D76" i="12"/>
  <c r="D77" i="12"/>
  <c r="D78" i="12"/>
  <c r="D79" i="12"/>
  <c r="D8" i="12"/>
  <c r="C8" i="12"/>
  <c r="A69" i="12"/>
  <c r="B69" i="12"/>
  <c r="A70" i="12"/>
  <c r="B70" i="12"/>
  <c r="A71" i="12"/>
  <c r="B71" i="12"/>
  <c r="A72" i="12"/>
  <c r="B72" i="12"/>
  <c r="A73" i="12"/>
  <c r="B73" i="12"/>
  <c r="A74" i="12"/>
  <c r="B74" i="12"/>
  <c r="A75" i="12"/>
  <c r="B75" i="12"/>
  <c r="A76" i="12"/>
  <c r="B76" i="12"/>
  <c r="A77" i="12"/>
  <c r="B77" i="12"/>
  <c r="A78" i="12"/>
  <c r="B78" i="12"/>
  <c r="A79" i="12"/>
  <c r="B79" i="12"/>
  <c r="B68" i="12"/>
  <c r="A6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F9" i="12"/>
  <c r="F66" i="12" s="1"/>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J9" i="12"/>
  <c r="J66" i="12" s="1"/>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L9" i="12"/>
  <c r="L66" i="12" s="1"/>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A61" i="12"/>
  <c r="B61" i="12"/>
  <c r="A62" i="12"/>
  <c r="B62" i="12"/>
  <c r="A63" i="12"/>
  <c r="B63" i="12"/>
  <c r="A64" i="12"/>
  <c r="B64" i="12"/>
  <c r="A65" i="12"/>
  <c r="B65"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B8" i="12"/>
  <c r="A8" i="12"/>
  <c r="AY84" i="27"/>
  <c r="I94" i="7"/>
  <c r="H94" i="7"/>
  <c r="G94" i="7"/>
  <c r="F94" i="7"/>
  <c r="E94" i="7"/>
  <c r="D94" i="7"/>
  <c r="C94" i="7"/>
  <c r="C82" i="7"/>
  <c r="C83" i="7"/>
  <c r="C84" i="7"/>
  <c r="C85" i="7"/>
  <c r="C86" i="7"/>
  <c r="C87" i="7"/>
  <c r="C88" i="7"/>
  <c r="C89" i="7"/>
  <c r="C90" i="7"/>
  <c r="C91" i="7"/>
  <c r="I83" i="7"/>
  <c r="I84" i="7"/>
  <c r="I85" i="7"/>
  <c r="I86" i="7"/>
  <c r="I87" i="7"/>
  <c r="I88" i="7"/>
  <c r="I89" i="7"/>
  <c r="I90" i="7"/>
  <c r="I91" i="7"/>
  <c r="I82" i="7"/>
  <c r="I68" i="7"/>
  <c r="H83" i="7"/>
  <c r="H84" i="7"/>
  <c r="H85" i="7"/>
  <c r="H86" i="7"/>
  <c r="H87" i="7"/>
  <c r="H88" i="7"/>
  <c r="H89" i="7"/>
  <c r="H90" i="7"/>
  <c r="H91" i="7"/>
  <c r="H82" i="7"/>
  <c r="H68" i="7"/>
  <c r="G83" i="7"/>
  <c r="G84" i="7"/>
  <c r="G85" i="7"/>
  <c r="G86" i="7"/>
  <c r="G87" i="7"/>
  <c r="G88" i="7"/>
  <c r="G89" i="7"/>
  <c r="G90" i="7"/>
  <c r="G91" i="7"/>
  <c r="G82" i="7"/>
  <c r="G68" i="7"/>
  <c r="F83" i="7"/>
  <c r="F84" i="7"/>
  <c r="F85" i="7"/>
  <c r="F86" i="7"/>
  <c r="F87" i="7"/>
  <c r="F88" i="7"/>
  <c r="F89" i="7"/>
  <c r="F90" i="7"/>
  <c r="F91" i="7"/>
  <c r="F82" i="7"/>
  <c r="F68" i="7"/>
  <c r="E83" i="7"/>
  <c r="E84" i="7"/>
  <c r="E85" i="7"/>
  <c r="E86" i="7"/>
  <c r="E87" i="7"/>
  <c r="E88" i="7"/>
  <c r="E89" i="7"/>
  <c r="E90" i="7"/>
  <c r="E91" i="7"/>
  <c r="E82" i="7"/>
  <c r="E68" i="7"/>
  <c r="D83" i="7"/>
  <c r="D84" i="7"/>
  <c r="D85" i="7"/>
  <c r="D86" i="7"/>
  <c r="D87" i="7"/>
  <c r="D88" i="7"/>
  <c r="D89" i="7"/>
  <c r="D90" i="7"/>
  <c r="D91" i="7"/>
  <c r="D82" i="7"/>
  <c r="D68" i="7"/>
  <c r="C68" i="7"/>
  <c r="A83" i="7"/>
  <c r="B83" i="7"/>
  <c r="A84" i="7"/>
  <c r="B84" i="7"/>
  <c r="A85" i="7"/>
  <c r="B85" i="7"/>
  <c r="A86" i="7"/>
  <c r="B86" i="7"/>
  <c r="A87" i="7"/>
  <c r="B87" i="7"/>
  <c r="A88" i="7"/>
  <c r="B88" i="7"/>
  <c r="A89" i="7"/>
  <c r="B89" i="7"/>
  <c r="A90" i="7"/>
  <c r="B90" i="7"/>
  <c r="A91" i="7"/>
  <c r="B91" i="7"/>
  <c r="B82" i="7"/>
  <c r="A82" i="7"/>
  <c r="C69" i="7"/>
  <c r="C70" i="7"/>
  <c r="C71" i="7"/>
  <c r="C72" i="7"/>
  <c r="C73" i="7"/>
  <c r="C74" i="7"/>
  <c r="C75" i="7"/>
  <c r="C76" i="7"/>
  <c r="C77" i="7"/>
  <c r="C78" i="7"/>
  <c r="C79"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I69" i="7"/>
  <c r="I70" i="7"/>
  <c r="I71" i="7"/>
  <c r="I72" i="7"/>
  <c r="I73" i="7"/>
  <c r="I74" i="7"/>
  <c r="I75" i="7"/>
  <c r="I76" i="7"/>
  <c r="I77" i="7"/>
  <c r="I78" i="7"/>
  <c r="I79" i="7"/>
  <c r="I8" i="7"/>
  <c r="H69" i="7"/>
  <c r="H70" i="7"/>
  <c r="H71" i="7"/>
  <c r="H72" i="7"/>
  <c r="H73" i="7"/>
  <c r="H74" i="7"/>
  <c r="H75" i="7"/>
  <c r="H76" i="7"/>
  <c r="H77" i="7"/>
  <c r="H78" i="7"/>
  <c r="H79" i="7"/>
  <c r="H8" i="7"/>
  <c r="G69" i="7"/>
  <c r="G70" i="7"/>
  <c r="G71" i="7"/>
  <c r="G72" i="7"/>
  <c r="G73" i="7"/>
  <c r="G74" i="7"/>
  <c r="G75" i="7"/>
  <c r="G76" i="7"/>
  <c r="G77" i="7"/>
  <c r="G78" i="7"/>
  <c r="G79" i="7"/>
  <c r="G8" i="7"/>
  <c r="F69" i="7"/>
  <c r="F70" i="7"/>
  <c r="F71" i="7"/>
  <c r="F72" i="7"/>
  <c r="F73" i="7"/>
  <c r="F74" i="7"/>
  <c r="F75" i="7"/>
  <c r="F76" i="7"/>
  <c r="F77" i="7"/>
  <c r="F78" i="7"/>
  <c r="F79" i="7"/>
  <c r="F8" i="7"/>
  <c r="E69" i="7"/>
  <c r="E70" i="7"/>
  <c r="E71" i="7"/>
  <c r="E72" i="7"/>
  <c r="E73" i="7"/>
  <c r="E74" i="7"/>
  <c r="E75" i="7"/>
  <c r="E76" i="7"/>
  <c r="E77" i="7"/>
  <c r="E78" i="7"/>
  <c r="E79" i="7"/>
  <c r="E8" i="7"/>
  <c r="D69" i="7"/>
  <c r="D70" i="7"/>
  <c r="D71" i="7"/>
  <c r="D72" i="7"/>
  <c r="D73" i="7"/>
  <c r="D74" i="7"/>
  <c r="D75" i="7"/>
  <c r="D76" i="7"/>
  <c r="D77" i="7"/>
  <c r="D78" i="7"/>
  <c r="D79" i="7"/>
  <c r="D8" i="7"/>
  <c r="A69" i="7"/>
  <c r="B69" i="7"/>
  <c r="A70" i="7"/>
  <c r="B70" i="7"/>
  <c r="A71" i="7"/>
  <c r="B71" i="7"/>
  <c r="A72" i="7"/>
  <c r="B72" i="7"/>
  <c r="A73" i="7"/>
  <c r="B73" i="7"/>
  <c r="A74" i="7"/>
  <c r="B74" i="7"/>
  <c r="A75" i="7"/>
  <c r="B75" i="7"/>
  <c r="A76" i="7"/>
  <c r="B76" i="7"/>
  <c r="A77" i="7"/>
  <c r="B77" i="7"/>
  <c r="A78" i="7"/>
  <c r="B78" i="7"/>
  <c r="A79" i="7"/>
  <c r="B79" i="7"/>
  <c r="B68" i="7"/>
  <c r="A68" i="7"/>
  <c r="D9" i="7"/>
  <c r="D66" i="7" s="1"/>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H9" i="7"/>
  <c r="H66" i="7" s="1"/>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A61" i="7"/>
  <c r="B61" i="7"/>
  <c r="A62" i="7"/>
  <c r="B62" i="7"/>
  <c r="A63" i="7"/>
  <c r="B63" i="7"/>
  <c r="A64" i="7"/>
  <c r="B64" i="7"/>
  <c r="A65" i="7"/>
  <c r="B65" i="7"/>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B8" i="7"/>
  <c r="A8" i="7"/>
  <c r="K94" i="8"/>
  <c r="L94" i="8"/>
  <c r="M94" i="8"/>
  <c r="AU84" i="27"/>
  <c r="H94" i="8"/>
  <c r="AV84" i="27"/>
  <c r="I94" i="8"/>
  <c r="AW84" i="27"/>
  <c r="J94" i="8"/>
  <c r="AT84" i="27"/>
  <c r="G94" i="8"/>
  <c r="F94" i="8"/>
  <c r="E94" i="8"/>
  <c r="AQ84" i="27"/>
  <c r="D94" i="8"/>
  <c r="AP84" i="27"/>
  <c r="C94" i="8"/>
  <c r="C83" i="8"/>
  <c r="D83" i="8"/>
  <c r="E83" i="8"/>
  <c r="F83" i="8"/>
  <c r="G83" i="8"/>
  <c r="H83" i="8"/>
  <c r="I83" i="8"/>
  <c r="J83" i="8"/>
  <c r="K83" i="8"/>
  <c r="L83" i="8"/>
  <c r="M83" i="8"/>
  <c r="C84" i="8"/>
  <c r="D84" i="8"/>
  <c r="E84" i="8"/>
  <c r="F84" i="8"/>
  <c r="G84" i="8"/>
  <c r="H84" i="8"/>
  <c r="I84" i="8"/>
  <c r="J84" i="8"/>
  <c r="K84" i="8"/>
  <c r="L84" i="8"/>
  <c r="M84" i="8"/>
  <c r="C85" i="8"/>
  <c r="D85" i="8"/>
  <c r="E85" i="8"/>
  <c r="F85" i="8"/>
  <c r="G85" i="8"/>
  <c r="H85" i="8"/>
  <c r="I85" i="8"/>
  <c r="J85" i="8"/>
  <c r="K85" i="8"/>
  <c r="L85" i="8"/>
  <c r="M85" i="8"/>
  <c r="C86" i="8"/>
  <c r="D86" i="8"/>
  <c r="E86" i="8"/>
  <c r="F86" i="8"/>
  <c r="G86" i="8"/>
  <c r="H86" i="8"/>
  <c r="I86" i="8"/>
  <c r="J86" i="8"/>
  <c r="K86" i="8"/>
  <c r="L86" i="8"/>
  <c r="M86" i="8"/>
  <c r="C87" i="8"/>
  <c r="D87" i="8"/>
  <c r="E87" i="8"/>
  <c r="F87" i="8"/>
  <c r="G87" i="8"/>
  <c r="H87" i="8"/>
  <c r="I87" i="8"/>
  <c r="J87" i="8"/>
  <c r="K87" i="8"/>
  <c r="L87" i="8"/>
  <c r="M87" i="8"/>
  <c r="C88" i="8"/>
  <c r="D88" i="8"/>
  <c r="E88" i="8"/>
  <c r="F88" i="8"/>
  <c r="G88" i="8"/>
  <c r="H88" i="8"/>
  <c r="I88" i="8"/>
  <c r="J88" i="8"/>
  <c r="K88" i="8"/>
  <c r="L88" i="8"/>
  <c r="M88" i="8"/>
  <c r="C89" i="8"/>
  <c r="D89" i="8"/>
  <c r="E89" i="8"/>
  <c r="F89" i="8"/>
  <c r="G89" i="8"/>
  <c r="H89" i="8"/>
  <c r="I89" i="8"/>
  <c r="J89" i="8"/>
  <c r="K89" i="8"/>
  <c r="L89" i="8"/>
  <c r="M89" i="8"/>
  <c r="C90" i="8"/>
  <c r="D90" i="8"/>
  <c r="E90" i="8"/>
  <c r="F90" i="8"/>
  <c r="G90" i="8"/>
  <c r="H90" i="8"/>
  <c r="I90" i="8"/>
  <c r="J90" i="8"/>
  <c r="K90" i="8"/>
  <c r="L90" i="8"/>
  <c r="M90" i="8"/>
  <c r="C91" i="8"/>
  <c r="D91" i="8"/>
  <c r="E91" i="8"/>
  <c r="F91" i="8"/>
  <c r="G91" i="8"/>
  <c r="H91" i="8"/>
  <c r="I91" i="8"/>
  <c r="J91" i="8"/>
  <c r="K91" i="8"/>
  <c r="L91" i="8"/>
  <c r="M91" i="8"/>
  <c r="D82" i="8"/>
  <c r="E82" i="8"/>
  <c r="F82" i="8"/>
  <c r="G82" i="8"/>
  <c r="H82" i="8"/>
  <c r="I82" i="8"/>
  <c r="J82" i="8"/>
  <c r="K82" i="8"/>
  <c r="L82" i="8"/>
  <c r="M82" i="8"/>
  <c r="C82" i="8"/>
  <c r="A83" i="8"/>
  <c r="B83" i="8"/>
  <c r="A84" i="8"/>
  <c r="B84" i="8"/>
  <c r="A85" i="8"/>
  <c r="B85" i="8"/>
  <c r="A86" i="8"/>
  <c r="B86" i="8"/>
  <c r="A87" i="8"/>
  <c r="B87" i="8"/>
  <c r="A88" i="8"/>
  <c r="B88" i="8"/>
  <c r="A89" i="8"/>
  <c r="B89" i="8"/>
  <c r="A90" i="8"/>
  <c r="B90" i="8"/>
  <c r="A91" i="8"/>
  <c r="B91" i="8"/>
  <c r="B82" i="8"/>
  <c r="A82" i="8"/>
  <c r="C68" i="8"/>
  <c r="C69" i="8"/>
  <c r="C70" i="8"/>
  <c r="C71" i="8"/>
  <c r="C72" i="8"/>
  <c r="C73" i="8"/>
  <c r="C74" i="8"/>
  <c r="C75" i="8"/>
  <c r="C76" i="8"/>
  <c r="C77" i="8"/>
  <c r="C78" i="8"/>
  <c r="C79"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D69" i="8"/>
  <c r="E69" i="8"/>
  <c r="F69" i="8"/>
  <c r="G69" i="8"/>
  <c r="H69" i="8"/>
  <c r="I69" i="8"/>
  <c r="J69" i="8"/>
  <c r="K69" i="8"/>
  <c r="L69" i="8"/>
  <c r="M69" i="8"/>
  <c r="D70" i="8"/>
  <c r="E70" i="8"/>
  <c r="F70" i="8"/>
  <c r="G70" i="8"/>
  <c r="H70" i="8"/>
  <c r="I70" i="8"/>
  <c r="J70" i="8"/>
  <c r="K70" i="8"/>
  <c r="L70" i="8"/>
  <c r="M70" i="8"/>
  <c r="D71" i="8"/>
  <c r="E71" i="8"/>
  <c r="F71" i="8"/>
  <c r="G71" i="8"/>
  <c r="H71" i="8"/>
  <c r="I71" i="8"/>
  <c r="J71" i="8"/>
  <c r="K71" i="8"/>
  <c r="L71" i="8"/>
  <c r="M71" i="8"/>
  <c r="D72" i="8"/>
  <c r="E72" i="8"/>
  <c r="F72" i="8"/>
  <c r="G72" i="8"/>
  <c r="H72" i="8"/>
  <c r="I72" i="8"/>
  <c r="J72" i="8"/>
  <c r="K72" i="8"/>
  <c r="L72" i="8"/>
  <c r="M72" i="8"/>
  <c r="D73" i="8"/>
  <c r="E73" i="8"/>
  <c r="F73" i="8"/>
  <c r="G73" i="8"/>
  <c r="H73" i="8"/>
  <c r="I73" i="8"/>
  <c r="J73" i="8"/>
  <c r="K73" i="8"/>
  <c r="L73" i="8"/>
  <c r="M73" i="8"/>
  <c r="D74" i="8"/>
  <c r="E74" i="8"/>
  <c r="F74" i="8"/>
  <c r="G74" i="8"/>
  <c r="H74" i="8"/>
  <c r="I74" i="8"/>
  <c r="J74" i="8"/>
  <c r="K74" i="8"/>
  <c r="L74" i="8"/>
  <c r="M74" i="8"/>
  <c r="D75" i="8"/>
  <c r="E75" i="8"/>
  <c r="F75" i="8"/>
  <c r="G75" i="8"/>
  <c r="H75" i="8"/>
  <c r="I75" i="8"/>
  <c r="J75" i="8"/>
  <c r="K75" i="8"/>
  <c r="L75" i="8"/>
  <c r="M75" i="8"/>
  <c r="D76" i="8"/>
  <c r="E76" i="8"/>
  <c r="F76" i="8"/>
  <c r="G76" i="8"/>
  <c r="H76" i="8"/>
  <c r="I76" i="8"/>
  <c r="J76" i="8"/>
  <c r="K76" i="8"/>
  <c r="L76" i="8"/>
  <c r="M76" i="8"/>
  <c r="D77" i="8"/>
  <c r="E77" i="8"/>
  <c r="F77" i="8"/>
  <c r="G77" i="8"/>
  <c r="H77" i="8"/>
  <c r="I77" i="8"/>
  <c r="J77" i="8"/>
  <c r="K77" i="8"/>
  <c r="L77" i="8"/>
  <c r="M77" i="8"/>
  <c r="D78" i="8"/>
  <c r="E78" i="8"/>
  <c r="F78" i="8"/>
  <c r="G78" i="8"/>
  <c r="H78" i="8"/>
  <c r="I78" i="8"/>
  <c r="J78" i="8"/>
  <c r="K78" i="8"/>
  <c r="L78" i="8"/>
  <c r="M78" i="8"/>
  <c r="D79" i="8"/>
  <c r="E79" i="8"/>
  <c r="F79" i="8"/>
  <c r="G79" i="8"/>
  <c r="H79" i="8"/>
  <c r="I79" i="8"/>
  <c r="J79" i="8"/>
  <c r="K79" i="8"/>
  <c r="L79" i="8"/>
  <c r="M79" i="8"/>
  <c r="E68" i="8"/>
  <c r="F68" i="8"/>
  <c r="G68" i="8"/>
  <c r="H68" i="8"/>
  <c r="I68" i="8"/>
  <c r="J68" i="8"/>
  <c r="K68" i="8"/>
  <c r="L68" i="8"/>
  <c r="M68" i="8"/>
  <c r="D68" i="8"/>
  <c r="A69" i="8"/>
  <c r="B69" i="8"/>
  <c r="A70" i="8"/>
  <c r="B70" i="8"/>
  <c r="A71" i="8"/>
  <c r="B71" i="8"/>
  <c r="A72" i="8"/>
  <c r="B72" i="8"/>
  <c r="A73" i="8"/>
  <c r="B73" i="8"/>
  <c r="A74" i="8"/>
  <c r="B74" i="8"/>
  <c r="A75" i="8"/>
  <c r="B75" i="8"/>
  <c r="A76" i="8"/>
  <c r="B76" i="8"/>
  <c r="A77" i="8"/>
  <c r="B77" i="8"/>
  <c r="A78" i="8"/>
  <c r="B78" i="8"/>
  <c r="A79" i="8"/>
  <c r="B79" i="8"/>
  <c r="B68" i="8"/>
  <c r="A68" i="8"/>
  <c r="A63" i="8"/>
  <c r="B63" i="8"/>
  <c r="A64" i="8"/>
  <c r="B64" i="8"/>
  <c r="A65" i="8"/>
  <c r="B65" i="8"/>
  <c r="A61" i="8"/>
  <c r="B61" i="8"/>
  <c r="A62" i="8"/>
  <c r="B62" i="8"/>
  <c r="A9" i="8"/>
  <c r="B9" i="8"/>
  <c r="A10" i="8"/>
  <c r="B10" i="8"/>
  <c r="A11" i="8"/>
  <c r="B11" i="8"/>
  <c r="A12" i="8"/>
  <c r="B12" i="8"/>
  <c r="A13" i="8"/>
  <c r="B13" i="8"/>
  <c r="A14" i="8"/>
  <c r="B14" i="8"/>
  <c r="A15" i="8"/>
  <c r="B15" i="8"/>
  <c r="A16" i="8"/>
  <c r="B16" i="8"/>
  <c r="A17" i="8"/>
  <c r="B17" i="8"/>
  <c r="A18" i="8"/>
  <c r="B18" i="8"/>
  <c r="A19" i="8"/>
  <c r="B19" i="8"/>
  <c r="A20" i="8"/>
  <c r="B20" i="8"/>
  <c r="A21" i="8"/>
  <c r="B21" i="8"/>
  <c r="A22" i="8"/>
  <c r="B22" i="8"/>
  <c r="A23" i="8"/>
  <c r="B23" i="8"/>
  <c r="A24" i="8"/>
  <c r="B24" i="8"/>
  <c r="A25" i="8"/>
  <c r="B25" i="8"/>
  <c r="A26" i="8"/>
  <c r="B26" i="8"/>
  <c r="A27" i="8"/>
  <c r="B27" i="8"/>
  <c r="A28" i="8"/>
  <c r="B28" i="8"/>
  <c r="A29" i="8"/>
  <c r="B29" i="8"/>
  <c r="A30" i="8"/>
  <c r="B30" i="8"/>
  <c r="A31" i="8"/>
  <c r="B31" i="8"/>
  <c r="A32" i="8"/>
  <c r="B32"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A53" i="8"/>
  <c r="B53" i="8"/>
  <c r="A54" i="8"/>
  <c r="B54" i="8"/>
  <c r="A55" i="8"/>
  <c r="B55" i="8"/>
  <c r="A56" i="8"/>
  <c r="B56" i="8"/>
  <c r="A57" i="8"/>
  <c r="B57" i="8"/>
  <c r="A58" i="8"/>
  <c r="B58" i="8"/>
  <c r="A59" i="8"/>
  <c r="B59" i="8"/>
  <c r="A60" i="8"/>
  <c r="B60" i="8"/>
  <c r="B8" i="8"/>
  <c r="A8" i="8"/>
  <c r="KJ85" i="27"/>
  <c r="K94" i="9"/>
  <c r="IV85" i="27"/>
  <c r="J94" i="9"/>
  <c r="AL85" i="27"/>
  <c r="F94" i="9"/>
  <c r="AM85" i="27"/>
  <c r="G94" i="9" s="1"/>
  <c r="AN85" i="27"/>
  <c r="H94" i="9"/>
  <c r="AO85" i="27"/>
  <c r="I94" i="9" s="1"/>
  <c r="AI85" i="27"/>
  <c r="C94" i="9"/>
  <c r="K83" i="9"/>
  <c r="K84" i="9"/>
  <c r="K85" i="9"/>
  <c r="K86" i="9"/>
  <c r="K87" i="9"/>
  <c r="K88" i="9"/>
  <c r="K89" i="9"/>
  <c r="K90" i="9"/>
  <c r="K91" i="9"/>
  <c r="K82" i="9"/>
  <c r="J83" i="9"/>
  <c r="J84" i="9"/>
  <c r="J85" i="9"/>
  <c r="J86" i="9"/>
  <c r="J87" i="9"/>
  <c r="J88" i="9"/>
  <c r="J89" i="9"/>
  <c r="J90" i="9"/>
  <c r="J91" i="9"/>
  <c r="J82" i="9"/>
  <c r="J92" i="9" s="1"/>
  <c r="C83" i="9"/>
  <c r="D83" i="9"/>
  <c r="E83" i="9"/>
  <c r="F83" i="9"/>
  <c r="G83" i="9"/>
  <c r="C84" i="9"/>
  <c r="D84" i="9"/>
  <c r="E84" i="9"/>
  <c r="F84" i="9"/>
  <c r="G84" i="9"/>
  <c r="H84" i="9"/>
  <c r="I84" i="9"/>
  <c r="C85" i="9"/>
  <c r="D85" i="9"/>
  <c r="E85" i="9"/>
  <c r="F85" i="9"/>
  <c r="G85" i="9"/>
  <c r="H85" i="9"/>
  <c r="I85" i="9"/>
  <c r="C86" i="9"/>
  <c r="D86" i="9"/>
  <c r="E86" i="9"/>
  <c r="F86" i="9"/>
  <c r="G86" i="9"/>
  <c r="H86" i="9"/>
  <c r="I86" i="9"/>
  <c r="C87" i="9"/>
  <c r="D87" i="9"/>
  <c r="E87" i="9"/>
  <c r="F87" i="9"/>
  <c r="G87" i="9"/>
  <c r="H87" i="9"/>
  <c r="I87" i="9"/>
  <c r="C88" i="9"/>
  <c r="D88" i="9"/>
  <c r="E88" i="9"/>
  <c r="F88" i="9"/>
  <c r="G88" i="9"/>
  <c r="H88" i="9"/>
  <c r="I88" i="9"/>
  <c r="C89" i="9"/>
  <c r="D89" i="9"/>
  <c r="E89" i="9"/>
  <c r="F89" i="9"/>
  <c r="G89" i="9"/>
  <c r="H89" i="9"/>
  <c r="I89" i="9"/>
  <c r="C90" i="9"/>
  <c r="D90" i="9"/>
  <c r="E90" i="9"/>
  <c r="F90" i="9"/>
  <c r="G90" i="9"/>
  <c r="H90" i="9"/>
  <c r="I90" i="9"/>
  <c r="C91" i="9"/>
  <c r="D91" i="9"/>
  <c r="E91" i="9"/>
  <c r="F91" i="9"/>
  <c r="G91" i="9"/>
  <c r="H91" i="9"/>
  <c r="I91" i="9"/>
  <c r="D82" i="9"/>
  <c r="E82" i="9"/>
  <c r="F82" i="9"/>
  <c r="G82" i="9"/>
  <c r="H82" i="9"/>
  <c r="I82" i="9"/>
  <c r="C82" i="9"/>
  <c r="A83" i="9"/>
  <c r="B83" i="9"/>
  <c r="A84" i="9"/>
  <c r="B84" i="9"/>
  <c r="A85" i="9"/>
  <c r="B85" i="9"/>
  <c r="A86" i="9"/>
  <c r="B86" i="9"/>
  <c r="A87" i="9"/>
  <c r="B87" i="9"/>
  <c r="A88" i="9"/>
  <c r="B88" i="9"/>
  <c r="A89" i="9"/>
  <c r="B89" i="9"/>
  <c r="A90" i="9"/>
  <c r="B90" i="9"/>
  <c r="A91" i="9"/>
  <c r="B91" i="9"/>
  <c r="B82" i="9"/>
  <c r="A82" i="9"/>
  <c r="K68" i="9"/>
  <c r="K69" i="9"/>
  <c r="K70" i="9"/>
  <c r="K71" i="9"/>
  <c r="K72" i="9"/>
  <c r="K73" i="9"/>
  <c r="K74" i="9"/>
  <c r="K75" i="9"/>
  <c r="K76" i="9"/>
  <c r="K77" i="9"/>
  <c r="K78" i="9"/>
  <c r="K79" i="9"/>
  <c r="I78" i="9"/>
  <c r="J78" i="9"/>
  <c r="I79" i="9"/>
  <c r="J79" i="9"/>
  <c r="J69" i="9"/>
  <c r="J70" i="9"/>
  <c r="J71" i="9"/>
  <c r="J72" i="9"/>
  <c r="J73" i="9"/>
  <c r="J74" i="9"/>
  <c r="J75" i="9"/>
  <c r="J76" i="9"/>
  <c r="J77" i="9"/>
  <c r="J68" i="9"/>
  <c r="C69" i="9"/>
  <c r="D69" i="9"/>
  <c r="E69" i="9"/>
  <c r="F69" i="9"/>
  <c r="G69" i="9"/>
  <c r="H69" i="9"/>
  <c r="I69" i="9"/>
  <c r="C70" i="9"/>
  <c r="D70" i="9"/>
  <c r="E70" i="9"/>
  <c r="F70" i="9"/>
  <c r="G70" i="9"/>
  <c r="H70" i="9"/>
  <c r="I70" i="9"/>
  <c r="C71" i="9"/>
  <c r="D71" i="9"/>
  <c r="E71" i="9"/>
  <c r="F71" i="9"/>
  <c r="G71" i="9"/>
  <c r="H71" i="9"/>
  <c r="I71" i="9"/>
  <c r="C72" i="9"/>
  <c r="D72" i="9"/>
  <c r="E72" i="9"/>
  <c r="F72" i="9"/>
  <c r="G72" i="9"/>
  <c r="H72" i="9"/>
  <c r="I72" i="9"/>
  <c r="C73" i="9"/>
  <c r="D73" i="9"/>
  <c r="E73" i="9"/>
  <c r="F73" i="9"/>
  <c r="G73" i="9"/>
  <c r="H73" i="9"/>
  <c r="I73" i="9"/>
  <c r="C74" i="9"/>
  <c r="D74" i="9"/>
  <c r="E74" i="9"/>
  <c r="F74" i="9"/>
  <c r="G74" i="9"/>
  <c r="H74" i="9"/>
  <c r="I74" i="9"/>
  <c r="C75" i="9"/>
  <c r="D75" i="9"/>
  <c r="E75" i="9"/>
  <c r="F75" i="9"/>
  <c r="G75" i="9"/>
  <c r="H75" i="9"/>
  <c r="I75" i="9"/>
  <c r="C76" i="9"/>
  <c r="D76" i="9"/>
  <c r="E76" i="9"/>
  <c r="F76" i="9"/>
  <c r="G76" i="9"/>
  <c r="H76" i="9"/>
  <c r="I76" i="9"/>
  <c r="C77" i="9"/>
  <c r="D77" i="9"/>
  <c r="E77" i="9"/>
  <c r="F77" i="9"/>
  <c r="G77" i="9"/>
  <c r="H77" i="9"/>
  <c r="I77" i="9"/>
  <c r="C78" i="9"/>
  <c r="D78" i="9"/>
  <c r="E78" i="9"/>
  <c r="F78" i="9"/>
  <c r="G78" i="9"/>
  <c r="H78" i="9"/>
  <c r="C79" i="9"/>
  <c r="D79" i="9"/>
  <c r="E79" i="9"/>
  <c r="F79" i="9"/>
  <c r="G79" i="9"/>
  <c r="H79" i="9"/>
  <c r="D68" i="9"/>
  <c r="E68" i="9"/>
  <c r="F68" i="9"/>
  <c r="G68" i="9"/>
  <c r="H68" i="9"/>
  <c r="I68" i="9"/>
  <c r="C68" i="9"/>
  <c r="A69" i="9"/>
  <c r="B69" i="9"/>
  <c r="A70" i="9"/>
  <c r="B70" i="9"/>
  <c r="A71" i="9"/>
  <c r="B71" i="9"/>
  <c r="A72" i="9"/>
  <c r="B72" i="9"/>
  <c r="A73" i="9"/>
  <c r="B73" i="9"/>
  <c r="A74" i="9"/>
  <c r="B74" i="9"/>
  <c r="A75" i="9"/>
  <c r="B75" i="9"/>
  <c r="A76" i="9"/>
  <c r="B76" i="9"/>
  <c r="A77" i="9"/>
  <c r="B77" i="9"/>
  <c r="A78" i="9"/>
  <c r="B78" i="9"/>
  <c r="A79" i="9"/>
  <c r="B79" i="9"/>
  <c r="B68" i="9"/>
  <c r="A6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8" i="9"/>
  <c r="K66"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C18" i="9"/>
  <c r="D18" i="9"/>
  <c r="E18" i="9"/>
  <c r="F18" i="9"/>
  <c r="G18" i="9"/>
  <c r="H18" i="9"/>
  <c r="I18" i="9"/>
  <c r="C19" i="9"/>
  <c r="D19" i="9"/>
  <c r="E19" i="9"/>
  <c r="F19" i="9"/>
  <c r="G19" i="9"/>
  <c r="H19" i="9"/>
  <c r="I19" i="9"/>
  <c r="C20" i="9"/>
  <c r="D20" i="9"/>
  <c r="E20" i="9"/>
  <c r="F20" i="9"/>
  <c r="G20" i="9"/>
  <c r="H20" i="9"/>
  <c r="I20" i="9"/>
  <c r="C21" i="9"/>
  <c r="D21" i="9"/>
  <c r="E21" i="9"/>
  <c r="F21" i="9"/>
  <c r="G21" i="9"/>
  <c r="H21" i="9"/>
  <c r="I21" i="9"/>
  <c r="C22" i="9"/>
  <c r="D22" i="9"/>
  <c r="E22" i="9"/>
  <c r="F22" i="9"/>
  <c r="G22" i="9"/>
  <c r="H22" i="9"/>
  <c r="I22" i="9"/>
  <c r="C23" i="9"/>
  <c r="D23" i="9"/>
  <c r="E23" i="9"/>
  <c r="F23" i="9"/>
  <c r="G23" i="9"/>
  <c r="H23" i="9"/>
  <c r="I23" i="9"/>
  <c r="C24" i="9"/>
  <c r="D24" i="9"/>
  <c r="E24" i="9"/>
  <c r="F24" i="9"/>
  <c r="G24" i="9"/>
  <c r="H24" i="9"/>
  <c r="I24" i="9"/>
  <c r="C25" i="9"/>
  <c r="D25" i="9"/>
  <c r="E25" i="9"/>
  <c r="F25" i="9"/>
  <c r="G25" i="9"/>
  <c r="H25" i="9"/>
  <c r="I25" i="9"/>
  <c r="C26" i="9"/>
  <c r="D26" i="9"/>
  <c r="E26" i="9"/>
  <c r="F26" i="9"/>
  <c r="G26" i="9"/>
  <c r="H26" i="9"/>
  <c r="I26" i="9"/>
  <c r="C27" i="9"/>
  <c r="D27" i="9"/>
  <c r="E27" i="9"/>
  <c r="F27" i="9"/>
  <c r="G27" i="9"/>
  <c r="H27" i="9"/>
  <c r="I27" i="9"/>
  <c r="C28" i="9"/>
  <c r="D28" i="9"/>
  <c r="E28" i="9"/>
  <c r="F28" i="9"/>
  <c r="G28" i="9"/>
  <c r="H28" i="9"/>
  <c r="I28" i="9"/>
  <c r="C29" i="9"/>
  <c r="D29" i="9"/>
  <c r="E29" i="9"/>
  <c r="F29" i="9"/>
  <c r="G29" i="9"/>
  <c r="H29" i="9"/>
  <c r="I29" i="9"/>
  <c r="C30" i="9"/>
  <c r="D30" i="9"/>
  <c r="E30" i="9"/>
  <c r="F30" i="9"/>
  <c r="G30" i="9"/>
  <c r="H30" i="9"/>
  <c r="I30" i="9"/>
  <c r="C31" i="9"/>
  <c r="D31" i="9"/>
  <c r="E31" i="9"/>
  <c r="F31" i="9"/>
  <c r="G31" i="9"/>
  <c r="H31" i="9"/>
  <c r="I31" i="9"/>
  <c r="C32" i="9"/>
  <c r="D32" i="9"/>
  <c r="E32" i="9"/>
  <c r="F32" i="9"/>
  <c r="G32" i="9"/>
  <c r="H32" i="9"/>
  <c r="I32" i="9"/>
  <c r="C33" i="9"/>
  <c r="D33" i="9"/>
  <c r="E33" i="9"/>
  <c r="F33" i="9"/>
  <c r="G33" i="9"/>
  <c r="H33" i="9"/>
  <c r="I33" i="9"/>
  <c r="C34" i="9"/>
  <c r="D34" i="9"/>
  <c r="E34" i="9"/>
  <c r="F34" i="9"/>
  <c r="G34" i="9"/>
  <c r="H34" i="9"/>
  <c r="I34" i="9"/>
  <c r="C35" i="9"/>
  <c r="D35" i="9"/>
  <c r="E35" i="9"/>
  <c r="F35" i="9"/>
  <c r="G35" i="9"/>
  <c r="H35" i="9"/>
  <c r="I35" i="9"/>
  <c r="C36" i="9"/>
  <c r="D36" i="9"/>
  <c r="E36" i="9"/>
  <c r="F36" i="9"/>
  <c r="G36" i="9"/>
  <c r="H36" i="9"/>
  <c r="I36" i="9"/>
  <c r="C37" i="9"/>
  <c r="D37" i="9"/>
  <c r="E37" i="9"/>
  <c r="F37" i="9"/>
  <c r="G37" i="9"/>
  <c r="H37" i="9"/>
  <c r="I37" i="9"/>
  <c r="C38" i="9"/>
  <c r="D38" i="9"/>
  <c r="E38" i="9"/>
  <c r="F38" i="9"/>
  <c r="G38" i="9"/>
  <c r="H38" i="9"/>
  <c r="I38" i="9"/>
  <c r="C39" i="9"/>
  <c r="D39" i="9"/>
  <c r="E39" i="9"/>
  <c r="F39" i="9"/>
  <c r="G39" i="9"/>
  <c r="H39" i="9"/>
  <c r="I39" i="9"/>
  <c r="C40" i="9"/>
  <c r="D40" i="9"/>
  <c r="E40" i="9"/>
  <c r="F40" i="9"/>
  <c r="G40" i="9"/>
  <c r="H40" i="9"/>
  <c r="I40" i="9"/>
  <c r="C41" i="9"/>
  <c r="D41" i="9"/>
  <c r="E41" i="9"/>
  <c r="F41" i="9"/>
  <c r="G41" i="9"/>
  <c r="H41" i="9"/>
  <c r="I41" i="9"/>
  <c r="C42" i="9"/>
  <c r="D42" i="9"/>
  <c r="E42" i="9"/>
  <c r="F42" i="9"/>
  <c r="G42" i="9"/>
  <c r="H42" i="9"/>
  <c r="I42" i="9"/>
  <c r="C43" i="9"/>
  <c r="D43" i="9"/>
  <c r="E43" i="9"/>
  <c r="F43" i="9"/>
  <c r="G43" i="9"/>
  <c r="H43" i="9"/>
  <c r="I43" i="9"/>
  <c r="C44" i="9"/>
  <c r="D44" i="9"/>
  <c r="E44" i="9"/>
  <c r="F44" i="9"/>
  <c r="G44" i="9"/>
  <c r="H44" i="9"/>
  <c r="I44" i="9"/>
  <c r="C45" i="9"/>
  <c r="D45" i="9"/>
  <c r="E45" i="9"/>
  <c r="F45" i="9"/>
  <c r="G45" i="9"/>
  <c r="H45" i="9"/>
  <c r="I45" i="9"/>
  <c r="C46" i="9"/>
  <c r="D46" i="9"/>
  <c r="E46" i="9"/>
  <c r="F46" i="9"/>
  <c r="G46" i="9"/>
  <c r="H46" i="9"/>
  <c r="I46" i="9"/>
  <c r="C47" i="9"/>
  <c r="D47" i="9"/>
  <c r="E47" i="9"/>
  <c r="F47" i="9"/>
  <c r="G47" i="9"/>
  <c r="H47" i="9"/>
  <c r="I47" i="9"/>
  <c r="C48" i="9"/>
  <c r="D48" i="9"/>
  <c r="E48" i="9"/>
  <c r="F48" i="9"/>
  <c r="G48" i="9"/>
  <c r="H48" i="9"/>
  <c r="I48" i="9"/>
  <c r="C49" i="9"/>
  <c r="D49" i="9"/>
  <c r="E49" i="9"/>
  <c r="F49" i="9"/>
  <c r="G49" i="9"/>
  <c r="H49" i="9"/>
  <c r="I49" i="9"/>
  <c r="C50" i="9"/>
  <c r="D50" i="9"/>
  <c r="E50" i="9"/>
  <c r="F50" i="9"/>
  <c r="G50" i="9"/>
  <c r="H50" i="9"/>
  <c r="I50" i="9"/>
  <c r="C51" i="9"/>
  <c r="D51" i="9"/>
  <c r="E51" i="9"/>
  <c r="F51" i="9"/>
  <c r="G51" i="9"/>
  <c r="H51" i="9"/>
  <c r="I51" i="9"/>
  <c r="C52" i="9"/>
  <c r="D52" i="9"/>
  <c r="E52" i="9"/>
  <c r="F52" i="9"/>
  <c r="G52" i="9"/>
  <c r="H52" i="9"/>
  <c r="I52" i="9"/>
  <c r="C53" i="9"/>
  <c r="D53" i="9"/>
  <c r="E53" i="9"/>
  <c r="F53" i="9"/>
  <c r="G53" i="9"/>
  <c r="H53" i="9"/>
  <c r="I53" i="9"/>
  <c r="C54" i="9"/>
  <c r="D54" i="9"/>
  <c r="E54" i="9"/>
  <c r="F54" i="9"/>
  <c r="G54" i="9"/>
  <c r="H54" i="9"/>
  <c r="I54" i="9"/>
  <c r="C55" i="9"/>
  <c r="D55" i="9"/>
  <c r="E55" i="9"/>
  <c r="F55" i="9"/>
  <c r="G55" i="9"/>
  <c r="H55" i="9"/>
  <c r="I55" i="9"/>
  <c r="C56" i="9"/>
  <c r="D56" i="9"/>
  <c r="E56" i="9"/>
  <c r="F56" i="9"/>
  <c r="G56" i="9"/>
  <c r="H56" i="9"/>
  <c r="I56" i="9"/>
  <c r="C57" i="9"/>
  <c r="D57" i="9"/>
  <c r="E57" i="9"/>
  <c r="F57" i="9"/>
  <c r="G57" i="9"/>
  <c r="H57" i="9"/>
  <c r="I57" i="9"/>
  <c r="C58" i="9"/>
  <c r="D58" i="9"/>
  <c r="E58" i="9"/>
  <c r="F58" i="9"/>
  <c r="G58" i="9"/>
  <c r="H58" i="9"/>
  <c r="I58" i="9"/>
  <c r="C59" i="9"/>
  <c r="D59" i="9"/>
  <c r="E59" i="9"/>
  <c r="F59" i="9"/>
  <c r="G59" i="9"/>
  <c r="H59" i="9"/>
  <c r="I59" i="9"/>
  <c r="C60" i="9"/>
  <c r="D60" i="9"/>
  <c r="E60" i="9"/>
  <c r="F60" i="9"/>
  <c r="G60" i="9"/>
  <c r="H60" i="9"/>
  <c r="I60" i="9"/>
  <c r="C61" i="9"/>
  <c r="D61" i="9"/>
  <c r="E61" i="9"/>
  <c r="F61" i="9"/>
  <c r="G61" i="9"/>
  <c r="H61" i="9"/>
  <c r="I61" i="9"/>
  <c r="C62" i="9"/>
  <c r="D62" i="9"/>
  <c r="E62" i="9"/>
  <c r="F62" i="9"/>
  <c r="G62" i="9"/>
  <c r="H62" i="9"/>
  <c r="I62" i="9"/>
  <c r="C63" i="9"/>
  <c r="D63" i="9"/>
  <c r="E63" i="9"/>
  <c r="F63" i="9"/>
  <c r="G63" i="9"/>
  <c r="H63" i="9"/>
  <c r="I63" i="9"/>
  <c r="C64" i="9"/>
  <c r="D64" i="9"/>
  <c r="E64" i="9"/>
  <c r="F64" i="9"/>
  <c r="G64" i="9"/>
  <c r="H64" i="9"/>
  <c r="I64" i="9"/>
  <c r="C65" i="9"/>
  <c r="D65" i="9"/>
  <c r="E65" i="9"/>
  <c r="F65" i="9"/>
  <c r="G65" i="9"/>
  <c r="H65" i="9"/>
  <c r="I65" i="9"/>
  <c r="C9" i="9"/>
  <c r="D9" i="9"/>
  <c r="E9" i="9"/>
  <c r="F9" i="9"/>
  <c r="G9" i="9"/>
  <c r="H9" i="9"/>
  <c r="I9" i="9"/>
  <c r="C10" i="9"/>
  <c r="D10" i="9"/>
  <c r="E10" i="9"/>
  <c r="F10" i="9"/>
  <c r="G10" i="9"/>
  <c r="H10" i="9"/>
  <c r="I10" i="9"/>
  <c r="C11" i="9"/>
  <c r="D11" i="9"/>
  <c r="E11" i="9"/>
  <c r="F11" i="9"/>
  <c r="G11" i="9"/>
  <c r="H11" i="9"/>
  <c r="I11" i="9"/>
  <c r="C12" i="9"/>
  <c r="D12" i="9"/>
  <c r="E12" i="9"/>
  <c r="F12" i="9"/>
  <c r="G12" i="9"/>
  <c r="H12" i="9"/>
  <c r="I12" i="9"/>
  <c r="C13" i="9"/>
  <c r="D13" i="9"/>
  <c r="E13" i="9"/>
  <c r="F13" i="9"/>
  <c r="G13" i="9"/>
  <c r="H13" i="9"/>
  <c r="I13" i="9"/>
  <c r="C14" i="9"/>
  <c r="D14" i="9"/>
  <c r="E14" i="9"/>
  <c r="F14" i="9"/>
  <c r="G14" i="9"/>
  <c r="H14" i="9"/>
  <c r="I14" i="9"/>
  <c r="C15" i="9"/>
  <c r="D15" i="9"/>
  <c r="E15" i="9"/>
  <c r="F15" i="9"/>
  <c r="G15" i="9"/>
  <c r="H15" i="9"/>
  <c r="I15" i="9"/>
  <c r="C16" i="9"/>
  <c r="D16" i="9"/>
  <c r="E16" i="9"/>
  <c r="F16" i="9"/>
  <c r="G16" i="9"/>
  <c r="H16" i="9"/>
  <c r="I16" i="9"/>
  <c r="C17" i="9"/>
  <c r="D17" i="9"/>
  <c r="E17" i="9"/>
  <c r="F17" i="9"/>
  <c r="G17" i="9"/>
  <c r="H17" i="9"/>
  <c r="I17" i="9"/>
  <c r="D8" i="9"/>
  <c r="E8" i="9"/>
  <c r="F8" i="9"/>
  <c r="G8" i="9"/>
  <c r="H8" i="9"/>
  <c r="I8" i="9"/>
  <c r="C8" i="9"/>
  <c r="A61" i="9"/>
  <c r="B61" i="9"/>
  <c r="A62" i="9"/>
  <c r="B62" i="9"/>
  <c r="A63" i="9"/>
  <c r="B63" i="9"/>
  <c r="A64" i="9"/>
  <c r="B64" i="9"/>
  <c r="A65" i="9"/>
  <c r="B65" i="9"/>
  <c r="A9" i="9"/>
  <c r="B9" i="9"/>
  <c r="A10" i="9"/>
  <c r="B10" i="9"/>
  <c r="A11" i="9"/>
  <c r="B11" i="9"/>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B8" i="9"/>
  <c r="A8" i="9"/>
  <c r="H94" i="10"/>
  <c r="AD85" i="27"/>
  <c r="D94" i="10" s="1"/>
  <c r="AE85" i="27"/>
  <c r="E94" i="10" s="1"/>
  <c r="AF85" i="27"/>
  <c r="F94" i="10" s="1"/>
  <c r="AG85" i="27"/>
  <c r="G94" i="10" s="1"/>
  <c r="AC85" i="27"/>
  <c r="C94" i="10" s="1"/>
  <c r="G85" i="10"/>
  <c r="D85" i="11"/>
  <c r="H85" i="10"/>
  <c r="G86" i="10"/>
  <c r="D86" i="11"/>
  <c r="H86" i="10" s="1"/>
  <c r="G87" i="10"/>
  <c r="H87" i="10" s="1"/>
  <c r="D87" i="11"/>
  <c r="G88" i="10"/>
  <c r="D88" i="11"/>
  <c r="G89" i="10"/>
  <c r="H89" i="10" s="1"/>
  <c r="D89" i="11"/>
  <c r="G90" i="10"/>
  <c r="D90" i="11"/>
  <c r="G91" i="10"/>
  <c r="D91" i="11"/>
  <c r="H91" i="10"/>
  <c r="G83" i="10"/>
  <c r="H83" i="10" s="1"/>
  <c r="D83" i="11"/>
  <c r="G84" i="10"/>
  <c r="D84" i="11"/>
  <c r="H84" i="10"/>
  <c r="G82" i="10"/>
  <c r="D82" i="11"/>
  <c r="H82" i="10" s="1"/>
  <c r="D82" i="10"/>
  <c r="D83" i="10"/>
  <c r="D84" i="10"/>
  <c r="D85" i="10"/>
  <c r="D86" i="10"/>
  <c r="D87" i="10"/>
  <c r="D88" i="10"/>
  <c r="D89" i="10"/>
  <c r="D90" i="10"/>
  <c r="D91" i="10"/>
  <c r="E82" i="10"/>
  <c r="E83" i="10"/>
  <c r="E84" i="10"/>
  <c r="E85" i="10"/>
  <c r="E86" i="10"/>
  <c r="E87" i="10"/>
  <c r="E88" i="10"/>
  <c r="E89" i="10"/>
  <c r="E90" i="10"/>
  <c r="E91" i="10"/>
  <c r="E92" i="10"/>
  <c r="F82" i="10"/>
  <c r="F83" i="10"/>
  <c r="F84" i="10"/>
  <c r="F85" i="10"/>
  <c r="F86" i="10"/>
  <c r="F87" i="10"/>
  <c r="F88" i="10"/>
  <c r="F89" i="10"/>
  <c r="F90" i="10"/>
  <c r="F91" i="10"/>
  <c r="G92" i="10"/>
  <c r="I82" i="10"/>
  <c r="I83" i="10"/>
  <c r="I84" i="10"/>
  <c r="I85" i="10"/>
  <c r="I86" i="10"/>
  <c r="I87" i="10"/>
  <c r="I88" i="10"/>
  <c r="I89" i="10"/>
  <c r="I90" i="10"/>
  <c r="I91" i="10"/>
  <c r="I92" i="10"/>
  <c r="C82" i="10"/>
  <c r="C83" i="10"/>
  <c r="C84" i="10"/>
  <c r="C85" i="10"/>
  <c r="C86" i="10"/>
  <c r="C87" i="10"/>
  <c r="C88" i="10"/>
  <c r="C89" i="10"/>
  <c r="C90" i="10"/>
  <c r="C91" i="10"/>
  <c r="A83" i="10"/>
  <c r="B83" i="10"/>
  <c r="A84" i="10"/>
  <c r="B84" i="10"/>
  <c r="A85" i="10"/>
  <c r="B85" i="10"/>
  <c r="A86" i="10"/>
  <c r="B86" i="10"/>
  <c r="A87" i="10"/>
  <c r="B87" i="10"/>
  <c r="A88" i="10"/>
  <c r="B88" i="10"/>
  <c r="A89" i="10"/>
  <c r="B89" i="10"/>
  <c r="A90" i="10"/>
  <c r="B90" i="10"/>
  <c r="A91" i="10"/>
  <c r="B91" i="10"/>
  <c r="B82" i="10"/>
  <c r="A82" i="10"/>
  <c r="D68" i="10"/>
  <c r="D69" i="10"/>
  <c r="D70" i="10"/>
  <c r="D71" i="10"/>
  <c r="D72" i="10"/>
  <c r="D73" i="10"/>
  <c r="D74" i="10"/>
  <c r="D75" i="10"/>
  <c r="D76" i="10"/>
  <c r="D77" i="10"/>
  <c r="D78" i="10"/>
  <c r="D79" i="10"/>
  <c r="D80" i="10"/>
  <c r="E68" i="10"/>
  <c r="E69" i="10"/>
  <c r="E80" i="10" s="1"/>
  <c r="E70" i="10"/>
  <c r="E71" i="10"/>
  <c r="E72" i="10"/>
  <c r="E73" i="10"/>
  <c r="E74" i="10"/>
  <c r="E75" i="10"/>
  <c r="E76" i="10"/>
  <c r="E77" i="10"/>
  <c r="E78" i="10"/>
  <c r="E79" i="10"/>
  <c r="F68" i="10"/>
  <c r="F69" i="10"/>
  <c r="F80" i="10" s="1"/>
  <c r="F70" i="10"/>
  <c r="F71" i="10"/>
  <c r="F72" i="10"/>
  <c r="F73" i="10"/>
  <c r="F74" i="10"/>
  <c r="F75" i="10"/>
  <c r="F76" i="10"/>
  <c r="F77" i="10"/>
  <c r="F78" i="10"/>
  <c r="F79" i="10"/>
  <c r="G68" i="10"/>
  <c r="G69" i="10"/>
  <c r="G70" i="10"/>
  <c r="G71" i="10"/>
  <c r="G72" i="10"/>
  <c r="G73" i="10"/>
  <c r="H73" i="10" s="1"/>
  <c r="G74" i="10"/>
  <c r="G75" i="10"/>
  <c r="G76" i="10"/>
  <c r="H76" i="10" s="1"/>
  <c r="G77" i="10"/>
  <c r="H77" i="10" s="1"/>
  <c r="G78" i="10"/>
  <c r="G79" i="10"/>
  <c r="D68" i="11"/>
  <c r="D69" i="11"/>
  <c r="D70" i="11"/>
  <c r="H70" i="10" s="1"/>
  <c r="D71" i="11"/>
  <c r="H71" i="10"/>
  <c r="D72" i="11"/>
  <c r="D73" i="11"/>
  <c r="D74" i="11"/>
  <c r="H74" i="10" s="1"/>
  <c r="D75" i="11"/>
  <c r="H75" i="10"/>
  <c r="D76" i="11"/>
  <c r="D77" i="11"/>
  <c r="D78" i="11"/>
  <c r="H78" i="10" s="1"/>
  <c r="D79" i="11"/>
  <c r="H79" i="10"/>
  <c r="I68" i="10"/>
  <c r="I69" i="10"/>
  <c r="I80" i="10" s="1"/>
  <c r="I70" i="10"/>
  <c r="I71" i="10"/>
  <c r="I72" i="10"/>
  <c r="I73" i="10"/>
  <c r="I74" i="10"/>
  <c r="I75" i="10"/>
  <c r="I76" i="10"/>
  <c r="I77" i="10"/>
  <c r="I78" i="10"/>
  <c r="I79" i="10"/>
  <c r="C68" i="10"/>
  <c r="C69" i="10"/>
  <c r="C80" i="10" s="1"/>
  <c r="C70" i="10"/>
  <c r="C71" i="10"/>
  <c r="C72" i="10"/>
  <c r="C73" i="10"/>
  <c r="C74" i="10"/>
  <c r="C75" i="10"/>
  <c r="C76" i="10"/>
  <c r="C77" i="10"/>
  <c r="C78" i="10"/>
  <c r="C79" i="10"/>
  <c r="G8" i="10"/>
  <c r="D8" i="11"/>
  <c r="D66" i="11" s="1"/>
  <c r="A69" i="10"/>
  <c r="B69" i="10"/>
  <c r="A70" i="10"/>
  <c r="B70" i="10"/>
  <c r="A71" i="10"/>
  <c r="B71" i="10"/>
  <c r="A72" i="10"/>
  <c r="B72" i="10"/>
  <c r="A73" i="10"/>
  <c r="B73" i="10"/>
  <c r="A74" i="10"/>
  <c r="B74" i="10"/>
  <c r="A75" i="10"/>
  <c r="B75" i="10"/>
  <c r="A76" i="10"/>
  <c r="B76" i="10"/>
  <c r="A77" i="10"/>
  <c r="B77" i="10"/>
  <c r="A78" i="10"/>
  <c r="B78" i="10"/>
  <c r="A79" i="10"/>
  <c r="B79" i="10"/>
  <c r="B68" i="10"/>
  <c r="A68"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G9" i="10"/>
  <c r="H9" i="10" s="1"/>
  <c r="G10" i="10"/>
  <c r="G11" i="10"/>
  <c r="G12" i="10"/>
  <c r="G13" i="10"/>
  <c r="H13" i="10" s="1"/>
  <c r="G14" i="10"/>
  <c r="G15" i="10"/>
  <c r="G16" i="10"/>
  <c r="G17" i="10"/>
  <c r="H17" i="10" s="1"/>
  <c r="G18" i="10"/>
  <c r="G19" i="10"/>
  <c r="G20" i="10"/>
  <c r="G21" i="10"/>
  <c r="H21" i="10" s="1"/>
  <c r="G22" i="10"/>
  <c r="G23" i="10"/>
  <c r="G24" i="10"/>
  <c r="G25" i="10"/>
  <c r="H25" i="10" s="1"/>
  <c r="G26" i="10"/>
  <c r="G27" i="10"/>
  <c r="G28" i="10"/>
  <c r="G29" i="10"/>
  <c r="H29" i="10" s="1"/>
  <c r="G30" i="10"/>
  <c r="G31" i="10"/>
  <c r="G32" i="10"/>
  <c r="G33" i="10"/>
  <c r="H33" i="10" s="1"/>
  <c r="G34" i="10"/>
  <c r="G35" i="10"/>
  <c r="G36" i="10"/>
  <c r="G37" i="10"/>
  <c r="H37" i="10" s="1"/>
  <c r="G38" i="10"/>
  <c r="G39" i="10"/>
  <c r="G40" i="10"/>
  <c r="G41" i="10"/>
  <c r="H41" i="10" s="1"/>
  <c r="G42" i="10"/>
  <c r="G43" i="10"/>
  <c r="G44" i="10"/>
  <c r="G45" i="10"/>
  <c r="H45" i="10" s="1"/>
  <c r="G46" i="10"/>
  <c r="G47" i="10"/>
  <c r="G48" i="10"/>
  <c r="G49" i="10"/>
  <c r="H49" i="10" s="1"/>
  <c r="G50" i="10"/>
  <c r="G51" i="10"/>
  <c r="G52" i="10"/>
  <c r="G53" i="10"/>
  <c r="H53" i="10" s="1"/>
  <c r="G54" i="10"/>
  <c r="G55" i="10"/>
  <c r="G56" i="10"/>
  <c r="G57" i="10"/>
  <c r="H57" i="10" s="1"/>
  <c r="G58" i="10"/>
  <c r="G59" i="10"/>
  <c r="G60" i="10"/>
  <c r="G61" i="10"/>
  <c r="H61" i="10" s="1"/>
  <c r="G62" i="10"/>
  <c r="G63" i="10"/>
  <c r="G64" i="10"/>
  <c r="G65" i="10"/>
  <c r="H65" i="10" s="1"/>
  <c r="G66" i="10"/>
  <c r="D9" i="11"/>
  <c r="D10" i="11"/>
  <c r="H10" i="10"/>
  <c r="D11" i="11"/>
  <c r="H11" i="10"/>
  <c r="D12" i="11"/>
  <c r="H12" i="10"/>
  <c r="D13" i="11"/>
  <c r="D14" i="11"/>
  <c r="H14" i="10"/>
  <c r="D15" i="11"/>
  <c r="H15" i="10"/>
  <c r="D16" i="11"/>
  <c r="H16" i="10"/>
  <c r="D17" i="11"/>
  <c r="D18" i="11"/>
  <c r="H18" i="10"/>
  <c r="D19" i="11"/>
  <c r="H19" i="10"/>
  <c r="D20" i="11"/>
  <c r="H20" i="10"/>
  <c r="D21" i="11"/>
  <c r="D22" i="11"/>
  <c r="H22" i="10"/>
  <c r="D23" i="11"/>
  <c r="H23" i="10"/>
  <c r="D24" i="11"/>
  <c r="H24" i="10"/>
  <c r="D25" i="11"/>
  <c r="D26" i="11"/>
  <c r="H26" i="10"/>
  <c r="D27" i="11"/>
  <c r="H27" i="10"/>
  <c r="D28" i="11"/>
  <c r="H28" i="10"/>
  <c r="D29" i="11"/>
  <c r="D30" i="11"/>
  <c r="H30" i="10"/>
  <c r="D31" i="11"/>
  <c r="H31" i="10"/>
  <c r="D32" i="11"/>
  <c r="H32" i="10"/>
  <c r="D33" i="11"/>
  <c r="D34" i="11"/>
  <c r="H34" i="10"/>
  <c r="D35" i="11"/>
  <c r="H35" i="10"/>
  <c r="D36" i="11"/>
  <c r="H36" i="10"/>
  <c r="D37" i="11"/>
  <c r="D38" i="11"/>
  <c r="H38" i="10"/>
  <c r="D39" i="11"/>
  <c r="H39" i="10"/>
  <c r="D40" i="11"/>
  <c r="H40" i="10"/>
  <c r="D41" i="11"/>
  <c r="D42" i="11"/>
  <c r="H42" i="10"/>
  <c r="D43" i="11"/>
  <c r="H43" i="10"/>
  <c r="D44" i="11"/>
  <c r="H44" i="10"/>
  <c r="D45" i="11"/>
  <c r="D46" i="11"/>
  <c r="H46" i="10"/>
  <c r="D47" i="11"/>
  <c r="H47" i="10"/>
  <c r="D48" i="11"/>
  <c r="H48" i="10"/>
  <c r="D49" i="11"/>
  <c r="D50" i="11"/>
  <c r="H50" i="10"/>
  <c r="D51" i="11"/>
  <c r="H51" i="10"/>
  <c r="D52" i="11"/>
  <c r="H52" i="10"/>
  <c r="D53" i="11"/>
  <c r="D54" i="11"/>
  <c r="H54" i="10"/>
  <c r="D55" i="11"/>
  <c r="H55" i="10"/>
  <c r="D56" i="11"/>
  <c r="H56" i="10"/>
  <c r="D57" i="11"/>
  <c r="D58" i="11"/>
  <c r="H58" i="10"/>
  <c r="D59" i="11"/>
  <c r="H59" i="10"/>
  <c r="D60" i="11"/>
  <c r="H60" i="10"/>
  <c r="D61" i="11"/>
  <c r="D62" i="11"/>
  <c r="H62" i="10"/>
  <c r="D63" i="11"/>
  <c r="H63" i="10"/>
  <c r="D64" i="11"/>
  <c r="H64" i="10"/>
  <c r="D65" i="11"/>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A61" i="10"/>
  <c r="B61" i="10"/>
  <c r="A62" i="10"/>
  <c r="B62" i="10"/>
  <c r="A63" i="10"/>
  <c r="B63" i="10"/>
  <c r="A64" i="10"/>
  <c r="B64" i="10"/>
  <c r="A65" i="10"/>
  <c r="B65" i="10"/>
  <c r="A9" i="10"/>
  <c r="B9" i="10"/>
  <c r="A10" i="10"/>
  <c r="B10" i="10"/>
  <c r="A11" i="10"/>
  <c r="B11" i="10"/>
  <c r="A12" i="10"/>
  <c r="B12" i="10"/>
  <c r="A13" i="10"/>
  <c r="B13" i="10"/>
  <c r="A14" i="10"/>
  <c r="B14" i="10"/>
  <c r="A15" i="10"/>
  <c r="B15" i="10"/>
  <c r="A16" i="10"/>
  <c r="B16" i="10"/>
  <c r="A17" i="10"/>
  <c r="B17" i="10"/>
  <c r="A18" i="10"/>
  <c r="B18" i="10"/>
  <c r="A19" i="10"/>
  <c r="B19" i="10"/>
  <c r="A20" i="10"/>
  <c r="B20" i="10"/>
  <c r="A21" i="10"/>
  <c r="B21" i="10"/>
  <c r="A22" i="10"/>
  <c r="B22" i="10"/>
  <c r="A23" i="10"/>
  <c r="B23" i="10"/>
  <c r="A24" i="10"/>
  <c r="B24" i="10"/>
  <c r="A25" i="10"/>
  <c r="B25" i="10"/>
  <c r="A26" i="10"/>
  <c r="B26" i="10"/>
  <c r="A27" i="10"/>
  <c r="B27" i="10"/>
  <c r="A28" i="10"/>
  <c r="B28" i="10"/>
  <c r="A29" i="10"/>
  <c r="B29" i="10"/>
  <c r="A30" i="10"/>
  <c r="B30" i="10"/>
  <c r="A31" i="10"/>
  <c r="B31" i="10"/>
  <c r="A32" i="10"/>
  <c r="B32" i="10"/>
  <c r="A33" i="10"/>
  <c r="B33" i="10"/>
  <c r="A34" i="10"/>
  <c r="B34" i="10"/>
  <c r="A35" i="10"/>
  <c r="B35" i="10"/>
  <c r="A36" i="10"/>
  <c r="B36" i="10"/>
  <c r="A37" i="10"/>
  <c r="B37" i="10"/>
  <c r="A38" i="10"/>
  <c r="B38" i="10"/>
  <c r="A39" i="10"/>
  <c r="B39" i="10"/>
  <c r="A40" i="10"/>
  <c r="B40" i="10"/>
  <c r="A41" i="10"/>
  <c r="B41" i="10"/>
  <c r="A42" i="10"/>
  <c r="B42" i="10"/>
  <c r="A43" i="10"/>
  <c r="B43" i="10"/>
  <c r="A44" i="10"/>
  <c r="B44" i="10"/>
  <c r="A45" i="10"/>
  <c r="B45" i="10"/>
  <c r="A46" i="10"/>
  <c r="B46" i="10"/>
  <c r="A47" i="10"/>
  <c r="B47" i="10"/>
  <c r="A48" i="10"/>
  <c r="B48" i="10"/>
  <c r="A49" i="10"/>
  <c r="B49" i="10"/>
  <c r="A50" i="10"/>
  <c r="B50" i="10"/>
  <c r="A51" i="10"/>
  <c r="B51" i="10"/>
  <c r="A52" i="10"/>
  <c r="B52" i="10"/>
  <c r="A53" i="10"/>
  <c r="B53" i="10"/>
  <c r="A54" i="10"/>
  <c r="B54" i="10"/>
  <c r="A55" i="10"/>
  <c r="B55" i="10"/>
  <c r="A56" i="10"/>
  <c r="B56" i="10"/>
  <c r="A57" i="10"/>
  <c r="B57" i="10"/>
  <c r="A58" i="10"/>
  <c r="B58" i="10"/>
  <c r="A59" i="10"/>
  <c r="B59" i="10"/>
  <c r="A60" i="10"/>
  <c r="B60" i="10"/>
  <c r="B8" i="10"/>
  <c r="A8" i="10"/>
  <c r="AB85" i="27"/>
  <c r="I94" i="11"/>
  <c r="Z84" i="27"/>
  <c r="G94" i="11" s="1"/>
  <c r="Y84" i="27"/>
  <c r="F94" i="11"/>
  <c r="X84" i="27"/>
  <c r="E94" i="11" s="1"/>
  <c r="D94" i="11"/>
  <c r="E83" i="11"/>
  <c r="F83" i="11"/>
  <c r="G83" i="11"/>
  <c r="H83" i="11"/>
  <c r="I83" i="11"/>
  <c r="E84" i="11"/>
  <c r="F84" i="11"/>
  <c r="G84" i="11"/>
  <c r="H84" i="11"/>
  <c r="I84" i="11"/>
  <c r="E85" i="11"/>
  <c r="F85" i="11"/>
  <c r="G85" i="11"/>
  <c r="H85" i="11"/>
  <c r="I85" i="11"/>
  <c r="E86" i="11"/>
  <c r="F86" i="11"/>
  <c r="G86" i="11"/>
  <c r="H86" i="11"/>
  <c r="I86" i="11"/>
  <c r="E87" i="11"/>
  <c r="F87" i="11"/>
  <c r="G87" i="11"/>
  <c r="H87" i="11"/>
  <c r="I87" i="11"/>
  <c r="E88" i="11"/>
  <c r="F88" i="11"/>
  <c r="G88" i="11"/>
  <c r="H88" i="11"/>
  <c r="I88" i="11"/>
  <c r="E89" i="11"/>
  <c r="F89" i="11"/>
  <c r="G89" i="11"/>
  <c r="H89" i="11"/>
  <c r="I89" i="11"/>
  <c r="E90" i="11"/>
  <c r="F90" i="11"/>
  <c r="G90" i="11"/>
  <c r="H90" i="11"/>
  <c r="I90" i="11"/>
  <c r="E91" i="11"/>
  <c r="F91" i="11"/>
  <c r="G91" i="11"/>
  <c r="H91" i="11"/>
  <c r="I91" i="11"/>
  <c r="F82" i="11"/>
  <c r="G82" i="11"/>
  <c r="H82" i="11"/>
  <c r="I82" i="11"/>
  <c r="E82" i="11"/>
  <c r="C83" i="11"/>
  <c r="C84" i="11"/>
  <c r="C85" i="11"/>
  <c r="C86" i="11"/>
  <c r="C87" i="11"/>
  <c r="C88" i="11"/>
  <c r="C89" i="11"/>
  <c r="C90" i="11"/>
  <c r="C91" i="11"/>
  <c r="C82" i="11"/>
  <c r="A83" i="11"/>
  <c r="B83" i="11"/>
  <c r="A84" i="11"/>
  <c r="B84" i="11"/>
  <c r="A85" i="11"/>
  <c r="B85" i="11"/>
  <c r="A86" i="11"/>
  <c r="B86" i="11"/>
  <c r="A87" i="11"/>
  <c r="B87" i="11"/>
  <c r="A88" i="11"/>
  <c r="B88" i="11"/>
  <c r="A89" i="11"/>
  <c r="B89" i="11"/>
  <c r="A90" i="11"/>
  <c r="B90" i="11"/>
  <c r="A91" i="11"/>
  <c r="B91" i="11"/>
  <c r="B82" i="11"/>
  <c r="A82" i="11"/>
  <c r="I68" i="11"/>
  <c r="I69" i="11"/>
  <c r="I70" i="11"/>
  <c r="I71" i="11"/>
  <c r="I72" i="11"/>
  <c r="I73" i="11"/>
  <c r="I74" i="11"/>
  <c r="I75" i="11"/>
  <c r="I76" i="11"/>
  <c r="I77" i="11"/>
  <c r="I78" i="11"/>
  <c r="I79" i="11"/>
  <c r="I80" i="11"/>
  <c r="E69" i="11"/>
  <c r="F69" i="11"/>
  <c r="G69" i="11"/>
  <c r="H69" i="11"/>
  <c r="E70" i="11"/>
  <c r="F70" i="11"/>
  <c r="G70" i="11"/>
  <c r="H70" i="11"/>
  <c r="E71" i="11"/>
  <c r="F71" i="11"/>
  <c r="G71" i="11"/>
  <c r="H71" i="11"/>
  <c r="E72" i="11"/>
  <c r="F72" i="11"/>
  <c r="G72" i="11"/>
  <c r="H72" i="11"/>
  <c r="E73" i="11"/>
  <c r="F73" i="11"/>
  <c r="G73" i="11"/>
  <c r="H73" i="11"/>
  <c r="E74" i="11"/>
  <c r="F74" i="11"/>
  <c r="G74" i="11"/>
  <c r="H74" i="11"/>
  <c r="E75" i="11"/>
  <c r="F75" i="11"/>
  <c r="G75" i="11"/>
  <c r="H75" i="11"/>
  <c r="E76" i="11"/>
  <c r="F76" i="11"/>
  <c r="G76" i="11"/>
  <c r="H76" i="11"/>
  <c r="E77" i="11"/>
  <c r="F77" i="11"/>
  <c r="G77" i="11"/>
  <c r="H77" i="11"/>
  <c r="E78" i="11"/>
  <c r="F78" i="11"/>
  <c r="G78" i="11"/>
  <c r="H78" i="11"/>
  <c r="E79" i="11"/>
  <c r="F79" i="11"/>
  <c r="G79" i="11"/>
  <c r="H79" i="11"/>
  <c r="F68" i="11"/>
  <c r="G68" i="11"/>
  <c r="H68" i="11"/>
  <c r="E68" i="11"/>
  <c r="C69" i="11"/>
  <c r="C70" i="11"/>
  <c r="C71" i="11"/>
  <c r="C72" i="11"/>
  <c r="C73" i="11"/>
  <c r="C74" i="11"/>
  <c r="C75" i="11"/>
  <c r="C76" i="11"/>
  <c r="C77" i="11"/>
  <c r="C78" i="11"/>
  <c r="C79" i="11"/>
  <c r="C68" i="11"/>
  <c r="C8" i="11"/>
  <c r="C59" i="11"/>
  <c r="A69" i="11"/>
  <c r="B69" i="11"/>
  <c r="A70" i="11"/>
  <c r="B70" i="11"/>
  <c r="A71" i="11"/>
  <c r="B71" i="11"/>
  <c r="A72" i="11"/>
  <c r="B72" i="11"/>
  <c r="A73" i="11"/>
  <c r="B73" i="11"/>
  <c r="A74" i="11"/>
  <c r="B74" i="11"/>
  <c r="A75" i="11"/>
  <c r="B75" i="11"/>
  <c r="A76" i="11"/>
  <c r="B76" i="11"/>
  <c r="A77" i="11"/>
  <c r="B77" i="11"/>
  <c r="A78" i="11"/>
  <c r="B78" i="11"/>
  <c r="A79" i="11"/>
  <c r="B79" i="11"/>
  <c r="B68" i="11"/>
  <c r="A68"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E19" i="11"/>
  <c r="F19" i="11"/>
  <c r="G19" i="11"/>
  <c r="H19" i="11"/>
  <c r="E20" i="11"/>
  <c r="F20" i="11"/>
  <c r="G20" i="11"/>
  <c r="H20" i="11"/>
  <c r="E21" i="11"/>
  <c r="F21" i="11"/>
  <c r="G21" i="11"/>
  <c r="H21" i="11"/>
  <c r="E22" i="11"/>
  <c r="F22" i="11"/>
  <c r="G22" i="11"/>
  <c r="H22" i="11"/>
  <c r="E23" i="11"/>
  <c r="F23" i="11"/>
  <c r="G23" i="11"/>
  <c r="H23" i="11"/>
  <c r="E24" i="11"/>
  <c r="F24" i="11"/>
  <c r="G24" i="11"/>
  <c r="H24" i="11"/>
  <c r="E25" i="11"/>
  <c r="F25" i="11"/>
  <c r="G25" i="11"/>
  <c r="H25" i="11"/>
  <c r="E26" i="11"/>
  <c r="F26" i="11"/>
  <c r="G26" i="11"/>
  <c r="H26" i="11"/>
  <c r="E27" i="11"/>
  <c r="F27" i="11"/>
  <c r="G27" i="11"/>
  <c r="H27" i="11"/>
  <c r="E28" i="11"/>
  <c r="F28" i="11"/>
  <c r="G28" i="11"/>
  <c r="H28" i="11"/>
  <c r="E29" i="11"/>
  <c r="F29" i="11"/>
  <c r="G29" i="11"/>
  <c r="H29" i="11"/>
  <c r="E30" i="11"/>
  <c r="F30" i="11"/>
  <c r="G30" i="11"/>
  <c r="H30" i="11"/>
  <c r="E31" i="11"/>
  <c r="F31" i="11"/>
  <c r="G31" i="11"/>
  <c r="H31" i="11"/>
  <c r="E32" i="11"/>
  <c r="F32" i="11"/>
  <c r="G32" i="11"/>
  <c r="H32" i="11"/>
  <c r="E33" i="11"/>
  <c r="F33" i="11"/>
  <c r="G33" i="11"/>
  <c r="H33" i="11"/>
  <c r="E34" i="11"/>
  <c r="F34" i="11"/>
  <c r="G34" i="11"/>
  <c r="H34" i="11"/>
  <c r="E35" i="11"/>
  <c r="F35" i="11"/>
  <c r="G35" i="11"/>
  <c r="H35" i="11"/>
  <c r="E36" i="11"/>
  <c r="F36" i="11"/>
  <c r="G36" i="11"/>
  <c r="H36" i="11"/>
  <c r="E37" i="11"/>
  <c r="F37" i="11"/>
  <c r="G37" i="11"/>
  <c r="H37" i="11"/>
  <c r="E38" i="11"/>
  <c r="F38" i="11"/>
  <c r="G38" i="11"/>
  <c r="H38" i="11"/>
  <c r="E39" i="11"/>
  <c r="F39" i="11"/>
  <c r="G39" i="11"/>
  <c r="H39" i="11"/>
  <c r="E40" i="11"/>
  <c r="F40" i="11"/>
  <c r="G40" i="11"/>
  <c r="H40" i="11"/>
  <c r="E41" i="11"/>
  <c r="F41" i="11"/>
  <c r="G41" i="11"/>
  <c r="H41" i="11"/>
  <c r="E42" i="11"/>
  <c r="F42" i="11"/>
  <c r="G42" i="11"/>
  <c r="H42" i="11"/>
  <c r="E43" i="11"/>
  <c r="F43" i="11"/>
  <c r="G43" i="11"/>
  <c r="H43" i="11"/>
  <c r="E44" i="11"/>
  <c r="F44" i="11"/>
  <c r="G44" i="11"/>
  <c r="H44" i="11"/>
  <c r="E45" i="11"/>
  <c r="F45" i="11"/>
  <c r="G45" i="11"/>
  <c r="H45" i="11"/>
  <c r="E46" i="11"/>
  <c r="F46" i="11"/>
  <c r="G46" i="11"/>
  <c r="H46" i="11"/>
  <c r="E47" i="11"/>
  <c r="F47" i="11"/>
  <c r="G47" i="11"/>
  <c r="H47" i="11"/>
  <c r="E48" i="11"/>
  <c r="F48" i="11"/>
  <c r="G48" i="11"/>
  <c r="H48" i="11"/>
  <c r="E49" i="11"/>
  <c r="F49" i="11"/>
  <c r="G49" i="11"/>
  <c r="H49" i="11"/>
  <c r="E50" i="11"/>
  <c r="F50" i="11"/>
  <c r="G50" i="11"/>
  <c r="H50" i="11"/>
  <c r="E51" i="11"/>
  <c r="F51" i="11"/>
  <c r="G51" i="11"/>
  <c r="H51" i="11"/>
  <c r="E52" i="11"/>
  <c r="F52" i="11"/>
  <c r="G52" i="11"/>
  <c r="H52" i="1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62" i="11"/>
  <c r="F62" i="11"/>
  <c r="G62" i="11"/>
  <c r="H62" i="11"/>
  <c r="E63" i="11"/>
  <c r="F63" i="11"/>
  <c r="G63" i="11"/>
  <c r="H63" i="11"/>
  <c r="E64" i="11"/>
  <c r="F64" i="11"/>
  <c r="G64" i="11"/>
  <c r="H64" i="11"/>
  <c r="E65" i="11"/>
  <c r="F65" i="11"/>
  <c r="G65" i="11"/>
  <c r="H65" i="11"/>
  <c r="E9" i="11"/>
  <c r="F9" i="11"/>
  <c r="G9" i="11"/>
  <c r="H9" i="11"/>
  <c r="E10" i="11"/>
  <c r="F10" i="11"/>
  <c r="G10" i="11"/>
  <c r="H10" i="11"/>
  <c r="E11" i="11"/>
  <c r="F11" i="11"/>
  <c r="G11" i="11"/>
  <c r="H11" i="11"/>
  <c r="E12" i="11"/>
  <c r="F12" i="11"/>
  <c r="G12" i="11"/>
  <c r="H12" i="11"/>
  <c r="E13" i="11"/>
  <c r="F13" i="11"/>
  <c r="G13" i="11"/>
  <c r="H13" i="11"/>
  <c r="E14" i="11"/>
  <c r="F14" i="11"/>
  <c r="G14" i="11"/>
  <c r="H14" i="11"/>
  <c r="E15" i="11"/>
  <c r="F15" i="11"/>
  <c r="G15" i="11"/>
  <c r="H15" i="11"/>
  <c r="E16" i="11"/>
  <c r="F16" i="11"/>
  <c r="G16" i="11"/>
  <c r="H16" i="11"/>
  <c r="E17" i="11"/>
  <c r="F17" i="11"/>
  <c r="G17" i="11"/>
  <c r="H17" i="11"/>
  <c r="E18" i="11"/>
  <c r="F18" i="11"/>
  <c r="G18" i="11"/>
  <c r="H18" i="11"/>
  <c r="F8" i="11"/>
  <c r="G8" i="11"/>
  <c r="H8" i="11"/>
  <c r="E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60" i="11"/>
  <c r="C61" i="11"/>
  <c r="C62" i="11"/>
  <c r="C63" i="11"/>
  <c r="C64" i="11"/>
  <c r="C65" i="11"/>
  <c r="A61" i="11"/>
  <c r="B61" i="11"/>
  <c r="A62" i="11"/>
  <c r="B62" i="11"/>
  <c r="A63" i="11"/>
  <c r="B63" i="11"/>
  <c r="A64" i="11"/>
  <c r="B64" i="11"/>
  <c r="A65" i="11"/>
  <c r="B6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B8" i="11"/>
  <c r="A8" i="11"/>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EM85" i="27"/>
  <c r="MH84" i="27"/>
  <c r="MG85" i="27"/>
  <c r="MF84" i="27"/>
  <c r="ME85" i="27"/>
  <c r="MD84" i="27"/>
  <c r="MC85" i="27"/>
  <c r="MB84" i="27"/>
  <c r="MA85" i="27"/>
  <c r="LZ84" i="27"/>
  <c r="LY85" i="27"/>
  <c r="LX84" i="27"/>
  <c r="LW85" i="27"/>
  <c r="LV84" i="27"/>
  <c r="LU85" i="27"/>
  <c r="LT84" i="27"/>
  <c r="LS85" i="27"/>
  <c r="LR84" i="27"/>
  <c r="LQ85" i="27"/>
  <c r="LP84" i="27"/>
  <c r="LO85" i="27"/>
  <c r="LN84" i="27"/>
  <c r="LM85" i="27"/>
  <c r="LL84" i="27"/>
  <c r="LK85" i="27"/>
  <c r="LJ84" i="27"/>
  <c r="LI85" i="27"/>
  <c r="LH84" i="27"/>
  <c r="LG85" i="27"/>
  <c r="LF84" i="27"/>
  <c r="LE85" i="27"/>
  <c r="LD84" i="27"/>
  <c r="LC85" i="27"/>
  <c r="LB84" i="27"/>
  <c r="LA85" i="27"/>
  <c r="KZ84" i="27"/>
  <c r="KY85" i="27"/>
  <c r="KX84" i="27"/>
  <c r="KW85" i="27"/>
  <c r="KV84" i="27"/>
  <c r="KU85" i="27"/>
  <c r="KT84" i="27"/>
  <c r="KS85" i="27"/>
  <c r="KR84" i="27"/>
  <c r="KQ85" i="27"/>
  <c r="KP84" i="27"/>
  <c r="KO85" i="27"/>
  <c r="KN84" i="27"/>
  <c r="KM85" i="27"/>
  <c r="KL84" i="27"/>
  <c r="KK85" i="27"/>
  <c r="KJ84" i="27"/>
  <c r="KI85" i="27"/>
  <c r="KH84" i="27"/>
  <c r="KG85" i="27"/>
  <c r="KF84" i="27"/>
  <c r="KE85" i="27"/>
  <c r="KD84" i="27"/>
  <c r="KC85" i="27"/>
  <c r="KB84" i="27"/>
  <c r="KA85" i="27"/>
  <c r="JZ84" i="27"/>
  <c r="JY85" i="27"/>
  <c r="JX84" i="27"/>
  <c r="JW85" i="27"/>
  <c r="JV84" i="27"/>
  <c r="JU85" i="27"/>
  <c r="JT84" i="27"/>
  <c r="JS85" i="27"/>
  <c r="JR84" i="27"/>
  <c r="JQ85" i="27"/>
  <c r="JP84" i="27"/>
  <c r="JO85" i="27"/>
  <c r="JN84" i="27"/>
  <c r="JM85" i="27"/>
  <c r="JL84" i="27"/>
  <c r="JK85" i="27"/>
  <c r="JJ84" i="27"/>
  <c r="JI85" i="27"/>
  <c r="JH84" i="27"/>
  <c r="JG85" i="27"/>
  <c r="JF84" i="27"/>
  <c r="JE85" i="27"/>
  <c r="JD84" i="27"/>
  <c r="JC85" i="27"/>
  <c r="JB84" i="27"/>
  <c r="JA85" i="27"/>
  <c r="IZ84" i="27"/>
  <c r="IY85" i="27"/>
  <c r="IX84" i="27"/>
  <c r="IW85" i="27"/>
  <c r="IV84" i="27"/>
  <c r="IU85" i="27"/>
  <c r="IT84" i="27"/>
  <c r="IS85" i="27"/>
  <c r="IR84" i="27"/>
  <c r="IQ85" i="27"/>
  <c r="IP84" i="27"/>
  <c r="IO85" i="27"/>
  <c r="IN84" i="27"/>
  <c r="IM85" i="27"/>
  <c r="IL84" i="27"/>
  <c r="IK85" i="27"/>
  <c r="IJ84" i="27"/>
  <c r="II85" i="27"/>
  <c r="IH84" i="27"/>
  <c r="IG85" i="27"/>
  <c r="IF84" i="27"/>
  <c r="IE85" i="27"/>
  <c r="ID84" i="27"/>
  <c r="IC85" i="27"/>
  <c r="IB84" i="27"/>
  <c r="IA85" i="27"/>
  <c r="HZ84" i="27"/>
  <c r="HY85" i="27"/>
  <c r="HX84" i="27"/>
  <c r="HW85" i="27"/>
  <c r="HV84" i="27"/>
  <c r="HU85" i="27"/>
  <c r="HT84" i="27"/>
  <c r="HS85" i="27"/>
  <c r="HR84" i="27"/>
  <c r="HQ85" i="27"/>
  <c r="HP84" i="27"/>
  <c r="HO85" i="27"/>
  <c r="HN84" i="27"/>
  <c r="HM85" i="27"/>
  <c r="HL84" i="27"/>
  <c r="HK85" i="27"/>
  <c r="HJ84" i="27"/>
  <c r="HI85" i="27"/>
  <c r="HH84" i="27"/>
  <c r="HG85" i="27"/>
  <c r="HF84" i="27"/>
  <c r="HE85" i="27"/>
  <c r="HD84" i="27"/>
  <c r="HC85" i="27"/>
  <c r="HB84" i="27"/>
  <c r="HA85" i="27"/>
  <c r="GZ84" i="27"/>
  <c r="GY85" i="27"/>
  <c r="GX84" i="27"/>
  <c r="GW85" i="27"/>
  <c r="GU85" i="27"/>
  <c r="GS85" i="27"/>
  <c r="GQ85" i="27"/>
  <c r="GO85" i="27"/>
  <c r="GN84" i="27"/>
  <c r="EG86" i="27"/>
  <c r="GK85" i="27"/>
  <c r="GJ84" i="27"/>
  <c r="GI85" i="27"/>
  <c r="GH84" i="27"/>
  <c r="GG85" i="27"/>
  <c r="GF84" i="27"/>
  <c r="GE85" i="27"/>
  <c r="GD84" i="27"/>
  <c r="GC85" i="27"/>
  <c r="FC85" i="27"/>
  <c r="FA85" i="27"/>
  <c r="EY85" i="27"/>
  <c r="EX84" i="27"/>
  <c r="EW85" i="27"/>
  <c r="EU85" i="27"/>
  <c r="ES85" i="27"/>
  <c r="EQ85" i="27"/>
  <c r="EO85" i="27"/>
  <c r="EK85" i="27"/>
  <c r="EJ84" i="27"/>
  <c r="EI85" i="27"/>
  <c r="EG85" i="27"/>
  <c r="EF84" i="27"/>
  <c r="EE85" i="27"/>
  <c r="ED84" i="27"/>
  <c r="EC85" i="27"/>
  <c r="EA85" i="27"/>
  <c r="DY85" i="27"/>
  <c r="DW85" i="27"/>
  <c r="DU85" i="27"/>
  <c r="DS85" i="27"/>
  <c r="DO85" i="27"/>
  <c r="DM85" i="27"/>
  <c r="DK85" i="27"/>
  <c r="DJ84" i="27"/>
  <c r="DH84" i="27"/>
  <c r="DF84" i="27"/>
  <c r="DD84" i="27"/>
  <c r="DC85" i="27"/>
  <c r="DB84" i="27"/>
  <c r="DA85" i="27"/>
  <c r="CZ84" i="27"/>
  <c r="CY85" i="27"/>
  <c r="CX84" i="27"/>
  <c r="CW85" i="27"/>
  <c r="CS85" i="27"/>
  <c r="CR84" i="27"/>
  <c r="CQ85" i="27"/>
  <c r="CN84" i="27"/>
  <c r="CK85" i="27"/>
  <c r="CI85" i="27"/>
  <c r="CH84" i="27"/>
  <c r="CG85" i="27"/>
  <c r="CF84" i="27"/>
  <c r="CD84" i="27"/>
  <c r="CC85" i="27"/>
  <c r="CB84" i="27"/>
  <c r="BY85" i="27"/>
  <c r="BX84" i="27"/>
  <c r="BV84" i="27"/>
  <c r="BU85" i="27"/>
  <c r="BS85" i="27"/>
  <c r="BR84" i="27"/>
  <c r="BQ85" i="27"/>
  <c r="BP84" i="27"/>
  <c r="BO85" i="27"/>
  <c r="BN84" i="27"/>
  <c r="BM85" i="27"/>
  <c r="BL84" i="27"/>
  <c r="BK85" i="27"/>
  <c r="BJ84" i="27"/>
  <c r="BI85" i="27"/>
  <c r="BG85" i="27"/>
  <c r="BF84" i="27"/>
  <c r="BE85" i="27"/>
  <c r="BD84" i="27"/>
  <c r="BC85" i="27"/>
  <c r="BB84" i="27"/>
  <c r="BA85" i="27"/>
  <c r="AY85" i="27"/>
  <c r="AW85" i="27"/>
  <c r="AU85" i="27"/>
  <c r="AS85" i="27"/>
  <c r="AQ85" i="27"/>
  <c r="AN84" i="27"/>
  <c r="AL84" i="27"/>
  <c r="AK85" i="27"/>
  <c r="AJ84" i="27"/>
  <c r="AF84" i="27"/>
  <c r="AD84" i="27"/>
  <c r="AA85" i="27"/>
  <c r="Y85" i="27"/>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Z3" i="4"/>
  <c r="Z5" i="4"/>
  <c r="Z9" i="4"/>
  <c r="Z10" i="4"/>
  <c r="Z4" i="4"/>
  <c r="Z6" i="4"/>
  <c r="Z7" i="4"/>
  <c r="Z8"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6" i="4"/>
  <c r="AA3" i="4"/>
  <c r="AA5" i="4"/>
  <c r="AA9" i="4"/>
  <c r="AA10" i="4"/>
  <c r="AA4" i="4"/>
  <c r="AA6" i="4"/>
  <c r="AA7" i="4"/>
  <c r="AA8"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B3" i="4"/>
  <c r="AB5" i="4"/>
  <c r="AB9" i="4"/>
  <c r="AB10" i="4"/>
  <c r="AB4" i="4"/>
  <c r="AB6" i="4"/>
  <c r="AB7" i="4"/>
  <c r="AB8"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D3" i="4"/>
  <c r="AD5" i="4"/>
  <c r="AD9" i="4"/>
  <c r="AD10" i="4"/>
  <c r="AD4" i="4"/>
  <c r="AD6" i="4"/>
  <c r="AD7" i="4"/>
  <c r="AD8"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E3" i="4"/>
  <c r="AE5" i="4"/>
  <c r="AE9" i="4"/>
  <c r="AE10" i="4"/>
  <c r="AE4" i="4"/>
  <c r="AE6" i="4"/>
  <c r="AE7" i="4"/>
  <c r="AE8"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6" i="4"/>
  <c r="AF3" i="4"/>
  <c r="AF5" i="4"/>
  <c r="AF9" i="4"/>
  <c r="AF10" i="4"/>
  <c r="AF4" i="4"/>
  <c r="AF6" i="4"/>
  <c r="AF7" i="4"/>
  <c r="AF8"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H3" i="4"/>
  <c r="AH5" i="4"/>
  <c r="AH9" i="4"/>
  <c r="AH10" i="4"/>
  <c r="AH4" i="4"/>
  <c r="AH6" i="4"/>
  <c r="AH7" i="4"/>
  <c r="AH8"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I3" i="4"/>
  <c r="AI5" i="4"/>
  <c r="AI9" i="4"/>
  <c r="AI10" i="4"/>
  <c r="AI4" i="4"/>
  <c r="AI6" i="4"/>
  <c r="AI7" i="4"/>
  <c r="AI8"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J3" i="4"/>
  <c r="AJ5" i="4"/>
  <c r="AJ9" i="4"/>
  <c r="AJ10" i="4"/>
  <c r="AJ4" i="4"/>
  <c r="AJ6" i="4"/>
  <c r="AJ7" i="4"/>
  <c r="AJ8"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K3" i="4"/>
  <c r="AK5" i="4"/>
  <c r="AK9" i="4"/>
  <c r="AK10" i="4"/>
  <c r="AK4" i="4"/>
  <c r="AK6" i="4"/>
  <c r="AK7" i="4"/>
  <c r="AK8"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6" i="4"/>
  <c r="AL3" i="4"/>
  <c r="AL5" i="4"/>
  <c r="AL86" i="4" s="1"/>
  <c r="AL9" i="4"/>
  <c r="AL10" i="4"/>
  <c r="AL4" i="4"/>
  <c r="AL6" i="4"/>
  <c r="AL7" i="4"/>
  <c r="AL8"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M3" i="4"/>
  <c r="AM5" i="4"/>
  <c r="AM9" i="4"/>
  <c r="AM10" i="4"/>
  <c r="AM4" i="4"/>
  <c r="AM6" i="4"/>
  <c r="AM7" i="4"/>
  <c r="AM8"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N3" i="4"/>
  <c r="AN5" i="4"/>
  <c r="AN9" i="4"/>
  <c r="AN10" i="4"/>
  <c r="AN4" i="4"/>
  <c r="AN6" i="4"/>
  <c r="AN7" i="4"/>
  <c r="AN8"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O3" i="4"/>
  <c r="AO5" i="4"/>
  <c r="AO9" i="4"/>
  <c r="AO10" i="4"/>
  <c r="AO4" i="4"/>
  <c r="AO6" i="4"/>
  <c r="AO7" i="4"/>
  <c r="AO8" i="4"/>
  <c r="AO11" i="4"/>
  <c r="AO12" i="4"/>
  <c r="AO13" i="4"/>
  <c r="AO14" i="4"/>
  <c r="AO15" i="4"/>
  <c r="AO16"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P3" i="4"/>
  <c r="AP5" i="4"/>
  <c r="AP9" i="4"/>
  <c r="AP10" i="4"/>
  <c r="AP4" i="4"/>
  <c r="AP6" i="4"/>
  <c r="AP7" i="4"/>
  <c r="AP8"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6" i="4"/>
  <c r="AQ3" i="4"/>
  <c r="AQ5" i="4"/>
  <c r="AQ9" i="4"/>
  <c r="AQ10" i="4"/>
  <c r="AQ4" i="4"/>
  <c r="AQ6" i="4"/>
  <c r="AQ7" i="4"/>
  <c r="AQ8"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R3" i="4"/>
  <c r="AR5" i="4"/>
  <c r="AR9" i="4"/>
  <c r="AR10" i="4"/>
  <c r="AR4" i="4"/>
  <c r="AR6" i="4"/>
  <c r="AR7" i="4"/>
  <c r="AR8"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S3" i="4"/>
  <c r="AS5" i="4"/>
  <c r="AS9" i="4"/>
  <c r="AS10" i="4"/>
  <c r="AS4" i="4"/>
  <c r="AS6" i="4"/>
  <c r="AS7" i="4"/>
  <c r="AS8"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T3" i="4"/>
  <c r="AT5" i="4"/>
  <c r="AT9" i="4"/>
  <c r="AT10" i="4"/>
  <c r="AT4" i="4"/>
  <c r="AT6" i="4"/>
  <c r="AT7" i="4"/>
  <c r="AT8"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6" i="4"/>
  <c r="AU3" i="4"/>
  <c r="AU5" i="4"/>
  <c r="AU86" i="4" s="1"/>
  <c r="AU9" i="4"/>
  <c r="AU10" i="4"/>
  <c r="AU4" i="4"/>
  <c r="AU6" i="4"/>
  <c r="AU7" i="4"/>
  <c r="AU8"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V3" i="4"/>
  <c r="AV5" i="4"/>
  <c r="AV9" i="4"/>
  <c r="AV10" i="4"/>
  <c r="AV4" i="4"/>
  <c r="AV6" i="4"/>
  <c r="AV7" i="4"/>
  <c r="AV8"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W3" i="4"/>
  <c r="AW5" i="4"/>
  <c r="AW9" i="4"/>
  <c r="AW10" i="4"/>
  <c r="AW4" i="4"/>
  <c r="AW6" i="4"/>
  <c r="AW7" i="4"/>
  <c r="AW8"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X3" i="4"/>
  <c r="AX5" i="4"/>
  <c r="AX9" i="4"/>
  <c r="AX10" i="4"/>
  <c r="AX4" i="4"/>
  <c r="AX6" i="4"/>
  <c r="AX7" i="4"/>
  <c r="AX8"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6" i="4"/>
  <c r="AY3" i="4"/>
  <c r="AY5" i="4"/>
  <c r="AY9" i="4"/>
  <c r="AY10" i="4"/>
  <c r="AY4" i="4"/>
  <c r="AY6" i="4"/>
  <c r="AY7" i="4"/>
  <c r="AY8"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Z3" i="4"/>
  <c r="AZ5" i="4"/>
  <c r="AZ9" i="4"/>
  <c r="AZ10" i="4"/>
  <c r="AZ4" i="4"/>
  <c r="AZ6" i="4"/>
  <c r="AZ7" i="4"/>
  <c r="AZ8"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BA3" i="4"/>
  <c r="BA5" i="4"/>
  <c r="BA9" i="4"/>
  <c r="BA10" i="4"/>
  <c r="BA4" i="4"/>
  <c r="BA6" i="4"/>
  <c r="BA7" i="4"/>
  <c r="BA8" i="4"/>
  <c r="BA11" i="4"/>
  <c r="BA12" i="4"/>
  <c r="BA13" i="4"/>
  <c r="BA14" i="4"/>
  <c r="BA15" i="4"/>
  <c r="BA16" i="4"/>
  <c r="BA17" i="4"/>
  <c r="BA18" i="4"/>
  <c r="BA19" i="4"/>
  <c r="BA20" i="4"/>
  <c r="BA21" i="4"/>
  <c r="BA22" i="4"/>
  <c r="BA23" i="4"/>
  <c r="BA24" i="4"/>
  <c r="BA25" i="4"/>
  <c r="BA26" i="4"/>
  <c r="BA27" i="4"/>
  <c r="BA28" i="4"/>
  <c r="BA29" i="4"/>
  <c r="BA30" i="4"/>
  <c r="BA31" i="4"/>
  <c r="BA32" i="4"/>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B3" i="4"/>
  <c r="BB5" i="4"/>
  <c r="BB9" i="4"/>
  <c r="BB10" i="4"/>
  <c r="BB4" i="4"/>
  <c r="BB6" i="4"/>
  <c r="BB7" i="4"/>
  <c r="BB8"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BB70" i="4"/>
  <c r="BB71" i="4"/>
  <c r="BB72" i="4"/>
  <c r="BB73" i="4"/>
  <c r="BB74" i="4"/>
  <c r="BB75" i="4"/>
  <c r="BB76" i="4"/>
  <c r="BB77" i="4"/>
  <c r="BB78" i="4"/>
  <c r="BB79" i="4"/>
  <c r="BB80" i="4"/>
  <c r="BB81" i="4"/>
  <c r="BB82" i="4"/>
  <c r="BB86" i="4"/>
  <c r="BC3" i="4"/>
  <c r="BC5" i="4"/>
  <c r="BC9" i="4"/>
  <c r="BC10" i="4"/>
  <c r="BC4" i="4"/>
  <c r="BC6" i="4"/>
  <c r="BC7" i="4"/>
  <c r="BC8"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D3" i="4"/>
  <c r="BD5" i="4"/>
  <c r="BD9" i="4"/>
  <c r="BD10" i="4"/>
  <c r="BD4" i="4"/>
  <c r="BD6" i="4"/>
  <c r="BD7" i="4"/>
  <c r="BD8"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E3" i="4"/>
  <c r="BE5" i="4"/>
  <c r="BE9" i="4"/>
  <c r="BE10" i="4"/>
  <c r="BE4" i="4"/>
  <c r="BE6" i="4"/>
  <c r="BE7" i="4"/>
  <c r="BE8"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F3" i="4"/>
  <c r="BF5" i="4"/>
  <c r="BF9" i="4"/>
  <c r="BF10" i="4"/>
  <c r="BF4" i="4"/>
  <c r="BF6" i="4"/>
  <c r="BF7" i="4"/>
  <c r="BF8" i="4"/>
  <c r="BF11" i="4"/>
  <c r="BF12" i="4"/>
  <c r="BF13" i="4"/>
  <c r="BF14" i="4"/>
  <c r="BF15" i="4"/>
  <c r="BF16" i="4"/>
  <c r="BF17" i="4"/>
  <c r="BF18" i="4"/>
  <c r="BF19" i="4"/>
  <c r="BF20" i="4"/>
  <c r="BF21" i="4"/>
  <c r="BF22" i="4"/>
  <c r="BF23" i="4"/>
  <c r="BF24" i="4"/>
  <c r="BF25" i="4"/>
  <c r="BF26" i="4"/>
  <c r="BF27" i="4"/>
  <c r="BF28" i="4"/>
  <c r="BF29" i="4"/>
  <c r="BF30" i="4"/>
  <c r="BF31" i="4"/>
  <c r="BF32" i="4"/>
  <c r="BF33" i="4"/>
  <c r="BF34" i="4"/>
  <c r="BF35" i="4"/>
  <c r="BF36" i="4"/>
  <c r="BF37" i="4"/>
  <c r="BF38" i="4"/>
  <c r="BF39" i="4"/>
  <c r="BF40" i="4"/>
  <c r="BF41" i="4"/>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F72" i="4"/>
  <c r="BF73" i="4"/>
  <c r="BF74" i="4"/>
  <c r="BF75" i="4"/>
  <c r="BF76" i="4"/>
  <c r="BF77" i="4"/>
  <c r="BF78" i="4"/>
  <c r="BF79" i="4"/>
  <c r="BF80" i="4"/>
  <c r="BF81" i="4"/>
  <c r="BF82" i="4"/>
  <c r="BF86" i="4"/>
  <c r="BG3" i="4"/>
  <c r="BG5" i="4"/>
  <c r="BG9" i="4"/>
  <c r="BG10" i="4"/>
  <c r="BG4" i="4"/>
  <c r="BG6" i="4"/>
  <c r="BG7" i="4"/>
  <c r="BG8" i="4"/>
  <c r="BG11" i="4"/>
  <c r="BG12" i="4"/>
  <c r="BG13" i="4"/>
  <c r="BG14" i="4"/>
  <c r="BG15" i="4"/>
  <c r="BG16" i="4"/>
  <c r="BG17" i="4"/>
  <c r="BG18" i="4"/>
  <c r="BG19" i="4"/>
  <c r="BG20" i="4"/>
  <c r="BG21" i="4"/>
  <c r="BG22" i="4"/>
  <c r="BG23" i="4"/>
  <c r="BG24" i="4"/>
  <c r="BG25" i="4"/>
  <c r="BG26" i="4"/>
  <c r="BG27" i="4"/>
  <c r="BG28" i="4"/>
  <c r="BG29" i="4"/>
  <c r="BG30" i="4"/>
  <c r="BG31" i="4"/>
  <c r="BG32" i="4"/>
  <c r="BG33"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H3" i="4"/>
  <c r="BH5" i="4"/>
  <c r="BH9" i="4"/>
  <c r="BH10" i="4"/>
  <c r="BH4" i="4"/>
  <c r="BH6" i="4"/>
  <c r="BH7" i="4"/>
  <c r="BH8" i="4"/>
  <c r="BH11" i="4"/>
  <c r="BH12" i="4"/>
  <c r="BH13" i="4"/>
  <c r="BH14" i="4"/>
  <c r="BH15" i="4"/>
  <c r="BH16" i="4"/>
  <c r="BH17" i="4"/>
  <c r="BH18" i="4"/>
  <c r="BH19" i="4"/>
  <c r="BH20" i="4"/>
  <c r="BH21" i="4"/>
  <c r="BH22" i="4"/>
  <c r="BH23" i="4"/>
  <c r="BH24" i="4"/>
  <c r="BH25" i="4"/>
  <c r="BH26" i="4"/>
  <c r="BH27" i="4"/>
  <c r="BH28" i="4"/>
  <c r="BH29" i="4"/>
  <c r="BH30" i="4"/>
  <c r="BH31" i="4"/>
  <c r="BH32" i="4"/>
  <c r="BH33" i="4"/>
  <c r="BH34" i="4"/>
  <c r="BH35" i="4"/>
  <c r="BH36" i="4"/>
  <c r="BH37" i="4"/>
  <c r="BH38" i="4"/>
  <c r="BH39" i="4"/>
  <c r="BH40" i="4"/>
  <c r="BH41" i="4"/>
  <c r="BH42" i="4"/>
  <c r="BH43" i="4"/>
  <c r="BH44" i="4"/>
  <c r="BH45" i="4"/>
  <c r="BH46" i="4"/>
  <c r="BH47" i="4"/>
  <c r="BH48" i="4"/>
  <c r="BH49" i="4"/>
  <c r="BH50" i="4"/>
  <c r="BH51" i="4"/>
  <c r="BH52" i="4"/>
  <c r="BH53" i="4"/>
  <c r="BH54" i="4"/>
  <c r="BH55" i="4"/>
  <c r="BH56" i="4"/>
  <c r="BH57" i="4"/>
  <c r="BH58" i="4"/>
  <c r="BH59" i="4"/>
  <c r="BH60" i="4"/>
  <c r="BH61" i="4"/>
  <c r="BH62" i="4"/>
  <c r="BH63" i="4"/>
  <c r="BH64" i="4"/>
  <c r="BH65" i="4"/>
  <c r="BH66" i="4"/>
  <c r="BH67" i="4"/>
  <c r="BH68" i="4"/>
  <c r="BH69" i="4"/>
  <c r="BH70" i="4"/>
  <c r="BH71" i="4"/>
  <c r="BH72" i="4"/>
  <c r="BH73" i="4"/>
  <c r="BH74" i="4"/>
  <c r="BH75" i="4"/>
  <c r="BH76" i="4"/>
  <c r="BH77" i="4"/>
  <c r="BH78" i="4"/>
  <c r="BH79" i="4"/>
  <c r="BH80" i="4"/>
  <c r="BH81" i="4"/>
  <c r="BH82" i="4"/>
  <c r="BI3" i="4"/>
  <c r="BI5" i="4"/>
  <c r="BI9" i="4"/>
  <c r="BI10" i="4"/>
  <c r="BI4" i="4"/>
  <c r="BI6" i="4"/>
  <c r="BI7" i="4"/>
  <c r="BI8"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J3" i="4"/>
  <c r="BJ5" i="4"/>
  <c r="BJ9" i="4"/>
  <c r="BJ10" i="4"/>
  <c r="BJ4" i="4"/>
  <c r="BJ6" i="4"/>
  <c r="BJ7" i="4"/>
  <c r="BJ8"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6" i="4"/>
  <c r="BK3" i="4"/>
  <c r="BK5" i="4"/>
  <c r="BK9" i="4"/>
  <c r="BK10" i="4"/>
  <c r="BK4" i="4"/>
  <c r="BK6" i="4"/>
  <c r="BK7" i="4"/>
  <c r="BK8"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L3" i="4"/>
  <c r="BL5" i="4"/>
  <c r="BL9" i="4"/>
  <c r="BL10" i="4"/>
  <c r="BL4" i="4"/>
  <c r="BL6" i="4"/>
  <c r="BL7" i="4"/>
  <c r="BL8"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M3" i="4"/>
  <c r="BM5" i="4"/>
  <c r="BM9" i="4"/>
  <c r="BM10" i="4"/>
  <c r="BM4" i="4"/>
  <c r="BM6" i="4"/>
  <c r="BM7" i="4"/>
  <c r="BM8" i="4"/>
  <c r="BM11" i="4"/>
  <c r="BM12" i="4"/>
  <c r="BM13" i="4"/>
  <c r="BM14" i="4"/>
  <c r="BM15" i="4"/>
  <c r="BM16" i="4"/>
  <c r="BM17" i="4"/>
  <c r="BM18" i="4"/>
  <c r="BM19" i="4"/>
  <c r="BM20" i="4"/>
  <c r="BM21" i="4"/>
  <c r="BM22" i="4"/>
  <c r="BM23" i="4"/>
  <c r="BM24" i="4"/>
  <c r="BM25" i="4"/>
  <c r="BM26" i="4"/>
  <c r="BM27" i="4"/>
  <c r="BM28" i="4"/>
  <c r="BM29" i="4"/>
  <c r="BM30" i="4"/>
  <c r="BM31" i="4"/>
  <c r="BM32" i="4"/>
  <c r="BM33" i="4"/>
  <c r="BM34" i="4"/>
  <c r="BM35" i="4"/>
  <c r="BM36" i="4"/>
  <c r="BM37" i="4"/>
  <c r="BM38" i="4"/>
  <c r="BM39" i="4"/>
  <c r="BM40" i="4"/>
  <c r="BM41" i="4"/>
  <c r="BM42" i="4"/>
  <c r="BM43" i="4"/>
  <c r="BM44" i="4"/>
  <c r="BM45" i="4"/>
  <c r="BM46" i="4"/>
  <c r="BM47" i="4"/>
  <c r="BM48" i="4"/>
  <c r="BM49" i="4"/>
  <c r="BM50" i="4"/>
  <c r="BM51" i="4"/>
  <c r="BM52" i="4"/>
  <c r="BM53" i="4"/>
  <c r="BM54" i="4"/>
  <c r="BM55" i="4"/>
  <c r="BM56" i="4"/>
  <c r="BM57" i="4"/>
  <c r="BM58" i="4"/>
  <c r="BM59" i="4"/>
  <c r="BM60" i="4"/>
  <c r="BM61" i="4"/>
  <c r="BM62" i="4"/>
  <c r="BM63" i="4"/>
  <c r="BM64" i="4"/>
  <c r="BM65" i="4"/>
  <c r="BM66" i="4"/>
  <c r="BM67" i="4"/>
  <c r="BM68" i="4"/>
  <c r="BM69" i="4"/>
  <c r="BM70" i="4"/>
  <c r="BM71" i="4"/>
  <c r="BM72" i="4"/>
  <c r="BM73" i="4"/>
  <c r="BM74" i="4"/>
  <c r="BM75" i="4"/>
  <c r="BM76" i="4"/>
  <c r="BM77" i="4"/>
  <c r="BM78" i="4"/>
  <c r="BM79" i="4"/>
  <c r="BM80" i="4"/>
  <c r="BM81" i="4"/>
  <c r="BM82" i="4"/>
  <c r="BN3" i="4"/>
  <c r="BN5" i="4"/>
  <c r="BN9" i="4"/>
  <c r="BN10" i="4"/>
  <c r="BN4" i="4"/>
  <c r="BN6" i="4"/>
  <c r="BN7" i="4"/>
  <c r="BN8" i="4"/>
  <c r="BN11" i="4"/>
  <c r="BN12" i="4"/>
  <c r="BN13" i="4"/>
  <c r="BN14" i="4"/>
  <c r="BN15" i="4"/>
  <c r="BN16" i="4"/>
  <c r="BN17" i="4"/>
  <c r="BN18" i="4"/>
  <c r="BN19" i="4"/>
  <c r="BN20" i="4"/>
  <c r="BN21" i="4"/>
  <c r="BN22" i="4"/>
  <c r="BN23" i="4"/>
  <c r="BN24" i="4"/>
  <c r="BN25" i="4"/>
  <c r="BN26" i="4"/>
  <c r="BN27" i="4"/>
  <c r="BN28" i="4"/>
  <c r="BN29" i="4"/>
  <c r="BN30" i="4"/>
  <c r="BN31" i="4"/>
  <c r="BN32" i="4"/>
  <c r="BN33" i="4"/>
  <c r="BN34" i="4"/>
  <c r="BN35" i="4"/>
  <c r="BN36" i="4"/>
  <c r="BN37" i="4"/>
  <c r="BN38" i="4"/>
  <c r="BN39" i="4"/>
  <c r="BN40" i="4"/>
  <c r="BN41" i="4"/>
  <c r="BN42" i="4"/>
  <c r="BN43" i="4"/>
  <c r="BN44" i="4"/>
  <c r="BN45" i="4"/>
  <c r="BN46" i="4"/>
  <c r="BN47" i="4"/>
  <c r="BN48" i="4"/>
  <c r="BN49" i="4"/>
  <c r="BN50" i="4"/>
  <c r="BN51" i="4"/>
  <c r="BN52" i="4"/>
  <c r="BN53" i="4"/>
  <c r="BN54" i="4"/>
  <c r="BN55" i="4"/>
  <c r="BN56" i="4"/>
  <c r="BN57" i="4"/>
  <c r="BN58" i="4"/>
  <c r="BN59" i="4"/>
  <c r="BN60" i="4"/>
  <c r="BN61" i="4"/>
  <c r="BN62" i="4"/>
  <c r="BN63" i="4"/>
  <c r="BN64" i="4"/>
  <c r="BN65" i="4"/>
  <c r="BN66" i="4"/>
  <c r="BN67" i="4"/>
  <c r="BN68" i="4"/>
  <c r="BN69" i="4"/>
  <c r="BN70" i="4"/>
  <c r="BN71" i="4"/>
  <c r="BN72" i="4"/>
  <c r="BN73" i="4"/>
  <c r="BN74" i="4"/>
  <c r="BN75" i="4"/>
  <c r="BN76" i="4"/>
  <c r="BN77" i="4"/>
  <c r="BN78" i="4"/>
  <c r="BN79" i="4"/>
  <c r="BN80" i="4"/>
  <c r="BN81" i="4"/>
  <c r="BN82" i="4"/>
  <c r="BN86" i="4"/>
  <c r="BO3" i="4"/>
  <c r="BO5" i="4"/>
  <c r="BO9" i="4"/>
  <c r="BO10" i="4"/>
  <c r="BO4" i="4"/>
  <c r="BO6" i="4"/>
  <c r="BO7" i="4"/>
  <c r="BO8" i="4"/>
  <c r="BO11" i="4"/>
  <c r="BO12" i="4"/>
  <c r="BO13" i="4"/>
  <c r="BO14" i="4"/>
  <c r="BO15" i="4"/>
  <c r="BO16" i="4"/>
  <c r="BO17" i="4"/>
  <c r="BO18" i="4"/>
  <c r="BO19" i="4"/>
  <c r="BO20" i="4"/>
  <c r="BO21" i="4"/>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51" i="4"/>
  <c r="BO52" i="4"/>
  <c r="BO53" i="4"/>
  <c r="BO54" i="4"/>
  <c r="BO55" i="4"/>
  <c r="BO56" i="4"/>
  <c r="BO57" i="4"/>
  <c r="BO58" i="4"/>
  <c r="BO59" i="4"/>
  <c r="BO60" i="4"/>
  <c r="BO61" i="4"/>
  <c r="BO62" i="4"/>
  <c r="BO63" i="4"/>
  <c r="BO64" i="4"/>
  <c r="BO65" i="4"/>
  <c r="BO66" i="4"/>
  <c r="BO67" i="4"/>
  <c r="BO68" i="4"/>
  <c r="BO69" i="4"/>
  <c r="BO70" i="4"/>
  <c r="BO71" i="4"/>
  <c r="BO72" i="4"/>
  <c r="BO73" i="4"/>
  <c r="BO74" i="4"/>
  <c r="BO75" i="4"/>
  <c r="BO76" i="4"/>
  <c r="BO77" i="4"/>
  <c r="BO78" i="4"/>
  <c r="BO79" i="4"/>
  <c r="BO80" i="4"/>
  <c r="BO81" i="4"/>
  <c r="BO82" i="4"/>
  <c r="BP3" i="4"/>
  <c r="BP5" i="4"/>
  <c r="BP9" i="4"/>
  <c r="BP10" i="4"/>
  <c r="BP4" i="4"/>
  <c r="BP6" i="4"/>
  <c r="BP7" i="4"/>
  <c r="BP8" i="4"/>
  <c r="BP11" i="4"/>
  <c r="BP12" i="4"/>
  <c r="BP13" i="4"/>
  <c r="BP14" i="4"/>
  <c r="BP15" i="4"/>
  <c r="BP16" i="4"/>
  <c r="BP17" i="4"/>
  <c r="BP18" i="4"/>
  <c r="BP19" i="4"/>
  <c r="BP20" i="4"/>
  <c r="BP21" i="4"/>
  <c r="BP22" i="4"/>
  <c r="BP23" i="4"/>
  <c r="BP24" i="4"/>
  <c r="BP25" i="4"/>
  <c r="BP26" i="4"/>
  <c r="BP27" i="4"/>
  <c r="BP28" i="4"/>
  <c r="BP29" i="4"/>
  <c r="BP30" i="4"/>
  <c r="BP31" i="4"/>
  <c r="BP32" i="4"/>
  <c r="BP33" i="4"/>
  <c r="BP34" i="4"/>
  <c r="BP35" i="4"/>
  <c r="BP36" i="4"/>
  <c r="BP37" i="4"/>
  <c r="BP38" i="4"/>
  <c r="BP39" i="4"/>
  <c r="BP40" i="4"/>
  <c r="BP41" i="4"/>
  <c r="BP42" i="4"/>
  <c r="BP43" i="4"/>
  <c r="BP44" i="4"/>
  <c r="BP45" i="4"/>
  <c r="BP46" i="4"/>
  <c r="BP47" i="4"/>
  <c r="BP48" i="4"/>
  <c r="BP49" i="4"/>
  <c r="BP50" i="4"/>
  <c r="BP51" i="4"/>
  <c r="BP52" i="4"/>
  <c r="BP53" i="4"/>
  <c r="BP54" i="4"/>
  <c r="BP55" i="4"/>
  <c r="BP56" i="4"/>
  <c r="BP57" i="4"/>
  <c r="BP58" i="4"/>
  <c r="BP59" i="4"/>
  <c r="BP60" i="4"/>
  <c r="BP61" i="4"/>
  <c r="BP62" i="4"/>
  <c r="BP63" i="4"/>
  <c r="BP64" i="4"/>
  <c r="BP65" i="4"/>
  <c r="BP66" i="4"/>
  <c r="BP67" i="4"/>
  <c r="BP68" i="4"/>
  <c r="BP69" i="4"/>
  <c r="BP70" i="4"/>
  <c r="BP71" i="4"/>
  <c r="BP72" i="4"/>
  <c r="BP73" i="4"/>
  <c r="BP74" i="4"/>
  <c r="BP75" i="4"/>
  <c r="BP76" i="4"/>
  <c r="BP77" i="4"/>
  <c r="BP78" i="4"/>
  <c r="BP79" i="4"/>
  <c r="BP80" i="4"/>
  <c r="BP81" i="4"/>
  <c r="BP82" i="4"/>
  <c r="BQ3" i="4"/>
  <c r="BQ5" i="4"/>
  <c r="BQ9" i="4"/>
  <c r="BQ10" i="4"/>
  <c r="BQ4" i="4"/>
  <c r="BQ6" i="4"/>
  <c r="BQ7" i="4"/>
  <c r="BQ8" i="4"/>
  <c r="BQ11" i="4"/>
  <c r="BQ12" i="4"/>
  <c r="BQ13" i="4"/>
  <c r="BQ14" i="4"/>
  <c r="BQ15" i="4"/>
  <c r="BQ16" i="4"/>
  <c r="BQ17" i="4"/>
  <c r="BQ18" i="4"/>
  <c r="BQ19" i="4"/>
  <c r="BQ20" i="4"/>
  <c r="BQ21" i="4"/>
  <c r="BQ22" i="4"/>
  <c r="BQ23" i="4"/>
  <c r="BQ24" i="4"/>
  <c r="BQ25" i="4"/>
  <c r="BQ26" i="4"/>
  <c r="BQ27" i="4"/>
  <c r="BQ28" i="4"/>
  <c r="BQ29" i="4"/>
  <c r="BQ30" i="4"/>
  <c r="BQ31" i="4"/>
  <c r="BQ32" i="4"/>
  <c r="BQ33" i="4"/>
  <c r="BQ34" i="4"/>
  <c r="BQ35" i="4"/>
  <c r="BQ36" i="4"/>
  <c r="BQ37" i="4"/>
  <c r="BQ38" i="4"/>
  <c r="BQ39" i="4"/>
  <c r="BQ40" i="4"/>
  <c r="BQ41" i="4"/>
  <c r="BQ42" i="4"/>
  <c r="BQ43" i="4"/>
  <c r="BQ44" i="4"/>
  <c r="BQ45" i="4"/>
  <c r="BQ46" i="4"/>
  <c r="BQ47" i="4"/>
  <c r="BQ48" i="4"/>
  <c r="BQ49" i="4"/>
  <c r="BQ50" i="4"/>
  <c r="BQ51" i="4"/>
  <c r="BQ52" i="4"/>
  <c r="BQ53" i="4"/>
  <c r="BQ54" i="4"/>
  <c r="BQ55" i="4"/>
  <c r="BQ56" i="4"/>
  <c r="BQ57" i="4"/>
  <c r="BQ58" i="4"/>
  <c r="BQ59" i="4"/>
  <c r="BQ60" i="4"/>
  <c r="BQ61" i="4"/>
  <c r="BQ62" i="4"/>
  <c r="BQ63" i="4"/>
  <c r="BQ64" i="4"/>
  <c r="BQ65" i="4"/>
  <c r="BQ66" i="4"/>
  <c r="BQ67" i="4"/>
  <c r="BQ68" i="4"/>
  <c r="BQ69" i="4"/>
  <c r="BQ70" i="4"/>
  <c r="BQ71" i="4"/>
  <c r="BQ72" i="4"/>
  <c r="BQ73" i="4"/>
  <c r="BQ74" i="4"/>
  <c r="BQ75" i="4"/>
  <c r="BQ76" i="4"/>
  <c r="BQ77" i="4"/>
  <c r="BQ78" i="4"/>
  <c r="BQ79" i="4"/>
  <c r="BQ80" i="4"/>
  <c r="BQ81" i="4"/>
  <c r="BQ82" i="4"/>
  <c r="BR3" i="4"/>
  <c r="BR5" i="4"/>
  <c r="BR9" i="4"/>
  <c r="BR10" i="4"/>
  <c r="BR4" i="4"/>
  <c r="BR6" i="4"/>
  <c r="BR7" i="4"/>
  <c r="BR8"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7" i="4"/>
  <c r="BR38" i="4"/>
  <c r="BR39" i="4"/>
  <c r="BR40" i="4"/>
  <c r="BR41" i="4"/>
  <c r="BR42" i="4"/>
  <c r="BR43" i="4"/>
  <c r="BR44" i="4"/>
  <c r="BR45" i="4"/>
  <c r="BR46" i="4"/>
  <c r="BR47" i="4"/>
  <c r="BR48" i="4"/>
  <c r="BR49" i="4"/>
  <c r="BR50" i="4"/>
  <c r="BR51" i="4"/>
  <c r="BR52" i="4"/>
  <c r="BR53" i="4"/>
  <c r="BR54" i="4"/>
  <c r="BR55" i="4"/>
  <c r="BR56" i="4"/>
  <c r="BR57" i="4"/>
  <c r="BR58" i="4"/>
  <c r="BR59" i="4"/>
  <c r="BR60" i="4"/>
  <c r="BR61" i="4"/>
  <c r="BR62" i="4"/>
  <c r="BR63" i="4"/>
  <c r="BR64" i="4"/>
  <c r="BR65" i="4"/>
  <c r="BR66" i="4"/>
  <c r="BR67" i="4"/>
  <c r="BR68" i="4"/>
  <c r="BR69" i="4"/>
  <c r="BR70" i="4"/>
  <c r="BR71" i="4"/>
  <c r="BR72" i="4"/>
  <c r="BR73" i="4"/>
  <c r="BR74" i="4"/>
  <c r="BR75" i="4"/>
  <c r="BR76" i="4"/>
  <c r="BR77" i="4"/>
  <c r="BR78" i="4"/>
  <c r="BR79" i="4"/>
  <c r="BR80" i="4"/>
  <c r="BR81" i="4"/>
  <c r="BR82" i="4"/>
  <c r="BR86" i="4"/>
  <c r="BS3" i="4"/>
  <c r="BS5" i="4"/>
  <c r="BS9" i="4"/>
  <c r="BS10" i="4"/>
  <c r="BS4" i="4"/>
  <c r="BS6" i="4"/>
  <c r="BS7" i="4"/>
  <c r="BS8" i="4"/>
  <c r="BS11" i="4"/>
  <c r="BS12" i="4"/>
  <c r="BS13" i="4"/>
  <c r="BS14" i="4"/>
  <c r="BS15" i="4"/>
  <c r="BS16" i="4"/>
  <c r="BS17" i="4"/>
  <c r="BS18" i="4"/>
  <c r="BS19" i="4"/>
  <c r="BS20" i="4"/>
  <c r="BS21" i="4"/>
  <c r="BS22" i="4"/>
  <c r="BS23" i="4"/>
  <c r="BS24" i="4"/>
  <c r="BS25" i="4"/>
  <c r="BS26" i="4"/>
  <c r="BS27" i="4"/>
  <c r="BS28" i="4"/>
  <c r="BS29" i="4"/>
  <c r="BS30" i="4"/>
  <c r="BS31" i="4"/>
  <c r="BS32" i="4"/>
  <c r="BS33" i="4"/>
  <c r="BS34" i="4"/>
  <c r="BS35" i="4"/>
  <c r="BS36" i="4"/>
  <c r="BS37" i="4"/>
  <c r="BS38" i="4"/>
  <c r="BS39" i="4"/>
  <c r="BS40" i="4"/>
  <c r="BS41" i="4"/>
  <c r="BS42" i="4"/>
  <c r="BS43" i="4"/>
  <c r="BS44" i="4"/>
  <c r="BS45" i="4"/>
  <c r="BS46" i="4"/>
  <c r="BS47" i="4"/>
  <c r="BS48" i="4"/>
  <c r="BS49" i="4"/>
  <c r="BS50" i="4"/>
  <c r="BS51" i="4"/>
  <c r="BS52" i="4"/>
  <c r="BS53" i="4"/>
  <c r="BS54" i="4"/>
  <c r="BS55" i="4"/>
  <c r="BS56" i="4"/>
  <c r="BS57" i="4"/>
  <c r="BS58" i="4"/>
  <c r="BS59" i="4"/>
  <c r="BS60" i="4"/>
  <c r="BS61" i="4"/>
  <c r="BS62" i="4"/>
  <c r="BS63" i="4"/>
  <c r="BS64" i="4"/>
  <c r="BS65" i="4"/>
  <c r="BS66" i="4"/>
  <c r="BS67" i="4"/>
  <c r="BS68" i="4"/>
  <c r="BS69" i="4"/>
  <c r="BS70" i="4"/>
  <c r="BS71" i="4"/>
  <c r="BS72" i="4"/>
  <c r="BS73" i="4"/>
  <c r="BS74" i="4"/>
  <c r="BS75" i="4"/>
  <c r="BS76" i="4"/>
  <c r="BS77" i="4"/>
  <c r="BS78" i="4"/>
  <c r="BS79" i="4"/>
  <c r="BS80" i="4"/>
  <c r="BS81" i="4"/>
  <c r="BS82" i="4"/>
  <c r="BT3" i="4"/>
  <c r="BT5" i="4"/>
  <c r="BT9" i="4"/>
  <c r="BT10" i="4"/>
  <c r="BT4" i="4"/>
  <c r="BT6" i="4"/>
  <c r="BT7" i="4"/>
  <c r="BT8" i="4"/>
  <c r="BT11" i="4"/>
  <c r="BT12" i="4"/>
  <c r="BT13" i="4"/>
  <c r="BT14" i="4"/>
  <c r="BT15" i="4"/>
  <c r="BT16" i="4"/>
  <c r="BT17" i="4"/>
  <c r="BT18" i="4"/>
  <c r="BT19" i="4"/>
  <c r="BT20" i="4"/>
  <c r="BT21" i="4"/>
  <c r="BT22" i="4"/>
  <c r="BT23" i="4"/>
  <c r="BT24" i="4"/>
  <c r="BT25" i="4"/>
  <c r="BT26" i="4"/>
  <c r="BT27" i="4"/>
  <c r="BT28" i="4"/>
  <c r="BT29" i="4"/>
  <c r="BT30" i="4"/>
  <c r="BT31" i="4"/>
  <c r="BT32" i="4"/>
  <c r="BT33" i="4"/>
  <c r="BT34" i="4"/>
  <c r="BT35" i="4"/>
  <c r="BT36" i="4"/>
  <c r="BT37" i="4"/>
  <c r="BT38" i="4"/>
  <c r="BT39" i="4"/>
  <c r="BT40" i="4"/>
  <c r="BT41" i="4"/>
  <c r="BT42" i="4"/>
  <c r="BT43" i="4"/>
  <c r="BT44" i="4"/>
  <c r="BT45" i="4"/>
  <c r="BT46" i="4"/>
  <c r="BT47" i="4"/>
  <c r="BT48" i="4"/>
  <c r="BT49" i="4"/>
  <c r="BT50" i="4"/>
  <c r="BT51" i="4"/>
  <c r="BT52" i="4"/>
  <c r="BT53" i="4"/>
  <c r="BT54" i="4"/>
  <c r="BT55" i="4"/>
  <c r="BT56" i="4"/>
  <c r="BT57" i="4"/>
  <c r="BT58" i="4"/>
  <c r="BT59" i="4"/>
  <c r="BT60" i="4"/>
  <c r="BT61" i="4"/>
  <c r="BT62" i="4"/>
  <c r="BT63" i="4"/>
  <c r="BT64" i="4"/>
  <c r="BT65" i="4"/>
  <c r="BT66" i="4"/>
  <c r="BT67" i="4"/>
  <c r="BT68" i="4"/>
  <c r="BT69" i="4"/>
  <c r="BT70" i="4"/>
  <c r="BT71" i="4"/>
  <c r="BT72" i="4"/>
  <c r="BT73" i="4"/>
  <c r="BT74" i="4"/>
  <c r="BT75" i="4"/>
  <c r="BT76" i="4"/>
  <c r="BT77" i="4"/>
  <c r="BT78" i="4"/>
  <c r="BT79" i="4"/>
  <c r="BT80" i="4"/>
  <c r="BT81" i="4"/>
  <c r="BT82" i="4"/>
  <c r="BU3" i="4"/>
  <c r="BU5" i="4"/>
  <c r="BU9" i="4"/>
  <c r="BU10" i="4"/>
  <c r="BU4" i="4"/>
  <c r="BU6" i="4"/>
  <c r="BU7" i="4"/>
  <c r="BU8" i="4"/>
  <c r="BU11" i="4"/>
  <c r="BU12" i="4"/>
  <c r="BU13" i="4"/>
  <c r="BU14" i="4"/>
  <c r="BU15" i="4"/>
  <c r="BU16" i="4"/>
  <c r="BU17" i="4"/>
  <c r="BU18" i="4"/>
  <c r="BU19" i="4"/>
  <c r="BU20" i="4"/>
  <c r="BU21" i="4"/>
  <c r="BU22" i="4"/>
  <c r="BU23" i="4"/>
  <c r="BU24" i="4"/>
  <c r="BU25" i="4"/>
  <c r="BU26" i="4"/>
  <c r="BU27" i="4"/>
  <c r="BU28" i="4"/>
  <c r="BU29" i="4"/>
  <c r="BU30" i="4"/>
  <c r="BU31" i="4"/>
  <c r="BU32" i="4"/>
  <c r="BU33" i="4"/>
  <c r="BU34" i="4"/>
  <c r="BU35" i="4"/>
  <c r="BU36" i="4"/>
  <c r="BU37" i="4"/>
  <c r="BU38" i="4"/>
  <c r="BU39" i="4"/>
  <c r="BU40" i="4"/>
  <c r="BU41" i="4"/>
  <c r="BU42" i="4"/>
  <c r="BU43" i="4"/>
  <c r="BU44" i="4"/>
  <c r="BU45" i="4"/>
  <c r="BU46" i="4"/>
  <c r="BU47" i="4"/>
  <c r="BU48" i="4"/>
  <c r="BU49" i="4"/>
  <c r="BU50" i="4"/>
  <c r="BU51" i="4"/>
  <c r="BU52" i="4"/>
  <c r="BU53" i="4"/>
  <c r="BU54" i="4"/>
  <c r="BU55" i="4"/>
  <c r="BU56" i="4"/>
  <c r="BU57" i="4"/>
  <c r="BU58" i="4"/>
  <c r="BU59" i="4"/>
  <c r="BU60" i="4"/>
  <c r="BU61" i="4"/>
  <c r="BU62" i="4"/>
  <c r="BU63" i="4"/>
  <c r="BU64" i="4"/>
  <c r="BU65" i="4"/>
  <c r="BU66" i="4"/>
  <c r="BU67" i="4"/>
  <c r="BU68" i="4"/>
  <c r="BU69" i="4"/>
  <c r="BU70" i="4"/>
  <c r="BU71" i="4"/>
  <c r="BU72" i="4"/>
  <c r="BU73" i="4"/>
  <c r="BU74" i="4"/>
  <c r="BU75" i="4"/>
  <c r="BU76" i="4"/>
  <c r="BU77" i="4"/>
  <c r="BU78" i="4"/>
  <c r="BU79" i="4"/>
  <c r="BU80" i="4"/>
  <c r="BU81" i="4"/>
  <c r="BU82" i="4"/>
  <c r="BV3" i="4"/>
  <c r="BV5" i="4"/>
  <c r="BV9" i="4"/>
  <c r="BV10" i="4"/>
  <c r="BV4" i="4"/>
  <c r="BV6" i="4"/>
  <c r="BV7" i="4"/>
  <c r="BV8" i="4"/>
  <c r="BV11" i="4"/>
  <c r="BV12" i="4"/>
  <c r="BV13" i="4"/>
  <c r="BV14" i="4"/>
  <c r="BV15" i="4"/>
  <c r="BV16" i="4"/>
  <c r="BV17" i="4"/>
  <c r="BV18" i="4"/>
  <c r="BV19" i="4"/>
  <c r="BV20" i="4"/>
  <c r="BV21" i="4"/>
  <c r="BV22" i="4"/>
  <c r="BV23" i="4"/>
  <c r="BV24" i="4"/>
  <c r="BV25" i="4"/>
  <c r="BV26" i="4"/>
  <c r="BV27" i="4"/>
  <c r="BV28" i="4"/>
  <c r="BV29" i="4"/>
  <c r="BV30" i="4"/>
  <c r="BV31" i="4"/>
  <c r="BV32" i="4"/>
  <c r="BV33" i="4"/>
  <c r="BV34" i="4"/>
  <c r="BV35" i="4"/>
  <c r="BV36" i="4"/>
  <c r="BV37" i="4"/>
  <c r="BV38" i="4"/>
  <c r="BV39" i="4"/>
  <c r="BV40" i="4"/>
  <c r="BV41" i="4"/>
  <c r="BV42" i="4"/>
  <c r="BV43" i="4"/>
  <c r="BV44" i="4"/>
  <c r="BV45" i="4"/>
  <c r="BV46" i="4"/>
  <c r="BV47" i="4"/>
  <c r="BV48" i="4"/>
  <c r="BV49" i="4"/>
  <c r="BV50" i="4"/>
  <c r="BV51" i="4"/>
  <c r="BV52" i="4"/>
  <c r="BV53" i="4"/>
  <c r="BV54" i="4"/>
  <c r="BV55" i="4"/>
  <c r="BV56" i="4"/>
  <c r="BV57" i="4"/>
  <c r="BV58" i="4"/>
  <c r="BV59" i="4"/>
  <c r="BV60" i="4"/>
  <c r="BV61" i="4"/>
  <c r="BV62" i="4"/>
  <c r="BV63" i="4"/>
  <c r="BV64" i="4"/>
  <c r="BV65" i="4"/>
  <c r="BV66" i="4"/>
  <c r="BV67" i="4"/>
  <c r="BV68" i="4"/>
  <c r="BV69" i="4"/>
  <c r="BV70" i="4"/>
  <c r="BV71" i="4"/>
  <c r="BV72" i="4"/>
  <c r="BV73" i="4"/>
  <c r="BV74" i="4"/>
  <c r="BV75" i="4"/>
  <c r="BV76" i="4"/>
  <c r="BV77" i="4"/>
  <c r="BV78" i="4"/>
  <c r="BV79" i="4"/>
  <c r="BV80" i="4"/>
  <c r="BV81" i="4"/>
  <c r="BV82" i="4"/>
  <c r="BV86" i="4"/>
  <c r="BW3" i="4"/>
  <c r="BW5" i="4"/>
  <c r="BW9" i="4"/>
  <c r="BW10" i="4"/>
  <c r="BW4" i="4"/>
  <c r="BW6" i="4"/>
  <c r="BW7" i="4"/>
  <c r="BW8" i="4"/>
  <c r="BW11" i="4"/>
  <c r="BW12" i="4"/>
  <c r="BW13" i="4"/>
  <c r="BW14" i="4"/>
  <c r="BW15" i="4"/>
  <c r="BW16" i="4"/>
  <c r="BW17" i="4"/>
  <c r="BW18" i="4"/>
  <c r="BW19" i="4"/>
  <c r="BW20" i="4"/>
  <c r="BW21" i="4"/>
  <c r="BW22" i="4"/>
  <c r="BW23" i="4"/>
  <c r="BW24" i="4"/>
  <c r="BW25" i="4"/>
  <c r="BW26" i="4"/>
  <c r="BW27" i="4"/>
  <c r="BW28" i="4"/>
  <c r="BW29" i="4"/>
  <c r="BW30" i="4"/>
  <c r="BW31" i="4"/>
  <c r="BW32" i="4"/>
  <c r="BW33" i="4"/>
  <c r="BW34" i="4"/>
  <c r="BW35" i="4"/>
  <c r="BW36" i="4"/>
  <c r="BW37" i="4"/>
  <c r="BW38" i="4"/>
  <c r="BW39" i="4"/>
  <c r="BW40" i="4"/>
  <c r="BW41" i="4"/>
  <c r="BW42" i="4"/>
  <c r="BW43" i="4"/>
  <c r="BW44" i="4"/>
  <c r="BW45" i="4"/>
  <c r="BW46" i="4"/>
  <c r="BW47" i="4"/>
  <c r="BW48" i="4"/>
  <c r="BW49" i="4"/>
  <c r="BW50" i="4"/>
  <c r="BW51" i="4"/>
  <c r="BW52" i="4"/>
  <c r="BW53" i="4"/>
  <c r="BW54" i="4"/>
  <c r="BW55" i="4"/>
  <c r="BW56" i="4"/>
  <c r="BW57" i="4"/>
  <c r="BW58" i="4"/>
  <c r="BW59" i="4"/>
  <c r="BW60" i="4"/>
  <c r="BW61" i="4"/>
  <c r="BW62" i="4"/>
  <c r="BW63" i="4"/>
  <c r="BW64" i="4"/>
  <c r="BW65" i="4"/>
  <c r="BW66" i="4"/>
  <c r="BW67" i="4"/>
  <c r="BW68" i="4"/>
  <c r="BW69" i="4"/>
  <c r="BW70" i="4"/>
  <c r="BW71" i="4"/>
  <c r="BW72" i="4"/>
  <c r="BW73" i="4"/>
  <c r="BW74" i="4"/>
  <c r="BW75" i="4"/>
  <c r="BW76" i="4"/>
  <c r="BW77" i="4"/>
  <c r="BW78" i="4"/>
  <c r="BW79" i="4"/>
  <c r="BW80" i="4"/>
  <c r="BW81" i="4"/>
  <c r="BW82" i="4"/>
  <c r="BX3" i="4"/>
  <c r="BX5" i="4"/>
  <c r="BX9" i="4"/>
  <c r="BX10" i="4"/>
  <c r="BX4" i="4"/>
  <c r="BX6" i="4"/>
  <c r="BX7" i="4"/>
  <c r="BX8" i="4"/>
  <c r="BX11" i="4"/>
  <c r="BX12" i="4"/>
  <c r="BX13" i="4"/>
  <c r="BX14" i="4"/>
  <c r="BX15" i="4"/>
  <c r="BX16" i="4"/>
  <c r="BX17" i="4"/>
  <c r="BX18" i="4"/>
  <c r="BX19" i="4"/>
  <c r="BX20" i="4"/>
  <c r="BX21" i="4"/>
  <c r="BX22" i="4"/>
  <c r="BX23" i="4"/>
  <c r="BX24" i="4"/>
  <c r="BX25" i="4"/>
  <c r="BX26" i="4"/>
  <c r="BX27" i="4"/>
  <c r="BX28" i="4"/>
  <c r="BX29" i="4"/>
  <c r="BX30" i="4"/>
  <c r="BX31" i="4"/>
  <c r="BX32" i="4"/>
  <c r="BX33" i="4"/>
  <c r="BX34" i="4"/>
  <c r="BX35" i="4"/>
  <c r="BX36" i="4"/>
  <c r="BX37" i="4"/>
  <c r="BX38" i="4"/>
  <c r="BX39" i="4"/>
  <c r="BX40" i="4"/>
  <c r="BX41" i="4"/>
  <c r="BX42" i="4"/>
  <c r="BX43" i="4"/>
  <c r="BX44" i="4"/>
  <c r="BX45" i="4"/>
  <c r="BX46" i="4"/>
  <c r="BX47" i="4"/>
  <c r="BX48" i="4"/>
  <c r="BX49" i="4"/>
  <c r="BX50" i="4"/>
  <c r="BX51" i="4"/>
  <c r="BX52" i="4"/>
  <c r="BX53" i="4"/>
  <c r="BX54" i="4"/>
  <c r="BX55" i="4"/>
  <c r="BX56" i="4"/>
  <c r="BX57" i="4"/>
  <c r="BX58" i="4"/>
  <c r="BX59" i="4"/>
  <c r="BX60" i="4"/>
  <c r="BX61" i="4"/>
  <c r="BX62" i="4"/>
  <c r="BX63" i="4"/>
  <c r="BX64" i="4"/>
  <c r="BX65" i="4"/>
  <c r="BX66" i="4"/>
  <c r="BX67" i="4"/>
  <c r="BX68" i="4"/>
  <c r="BX69" i="4"/>
  <c r="BX70" i="4"/>
  <c r="BX71" i="4"/>
  <c r="BX72" i="4"/>
  <c r="BX73" i="4"/>
  <c r="BX74" i="4"/>
  <c r="BX75" i="4"/>
  <c r="BX76" i="4"/>
  <c r="BX77" i="4"/>
  <c r="BX78" i="4"/>
  <c r="BX79" i="4"/>
  <c r="BX80" i="4"/>
  <c r="BX81" i="4"/>
  <c r="BX82" i="4"/>
  <c r="BY3" i="4"/>
  <c r="BY5" i="4"/>
  <c r="BY9" i="4"/>
  <c r="BY10" i="4"/>
  <c r="BY4" i="4"/>
  <c r="BY6" i="4"/>
  <c r="BY7" i="4"/>
  <c r="BY8" i="4"/>
  <c r="BY11" i="4"/>
  <c r="BY12" i="4"/>
  <c r="BY13" i="4"/>
  <c r="BY14" i="4"/>
  <c r="BY15" i="4"/>
  <c r="BY16" i="4"/>
  <c r="BY17" i="4"/>
  <c r="BY18" i="4"/>
  <c r="BY19" i="4"/>
  <c r="BY20" i="4"/>
  <c r="BY21" i="4"/>
  <c r="BY22" i="4"/>
  <c r="BY23" i="4"/>
  <c r="BY24" i="4"/>
  <c r="BY25" i="4"/>
  <c r="BY26" i="4"/>
  <c r="BY27" i="4"/>
  <c r="BY28" i="4"/>
  <c r="BY29" i="4"/>
  <c r="BY30" i="4"/>
  <c r="BY31" i="4"/>
  <c r="BY32" i="4"/>
  <c r="BY33" i="4"/>
  <c r="BY34" i="4"/>
  <c r="BY35" i="4"/>
  <c r="BY36" i="4"/>
  <c r="BY37" i="4"/>
  <c r="BY38" i="4"/>
  <c r="BY39" i="4"/>
  <c r="BY40" i="4"/>
  <c r="BY41" i="4"/>
  <c r="BY42" i="4"/>
  <c r="BY43" i="4"/>
  <c r="BY44" i="4"/>
  <c r="BY45" i="4"/>
  <c r="BY46" i="4"/>
  <c r="BY47" i="4"/>
  <c r="BY48" i="4"/>
  <c r="BY49" i="4"/>
  <c r="BY50" i="4"/>
  <c r="BY51" i="4"/>
  <c r="BY52" i="4"/>
  <c r="BY53" i="4"/>
  <c r="BY54" i="4"/>
  <c r="BY55" i="4"/>
  <c r="BY56" i="4"/>
  <c r="BY57" i="4"/>
  <c r="BY58" i="4"/>
  <c r="BY59" i="4"/>
  <c r="BY60" i="4"/>
  <c r="BY61" i="4"/>
  <c r="BY62" i="4"/>
  <c r="BY63" i="4"/>
  <c r="BY64" i="4"/>
  <c r="BY65" i="4"/>
  <c r="BY66" i="4"/>
  <c r="BY67" i="4"/>
  <c r="BY68" i="4"/>
  <c r="BY69" i="4"/>
  <c r="BY70" i="4"/>
  <c r="BY71" i="4"/>
  <c r="BY72" i="4"/>
  <c r="BY73" i="4"/>
  <c r="BY74" i="4"/>
  <c r="BY75" i="4"/>
  <c r="BY76" i="4"/>
  <c r="BY77" i="4"/>
  <c r="BY78" i="4"/>
  <c r="BY79" i="4"/>
  <c r="BY80" i="4"/>
  <c r="BY81" i="4"/>
  <c r="BY82" i="4"/>
  <c r="BZ3" i="4"/>
  <c r="BZ5" i="4"/>
  <c r="BZ9" i="4"/>
  <c r="BZ10" i="4"/>
  <c r="BZ4" i="4"/>
  <c r="BZ6" i="4"/>
  <c r="BZ7" i="4"/>
  <c r="BZ8"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6" i="4"/>
  <c r="CA3" i="4"/>
  <c r="CA5" i="4"/>
  <c r="CA86" i="4" s="1"/>
  <c r="CA9" i="4"/>
  <c r="CA10" i="4"/>
  <c r="CA4" i="4"/>
  <c r="CA6" i="4"/>
  <c r="CA7" i="4"/>
  <c r="CA8" i="4"/>
  <c r="CA11" i="4"/>
  <c r="CA12" i="4"/>
  <c r="CA13" i="4"/>
  <c r="CA14" i="4"/>
  <c r="CA15" i="4"/>
  <c r="CA16" i="4"/>
  <c r="CA17" i="4"/>
  <c r="CA18" i="4"/>
  <c r="CA19" i="4"/>
  <c r="CA20" i="4"/>
  <c r="CA21" i="4"/>
  <c r="CA22" i="4"/>
  <c r="CA23" i="4"/>
  <c r="CA24" i="4"/>
  <c r="CA25" i="4"/>
  <c r="CA26" i="4"/>
  <c r="CA27" i="4"/>
  <c r="CA28" i="4"/>
  <c r="CA29" i="4"/>
  <c r="CA30" i="4"/>
  <c r="CA31" i="4"/>
  <c r="CA32" i="4"/>
  <c r="CA33" i="4"/>
  <c r="CA34" i="4"/>
  <c r="CA35" i="4"/>
  <c r="CA36" i="4"/>
  <c r="CA37" i="4"/>
  <c r="CA38" i="4"/>
  <c r="CA39" i="4"/>
  <c r="CA40" i="4"/>
  <c r="CA41" i="4"/>
  <c r="CA42" i="4"/>
  <c r="CA43" i="4"/>
  <c r="CA44" i="4"/>
  <c r="CA45" i="4"/>
  <c r="CA46" i="4"/>
  <c r="CA47" i="4"/>
  <c r="CA48" i="4"/>
  <c r="CA49" i="4"/>
  <c r="CA50" i="4"/>
  <c r="CA51" i="4"/>
  <c r="CA52" i="4"/>
  <c r="CA53" i="4"/>
  <c r="CA54" i="4"/>
  <c r="CA55" i="4"/>
  <c r="CA56" i="4"/>
  <c r="CA57" i="4"/>
  <c r="CA58" i="4"/>
  <c r="CA59" i="4"/>
  <c r="CA60" i="4"/>
  <c r="CA61" i="4"/>
  <c r="CA62" i="4"/>
  <c r="CA63" i="4"/>
  <c r="CA64" i="4"/>
  <c r="CA65" i="4"/>
  <c r="CA66" i="4"/>
  <c r="CA67" i="4"/>
  <c r="CA68" i="4"/>
  <c r="CA69" i="4"/>
  <c r="CA70" i="4"/>
  <c r="CA71" i="4"/>
  <c r="CA72" i="4"/>
  <c r="CA73" i="4"/>
  <c r="CA74" i="4"/>
  <c r="CA75" i="4"/>
  <c r="CA76" i="4"/>
  <c r="CA77" i="4"/>
  <c r="CA78" i="4"/>
  <c r="CA79" i="4"/>
  <c r="CA80" i="4"/>
  <c r="CA81" i="4"/>
  <c r="CA82" i="4"/>
  <c r="CB3" i="4"/>
  <c r="CB5" i="4"/>
  <c r="CB9" i="4"/>
  <c r="CB10" i="4"/>
  <c r="CB4" i="4"/>
  <c r="CB6" i="4"/>
  <c r="CB7" i="4"/>
  <c r="CB8" i="4"/>
  <c r="CB11" i="4"/>
  <c r="CB12" i="4"/>
  <c r="CB13" i="4"/>
  <c r="CB14" i="4"/>
  <c r="CB15" i="4"/>
  <c r="CB16" i="4"/>
  <c r="CB17" i="4"/>
  <c r="CB18" i="4"/>
  <c r="CB19" i="4"/>
  <c r="CB20" i="4"/>
  <c r="CB21" i="4"/>
  <c r="CB22" i="4"/>
  <c r="CB23" i="4"/>
  <c r="CB24" i="4"/>
  <c r="CB25" i="4"/>
  <c r="CB26" i="4"/>
  <c r="CB27" i="4"/>
  <c r="CB28" i="4"/>
  <c r="CB29" i="4"/>
  <c r="CB30" i="4"/>
  <c r="CB31" i="4"/>
  <c r="CB32" i="4"/>
  <c r="CB33" i="4"/>
  <c r="CB34" i="4"/>
  <c r="CB35" i="4"/>
  <c r="CB36" i="4"/>
  <c r="CB37" i="4"/>
  <c r="CB38" i="4"/>
  <c r="CB39" i="4"/>
  <c r="CB40" i="4"/>
  <c r="CB41" i="4"/>
  <c r="CB42" i="4"/>
  <c r="CB43" i="4"/>
  <c r="CB44" i="4"/>
  <c r="CB45" i="4"/>
  <c r="CB46" i="4"/>
  <c r="CB47" i="4"/>
  <c r="CB48" i="4"/>
  <c r="CB49" i="4"/>
  <c r="CB50" i="4"/>
  <c r="CB51" i="4"/>
  <c r="CB52" i="4"/>
  <c r="CB53" i="4"/>
  <c r="CB54" i="4"/>
  <c r="CB55" i="4"/>
  <c r="CB56" i="4"/>
  <c r="CB57" i="4"/>
  <c r="CB58" i="4"/>
  <c r="CB59" i="4"/>
  <c r="CB60" i="4"/>
  <c r="CB61" i="4"/>
  <c r="CB62" i="4"/>
  <c r="CB63" i="4"/>
  <c r="CB64" i="4"/>
  <c r="CB65" i="4"/>
  <c r="CB66" i="4"/>
  <c r="CB67" i="4"/>
  <c r="CB68" i="4"/>
  <c r="CB69" i="4"/>
  <c r="CB70" i="4"/>
  <c r="CB71" i="4"/>
  <c r="CB72" i="4"/>
  <c r="CB73" i="4"/>
  <c r="CB74" i="4"/>
  <c r="CB75" i="4"/>
  <c r="CB76" i="4"/>
  <c r="CB77" i="4"/>
  <c r="CB78" i="4"/>
  <c r="CB79" i="4"/>
  <c r="CB80" i="4"/>
  <c r="CB81" i="4"/>
  <c r="CB82" i="4"/>
  <c r="CC3" i="4"/>
  <c r="CC5" i="4"/>
  <c r="CC9" i="4"/>
  <c r="CC10" i="4"/>
  <c r="CC4" i="4"/>
  <c r="CC6" i="4"/>
  <c r="CC7" i="4"/>
  <c r="CC8" i="4"/>
  <c r="CC11" i="4"/>
  <c r="CC12" i="4"/>
  <c r="CC13" i="4"/>
  <c r="CC14" i="4"/>
  <c r="CC15" i="4"/>
  <c r="CC16" i="4"/>
  <c r="CC17" i="4"/>
  <c r="CC18" i="4"/>
  <c r="CC19" i="4"/>
  <c r="CC20" i="4"/>
  <c r="CC21" i="4"/>
  <c r="CC22" i="4"/>
  <c r="CC23" i="4"/>
  <c r="CC24" i="4"/>
  <c r="CC25" i="4"/>
  <c r="CC26" i="4"/>
  <c r="CC27" i="4"/>
  <c r="CC28" i="4"/>
  <c r="CC29" i="4"/>
  <c r="CC30" i="4"/>
  <c r="CC31" i="4"/>
  <c r="CC32" i="4"/>
  <c r="CC33" i="4"/>
  <c r="CC34" i="4"/>
  <c r="CC35" i="4"/>
  <c r="CC36" i="4"/>
  <c r="CC37" i="4"/>
  <c r="CC38" i="4"/>
  <c r="CC39" i="4"/>
  <c r="CC40" i="4"/>
  <c r="CC41" i="4"/>
  <c r="CC42" i="4"/>
  <c r="CC43" i="4"/>
  <c r="CC44" i="4"/>
  <c r="CC45" i="4"/>
  <c r="CC46" i="4"/>
  <c r="CC47" i="4"/>
  <c r="CC48" i="4"/>
  <c r="CC49" i="4"/>
  <c r="CC50" i="4"/>
  <c r="CC51" i="4"/>
  <c r="CC52" i="4"/>
  <c r="CC53" i="4"/>
  <c r="CC54" i="4"/>
  <c r="CC55" i="4"/>
  <c r="CC56" i="4"/>
  <c r="CC57" i="4"/>
  <c r="CC58" i="4"/>
  <c r="CC59" i="4"/>
  <c r="CC60" i="4"/>
  <c r="CC61" i="4"/>
  <c r="CC62" i="4"/>
  <c r="CC63" i="4"/>
  <c r="CC64" i="4"/>
  <c r="CC65" i="4"/>
  <c r="CC66" i="4"/>
  <c r="CC67" i="4"/>
  <c r="CC68" i="4"/>
  <c r="CC69" i="4"/>
  <c r="CC70" i="4"/>
  <c r="CC71" i="4"/>
  <c r="CC72" i="4"/>
  <c r="CC73" i="4"/>
  <c r="CC74" i="4"/>
  <c r="CC75" i="4"/>
  <c r="CC76" i="4"/>
  <c r="CC77" i="4"/>
  <c r="CC78" i="4"/>
  <c r="CC79" i="4"/>
  <c r="CC80" i="4"/>
  <c r="CC81" i="4"/>
  <c r="CC82" i="4"/>
  <c r="CD3" i="4"/>
  <c r="CD5" i="4"/>
  <c r="CD9" i="4"/>
  <c r="CD10" i="4"/>
  <c r="CD4" i="4"/>
  <c r="CD6" i="4"/>
  <c r="CD7" i="4"/>
  <c r="CD8" i="4"/>
  <c r="CD11" i="4"/>
  <c r="CD12" i="4"/>
  <c r="CD13" i="4"/>
  <c r="CD14" i="4"/>
  <c r="CD15" i="4"/>
  <c r="CD16" i="4"/>
  <c r="CD17" i="4"/>
  <c r="CD18" i="4"/>
  <c r="CD19" i="4"/>
  <c r="CD20" i="4"/>
  <c r="CD21" i="4"/>
  <c r="CD22" i="4"/>
  <c r="CD23" i="4"/>
  <c r="CD24" i="4"/>
  <c r="CD25" i="4"/>
  <c r="CD26" i="4"/>
  <c r="CD27" i="4"/>
  <c r="CD28" i="4"/>
  <c r="CD29" i="4"/>
  <c r="CD30" i="4"/>
  <c r="CD31" i="4"/>
  <c r="CD32" i="4"/>
  <c r="CD33" i="4"/>
  <c r="CD34" i="4"/>
  <c r="CD35" i="4"/>
  <c r="CD36" i="4"/>
  <c r="CD37" i="4"/>
  <c r="CD38" i="4"/>
  <c r="CD39" i="4"/>
  <c r="CD40" i="4"/>
  <c r="CD41" i="4"/>
  <c r="CD42" i="4"/>
  <c r="CD43" i="4"/>
  <c r="CD44" i="4"/>
  <c r="CD45" i="4"/>
  <c r="CD46" i="4"/>
  <c r="CD47" i="4"/>
  <c r="CD48" i="4"/>
  <c r="CD49" i="4"/>
  <c r="CD50" i="4"/>
  <c r="CD51" i="4"/>
  <c r="CD52" i="4"/>
  <c r="CD53" i="4"/>
  <c r="CD54" i="4"/>
  <c r="CD55" i="4"/>
  <c r="CD56" i="4"/>
  <c r="CD57" i="4"/>
  <c r="CD58" i="4"/>
  <c r="CD59" i="4"/>
  <c r="CD60" i="4"/>
  <c r="CD61" i="4"/>
  <c r="CD62" i="4"/>
  <c r="CD63" i="4"/>
  <c r="CD64" i="4"/>
  <c r="CD65" i="4"/>
  <c r="CD66" i="4"/>
  <c r="CD67" i="4"/>
  <c r="CD68" i="4"/>
  <c r="CD69" i="4"/>
  <c r="CD70" i="4"/>
  <c r="CD71" i="4"/>
  <c r="CD72" i="4"/>
  <c r="CD73" i="4"/>
  <c r="CD74" i="4"/>
  <c r="CD75" i="4"/>
  <c r="CD76" i="4"/>
  <c r="CD77" i="4"/>
  <c r="CD78" i="4"/>
  <c r="CD79" i="4"/>
  <c r="CD80" i="4"/>
  <c r="CD81" i="4"/>
  <c r="CD82" i="4"/>
  <c r="CD86" i="4"/>
  <c r="CE3" i="4"/>
  <c r="CE5" i="4"/>
  <c r="CE9" i="4"/>
  <c r="CE10" i="4"/>
  <c r="CE4" i="4"/>
  <c r="CE6" i="4"/>
  <c r="CE7" i="4"/>
  <c r="CE8" i="4"/>
  <c r="CE11" i="4"/>
  <c r="CE12" i="4"/>
  <c r="CE13" i="4"/>
  <c r="CE14" i="4"/>
  <c r="CE15" i="4"/>
  <c r="CE16" i="4"/>
  <c r="CE17" i="4"/>
  <c r="CE18" i="4"/>
  <c r="CE19" i="4"/>
  <c r="CE20" i="4"/>
  <c r="CE21" i="4"/>
  <c r="CE22" i="4"/>
  <c r="CE23" i="4"/>
  <c r="CE24" i="4"/>
  <c r="CE25" i="4"/>
  <c r="CE26" i="4"/>
  <c r="CE27" i="4"/>
  <c r="CE28" i="4"/>
  <c r="CE29" i="4"/>
  <c r="CE30" i="4"/>
  <c r="CE31" i="4"/>
  <c r="CE32" i="4"/>
  <c r="CE33" i="4"/>
  <c r="CE34" i="4"/>
  <c r="CE35" i="4"/>
  <c r="CE36" i="4"/>
  <c r="CE37" i="4"/>
  <c r="CE38" i="4"/>
  <c r="CE39" i="4"/>
  <c r="CE40" i="4"/>
  <c r="CE41" i="4"/>
  <c r="CE42" i="4"/>
  <c r="CE43" i="4"/>
  <c r="CE44" i="4"/>
  <c r="CE45" i="4"/>
  <c r="CE46" i="4"/>
  <c r="CE47" i="4"/>
  <c r="CE48" i="4"/>
  <c r="CE49" i="4"/>
  <c r="CE50" i="4"/>
  <c r="CE51" i="4"/>
  <c r="CE52" i="4"/>
  <c r="CE53" i="4"/>
  <c r="CE54" i="4"/>
  <c r="CE55" i="4"/>
  <c r="CE56" i="4"/>
  <c r="CE57" i="4"/>
  <c r="CE58" i="4"/>
  <c r="CE59" i="4"/>
  <c r="CE60" i="4"/>
  <c r="CE61" i="4"/>
  <c r="CE62" i="4"/>
  <c r="CE63" i="4"/>
  <c r="CE64" i="4"/>
  <c r="CE65" i="4"/>
  <c r="CE66" i="4"/>
  <c r="CE67" i="4"/>
  <c r="CE68" i="4"/>
  <c r="CE69" i="4"/>
  <c r="CE70" i="4"/>
  <c r="CE71" i="4"/>
  <c r="CE72" i="4"/>
  <c r="CE73" i="4"/>
  <c r="CE74" i="4"/>
  <c r="CE75" i="4"/>
  <c r="CE76" i="4"/>
  <c r="CE77" i="4"/>
  <c r="CE78" i="4"/>
  <c r="CE79" i="4"/>
  <c r="CE80" i="4"/>
  <c r="CE81" i="4"/>
  <c r="CE82" i="4"/>
  <c r="CF3" i="4"/>
  <c r="CF5" i="4"/>
  <c r="CF9" i="4"/>
  <c r="CF10" i="4"/>
  <c r="CF4" i="4"/>
  <c r="CF6" i="4"/>
  <c r="CF7" i="4"/>
  <c r="CF8"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9" i="4"/>
  <c r="CF50" i="4"/>
  <c r="CF51" i="4"/>
  <c r="CF52" i="4"/>
  <c r="CF53" i="4"/>
  <c r="CF54" i="4"/>
  <c r="CF55" i="4"/>
  <c r="CF56" i="4"/>
  <c r="CF57" i="4"/>
  <c r="CF58" i="4"/>
  <c r="CF59" i="4"/>
  <c r="CF60" i="4"/>
  <c r="CF61" i="4"/>
  <c r="CF62" i="4"/>
  <c r="CF63" i="4"/>
  <c r="CF64" i="4"/>
  <c r="CF65" i="4"/>
  <c r="CF66" i="4"/>
  <c r="CF67" i="4"/>
  <c r="CF68" i="4"/>
  <c r="CF69" i="4"/>
  <c r="CF70" i="4"/>
  <c r="CF71" i="4"/>
  <c r="CF72" i="4"/>
  <c r="CF73" i="4"/>
  <c r="CF74" i="4"/>
  <c r="CF75" i="4"/>
  <c r="CF76" i="4"/>
  <c r="CF77" i="4"/>
  <c r="CF78" i="4"/>
  <c r="CF79" i="4"/>
  <c r="CF80" i="4"/>
  <c r="CF81" i="4"/>
  <c r="CF82" i="4"/>
  <c r="CG3" i="4"/>
  <c r="CG5" i="4"/>
  <c r="CG9" i="4"/>
  <c r="CG10" i="4"/>
  <c r="CG4" i="4"/>
  <c r="CG6" i="4"/>
  <c r="CG7" i="4"/>
  <c r="CG8" i="4"/>
  <c r="CG11" i="4"/>
  <c r="CG12" i="4"/>
  <c r="CG13" i="4"/>
  <c r="CG14" i="4"/>
  <c r="CG15" i="4"/>
  <c r="CG16" i="4"/>
  <c r="CG17" i="4"/>
  <c r="CG18" i="4"/>
  <c r="CG19" i="4"/>
  <c r="CG20" i="4"/>
  <c r="CG21" i="4"/>
  <c r="CG22" i="4"/>
  <c r="CG23" i="4"/>
  <c r="CG24" i="4"/>
  <c r="CG25" i="4"/>
  <c r="CG26" i="4"/>
  <c r="CG27" i="4"/>
  <c r="CG28" i="4"/>
  <c r="CG29" i="4"/>
  <c r="CG30" i="4"/>
  <c r="CG31" i="4"/>
  <c r="CG32" i="4"/>
  <c r="CG33" i="4"/>
  <c r="CG34" i="4"/>
  <c r="CG35" i="4"/>
  <c r="CG36" i="4"/>
  <c r="CG37" i="4"/>
  <c r="CG38" i="4"/>
  <c r="CG39" i="4"/>
  <c r="CG40" i="4"/>
  <c r="CG41" i="4"/>
  <c r="CG42" i="4"/>
  <c r="CG43" i="4"/>
  <c r="CG44" i="4"/>
  <c r="CG45" i="4"/>
  <c r="CG46" i="4"/>
  <c r="CG47" i="4"/>
  <c r="CG48" i="4"/>
  <c r="CG49" i="4"/>
  <c r="CG50" i="4"/>
  <c r="CG51" i="4"/>
  <c r="CG52" i="4"/>
  <c r="CG53" i="4"/>
  <c r="CG54" i="4"/>
  <c r="CG55" i="4"/>
  <c r="CG56" i="4"/>
  <c r="CG57" i="4"/>
  <c r="CG58" i="4"/>
  <c r="CG59" i="4"/>
  <c r="CG60" i="4"/>
  <c r="CG61" i="4"/>
  <c r="CG62" i="4"/>
  <c r="CG63" i="4"/>
  <c r="CG64" i="4"/>
  <c r="CG65" i="4"/>
  <c r="CG66" i="4"/>
  <c r="CG67" i="4"/>
  <c r="CG68" i="4"/>
  <c r="CG69" i="4"/>
  <c r="CG70" i="4"/>
  <c r="CG71" i="4"/>
  <c r="CG72" i="4"/>
  <c r="CG73" i="4"/>
  <c r="CG74" i="4"/>
  <c r="CG75" i="4"/>
  <c r="CG76" i="4"/>
  <c r="CG77" i="4"/>
  <c r="CG78" i="4"/>
  <c r="CG79" i="4"/>
  <c r="CG80" i="4"/>
  <c r="CG81" i="4"/>
  <c r="CG82" i="4"/>
  <c r="CH3" i="4"/>
  <c r="CH5" i="4"/>
  <c r="CH9" i="4"/>
  <c r="CH10" i="4"/>
  <c r="CH4" i="4"/>
  <c r="CH6" i="4"/>
  <c r="CH7" i="4"/>
  <c r="CH8" i="4"/>
  <c r="CH11" i="4"/>
  <c r="CH12" i="4"/>
  <c r="CH13" i="4"/>
  <c r="CH14" i="4"/>
  <c r="CH15" i="4"/>
  <c r="CH16" i="4"/>
  <c r="CH17" i="4"/>
  <c r="CH18" i="4"/>
  <c r="CH19" i="4"/>
  <c r="CH20" i="4"/>
  <c r="CH21" i="4"/>
  <c r="CH22" i="4"/>
  <c r="CH23" i="4"/>
  <c r="CH24" i="4"/>
  <c r="CH25" i="4"/>
  <c r="CH26" i="4"/>
  <c r="CH27" i="4"/>
  <c r="CH28" i="4"/>
  <c r="CH29" i="4"/>
  <c r="CH30" i="4"/>
  <c r="CH31" i="4"/>
  <c r="CH32" i="4"/>
  <c r="CH33" i="4"/>
  <c r="CH34" i="4"/>
  <c r="CH35" i="4"/>
  <c r="CH36" i="4"/>
  <c r="CH37" i="4"/>
  <c r="CH38" i="4"/>
  <c r="CH39" i="4"/>
  <c r="CH40" i="4"/>
  <c r="CH41" i="4"/>
  <c r="CH42" i="4"/>
  <c r="CH43" i="4"/>
  <c r="CH44" i="4"/>
  <c r="CH45" i="4"/>
  <c r="CH46" i="4"/>
  <c r="CH47" i="4"/>
  <c r="CH48" i="4"/>
  <c r="CH49" i="4"/>
  <c r="CH50" i="4"/>
  <c r="CH51" i="4"/>
  <c r="CH52" i="4"/>
  <c r="CH53" i="4"/>
  <c r="CH54" i="4"/>
  <c r="CH55" i="4"/>
  <c r="CH56" i="4"/>
  <c r="CH57" i="4"/>
  <c r="CH58" i="4"/>
  <c r="CH59" i="4"/>
  <c r="CH60" i="4"/>
  <c r="CH61" i="4"/>
  <c r="CH62" i="4"/>
  <c r="CH63" i="4"/>
  <c r="CH64" i="4"/>
  <c r="CH65" i="4"/>
  <c r="CH66" i="4"/>
  <c r="CH67" i="4"/>
  <c r="CH68" i="4"/>
  <c r="CH69" i="4"/>
  <c r="CH70" i="4"/>
  <c r="CH71" i="4"/>
  <c r="CH72" i="4"/>
  <c r="CH73" i="4"/>
  <c r="CH74" i="4"/>
  <c r="CH75" i="4"/>
  <c r="CH76" i="4"/>
  <c r="CH77" i="4"/>
  <c r="CH78" i="4"/>
  <c r="CH79" i="4"/>
  <c r="CH80" i="4"/>
  <c r="CH81" i="4"/>
  <c r="CH82" i="4"/>
  <c r="CH86" i="4"/>
  <c r="CI3" i="4"/>
  <c r="CI5" i="4"/>
  <c r="CI9" i="4"/>
  <c r="CI10" i="4"/>
  <c r="CI4" i="4"/>
  <c r="CI6" i="4"/>
  <c r="CI7" i="4"/>
  <c r="CI8" i="4"/>
  <c r="CI11" i="4"/>
  <c r="CI12" i="4"/>
  <c r="CI13" i="4"/>
  <c r="CI14" i="4"/>
  <c r="CI15" i="4"/>
  <c r="CI16" i="4"/>
  <c r="CI17" i="4"/>
  <c r="CI18" i="4"/>
  <c r="CI19" i="4"/>
  <c r="CI20" i="4"/>
  <c r="CI21" i="4"/>
  <c r="CI22" i="4"/>
  <c r="CI23" i="4"/>
  <c r="CI24" i="4"/>
  <c r="CI25" i="4"/>
  <c r="CI26" i="4"/>
  <c r="CI27" i="4"/>
  <c r="CI28" i="4"/>
  <c r="CI29" i="4"/>
  <c r="CI30" i="4"/>
  <c r="CI31" i="4"/>
  <c r="CI32" i="4"/>
  <c r="CI33" i="4"/>
  <c r="CI34" i="4"/>
  <c r="CI35" i="4"/>
  <c r="CI36" i="4"/>
  <c r="CI37" i="4"/>
  <c r="CI38" i="4"/>
  <c r="CI39" i="4"/>
  <c r="CI40" i="4"/>
  <c r="CI41" i="4"/>
  <c r="CI42" i="4"/>
  <c r="CI43" i="4"/>
  <c r="CI44" i="4"/>
  <c r="CI45" i="4"/>
  <c r="CI46" i="4"/>
  <c r="CI47" i="4"/>
  <c r="CI48" i="4"/>
  <c r="CI49" i="4"/>
  <c r="CI50" i="4"/>
  <c r="CI51" i="4"/>
  <c r="CI52" i="4"/>
  <c r="CI53" i="4"/>
  <c r="CI54" i="4"/>
  <c r="CI55" i="4"/>
  <c r="CI56" i="4"/>
  <c r="CI57" i="4"/>
  <c r="CI58" i="4"/>
  <c r="CI59" i="4"/>
  <c r="CI60" i="4"/>
  <c r="CI61" i="4"/>
  <c r="CI62" i="4"/>
  <c r="CI63" i="4"/>
  <c r="CI64" i="4"/>
  <c r="CI65" i="4"/>
  <c r="CI66" i="4"/>
  <c r="CI67" i="4"/>
  <c r="CI68" i="4"/>
  <c r="CI69" i="4"/>
  <c r="CI70" i="4"/>
  <c r="CI71" i="4"/>
  <c r="CI72" i="4"/>
  <c r="CI73" i="4"/>
  <c r="CI74" i="4"/>
  <c r="CI75" i="4"/>
  <c r="CI76" i="4"/>
  <c r="CI77" i="4"/>
  <c r="CI78" i="4"/>
  <c r="CI79" i="4"/>
  <c r="CI80" i="4"/>
  <c r="CI81" i="4"/>
  <c r="CI82" i="4"/>
  <c r="CJ3" i="4"/>
  <c r="CJ5" i="4"/>
  <c r="CJ9" i="4"/>
  <c r="CJ10" i="4"/>
  <c r="CJ4" i="4"/>
  <c r="CJ6" i="4"/>
  <c r="CJ7" i="4"/>
  <c r="CJ8" i="4"/>
  <c r="CJ11" i="4"/>
  <c r="CJ12" i="4"/>
  <c r="CJ13" i="4"/>
  <c r="CJ14" i="4"/>
  <c r="CJ15" i="4"/>
  <c r="CJ16" i="4"/>
  <c r="CJ17" i="4"/>
  <c r="CJ18" i="4"/>
  <c r="CJ19" i="4"/>
  <c r="CJ20" i="4"/>
  <c r="CJ21" i="4"/>
  <c r="CJ22" i="4"/>
  <c r="CJ23" i="4"/>
  <c r="CJ24" i="4"/>
  <c r="CJ25" i="4"/>
  <c r="CJ26" i="4"/>
  <c r="CJ27" i="4"/>
  <c r="CJ28" i="4"/>
  <c r="CJ29" i="4"/>
  <c r="CJ30" i="4"/>
  <c r="CJ31" i="4"/>
  <c r="CJ32" i="4"/>
  <c r="CJ33" i="4"/>
  <c r="CJ34" i="4"/>
  <c r="CJ35" i="4"/>
  <c r="CJ36" i="4"/>
  <c r="CJ37" i="4"/>
  <c r="CJ38" i="4"/>
  <c r="CJ39" i="4"/>
  <c r="CJ40" i="4"/>
  <c r="CJ41" i="4"/>
  <c r="CJ42" i="4"/>
  <c r="CJ43" i="4"/>
  <c r="CJ44" i="4"/>
  <c r="CJ45" i="4"/>
  <c r="CJ46" i="4"/>
  <c r="CJ47" i="4"/>
  <c r="CJ48" i="4"/>
  <c r="CJ49" i="4"/>
  <c r="CJ50" i="4"/>
  <c r="CJ51" i="4"/>
  <c r="CJ52" i="4"/>
  <c r="CJ53" i="4"/>
  <c r="CJ54" i="4"/>
  <c r="CJ55" i="4"/>
  <c r="CJ56" i="4"/>
  <c r="CJ57" i="4"/>
  <c r="CJ58" i="4"/>
  <c r="CJ59" i="4"/>
  <c r="CJ60" i="4"/>
  <c r="CJ61" i="4"/>
  <c r="CJ62" i="4"/>
  <c r="CJ63" i="4"/>
  <c r="CJ64" i="4"/>
  <c r="CJ65" i="4"/>
  <c r="CJ66" i="4"/>
  <c r="CJ67" i="4"/>
  <c r="CJ68" i="4"/>
  <c r="CJ69" i="4"/>
  <c r="CJ70" i="4"/>
  <c r="CJ71" i="4"/>
  <c r="CJ72" i="4"/>
  <c r="CJ73" i="4"/>
  <c r="CJ74" i="4"/>
  <c r="CJ75" i="4"/>
  <c r="CJ76" i="4"/>
  <c r="CJ77" i="4"/>
  <c r="CJ78" i="4"/>
  <c r="CJ79" i="4"/>
  <c r="CJ80" i="4"/>
  <c r="CJ81" i="4"/>
  <c r="CJ82" i="4"/>
  <c r="CK3" i="4"/>
  <c r="CK5" i="4"/>
  <c r="CK9" i="4"/>
  <c r="CK10" i="4"/>
  <c r="CK4" i="4"/>
  <c r="CK6" i="4"/>
  <c r="CK7" i="4"/>
  <c r="CK8" i="4"/>
  <c r="CK11" i="4"/>
  <c r="CK12" i="4"/>
  <c r="CK13" i="4"/>
  <c r="CK14" i="4"/>
  <c r="CK15" i="4"/>
  <c r="CK16" i="4"/>
  <c r="CK17" i="4"/>
  <c r="CK18" i="4"/>
  <c r="CK19" i="4"/>
  <c r="CK20" i="4"/>
  <c r="CK21" i="4"/>
  <c r="CK22" i="4"/>
  <c r="CK23" i="4"/>
  <c r="CK24" i="4"/>
  <c r="CK25" i="4"/>
  <c r="CK26" i="4"/>
  <c r="CK27" i="4"/>
  <c r="CK28" i="4"/>
  <c r="CK29" i="4"/>
  <c r="CK30" i="4"/>
  <c r="CK31" i="4"/>
  <c r="CK32" i="4"/>
  <c r="CK33" i="4"/>
  <c r="CK34" i="4"/>
  <c r="CK35" i="4"/>
  <c r="CK36" i="4"/>
  <c r="CK37" i="4"/>
  <c r="CK38" i="4"/>
  <c r="CK39" i="4"/>
  <c r="CK40" i="4"/>
  <c r="CK41" i="4"/>
  <c r="CK42" i="4"/>
  <c r="CK43" i="4"/>
  <c r="CK44" i="4"/>
  <c r="CK45" i="4"/>
  <c r="CK46" i="4"/>
  <c r="CK47" i="4"/>
  <c r="CK48" i="4"/>
  <c r="CK49" i="4"/>
  <c r="CK50" i="4"/>
  <c r="CK51" i="4"/>
  <c r="CK52" i="4"/>
  <c r="CK53" i="4"/>
  <c r="CK54" i="4"/>
  <c r="CK55" i="4"/>
  <c r="CK56" i="4"/>
  <c r="CK57" i="4"/>
  <c r="CK58" i="4"/>
  <c r="CK59" i="4"/>
  <c r="CK60" i="4"/>
  <c r="CK61" i="4"/>
  <c r="CK62" i="4"/>
  <c r="CK63" i="4"/>
  <c r="CK64" i="4"/>
  <c r="CK65" i="4"/>
  <c r="CK66" i="4"/>
  <c r="CK67" i="4"/>
  <c r="CK68" i="4"/>
  <c r="CK69" i="4"/>
  <c r="CK70" i="4"/>
  <c r="CK71" i="4"/>
  <c r="CK72" i="4"/>
  <c r="CK73" i="4"/>
  <c r="CK74" i="4"/>
  <c r="CK75" i="4"/>
  <c r="CK76" i="4"/>
  <c r="CK77" i="4"/>
  <c r="CK78" i="4"/>
  <c r="CK79" i="4"/>
  <c r="CK80" i="4"/>
  <c r="CK81" i="4"/>
  <c r="CK82" i="4"/>
  <c r="CL3" i="4"/>
  <c r="CL5" i="4"/>
  <c r="CL9" i="4"/>
  <c r="CL10" i="4"/>
  <c r="CL4" i="4"/>
  <c r="CL6" i="4"/>
  <c r="CL7" i="4"/>
  <c r="CL8" i="4"/>
  <c r="CL11" i="4"/>
  <c r="CL12" i="4"/>
  <c r="CL13" i="4"/>
  <c r="CL14" i="4"/>
  <c r="CL15" i="4"/>
  <c r="CL16" i="4"/>
  <c r="CL17" i="4"/>
  <c r="CL18" i="4"/>
  <c r="CL19" i="4"/>
  <c r="CL20" i="4"/>
  <c r="CL21" i="4"/>
  <c r="CL22" i="4"/>
  <c r="CL23" i="4"/>
  <c r="CL24" i="4"/>
  <c r="CL25" i="4"/>
  <c r="CL26" i="4"/>
  <c r="CL27" i="4"/>
  <c r="CL28" i="4"/>
  <c r="CL29" i="4"/>
  <c r="CL30" i="4"/>
  <c r="CL31" i="4"/>
  <c r="CL32" i="4"/>
  <c r="CL33" i="4"/>
  <c r="CL34" i="4"/>
  <c r="CL35" i="4"/>
  <c r="CL36" i="4"/>
  <c r="CL37" i="4"/>
  <c r="CL38" i="4"/>
  <c r="CL39" i="4"/>
  <c r="CL40" i="4"/>
  <c r="CL41" i="4"/>
  <c r="CL42" i="4"/>
  <c r="CL43" i="4"/>
  <c r="CL44" i="4"/>
  <c r="CL45" i="4"/>
  <c r="CL46" i="4"/>
  <c r="CL47" i="4"/>
  <c r="CL48" i="4"/>
  <c r="CL49" i="4"/>
  <c r="CL50" i="4"/>
  <c r="CL51" i="4"/>
  <c r="CL52" i="4"/>
  <c r="CL53" i="4"/>
  <c r="CL54" i="4"/>
  <c r="CL55" i="4"/>
  <c r="CL56" i="4"/>
  <c r="CL57" i="4"/>
  <c r="CL58" i="4"/>
  <c r="CL59" i="4"/>
  <c r="CL60" i="4"/>
  <c r="CL61" i="4"/>
  <c r="CL62" i="4"/>
  <c r="CL63" i="4"/>
  <c r="CL64" i="4"/>
  <c r="CL65" i="4"/>
  <c r="CL66" i="4"/>
  <c r="CL67" i="4"/>
  <c r="CL68" i="4"/>
  <c r="CL69" i="4"/>
  <c r="CL70" i="4"/>
  <c r="CL71" i="4"/>
  <c r="CL72" i="4"/>
  <c r="CL73" i="4"/>
  <c r="CL74" i="4"/>
  <c r="CL75" i="4"/>
  <c r="CL76" i="4"/>
  <c r="CL77" i="4"/>
  <c r="CL78" i="4"/>
  <c r="CL79" i="4"/>
  <c r="CL80" i="4"/>
  <c r="CL81" i="4"/>
  <c r="CL82" i="4"/>
  <c r="CL86" i="4"/>
  <c r="CM3" i="4"/>
  <c r="CM5" i="4"/>
  <c r="CM86" i="4" s="1"/>
  <c r="CM9" i="4"/>
  <c r="CM10" i="4"/>
  <c r="CM4" i="4"/>
  <c r="CM6" i="4"/>
  <c r="CM7" i="4"/>
  <c r="CM8" i="4"/>
  <c r="CM11" i="4"/>
  <c r="CM12" i="4"/>
  <c r="CM13" i="4"/>
  <c r="CM14" i="4"/>
  <c r="CM15" i="4"/>
  <c r="CM16" i="4"/>
  <c r="CM17" i="4"/>
  <c r="CM18" i="4"/>
  <c r="CM19" i="4"/>
  <c r="CM20" i="4"/>
  <c r="CM21" i="4"/>
  <c r="CM22" i="4"/>
  <c r="CM23" i="4"/>
  <c r="CM24" i="4"/>
  <c r="CM25" i="4"/>
  <c r="CM26" i="4"/>
  <c r="CM27" i="4"/>
  <c r="CM28" i="4"/>
  <c r="CM29" i="4"/>
  <c r="CM30" i="4"/>
  <c r="CM31" i="4"/>
  <c r="CM32" i="4"/>
  <c r="CM33" i="4"/>
  <c r="CM34" i="4"/>
  <c r="CM35" i="4"/>
  <c r="CM36" i="4"/>
  <c r="CM37" i="4"/>
  <c r="CM38" i="4"/>
  <c r="CM39" i="4"/>
  <c r="CM40" i="4"/>
  <c r="CM41" i="4"/>
  <c r="CM42" i="4"/>
  <c r="CM43" i="4"/>
  <c r="CM44" i="4"/>
  <c r="CM45" i="4"/>
  <c r="CM46" i="4"/>
  <c r="CM47" i="4"/>
  <c r="CM48" i="4"/>
  <c r="CM49" i="4"/>
  <c r="CM50" i="4"/>
  <c r="CM51" i="4"/>
  <c r="CM52" i="4"/>
  <c r="CM53" i="4"/>
  <c r="CM54" i="4"/>
  <c r="CM55" i="4"/>
  <c r="CM56" i="4"/>
  <c r="CM57" i="4"/>
  <c r="CM58" i="4"/>
  <c r="CM59" i="4"/>
  <c r="CM60" i="4"/>
  <c r="CM61" i="4"/>
  <c r="CM62" i="4"/>
  <c r="CM63" i="4"/>
  <c r="CM64" i="4"/>
  <c r="CM65" i="4"/>
  <c r="CM66" i="4"/>
  <c r="CM67" i="4"/>
  <c r="CM68" i="4"/>
  <c r="CM69" i="4"/>
  <c r="CM70" i="4"/>
  <c r="CM71" i="4"/>
  <c r="CM72" i="4"/>
  <c r="CM73" i="4"/>
  <c r="CM74" i="4"/>
  <c r="CM75" i="4"/>
  <c r="CM76" i="4"/>
  <c r="CM77" i="4"/>
  <c r="CM78" i="4"/>
  <c r="CM79" i="4"/>
  <c r="CM80" i="4"/>
  <c r="CM81" i="4"/>
  <c r="CM82" i="4"/>
  <c r="CN3" i="4"/>
  <c r="CN5" i="4"/>
  <c r="CN9" i="4"/>
  <c r="CN10" i="4"/>
  <c r="CN4" i="4"/>
  <c r="CN6" i="4"/>
  <c r="CN7" i="4"/>
  <c r="CN8" i="4"/>
  <c r="CN11" i="4"/>
  <c r="CN12" i="4"/>
  <c r="CN14" i="4"/>
  <c r="CN15" i="4"/>
  <c r="CN16" i="4"/>
  <c r="CN17" i="4"/>
  <c r="CN18" i="4"/>
  <c r="CN19" i="4"/>
  <c r="CN20" i="4"/>
  <c r="CN21" i="4"/>
  <c r="CN22" i="4"/>
  <c r="CN23" i="4"/>
  <c r="CN24" i="4"/>
  <c r="CN26" i="4"/>
  <c r="CN27" i="4"/>
  <c r="CN28" i="4"/>
  <c r="CN29" i="4"/>
  <c r="CN30" i="4"/>
  <c r="CN31" i="4"/>
  <c r="CN32" i="4"/>
  <c r="CN33" i="4"/>
  <c r="CN34" i="4"/>
  <c r="CN35" i="4"/>
  <c r="CN36" i="4"/>
  <c r="CN37" i="4"/>
  <c r="CN38" i="4"/>
  <c r="CN39" i="4"/>
  <c r="CN40" i="4"/>
  <c r="CN41" i="4"/>
  <c r="CN44" i="4"/>
  <c r="CN45" i="4"/>
  <c r="CN46" i="4"/>
  <c r="CN47" i="4"/>
  <c r="CN48" i="4"/>
  <c r="CN49" i="4"/>
  <c r="CN50" i="4"/>
  <c r="CN51" i="4"/>
  <c r="CN52" i="4"/>
  <c r="CN53" i="4"/>
  <c r="CN54" i="4"/>
  <c r="CN55" i="4"/>
  <c r="CN56" i="4"/>
  <c r="CN58" i="4"/>
  <c r="CN59" i="4"/>
  <c r="CN60" i="4"/>
  <c r="CN61" i="4"/>
  <c r="CN62" i="4"/>
  <c r="CN63" i="4"/>
  <c r="CN65" i="4"/>
  <c r="CN66" i="4"/>
  <c r="CN68" i="4"/>
  <c r="CN69" i="4"/>
  <c r="CN71" i="4"/>
  <c r="CN72" i="4"/>
  <c r="CN73" i="4"/>
  <c r="CN74" i="4"/>
  <c r="CN75" i="4"/>
  <c r="CN77" i="4"/>
  <c r="CN78" i="4"/>
  <c r="CN79" i="4"/>
  <c r="CN80" i="4"/>
  <c r="CN81" i="4"/>
  <c r="CN82" i="4"/>
  <c r="CO3" i="4"/>
  <c r="CO5" i="4"/>
  <c r="CO9" i="4"/>
  <c r="CO10" i="4"/>
  <c r="CO4" i="4"/>
  <c r="CO6" i="4"/>
  <c r="CO7" i="4"/>
  <c r="CO8" i="4"/>
  <c r="CO11" i="4"/>
  <c r="CO12" i="4"/>
  <c r="CO13" i="4"/>
  <c r="CO14" i="4"/>
  <c r="CO15" i="4"/>
  <c r="CO16" i="4"/>
  <c r="CO17" i="4"/>
  <c r="CO18" i="4"/>
  <c r="CO19" i="4"/>
  <c r="CO20" i="4"/>
  <c r="CO21" i="4"/>
  <c r="CO22" i="4"/>
  <c r="CO23" i="4"/>
  <c r="CO24" i="4"/>
  <c r="CO25" i="4"/>
  <c r="CO26" i="4"/>
  <c r="CO27" i="4"/>
  <c r="CO28" i="4"/>
  <c r="CO29" i="4"/>
  <c r="CO30" i="4"/>
  <c r="CO31" i="4"/>
  <c r="CO32" i="4"/>
  <c r="CO33" i="4"/>
  <c r="CO34" i="4"/>
  <c r="CO35" i="4"/>
  <c r="CO36" i="4"/>
  <c r="CO37" i="4"/>
  <c r="CO38" i="4"/>
  <c r="CO39" i="4"/>
  <c r="CO40" i="4"/>
  <c r="CO41" i="4"/>
  <c r="CO42" i="4"/>
  <c r="CO43" i="4"/>
  <c r="CO44" i="4"/>
  <c r="CO45" i="4"/>
  <c r="CO46" i="4"/>
  <c r="CO47" i="4"/>
  <c r="CO48" i="4"/>
  <c r="CO49" i="4"/>
  <c r="CO50" i="4"/>
  <c r="CO51" i="4"/>
  <c r="CO52" i="4"/>
  <c r="CO53" i="4"/>
  <c r="CO54" i="4"/>
  <c r="CO55" i="4"/>
  <c r="CO56" i="4"/>
  <c r="CO68" i="4"/>
  <c r="CO69" i="4"/>
  <c r="CO70" i="4"/>
  <c r="CO71" i="4"/>
  <c r="CO72" i="4"/>
  <c r="CO73" i="4"/>
  <c r="CO74" i="4"/>
  <c r="CO75" i="4"/>
  <c r="CO76" i="4"/>
  <c r="CO77" i="4"/>
  <c r="CO78" i="4"/>
  <c r="CO79" i="4"/>
  <c r="CO80" i="4"/>
  <c r="CO81" i="4"/>
  <c r="CO82" i="4"/>
  <c r="CP3" i="4"/>
  <c r="CP5" i="4"/>
  <c r="CP9" i="4"/>
  <c r="CP10" i="4"/>
  <c r="CP4" i="4"/>
  <c r="CP6" i="4"/>
  <c r="CP7" i="4"/>
  <c r="CP8" i="4"/>
  <c r="CP11" i="4"/>
  <c r="CP12" i="4"/>
  <c r="CP13" i="4"/>
  <c r="CP14" i="4"/>
  <c r="CP15" i="4"/>
  <c r="CP16" i="4"/>
  <c r="CP17" i="4"/>
  <c r="CP18" i="4"/>
  <c r="CP19" i="4"/>
  <c r="CP20" i="4"/>
  <c r="CP21" i="4"/>
  <c r="CP22" i="4"/>
  <c r="CP23" i="4"/>
  <c r="CP24" i="4"/>
  <c r="CP25" i="4"/>
  <c r="CP26" i="4"/>
  <c r="CP27" i="4"/>
  <c r="CP28" i="4"/>
  <c r="CP29" i="4"/>
  <c r="CP30" i="4"/>
  <c r="CP31" i="4"/>
  <c r="CP32" i="4"/>
  <c r="CP33" i="4"/>
  <c r="CP34" i="4"/>
  <c r="CP35" i="4"/>
  <c r="CP36" i="4"/>
  <c r="CP37" i="4"/>
  <c r="CP38" i="4"/>
  <c r="CP39" i="4"/>
  <c r="CP40" i="4"/>
  <c r="CP41" i="4"/>
  <c r="CP42" i="4"/>
  <c r="CP43" i="4"/>
  <c r="CP44" i="4"/>
  <c r="CP45" i="4"/>
  <c r="CP46" i="4"/>
  <c r="CP47" i="4"/>
  <c r="CP48" i="4"/>
  <c r="CP49" i="4"/>
  <c r="CP50" i="4"/>
  <c r="CP51" i="4"/>
  <c r="CP52" i="4"/>
  <c r="CP53" i="4"/>
  <c r="CP54" i="4"/>
  <c r="CP55" i="4"/>
  <c r="CP56" i="4"/>
  <c r="CP57" i="4"/>
  <c r="CP58" i="4"/>
  <c r="CP59" i="4"/>
  <c r="CP60" i="4"/>
  <c r="CP61" i="4"/>
  <c r="CP62" i="4"/>
  <c r="CP63" i="4"/>
  <c r="CP64" i="4"/>
  <c r="CP65" i="4"/>
  <c r="CP66" i="4"/>
  <c r="CP67" i="4"/>
  <c r="CP68" i="4"/>
  <c r="CP69" i="4"/>
  <c r="CP70" i="4"/>
  <c r="CP71" i="4"/>
  <c r="CP72" i="4"/>
  <c r="CP73" i="4"/>
  <c r="CP74" i="4"/>
  <c r="CP75" i="4"/>
  <c r="CP76" i="4"/>
  <c r="CP77" i="4"/>
  <c r="CP78" i="4"/>
  <c r="CP79" i="4"/>
  <c r="CP80" i="4"/>
  <c r="CP81" i="4"/>
  <c r="CP82" i="4"/>
  <c r="CP86" i="4"/>
  <c r="CQ3" i="4"/>
  <c r="CQ5" i="4"/>
  <c r="CQ86" i="4" s="1"/>
  <c r="CQ9" i="4"/>
  <c r="CQ10" i="4"/>
  <c r="CQ4" i="4"/>
  <c r="CQ6" i="4"/>
  <c r="CQ7" i="4"/>
  <c r="CQ8" i="4"/>
  <c r="CQ11" i="4"/>
  <c r="CQ12" i="4"/>
  <c r="CQ13" i="4"/>
  <c r="CQ14" i="4"/>
  <c r="CQ15" i="4"/>
  <c r="CQ16" i="4"/>
  <c r="CQ17" i="4"/>
  <c r="CQ18" i="4"/>
  <c r="CQ19" i="4"/>
  <c r="CQ20" i="4"/>
  <c r="CQ21" i="4"/>
  <c r="CQ22" i="4"/>
  <c r="CQ23" i="4"/>
  <c r="CQ24" i="4"/>
  <c r="CQ25" i="4"/>
  <c r="CQ26" i="4"/>
  <c r="CQ27" i="4"/>
  <c r="CQ28" i="4"/>
  <c r="CQ29" i="4"/>
  <c r="CQ30" i="4"/>
  <c r="CQ31" i="4"/>
  <c r="CQ32" i="4"/>
  <c r="CQ33" i="4"/>
  <c r="CQ34" i="4"/>
  <c r="CQ35" i="4"/>
  <c r="CQ36" i="4"/>
  <c r="CQ37" i="4"/>
  <c r="CQ38" i="4"/>
  <c r="CQ39" i="4"/>
  <c r="CQ40" i="4"/>
  <c r="CQ41" i="4"/>
  <c r="CQ42" i="4"/>
  <c r="CQ43" i="4"/>
  <c r="CQ44" i="4"/>
  <c r="CQ45" i="4"/>
  <c r="CQ46" i="4"/>
  <c r="CQ47" i="4"/>
  <c r="CQ48" i="4"/>
  <c r="CQ49" i="4"/>
  <c r="CQ50" i="4"/>
  <c r="CQ51" i="4"/>
  <c r="CQ52" i="4"/>
  <c r="CQ53" i="4"/>
  <c r="CQ54" i="4"/>
  <c r="CQ55" i="4"/>
  <c r="CQ56" i="4"/>
  <c r="CQ57" i="4"/>
  <c r="CQ58" i="4"/>
  <c r="CQ59" i="4"/>
  <c r="CQ60" i="4"/>
  <c r="CQ61" i="4"/>
  <c r="CQ62" i="4"/>
  <c r="CQ63" i="4"/>
  <c r="CQ64" i="4"/>
  <c r="CQ65" i="4"/>
  <c r="CQ66" i="4"/>
  <c r="CQ67" i="4"/>
  <c r="CQ68" i="4"/>
  <c r="CQ69" i="4"/>
  <c r="CQ70" i="4"/>
  <c r="CQ71" i="4"/>
  <c r="CQ72" i="4"/>
  <c r="CQ73" i="4"/>
  <c r="CQ74" i="4"/>
  <c r="CQ75" i="4"/>
  <c r="CQ76" i="4"/>
  <c r="CQ77" i="4"/>
  <c r="CQ78" i="4"/>
  <c r="CQ79" i="4"/>
  <c r="CQ80" i="4"/>
  <c r="CQ81" i="4"/>
  <c r="CQ82" i="4"/>
  <c r="CR3" i="4"/>
  <c r="CR5" i="4"/>
  <c r="CR9" i="4"/>
  <c r="CR10" i="4"/>
  <c r="CR4" i="4"/>
  <c r="CR6" i="4"/>
  <c r="CR7" i="4"/>
  <c r="CR8" i="4"/>
  <c r="CR11" i="4"/>
  <c r="CR12" i="4"/>
  <c r="CR13" i="4"/>
  <c r="CR14" i="4"/>
  <c r="CR15" i="4"/>
  <c r="CR16" i="4"/>
  <c r="CR17" i="4"/>
  <c r="CR18" i="4"/>
  <c r="CR19" i="4"/>
  <c r="CR20" i="4"/>
  <c r="CR21" i="4"/>
  <c r="CR22" i="4"/>
  <c r="CR23" i="4"/>
  <c r="CR24" i="4"/>
  <c r="CR25" i="4"/>
  <c r="CR26" i="4"/>
  <c r="CR27" i="4"/>
  <c r="CR28" i="4"/>
  <c r="CR29" i="4"/>
  <c r="CR30" i="4"/>
  <c r="CR31" i="4"/>
  <c r="CR32" i="4"/>
  <c r="CR33" i="4"/>
  <c r="CR34" i="4"/>
  <c r="CR35" i="4"/>
  <c r="CR36" i="4"/>
  <c r="CR37" i="4"/>
  <c r="CR38" i="4"/>
  <c r="CR39" i="4"/>
  <c r="CR40" i="4"/>
  <c r="CR41" i="4"/>
  <c r="CR42" i="4"/>
  <c r="CR43" i="4"/>
  <c r="CR44" i="4"/>
  <c r="CR45" i="4"/>
  <c r="CR46" i="4"/>
  <c r="CR47" i="4"/>
  <c r="CR48" i="4"/>
  <c r="CR49" i="4"/>
  <c r="CR50" i="4"/>
  <c r="CR51" i="4"/>
  <c r="CR52" i="4"/>
  <c r="CR53" i="4"/>
  <c r="CR54" i="4"/>
  <c r="CR55" i="4"/>
  <c r="CR56" i="4"/>
  <c r="CR57" i="4"/>
  <c r="CR58" i="4"/>
  <c r="CR59" i="4"/>
  <c r="CR60" i="4"/>
  <c r="CR61" i="4"/>
  <c r="CR62" i="4"/>
  <c r="CR63" i="4"/>
  <c r="CR64" i="4"/>
  <c r="CR65" i="4"/>
  <c r="CR66" i="4"/>
  <c r="CR67" i="4"/>
  <c r="CR68" i="4"/>
  <c r="CR69" i="4"/>
  <c r="CR70" i="4"/>
  <c r="CR71" i="4"/>
  <c r="CR72" i="4"/>
  <c r="CR73" i="4"/>
  <c r="CR74" i="4"/>
  <c r="CR75" i="4"/>
  <c r="CR76" i="4"/>
  <c r="CR77" i="4"/>
  <c r="CR78" i="4"/>
  <c r="CR79" i="4"/>
  <c r="CR80" i="4"/>
  <c r="CR81" i="4"/>
  <c r="CR82" i="4"/>
  <c r="CS3" i="4"/>
  <c r="CS5" i="4"/>
  <c r="CS9" i="4"/>
  <c r="CS10" i="4"/>
  <c r="CS4" i="4"/>
  <c r="CS6" i="4"/>
  <c r="CS7" i="4"/>
  <c r="CS8" i="4"/>
  <c r="CS11" i="4"/>
  <c r="CS12" i="4"/>
  <c r="CS13" i="4"/>
  <c r="CS14" i="4"/>
  <c r="CS15" i="4"/>
  <c r="CS16" i="4"/>
  <c r="CS17" i="4"/>
  <c r="CS18" i="4"/>
  <c r="CS19" i="4"/>
  <c r="CS20" i="4"/>
  <c r="CS21" i="4"/>
  <c r="CS22" i="4"/>
  <c r="CS23" i="4"/>
  <c r="CS24" i="4"/>
  <c r="CS25" i="4"/>
  <c r="CS26" i="4"/>
  <c r="CS27" i="4"/>
  <c r="CS28" i="4"/>
  <c r="CS29" i="4"/>
  <c r="CS30" i="4"/>
  <c r="CS31" i="4"/>
  <c r="CS32" i="4"/>
  <c r="CS33" i="4"/>
  <c r="CS34" i="4"/>
  <c r="CS35" i="4"/>
  <c r="CS36" i="4"/>
  <c r="CS37" i="4"/>
  <c r="CS38" i="4"/>
  <c r="CS39" i="4"/>
  <c r="CS40" i="4"/>
  <c r="CS41" i="4"/>
  <c r="CS42" i="4"/>
  <c r="CS43" i="4"/>
  <c r="CS44" i="4"/>
  <c r="CS45" i="4"/>
  <c r="CS46" i="4"/>
  <c r="CS47" i="4"/>
  <c r="CS48" i="4"/>
  <c r="CS49" i="4"/>
  <c r="CS50" i="4"/>
  <c r="CS51" i="4"/>
  <c r="CS52" i="4"/>
  <c r="CS53" i="4"/>
  <c r="CS54" i="4"/>
  <c r="CS55" i="4"/>
  <c r="CS56" i="4"/>
  <c r="CS57" i="4"/>
  <c r="CS58" i="4"/>
  <c r="CS59" i="4"/>
  <c r="CS60" i="4"/>
  <c r="CS61" i="4"/>
  <c r="CS62" i="4"/>
  <c r="CS63" i="4"/>
  <c r="CS64" i="4"/>
  <c r="CS65" i="4"/>
  <c r="CS66" i="4"/>
  <c r="CS67" i="4"/>
  <c r="CS68" i="4"/>
  <c r="CS69" i="4"/>
  <c r="CS70" i="4"/>
  <c r="CS71" i="4"/>
  <c r="CS72" i="4"/>
  <c r="CS73" i="4"/>
  <c r="CS74" i="4"/>
  <c r="CS75" i="4"/>
  <c r="CS76" i="4"/>
  <c r="CS77" i="4"/>
  <c r="CS78" i="4"/>
  <c r="CS79" i="4"/>
  <c r="CS80" i="4"/>
  <c r="CS81" i="4"/>
  <c r="CS82" i="4"/>
  <c r="CT3" i="4"/>
  <c r="CT5" i="4"/>
  <c r="CT9" i="4"/>
  <c r="CT10" i="4"/>
  <c r="CT4" i="4"/>
  <c r="CT6" i="4"/>
  <c r="CT7" i="4"/>
  <c r="CT8" i="4"/>
  <c r="CT11" i="4"/>
  <c r="CT12" i="4"/>
  <c r="CT13" i="4"/>
  <c r="CT14" i="4"/>
  <c r="CT15" i="4"/>
  <c r="CT16" i="4"/>
  <c r="CT17" i="4"/>
  <c r="CT18" i="4"/>
  <c r="CT19" i="4"/>
  <c r="CT20" i="4"/>
  <c r="CT21" i="4"/>
  <c r="CT22" i="4"/>
  <c r="CT23" i="4"/>
  <c r="CT24" i="4"/>
  <c r="CT25" i="4"/>
  <c r="CT26" i="4"/>
  <c r="CT27" i="4"/>
  <c r="CT28" i="4"/>
  <c r="CT29" i="4"/>
  <c r="CT30" i="4"/>
  <c r="CT31" i="4"/>
  <c r="CT32" i="4"/>
  <c r="CT33" i="4"/>
  <c r="CT34" i="4"/>
  <c r="CT35" i="4"/>
  <c r="CT36" i="4"/>
  <c r="CT37" i="4"/>
  <c r="CT38" i="4"/>
  <c r="CT39" i="4"/>
  <c r="CT40" i="4"/>
  <c r="CT41" i="4"/>
  <c r="CT42" i="4"/>
  <c r="CT43" i="4"/>
  <c r="CT44" i="4"/>
  <c r="CT45" i="4"/>
  <c r="CT46" i="4"/>
  <c r="CT47" i="4"/>
  <c r="CT48" i="4"/>
  <c r="CT49" i="4"/>
  <c r="CT50" i="4"/>
  <c r="CT51" i="4"/>
  <c r="CT52" i="4"/>
  <c r="CT53" i="4"/>
  <c r="CT54" i="4"/>
  <c r="CT55" i="4"/>
  <c r="CT56" i="4"/>
  <c r="CT57" i="4"/>
  <c r="CT58" i="4"/>
  <c r="CT59" i="4"/>
  <c r="CT60" i="4"/>
  <c r="CT61" i="4"/>
  <c r="CT62" i="4"/>
  <c r="CT63" i="4"/>
  <c r="CT64" i="4"/>
  <c r="CT65" i="4"/>
  <c r="CT66" i="4"/>
  <c r="CT67" i="4"/>
  <c r="CT68" i="4"/>
  <c r="CT69" i="4"/>
  <c r="CT70" i="4"/>
  <c r="CT71" i="4"/>
  <c r="CT72" i="4"/>
  <c r="CT73" i="4"/>
  <c r="CT74" i="4"/>
  <c r="CT75" i="4"/>
  <c r="CT76" i="4"/>
  <c r="CT77" i="4"/>
  <c r="CT78" i="4"/>
  <c r="CT79" i="4"/>
  <c r="CT80" i="4"/>
  <c r="CT81" i="4"/>
  <c r="CT82" i="4"/>
  <c r="CT86" i="4"/>
  <c r="CU3" i="4"/>
  <c r="CU5" i="4"/>
  <c r="CU9" i="4"/>
  <c r="CU10" i="4"/>
  <c r="CU4" i="4"/>
  <c r="CU6" i="4"/>
  <c r="CU7" i="4"/>
  <c r="CU8" i="4"/>
  <c r="CU11" i="4"/>
  <c r="CU12" i="4"/>
  <c r="CU13" i="4"/>
  <c r="CU14" i="4"/>
  <c r="CU15" i="4"/>
  <c r="CU16" i="4"/>
  <c r="CU17" i="4"/>
  <c r="CU18" i="4"/>
  <c r="CU19" i="4"/>
  <c r="CU20" i="4"/>
  <c r="CU21" i="4"/>
  <c r="CU22" i="4"/>
  <c r="CU23" i="4"/>
  <c r="CU24" i="4"/>
  <c r="CU25" i="4"/>
  <c r="CU26" i="4"/>
  <c r="CU27" i="4"/>
  <c r="CU28" i="4"/>
  <c r="CU29" i="4"/>
  <c r="CU30" i="4"/>
  <c r="CU31" i="4"/>
  <c r="CU32" i="4"/>
  <c r="CU33" i="4"/>
  <c r="CU34" i="4"/>
  <c r="CU35" i="4"/>
  <c r="CU36" i="4"/>
  <c r="CU37" i="4"/>
  <c r="CU38" i="4"/>
  <c r="CU39" i="4"/>
  <c r="CU40" i="4"/>
  <c r="CU41" i="4"/>
  <c r="CU42" i="4"/>
  <c r="CU43" i="4"/>
  <c r="CU44" i="4"/>
  <c r="CU45" i="4"/>
  <c r="CU46" i="4"/>
  <c r="CU47" i="4"/>
  <c r="CU48" i="4"/>
  <c r="CU49" i="4"/>
  <c r="CU50" i="4"/>
  <c r="CU51" i="4"/>
  <c r="CU52" i="4"/>
  <c r="CU53" i="4"/>
  <c r="CU54" i="4"/>
  <c r="CU55" i="4"/>
  <c r="CU56" i="4"/>
  <c r="CU57" i="4"/>
  <c r="CU58" i="4"/>
  <c r="CU59" i="4"/>
  <c r="CU60" i="4"/>
  <c r="CU61" i="4"/>
  <c r="CU62" i="4"/>
  <c r="CU63" i="4"/>
  <c r="CU64" i="4"/>
  <c r="CU65" i="4"/>
  <c r="CU66" i="4"/>
  <c r="CU67" i="4"/>
  <c r="CU68" i="4"/>
  <c r="CU69" i="4"/>
  <c r="CU70" i="4"/>
  <c r="CU71" i="4"/>
  <c r="CU72" i="4"/>
  <c r="CU73" i="4"/>
  <c r="CU74" i="4"/>
  <c r="CU75" i="4"/>
  <c r="CU76" i="4"/>
  <c r="CU77" i="4"/>
  <c r="CU78" i="4"/>
  <c r="CU79" i="4"/>
  <c r="CU80" i="4"/>
  <c r="CU81" i="4"/>
  <c r="CU82" i="4"/>
  <c r="CV3" i="4"/>
  <c r="CV5" i="4"/>
  <c r="CV9" i="4"/>
  <c r="CV10" i="4"/>
  <c r="CV4" i="4"/>
  <c r="CV6" i="4"/>
  <c r="CV7" i="4"/>
  <c r="CV8" i="4"/>
  <c r="CV11" i="4"/>
  <c r="CV12" i="4"/>
  <c r="CV13" i="4"/>
  <c r="CV14" i="4"/>
  <c r="CV15" i="4"/>
  <c r="CV16" i="4"/>
  <c r="CV17" i="4"/>
  <c r="CV18" i="4"/>
  <c r="CV19" i="4"/>
  <c r="CV20" i="4"/>
  <c r="CV21" i="4"/>
  <c r="CV22" i="4"/>
  <c r="CV23" i="4"/>
  <c r="CV24" i="4"/>
  <c r="CV25" i="4"/>
  <c r="CV26" i="4"/>
  <c r="CV27" i="4"/>
  <c r="CV28" i="4"/>
  <c r="CV29" i="4"/>
  <c r="CV30" i="4"/>
  <c r="CV31" i="4"/>
  <c r="CV32" i="4"/>
  <c r="CV33" i="4"/>
  <c r="CV34" i="4"/>
  <c r="CV35" i="4"/>
  <c r="CV36" i="4"/>
  <c r="CV37" i="4"/>
  <c r="CV38" i="4"/>
  <c r="CV39" i="4"/>
  <c r="CV40" i="4"/>
  <c r="CV41" i="4"/>
  <c r="CV42" i="4"/>
  <c r="CV43" i="4"/>
  <c r="CV44" i="4"/>
  <c r="CV45" i="4"/>
  <c r="CV46" i="4"/>
  <c r="CV47" i="4"/>
  <c r="CV48" i="4"/>
  <c r="CV49" i="4"/>
  <c r="CV50" i="4"/>
  <c r="CV51" i="4"/>
  <c r="CV52" i="4"/>
  <c r="CV53" i="4"/>
  <c r="CV54" i="4"/>
  <c r="CV55" i="4"/>
  <c r="CV56" i="4"/>
  <c r="CV57" i="4"/>
  <c r="CV58" i="4"/>
  <c r="CV59" i="4"/>
  <c r="CV60" i="4"/>
  <c r="CV61" i="4"/>
  <c r="CV62" i="4"/>
  <c r="CV63" i="4"/>
  <c r="CV64" i="4"/>
  <c r="CV65" i="4"/>
  <c r="CV66" i="4"/>
  <c r="CV67" i="4"/>
  <c r="CV68" i="4"/>
  <c r="CV69" i="4"/>
  <c r="CV70" i="4"/>
  <c r="CV71" i="4"/>
  <c r="CV72" i="4"/>
  <c r="CV73" i="4"/>
  <c r="CV74" i="4"/>
  <c r="CV75" i="4"/>
  <c r="CV76" i="4"/>
  <c r="CV77" i="4"/>
  <c r="CV78" i="4"/>
  <c r="CV79" i="4"/>
  <c r="CV80" i="4"/>
  <c r="CV81" i="4"/>
  <c r="CV82" i="4"/>
  <c r="CW3" i="4"/>
  <c r="CW5" i="4"/>
  <c r="CW9" i="4"/>
  <c r="CW10" i="4"/>
  <c r="CW4" i="4"/>
  <c r="CW6" i="4"/>
  <c r="CW7" i="4"/>
  <c r="CW8" i="4"/>
  <c r="CW11" i="4"/>
  <c r="CW12" i="4"/>
  <c r="CW13" i="4"/>
  <c r="CW14" i="4"/>
  <c r="CW15" i="4"/>
  <c r="CW16" i="4"/>
  <c r="CW17" i="4"/>
  <c r="CW18" i="4"/>
  <c r="CW19" i="4"/>
  <c r="CW20" i="4"/>
  <c r="CW21" i="4"/>
  <c r="CW22" i="4"/>
  <c r="CW23" i="4"/>
  <c r="CW24" i="4"/>
  <c r="CW25" i="4"/>
  <c r="CW26" i="4"/>
  <c r="CW27" i="4"/>
  <c r="CW28" i="4"/>
  <c r="CW29" i="4"/>
  <c r="CW30" i="4"/>
  <c r="CW31" i="4"/>
  <c r="CW32" i="4"/>
  <c r="CW33" i="4"/>
  <c r="CW34" i="4"/>
  <c r="CW35" i="4"/>
  <c r="CW36" i="4"/>
  <c r="CW37" i="4"/>
  <c r="CW38" i="4"/>
  <c r="CW39" i="4"/>
  <c r="CW40" i="4"/>
  <c r="CW41" i="4"/>
  <c r="CW42" i="4"/>
  <c r="CW43" i="4"/>
  <c r="CW44" i="4"/>
  <c r="CW45" i="4"/>
  <c r="CW46" i="4"/>
  <c r="CW47" i="4"/>
  <c r="CW48" i="4"/>
  <c r="CW49" i="4"/>
  <c r="CW50" i="4"/>
  <c r="CW51" i="4"/>
  <c r="CW52" i="4"/>
  <c r="CW53" i="4"/>
  <c r="CW54" i="4"/>
  <c r="CW55" i="4"/>
  <c r="CW56" i="4"/>
  <c r="CW57" i="4"/>
  <c r="CW58" i="4"/>
  <c r="CW59" i="4"/>
  <c r="CW60" i="4"/>
  <c r="CW61" i="4"/>
  <c r="CW62" i="4"/>
  <c r="CW63" i="4"/>
  <c r="CW64" i="4"/>
  <c r="CW65" i="4"/>
  <c r="CW66" i="4"/>
  <c r="CW67" i="4"/>
  <c r="CW68" i="4"/>
  <c r="CW69" i="4"/>
  <c r="CW70" i="4"/>
  <c r="CW71" i="4"/>
  <c r="CW72" i="4"/>
  <c r="CW73" i="4"/>
  <c r="CW74" i="4"/>
  <c r="CW75" i="4"/>
  <c r="CW76" i="4"/>
  <c r="CW77" i="4"/>
  <c r="CW78" i="4"/>
  <c r="CW79" i="4"/>
  <c r="CW80" i="4"/>
  <c r="CW81" i="4"/>
  <c r="CW82" i="4"/>
  <c r="CX3" i="4"/>
  <c r="CX5" i="4"/>
  <c r="CX9" i="4"/>
  <c r="CX10" i="4"/>
  <c r="CX4" i="4"/>
  <c r="CX6" i="4"/>
  <c r="CX7" i="4"/>
  <c r="CX8"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6" i="4"/>
  <c r="CY3" i="4"/>
  <c r="CY5" i="4"/>
  <c r="CY9" i="4"/>
  <c r="CY10" i="4"/>
  <c r="CY4" i="4"/>
  <c r="CY6" i="4"/>
  <c r="CY7" i="4"/>
  <c r="CY8" i="4"/>
  <c r="CY11" i="4"/>
  <c r="CY12" i="4"/>
  <c r="CY13" i="4"/>
  <c r="CY14" i="4"/>
  <c r="CY15" i="4"/>
  <c r="CY16" i="4"/>
  <c r="CY17" i="4"/>
  <c r="CY18" i="4"/>
  <c r="CY19" i="4"/>
  <c r="CY20" i="4"/>
  <c r="CY21" i="4"/>
  <c r="CY22" i="4"/>
  <c r="CY23" i="4"/>
  <c r="CY24" i="4"/>
  <c r="CY25" i="4"/>
  <c r="CY26" i="4"/>
  <c r="CY27" i="4"/>
  <c r="CY28" i="4"/>
  <c r="CY29" i="4"/>
  <c r="CY30" i="4"/>
  <c r="CY31" i="4"/>
  <c r="CY32" i="4"/>
  <c r="CY33" i="4"/>
  <c r="CY34" i="4"/>
  <c r="CY35" i="4"/>
  <c r="CY36" i="4"/>
  <c r="CY37" i="4"/>
  <c r="CY38" i="4"/>
  <c r="CY39" i="4"/>
  <c r="CY40" i="4"/>
  <c r="CY41" i="4"/>
  <c r="CY42" i="4"/>
  <c r="CY43" i="4"/>
  <c r="CY44" i="4"/>
  <c r="CY45" i="4"/>
  <c r="CY46" i="4"/>
  <c r="CY47" i="4"/>
  <c r="CY48" i="4"/>
  <c r="CY49" i="4"/>
  <c r="CY50" i="4"/>
  <c r="CY51" i="4"/>
  <c r="CY52" i="4"/>
  <c r="CY53" i="4"/>
  <c r="CY54" i="4"/>
  <c r="CY55" i="4"/>
  <c r="CY56" i="4"/>
  <c r="CY57" i="4"/>
  <c r="CY58" i="4"/>
  <c r="CY59" i="4"/>
  <c r="CY60" i="4"/>
  <c r="CY61" i="4"/>
  <c r="CY62" i="4"/>
  <c r="CY63" i="4"/>
  <c r="CY64" i="4"/>
  <c r="CY65" i="4"/>
  <c r="CY66" i="4"/>
  <c r="CY67" i="4"/>
  <c r="CY68" i="4"/>
  <c r="CY69" i="4"/>
  <c r="CY70" i="4"/>
  <c r="CY71" i="4"/>
  <c r="CY72" i="4"/>
  <c r="CY73" i="4"/>
  <c r="CY74" i="4"/>
  <c r="CY75" i="4"/>
  <c r="CY76" i="4"/>
  <c r="CY77" i="4"/>
  <c r="CY78" i="4"/>
  <c r="CY79" i="4"/>
  <c r="CY80" i="4"/>
  <c r="CY81" i="4"/>
  <c r="CY82" i="4"/>
  <c r="CZ3" i="4"/>
  <c r="CZ5" i="4"/>
  <c r="CZ9" i="4"/>
  <c r="CZ10" i="4"/>
  <c r="CZ4" i="4"/>
  <c r="CZ6" i="4"/>
  <c r="CZ7" i="4"/>
  <c r="CZ8" i="4"/>
  <c r="CZ11" i="4"/>
  <c r="CZ12" i="4"/>
  <c r="CZ13" i="4"/>
  <c r="CZ14" i="4"/>
  <c r="CZ15" i="4"/>
  <c r="CZ16" i="4"/>
  <c r="CZ17" i="4"/>
  <c r="CZ18" i="4"/>
  <c r="CZ19" i="4"/>
  <c r="CZ20" i="4"/>
  <c r="CZ21" i="4"/>
  <c r="CZ22" i="4"/>
  <c r="CZ23" i="4"/>
  <c r="CZ24" i="4"/>
  <c r="CZ25" i="4"/>
  <c r="CZ26" i="4"/>
  <c r="CZ27" i="4"/>
  <c r="CZ28" i="4"/>
  <c r="CZ29" i="4"/>
  <c r="CZ30" i="4"/>
  <c r="CZ31" i="4"/>
  <c r="CZ32" i="4"/>
  <c r="CZ33" i="4"/>
  <c r="CZ34" i="4"/>
  <c r="CZ35" i="4"/>
  <c r="CZ36" i="4"/>
  <c r="CZ37" i="4"/>
  <c r="CZ38" i="4"/>
  <c r="CZ39" i="4"/>
  <c r="CZ40" i="4"/>
  <c r="CZ41" i="4"/>
  <c r="CZ42" i="4"/>
  <c r="CZ43" i="4"/>
  <c r="CZ44" i="4"/>
  <c r="CZ45" i="4"/>
  <c r="CZ46" i="4"/>
  <c r="CZ47" i="4"/>
  <c r="CZ48" i="4"/>
  <c r="CZ49" i="4"/>
  <c r="CZ50" i="4"/>
  <c r="CZ51" i="4"/>
  <c r="CZ52" i="4"/>
  <c r="CZ53" i="4"/>
  <c r="CZ54" i="4"/>
  <c r="CZ55" i="4"/>
  <c r="CZ56" i="4"/>
  <c r="CZ57" i="4"/>
  <c r="CZ58" i="4"/>
  <c r="CZ59" i="4"/>
  <c r="CZ60" i="4"/>
  <c r="CZ61" i="4"/>
  <c r="CZ62" i="4"/>
  <c r="CZ63" i="4"/>
  <c r="CZ64" i="4"/>
  <c r="CZ65" i="4"/>
  <c r="CZ66" i="4"/>
  <c r="CZ67" i="4"/>
  <c r="CZ68" i="4"/>
  <c r="CZ69" i="4"/>
  <c r="CZ70" i="4"/>
  <c r="CZ71" i="4"/>
  <c r="CZ72" i="4"/>
  <c r="CZ73" i="4"/>
  <c r="CZ74" i="4"/>
  <c r="CZ75" i="4"/>
  <c r="CZ76" i="4"/>
  <c r="CZ77" i="4"/>
  <c r="CZ78" i="4"/>
  <c r="CZ79" i="4"/>
  <c r="CZ80" i="4"/>
  <c r="CZ81" i="4"/>
  <c r="CZ82" i="4"/>
  <c r="DA3" i="4"/>
  <c r="DA5" i="4"/>
  <c r="DA9" i="4"/>
  <c r="DA10" i="4"/>
  <c r="DA4" i="4"/>
  <c r="DA6" i="4"/>
  <c r="DA7" i="4"/>
  <c r="DA8" i="4"/>
  <c r="DA11" i="4"/>
  <c r="DA12" i="4"/>
  <c r="DA13" i="4"/>
  <c r="DA14" i="4"/>
  <c r="DA15" i="4"/>
  <c r="DA16" i="4"/>
  <c r="DA17" i="4"/>
  <c r="DA18" i="4"/>
  <c r="DA19" i="4"/>
  <c r="DA20" i="4"/>
  <c r="DA21" i="4"/>
  <c r="DA22" i="4"/>
  <c r="DA23" i="4"/>
  <c r="DA24" i="4"/>
  <c r="DA25" i="4"/>
  <c r="DA26" i="4"/>
  <c r="DA27" i="4"/>
  <c r="DA28" i="4"/>
  <c r="DA29" i="4"/>
  <c r="DA30" i="4"/>
  <c r="DA31" i="4"/>
  <c r="DA32" i="4"/>
  <c r="DA33" i="4"/>
  <c r="DA34" i="4"/>
  <c r="DA35" i="4"/>
  <c r="DA36" i="4"/>
  <c r="DA37" i="4"/>
  <c r="DA38" i="4"/>
  <c r="DA39" i="4"/>
  <c r="DA40" i="4"/>
  <c r="DA41" i="4"/>
  <c r="DA42" i="4"/>
  <c r="DA43" i="4"/>
  <c r="DA44" i="4"/>
  <c r="DA45" i="4"/>
  <c r="DA46" i="4"/>
  <c r="DA47" i="4"/>
  <c r="DA48" i="4"/>
  <c r="DA49" i="4"/>
  <c r="DA50" i="4"/>
  <c r="DA51" i="4"/>
  <c r="DA52" i="4"/>
  <c r="DA53" i="4"/>
  <c r="DA54" i="4"/>
  <c r="DA55" i="4"/>
  <c r="DA56" i="4"/>
  <c r="DA57" i="4"/>
  <c r="DA58" i="4"/>
  <c r="DA59" i="4"/>
  <c r="DA60" i="4"/>
  <c r="DA61" i="4"/>
  <c r="DA62" i="4"/>
  <c r="DA63" i="4"/>
  <c r="DA64" i="4"/>
  <c r="DA65" i="4"/>
  <c r="DA66" i="4"/>
  <c r="DA67" i="4"/>
  <c r="DA68" i="4"/>
  <c r="DA69" i="4"/>
  <c r="DA70" i="4"/>
  <c r="DA71" i="4"/>
  <c r="DA72" i="4"/>
  <c r="DA73" i="4"/>
  <c r="DA74" i="4"/>
  <c r="DA75" i="4"/>
  <c r="DA76" i="4"/>
  <c r="DA77" i="4"/>
  <c r="DA78" i="4"/>
  <c r="DA79" i="4"/>
  <c r="DA80" i="4"/>
  <c r="DA81" i="4"/>
  <c r="DA82" i="4"/>
  <c r="DB3" i="4"/>
  <c r="DB5" i="4"/>
  <c r="DB9" i="4"/>
  <c r="DB10" i="4"/>
  <c r="DB4" i="4"/>
  <c r="DB6" i="4"/>
  <c r="DB7" i="4"/>
  <c r="DB8" i="4"/>
  <c r="DB11" i="4"/>
  <c r="DB12" i="4"/>
  <c r="DB13" i="4"/>
  <c r="DB14" i="4"/>
  <c r="DB15" i="4"/>
  <c r="DB16" i="4"/>
  <c r="DB17" i="4"/>
  <c r="DB18" i="4"/>
  <c r="DB19" i="4"/>
  <c r="DB20" i="4"/>
  <c r="DB21" i="4"/>
  <c r="DB22" i="4"/>
  <c r="DB23" i="4"/>
  <c r="DB24" i="4"/>
  <c r="DB25" i="4"/>
  <c r="DB26" i="4"/>
  <c r="DB27" i="4"/>
  <c r="DB28" i="4"/>
  <c r="DB29" i="4"/>
  <c r="DB30" i="4"/>
  <c r="DB31" i="4"/>
  <c r="DB32" i="4"/>
  <c r="DB33" i="4"/>
  <c r="DB34" i="4"/>
  <c r="DB35" i="4"/>
  <c r="DB36" i="4"/>
  <c r="DB37" i="4"/>
  <c r="DB38" i="4"/>
  <c r="DB39" i="4"/>
  <c r="DB40" i="4"/>
  <c r="DB41" i="4"/>
  <c r="DB42" i="4"/>
  <c r="DB43" i="4"/>
  <c r="DB44" i="4"/>
  <c r="DB45" i="4"/>
  <c r="DB46" i="4"/>
  <c r="DB47" i="4"/>
  <c r="DB48" i="4"/>
  <c r="DB49" i="4"/>
  <c r="DB50" i="4"/>
  <c r="DB51" i="4"/>
  <c r="DB52" i="4"/>
  <c r="DB53" i="4"/>
  <c r="DB54" i="4"/>
  <c r="DB55" i="4"/>
  <c r="DB56" i="4"/>
  <c r="DB57" i="4"/>
  <c r="DB58" i="4"/>
  <c r="DB59" i="4"/>
  <c r="DB60" i="4"/>
  <c r="DB61" i="4"/>
  <c r="DB62" i="4"/>
  <c r="DB63" i="4"/>
  <c r="DB64" i="4"/>
  <c r="DB65" i="4"/>
  <c r="DB66" i="4"/>
  <c r="DB67" i="4"/>
  <c r="DB68" i="4"/>
  <c r="DB69" i="4"/>
  <c r="DB70" i="4"/>
  <c r="DB71" i="4"/>
  <c r="DB72" i="4"/>
  <c r="DB73" i="4"/>
  <c r="DB74" i="4"/>
  <c r="DB75" i="4"/>
  <c r="DB76" i="4"/>
  <c r="DB77" i="4"/>
  <c r="DB78" i="4"/>
  <c r="DB79" i="4"/>
  <c r="DB80" i="4"/>
  <c r="DB81" i="4"/>
  <c r="DB82" i="4"/>
  <c r="DB86" i="4"/>
  <c r="DC3" i="4"/>
  <c r="DC5" i="4"/>
  <c r="DC86" i="4" s="1"/>
  <c r="DC9" i="4"/>
  <c r="DC10" i="4"/>
  <c r="DE10" i="4" s="1"/>
  <c r="DC4" i="4"/>
  <c r="DC6" i="4"/>
  <c r="DC7" i="4"/>
  <c r="DC8" i="4"/>
  <c r="DE8" i="4" s="1"/>
  <c r="DC11" i="4"/>
  <c r="DC12" i="4"/>
  <c r="DC13" i="4"/>
  <c r="DC14" i="4"/>
  <c r="DE14" i="4" s="1"/>
  <c r="DC15" i="4"/>
  <c r="DC16" i="4"/>
  <c r="DC17" i="4"/>
  <c r="DC18" i="4"/>
  <c r="DE18" i="4" s="1"/>
  <c r="DC19" i="4"/>
  <c r="DC20" i="4"/>
  <c r="DC21" i="4"/>
  <c r="DC22" i="4"/>
  <c r="DE22" i="4" s="1"/>
  <c r="DC23" i="4"/>
  <c r="DC24" i="4"/>
  <c r="DC25" i="4"/>
  <c r="DC26" i="4"/>
  <c r="DE26" i="4" s="1"/>
  <c r="DC27" i="4"/>
  <c r="DC28" i="4"/>
  <c r="DC29" i="4"/>
  <c r="DC30" i="4"/>
  <c r="DE30" i="4" s="1"/>
  <c r="DC31" i="4"/>
  <c r="DC32" i="4"/>
  <c r="DC33" i="4"/>
  <c r="DC34" i="4"/>
  <c r="DE34" i="4" s="1"/>
  <c r="DC35" i="4"/>
  <c r="DC36" i="4"/>
  <c r="DC37" i="4"/>
  <c r="DC38" i="4"/>
  <c r="DE38" i="4" s="1"/>
  <c r="DC39" i="4"/>
  <c r="DC40" i="4"/>
  <c r="DC41" i="4"/>
  <c r="DC42" i="4"/>
  <c r="DE42" i="4" s="1"/>
  <c r="DC43" i="4"/>
  <c r="DC44" i="4"/>
  <c r="DC45" i="4"/>
  <c r="DC46" i="4"/>
  <c r="DE46" i="4" s="1"/>
  <c r="DC47" i="4"/>
  <c r="DC48" i="4"/>
  <c r="DC49" i="4"/>
  <c r="DC50" i="4"/>
  <c r="DE50" i="4" s="1"/>
  <c r="DC51" i="4"/>
  <c r="DC52" i="4"/>
  <c r="DC53" i="4"/>
  <c r="DC54" i="4"/>
  <c r="DE54" i="4" s="1"/>
  <c r="DC55" i="4"/>
  <c r="DC56" i="4"/>
  <c r="DC57" i="4"/>
  <c r="DC58" i="4"/>
  <c r="DE58" i="4" s="1"/>
  <c r="DC59" i="4"/>
  <c r="DC60" i="4"/>
  <c r="DC61" i="4"/>
  <c r="DC62" i="4"/>
  <c r="DE62" i="4" s="1"/>
  <c r="DC63" i="4"/>
  <c r="DC64" i="4"/>
  <c r="DC65" i="4"/>
  <c r="DC66" i="4"/>
  <c r="DE66" i="4" s="1"/>
  <c r="DC67" i="4"/>
  <c r="DC68" i="4"/>
  <c r="DC69" i="4"/>
  <c r="DC70" i="4"/>
  <c r="DE70" i="4" s="1"/>
  <c r="DC71" i="4"/>
  <c r="DC72" i="4"/>
  <c r="DC73" i="4"/>
  <c r="DC74" i="4"/>
  <c r="DE74" i="4" s="1"/>
  <c r="DC75" i="4"/>
  <c r="DC76" i="4"/>
  <c r="DC77" i="4"/>
  <c r="DC78" i="4"/>
  <c r="DE78" i="4" s="1"/>
  <c r="DC79" i="4"/>
  <c r="DC80" i="4"/>
  <c r="DC81" i="4"/>
  <c r="DC82" i="4"/>
  <c r="DE82" i="4" s="1"/>
  <c r="DD3" i="4"/>
  <c r="DE3" i="4" s="1"/>
  <c r="DD5" i="4"/>
  <c r="DD9" i="4"/>
  <c r="DD10" i="4"/>
  <c r="DD4" i="4"/>
  <c r="DE4" i="4" s="1"/>
  <c r="DD6" i="4"/>
  <c r="DD7" i="4"/>
  <c r="DE7" i="4" s="1"/>
  <c r="DD8" i="4"/>
  <c r="DD11" i="4"/>
  <c r="DE11" i="4" s="1"/>
  <c r="DD12" i="4"/>
  <c r="DD13" i="4"/>
  <c r="DE13" i="4" s="1"/>
  <c r="DD14" i="4"/>
  <c r="DD15" i="4"/>
  <c r="DE15" i="4" s="1"/>
  <c r="DD16" i="4"/>
  <c r="DD17" i="4"/>
  <c r="DE17" i="4" s="1"/>
  <c r="DD18" i="4"/>
  <c r="DD19" i="4"/>
  <c r="DE19" i="4" s="1"/>
  <c r="DD20" i="4"/>
  <c r="DD21" i="4"/>
  <c r="DE21" i="4" s="1"/>
  <c r="DD22" i="4"/>
  <c r="DD23" i="4"/>
  <c r="DE23" i="4" s="1"/>
  <c r="DD24" i="4"/>
  <c r="DD25" i="4"/>
  <c r="DE25" i="4" s="1"/>
  <c r="DD26" i="4"/>
  <c r="DD27" i="4"/>
  <c r="DE27" i="4" s="1"/>
  <c r="DD28" i="4"/>
  <c r="DD29" i="4"/>
  <c r="DE29" i="4" s="1"/>
  <c r="DD30" i="4"/>
  <c r="DD31" i="4"/>
  <c r="DE31" i="4" s="1"/>
  <c r="DD32" i="4"/>
  <c r="DD33" i="4"/>
  <c r="DE33" i="4" s="1"/>
  <c r="DD34" i="4"/>
  <c r="DD35" i="4"/>
  <c r="DE35" i="4" s="1"/>
  <c r="DD36" i="4"/>
  <c r="DD37" i="4"/>
  <c r="DE37" i="4" s="1"/>
  <c r="DD38" i="4"/>
  <c r="DD39" i="4"/>
  <c r="DE39" i="4" s="1"/>
  <c r="DD40" i="4"/>
  <c r="DD41" i="4"/>
  <c r="DE41" i="4" s="1"/>
  <c r="DD42" i="4"/>
  <c r="DD43" i="4"/>
  <c r="DE43" i="4" s="1"/>
  <c r="DD44" i="4"/>
  <c r="DD45" i="4"/>
  <c r="DE45" i="4" s="1"/>
  <c r="DD46" i="4"/>
  <c r="DD47" i="4"/>
  <c r="DE47" i="4" s="1"/>
  <c r="DD48" i="4"/>
  <c r="DD49" i="4"/>
  <c r="DE49" i="4" s="1"/>
  <c r="DD50" i="4"/>
  <c r="DD51" i="4"/>
  <c r="DE51" i="4" s="1"/>
  <c r="DD52" i="4"/>
  <c r="DD53" i="4"/>
  <c r="DE53" i="4" s="1"/>
  <c r="DD54" i="4"/>
  <c r="DD55" i="4"/>
  <c r="DE55" i="4" s="1"/>
  <c r="DD56" i="4"/>
  <c r="DD57" i="4"/>
  <c r="DE57" i="4" s="1"/>
  <c r="DD58" i="4"/>
  <c r="DD59" i="4"/>
  <c r="DE59" i="4" s="1"/>
  <c r="DD60" i="4"/>
  <c r="DD61" i="4"/>
  <c r="DE61" i="4" s="1"/>
  <c r="DD62" i="4"/>
  <c r="DD63" i="4"/>
  <c r="DE63" i="4" s="1"/>
  <c r="DD64" i="4"/>
  <c r="DD65" i="4"/>
  <c r="DE65" i="4" s="1"/>
  <c r="DD66" i="4"/>
  <c r="DD67" i="4"/>
  <c r="DE67" i="4" s="1"/>
  <c r="DD68" i="4"/>
  <c r="DD69" i="4"/>
  <c r="DE69" i="4" s="1"/>
  <c r="DD70" i="4"/>
  <c r="DD71" i="4"/>
  <c r="DE71" i="4" s="1"/>
  <c r="DD72" i="4"/>
  <c r="DD73" i="4"/>
  <c r="DE73" i="4" s="1"/>
  <c r="DD74" i="4"/>
  <c r="DD75" i="4"/>
  <c r="DE75" i="4" s="1"/>
  <c r="DD76" i="4"/>
  <c r="DD77" i="4"/>
  <c r="DE77" i="4" s="1"/>
  <c r="DD78" i="4"/>
  <c r="DD79" i="4"/>
  <c r="DE79" i="4" s="1"/>
  <c r="DD80" i="4"/>
  <c r="DD81" i="4"/>
  <c r="DE81" i="4" s="1"/>
  <c r="DD82" i="4"/>
  <c r="DE5" i="4"/>
  <c r="DE6" i="4"/>
  <c r="DE12" i="4"/>
  <c r="DE16" i="4"/>
  <c r="DE20" i="4"/>
  <c r="DE24" i="4"/>
  <c r="DE28" i="4"/>
  <c r="DE32" i="4"/>
  <c r="DE36" i="4"/>
  <c r="DE40" i="4"/>
  <c r="DE44" i="4"/>
  <c r="DE48" i="4"/>
  <c r="DE52" i="4"/>
  <c r="DE56" i="4"/>
  <c r="DE60" i="4"/>
  <c r="DE64" i="4"/>
  <c r="DE68" i="4"/>
  <c r="DE72" i="4"/>
  <c r="DE76" i="4"/>
  <c r="DE80" i="4"/>
  <c r="DF3" i="4"/>
  <c r="DF5" i="4"/>
  <c r="DF9" i="4"/>
  <c r="DF10" i="4"/>
  <c r="DF4" i="4"/>
  <c r="DF6" i="4"/>
  <c r="DF7" i="4"/>
  <c r="DF8" i="4"/>
  <c r="DF11" i="4"/>
  <c r="DF12" i="4"/>
  <c r="DF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6" i="4"/>
  <c r="DG3" i="4"/>
  <c r="DG5" i="4"/>
  <c r="DG86" i="4" s="1"/>
  <c r="DG9" i="4"/>
  <c r="DG10" i="4"/>
  <c r="DG4" i="4"/>
  <c r="DG6" i="4"/>
  <c r="DG7" i="4"/>
  <c r="DG8" i="4"/>
  <c r="DG11" i="4"/>
  <c r="DG12" i="4"/>
  <c r="DG13" i="4"/>
  <c r="DG14" i="4"/>
  <c r="DG15" i="4"/>
  <c r="DG16" i="4"/>
  <c r="DG17" i="4"/>
  <c r="DG18" i="4"/>
  <c r="DG19" i="4"/>
  <c r="DG20" i="4"/>
  <c r="DG21" i="4"/>
  <c r="DG22" i="4"/>
  <c r="DG23" i="4"/>
  <c r="DG24" i="4"/>
  <c r="DG25" i="4"/>
  <c r="DG26" i="4"/>
  <c r="DG27" i="4"/>
  <c r="DG28" i="4"/>
  <c r="DG29" i="4"/>
  <c r="DG30" i="4"/>
  <c r="DG31" i="4"/>
  <c r="DG32" i="4"/>
  <c r="DG33" i="4"/>
  <c r="DG34" i="4"/>
  <c r="DG35" i="4"/>
  <c r="DG36" i="4"/>
  <c r="DG37" i="4"/>
  <c r="DG38" i="4"/>
  <c r="DG39" i="4"/>
  <c r="DG40" i="4"/>
  <c r="DG41" i="4"/>
  <c r="DG42" i="4"/>
  <c r="DG43" i="4"/>
  <c r="DG44" i="4"/>
  <c r="DG45" i="4"/>
  <c r="DG46" i="4"/>
  <c r="DG47" i="4"/>
  <c r="DG48" i="4"/>
  <c r="DG49" i="4"/>
  <c r="DG50" i="4"/>
  <c r="DG51" i="4"/>
  <c r="DG52" i="4"/>
  <c r="DG53" i="4"/>
  <c r="DG54" i="4"/>
  <c r="DG55" i="4"/>
  <c r="DG56" i="4"/>
  <c r="DG57" i="4"/>
  <c r="DG58" i="4"/>
  <c r="DG59" i="4"/>
  <c r="DG60" i="4"/>
  <c r="DG61" i="4"/>
  <c r="DG62" i="4"/>
  <c r="DG63" i="4"/>
  <c r="DG64" i="4"/>
  <c r="DG65" i="4"/>
  <c r="DG66" i="4"/>
  <c r="DG67" i="4"/>
  <c r="DG68" i="4"/>
  <c r="DG69" i="4"/>
  <c r="DG70" i="4"/>
  <c r="DG71" i="4"/>
  <c r="DG72" i="4"/>
  <c r="DG73" i="4"/>
  <c r="DG74" i="4"/>
  <c r="DG75" i="4"/>
  <c r="DG76" i="4"/>
  <c r="DG77" i="4"/>
  <c r="DG78" i="4"/>
  <c r="DG79" i="4"/>
  <c r="DG80" i="4"/>
  <c r="DG81" i="4"/>
  <c r="DG82" i="4"/>
  <c r="DH3" i="4"/>
  <c r="DH5" i="4"/>
  <c r="DH9" i="4"/>
  <c r="DH10" i="4"/>
  <c r="DH4" i="4"/>
  <c r="DH6" i="4"/>
  <c r="DH7" i="4"/>
  <c r="DH8" i="4"/>
  <c r="DH11" i="4"/>
  <c r="DH12" i="4"/>
  <c r="DH13" i="4"/>
  <c r="DH14" i="4"/>
  <c r="DH15" i="4"/>
  <c r="DH16" i="4"/>
  <c r="DH17" i="4"/>
  <c r="DH18" i="4"/>
  <c r="DH19" i="4"/>
  <c r="DH20" i="4"/>
  <c r="DH21" i="4"/>
  <c r="DH22" i="4"/>
  <c r="DH23" i="4"/>
  <c r="DH24" i="4"/>
  <c r="DH25" i="4"/>
  <c r="DH26" i="4"/>
  <c r="DH27" i="4"/>
  <c r="DH28" i="4"/>
  <c r="DH29" i="4"/>
  <c r="DH30" i="4"/>
  <c r="DH31" i="4"/>
  <c r="DH32" i="4"/>
  <c r="DH33" i="4"/>
  <c r="DH34" i="4"/>
  <c r="DH35" i="4"/>
  <c r="DH36" i="4"/>
  <c r="DH37" i="4"/>
  <c r="DH38" i="4"/>
  <c r="DH39" i="4"/>
  <c r="DH40" i="4"/>
  <c r="DH41" i="4"/>
  <c r="DH42" i="4"/>
  <c r="DH43" i="4"/>
  <c r="DH44" i="4"/>
  <c r="DH45" i="4"/>
  <c r="DH46" i="4"/>
  <c r="DH47" i="4"/>
  <c r="DH48" i="4"/>
  <c r="DH49" i="4"/>
  <c r="DH50" i="4"/>
  <c r="DH51" i="4"/>
  <c r="DH52" i="4"/>
  <c r="DH53" i="4"/>
  <c r="DH54" i="4"/>
  <c r="DH55" i="4"/>
  <c r="DH56" i="4"/>
  <c r="DH57" i="4"/>
  <c r="DH58" i="4"/>
  <c r="DH59" i="4"/>
  <c r="DH60" i="4"/>
  <c r="DH61" i="4"/>
  <c r="DH62" i="4"/>
  <c r="DH63" i="4"/>
  <c r="DH64" i="4"/>
  <c r="DH65" i="4"/>
  <c r="DH66" i="4"/>
  <c r="DH67" i="4"/>
  <c r="DH68" i="4"/>
  <c r="DH69" i="4"/>
  <c r="DH70" i="4"/>
  <c r="DH71" i="4"/>
  <c r="DH72" i="4"/>
  <c r="DH73" i="4"/>
  <c r="DH74" i="4"/>
  <c r="DH75" i="4"/>
  <c r="DH76" i="4"/>
  <c r="DH77" i="4"/>
  <c r="DH78" i="4"/>
  <c r="DH79" i="4"/>
  <c r="DH80" i="4"/>
  <c r="DH81" i="4"/>
  <c r="DH82" i="4"/>
  <c r="DI3" i="4"/>
  <c r="DI5" i="4"/>
  <c r="DI9" i="4"/>
  <c r="DI10" i="4"/>
  <c r="DI4" i="4"/>
  <c r="DI6" i="4"/>
  <c r="DI7" i="4"/>
  <c r="DI8" i="4"/>
  <c r="DI11" i="4"/>
  <c r="DI12" i="4"/>
  <c r="DI13" i="4"/>
  <c r="DI14" i="4"/>
  <c r="DI15" i="4"/>
  <c r="DI16" i="4"/>
  <c r="DI17" i="4"/>
  <c r="DI18" i="4"/>
  <c r="DI19" i="4"/>
  <c r="DI20" i="4"/>
  <c r="DI21" i="4"/>
  <c r="DI22" i="4"/>
  <c r="DI23" i="4"/>
  <c r="DI24" i="4"/>
  <c r="DI25" i="4"/>
  <c r="DI26" i="4"/>
  <c r="DI27" i="4"/>
  <c r="DI28" i="4"/>
  <c r="DI29" i="4"/>
  <c r="DI30" i="4"/>
  <c r="DI31" i="4"/>
  <c r="DI32" i="4"/>
  <c r="DI33" i="4"/>
  <c r="DI34" i="4"/>
  <c r="DI35" i="4"/>
  <c r="DI36" i="4"/>
  <c r="DI37" i="4"/>
  <c r="DI38" i="4"/>
  <c r="DI39" i="4"/>
  <c r="DI40" i="4"/>
  <c r="DI41" i="4"/>
  <c r="DI42" i="4"/>
  <c r="DI43" i="4"/>
  <c r="DI44" i="4"/>
  <c r="DI45" i="4"/>
  <c r="DI46" i="4"/>
  <c r="DI47" i="4"/>
  <c r="DI48" i="4"/>
  <c r="DI49" i="4"/>
  <c r="DI50" i="4"/>
  <c r="DI51" i="4"/>
  <c r="DI52" i="4"/>
  <c r="DI53" i="4"/>
  <c r="DI54" i="4"/>
  <c r="DI55" i="4"/>
  <c r="DI56" i="4"/>
  <c r="DI57" i="4"/>
  <c r="DI58" i="4"/>
  <c r="DI59" i="4"/>
  <c r="DI60" i="4"/>
  <c r="DI61" i="4"/>
  <c r="DI62" i="4"/>
  <c r="DI63" i="4"/>
  <c r="DI64" i="4"/>
  <c r="DI65" i="4"/>
  <c r="DI66" i="4"/>
  <c r="DI67" i="4"/>
  <c r="DI68" i="4"/>
  <c r="DI69" i="4"/>
  <c r="DI70" i="4"/>
  <c r="DI71" i="4"/>
  <c r="DI72" i="4"/>
  <c r="DI73" i="4"/>
  <c r="DI74" i="4"/>
  <c r="DI75" i="4"/>
  <c r="DI76" i="4"/>
  <c r="DI77" i="4"/>
  <c r="DI78" i="4"/>
  <c r="DI79" i="4"/>
  <c r="DI80" i="4"/>
  <c r="DI81" i="4"/>
  <c r="DI82" i="4"/>
  <c r="DJ3" i="4"/>
  <c r="DJ5" i="4"/>
  <c r="DJ9" i="4"/>
  <c r="DJ10" i="4"/>
  <c r="DJ4" i="4"/>
  <c r="DJ6" i="4"/>
  <c r="DJ7" i="4"/>
  <c r="DJ8" i="4"/>
  <c r="DJ11" i="4"/>
  <c r="DJ12" i="4"/>
  <c r="DJ13" i="4"/>
  <c r="DJ14" i="4"/>
  <c r="DJ15" i="4"/>
  <c r="DJ16" i="4"/>
  <c r="DJ17" i="4"/>
  <c r="DJ18" i="4"/>
  <c r="DJ19" i="4"/>
  <c r="DJ20" i="4"/>
  <c r="DJ21" i="4"/>
  <c r="DJ22" i="4"/>
  <c r="DJ23" i="4"/>
  <c r="DJ24" i="4"/>
  <c r="DJ25" i="4"/>
  <c r="DJ26" i="4"/>
  <c r="DJ27" i="4"/>
  <c r="DJ28" i="4"/>
  <c r="DJ29" i="4"/>
  <c r="DJ30" i="4"/>
  <c r="DJ31" i="4"/>
  <c r="DJ32" i="4"/>
  <c r="DJ33" i="4"/>
  <c r="DJ34" i="4"/>
  <c r="DJ35" i="4"/>
  <c r="DJ36" i="4"/>
  <c r="DJ37" i="4"/>
  <c r="DJ38" i="4"/>
  <c r="DJ39" i="4"/>
  <c r="DJ40" i="4"/>
  <c r="DJ41" i="4"/>
  <c r="DJ42" i="4"/>
  <c r="DJ43" i="4"/>
  <c r="DJ44" i="4"/>
  <c r="DJ45" i="4"/>
  <c r="DJ46" i="4"/>
  <c r="DJ47" i="4"/>
  <c r="DJ48" i="4"/>
  <c r="DJ49" i="4"/>
  <c r="DJ50" i="4"/>
  <c r="DJ51" i="4"/>
  <c r="DJ52" i="4"/>
  <c r="DJ53" i="4"/>
  <c r="DJ54" i="4"/>
  <c r="DJ55" i="4"/>
  <c r="DJ56" i="4"/>
  <c r="DJ57" i="4"/>
  <c r="DJ58" i="4"/>
  <c r="DJ59" i="4"/>
  <c r="DJ60" i="4"/>
  <c r="DJ61" i="4"/>
  <c r="DJ62" i="4"/>
  <c r="DJ63" i="4"/>
  <c r="DJ64" i="4"/>
  <c r="DJ65" i="4"/>
  <c r="DJ66" i="4"/>
  <c r="DJ67" i="4"/>
  <c r="DJ68" i="4"/>
  <c r="DJ69" i="4"/>
  <c r="DJ70" i="4"/>
  <c r="DJ71" i="4"/>
  <c r="DJ72" i="4"/>
  <c r="DJ73" i="4"/>
  <c r="DJ74" i="4"/>
  <c r="DJ75" i="4"/>
  <c r="DJ76" i="4"/>
  <c r="DJ77" i="4"/>
  <c r="DJ78" i="4"/>
  <c r="DJ79" i="4"/>
  <c r="DJ80" i="4"/>
  <c r="DJ81" i="4"/>
  <c r="DJ82" i="4"/>
  <c r="DJ86" i="4"/>
  <c r="DK3" i="4"/>
  <c r="DK5" i="4"/>
  <c r="DK9" i="4"/>
  <c r="DK10" i="4"/>
  <c r="DK4" i="4"/>
  <c r="DK6" i="4"/>
  <c r="DK7" i="4"/>
  <c r="DK8" i="4"/>
  <c r="DK11" i="4"/>
  <c r="DK12" i="4"/>
  <c r="DK13" i="4"/>
  <c r="DK14" i="4"/>
  <c r="DK15" i="4"/>
  <c r="DK16" i="4"/>
  <c r="DK17" i="4"/>
  <c r="DK18" i="4"/>
  <c r="DK19" i="4"/>
  <c r="DK20" i="4"/>
  <c r="DK21" i="4"/>
  <c r="DK22" i="4"/>
  <c r="DK23" i="4"/>
  <c r="DK24" i="4"/>
  <c r="DK25" i="4"/>
  <c r="DK26" i="4"/>
  <c r="DK27" i="4"/>
  <c r="DK28" i="4"/>
  <c r="DK29" i="4"/>
  <c r="DK30" i="4"/>
  <c r="DK31" i="4"/>
  <c r="DK32" i="4"/>
  <c r="DK33" i="4"/>
  <c r="DK34" i="4"/>
  <c r="DK35" i="4"/>
  <c r="DK36" i="4"/>
  <c r="DK37" i="4"/>
  <c r="DK38" i="4"/>
  <c r="DK39" i="4"/>
  <c r="DK40" i="4"/>
  <c r="DK41" i="4"/>
  <c r="DK42" i="4"/>
  <c r="DK43" i="4"/>
  <c r="DK44" i="4"/>
  <c r="DK45" i="4"/>
  <c r="DK46" i="4"/>
  <c r="DK47" i="4"/>
  <c r="DK48" i="4"/>
  <c r="DK49" i="4"/>
  <c r="DK50" i="4"/>
  <c r="DK51" i="4"/>
  <c r="DK52" i="4"/>
  <c r="DK53" i="4"/>
  <c r="DK54" i="4"/>
  <c r="DK55" i="4"/>
  <c r="DK56" i="4"/>
  <c r="DK57" i="4"/>
  <c r="DK58" i="4"/>
  <c r="DK59" i="4"/>
  <c r="DK60" i="4"/>
  <c r="DK61" i="4"/>
  <c r="DK62" i="4"/>
  <c r="DK63" i="4"/>
  <c r="DK64" i="4"/>
  <c r="DK65" i="4"/>
  <c r="DK66" i="4"/>
  <c r="DK67" i="4"/>
  <c r="DK68" i="4"/>
  <c r="DK69" i="4"/>
  <c r="DK70" i="4"/>
  <c r="DK71" i="4"/>
  <c r="DK72" i="4"/>
  <c r="DK73" i="4"/>
  <c r="DK74" i="4"/>
  <c r="DK75" i="4"/>
  <c r="DK76" i="4"/>
  <c r="DK77" i="4"/>
  <c r="DK78" i="4"/>
  <c r="DK79" i="4"/>
  <c r="DK80" i="4"/>
  <c r="DK81" i="4"/>
  <c r="DK82" i="4"/>
  <c r="DL3" i="4"/>
  <c r="DL5" i="4"/>
  <c r="DL9" i="4"/>
  <c r="DL10" i="4"/>
  <c r="DL4" i="4"/>
  <c r="DL6" i="4"/>
  <c r="DL7" i="4"/>
  <c r="DL8" i="4"/>
  <c r="DL11" i="4"/>
  <c r="DL12" i="4"/>
  <c r="DL13" i="4"/>
  <c r="DL14" i="4"/>
  <c r="DL15" i="4"/>
  <c r="DL16" i="4"/>
  <c r="DL17" i="4"/>
  <c r="DL18" i="4"/>
  <c r="DL19" i="4"/>
  <c r="DL20" i="4"/>
  <c r="DL21" i="4"/>
  <c r="DL22" i="4"/>
  <c r="DL23" i="4"/>
  <c r="DL24" i="4"/>
  <c r="DL25" i="4"/>
  <c r="DL26" i="4"/>
  <c r="DL27" i="4"/>
  <c r="DL28" i="4"/>
  <c r="DL29" i="4"/>
  <c r="DL30" i="4"/>
  <c r="DL31" i="4"/>
  <c r="DL32" i="4"/>
  <c r="DL33" i="4"/>
  <c r="DL34" i="4"/>
  <c r="DL35" i="4"/>
  <c r="DL36" i="4"/>
  <c r="DL37" i="4"/>
  <c r="DL38" i="4"/>
  <c r="DL39" i="4"/>
  <c r="DL40" i="4"/>
  <c r="DL41" i="4"/>
  <c r="DL42" i="4"/>
  <c r="DL43" i="4"/>
  <c r="DL44" i="4"/>
  <c r="DL45" i="4"/>
  <c r="DL46" i="4"/>
  <c r="DL47" i="4"/>
  <c r="DL48" i="4"/>
  <c r="DL49" i="4"/>
  <c r="DL50" i="4"/>
  <c r="DL51" i="4"/>
  <c r="DL52" i="4"/>
  <c r="DL53" i="4"/>
  <c r="DL54" i="4"/>
  <c r="DL55" i="4"/>
  <c r="DL56" i="4"/>
  <c r="DL57" i="4"/>
  <c r="DL58" i="4"/>
  <c r="DL59" i="4"/>
  <c r="DL60" i="4"/>
  <c r="DL61" i="4"/>
  <c r="DL62" i="4"/>
  <c r="DL63" i="4"/>
  <c r="DL64" i="4"/>
  <c r="DL65" i="4"/>
  <c r="DL66" i="4"/>
  <c r="DL67" i="4"/>
  <c r="DL68" i="4"/>
  <c r="DL69" i="4"/>
  <c r="DL70" i="4"/>
  <c r="DL71" i="4"/>
  <c r="DL72" i="4"/>
  <c r="DL73" i="4"/>
  <c r="DL74" i="4"/>
  <c r="DL75" i="4"/>
  <c r="DL76" i="4"/>
  <c r="DL77" i="4"/>
  <c r="DL78" i="4"/>
  <c r="DL79" i="4"/>
  <c r="DL80" i="4"/>
  <c r="DL81" i="4"/>
  <c r="DL82" i="4"/>
  <c r="DM3" i="4"/>
  <c r="DM5" i="4"/>
  <c r="DM9" i="4"/>
  <c r="DM10" i="4"/>
  <c r="DM4" i="4"/>
  <c r="DM6" i="4"/>
  <c r="DM7" i="4"/>
  <c r="DM8" i="4"/>
  <c r="DM11" i="4"/>
  <c r="DM12" i="4"/>
  <c r="DM13" i="4"/>
  <c r="DM14" i="4"/>
  <c r="DM15" i="4"/>
  <c r="DM16" i="4"/>
  <c r="DM17" i="4"/>
  <c r="DM18" i="4"/>
  <c r="DM19" i="4"/>
  <c r="DM20" i="4"/>
  <c r="DM21" i="4"/>
  <c r="DM22" i="4"/>
  <c r="DM23" i="4"/>
  <c r="DM24" i="4"/>
  <c r="DM25" i="4"/>
  <c r="DM26" i="4"/>
  <c r="DM27" i="4"/>
  <c r="DM28" i="4"/>
  <c r="DM29" i="4"/>
  <c r="DM30" i="4"/>
  <c r="DM31" i="4"/>
  <c r="DM32" i="4"/>
  <c r="DM33" i="4"/>
  <c r="DM34" i="4"/>
  <c r="DM35" i="4"/>
  <c r="DM36" i="4"/>
  <c r="DM37" i="4"/>
  <c r="DM38" i="4"/>
  <c r="DM39" i="4"/>
  <c r="DM40" i="4"/>
  <c r="DM41" i="4"/>
  <c r="DM42" i="4"/>
  <c r="DM43" i="4"/>
  <c r="DM44" i="4"/>
  <c r="DM45" i="4"/>
  <c r="DM46" i="4"/>
  <c r="DM47" i="4"/>
  <c r="DM48" i="4"/>
  <c r="DM49" i="4"/>
  <c r="DM50" i="4"/>
  <c r="DM51" i="4"/>
  <c r="DM52" i="4"/>
  <c r="DM53" i="4"/>
  <c r="DM54" i="4"/>
  <c r="DM55" i="4"/>
  <c r="DM56" i="4"/>
  <c r="DM57" i="4"/>
  <c r="DM58" i="4"/>
  <c r="DM59" i="4"/>
  <c r="DM60" i="4"/>
  <c r="DM61" i="4"/>
  <c r="DM62" i="4"/>
  <c r="DM63" i="4"/>
  <c r="DM64" i="4"/>
  <c r="DM65" i="4"/>
  <c r="DM66" i="4"/>
  <c r="DM67" i="4"/>
  <c r="DM68" i="4"/>
  <c r="DM69" i="4"/>
  <c r="DM70" i="4"/>
  <c r="DM71" i="4"/>
  <c r="DM72" i="4"/>
  <c r="DM73" i="4"/>
  <c r="DM74" i="4"/>
  <c r="DM75" i="4"/>
  <c r="DM76" i="4"/>
  <c r="DM77" i="4"/>
  <c r="DM78" i="4"/>
  <c r="DM79" i="4"/>
  <c r="DM80" i="4"/>
  <c r="DM81" i="4"/>
  <c r="DM82" i="4"/>
  <c r="DN3" i="4"/>
  <c r="DN5" i="4"/>
  <c r="DN9" i="4"/>
  <c r="DN10" i="4"/>
  <c r="DN4" i="4"/>
  <c r="DN6" i="4"/>
  <c r="DN7" i="4"/>
  <c r="DN8" i="4"/>
  <c r="DN11" i="4"/>
  <c r="DN12" i="4"/>
  <c r="DN13" i="4"/>
  <c r="DN14" i="4"/>
  <c r="DN15" i="4"/>
  <c r="DN16" i="4"/>
  <c r="DN17" i="4"/>
  <c r="DN18" i="4"/>
  <c r="DN19" i="4"/>
  <c r="DN20" i="4"/>
  <c r="DN21" i="4"/>
  <c r="DN22" i="4"/>
  <c r="DN23" i="4"/>
  <c r="DN24" i="4"/>
  <c r="DN25" i="4"/>
  <c r="DN26" i="4"/>
  <c r="DN27" i="4"/>
  <c r="DN28" i="4"/>
  <c r="DN29" i="4"/>
  <c r="DN30" i="4"/>
  <c r="DN31" i="4"/>
  <c r="DN32" i="4"/>
  <c r="DN33" i="4"/>
  <c r="DN34" i="4"/>
  <c r="DN35" i="4"/>
  <c r="DN36" i="4"/>
  <c r="DN37" i="4"/>
  <c r="DN38" i="4"/>
  <c r="DN39" i="4"/>
  <c r="DN40" i="4"/>
  <c r="DN41" i="4"/>
  <c r="DN42" i="4"/>
  <c r="DN43" i="4"/>
  <c r="DN44" i="4"/>
  <c r="DN45" i="4"/>
  <c r="DN46" i="4"/>
  <c r="DN47" i="4"/>
  <c r="DN48" i="4"/>
  <c r="DN49" i="4"/>
  <c r="DN50" i="4"/>
  <c r="DN51" i="4"/>
  <c r="DN52" i="4"/>
  <c r="DN53" i="4"/>
  <c r="DN54" i="4"/>
  <c r="DN55" i="4"/>
  <c r="DN56" i="4"/>
  <c r="DN57" i="4"/>
  <c r="DN58" i="4"/>
  <c r="DN59" i="4"/>
  <c r="DN60" i="4"/>
  <c r="DN61" i="4"/>
  <c r="DN62" i="4"/>
  <c r="DN63" i="4"/>
  <c r="DN64" i="4"/>
  <c r="DN65" i="4"/>
  <c r="DN66" i="4"/>
  <c r="DN67" i="4"/>
  <c r="DN68" i="4"/>
  <c r="DN69" i="4"/>
  <c r="DN70" i="4"/>
  <c r="DN71" i="4"/>
  <c r="DN72" i="4"/>
  <c r="DN73" i="4"/>
  <c r="DN74" i="4"/>
  <c r="DN75" i="4"/>
  <c r="DN76" i="4"/>
  <c r="DN77" i="4"/>
  <c r="DN78" i="4"/>
  <c r="DN79" i="4"/>
  <c r="DN80" i="4"/>
  <c r="DN81" i="4"/>
  <c r="DN82" i="4"/>
  <c r="DN86" i="4"/>
  <c r="DO3" i="4"/>
  <c r="DO5" i="4"/>
  <c r="DO9" i="4"/>
  <c r="DO10" i="4"/>
  <c r="DO4" i="4"/>
  <c r="DO6" i="4"/>
  <c r="DO7" i="4"/>
  <c r="DO8" i="4"/>
  <c r="DO11" i="4"/>
  <c r="DO12" i="4"/>
  <c r="DO13" i="4"/>
  <c r="DO14" i="4"/>
  <c r="DO15" i="4"/>
  <c r="DO16" i="4"/>
  <c r="DO17" i="4"/>
  <c r="DO18" i="4"/>
  <c r="DO19" i="4"/>
  <c r="DO20" i="4"/>
  <c r="DO21" i="4"/>
  <c r="DO22" i="4"/>
  <c r="DO23" i="4"/>
  <c r="DO24" i="4"/>
  <c r="DO25" i="4"/>
  <c r="DO26" i="4"/>
  <c r="DO27" i="4"/>
  <c r="DO28" i="4"/>
  <c r="DO29" i="4"/>
  <c r="DO30" i="4"/>
  <c r="DO31" i="4"/>
  <c r="DO32" i="4"/>
  <c r="DO33" i="4"/>
  <c r="DO34" i="4"/>
  <c r="DO35" i="4"/>
  <c r="DO36" i="4"/>
  <c r="DO37" i="4"/>
  <c r="DO38" i="4"/>
  <c r="DO39" i="4"/>
  <c r="DO40" i="4"/>
  <c r="DO41" i="4"/>
  <c r="DO42" i="4"/>
  <c r="DO43" i="4"/>
  <c r="DO44" i="4"/>
  <c r="DO45" i="4"/>
  <c r="DO46" i="4"/>
  <c r="DO47" i="4"/>
  <c r="DO48" i="4"/>
  <c r="DO49" i="4"/>
  <c r="DO50" i="4"/>
  <c r="DO51" i="4"/>
  <c r="DO52" i="4"/>
  <c r="DO53" i="4"/>
  <c r="DO54" i="4"/>
  <c r="DO55" i="4"/>
  <c r="DO56" i="4"/>
  <c r="DO57" i="4"/>
  <c r="DO58" i="4"/>
  <c r="DO59" i="4"/>
  <c r="DO60" i="4"/>
  <c r="DO61" i="4"/>
  <c r="DO62" i="4"/>
  <c r="DO63" i="4"/>
  <c r="DO64" i="4"/>
  <c r="DO65" i="4"/>
  <c r="DO66" i="4"/>
  <c r="DO67" i="4"/>
  <c r="DO68" i="4"/>
  <c r="DO69" i="4"/>
  <c r="DO70" i="4"/>
  <c r="DO71" i="4"/>
  <c r="DO72" i="4"/>
  <c r="DO73" i="4"/>
  <c r="DO74" i="4"/>
  <c r="DO75" i="4"/>
  <c r="DO76" i="4"/>
  <c r="DO77" i="4"/>
  <c r="DO78" i="4"/>
  <c r="DO79" i="4"/>
  <c r="DO80" i="4"/>
  <c r="DO81" i="4"/>
  <c r="DO82" i="4"/>
  <c r="DP3" i="4"/>
  <c r="DP5" i="4"/>
  <c r="DP9" i="4"/>
  <c r="DP10" i="4"/>
  <c r="DP4" i="4"/>
  <c r="DP6" i="4"/>
  <c r="DP7" i="4"/>
  <c r="DP8" i="4"/>
  <c r="DP11" i="4"/>
  <c r="DP12" i="4"/>
  <c r="DP13" i="4"/>
  <c r="DP14" i="4"/>
  <c r="DP15" i="4"/>
  <c r="DP16" i="4"/>
  <c r="DP17" i="4"/>
  <c r="DP18" i="4"/>
  <c r="DP19" i="4"/>
  <c r="DP20" i="4"/>
  <c r="DP21" i="4"/>
  <c r="DP22" i="4"/>
  <c r="DP23" i="4"/>
  <c r="DP24" i="4"/>
  <c r="DP25" i="4"/>
  <c r="DP26" i="4"/>
  <c r="DP27" i="4"/>
  <c r="DP28" i="4"/>
  <c r="DP29" i="4"/>
  <c r="DP30" i="4"/>
  <c r="DP31" i="4"/>
  <c r="DP32" i="4"/>
  <c r="DP33" i="4"/>
  <c r="DP34" i="4"/>
  <c r="DP35" i="4"/>
  <c r="DP36" i="4"/>
  <c r="DP37" i="4"/>
  <c r="DP38" i="4"/>
  <c r="DP39" i="4"/>
  <c r="DP40" i="4"/>
  <c r="DP41" i="4"/>
  <c r="DP42" i="4"/>
  <c r="DP43" i="4"/>
  <c r="DP44" i="4"/>
  <c r="DP45" i="4"/>
  <c r="DP46" i="4"/>
  <c r="DP47" i="4"/>
  <c r="DP48" i="4"/>
  <c r="DP49" i="4"/>
  <c r="DP50" i="4"/>
  <c r="DP51" i="4"/>
  <c r="DP52" i="4"/>
  <c r="DP53" i="4"/>
  <c r="DP54" i="4"/>
  <c r="DP55" i="4"/>
  <c r="DP56" i="4"/>
  <c r="DP57" i="4"/>
  <c r="DP58" i="4"/>
  <c r="DP59" i="4"/>
  <c r="DP60" i="4"/>
  <c r="DP61" i="4"/>
  <c r="DP62" i="4"/>
  <c r="DP63" i="4"/>
  <c r="DP64" i="4"/>
  <c r="DP65" i="4"/>
  <c r="DP66" i="4"/>
  <c r="DP67" i="4"/>
  <c r="DP68" i="4"/>
  <c r="DP69" i="4"/>
  <c r="DP70" i="4"/>
  <c r="DP71" i="4"/>
  <c r="DP72" i="4"/>
  <c r="DP73" i="4"/>
  <c r="DP74" i="4"/>
  <c r="DP75" i="4"/>
  <c r="DP76" i="4"/>
  <c r="DP77" i="4"/>
  <c r="DP78" i="4"/>
  <c r="DP79" i="4"/>
  <c r="DP80" i="4"/>
  <c r="DP81" i="4"/>
  <c r="DP82" i="4"/>
  <c r="DQ3" i="4"/>
  <c r="DQ5" i="4"/>
  <c r="DQ9" i="4"/>
  <c r="DQ4" i="4"/>
  <c r="DQ6" i="4"/>
  <c r="DQ7" i="4"/>
  <c r="DQ8" i="4"/>
  <c r="DQ11" i="4"/>
  <c r="DQ12" i="4"/>
  <c r="DQ13" i="4"/>
  <c r="DQ14" i="4"/>
  <c r="DQ15" i="4"/>
  <c r="DQ16" i="4"/>
  <c r="DQ17" i="4"/>
  <c r="DQ18" i="4"/>
  <c r="DQ19" i="4"/>
  <c r="DQ20" i="4"/>
  <c r="DQ21" i="4"/>
  <c r="DQ22" i="4"/>
  <c r="DQ23" i="4"/>
  <c r="DQ24" i="4"/>
  <c r="DQ25" i="4"/>
  <c r="DQ26" i="4"/>
  <c r="DQ27" i="4"/>
  <c r="DQ28" i="4"/>
  <c r="DQ29" i="4"/>
  <c r="DQ30" i="4"/>
  <c r="DQ31" i="4"/>
  <c r="DQ32" i="4"/>
  <c r="DQ33" i="4"/>
  <c r="DQ34" i="4"/>
  <c r="DQ35" i="4"/>
  <c r="DQ36" i="4"/>
  <c r="DQ37" i="4"/>
  <c r="DQ38" i="4"/>
  <c r="DQ39" i="4"/>
  <c r="DQ40" i="4"/>
  <c r="DQ41" i="4"/>
  <c r="DQ42" i="4"/>
  <c r="DQ43" i="4"/>
  <c r="DQ44" i="4"/>
  <c r="DQ45" i="4"/>
  <c r="DQ46" i="4"/>
  <c r="DQ47" i="4"/>
  <c r="DQ48" i="4"/>
  <c r="DQ49" i="4"/>
  <c r="DQ50" i="4"/>
  <c r="DQ51" i="4"/>
  <c r="DQ52" i="4"/>
  <c r="DQ53" i="4"/>
  <c r="DQ54" i="4"/>
  <c r="DQ55" i="4"/>
  <c r="DQ56" i="4"/>
  <c r="DQ57" i="4"/>
  <c r="DQ58" i="4"/>
  <c r="DQ59" i="4"/>
  <c r="DQ60" i="4"/>
  <c r="DQ61" i="4"/>
  <c r="DQ62" i="4"/>
  <c r="DQ63" i="4"/>
  <c r="DQ64" i="4"/>
  <c r="DQ65" i="4"/>
  <c r="DQ66" i="4"/>
  <c r="DQ67" i="4"/>
  <c r="DQ68" i="4"/>
  <c r="DQ69" i="4"/>
  <c r="DQ70" i="4"/>
  <c r="DQ71" i="4"/>
  <c r="DQ72" i="4"/>
  <c r="DQ73" i="4"/>
  <c r="DQ74" i="4"/>
  <c r="DQ75" i="4"/>
  <c r="DQ76" i="4"/>
  <c r="DQ77" i="4"/>
  <c r="DQ78" i="4"/>
  <c r="DQ79" i="4"/>
  <c r="DQ80" i="4"/>
  <c r="DQ81" i="4"/>
  <c r="DQ82" i="4"/>
  <c r="DR3" i="4"/>
  <c r="DR5" i="4"/>
  <c r="DR9" i="4"/>
  <c r="DR10" i="4"/>
  <c r="DR4" i="4"/>
  <c r="DR6" i="4"/>
  <c r="DR7" i="4"/>
  <c r="DR8" i="4"/>
  <c r="DR11" i="4"/>
  <c r="DR12" i="4"/>
  <c r="DR13" i="4"/>
  <c r="DR14" i="4"/>
  <c r="DR15" i="4"/>
  <c r="DR16" i="4"/>
  <c r="DR17" i="4"/>
  <c r="DR18" i="4"/>
  <c r="DR19" i="4"/>
  <c r="DR20" i="4"/>
  <c r="DR21" i="4"/>
  <c r="DR22" i="4"/>
  <c r="DR23" i="4"/>
  <c r="DR24" i="4"/>
  <c r="DR25" i="4"/>
  <c r="DR26" i="4"/>
  <c r="DR27" i="4"/>
  <c r="DR28" i="4"/>
  <c r="DR29" i="4"/>
  <c r="DR30" i="4"/>
  <c r="DR31" i="4"/>
  <c r="DR32" i="4"/>
  <c r="DR33" i="4"/>
  <c r="DR34" i="4"/>
  <c r="DR35" i="4"/>
  <c r="DR36" i="4"/>
  <c r="DR37" i="4"/>
  <c r="DR38" i="4"/>
  <c r="DR39" i="4"/>
  <c r="DR40" i="4"/>
  <c r="DR41" i="4"/>
  <c r="DR42" i="4"/>
  <c r="DR43" i="4"/>
  <c r="DR44" i="4"/>
  <c r="DR45" i="4"/>
  <c r="DR46" i="4"/>
  <c r="DR47" i="4"/>
  <c r="DR48" i="4"/>
  <c r="DR49" i="4"/>
  <c r="DR50" i="4"/>
  <c r="DR51" i="4"/>
  <c r="DR52" i="4"/>
  <c r="DR53" i="4"/>
  <c r="DR54" i="4"/>
  <c r="DR55" i="4"/>
  <c r="DR56" i="4"/>
  <c r="DR57" i="4"/>
  <c r="DR58" i="4"/>
  <c r="DR59" i="4"/>
  <c r="DR60" i="4"/>
  <c r="DR61" i="4"/>
  <c r="DR62" i="4"/>
  <c r="DR63" i="4"/>
  <c r="DR64" i="4"/>
  <c r="DR65" i="4"/>
  <c r="DR66" i="4"/>
  <c r="DR67" i="4"/>
  <c r="DR68" i="4"/>
  <c r="DR69" i="4"/>
  <c r="DR70" i="4"/>
  <c r="DR71" i="4"/>
  <c r="DR72" i="4"/>
  <c r="DR73" i="4"/>
  <c r="DR74" i="4"/>
  <c r="DR75" i="4"/>
  <c r="DR76" i="4"/>
  <c r="DR77" i="4"/>
  <c r="DR78" i="4"/>
  <c r="DR79" i="4"/>
  <c r="DR80" i="4"/>
  <c r="DR81" i="4"/>
  <c r="DR82" i="4"/>
  <c r="DS3" i="4"/>
  <c r="DS5" i="4"/>
  <c r="DS9" i="4"/>
  <c r="DS10" i="4"/>
  <c r="DS4" i="4"/>
  <c r="DS6" i="4"/>
  <c r="DS7" i="4"/>
  <c r="DS8" i="4"/>
  <c r="DS11" i="4"/>
  <c r="DS12" i="4"/>
  <c r="DS13" i="4"/>
  <c r="DS14" i="4"/>
  <c r="DS15" i="4"/>
  <c r="DS16" i="4"/>
  <c r="DS17" i="4"/>
  <c r="DS18" i="4"/>
  <c r="DS19" i="4"/>
  <c r="DS20" i="4"/>
  <c r="DS21" i="4"/>
  <c r="DS22" i="4"/>
  <c r="DS23" i="4"/>
  <c r="DS24" i="4"/>
  <c r="DS25" i="4"/>
  <c r="DS26" i="4"/>
  <c r="DS27" i="4"/>
  <c r="DS28" i="4"/>
  <c r="DS29" i="4"/>
  <c r="DS30" i="4"/>
  <c r="DS31" i="4"/>
  <c r="DS32" i="4"/>
  <c r="DS33" i="4"/>
  <c r="DS34" i="4"/>
  <c r="DS35" i="4"/>
  <c r="DS36" i="4"/>
  <c r="DS37" i="4"/>
  <c r="DS38" i="4"/>
  <c r="DS39" i="4"/>
  <c r="DS40" i="4"/>
  <c r="DS41" i="4"/>
  <c r="DS42" i="4"/>
  <c r="DS43" i="4"/>
  <c r="DS44" i="4"/>
  <c r="DS45" i="4"/>
  <c r="DS46" i="4"/>
  <c r="DS47" i="4"/>
  <c r="DS48" i="4"/>
  <c r="DS49" i="4"/>
  <c r="DS50" i="4"/>
  <c r="DS51" i="4"/>
  <c r="DS52" i="4"/>
  <c r="DS53" i="4"/>
  <c r="DS54" i="4"/>
  <c r="DS55" i="4"/>
  <c r="DS56" i="4"/>
  <c r="DS57" i="4"/>
  <c r="DS58" i="4"/>
  <c r="DS59" i="4"/>
  <c r="DS60" i="4"/>
  <c r="DS61" i="4"/>
  <c r="DS62" i="4"/>
  <c r="DS63" i="4"/>
  <c r="DS64" i="4"/>
  <c r="DS65" i="4"/>
  <c r="DS66" i="4"/>
  <c r="DS67" i="4"/>
  <c r="DS68" i="4"/>
  <c r="DS69" i="4"/>
  <c r="DS70" i="4"/>
  <c r="DS71" i="4"/>
  <c r="DS72" i="4"/>
  <c r="DS73" i="4"/>
  <c r="DS74" i="4"/>
  <c r="DS75" i="4"/>
  <c r="DS76" i="4"/>
  <c r="DS77" i="4"/>
  <c r="DS78" i="4"/>
  <c r="DS79" i="4"/>
  <c r="DS80" i="4"/>
  <c r="DS81" i="4"/>
  <c r="DS82" i="4"/>
  <c r="DS86" i="4"/>
  <c r="DT3" i="4"/>
  <c r="DT5" i="4"/>
  <c r="DT9" i="4"/>
  <c r="DT10" i="4"/>
  <c r="DT4" i="4"/>
  <c r="DT6" i="4"/>
  <c r="DT7" i="4"/>
  <c r="DT8" i="4"/>
  <c r="DT11" i="4"/>
  <c r="DT12" i="4"/>
  <c r="DT13" i="4"/>
  <c r="DT14" i="4"/>
  <c r="DT15" i="4"/>
  <c r="DT16" i="4"/>
  <c r="DT17" i="4"/>
  <c r="DT18" i="4"/>
  <c r="DT19" i="4"/>
  <c r="DT20" i="4"/>
  <c r="DT21" i="4"/>
  <c r="DT22" i="4"/>
  <c r="DT23" i="4"/>
  <c r="DT24" i="4"/>
  <c r="DT25" i="4"/>
  <c r="DT26" i="4"/>
  <c r="DT27" i="4"/>
  <c r="DT28" i="4"/>
  <c r="DT29" i="4"/>
  <c r="DT30" i="4"/>
  <c r="DT31" i="4"/>
  <c r="DT32" i="4"/>
  <c r="DT33" i="4"/>
  <c r="DT34" i="4"/>
  <c r="DT35" i="4"/>
  <c r="DT36" i="4"/>
  <c r="DT37" i="4"/>
  <c r="DT38" i="4"/>
  <c r="DT39" i="4"/>
  <c r="DT40" i="4"/>
  <c r="DT41" i="4"/>
  <c r="DT42" i="4"/>
  <c r="DT43" i="4"/>
  <c r="DT44" i="4"/>
  <c r="DT45" i="4"/>
  <c r="DT46" i="4"/>
  <c r="DT47" i="4"/>
  <c r="DT48" i="4"/>
  <c r="DT49" i="4"/>
  <c r="DT50" i="4"/>
  <c r="DT51" i="4"/>
  <c r="DT52" i="4"/>
  <c r="DT53" i="4"/>
  <c r="DT54" i="4"/>
  <c r="DT55" i="4"/>
  <c r="DT56" i="4"/>
  <c r="DT57" i="4"/>
  <c r="DT58" i="4"/>
  <c r="DT59" i="4"/>
  <c r="DT60" i="4"/>
  <c r="DT61" i="4"/>
  <c r="DT62" i="4"/>
  <c r="DT63" i="4"/>
  <c r="DT64" i="4"/>
  <c r="DT65" i="4"/>
  <c r="DT66" i="4"/>
  <c r="DT67" i="4"/>
  <c r="DT68" i="4"/>
  <c r="DT69" i="4"/>
  <c r="DT70" i="4"/>
  <c r="DT71" i="4"/>
  <c r="DT72" i="4"/>
  <c r="DT73" i="4"/>
  <c r="DT74" i="4"/>
  <c r="DT75" i="4"/>
  <c r="DT76" i="4"/>
  <c r="DT77" i="4"/>
  <c r="DT78" i="4"/>
  <c r="DT79" i="4"/>
  <c r="DT80" i="4"/>
  <c r="DT81" i="4"/>
  <c r="DT82" i="4"/>
  <c r="DU3" i="4"/>
  <c r="DU5" i="4"/>
  <c r="DU9" i="4"/>
  <c r="DU10" i="4"/>
  <c r="DU4" i="4"/>
  <c r="DU6" i="4"/>
  <c r="DU7" i="4"/>
  <c r="DU8" i="4"/>
  <c r="DU11" i="4"/>
  <c r="DU12" i="4"/>
  <c r="DU13" i="4"/>
  <c r="DU14" i="4"/>
  <c r="DU15" i="4"/>
  <c r="DU16" i="4"/>
  <c r="DU17" i="4"/>
  <c r="DU18" i="4"/>
  <c r="DU19" i="4"/>
  <c r="DU20" i="4"/>
  <c r="DU21" i="4"/>
  <c r="DU22" i="4"/>
  <c r="DU23" i="4"/>
  <c r="DU24" i="4"/>
  <c r="DU25" i="4"/>
  <c r="DU26" i="4"/>
  <c r="DU27" i="4"/>
  <c r="DU28" i="4"/>
  <c r="DU29" i="4"/>
  <c r="DU30" i="4"/>
  <c r="DU31" i="4"/>
  <c r="DU32" i="4"/>
  <c r="DU33" i="4"/>
  <c r="DU34" i="4"/>
  <c r="DU35" i="4"/>
  <c r="DU36" i="4"/>
  <c r="DU37" i="4"/>
  <c r="DU38" i="4"/>
  <c r="DU39" i="4"/>
  <c r="DU40" i="4"/>
  <c r="DU41" i="4"/>
  <c r="DU42" i="4"/>
  <c r="DU43" i="4"/>
  <c r="DU44" i="4"/>
  <c r="DU45" i="4"/>
  <c r="DU46" i="4"/>
  <c r="DU47" i="4"/>
  <c r="DU48" i="4"/>
  <c r="DU49" i="4"/>
  <c r="DU50" i="4"/>
  <c r="DU51" i="4"/>
  <c r="DU52" i="4"/>
  <c r="DU53" i="4"/>
  <c r="DU54" i="4"/>
  <c r="DU55" i="4"/>
  <c r="DU56" i="4"/>
  <c r="DU57" i="4"/>
  <c r="DU58" i="4"/>
  <c r="DU59" i="4"/>
  <c r="DU60" i="4"/>
  <c r="DU61" i="4"/>
  <c r="DU62" i="4"/>
  <c r="DU63" i="4"/>
  <c r="DU64" i="4"/>
  <c r="DU65" i="4"/>
  <c r="DU66" i="4"/>
  <c r="DU67" i="4"/>
  <c r="DU68" i="4"/>
  <c r="DU69" i="4"/>
  <c r="DU70" i="4"/>
  <c r="DU71" i="4"/>
  <c r="DU72" i="4"/>
  <c r="DU73" i="4"/>
  <c r="DU74" i="4"/>
  <c r="DU75" i="4"/>
  <c r="DU76" i="4"/>
  <c r="DU77" i="4"/>
  <c r="DU78" i="4"/>
  <c r="DU79" i="4"/>
  <c r="DU80" i="4"/>
  <c r="DU81" i="4"/>
  <c r="DU82" i="4"/>
  <c r="DV3" i="4"/>
  <c r="DV5" i="4"/>
  <c r="DV9" i="4"/>
  <c r="DV10" i="4"/>
  <c r="DV4" i="4"/>
  <c r="DV6" i="4"/>
  <c r="DV7" i="4"/>
  <c r="DV8"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W3" i="4"/>
  <c r="DW5" i="4"/>
  <c r="DW9" i="4"/>
  <c r="DW10" i="4"/>
  <c r="DW4" i="4"/>
  <c r="DW6" i="4"/>
  <c r="DW7" i="4"/>
  <c r="DW8"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6" i="4"/>
  <c r="DX3" i="4"/>
  <c r="DX5" i="4"/>
  <c r="DX86" i="4" s="1"/>
  <c r="DX9" i="4"/>
  <c r="DX10" i="4"/>
  <c r="DX4" i="4"/>
  <c r="DX6" i="4"/>
  <c r="DX7" i="4"/>
  <c r="DX8"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Y3" i="4"/>
  <c r="DY5" i="4"/>
  <c r="DY9" i="4"/>
  <c r="DY10" i="4"/>
  <c r="DY4" i="4"/>
  <c r="DY6" i="4"/>
  <c r="DY7" i="4"/>
  <c r="DY8" i="4"/>
  <c r="DY11" i="4"/>
  <c r="DY12" i="4"/>
  <c r="DY13" i="4"/>
  <c r="DY14" i="4"/>
  <c r="DY15" i="4"/>
  <c r="DY16" i="4"/>
  <c r="DY17" i="4"/>
  <c r="DY18" i="4"/>
  <c r="DY19" i="4"/>
  <c r="DY20" i="4"/>
  <c r="DY21" i="4"/>
  <c r="DY22" i="4"/>
  <c r="DY23" i="4"/>
  <c r="DY24" i="4"/>
  <c r="DY25" i="4"/>
  <c r="DY26" i="4"/>
  <c r="DY27" i="4"/>
  <c r="DY28" i="4"/>
  <c r="DY29" i="4"/>
  <c r="DY30" i="4"/>
  <c r="DY31" i="4"/>
  <c r="DY32" i="4"/>
  <c r="DY33" i="4"/>
  <c r="DY34" i="4"/>
  <c r="DY35" i="4"/>
  <c r="DY36" i="4"/>
  <c r="DY37" i="4"/>
  <c r="DY38" i="4"/>
  <c r="DY39" i="4"/>
  <c r="DY40" i="4"/>
  <c r="DY41" i="4"/>
  <c r="DY42" i="4"/>
  <c r="DY43" i="4"/>
  <c r="DY44" i="4"/>
  <c r="DY45" i="4"/>
  <c r="DY46" i="4"/>
  <c r="DY47" i="4"/>
  <c r="DY48" i="4"/>
  <c r="DY49" i="4"/>
  <c r="DY50" i="4"/>
  <c r="DY51" i="4"/>
  <c r="DY52" i="4"/>
  <c r="DY53" i="4"/>
  <c r="DY54" i="4"/>
  <c r="DY55" i="4"/>
  <c r="DY56" i="4"/>
  <c r="DY57" i="4"/>
  <c r="DY58" i="4"/>
  <c r="DY59" i="4"/>
  <c r="DY60" i="4"/>
  <c r="DY61" i="4"/>
  <c r="DY62" i="4"/>
  <c r="DY63" i="4"/>
  <c r="DY64" i="4"/>
  <c r="DY65" i="4"/>
  <c r="DY66" i="4"/>
  <c r="DY67" i="4"/>
  <c r="DY68" i="4"/>
  <c r="DY69" i="4"/>
  <c r="DY70" i="4"/>
  <c r="DY71" i="4"/>
  <c r="DY72" i="4"/>
  <c r="DY73" i="4"/>
  <c r="DY74" i="4"/>
  <c r="DY75" i="4"/>
  <c r="DY76" i="4"/>
  <c r="DY77" i="4"/>
  <c r="DY78" i="4"/>
  <c r="DY79" i="4"/>
  <c r="DY80" i="4"/>
  <c r="DY81" i="4"/>
  <c r="DY82" i="4"/>
  <c r="DZ3" i="4"/>
  <c r="DZ5" i="4"/>
  <c r="DZ9" i="4"/>
  <c r="DZ10" i="4"/>
  <c r="DZ4" i="4"/>
  <c r="DZ6" i="4"/>
  <c r="DZ7" i="4"/>
  <c r="DZ8" i="4"/>
  <c r="DZ11" i="4"/>
  <c r="DZ12" i="4"/>
  <c r="DZ13" i="4"/>
  <c r="DZ14" i="4"/>
  <c r="DZ15" i="4"/>
  <c r="DZ16" i="4"/>
  <c r="DZ17" i="4"/>
  <c r="DZ18" i="4"/>
  <c r="DZ19" i="4"/>
  <c r="DZ20" i="4"/>
  <c r="DZ21" i="4"/>
  <c r="DZ22" i="4"/>
  <c r="DZ23" i="4"/>
  <c r="DZ24" i="4"/>
  <c r="DZ25" i="4"/>
  <c r="DZ26" i="4"/>
  <c r="DZ27" i="4"/>
  <c r="DZ28" i="4"/>
  <c r="DZ29" i="4"/>
  <c r="DZ30" i="4"/>
  <c r="DZ31" i="4"/>
  <c r="DZ32" i="4"/>
  <c r="DZ33" i="4"/>
  <c r="DZ34" i="4"/>
  <c r="DZ35" i="4"/>
  <c r="DZ36" i="4"/>
  <c r="DZ37" i="4"/>
  <c r="DZ38" i="4"/>
  <c r="DZ39" i="4"/>
  <c r="DZ40" i="4"/>
  <c r="DZ41" i="4"/>
  <c r="DZ42" i="4"/>
  <c r="DZ43" i="4"/>
  <c r="DZ44" i="4"/>
  <c r="DZ45" i="4"/>
  <c r="DZ46" i="4"/>
  <c r="DZ47" i="4"/>
  <c r="DZ48" i="4"/>
  <c r="DZ49" i="4"/>
  <c r="DZ50" i="4"/>
  <c r="DZ51" i="4"/>
  <c r="DZ52" i="4"/>
  <c r="DZ53" i="4"/>
  <c r="DZ54" i="4"/>
  <c r="DZ55" i="4"/>
  <c r="DZ56" i="4"/>
  <c r="DZ57" i="4"/>
  <c r="DZ58" i="4"/>
  <c r="DZ59" i="4"/>
  <c r="DZ60" i="4"/>
  <c r="DZ61" i="4"/>
  <c r="DZ62" i="4"/>
  <c r="DZ63" i="4"/>
  <c r="DZ64" i="4"/>
  <c r="DZ65" i="4"/>
  <c r="DZ66" i="4"/>
  <c r="DZ67" i="4"/>
  <c r="DZ68" i="4"/>
  <c r="DZ69" i="4"/>
  <c r="DZ70" i="4"/>
  <c r="DZ71" i="4"/>
  <c r="DZ72" i="4"/>
  <c r="DZ73" i="4"/>
  <c r="DZ74" i="4"/>
  <c r="DZ75" i="4"/>
  <c r="DZ76" i="4"/>
  <c r="DZ77" i="4"/>
  <c r="DZ78" i="4"/>
  <c r="DZ79" i="4"/>
  <c r="DZ80" i="4"/>
  <c r="DZ81" i="4"/>
  <c r="DZ82" i="4"/>
  <c r="EA3" i="4"/>
  <c r="EA5" i="4"/>
  <c r="EA9" i="4"/>
  <c r="EA10" i="4"/>
  <c r="EA4" i="4"/>
  <c r="EA6" i="4"/>
  <c r="EA7" i="4"/>
  <c r="EA8" i="4"/>
  <c r="EA11" i="4"/>
  <c r="EA12" i="4"/>
  <c r="EA13" i="4"/>
  <c r="EA14" i="4"/>
  <c r="EA15" i="4"/>
  <c r="EA16" i="4"/>
  <c r="EA17" i="4"/>
  <c r="EA18" i="4"/>
  <c r="EA19" i="4"/>
  <c r="EA20" i="4"/>
  <c r="EA21" i="4"/>
  <c r="EA22" i="4"/>
  <c r="EA23" i="4"/>
  <c r="EA24" i="4"/>
  <c r="EA25" i="4"/>
  <c r="EA26" i="4"/>
  <c r="EA27" i="4"/>
  <c r="EA28" i="4"/>
  <c r="EA29" i="4"/>
  <c r="EA30" i="4"/>
  <c r="EA31" i="4"/>
  <c r="EA32" i="4"/>
  <c r="EA33" i="4"/>
  <c r="EA34" i="4"/>
  <c r="EA35" i="4"/>
  <c r="EA36" i="4"/>
  <c r="EA37" i="4"/>
  <c r="EA38" i="4"/>
  <c r="EA39" i="4"/>
  <c r="EA40" i="4"/>
  <c r="EA41" i="4"/>
  <c r="EA42" i="4"/>
  <c r="EA43" i="4"/>
  <c r="EA44" i="4"/>
  <c r="EA45" i="4"/>
  <c r="EA46" i="4"/>
  <c r="EA47" i="4"/>
  <c r="EA48" i="4"/>
  <c r="EA49" i="4"/>
  <c r="EA50" i="4"/>
  <c r="EA51" i="4"/>
  <c r="EA52" i="4"/>
  <c r="EA53" i="4"/>
  <c r="EA54" i="4"/>
  <c r="EA55" i="4"/>
  <c r="EA56" i="4"/>
  <c r="EA57" i="4"/>
  <c r="EA58" i="4"/>
  <c r="EA59" i="4"/>
  <c r="EA60" i="4"/>
  <c r="EA61" i="4"/>
  <c r="EA62" i="4"/>
  <c r="EA63" i="4"/>
  <c r="EA64" i="4"/>
  <c r="EA65" i="4"/>
  <c r="EA66" i="4"/>
  <c r="EA67" i="4"/>
  <c r="EA68" i="4"/>
  <c r="EA69" i="4"/>
  <c r="EA70" i="4"/>
  <c r="EA71" i="4"/>
  <c r="EA72" i="4"/>
  <c r="EA73" i="4"/>
  <c r="EA74" i="4"/>
  <c r="EA75" i="4"/>
  <c r="EA76" i="4"/>
  <c r="EA77" i="4"/>
  <c r="EA78" i="4"/>
  <c r="EA79" i="4"/>
  <c r="EA80" i="4"/>
  <c r="EA81" i="4"/>
  <c r="EA82" i="4"/>
  <c r="EA86" i="4"/>
  <c r="EB3" i="4"/>
  <c r="EB5" i="4"/>
  <c r="EB86" i="4" s="1"/>
  <c r="EB9" i="4"/>
  <c r="EB10" i="4"/>
  <c r="EB4" i="4"/>
  <c r="EB6" i="4"/>
  <c r="EB7" i="4"/>
  <c r="EB8" i="4"/>
  <c r="EB11" i="4"/>
  <c r="EB12" i="4"/>
  <c r="EB13" i="4"/>
  <c r="EB14" i="4"/>
  <c r="EB15" i="4"/>
  <c r="EB16" i="4"/>
  <c r="EB17" i="4"/>
  <c r="EB18" i="4"/>
  <c r="EB19" i="4"/>
  <c r="EB20" i="4"/>
  <c r="EB21" i="4"/>
  <c r="EB22" i="4"/>
  <c r="EB23" i="4"/>
  <c r="EB24" i="4"/>
  <c r="EB25" i="4"/>
  <c r="EB26" i="4"/>
  <c r="EB27" i="4"/>
  <c r="EB28" i="4"/>
  <c r="EB29" i="4"/>
  <c r="EB30" i="4"/>
  <c r="EB31" i="4"/>
  <c r="EB32" i="4"/>
  <c r="EB33" i="4"/>
  <c r="EB34" i="4"/>
  <c r="EB35" i="4"/>
  <c r="EB36" i="4"/>
  <c r="EB37" i="4"/>
  <c r="EB38" i="4"/>
  <c r="EB39" i="4"/>
  <c r="EB40" i="4"/>
  <c r="EB41" i="4"/>
  <c r="EB42" i="4"/>
  <c r="EB43" i="4"/>
  <c r="EB44" i="4"/>
  <c r="EB45" i="4"/>
  <c r="EB46" i="4"/>
  <c r="EB47" i="4"/>
  <c r="EB48" i="4"/>
  <c r="EB49" i="4"/>
  <c r="EB50" i="4"/>
  <c r="EB51" i="4"/>
  <c r="EB52" i="4"/>
  <c r="EB53" i="4"/>
  <c r="EB54" i="4"/>
  <c r="EB55" i="4"/>
  <c r="EB56" i="4"/>
  <c r="EB57" i="4"/>
  <c r="EB58" i="4"/>
  <c r="EB59" i="4"/>
  <c r="EB60" i="4"/>
  <c r="EB61" i="4"/>
  <c r="EB62" i="4"/>
  <c r="EB63" i="4"/>
  <c r="EB64" i="4"/>
  <c r="EB65" i="4"/>
  <c r="EB66" i="4"/>
  <c r="EB67" i="4"/>
  <c r="EB68" i="4"/>
  <c r="EB69" i="4"/>
  <c r="EB70" i="4"/>
  <c r="EB71" i="4"/>
  <c r="EB72" i="4"/>
  <c r="EB73" i="4"/>
  <c r="EB74" i="4"/>
  <c r="EB75" i="4"/>
  <c r="EB76" i="4"/>
  <c r="EB77" i="4"/>
  <c r="EB78" i="4"/>
  <c r="EB79" i="4"/>
  <c r="EB80" i="4"/>
  <c r="EB81" i="4"/>
  <c r="EB82" i="4"/>
  <c r="EC3" i="4"/>
  <c r="EC5" i="4"/>
  <c r="EC9" i="4"/>
  <c r="EC10" i="4"/>
  <c r="EC4" i="4"/>
  <c r="EC6" i="4"/>
  <c r="EC7" i="4"/>
  <c r="EC8" i="4"/>
  <c r="EC11" i="4"/>
  <c r="EC12" i="4"/>
  <c r="EC13" i="4"/>
  <c r="EC14" i="4"/>
  <c r="EC15" i="4"/>
  <c r="EC16" i="4"/>
  <c r="EC17" i="4"/>
  <c r="EC18" i="4"/>
  <c r="EC19" i="4"/>
  <c r="EC20" i="4"/>
  <c r="EC21" i="4"/>
  <c r="EC22" i="4"/>
  <c r="EC23" i="4"/>
  <c r="EC24" i="4"/>
  <c r="EC25" i="4"/>
  <c r="EC26" i="4"/>
  <c r="EC27" i="4"/>
  <c r="EC28" i="4"/>
  <c r="EC29" i="4"/>
  <c r="EC30" i="4"/>
  <c r="EC31" i="4"/>
  <c r="EC32" i="4"/>
  <c r="EC33" i="4"/>
  <c r="EC34" i="4"/>
  <c r="EC35" i="4"/>
  <c r="EC36" i="4"/>
  <c r="EC37" i="4"/>
  <c r="EC38" i="4"/>
  <c r="EC39" i="4"/>
  <c r="EC40" i="4"/>
  <c r="EC41" i="4"/>
  <c r="EC42" i="4"/>
  <c r="EC43" i="4"/>
  <c r="EC44" i="4"/>
  <c r="EC45" i="4"/>
  <c r="EC46" i="4"/>
  <c r="EC47" i="4"/>
  <c r="EC48" i="4"/>
  <c r="EC49" i="4"/>
  <c r="EC50" i="4"/>
  <c r="EC51" i="4"/>
  <c r="EC52" i="4"/>
  <c r="EC53" i="4"/>
  <c r="EC54" i="4"/>
  <c r="EC55" i="4"/>
  <c r="EC56" i="4"/>
  <c r="EC57" i="4"/>
  <c r="EC58" i="4"/>
  <c r="EC59" i="4"/>
  <c r="EC60" i="4"/>
  <c r="EC61" i="4"/>
  <c r="EC62" i="4"/>
  <c r="EC63" i="4"/>
  <c r="EC64" i="4"/>
  <c r="EC65" i="4"/>
  <c r="EC66" i="4"/>
  <c r="EC67" i="4"/>
  <c r="EC68" i="4"/>
  <c r="EC69" i="4"/>
  <c r="EC70" i="4"/>
  <c r="EC71" i="4"/>
  <c r="EC72" i="4"/>
  <c r="EC73" i="4"/>
  <c r="EC74" i="4"/>
  <c r="EC75" i="4"/>
  <c r="EC76" i="4"/>
  <c r="EC77" i="4"/>
  <c r="EC78" i="4"/>
  <c r="EC79" i="4"/>
  <c r="EC80" i="4"/>
  <c r="EC81" i="4"/>
  <c r="EC82" i="4"/>
  <c r="ED3" i="4"/>
  <c r="ED5" i="4"/>
  <c r="ED9" i="4"/>
  <c r="ED10" i="4"/>
  <c r="ED4" i="4"/>
  <c r="ED6" i="4"/>
  <c r="ED7" i="4"/>
  <c r="ED8" i="4"/>
  <c r="ED11" i="4"/>
  <c r="ED12" i="4"/>
  <c r="ED13" i="4"/>
  <c r="ED14" i="4"/>
  <c r="ED15" i="4"/>
  <c r="ED16" i="4"/>
  <c r="ED17" i="4"/>
  <c r="ED18" i="4"/>
  <c r="ED19" i="4"/>
  <c r="ED20" i="4"/>
  <c r="ED21" i="4"/>
  <c r="ED22" i="4"/>
  <c r="ED23" i="4"/>
  <c r="ED24" i="4"/>
  <c r="ED25" i="4"/>
  <c r="ED26" i="4"/>
  <c r="ED27" i="4"/>
  <c r="ED28" i="4"/>
  <c r="ED29" i="4"/>
  <c r="ED30" i="4"/>
  <c r="ED31" i="4"/>
  <c r="ED32" i="4"/>
  <c r="ED33" i="4"/>
  <c r="ED34" i="4"/>
  <c r="ED35" i="4"/>
  <c r="ED36" i="4"/>
  <c r="ED37" i="4"/>
  <c r="ED38" i="4"/>
  <c r="ED39" i="4"/>
  <c r="ED40" i="4"/>
  <c r="ED41" i="4"/>
  <c r="ED42" i="4"/>
  <c r="ED43" i="4"/>
  <c r="ED44" i="4"/>
  <c r="ED45" i="4"/>
  <c r="ED46" i="4"/>
  <c r="ED47" i="4"/>
  <c r="ED48" i="4"/>
  <c r="ED49" i="4"/>
  <c r="ED50" i="4"/>
  <c r="ED51" i="4"/>
  <c r="ED52" i="4"/>
  <c r="ED53" i="4"/>
  <c r="ED54" i="4"/>
  <c r="ED55" i="4"/>
  <c r="ED56" i="4"/>
  <c r="ED57" i="4"/>
  <c r="ED58" i="4"/>
  <c r="ED59" i="4"/>
  <c r="ED60" i="4"/>
  <c r="ED61" i="4"/>
  <c r="ED62" i="4"/>
  <c r="ED63" i="4"/>
  <c r="ED64" i="4"/>
  <c r="ED65" i="4"/>
  <c r="ED66" i="4"/>
  <c r="ED67" i="4"/>
  <c r="ED68" i="4"/>
  <c r="ED69" i="4"/>
  <c r="ED70" i="4"/>
  <c r="ED71" i="4"/>
  <c r="ED72" i="4"/>
  <c r="ED73" i="4"/>
  <c r="ED74" i="4"/>
  <c r="ED75" i="4"/>
  <c r="ED76" i="4"/>
  <c r="ED77" i="4"/>
  <c r="ED78" i="4"/>
  <c r="ED79" i="4"/>
  <c r="ED80" i="4"/>
  <c r="ED81" i="4"/>
  <c r="ED82" i="4"/>
  <c r="EE3" i="4"/>
  <c r="EE5" i="4"/>
  <c r="EE9" i="4"/>
  <c r="EE10" i="4"/>
  <c r="EE4" i="4"/>
  <c r="EE6" i="4"/>
  <c r="EE7" i="4"/>
  <c r="EE8" i="4"/>
  <c r="EE11" i="4"/>
  <c r="EE12" i="4"/>
  <c r="EE13" i="4"/>
  <c r="EE14" i="4"/>
  <c r="EE15" i="4"/>
  <c r="EE16" i="4"/>
  <c r="EE17" i="4"/>
  <c r="EE18" i="4"/>
  <c r="EE19" i="4"/>
  <c r="EE20" i="4"/>
  <c r="EE21" i="4"/>
  <c r="EE22" i="4"/>
  <c r="EE23" i="4"/>
  <c r="EE24" i="4"/>
  <c r="EE25" i="4"/>
  <c r="EE26" i="4"/>
  <c r="EE27" i="4"/>
  <c r="EE28" i="4"/>
  <c r="EE29" i="4"/>
  <c r="EE30" i="4"/>
  <c r="EE31" i="4"/>
  <c r="EE32" i="4"/>
  <c r="EE33" i="4"/>
  <c r="EE34" i="4"/>
  <c r="EE35" i="4"/>
  <c r="EE36" i="4"/>
  <c r="EE37" i="4"/>
  <c r="EE38" i="4"/>
  <c r="EE39" i="4"/>
  <c r="EE40" i="4"/>
  <c r="EE41" i="4"/>
  <c r="EE42" i="4"/>
  <c r="EE43" i="4"/>
  <c r="EE44" i="4"/>
  <c r="EE45" i="4"/>
  <c r="EE46" i="4"/>
  <c r="EE47" i="4"/>
  <c r="EE48" i="4"/>
  <c r="EE49" i="4"/>
  <c r="EE50" i="4"/>
  <c r="EE51" i="4"/>
  <c r="EE52" i="4"/>
  <c r="EE53" i="4"/>
  <c r="EE54" i="4"/>
  <c r="EE55" i="4"/>
  <c r="EE56" i="4"/>
  <c r="EE57" i="4"/>
  <c r="EE58" i="4"/>
  <c r="EE59" i="4"/>
  <c r="EE60" i="4"/>
  <c r="EE61" i="4"/>
  <c r="EE62" i="4"/>
  <c r="EE63" i="4"/>
  <c r="EE64" i="4"/>
  <c r="EE65" i="4"/>
  <c r="EE66" i="4"/>
  <c r="EE67" i="4"/>
  <c r="EE68" i="4"/>
  <c r="EE69" i="4"/>
  <c r="EE70" i="4"/>
  <c r="EE71" i="4"/>
  <c r="EE72" i="4"/>
  <c r="EE73" i="4"/>
  <c r="EE74" i="4"/>
  <c r="EE75" i="4"/>
  <c r="EE76" i="4"/>
  <c r="EE77" i="4"/>
  <c r="EE78" i="4"/>
  <c r="EE79" i="4"/>
  <c r="EE80" i="4"/>
  <c r="EE81" i="4"/>
  <c r="EE82" i="4"/>
  <c r="EE86" i="4"/>
  <c r="EF3" i="4"/>
  <c r="EF5" i="4"/>
  <c r="EF9" i="4"/>
  <c r="EF10" i="4"/>
  <c r="EF4" i="4"/>
  <c r="EF6" i="4"/>
  <c r="EF7" i="4"/>
  <c r="EF8" i="4"/>
  <c r="EF11" i="4"/>
  <c r="EF12" i="4"/>
  <c r="EF13" i="4"/>
  <c r="EF14" i="4"/>
  <c r="EF15" i="4"/>
  <c r="EF16" i="4"/>
  <c r="EF17" i="4"/>
  <c r="EF18" i="4"/>
  <c r="EF19" i="4"/>
  <c r="EF20" i="4"/>
  <c r="EF21" i="4"/>
  <c r="EF22" i="4"/>
  <c r="EF23" i="4"/>
  <c r="EF24" i="4"/>
  <c r="EF25" i="4"/>
  <c r="EF26" i="4"/>
  <c r="EF27" i="4"/>
  <c r="EF28" i="4"/>
  <c r="EF29" i="4"/>
  <c r="EF30" i="4"/>
  <c r="EF31" i="4"/>
  <c r="EF32" i="4"/>
  <c r="EF33" i="4"/>
  <c r="EF34" i="4"/>
  <c r="EF35" i="4"/>
  <c r="EF36" i="4"/>
  <c r="EF37" i="4"/>
  <c r="EF38" i="4"/>
  <c r="EF39" i="4"/>
  <c r="EF40" i="4"/>
  <c r="EF41" i="4"/>
  <c r="EF42" i="4"/>
  <c r="EF43" i="4"/>
  <c r="EF44" i="4"/>
  <c r="EF45" i="4"/>
  <c r="EF46" i="4"/>
  <c r="EF47" i="4"/>
  <c r="EF48" i="4"/>
  <c r="EF49" i="4"/>
  <c r="EF50" i="4"/>
  <c r="EF51" i="4"/>
  <c r="EF52" i="4"/>
  <c r="EF53" i="4"/>
  <c r="EF54" i="4"/>
  <c r="EF55" i="4"/>
  <c r="EF56" i="4"/>
  <c r="EF57" i="4"/>
  <c r="EF58" i="4"/>
  <c r="EF59" i="4"/>
  <c r="EF60" i="4"/>
  <c r="EF61" i="4"/>
  <c r="EF62" i="4"/>
  <c r="EF63" i="4"/>
  <c r="EF64" i="4"/>
  <c r="EF65" i="4"/>
  <c r="EF66" i="4"/>
  <c r="EF67" i="4"/>
  <c r="EF68" i="4"/>
  <c r="EF69" i="4"/>
  <c r="EF70" i="4"/>
  <c r="EF71" i="4"/>
  <c r="EF72" i="4"/>
  <c r="EF73" i="4"/>
  <c r="EF74" i="4"/>
  <c r="EF75" i="4"/>
  <c r="EF76" i="4"/>
  <c r="EF77" i="4"/>
  <c r="EF78" i="4"/>
  <c r="EF79" i="4"/>
  <c r="EF80" i="4"/>
  <c r="EF81" i="4"/>
  <c r="EF82" i="4"/>
  <c r="EG3" i="4"/>
  <c r="EG5" i="4"/>
  <c r="EG9" i="4"/>
  <c r="EG10" i="4"/>
  <c r="EG4" i="4"/>
  <c r="EG6" i="4"/>
  <c r="EG7" i="4"/>
  <c r="EG8" i="4"/>
  <c r="EG11" i="4"/>
  <c r="EG12" i="4"/>
  <c r="EG13" i="4"/>
  <c r="EG14" i="4"/>
  <c r="EG15" i="4"/>
  <c r="EG16" i="4"/>
  <c r="EG17" i="4"/>
  <c r="EG18" i="4"/>
  <c r="EG19" i="4"/>
  <c r="EG20" i="4"/>
  <c r="EG21" i="4"/>
  <c r="EG22" i="4"/>
  <c r="EG23" i="4"/>
  <c r="EG24" i="4"/>
  <c r="EG25" i="4"/>
  <c r="EG26" i="4"/>
  <c r="EG27" i="4"/>
  <c r="EG28" i="4"/>
  <c r="EG29" i="4"/>
  <c r="EG30" i="4"/>
  <c r="EG31" i="4"/>
  <c r="EG32" i="4"/>
  <c r="EG33" i="4"/>
  <c r="EG34" i="4"/>
  <c r="EG35" i="4"/>
  <c r="EG36" i="4"/>
  <c r="EG37" i="4"/>
  <c r="EG38" i="4"/>
  <c r="EG39" i="4"/>
  <c r="EG40" i="4"/>
  <c r="EG41" i="4"/>
  <c r="EG42" i="4"/>
  <c r="EG43" i="4"/>
  <c r="EG44" i="4"/>
  <c r="EG45" i="4"/>
  <c r="EG46" i="4"/>
  <c r="EG47" i="4"/>
  <c r="EG48" i="4"/>
  <c r="EG49" i="4"/>
  <c r="EG50" i="4"/>
  <c r="EG51" i="4"/>
  <c r="EG52" i="4"/>
  <c r="EG53" i="4"/>
  <c r="EG54" i="4"/>
  <c r="EG55" i="4"/>
  <c r="EG56" i="4"/>
  <c r="EG57" i="4"/>
  <c r="EG58" i="4"/>
  <c r="EG59" i="4"/>
  <c r="EG60" i="4"/>
  <c r="EG61" i="4"/>
  <c r="EG62" i="4"/>
  <c r="EG63" i="4"/>
  <c r="EG64" i="4"/>
  <c r="EG65" i="4"/>
  <c r="EG66" i="4"/>
  <c r="EG67" i="4"/>
  <c r="EG68" i="4"/>
  <c r="EG69" i="4"/>
  <c r="EG70" i="4"/>
  <c r="EG71" i="4"/>
  <c r="EG72" i="4"/>
  <c r="EG73" i="4"/>
  <c r="EG74" i="4"/>
  <c r="EG75" i="4"/>
  <c r="EG76" i="4"/>
  <c r="EG77" i="4"/>
  <c r="EG78" i="4"/>
  <c r="EG79" i="4"/>
  <c r="EG80" i="4"/>
  <c r="EG81" i="4"/>
  <c r="EG82" i="4"/>
  <c r="EH3" i="4"/>
  <c r="EH5" i="4"/>
  <c r="EH9" i="4"/>
  <c r="EH10" i="4"/>
  <c r="EH4" i="4"/>
  <c r="EH6" i="4"/>
  <c r="EH7" i="4"/>
  <c r="EH8" i="4"/>
  <c r="EH11" i="4"/>
  <c r="EH12" i="4"/>
  <c r="EH13" i="4"/>
  <c r="EH14" i="4"/>
  <c r="EH15" i="4"/>
  <c r="EH16" i="4"/>
  <c r="EH17" i="4"/>
  <c r="EH18" i="4"/>
  <c r="EH19" i="4"/>
  <c r="EH20" i="4"/>
  <c r="EH21" i="4"/>
  <c r="EH22" i="4"/>
  <c r="EH23" i="4"/>
  <c r="EH24" i="4"/>
  <c r="EH25" i="4"/>
  <c r="EH26" i="4"/>
  <c r="EH27" i="4"/>
  <c r="EH28" i="4"/>
  <c r="EH29" i="4"/>
  <c r="EH30" i="4"/>
  <c r="EH31" i="4"/>
  <c r="EH32" i="4"/>
  <c r="EH33" i="4"/>
  <c r="EH34" i="4"/>
  <c r="EH35" i="4"/>
  <c r="EH36" i="4"/>
  <c r="EH37" i="4"/>
  <c r="EH38" i="4"/>
  <c r="EH39" i="4"/>
  <c r="EH40" i="4"/>
  <c r="EH41" i="4"/>
  <c r="EH42" i="4"/>
  <c r="EH43" i="4"/>
  <c r="EH44" i="4"/>
  <c r="EH45" i="4"/>
  <c r="EH46" i="4"/>
  <c r="EH47" i="4"/>
  <c r="EH48" i="4"/>
  <c r="EH49" i="4"/>
  <c r="EH50" i="4"/>
  <c r="EH51" i="4"/>
  <c r="EH52" i="4"/>
  <c r="EH53" i="4"/>
  <c r="EH54" i="4"/>
  <c r="EH55" i="4"/>
  <c r="EH56" i="4"/>
  <c r="EH57" i="4"/>
  <c r="EH58" i="4"/>
  <c r="EH59" i="4"/>
  <c r="EH60" i="4"/>
  <c r="EH61" i="4"/>
  <c r="EH62" i="4"/>
  <c r="EH63" i="4"/>
  <c r="EH64" i="4"/>
  <c r="EH65" i="4"/>
  <c r="EH66" i="4"/>
  <c r="EH67" i="4"/>
  <c r="EH68" i="4"/>
  <c r="EH69" i="4"/>
  <c r="EH70" i="4"/>
  <c r="EH71" i="4"/>
  <c r="EH72" i="4"/>
  <c r="EH73" i="4"/>
  <c r="EH74" i="4"/>
  <c r="EH75" i="4"/>
  <c r="EH76" i="4"/>
  <c r="EH77" i="4"/>
  <c r="EH78" i="4"/>
  <c r="EH79" i="4"/>
  <c r="EH80" i="4"/>
  <c r="EH81" i="4"/>
  <c r="EH82" i="4"/>
  <c r="EI3" i="4"/>
  <c r="EI5" i="4"/>
  <c r="EI9" i="4"/>
  <c r="EI10" i="4"/>
  <c r="EI4" i="4"/>
  <c r="EI6" i="4"/>
  <c r="EI7" i="4"/>
  <c r="EI8" i="4"/>
  <c r="EI11" i="4"/>
  <c r="EI12" i="4"/>
  <c r="EI13" i="4"/>
  <c r="EI14" i="4"/>
  <c r="EI15" i="4"/>
  <c r="EI16" i="4"/>
  <c r="EI17" i="4"/>
  <c r="EI18" i="4"/>
  <c r="EI19" i="4"/>
  <c r="EI20" i="4"/>
  <c r="EI21" i="4"/>
  <c r="EI22" i="4"/>
  <c r="EI23" i="4"/>
  <c r="EI24" i="4"/>
  <c r="EI25" i="4"/>
  <c r="EI26" i="4"/>
  <c r="EI27" i="4"/>
  <c r="EI28" i="4"/>
  <c r="EI29" i="4"/>
  <c r="EI30" i="4"/>
  <c r="EI31" i="4"/>
  <c r="EI32" i="4"/>
  <c r="EI33" i="4"/>
  <c r="EI34" i="4"/>
  <c r="EI35" i="4"/>
  <c r="EI36" i="4"/>
  <c r="EI37" i="4"/>
  <c r="EI38" i="4"/>
  <c r="EI39" i="4"/>
  <c r="EI40" i="4"/>
  <c r="EI41" i="4"/>
  <c r="EI42" i="4"/>
  <c r="EI43" i="4"/>
  <c r="EI44" i="4"/>
  <c r="EI45" i="4"/>
  <c r="EI46" i="4"/>
  <c r="EI47" i="4"/>
  <c r="EI48" i="4"/>
  <c r="EI49" i="4"/>
  <c r="EI50" i="4"/>
  <c r="EI51" i="4"/>
  <c r="EI52" i="4"/>
  <c r="EI53" i="4"/>
  <c r="EI54" i="4"/>
  <c r="EI55" i="4"/>
  <c r="EI56" i="4"/>
  <c r="EI57" i="4"/>
  <c r="EI58" i="4"/>
  <c r="EI59" i="4"/>
  <c r="EI60" i="4"/>
  <c r="EI61" i="4"/>
  <c r="EI62" i="4"/>
  <c r="EI63" i="4"/>
  <c r="EI64" i="4"/>
  <c r="EI65" i="4"/>
  <c r="EI66" i="4"/>
  <c r="EI67" i="4"/>
  <c r="EI68" i="4"/>
  <c r="EI69" i="4"/>
  <c r="EI70" i="4"/>
  <c r="EI71" i="4"/>
  <c r="EI72" i="4"/>
  <c r="EI73" i="4"/>
  <c r="EI74" i="4"/>
  <c r="EI75" i="4"/>
  <c r="EI76" i="4"/>
  <c r="EI77" i="4"/>
  <c r="EI78" i="4"/>
  <c r="EI79" i="4"/>
  <c r="EI80" i="4"/>
  <c r="EI81" i="4"/>
  <c r="EI82" i="4"/>
  <c r="EI86" i="4"/>
  <c r="EJ3" i="4"/>
  <c r="EJ5" i="4"/>
  <c r="EJ9" i="4"/>
  <c r="EJ10" i="4"/>
  <c r="EJ4" i="4"/>
  <c r="EJ6" i="4"/>
  <c r="EJ7" i="4"/>
  <c r="EJ8" i="4"/>
  <c r="EJ11" i="4"/>
  <c r="EJ12" i="4"/>
  <c r="EJ13" i="4"/>
  <c r="EJ14" i="4"/>
  <c r="EJ15" i="4"/>
  <c r="EJ16" i="4"/>
  <c r="EJ17" i="4"/>
  <c r="EJ18" i="4"/>
  <c r="EJ19" i="4"/>
  <c r="EJ20" i="4"/>
  <c r="EJ21" i="4"/>
  <c r="EJ22" i="4"/>
  <c r="EJ23" i="4"/>
  <c r="EJ24" i="4"/>
  <c r="EJ25" i="4"/>
  <c r="EJ26" i="4"/>
  <c r="EJ27" i="4"/>
  <c r="EJ28" i="4"/>
  <c r="EJ29" i="4"/>
  <c r="EJ30" i="4"/>
  <c r="EJ31" i="4"/>
  <c r="EJ32" i="4"/>
  <c r="EJ33" i="4"/>
  <c r="EJ34" i="4"/>
  <c r="EJ35" i="4"/>
  <c r="EJ36" i="4"/>
  <c r="EJ37" i="4"/>
  <c r="EJ38" i="4"/>
  <c r="EJ39" i="4"/>
  <c r="EJ40" i="4"/>
  <c r="EJ41" i="4"/>
  <c r="EJ42" i="4"/>
  <c r="EJ43" i="4"/>
  <c r="EJ44" i="4"/>
  <c r="EJ45" i="4"/>
  <c r="EJ46" i="4"/>
  <c r="EJ47" i="4"/>
  <c r="EJ48" i="4"/>
  <c r="EJ49" i="4"/>
  <c r="EJ50" i="4"/>
  <c r="EJ51" i="4"/>
  <c r="EJ52" i="4"/>
  <c r="EJ53" i="4"/>
  <c r="EJ54" i="4"/>
  <c r="EJ55" i="4"/>
  <c r="EJ56" i="4"/>
  <c r="EJ57" i="4"/>
  <c r="EJ58" i="4"/>
  <c r="EJ59" i="4"/>
  <c r="EJ60" i="4"/>
  <c r="EJ61" i="4"/>
  <c r="EJ62" i="4"/>
  <c r="EJ63" i="4"/>
  <c r="EJ64" i="4"/>
  <c r="EJ65" i="4"/>
  <c r="EJ66" i="4"/>
  <c r="EJ67" i="4"/>
  <c r="EJ68" i="4"/>
  <c r="EJ69" i="4"/>
  <c r="EJ70" i="4"/>
  <c r="EJ71" i="4"/>
  <c r="EJ72" i="4"/>
  <c r="EJ73" i="4"/>
  <c r="EJ74" i="4"/>
  <c r="EJ75" i="4"/>
  <c r="EJ76" i="4"/>
  <c r="EJ77" i="4"/>
  <c r="EJ78" i="4"/>
  <c r="EJ79" i="4"/>
  <c r="EJ80" i="4"/>
  <c r="EJ81" i="4"/>
  <c r="EJ82" i="4"/>
  <c r="EK3" i="4"/>
  <c r="EK5" i="4"/>
  <c r="EK9" i="4"/>
  <c r="EK10" i="4"/>
  <c r="EK4" i="4"/>
  <c r="EK6" i="4"/>
  <c r="EK7" i="4"/>
  <c r="EK8" i="4"/>
  <c r="EK11" i="4"/>
  <c r="EK12" i="4"/>
  <c r="EK13" i="4"/>
  <c r="EK14" i="4"/>
  <c r="EK15" i="4"/>
  <c r="EK16" i="4"/>
  <c r="EK17" i="4"/>
  <c r="EK18" i="4"/>
  <c r="EK19" i="4"/>
  <c r="EK20" i="4"/>
  <c r="EK21" i="4"/>
  <c r="EK22" i="4"/>
  <c r="EK23" i="4"/>
  <c r="EK24" i="4"/>
  <c r="EK25" i="4"/>
  <c r="EK26" i="4"/>
  <c r="EK27" i="4"/>
  <c r="EK28" i="4"/>
  <c r="EK29" i="4"/>
  <c r="EK30" i="4"/>
  <c r="EK31" i="4"/>
  <c r="EK32" i="4"/>
  <c r="EK33" i="4"/>
  <c r="EK34" i="4"/>
  <c r="EK35" i="4"/>
  <c r="EK36" i="4"/>
  <c r="EK37" i="4"/>
  <c r="EK38" i="4"/>
  <c r="EK39" i="4"/>
  <c r="EK40" i="4"/>
  <c r="EK41" i="4"/>
  <c r="EK42" i="4"/>
  <c r="EK43" i="4"/>
  <c r="EK44" i="4"/>
  <c r="EK45" i="4"/>
  <c r="EK46" i="4"/>
  <c r="EK47" i="4"/>
  <c r="EK48" i="4"/>
  <c r="EK49" i="4"/>
  <c r="EK50" i="4"/>
  <c r="EK51" i="4"/>
  <c r="EK52" i="4"/>
  <c r="EK53" i="4"/>
  <c r="EK54" i="4"/>
  <c r="EK55" i="4"/>
  <c r="EK56" i="4"/>
  <c r="EK57" i="4"/>
  <c r="EK58" i="4"/>
  <c r="EK59" i="4"/>
  <c r="EK60" i="4"/>
  <c r="EK61" i="4"/>
  <c r="EK62" i="4"/>
  <c r="EK63" i="4"/>
  <c r="EK64" i="4"/>
  <c r="EK65" i="4"/>
  <c r="EK66" i="4"/>
  <c r="EK67" i="4"/>
  <c r="EK68" i="4"/>
  <c r="EK69" i="4"/>
  <c r="EK70" i="4"/>
  <c r="EK71" i="4"/>
  <c r="EK72" i="4"/>
  <c r="EK73" i="4"/>
  <c r="EK74" i="4"/>
  <c r="EK75" i="4"/>
  <c r="EK76" i="4"/>
  <c r="EK77" i="4"/>
  <c r="EK78" i="4"/>
  <c r="EK79" i="4"/>
  <c r="EK80" i="4"/>
  <c r="EK81" i="4"/>
  <c r="EK82" i="4"/>
  <c r="EL3" i="4"/>
  <c r="EL5" i="4"/>
  <c r="EL9" i="4"/>
  <c r="EL10" i="4"/>
  <c r="EL4" i="4"/>
  <c r="EL6" i="4"/>
  <c r="EL7" i="4"/>
  <c r="EL8" i="4"/>
  <c r="EL11" i="4"/>
  <c r="EL12" i="4"/>
  <c r="EL13" i="4"/>
  <c r="EL14" i="4"/>
  <c r="EL15" i="4"/>
  <c r="EL16" i="4"/>
  <c r="EL17" i="4"/>
  <c r="EL18" i="4"/>
  <c r="EL19" i="4"/>
  <c r="EL20" i="4"/>
  <c r="EL21" i="4"/>
  <c r="EL22" i="4"/>
  <c r="EL23" i="4"/>
  <c r="EL24" i="4"/>
  <c r="EL25" i="4"/>
  <c r="EL26" i="4"/>
  <c r="EL27" i="4"/>
  <c r="EL28" i="4"/>
  <c r="EL29" i="4"/>
  <c r="EL30" i="4"/>
  <c r="EL31" i="4"/>
  <c r="EL32" i="4"/>
  <c r="EL33" i="4"/>
  <c r="EL34" i="4"/>
  <c r="EL35" i="4"/>
  <c r="EL36" i="4"/>
  <c r="EL37" i="4"/>
  <c r="EL38" i="4"/>
  <c r="EL39" i="4"/>
  <c r="EL40" i="4"/>
  <c r="EL41" i="4"/>
  <c r="EL42" i="4"/>
  <c r="EL43" i="4"/>
  <c r="EL44" i="4"/>
  <c r="EL45" i="4"/>
  <c r="EL46" i="4"/>
  <c r="EL47" i="4"/>
  <c r="EL48" i="4"/>
  <c r="EL49" i="4"/>
  <c r="EL50" i="4"/>
  <c r="EL51" i="4"/>
  <c r="EL52" i="4"/>
  <c r="EL53" i="4"/>
  <c r="EL54" i="4"/>
  <c r="EL55" i="4"/>
  <c r="EL56" i="4"/>
  <c r="EL57" i="4"/>
  <c r="EL58" i="4"/>
  <c r="EL59" i="4"/>
  <c r="EL60" i="4"/>
  <c r="EL61" i="4"/>
  <c r="EL62" i="4"/>
  <c r="EL63" i="4"/>
  <c r="EL64" i="4"/>
  <c r="EL65" i="4"/>
  <c r="EL66" i="4"/>
  <c r="EL67" i="4"/>
  <c r="EL68" i="4"/>
  <c r="EL69" i="4"/>
  <c r="EL70" i="4"/>
  <c r="EL71" i="4"/>
  <c r="EL72" i="4"/>
  <c r="EL73" i="4"/>
  <c r="EL74" i="4"/>
  <c r="EL75" i="4"/>
  <c r="EL76" i="4"/>
  <c r="EL77" i="4"/>
  <c r="EL78" i="4"/>
  <c r="EL79" i="4"/>
  <c r="EL80" i="4"/>
  <c r="EL81" i="4"/>
  <c r="EL82" i="4"/>
  <c r="EM5" i="4"/>
  <c r="EM12" i="4"/>
  <c r="EM35" i="4"/>
  <c r="EM37" i="4"/>
  <c r="EM30" i="4"/>
  <c r="EM38" i="4"/>
  <c r="EM49" i="4"/>
  <c r="EM71" i="4"/>
  <c r="EM79" i="4"/>
  <c r="EM82" i="4"/>
  <c r="EN5" i="4"/>
  <c r="EN12" i="4"/>
  <c r="EN35" i="4"/>
  <c r="EN37" i="4"/>
  <c r="EN30" i="4"/>
  <c r="EN38" i="4"/>
  <c r="EN49" i="4"/>
  <c r="EN71" i="4"/>
  <c r="EN79" i="4"/>
  <c r="EN82" i="4"/>
  <c r="EO3" i="4"/>
  <c r="EO5" i="4"/>
  <c r="EO9" i="4"/>
  <c r="EO12" i="4"/>
  <c r="EO15" i="4"/>
  <c r="EO16" i="4"/>
  <c r="EO17" i="4"/>
  <c r="EO18" i="4"/>
  <c r="EO27" i="4"/>
  <c r="EO30" i="4"/>
  <c r="EO35" i="4"/>
  <c r="EO43" i="4"/>
  <c r="EO48" i="4"/>
  <c r="EO49" i="4"/>
  <c r="EO51" i="4"/>
  <c r="EO60" i="4"/>
  <c r="EO67" i="4"/>
  <c r="EO71" i="4"/>
  <c r="EO74" i="4"/>
  <c r="EO79" i="4"/>
  <c r="EO82" i="4"/>
  <c r="EP9" i="4"/>
  <c r="EP12" i="4"/>
  <c r="EP15" i="4"/>
  <c r="EP16" i="4"/>
  <c r="EP17" i="4"/>
  <c r="EP18" i="4"/>
  <c r="EP27" i="4"/>
  <c r="EP30" i="4"/>
  <c r="EP35" i="4"/>
  <c r="EP43" i="4"/>
  <c r="EP48" i="4"/>
  <c r="EP49" i="4"/>
  <c r="EP51" i="4"/>
  <c r="EP60" i="4"/>
  <c r="EP67" i="4"/>
  <c r="EP71" i="4"/>
  <c r="EP74" i="4"/>
  <c r="EP79" i="4"/>
  <c r="EP82" i="4"/>
  <c r="EQ3" i="4"/>
  <c r="EQ5" i="4"/>
  <c r="EQ9" i="4"/>
  <c r="EQ10" i="4"/>
  <c r="EQ4" i="4"/>
  <c r="EQ6" i="4"/>
  <c r="EQ7" i="4"/>
  <c r="EQ8" i="4"/>
  <c r="EQ11" i="4"/>
  <c r="EQ12" i="4"/>
  <c r="EQ13" i="4"/>
  <c r="EQ14" i="4"/>
  <c r="EQ15" i="4"/>
  <c r="EQ16" i="4"/>
  <c r="EQ17" i="4"/>
  <c r="EQ18" i="4"/>
  <c r="EQ19" i="4"/>
  <c r="EQ20" i="4"/>
  <c r="EQ21" i="4"/>
  <c r="EQ22" i="4"/>
  <c r="EQ23" i="4"/>
  <c r="EQ24" i="4"/>
  <c r="EQ25" i="4"/>
  <c r="EQ26" i="4"/>
  <c r="EQ27" i="4"/>
  <c r="EQ28" i="4"/>
  <c r="EQ29" i="4"/>
  <c r="EQ30" i="4"/>
  <c r="EQ31" i="4"/>
  <c r="EQ32" i="4"/>
  <c r="EQ33" i="4"/>
  <c r="EQ34" i="4"/>
  <c r="EQ35" i="4"/>
  <c r="EQ36" i="4"/>
  <c r="EQ37" i="4"/>
  <c r="EQ38" i="4"/>
  <c r="EQ39" i="4"/>
  <c r="EQ40" i="4"/>
  <c r="EQ41" i="4"/>
  <c r="EQ42" i="4"/>
  <c r="EQ43" i="4"/>
  <c r="EQ44" i="4"/>
  <c r="EQ45" i="4"/>
  <c r="EQ46" i="4"/>
  <c r="EQ47" i="4"/>
  <c r="EQ48" i="4"/>
  <c r="EQ49" i="4"/>
  <c r="EQ50" i="4"/>
  <c r="EQ51" i="4"/>
  <c r="EQ52" i="4"/>
  <c r="EQ53" i="4"/>
  <c r="EQ54" i="4"/>
  <c r="EQ55" i="4"/>
  <c r="EQ56" i="4"/>
  <c r="EQ57" i="4"/>
  <c r="EQ58" i="4"/>
  <c r="EQ59" i="4"/>
  <c r="EQ60" i="4"/>
  <c r="EQ61" i="4"/>
  <c r="EQ62" i="4"/>
  <c r="EQ63" i="4"/>
  <c r="EQ64" i="4"/>
  <c r="EQ65" i="4"/>
  <c r="EQ66" i="4"/>
  <c r="EQ67" i="4"/>
  <c r="EQ68" i="4"/>
  <c r="EQ69" i="4"/>
  <c r="EQ70" i="4"/>
  <c r="EQ71" i="4"/>
  <c r="EQ72" i="4"/>
  <c r="EQ73" i="4"/>
  <c r="EQ74" i="4"/>
  <c r="EQ75" i="4"/>
  <c r="EQ76" i="4"/>
  <c r="EQ77" i="4"/>
  <c r="EQ78" i="4"/>
  <c r="EQ79" i="4"/>
  <c r="EQ80" i="4"/>
  <c r="EQ81" i="4"/>
  <c r="EQ82" i="4"/>
  <c r="EQ86" i="4"/>
  <c r="ER3" i="4"/>
  <c r="ER5" i="4"/>
  <c r="ER9" i="4"/>
  <c r="ER10" i="4"/>
  <c r="ER4" i="4"/>
  <c r="ER6" i="4"/>
  <c r="ER7" i="4"/>
  <c r="ER8" i="4"/>
  <c r="ER11" i="4"/>
  <c r="ER12" i="4"/>
  <c r="ER13" i="4"/>
  <c r="ER14" i="4"/>
  <c r="ER15" i="4"/>
  <c r="ER16" i="4"/>
  <c r="ER17" i="4"/>
  <c r="ER18" i="4"/>
  <c r="ER19" i="4"/>
  <c r="ER20" i="4"/>
  <c r="ER21" i="4"/>
  <c r="ER22" i="4"/>
  <c r="ER23" i="4"/>
  <c r="ER24" i="4"/>
  <c r="ER25" i="4"/>
  <c r="ER26" i="4"/>
  <c r="ER27" i="4"/>
  <c r="ER28" i="4"/>
  <c r="ER29" i="4"/>
  <c r="ER30" i="4"/>
  <c r="ER31" i="4"/>
  <c r="ER32" i="4"/>
  <c r="ER33" i="4"/>
  <c r="ER34" i="4"/>
  <c r="ER35" i="4"/>
  <c r="ER36" i="4"/>
  <c r="ER37" i="4"/>
  <c r="ER38" i="4"/>
  <c r="ER39" i="4"/>
  <c r="ER40" i="4"/>
  <c r="ER41" i="4"/>
  <c r="ER42" i="4"/>
  <c r="ER43" i="4"/>
  <c r="ER44" i="4"/>
  <c r="ER45" i="4"/>
  <c r="ER46" i="4"/>
  <c r="ER47" i="4"/>
  <c r="ER48" i="4"/>
  <c r="ER49" i="4"/>
  <c r="ER50" i="4"/>
  <c r="ER51" i="4"/>
  <c r="ER52" i="4"/>
  <c r="ER53" i="4"/>
  <c r="ER54" i="4"/>
  <c r="ER55" i="4"/>
  <c r="ER56" i="4"/>
  <c r="ER57" i="4"/>
  <c r="ER58" i="4"/>
  <c r="ER59" i="4"/>
  <c r="ER60" i="4"/>
  <c r="ER61" i="4"/>
  <c r="ER62" i="4"/>
  <c r="ER63" i="4"/>
  <c r="ER64" i="4"/>
  <c r="ER65" i="4"/>
  <c r="ER66" i="4"/>
  <c r="ER67" i="4"/>
  <c r="ER68" i="4"/>
  <c r="ER69" i="4"/>
  <c r="ER70" i="4"/>
  <c r="ER71" i="4"/>
  <c r="ER72" i="4"/>
  <c r="ER73" i="4"/>
  <c r="ER74" i="4"/>
  <c r="ER75" i="4"/>
  <c r="ER76" i="4"/>
  <c r="ER77" i="4"/>
  <c r="ER78" i="4"/>
  <c r="ER79" i="4"/>
  <c r="ER80" i="4"/>
  <c r="ER81" i="4"/>
  <c r="ER82" i="4"/>
  <c r="ES3" i="4"/>
  <c r="ES5" i="4"/>
  <c r="ES9" i="4"/>
  <c r="ES10" i="4"/>
  <c r="ES4" i="4"/>
  <c r="ES6" i="4"/>
  <c r="ES7" i="4"/>
  <c r="ES8" i="4"/>
  <c r="ES11" i="4"/>
  <c r="ES12" i="4"/>
  <c r="ES13" i="4"/>
  <c r="ES14" i="4"/>
  <c r="ES15" i="4"/>
  <c r="ES16" i="4"/>
  <c r="ES17" i="4"/>
  <c r="ES18" i="4"/>
  <c r="ES19" i="4"/>
  <c r="ES20" i="4"/>
  <c r="ES21" i="4"/>
  <c r="ES22" i="4"/>
  <c r="ES23" i="4"/>
  <c r="ES24" i="4"/>
  <c r="ES25" i="4"/>
  <c r="ES26" i="4"/>
  <c r="ES27" i="4"/>
  <c r="ES28" i="4"/>
  <c r="ES29" i="4"/>
  <c r="ES30" i="4"/>
  <c r="ES31" i="4"/>
  <c r="ES32" i="4"/>
  <c r="ES33" i="4"/>
  <c r="ES34" i="4"/>
  <c r="ES35" i="4"/>
  <c r="ES36" i="4"/>
  <c r="ES37" i="4"/>
  <c r="ES38" i="4"/>
  <c r="ES39" i="4"/>
  <c r="ES40" i="4"/>
  <c r="ES41" i="4"/>
  <c r="ES42" i="4"/>
  <c r="ES43" i="4"/>
  <c r="ES44" i="4"/>
  <c r="ES45" i="4"/>
  <c r="ES46" i="4"/>
  <c r="ES47" i="4"/>
  <c r="ES48" i="4"/>
  <c r="ES49" i="4"/>
  <c r="ES50" i="4"/>
  <c r="ES51" i="4"/>
  <c r="ES52" i="4"/>
  <c r="ES53" i="4"/>
  <c r="ES54" i="4"/>
  <c r="ES55" i="4"/>
  <c r="ES56" i="4"/>
  <c r="ES57" i="4"/>
  <c r="ES58" i="4"/>
  <c r="ES59" i="4"/>
  <c r="ES60" i="4"/>
  <c r="ES61" i="4"/>
  <c r="ES62" i="4"/>
  <c r="ES63" i="4"/>
  <c r="ES64" i="4"/>
  <c r="ES65" i="4"/>
  <c r="ES66" i="4"/>
  <c r="ES67" i="4"/>
  <c r="ES68" i="4"/>
  <c r="ES69" i="4"/>
  <c r="ES70" i="4"/>
  <c r="ES71" i="4"/>
  <c r="ES72" i="4"/>
  <c r="ES73" i="4"/>
  <c r="ES74" i="4"/>
  <c r="ES75" i="4"/>
  <c r="ES76" i="4"/>
  <c r="ES77" i="4"/>
  <c r="ES79" i="4"/>
  <c r="ES80" i="4"/>
  <c r="ES81" i="4"/>
  <c r="ES82" i="4"/>
  <c r="ET3" i="4"/>
  <c r="ET5" i="4"/>
  <c r="ET86" i="4" s="1"/>
  <c r="ET9" i="4"/>
  <c r="ET10" i="4"/>
  <c r="ET4" i="4"/>
  <c r="ET6" i="4"/>
  <c r="ET7" i="4"/>
  <c r="ET8" i="4"/>
  <c r="ET11" i="4"/>
  <c r="ET12" i="4"/>
  <c r="ET13" i="4"/>
  <c r="ET14" i="4"/>
  <c r="ET15" i="4"/>
  <c r="ET16" i="4"/>
  <c r="ET17" i="4"/>
  <c r="ET18" i="4"/>
  <c r="ET19" i="4"/>
  <c r="ET20" i="4"/>
  <c r="ET21" i="4"/>
  <c r="ET22" i="4"/>
  <c r="ET23" i="4"/>
  <c r="ET24" i="4"/>
  <c r="ET25" i="4"/>
  <c r="ET26" i="4"/>
  <c r="ET27" i="4"/>
  <c r="ET28" i="4"/>
  <c r="ET29" i="4"/>
  <c r="ET30" i="4"/>
  <c r="ET31" i="4"/>
  <c r="ET32" i="4"/>
  <c r="ET33" i="4"/>
  <c r="ET34" i="4"/>
  <c r="ET35" i="4"/>
  <c r="ET36" i="4"/>
  <c r="ET37" i="4"/>
  <c r="ET38" i="4"/>
  <c r="ET39" i="4"/>
  <c r="ET40" i="4"/>
  <c r="ET41" i="4"/>
  <c r="ET42" i="4"/>
  <c r="ET43" i="4"/>
  <c r="ET44" i="4"/>
  <c r="ET45" i="4"/>
  <c r="ET46" i="4"/>
  <c r="ET47" i="4"/>
  <c r="ET48" i="4"/>
  <c r="ET49" i="4"/>
  <c r="ET50" i="4"/>
  <c r="ET51" i="4"/>
  <c r="ET52" i="4"/>
  <c r="ET53" i="4"/>
  <c r="ET54" i="4"/>
  <c r="ET55" i="4"/>
  <c r="ET56" i="4"/>
  <c r="ET57" i="4"/>
  <c r="ET58" i="4"/>
  <c r="ET59" i="4"/>
  <c r="ET60" i="4"/>
  <c r="ET61" i="4"/>
  <c r="ET62" i="4"/>
  <c r="ET63" i="4"/>
  <c r="ET64" i="4"/>
  <c r="ET65" i="4"/>
  <c r="ET66" i="4"/>
  <c r="ET67" i="4"/>
  <c r="ET68" i="4"/>
  <c r="ET69" i="4"/>
  <c r="ET70" i="4"/>
  <c r="ET71" i="4"/>
  <c r="ET72" i="4"/>
  <c r="ET73" i="4"/>
  <c r="ET74" i="4"/>
  <c r="ET75" i="4"/>
  <c r="ET76" i="4"/>
  <c r="ET77" i="4"/>
  <c r="ET78" i="4"/>
  <c r="ET79" i="4"/>
  <c r="ET80" i="4"/>
  <c r="ET81" i="4"/>
  <c r="ET82" i="4"/>
  <c r="EU3" i="4"/>
  <c r="EU5" i="4"/>
  <c r="EU9" i="4"/>
  <c r="EU10" i="4"/>
  <c r="EU4" i="4"/>
  <c r="EU6" i="4"/>
  <c r="EU7" i="4"/>
  <c r="EU8" i="4"/>
  <c r="EU11" i="4"/>
  <c r="EU12" i="4"/>
  <c r="EU13" i="4"/>
  <c r="EU14" i="4"/>
  <c r="EU15" i="4"/>
  <c r="EU16" i="4"/>
  <c r="EU17" i="4"/>
  <c r="EU18" i="4"/>
  <c r="EU19" i="4"/>
  <c r="EU20" i="4"/>
  <c r="EU21" i="4"/>
  <c r="EU22" i="4"/>
  <c r="EU23" i="4"/>
  <c r="EU24" i="4"/>
  <c r="EU25" i="4"/>
  <c r="EU26" i="4"/>
  <c r="EU27" i="4"/>
  <c r="EU28" i="4"/>
  <c r="EU29" i="4"/>
  <c r="EU30" i="4"/>
  <c r="EU31" i="4"/>
  <c r="EU32" i="4"/>
  <c r="EU33" i="4"/>
  <c r="EU34" i="4"/>
  <c r="EU35" i="4"/>
  <c r="EU36" i="4"/>
  <c r="EU37" i="4"/>
  <c r="EU38" i="4"/>
  <c r="EU39" i="4"/>
  <c r="EU40" i="4"/>
  <c r="EU41" i="4"/>
  <c r="EU42" i="4"/>
  <c r="EU43" i="4"/>
  <c r="EU44" i="4"/>
  <c r="EU45" i="4"/>
  <c r="EU46" i="4"/>
  <c r="EU47" i="4"/>
  <c r="EU48" i="4"/>
  <c r="EU49" i="4"/>
  <c r="EU50" i="4"/>
  <c r="EU51" i="4"/>
  <c r="EU52" i="4"/>
  <c r="EU53" i="4"/>
  <c r="EU54" i="4"/>
  <c r="EU55" i="4"/>
  <c r="EU56" i="4"/>
  <c r="EU57" i="4"/>
  <c r="EU58" i="4"/>
  <c r="EU59" i="4"/>
  <c r="EU60" i="4"/>
  <c r="EU61" i="4"/>
  <c r="EU62" i="4"/>
  <c r="EU63" i="4"/>
  <c r="EU64" i="4"/>
  <c r="EU65" i="4"/>
  <c r="EU66" i="4"/>
  <c r="EU67" i="4"/>
  <c r="EU68" i="4"/>
  <c r="EU69" i="4"/>
  <c r="EU70" i="4"/>
  <c r="EU71" i="4"/>
  <c r="EU72" i="4"/>
  <c r="EU73" i="4"/>
  <c r="EU74" i="4"/>
  <c r="EU75" i="4"/>
  <c r="EU76" i="4"/>
  <c r="EU77" i="4"/>
  <c r="EU78" i="4"/>
  <c r="EU79" i="4"/>
  <c r="EU80" i="4"/>
  <c r="EU81" i="4"/>
  <c r="EU82" i="4"/>
  <c r="EU86" i="4"/>
  <c r="EV3" i="4"/>
  <c r="EV5" i="4"/>
  <c r="EV9" i="4"/>
  <c r="EV10" i="4"/>
  <c r="EV86" i="4" s="1"/>
  <c r="EV4" i="4"/>
  <c r="EV6" i="4"/>
  <c r="EV7" i="4"/>
  <c r="EV8" i="4"/>
  <c r="EV11" i="4"/>
  <c r="EV12" i="4"/>
  <c r="EV13" i="4"/>
  <c r="EV14" i="4"/>
  <c r="EV15" i="4"/>
  <c r="EV16" i="4"/>
  <c r="EV17" i="4"/>
  <c r="EV18" i="4"/>
  <c r="EV19" i="4"/>
  <c r="EV20" i="4"/>
  <c r="EV21" i="4"/>
  <c r="EV22" i="4"/>
  <c r="EV23" i="4"/>
  <c r="EV24" i="4"/>
  <c r="EV25" i="4"/>
  <c r="EV26" i="4"/>
  <c r="EV27" i="4"/>
  <c r="EV28" i="4"/>
  <c r="EV29" i="4"/>
  <c r="EV30" i="4"/>
  <c r="EV31" i="4"/>
  <c r="EV32" i="4"/>
  <c r="EV33" i="4"/>
  <c r="EV34" i="4"/>
  <c r="EV35" i="4"/>
  <c r="EV36" i="4"/>
  <c r="EV37" i="4"/>
  <c r="EV38" i="4"/>
  <c r="EV39" i="4"/>
  <c r="EV40" i="4"/>
  <c r="EV41" i="4"/>
  <c r="EV42" i="4"/>
  <c r="EV43" i="4"/>
  <c r="EV44" i="4"/>
  <c r="EV45" i="4"/>
  <c r="EV46" i="4"/>
  <c r="EV47" i="4"/>
  <c r="EV48" i="4"/>
  <c r="EV49" i="4"/>
  <c r="EV50" i="4"/>
  <c r="EV51" i="4"/>
  <c r="EV52" i="4"/>
  <c r="EV53" i="4"/>
  <c r="EV54" i="4"/>
  <c r="EV55" i="4"/>
  <c r="EV56" i="4"/>
  <c r="EV57" i="4"/>
  <c r="EV58" i="4"/>
  <c r="EV59" i="4"/>
  <c r="EV60" i="4"/>
  <c r="EV61" i="4"/>
  <c r="EV62" i="4"/>
  <c r="EV63" i="4"/>
  <c r="EV64" i="4"/>
  <c r="EV65" i="4"/>
  <c r="EV66" i="4"/>
  <c r="EV67" i="4"/>
  <c r="EV68" i="4"/>
  <c r="EV69" i="4"/>
  <c r="EV70" i="4"/>
  <c r="EV71" i="4"/>
  <c r="EV72" i="4"/>
  <c r="EV73" i="4"/>
  <c r="EV74" i="4"/>
  <c r="EV75" i="4"/>
  <c r="EV76" i="4"/>
  <c r="EV77" i="4"/>
  <c r="EV78" i="4"/>
  <c r="EV79" i="4"/>
  <c r="EV80" i="4"/>
  <c r="EV81" i="4"/>
  <c r="EV82" i="4"/>
  <c r="EW3" i="4"/>
  <c r="EW5" i="4"/>
  <c r="EW9" i="4"/>
  <c r="EW86" i="4" s="1"/>
  <c r="EW10" i="4"/>
  <c r="EW4" i="4"/>
  <c r="EW6" i="4"/>
  <c r="EW7" i="4"/>
  <c r="EW8" i="4"/>
  <c r="EW11" i="4"/>
  <c r="EW12" i="4"/>
  <c r="EW13" i="4"/>
  <c r="EW14" i="4"/>
  <c r="EW15" i="4"/>
  <c r="EW16" i="4"/>
  <c r="EW17" i="4"/>
  <c r="EW18" i="4"/>
  <c r="EW19" i="4"/>
  <c r="EW20" i="4"/>
  <c r="EW21" i="4"/>
  <c r="EW22" i="4"/>
  <c r="EW23" i="4"/>
  <c r="EW24" i="4"/>
  <c r="EW25" i="4"/>
  <c r="EW26" i="4"/>
  <c r="EW27" i="4"/>
  <c r="EW28" i="4"/>
  <c r="EW29" i="4"/>
  <c r="EW30" i="4"/>
  <c r="EW31" i="4"/>
  <c r="EW32" i="4"/>
  <c r="EW33" i="4"/>
  <c r="EW34" i="4"/>
  <c r="EW35" i="4"/>
  <c r="EW36" i="4"/>
  <c r="EW37" i="4"/>
  <c r="EW38" i="4"/>
  <c r="EW39" i="4"/>
  <c r="EW40" i="4"/>
  <c r="EW41" i="4"/>
  <c r="EW42" i="4"/>
  <c r="EW43" i="4"/>
  <c r="EW44" i="4"/>
  <c r="EW45" i="4"/>
  <c r="EW46" i="4"/>
  <c r="EW47" i="4"/>
  <c r="EW48" i="4"/>
  <c r="EW49" i="4"/>
  <c r="EW50" i="4"/>
  <c r="EW51" i="4"/>
  <c r="EW52" i="4"/>
  <c r="EW53" i="4"/>
  <c r="EW54" i="4"/>
  <c r="EW55" i="4"/>
  <c r="EW56" i="4"/>
  <c r="EW57" i="4"/>
  <c r="EW58" i="4"/>
  <c r="EW59" i="4"/>
  <c r="EW60" i="4"/>
  <c r="EW61" i="4"/>
  <c r="EW62" i="4"/>
  <c r="EW63" i="4"/>
  <c r="EW64" i="4"/>
  <c r="EW65" i="4"/>
  <c r="EW66" i="4"/>
  <c r="EW67" i="4"/>
  <c r="EW68" i="4"/>
  <c r="EW69" i="4"/>
  <c r="EW70" i="4"/>
  <c r="EW71" i="4"/>
  <c r="EW72" i="4"/>
  <c r="EW73" i="4"/>
  <c r="EW74" i="4"/>
  <c r="EW75" i="4"/>
  <c r="EW76" i="4"/>
  <c r="EW77" i="4"/>
  <c r="EW78" i="4"/>
  <c r="EW79" i="4"/>
  <c r="EW80" i="4"/>
  <c r="EW81" i="4"/>
  <c r="EW82" i="4"/>
  <c r="EX3" i="4"/>
  <c r="EX5" i="4"/>
  <c r="EX86" i="4" s="1"/>
  <c r="EX9" i="4"/>
  <c r="EX10" i="4"/>
  <c r="EX4" i="4"/>
  <c r="EX6" i="4"/>
  <c r="EX7" i="4"/>
  <c r="EX8" i="4"/>
  <c r="EX11" i="4"/>
  <c r="EX12" i="4"/>
  <c r="EX13" i="4"/>
  <c r="EX14" i="4"/>
  <c r="EX15" i="4"/>
  <c r="EX16" i="4"/>
  <c r="EX17" i="4"/>
  <c r="EX18" i="4"/>
  <c r="EX19" i="4"/>
  <c r="EX20" i="4"/>
  <c r="EX21" i="4"/>
  <c r="EX22" i="4"/>
  <c r="EX23" i="4"/>
  <c r="EX24" i="4"/>
  <c r="EX25" i="4"/>
  <c r="EX26" i="4"/>
  <c r="EX27" i="4"/>
  <c r="EX28" i="4"/>
  <c r="EX29" i="4"/>
  <c r="EX30" i="4"/>
  <c r="EX31" i="4"/>
  <c r="EX32" i="4"/>
  <c r="EX33" i="4"/>
  <c r="EX34" i="4"/>
  <c r="EX35" i="4"/>
  <c r="EX36" i="4"/>
  <c r="EX37" i="4"/>
  <c r="EX38" i="4"/>
  <c r="EX39" i="4"/>
  <c r="EX40" i="4"/>
  <c r="EX41" i="4"/>
  <c r="EX42" i="4"/>
  <c r="EX43" i="4"/>
  <c r="EX44" i="4"/>
  <c r="EX45" i="4"/>
  <c r="EX46" i="4"/>
  <c r="EX47" i="4"/>
  <c r="EX48" i="4"/>
  <c r="EX49" i="4"/>
  <c r="EX50" i="4"/>
  <c r="EX51" i="4"/>
  <c r="EX52" i="4"/>
  <c r="EX53" i="4"/>
  <c r="EX54" i="4"/>
  <c r="EX55" i="4"/>
  <c r="EX56" i="4"/>
  <c r="EX57" i="4"/>
  <c r="EX58" i="4"/>
  <c r="EX59" i="4"/>
  <c r="EX60" i="4"/>
  <c r="EX61" i="4"/>
  <c r="EX62" i="4"/>
  <c r="EX63" i="4"/>
  <c r="EX64" i="4"/>
  <c r="EX65" i="4"/>
  <c r="EX66" i="4"/>
  <c r="EX67" i="4"/>
  <c r="EX68" i="4"/>
  <c r="EX69" i="4"/>
  <c r="EX70" i="4"/>
  <c r="EX71" i="4"/>
  <c r="EX72" i="4"/>
  <c r="EX73" i="4"/>
  <c r="EX74" i="4"/>
  <c r="EX75" i="4"/>
  <c r="EX76" i="4"/>
  <c r="EX77" i="4"/>
  <c r="EX78" i="4"/>
  <c r="EX79" i="4"/>
  <c r="EX80" i="4"/>
  <c r="EX81" i="4"/>
  <c r="EX82" i="4"/>
  <c r="EY3" i="4"/>
  <c r="EY5" i="4"/>
  <c r="EY9" i="4"/>
  <c r="EY10" i="4"/>
  <c r="EY4" i="4"/>
  <c r="EY6" i="4"/>
  <c r="EY7" i="4"/>
  <c r="EY8" i="4"/>
  <c r="EY11" i="4"/>
  <c r="EY12" i="4"/>
  <c r="EY13" i="4"/>
  <c r="EY14" i="4"/>
  <c r="EY15" i="4"/>
  <c r="EY16" i="4"/>
  <c r="EY17" i="4"/>
  <c r="EY18" i="4"/>
  <c r="EY19" i="4"/>
  <c r="EY20" i="4"/>
  <c r="EY21" i="4"/>
  <c r="EY22" i="4"/>
  <c r="EY23" i="4"/>
  <c r="EY24" i="4"/>
  <c r="EY25" i="4"/>
  <c r="EY26" i="4"/>
  <c r="EY27" i="4"/>
  <c r="EY28" i="4"/>
  <c r="EY29" i="4"/>
  <c r="EY30" i="4"/>
  <c r="EY31" i="4"/>
  <c r="EY32" i="4"/>
  <c r="EY33" i="4"/>
  <c r="EY34" i="4"/>
  <c r="EY35" i="4"/>
  <c r="EY36" i="4"/>
  <c r="EY37" i="4"/>
  <c r="EY38" i="4"/>
  <c r="EY39" i="4"/>
  <c r="EY40" i="4"/>
  <c r="EY41" i="4"/>
  <c r="EY42" i="4"/>
  <c r="EY43" i="4"/>
  <c r="EY44" i="4"/>
  <c r="EY45" i="4"/>
  <c r="EY46" i="4"/>
  <c r="EY47" i="4"/>
  <c r="EY48" i="4"/>
  <c r="EY49" i="4"/>
  <c r="EY50" i="4"/>
  <c r="EY51" i="4"/>
  <c r="EY52" i="4"/>
  <c r="EY53" i="4"/>
  <c r="EY54" i="4"/>
  <c r="EY55" i="4"/>
  <c r="EY56" i="4"/>
  <c r="EY57" i="4"/>
  <c r="EY58" i="4"/>
  <c r="EY59" i="4"/>
  <c r="EY60" i="4"/>
  <c r="EY61" i="4"/>
  <c r="EY62" i="4"/>
  <c r="EY63" i="4"/>
  <c r="EY64" i="4"/>
  <c r="EY65" i="4"/>
  <c r="EY66" i="4"/>
  <c r="EY67" i="4"/>
  <c r="EY68" i="4"/>
  <c r="EY69" i="4"/>
  <c r="EY70" i="4"/>
  <c r="EY71" i="4"/>
  <c r="EY72" i="4"/>
  <c r="EY73" i="4"/>
  <c r="EY74" i="4"/>
  <c r="EY75" i="4"/>
  <c r="EY76" i="4"/>
  <c r="EY77" i="4"/>
  <c r="EY78" i="4"/>
  <c r="EY79" i="4"/>
  <c r="EY80" i="4"/>
  <c r="EY81" i="4"/>
  <c r="EY82" i="4"/>
  <c r="EY86" i="4"/>
  <c r="EZ3" i="4"/>
  <c r="EZ5" i="4"/>
  <c r="EZ9" i="4"/>
  <c r="EZ10" i="4"/>
  <c r="EZ86" i="4" s="1"/>
  <c r="EZ4" i="4"/>
  <c r="EZ6" i="4"/>
  <c r="EZ7" i="4"/>
  <c r="EZ8" i="4"/>
  <c r="EZ11" i="4"/>
  <c r="EZ12" i="4"/>
  <c r="EZ13" i="4"/>
  <c r="EZ14" i="4"/>
  <c r="EZ15" i="4"/>
  <c r="EZ16" i="4"/>
  <c r="EZ17" i="4"/>
  <c r="EZ18" i="4"/>
  <c r="EZ19" i="4"/>
  <c r="EZ20" i="4"/>
  <c r="EZ21" i="4"/>
  <c r="EZ22" i="4"/>
  <c r="EZ23" i="4"/>
  <c r="EZ24" i="4"/>
  <c r="EZ25" i="4"/>
  <c r="EZ26" i="4"/>
  <c r="EZ27" i="4"/>
  <c r="EZ28" i="4"/>
  <c r="EZ29" i="4"/>
  <c r="EZ30" i="4"/>
  <c r="EZ31" i="4"/>
  <c r="EZ32" i="4"/>
  <c r="EZ33" i="4"/>
  <c r="EZ34" i="4"/>
  <c r="EZ35" i="4"/>
  <c r="EZ36" i="4"/>
  <c r="EZ37" i="4"/>
  <c r="EZ38" i="4"/>
  <c r="EZ39" i="4"/>
  <c r="EZ40" i="4"/>
  <c r="EZ41" i="4"/>
  <c r="EZ42" i="4"/>
  <c r="EZ43" i="4"/>
  <c r="EZ44" i="4"/>
  <c r="EZ45" i="4"/>
  <c r="EZ46" i="4"/>
  <c r="EZ47" i="4"/>
  <c r="EZ48" i="4"/>
  <c r="EZ49" i="4"/>
  <c r="EZ50" i="4"/>
  <c r="EZ51" i="4"/>
  <c r="EZ52" i="4"/>
  <c r="EZ53" i="4"/>
  <c r="EZ54" i="4"/>
  <c r="EZ55" i="4"/>
  <c r="EZ56" i="4"/>
  <c r="EZ57" i="4"/>
  <c r="EZ58" i="4"/>
  <c r="EZ59" i="4"/>
  <c r="EZ60" i="4"/>
  <c r="EZ61" i="4"/>
  <c r="EZ62" i="4"/>
  <c r="EZ63" i="4"/>
  <c r="EZ64" i="4"/>
  <c r="EZ65" i="4"/>
  <c r="EZ66" i="4"/>
  <c r="EZ67" i="4"/>
  <c r="EZ68" i="4"/>
  <c r="EZ69" i="4"/>
  <c r="EZ70" i="4"/>
  <c r="EZ71" i="4"/>
  <c r="EZ72" i="4"/>
  <c r="EZ73" i="4"/>
  <c r="EZ74" i="4"/>
  <c r="EZ75" i="4"/>
  <c r="EZ76" i="4"/>
  <c r="EZ77" i="4"/>
  <c r="EZ78" i="4"/>
  <c r="EZ79" i="4"/>
  <c r="EZ80" i="4"/>
  <c r="EZ81" i="4"/>
  <c r="EZ82" i="4"/>
  <c r="FA3" i="4"/>
  <c r="FA5" i="4"/>
  <c r="FA9" i="4"/>
  <c r="FA86" i="4" s="1"/>
  <c r="FA10" i="4"/>
  <c r="FA4" i="4"/>
  <c r="FA6" i="4"/>
  <c r="FA7" i="4"/>
  <c r="FA8" i="4"/>
  <c r="FA11" i="4"/>
  <c r="FA12" i="4"/>
  <c r="FA13" i="4"/>
  <c r="FA14" i="4"/>
  <c r="FA15" i="4"/>
  <c r="FA16" i="4"/>
  <c r="FA17" i="4"/>
  <c r="FA18" i="4"/>
  <c r="FA19" i="4"/>
  <c r="FA20" i="4"/>
  <c r="FA21" i="4"/>
  <c r="FA22" i="4"/>
  <c r="FA23" i="4"/>
  <c r="FA24" i="4"/>
  <c r="FA25" i="4"/>
  <c r="FA26" i="4"/>
  <c r="FA27" i="4"/>
  <c r="FA28" i="4"/>
  <c r="FA29" i="4"/>
  <c r="FA30" i="4"/>
  <c r="FA31" i="4"/>
  <c r="FA32" i="4"/>
  <c r="FA33" i="4"/>
  <c r="FA34" i="4"/>
  <c r="FA35" i="4"/>
  <c r="FA36" i="4"/>
  <c r="FA37" i="4"/>
  <c r="FA38" i="4"/>
  <c r="FA39" i="4"/>
  <c r="FA40" i="4"/>
  <c r="FA41" i="4"/>
  <c r="FA42" i="4"/>
  <c r="FA43" i="4"/>
  <c r="FA44" i="4"/>
  <c r="FA45" i="4"/>
  <c r="FA46" i="4"/>
  <c r="FA47" i="4"/>
  <c r="FA48" i="4"/>
  <c r="FA49" i="4"/>
  <c r="FA50" i="4"/>
  <c r="FA51" i="4"/>
  <c r="FA52" i="4"/>
  <c r="FA53" i="4"/>
  <c r="FA54" i="4"/>
  <c r="FA55" i="4"/>
  <c r="FA56" i="4"/>
  <c r="FA57" i="4"/>
  <c r="FA58" i="4"/>
  <c r="FA59" i="4"/>
  <c r="FA60" i="4"/>
  <c r="FA61" i="4"/>
  <c r="FA62" i="4"/>
  <c r="FA63" i="4"/>
  <c r="FA64" i="4"/>
  <c r="FA65" i="4"/>
  <c r="FA66" i="4"/>
  <c r="FA67" i="4"/>
  <c r="FA68" i="4"/>
  <c r="FA69" i="4"/>
  <c r="FA70" i="4"/>
  <c r="FA71" i="4"/>
  <c r="FA72" i="4"/>
  <c r="FA73" i="4"/>
  <c r="FA74" i="4"/>
  <c r="FA75" i="4"/>
  <c r="FA76" i="4"/>
  <c r="FA77" i="4"/>
  <c r="FA78" i="4"/>
  <c r="FA79" i="4"/>
  <c r="FA80" i="4"/>
  <c r="FA81" i="4"/>
  <c r="FA82" i="4"/>
  <c r="FB3" i="4"/>
  <c r="FB5" i="4"/>
  <c r="FB86" i="4" s="1"/>
  <c r="FB9" i="4"/>
  <c r="FB10" i="4"/>
  <c r="FB4" i="4"/>
  <c r="FB6" i="4"/>
  <c r="FB7" i="4"/>
  <c r="FB8"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C3" i="4"/>
  <c r="FC5" i="4"/>
  <c r="FC9" i="4"/>
  <c r="FC10" i="4"/>
  <c r="FC4" i="4"/>
  <c r="FC6" i="4"/>
  <c r="FC7" i="4"/>
  <c r="FC8" i="4"/>
  <c r="FC11" i="4"/>
  <c r="FC12" i="4"/>
  <c r="FC13" i="4"/>
  <c r="FC14" i="4"/>
  <c r="FC15" i="4"/>
  <c r="FC16" i="4"/>
  <c r="FC17" i="4"/>
  <c r="FC18" i="4"/>
  <c r="FC19" i="4"/>
  <c r="FC20" i="4"/>
  <c r="FC21" i="4"/>
  <c r="FC22" i="4"/>
  <c r="FC23" i="4"/>
  <c r="FC24" i="4"/>
  <c r="FC25" i="4"/>
  <c r="FC26" i="4"/>
  <c r="FC27" i="4"/>
  <c r="FC28" i="4"/>
  <c r="FC29" i="4"/>
  <c r="FC30" i="4"/>
  <c r="FC31" i="4"/>
  <c r="FC32" i="4"/>
  <c r="FC33" i="4"/>
  <c r="FC34" i="4"/>
  <c r="FC35" i="4"/>
  <c r="FC36" i="4"/>
  <c r="FC37" i="4"/>
  <c r="FC38" i="4"/>
  <c r="FC39" i="4"/>
  <c r="FC40" i="4"/>
  <c r="FC41" i="4"/>
  <c r="FC42" i="4"/>
  <c r="FC43" i="4"/>
  <c r="FC44" i="4"/>
  <c r="FC45" i="4"/>
  <c r="FC46" i="4"/>
  <c r="FC47" i="4"/>
  <c r="FC48" i="4"/>
  <c r="FC49" i="4"/>
  <c r="FC50" i="4"/>
  <c r="FC51" i="4"/>
  <c r="FC52" i="4"/>
  <c r="FC53" i="4"/>
  <c r="FC54" i="4"/>
  <c r="FC55" i="4"/>
  <c r="FC56" i="4"/>
  <c r="FC57" i="4"/>
  <c r="FC58" i="4"/>
  <c r="FC59" i="4"/>
  <c r="FC60" i="4"/>
  <c r="FC61" i="4"/>
  <c r="FC62" i="4"/>
  <c r="FC63" i="4"/>
  <c r="FC64" i="4"/>
  <c r="FC65" i="4"/>
  <c r="FC66" i="4"/>
  <c r="FC67" i="4"/>
  <c r="FC68" i="4"/>
  <c r="FC69" i="4"/>
  <c r="FC70" i="4"/>
  <c r="FC71" i="4"/>
  <c r="FC72" i="4"/>
  <c r="FC73" i="4"/>
  <c r="FC74" i="4"/>
  <c r="FC75" i="4"/>
  <c r="FC76" i="4"/>
  <c r="FC77" i="4"/>
  <c r="FC78" i="4"/>
  <c r="FC79" i="4"/>
  <c r="FC80" i="4"/>
  <c r="FC81" i="4"/>
  <c r="FC82"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3" i="4"/>
  <c r="GC5" i="4"/>
  <c r="GC9" i="4"/>
  <c r="GC86" i="4" s="1"/>
  <c r="GC10" i="4"/>
  <c r="GC4" i="4"/>
  <c r="GC6" i="4"/>
  <c r="GC7" i="4"/>
  <c r="GC8" i="4"/>
  <c r="GC11" i="4"/>
  <c r="GC12" i="4"/>
  <c r="GC13" i="4"/>
  <c r="GC14" i="4"/>
  <c r="GC15" i="4"/>
  <c r="GC16" i="4"/>
  <c r="GC17" i="4"/>
  <c r="GC18" i="4"/>
  <c r="GC19" i="4"/>
  <c r="GC20" i="4"/>
  <c r="GC21" i="4"/>
  <c r="GC22" i="4"/>
  <c r="GC23" i="4"/>
  <c r="GC24" i="4"/>
  <c r="GC25" i="4"/>
  <c r="GC26" i="4"/>
  <c r="GC27" i="4"/>
  <c r="GC28" i="4"/>
  <c r="GC29" i="4"/>
  <c r="GC30" i="4"/>
  <c r="GC31" i="4"/>
  <c r="GC32" i="4"/>
  <c r="GC33" i="4"/>
  <c r="GC34" i="4"/>
  <c r="GC35" i="4"/>
  <c r="GC36" i="4"/>
  <c r="GC37" i="4"/>
  <c r="GC38" i="4"/>
  <c r="GC39" i="4"/>
  <c r="GC40" i="4"/>
  <c r="GC41" i="4"/>
  <c r="GC42" i="4"/>
  <c r="GC43" i="4"/>
  <c r="GC44" i="4"/>
  <c r="GC45" i="4"/>
  <c r="GC46" i="4"/>
  <c r="GC47" i="4"/>
  <c r="GC48" i="4"/>
  <c r="GC49" i="4"/>
  <c r="GC50" i="4"/>
  <c r="GC51" i="4"/>
  <c r="GC52" i="4"/>
  <c r="GC53" i="4"/>
  <c r="GC54" i="4"/>
  <c r="GC55" i="4"/>
  <c r="GC56" i="4"/>
  <c r="GC57" i="4"/>
  <c r="GC58" i="4"/>
  <c r="GC59" i="4"/>
  <c r="GC60" i="4"/>
  <c r="GC61" i="4"/>
  <c r="GC62" i="4"/>
  <c r="GC63" i="4"/>
  <c r="GC64" i="4"/>
  <c r="GC65" i="4"/>
  <c r="GC66" i="4"/>
  <c r="GC67" i="4"/>
  <c r="GC68" i="4"/>
  <c r="GC69" i="4"/>
  <c r="GC70" i="4"/>
  <c r="GC71" i="4"/>
  <c r="GC72" i="4"/>
  <c r="GC73" i="4"/>
  <c r="GC74" i="4"/>
  <c r="GC75" i="4"/>
  <c r="GC76" i="4"/>
  <c r="GC77" i="4"/>
  <c r="GC78" i="4"/>
  <c r="GC79" i="4"/>
  <c r="GC80" i="4"/>
  <c r="GC81" i="4"/>
  <c r="GC82" i="4"/>
  <c r="GD3" i="4"/>
  <c r="GD5" i="4"/>
  <c r="GD86" i="4" s="1"/>
  <c r="GD9" i="4"/>
  <c r="GD10" i="4"/>
  <c r="GD4" i="4"/>
  <c r="GD6" i="4"/>
  <c r="GD7" i="4"/>
  <c r="GD8" i="4"/>
  <c r="GD11" i="4"/>
  <c r="GD12" i="4"/>
  <c r="GD13" i="4"/>
  <c r="GD14" i="4"/>
  <c r="GD15" i="4"/>
  <c r="GD16" i="4"/>
  <c r="GD17" i="4"/>
  <c r="GD18" i="4"/>
  <c r="GD19" i="4"/>
  <c r="GD20" i="4"/>
  <c r="GD21" i="4"/>
  <c r="GD22" i="4"/>
  <c r="GD23" i="4"/>
  <c r="GD24" i="4"/>
  <c r="GD25" i="4"/>
  <c r="GD26" i="4"/>
  <c r="GD27" i="4"/>
  <c r="GD28" i="4"/>
  <c r="GD29" i="4"/>
  <c r="GD30" i="4"/>
  <c r="GD31" i="4"/>
  <c r="GD32" i="4"/>
  <c r="GD33" i="4"/>
  <c r="GD34" i="4"/>
  <c r="GD35" i="4"/>
  <c r="GD36" i="4"/>
  <c r="GD37" i="4"/>
  <c r="GD38" i="4"/>
  <c r="GD39" i="4"/>
  <c r="GD40" i="4"/>
  <c r="GD41" i="4"/>
  <c r="GD42" i="4"/>
  <c r="GD43" i="4"/>
  <c r="GD44" i="4"/>
  <c r="GD45" i="4"/>
  <c r="GD46" i="4"/>
  <c r="GD47" i="4"/>
  <c r="GD48" i="4"/>
  <c r="GD49" i="4"/>
  <c r="GD50" i="4"/>
  <c r="GD51" i="4"/>
  <c r="GD52" i="4"/>
  <c r="GD53" i="4"/>
  <c r="GD54" i="4"/>
  <c r="GD55" i="4"/>
  <c r="GD56" i="4"/>
  <c r="GD57" i="4"/>
  <c r="GD58" i="4"/>
  <c r="GD59" i="4"/>
  <c r="GD60" i="4"/>
  <c r="GD61" i="4"/>
  <c r="GD62" i="4"/>
  <c r="GD63" i="4"/>
  <c r="GD64" i="4"/>
  <c r="GD65" i="4"/>
  <c r="GD66" i="4"/>
  <c r="GD67" i="4"/>
  <c r="GD68" i="4"/>
  <c r="GD69" i="4"/>
  <c r="GD70" i="4"/>
  <c r="GD71" i="4"/>
  <c r="GD72" i="4"/>
  <c r="GD73" i="4"/>
  <c r="GD74" i="4"/>
  <c r="GD75" i="4"/>
  <c r="GD76" i="4"/>
  <c r="GD77" i="4"/>
  <c r="GD78" i="4"/>
  <c r="GD79" i="4"/>
  <c r="GD80" i="4"/>
  <c r="GD81" i="4"/>
  <c r="GD82" i="4"/>
  <c r="GE3" i="4"/>
  <c r="GE5" i="4"/>
  <c r="GE9" i="4"/>
  <c r="GE10" i="4"/>
  <c r="GE4" i="4"/>
  <c r="GE6" i="4"/>
  <c r="GE7" i="4"/>
  <c r="GE8" i="4"/>
  <c r="GE11" i="4"/>
  <c r="GE12" i="4"/>
  <c r="GE13" i="4"/>
  <c r="GE14" i="4"/>
  <c r="GE15" i="4"/>
  <c r="GE16" i="4"/>
  <c r="GE17" i="4"/>
  <c r="GE18" i="4"/>
  <c r="GE19" i="4"/>
  <c r="GE20" i="4"/>
  <c r="GE21" i="4"/>
  <c r="GE22" i="4"/>
  <c r="GE23" i="4"/>
  <c r="GE24" i="4"/>
  <c r="GE25" i="4"/>
  <c r="GE26" i="4"/>
  <c r="GE27" i="4"/>
  <c r="GE28" i="4"/>
  <c r="GE29" i="4"/>
  <c r="GE30" i="4"/>
  <c r="GE31" i="4"/>
  <c r="GE32" i="4"/>
  <c r="GE33" i="4"/>
  <c r="GE34" i="4"/>
  <c r="GE35" i="4"/>
  <c r="GE36" i="4"/>
  <c r="GE37" i="4"/>
  <c r="GE38" i="4"/>
  <c r="GE39" i="4"/>
  <c r="GE40" i="4"/>
  <c r="GE41" i="4"/>
  <c r="GE42" i="4"/>
  <c r="GE43" i="4"/>
  <c r="GE44" i="4"/>
  <c r="GE45" i="4"/>
  <c r="GE46" i="4"/>
  <c r="GE47" i="4"/>
  <c r="GE48" i="4"/>
  <c r="GE49" i="4"/>
  <c r="GE50" i="4"/>
  <c r="GE51" i="4"/>
  <c r="GE52" i="4"/>
  <c r="GE53" i="4"/>
  <c r="GE54" i="4"/>
  <c r="GE55" i="4"/>
  <c r="GE56" i="4"/>
  <c r="GE57" i="4"/>
  <c r="GE58" i="4"/>
  <c r="GE59" i="4"/>
  <c r="GE60" i="4"/>
  <c r="GE61" i="4"/>
  <c r="GE62" i="4"/>
  <c r="GE63" i="4"/>
  <c r="GE64" i="4"/>
  <c r="GE65" i="4"/>
  <c r="GE66" i="4"/>
  <c r="GE67" i="4"/>
  <c r="GE68" i="4"/>
  <c r="GE69" i="4"/>
  <c r="GE70" i="4"/>
  <c r="GE71" i="4"/>
  <c r="GE72" i="4"/>
  <c r="GE73" i="4"/>
  <c r="GE74" i="4"/>
  <c r="GE75" i="4"/>
  <c r="GE76" i="4"/>
  <c r="GE77" i="4"/>
  <c r="GE78" i="4"/>
  <c r="GE79" i="4"/>
  <c r="GE80" i="4"/>
  <c r="GE81" i="4"/>
  <c r="GE82" i="4"/>
  <c r="GE86" i="4"/>
  <c r="GF3" i="4"/>
  <c r="GF5" i="4"/>
  <c r="GF9" i="4"/>
  <c r="GF10" i="4"/>
  <c r="GF86" i="4" s="1"/>
  <c r="GF4" i="4"/>
  <c r="GF6" i="4"/>
  <c r="GF7" i="4"/>
  <c r="GF8" i="4"/>
  <c r="GF11" i="4"/>
  <c r="GF12" i="4"/>
  <c r="GF13" i="4"/>
  <c r="GF14" i="4"/>
  <c r="GF15" i="4"/>
  <c r="GF16" i="4"/>
  <c r="GF17" i="4"/>
  <c r="GF18" i="4"/>
  <c r="GF19" i="4"/>
  <c r="GF20" i="4"/>
  <c r="GF21" i="4"/>
  <c r="GF22" i="4"/>
  <c r="GF23" i="4"/>
  <c r="GF24" i="4"/>
  <c r="GF25" i="4"/>
  <c r="GF26" i="4"/>
  <c r="GF27" i="4"/>
  <c r="GF28" i="4"/>
  <c r="GF29" i="4"/>
  <c r="GF30" i="4"/>
  <c r="GF31" i="4"/>
  <c r="GF32" i="4"/>
  <c r="GF33" i="4"/>
  <c r="GF34" i="4"/>
  <c r="GF35" i="4"/>
  <c r="GF36" i="4"/>
  <c r="GF37" i="4"/>
  <c r="GF38" i="4"/>
  <c r="GF39" i="4"/>
  <c r="GF40" i="4"/>
  <c r="GF41" i="4"/>
  <c r="GF42" i="4"/>
  <c r="GF43" i="4"/>
  <c r="GF44" i="4"/>
  <c r="GF45" i="4"/>
  <c r="GF46" i="4"/>
  <c r="GF47" i="4"/>
  <c r="GF48" i="4"/>
  <c r="GF49" i="4"/>
  <c r="GF50" i="4"/>
  <c r="GF51" i="4"/>
  <c r="GF52" i="4"/>
  <c r="GF53" i="4"/>
  <c r="GF54" i="4"/>
  <c r="GF55" i="4"/>
  <c r="GF56" i="4"/>
  <c r="GF57" i="4"/>
  <c r="GF58" i="4"/>
  <c r="GF59" i="4"/>
  <c r="GF60" i="4"/>
  <c r="GF61" i="4"/>
  <c r="GF62" i="4"/>
  <c r="GF63" i="4"/>
  <c r="GF64" i="4"/>
  <c r="GF65" i="4"/>
  <c r="GF66" i="4"/>
  <c r="GF67" i="4"/>
  <c r="GF68" i="4"/>
  <c r="GF69" i="4"/>
  <c r="GF70" i="4"/>
  <c r="GF71" i="4"/>
  <c r="GF72" i="4"/>
  <c r="GF73" i="4"/>
  <c r="GF74" i="4"/>
  <c r="GF75" i="4"/>
  <c r="GF76" i="4"/>
  <c r="GF77" i="4"/>
  <c r="GF78" i="4"/>
  <c r="GF79" i="4"/>
  <c r="GF80" i="4"/>
  <c r="GF81" i="4"/>
  <c r="GF82" i="4"/>
  <c r="GG3" i="4"/>
  <c r="GG5" i="4"/>
  <c r="GG9" i="4"/>
  <c r="GG86" i="4" s="1"/>
  <c r="GG10" i="4"/>
  <c r="GG4" i="4"/>
  <c r="GG6" i="4"/>
  <c r="GG7" i="4"/>
  <c r="GG8" i="4"/>
  <c r="GG11" i="4"/>
  <c r="GG12" i="4"/>
  <c r="GG13" i="4"/>
  <c r="GG14" i="4"/>
  <c r="GG15" i="4"/>
  <c r="GG16" i="4"/>
  <c r="GG17" i="4"/>
  <c r="GG18" i="4"/>
  <c r="GG19" i="4"/>
  <c r="GG20" i="4"/>
  <c r="GG21" i="4"/>
  <c r="GG22" i="4"/>
  <c r="GG23" i="4"/>
  <c r="GG24" i="4"/>
  <c r="GG25" i="4"/>
  <c r="GG26" i="4"/>
  <c r="GG27" i="4"/>
  <c r="GG28" i="4"/>
  <c r="GG29" i="4"/>
  <c r="GG30" i="4"/>
  <c r="GG31" i="4"/>
  <c r="GG32" i="4"/>
  <c r="GG33" i="4"/>
  <c r="GG34" i="4"/>
  <c r="GG35" i="4"/>
  <c r="GG36" i="4"/>
  <c r="GG37" i="4"/>
  <c r="GG38" i="4"/>
  <c r="GG39" i="4"/>
  <c r="GG40" i="4"/>
  <c r="GG41" i="4"/>
  <c r="GG42" i="4"/>
  <c r="GG43" i="4"/>
  <c r="GG44" i="4"/>
  <c r="GG45" i="4"/>
  <c r="GG46" i="4"/>
  <c r="GG47" i="4"/>
  <c r="GG48" i="4"/>
  <c r="GG49" i="4"/>
  <c r="GG50" i="4"/>
  <c r="GG51" i="4"/>
  <c r="GG52" i="4"/>
  <c r="GG53" i="4"/>
  <c r="GG54" i="4"/>
  <c r="GG55" i="4"/>
  <c r="GG56" i="4"/>
  <c r="GG57" i="4"/>
  <c r="GG58" i="4"/>
  <c r="GG59" i="4"/>
  <c r="GG60" i="4"/>
  <c r="GG61" i="4"/>
  <c r="GG62" i="4"/>
  <c r="GG63" i="4"/>
  <c r="GG64" i="4"/>
  <c r="GG65" i="4"/>
  <c r="GG66" i="4"/>
  <c r="GG67" i="4"/>
  <c r="GG68" i="4"/>
  <c r="GG69" i="4"/>
  <c r="GG70" i="4"/>
  <c r="GG71" i="4"/>
  <c r="GG72" i="4"/>
  <c r="GG73" i="4"/>
  <c r="GG74" i="4"/>
  <c r="GG75" i="4"/>
  <c r="GG76" i="4"/>
  <c r="GG77" i="4"/>
  <c r="GG78" i="4"/>
  <c r="GG79" i="4"/>
  <c r="GG80" i="4"/>
  <c r="GG81" i="4"/>
  <c r="GG82" i="4"/>
  <c r="GH3" i="4"/>
  <c r="GH5" i="4"/>
  <c r="GH86" i="4" s="1"/>
  <c r="GH9" i="4"/>
  <c r="GH10" i="4"/>
  <c r="GH4" i="4"/>
  <c r="GH6" i="4"/>
  <c r="GH7" i="4"/>
  <c r="GH8" i="4"/>
  <c r="GH11" i="4"/>
  <c r="GH12" i="4"/>
  <c r="GH13" i="4"/>
  <c r="GH14" i="4"/>
  <c r="GH15" i="4"/>
  <c r="GH16" i="4"/>
  <c r="GH17" i="4"/>
  <c r="GH18" i="4"/>
  <c r="GH19" i="4"/>
  <c r="GH20" i="4"/>
  <c r="GH21" i="4"/>
  <c r="GH22" i="4"/>
  <c r="GH23" i="4"/>
  <c r="GH24" i="4"/>
  <c r="GH25" i="4"/>
  <c r="GH26" i="4"/>
  <c r="GH27" i="4"/>
  <c r="GH28" i="4"/>
  <c r="GH29" i="4"/>
  <c r="GH30" i="4"/>
  <c r="GH31" i="4"/>
  <c r="GH32" i="4"/>
  <c r="GH33" i="4"/>
  <c r="GH34" i="4"/>
  <c r="GH35" i="4"/>
  <c r="GH36" i="4"/>
  <c r="GH37" i="4"/>
  <c r="GH38" i="4"/>
  <c r="GH39" i="4"/>
  <c r="GH40" i="4"/>
  <c r="GH41" i="4"/>
  <c r="GH42" i="4"/>
  <c r="GH43" i="4"/>
  <c r="GH44" i="4"/>
  <c r="GH45" i="4"/>
  <c r="GH46" i="4"/>
  <c r="GH47" i="4"/>
  <c r="GH48" i="4"/>
  <c r="GH49" i="4"/>
  <c r="GH50" i="4"/>
  <c r="GH51" i="4"/>
  <c r="GH52" i="4"/>
  <c r="GH53" i="4"/>
  <c r="GH54" i="4"/>
  <c r="GH55" i="4"/>
  <c r="GH56" i="4"/>
  <c r="GH57" i="4"/>
  <c r="GH58" i="4"/>
  <c r="GH59" i="4"/>
  <c r="GH60" i="4"/>
  <c r="GH61" i="4"/>
  <c r="GH62" i="4"/>
  <c r="GH63" i="4"/>
  <c r="GH64" i="4"/>
  <c r="GH65" i="4"/>
  <c r="GH66" i="4"/>
  <c r="GH67" i="4"/>
  <c r="GH68" i="4"/>
  <c r="GH69" i="4"/>
  <c r="GH70" i="4"/>
  <c r="GH71" i="4"/>
  <c r="GH72" i="4"/>
  <c r="GH73" i="4"/>
  <c r="GH74" i="4"/>
  <c r="GH75" i="4"/>
  <c r="GH76" i="4"/>
  <c r="GH77" i="4"/>
  <c r="GH78" i="4"/>
  <c r="GH79" i="4"/>
  <c r="GH80" i="4"/>
  <c r="GH81" i="4"/>
  <c r="GH82" i="4"/>
  <c r="GI3" i="4"/>
  <c r="GI5" i="4"/>
  <c r="GI9" i="4"/>
  <c r="GI10" i="4"/>
  <c r="GI4" i="4"/>
  <c r="GI6" i="4"/>
  <c r="GI7" i="4"/>
  <c r="GI8" i="4"/>
  <c r="GI11" i="4"/>
  <c r="GI12" i="4"/>
  <c r="GI13" i="4"/>
  <c r="GI14" i="4"/>
  <c r="GI15" i="4"/>
  <c r="GI16" i="4"/>
  <c r="GI17" i="4"/>
  <c r="GI18" i="4"/>
  <c r="GI19" i="4"/>
  <c r="GI20" i="4"/>
  <c r="GI21" i="4"/>
  <c r="GI22" i="4"/>
  <c r="GI23" i="4"/>
  <c r="GI24" i="4"/>
  <c r="GI25" i="4"/>
  <c r="GI26" i="4"/>
  <c r="GI27" i="4"/>
  <c r="GI28" i="4"/>
  <c r="GI29" i="4"/>
  <c r="GI30" i="4"/>
  <c r="GI31" i="4"/>
  <c r="GI32" i="4"/>
  <c r="GI33" i="4"/>
  <c r="GI34" i="4"/>
  <c r="GI35" i="4"/>
  <c r="GI36" i="4"/>
  <c r="GI37" i="4"/>
  <c r="GI38" i="4"/>
  <c r="GI39" i="4"/>
  <c r="GI40" i="4"/>
  <c r="GI41" i="4"/>
  <c r="GI42" i="4"/>
  <c r="GI43" i="4"/>
  <c r="GI44" i="4"/>
  <c r="GI45" i="4"/>
  <c r="GI46" i="4"/>
  <c r="GI47" i="4"/>
  <c r="GI48" i="4"/>
  <c r="GI49" i="4"/>
  <c r="GI50" i="4"/>
  <c r="GI51" i="4"/>
  <c r="GI52" i="4"/>
  <c r="GI53" i="4"/>
  <c r="GI54" i="4"/>
  <c r="GI55" i="4"/>
  <c r="GI56" i="4"/>
  <c r="GI57" i="4"/>
  <c r="GI58" i="4"/>
  <c r="GI59" i="4"/>
  <c r="GI60" i="4"/>
  <c r="GI61" i="4"/>
  <c r="GI62" i="4"/>
  <c r="GI63" i="4"/>
  <c r="GI64" i="4"/>
  <c r="GI65" i="4"/>
  <c r="GI66" i="4"/>
  <c r="GI67" i="4"/>
  <c r="GI68" i="4"/>
  <c r="GI69" i="4"/>
  <c r="GI70" i="4"/>
  <c r="GI71" i="4"/>
  <c r="GI72" i="4"/>
  <c r="GI73" i="4"/>
  <c r="GI74" i="4"/>
  <c r="GI75" i="4"/>
  <c r="GI76" i="4"/>
  <c r="GI77" i="4"/>
  <c r="GI78" i="4"/>
  <c r="GI79" i="4"/>
  <c r="GI80" i="4"/>
  <c r="GI81" i="4"/>
  <c r="GI82" i="4"/>
  <c r="GI86" i="4"/>
  <c r="GJ3" i="4"/>
  <c r="GJ5" i="4"/>
  <c r="GJ9" i="4"/>
  <c r="GJ10" i="4"/>
  <c r="GJ86" i="4" s="1"/>
  <c r="GJ4" i="4"/>
  <c r="GJ6" i="4"/>
  <c r="GJ7" i="4"/>
  <c r="GJ8" i="4"/>
  <c r="GJ11" i="4"/>
  <c r="GJ12" i="4"/>
  <c r="GJ13" i="4"/>
  <c r="GJ14" i="4"/>
  <c r="GJ15" i="4"/>
  <c r="GJ16" i="4"/>
  <c r="GJ17" i="4"/>
  <c r="GJ18" i="4"/>
  <c r="GJ19" i="4"/>
  <c r="GJ20" i="4"/>
  <c r="GJ21" i="4"/>
  <c r="GJ22" i="4"/>
  <c r="GJ23" i="4"/>
  <c r="GJ24" i="4"/>
  <c r="GJ25" i="4"/>
  <c r="GJ26" i="4"/>
  <c r="GJ27" i="4"/>
  <c r="GJ28" i="4"/>
  <c r="GJ29" i="4"/>
  <c r="GJ30" i="4"/>
  <c r="GJ31" i="4"/>
  <c r="GJ32" i="4"/>
  <c r="GJ33" i="4"/>
  <c r="GJ34" i="4"/>
  <c r="GJ35" i="4"/>
  <c r="GJ36" i="4"/>
  <c r="GJ37" i="4"/>
  <c r="GJ38" i="4"/>
  <c r="GJ39" i="4"/>
  <c r="GJ40" i="4"/>
  <c r="GJ41" i="4"/>
  <c r="GJ42" i="4"/>
  <c r="GJ43" i="4"/>
  <c r="GJ44" i="4"/>
  <c r="GJ45" i="4"/>
  <c r="GJ46" i="4"/>
  <c r="GJ47" i="4"/>
  <c r="GJ48" i="4"/>
  <c r="GJ49" i="4"/>
  <c r="GJ50" i="4"/>
  <c r="GJ51" i="4"/>
  <c r="GJ52" i="4"/>
  <c r="GJ53" i="4"/>
  <c r="GJ54" i="4"/>
  <c r="GJ55" i="4"/>
  <c r="GJ56" i="4"/>
  <c r="GJ57" i="4"/>
  <c r="GJ58" i="4"/>
  <c r="GJ59" i="4"/>
  <c r="GJ60" i="4"/>
  <c r="GJ61" i="4"/>
  <c r="GJ62" i="4"/>
  <c r="GJ63" i="4"/>
  <c r="GJ64" i="4"/>
  <c r="GJ65" i="4"/>
  <c r="GJ66" i="4"/>
  <c r="GJ67" i="4"/>
  <c r="GJ68" i="4"/>
  <c r="GJ69" i="4"/>
  <c r="GJ70" i="4"/>
  <c r="GJ71" i="4"/>
  <c r="GJ72" i="4"/>
  <c r="GJ73" i="4"/>
  <c r="GJ74" i="4"/>
  <c r="GJ75" i="4"/>
  <c r="GJ76" i="4"/>
  <c r="GJ77" i="4"/>
  <c r="GJ78" i="4"/>
  <c r="GJ79" i="4"/>
  <c r="GJ80" i="4"/>
  <c r="GJ81" i="4"/>
  <c r="GJ82" i="4"/>
  <c r="GK3" i="4"/>
  <c r="GK86" i="4" s="1"/>
  <c r="GK5" i="4"/>
  <c r="GK9" i="4"/>
  <c r="GK10" i="4"/>
  <c r="GK4" i="4"/>
  <c r="GK6" i="4"/>
  <c r="GK7" i="4"/>
  <c r="GK8" i="4"/>
  <c r="GK11" i="4"/>
  <c r="GK12" i="4"/>
  <c r="GK13" i="4"/>
  <c r="GK14" i="4"/>
  <c r="GK15" i="4"/>
  <c r="GK16" i="4"/>
  <c r="GK17" i="4"/>
  <c r="GK18" i="4"/>
  <c r="GK19" i="4"/>
  <c r="GK20" i="4"/>
  <c r="GK21" i="4"/>
  <c r="GK22" i="4"/>
  <c r="GK23" i="4"/>
  <c r="GK24" i="4"/>
  <c r="GK25" i="4"/>
  <c r="GK26" i="4"/>
  <c r="GK27" i="4"/>
  <c r="GK28" i="4"/>
  <c r="GK29" i="4"/>
  <c r="GK30" i="4"/>
  <c r="GK31" i="4"/>
  <c r="GK32" i="4"/>
  <c r="GK33" i="4"/>
  <c r="GK34" i="4"/>
  <c r="GK35" i="4"/>
  <c r="GK36" i="4"/>
  <c r="GK37" i="4"/>
  <c r="GK38" i="4"/>
  <c r="GK39" i="4"/>
  <c r="GK40" i="4"/>
  <c r="GK41" i="4"/>
  <c r="GK42" i="4"/>
  <c r="GK43" i="4"/>
  <c r="GK44" i="4"/>
  <c r="GK45" i="4"/>
  <c r="GK46" i="4"/>
  <c r="GK47" i="4"/>
  <c r="GK48" i="4"/>
  <c r="GK49" i="4"/>
  <c r="GK50" i="4"/>
  <c r="GK51" i="4"/>
  <c r="GK52" i="4"/>
  <c r="GK53" i="4"/>
  <c r="GK54" i="4"/>
  <c r="GK55" i="4"/>
  <c r="GK56" i="4"/>
  <c r="GK68" i="4"/>
  <c r="GK69" i="4"/>
  <c r="GK70" i="4"/>
  <c r="GK71" i="4"/>
  <c r="GK72" i="4"/>
  <c r="GK73" i="4"/>
  <c r="GK74" i="4"/>
  <c r="GK75" i="4"/>
  <c r="GK76" i="4"/>
  <c r="GK77" i="4"/>
  <c r="GK78" i="4"/>
  <c r="GK79" i="4"/>
  <c r="GK80" i="4"/>
  <c r="GK81" i="4"/>
  <c r="GK82" i="4"/>
  <c r="GL86" i="4"/>
  <c r="GM86" i="4"/>
  <c r="GN3" i="4"/>
  <c r="GN5" i="4"/>
  <c r="GN9" i="4"/>
  <c r="GN86" i="4" s="1"/>
  <c r="GN10" i="4"/>
  <c r="GN4" i="4"/>
  <c r="GN6" i="4"/>
  <c r="GN7" i="4"/>
  <c r="GN8" i="4"/>
  <c r="GN11" i="4"/>
  <c r="GN12" i="4"/>
  <c r="GN13" i="4"/>
  <c r="GN14" i="4"/>
  <c r="GN15" i="4"/>
  <c r="GN16" i="4"/>
  <c r="GN17" i="4"/>
  <c r="GN18" i="4"/>
  <c r="GN19" i="4"/>
  <c r="GN20" i="4"/>
  <c r="GN21" i="4"/>
  <c r="GN22" i="4"/>
  <c r="GN23" i="4"/>
  <c r="GN24" i="4"/>
  <c r="GN25" i="4"/>
  <c r="GN26" i="4"/>
  <c r="GN27" i="4"/>
  <c r="GN28" i="4"/>
  <c r="GN29" i="4"/>
  <c r="GN30" i="4"/>
  <c r="GN31" i="4"/>
  <c r="GN32" i="4"/>
  <c r="GN33" i="4"/>
  <c r="GN34" i="4"/>
  <c r="GN35" i="4"/>
  <c r="GN36" i="4"/>
  <c r="GN37" i="4"/>
  <c r="GN38" i="4"/>
  <c r="GN39" i="4"/>
  <c r="GN40" i="4"/>
  <c r="GN41" i="4"/>
  <c r="GN42" i="4"/>
  <c r="GN43" i="4"/>
  <c r="GN44" i="4"/>
  <c r="GN45" i="4"/>
  <c r="GN46" i="4"/>
  <c r="GN47" i="4"/>
  <c r="GN48" i="4"/>
  <c r="GN49" i="4"/>
  <c r="GN50" i="4"/>
  <c r="GN51" i="4"/>
  <c r="GN52" i="4"/>
  <c r="GN53" i="4"/>
  <c r="GN54" i="4"/>
  <c r="GN55" i="4"/>
  <c r="GN56" i="4"/>
  <c r="GN57" i="4"/>
  <c r="GN58" i="4"/>
  <c r="GN59" i="4"/>
  <c r="GN60" i="4"/>
  <c r="GN61" i="4"/>
  <c r="GN62" i="4"/>
  <c r="GN63" i="4"/>
  <c r="GN64" i="4"/>
  <c r="GN65" i="4"/>
  <c r="GN66" i="4"/>
  <c r="GN67" i="4"/>
  <c r="GN68" i="4"/>
  <c r="GN69" i="4"/>
  <c r="GN70" i="4"/>
  <c r="GN71" i="4"/>
  <c r="GN72" i="4"/>
  <c r="GN73" i="4"/>
  <c r="GN74" i="4"/>
  <c r="GN75" i="4"/>
  <c r="GN76" i="4"/>
  <c r="GN77" i="4"/>
  <c r="GN78" i="4"/>
  <c r="GN79" i="4"/>
  <c r="GN80" i="4"/>
  <c r="GN81" i="4"/>
  <c r="GN82" i="4"/>
  <c r="GO3" i="4"/>
  <c r="GO5" i="4"/>
  <c r="GO86" i="4" s="1"/>
  <c r="GO9" i="4"/>
  <c r="GO10" i="4"/>
  <c r="GO4" i="4"/>
  <c r="GO6" i="4"/>
  <c r="GO7" i="4"/>
  <c r="GO8" i="4"/>
  <c r="GO11" i="4"/>
  <c r="GO12" i="4"/>
  <c r="GO13" i="4"/>
  <c r="GO14" i="4"/>
  <c r="GO15" i="4"/>
  <c r="GO16" i="4"/>
  <c r="GO17" i="4"/>
  <c r="GO18" i="4"/>
  <c r="GO19" i="4"/>
  <c r="GO20" i="4"/>
  <c r="GO21" i="4"/>
  <c r="GO22" i="4"/>
  <c r="GO23" i="4"/>
  <c r="GO24" i="4"/>
  <c r="GO25" i="4"/>
  <c r="GO26" i="4"/>
  <c r="GO27" i="4"/>
  <c r="GO28" i="4"/>
  <c r="GO29" i="4"/>
  <c r="GO30" i="4"/>
  <c r="GO31" i="4"/>
  <c r="GO32" i="4"/>
  <c r="GO33" i="4"/>
  <c r="GO34" i="4"/>
  <c r="GO35" i="4"/>
  <c r="GO36" i="4"/>
  <c r="GO37" i="4"/>
  <c r="GO38" i="4"/>
  <c r="GO39" i="4"/>
  <c r="GO40" i="4"/>
  <c r="GO41" i="4"/>
  <c r="GO42" i="4"/>
  <c r="GO43" i="4"/>
  <c r="GO44" i="4"/>
  <c r="GO45" i="4"/>
  <c r="GO46" i="4"/>
  <c r="GO47" i="4"/>
  <c r="GO48" i="4"/>
  <c r="GO49" i="4"/>
  <c r="GO50" i="4"/>
  <c r="GO51" i="4"/>
  <c r="GO52" i="4"/>
  <c r="GO53" i="4"/>
  <c r="GO54" i="4"/>
  <c r="GO55" i="4"/>
  <c r="GO56" i="4"/>
  <c r="GO57" i="4"/>
  <c r="GO58" i="4"/>
  <c r="GO59" i="4"/>
  <c r="GO60" i="4"/>
  <c r="GO61" i="4"/>
  <c r="GO62" i="4"/>
  <c r="GO63" i="4"/>
  <c r="GO64" i="4"/>
  <c r="GO65" i="4"/>
  <c r="GO66" i="4"/>
  <c r="GO67" i="4"/>
  <c r="GO68" i="4"/>
  <c r="GO69" i="4"/>
  <c r="GO70" i="4"/>
  <c r="GO71" i="4"/>
  <c r="GO72" i="4"/>
  <c r="GO73" i="4"/>
  <c r="GO74" i="4"/>
  <c r="GO75" i="4"/>
  <c r="GO76" i="4"/>
  <c r="GO77" i="4"/>
  <c r="GO78" i="4"/>
  <c r="GO79" i="4"/>
  <c r="GO80" i="4"/>
  <c r="GO81" i="4"/>
  <c r="GO82" i="4"/>
  <c r="GP3" i="4"/>
  <c r="GP5" i="4"/>
  <c r="GP9" i="4"/>
  <c r="GP10" i="4"/>
  <c r="GP4" i="4"/>
  <c r="GP6" i="4"/>
  <c r="GP7" i="4"/>
  <c r="GP8" i="4"/>
  <c r="GP11" i="4"/>
  <c r="GP12" i="4"/>
  <c r="GP13" i="4"/>
  <c r="GP14" i="4"/>
  <c r="GP15" i="4"/>
  <c r="GP16" i="4"/>
  <c r="GP17" i="4"/>
  <c r="GP18" i="4"/>
  <c r="GP19" i="4"/>
  <c r="GP20" i="4"/>
  <c r="GP21" i="4"/>
  <c r="GP22" i="4"/>
  <c r="GP23" i="4"/>
  <c r="GP24" i="4"/>
  <c r="GP25" i="4"/>
  <c r="GP26" i="4"/>
  <c r="GP27" i="4"/>
  <c r="GP28" i="4"/>
  <c r="GP29" i="4"/>
  <c r="GP30" i="4"/>
  <c r="GP31" i="4"/>
  <c r="GP32" i="4"/>
  <c r="GP33" i="4"/>
  <c r="GP34" i="4"/>
  <c r="GP35" i="4"/>
  <c r="GP36" i="4"/>
  <c r="GP37" i="4"/>
  <c r="GP38" i="4"/>
  <c r="GP39" i="4"/>
  <c r="GP40" i="4"/>
  <c r="GP41" i="4"/>
  <c r="GP42" i="4"/>
  <c r="GP43" i="4"/>
  <c r="GP44" i="4"/>
  <c r="GP45" i="4"/>
  <c r="GP46" i="4"/>
  <c r="GP47" i="4"/>
  <c r="GP48" i="4"/>
  <c r="GP49" i="4"/>
  <c r="GP50" i="4"/>
  <c r="GP51" i="4"/>
  <c r="GP52" i="4"/>
  <c r="GP53" i="4"/>
  <c r="GP54" i="4"/>
  <c r="GP55" i="4"/>
  <c r="GP56" i="4"/>
  <c r="GP57" i="4"/>
  <c r="GP58" i="4"/>
  <c r="GP59" i="4"/>
  <c r="GP60" i="4"/>
  <c r="GP61" i="4"/>
  <c r="GP62" i="4"/>
  <c r="GP63" i="4"/>
  <c r="GP64" i="4"/>
  <c r="GP65" i="4"/>
  <c r="GP66" i="4"/>
  <c r="GP67" i="4"/>
  <c r="GP68" i="4"/>
  <c r="GP69" i="4"/>
  <c r="GP70" i="4"/>
  <c r="GP71" i="4"/>
  <c r="GP72" i="4"/>
  <c r="GP73" i="4"/>
  <c r="GP74" i="4"/>
  <c r="GP75" i="4"/>
  <c r="GP76" i="4"/>
  <c r="GP77" i="4"/>
  <c r="GP78" i="4"/>
  <c r="GP79" i="4"/>
  <c r="GP80" i="4"/>
  <c r="GP81" i="4"/>
  <c r="GP82" i="4"/>
  <c r="GP86" i="4"/>
  <c r="GQ3" i="4"/>
  <c r="GQ5" i="4"/>
  <c r="GQ9" i="4"/>
  <c r="GQ10" i="4"/>
  <c r="GQ86" i="4" s="1"/>
  <c r="GQ4" i="4"/>
  <c r="GQ6" i="4"/>
  <c r="GQ7" i="4"/>
  <c r="GQ8" i="4"/>
  <c r="GQ11" i="4"/>
  <c r="GQ12" i="4"/>
  <c r="GQ13" i="4"/>
  <c r="GQ14" i="4"/>
  <c r="GQ15" i="4"/>
  <c r="GQ16" i="4"/>
  <c r="GQ17" i="4"/>
  <c r="GQ18" i="4"/>
  <c r="GQ19" i="4"/>
  <c r="GQ20" i="4"/>
  <c r="GQ21" i="4"/>
  <c r="GQ22" i="4"/>
  <c r="GQ23" i="4"/>
  <c r="GQ24" i="4"/>
  <c r="GQ25" i="4"/>
  <c r="GQ26" i="4"/>
  <c r="GQ27" i="4"/>
  <c r="GQ28" i="4"/>
  <c r="GQ29" i="4"/>
  <c r="GQ30" i="4"/>
  <c r="GQ31" i="4"/>
  <c r="GQ32" i="4"/>
  <c r="GQ33" i="4"/>
  <c r="GQ34" i="4"/>
  <c r="GQ35" i="4"/>
  <c r="GQ36" i="4"/>
  <c r="GQ37" i="4"/>
  <c r="GQ38" i="4"/>
  <c r="GQ39" i="4"/>
  <c r="GQ40" i="4"/>
  <c r="GQ41" i="4"/>
  <c r="GQ42" i="4"/>
  <c r="GQ43" i="4"/>
  <c r="GQ44" i="4"/>
  <c r="GQ45" i="4"/>
  <c r="GQ46" i="4"/>
  <c r="GQ47" i="4"/>
  <c r="GQ48" i="4"/>
  <c r="GQ49" i="4"/>
  <c r="GQ50" i="4"/>
  <c r="GQ51" i="4"/>
  <c r="GQ52" i="4"/>
  <c r="GQ53" i="4"/>
  <c r="GQ54" i="4"/>
  <c r="GQ55" i="4"/>
  <c r="GQ56" i="4"/>
  <c r="GQ57" i="4"/>
  <c r="GQ58" i="4"/>
  <c r="GQ59" i="4"/>
  <c r="GQ60" i="4"/>
  <c r="GQ61" i="4"/>
  <c r="GQ62" i="4"/>
  <c r="GQ63" i="4"/>
  <c r="GQ64" i="4"/>
  <c r="GQ65" i="4"/>
  <c r="GQ66" i="4"/>
  <c r="GQ67" i="4"/>
  <c r="GQ68" i="4"/>
  <c r="GQ69" i="4"/>
  <c r="GQ70" i="4"/>
  <c r="GQ71" i="4"/>
  <c r="GQ72" i="4"/>
  <c r="GQ73" i="4"/>
  <c r="GQ74" i="4"/>
  <c r="GQ75" i="4"/>
  <c r="GQ76" i="4"/>
  <c r="GQ77" i="4"/>
  <c r="GQ78" i="4"/>
  <c r="GQ79" i="4"/>
  <c r="GQ80" i="4"/>
  <c r="GQ81" i="4"/>
  <c r="GQ82" i="4"/>
  <c r="GR3" i="4"/>
  <c r="GR5" i="4"/>
  <c r="GR9" i="4"/>
  <c r="GR86" i="4" s="1"/>
  <c r="GR10" i="4"/>
  <c r="GR4" i="4"/>
  <c r="GR6" i="4"/>
  <c r="GR7" i="4"/>
  <c r="GR8" i="4"/>
  <c r="GR11" i="4"/>
  <c r="GR12" i="4"/>
  <c r="GR13" i="4"/>
  <c r="GR14" i="4"/>
  <c r="GR15" i="4"/>
  <c r="GR16" i="4"/>
  <c r="GR17" i="4"/>
  <c r="GR18" i="4"/>
  <c r="GR19" i="4"/>
  <c r="GR20" i="4"/>
  <c r="GR21" i="4"/>
  <c r="GR22" i="4"/>
  <c r="GR23" i="4"/>
  <c r="GR24" i="4"/>
  <c r="GR25" i="4"/>
  <c r="GR26" i="4"/>
  <c r="GR27" i="4"/>
  <c r="GR28" i="4"/>
  <c r="GR29" i="4"/>
  <c r="GR30" i="4"/>
  <c r="GR31" i="4"/>
  <c r="GR32" i="4"/>
  <c r="GR33" i="4"/>
  <c r="GR34" i="4"/>
  <c r="GR35" i="4"/>
  <c r="GR36" i="4"/>
  <c r="GR37" i="4"/>
  <c r="GR38" i="4"/>
  <c r="GR39" i="4"/>
  <c r="GR40" i="4"/>
  <c r="GR41" i="4"/>
  <c r="GR42" i="4"/>
  <c r="GR43" i="4"/>
  <c r="GR44" i="4"/>
  <c r="GR45" i="4"/>
  <c r="GR46" i="4"/>
  <c r="GR47" i="4"/>
  <c r="GR48" i="4"/>
  <c r="GR49" i="4"/>
  <c r="GR50" i="4"/>
  <c r="GR51" i="4"/>
  <c r="GR52" i="4"/>
  <c r="GR53" i="4"/>
  <c r="GR54" i="4"/>
  <c r="GR55" i="4"/>
  <c r="GR56" i="4"/>
  <c r="GR57" i="4"/>
  <c r="GR58" i="4"/>
  <c r="GR59" i="4"/>
  <c r="GR60" i="4"/>
  <c r="GR61" i="4"/>
  <c r="GR62" i="4"/>
  <c r="GR63" i="4"/>
  <c r="GR64" i="4"/>
  <c r="GR65" i="4"/>
  <c r="GR66" i="4"/>
  <c r="GR67" i="4"/>
  <c r="GR68" i="4"/>
  <c r="GR69" i="4"/>
  <c r="GR70" i="4"/>
  <c r="GR71" i="4"/>
  <c r="GR72" i="4"/>
  <c r="GR73" i="4"/>
  <c r="GR74" i="4"/>
  <c r="GR75" i="4"/>
  <c r="GR76" i="4"/>
  <c r="GR77" i="4"/>
  <c r="GR78" i="4"/>
  <c r="GR79" i="4"/>
  <c r="GR80" i="4"/>
  <c r="GR81" i="4"/>
  <c r="GR82" i="4"/>
  <c r="GS3" i="4"/>
  <c r="GS5" i="4"/>
  <c r="GS86" i="4" s="1"/>
  <c r="GS9" i="4"/>
  <c r="GS10" i="4"/>
  <c r="GS4" i="4"/>
  <c r="GS6" i="4"/>
  <c r="GS7" i="4"/>
  <c r="GS8" i="4"/>
  <c r="GS11" i="4"/>
  <c r="GS12" i="4"/>
  <c r="GS13" i="4"/>
  <c r="GS14" i="4"/>
  <c r="GS15" i="4"/>
  <c r="GS16" i="4"/>
  <c r="GS17" i="4"/>
  <c r="GS18" i="4"/>
  <c r="GS19" i="4"/>
  <c r="GS20" i="4"/>
  <c r="GS21" i="4"/>
  <c r="GS22" i="4"/>
  <c r="GS23" i="4"/>
  <c r="GS24" i="4"/>
  <c r="GS25" i="4"/>
  <c r="GS26" i="4"/>
  <c r="GS27" i="4"/>
  <c r="GS28" i="4"/>
  <c r="GS29" i="4"/>
  <c r="GS30" i="4"/>
  <c r="GS31" i="4"/>
  <c r="GS32" i="4"/>
  <c r="GS33" i="4"/>
  <c r="GS34" i="4"/>
  <c r="GS35" i="4"/>
  <c r="GS36" i="4"/>
  <c r="GS37" i="4"/>
  <c r="GS38" i="4"/>
  <c r="GS39" i="4"/>
  <c r="GS40" i="4"/>
  <c r="GS41" i="4"/>
  <c r="GS42" i="4"/>
  <c r="GS43" i="4"/>
  <c r="GS44" i="4"/>
  <c r="GS45" i="4"/>
  <c r="GS46" i="4"/>
  <c r="GS47" i="4"/>
  <c r="GS48" i="4"/>
  <c r="GS49" i="4"/>
  <c r="GS50" i="4"/>
  <c r="GS51" i="4"/>
  <c r="GS52" i="4"/>
  <c r="GS53" i="4"/>
  <c r="GS54" i="4"/>
  <c r="GS55" i="4"/>
  <c r="GS56" i="4"/>
  <c r="GS57" i="4"/>
  <c r="GS58" i="4"/>
  <c r="GS59" i="4"/>
  <c r="GS60" i="4"/>
  <c r="GS61" i="4"/>
  <c r="GS62" i="4"/>
  <c r="GS63" i="4"/>
  <c r="GS64" i="4"/>
  <c r="GS65" i="4"/>
  <c r="GS66" i="4"/>
  <c r="GS67" i="4"/>
  <c r="GS68" i="4"/>
  <c r="GS69" i="4"/>
  <c r="GS70" i="4"/>
  <c r="GS71" i="4"/>
  <c r="GS72" i="4"/>
  <c r="GS73" i="4"/>
  <c r="GS74" i="4"/>
  <c r="GS75" i="4"/>
  <c r="GS76" i="4"/>
  <c r="GS77" i="4"/>
  <c r="GS78" i="4"/>
  <c r="GS79" i="4"/>
  <c r="GS80" i="4"/>
  <c r="GS81" i="4"/>
  <c r="GS82" i="4"/>
  <c r="GT3" i="4"/>
  <c r="GT5" i="4"/>
  <c r="GT9" i="4"/>
  <c r="GT10" i="4"/>
  <c r="GT4" i="4"/>
  <c r="GT6" i="4"/>
  <c r="GT7" i="4"/>
  <c r="GT8" i="4"/>
  <c r="GT11" i="4"/>
  <c r="GT12" i="4"/>
  <c r="GT13" i="4"/>
  <c r="GT14" i="4"/>
  <c r="GT15" i="4"/>
  <c r="GT16" i="4"/>
  <c r="GT17" i="4"/>
  <c r="GT18" i="4"/>
  <c r="GT19" i="4"/>
  <c r="GT20" i="4"/>
  <c r="GT21" i="4"/>
  <c r="GT22" i="4"/>
  <c r="GT23" i="4"/>
  <c r="GT24" i="4"/>
  <c r="GT25" i="4"/>
  <c r="GT26" i="4"/>
  <c r="GT27" i="4"/>
  <c r="GT28" i="4"/>
  <c r="GT29" i="4"/>
  <c r="GT30" i="4"/>
  <c r="GT31" i="4"/>
  <c r="GT32" i="4"/>
  <c r="GT33" i="4"/>
  <c r="GT34" i="4"/>
  <c r="GT35" i="4"/>
  <c r="GT36" i="4"/>
  <c r="GT37" i="4"/>
  <c r="GT38" i="4"/>
  <c r="GT39" i="4"/>
  <c r="GT40" i="4"/>
  <c r="GT41" i="4"/>
  <c r="GT42" i="4"/>
  <c r="GT43" i="4"/>
  <c r="GT44" i="4"/>
  <c r="GT45" i="4"/>
  <c r="GT46" i="4"/>
  <c r="GT47" i="4"/>
  <c r="GT48" i="4"/>
  <c r="GT49" i="4"/>
  <c r="GT50" i="4"/>
  <c r="GT51" i="4"/>
  <c r="GT52" i="4"/>
  <c r="GT53" i="4"/>
  <c r="GT54" i="4"/>
  <c r="GT55" i="4"/>
  <c r="GT56" i="4"/>
  <c r="GT57" i="4"/>
  <c r="GT58" i="4"/>
  <c r="GT59" i="4"/>
  <c r="GT60" i="4"/>
  <c r="GT61" i="4"/>
  <c r="GT62" i="4"/>
  <c r="GT63" i="4"/>
  <c r="GT64" i="4"/>
  <c r="GT65" i="4"/>
  <c r="GT66" i="4"/>
  <c r="GT67" i="4"/>
  <c r="GT68" i="4"/>
  <c r="GT69" i="4"/>
  <c r="GT70" i="4"/>
  <c r="GT71" i="4"/>
  <c r="GT72" i="4"/>
  <c r="GT73" i="4"/>
  <c r="GT74" i="4"/>
  <c r="GT75" i="4"/>
  <c r="GT76" i="4"/>
  <c r="GT77" i="4"/>
  <c r="GT78" i="4"/>
  <c r="GT79" i="4"/>
  <c r="GT80" i="4"/>
  <c r="GT81" i="4"/>
  <c r="GT82" i="4"/>
  <c r="GT86" i="4"/>
  <c r="GU3" i="4"/>
  <c r="GU5" i="4"/>
  <c r="GU9" i="4"/>
  <c r="GU10" i="4"/>
  <c r="GU86" i="4" s="1"/>
  <c r="GU4" i="4"/>
  <c r="GU6" i="4"/>
  <c r="GU7" i="4"/>
  <c r="GU8" i="4"/>
  <c r="GU11" i="4"/>
  <c r="GU12" i="4"/>
  <c r="GU13" i="4"/>
  <c r="GU14" i="4"/>
  <c r="GU15" i="4"/>
  <c r="GU16" i="4"/>
  <c r="GU17" i="4"/>
  <c r="GU18" i="4"/>
  <c r="GU19" i="4"/>
  <c r="GU20" i="4"/>
  <c r="GU21" i="4"/>
  <c r="GU22" i="4"/>
  <c r="GU23" i="4"/>
  <c r="GU24" i="4"/>
  <c r="GU25" i="4"/>
  <c r="GU26" i="4"/>
  <c r="GU27" i="4"/>
  <c r="GU28" i="4"/>
  <c r="GU29" i="4"/>
  <c r="GU30" i="4"/>
  <c r="GU31" i="4"/>
  <c r="GU32" i="4"/>
  <c r="GU33" i="4"/>
  <c r="GU34" i="4"/>
  <c r="GU35" i="4"/>
  <c r="GU36" i="4"/>
  <c r="GU37" i="4"/>
  <c r="GU38" i="4"/>
  <c r="GU39" i="4"/>
  <c r="GU40" i="4"/>
  <c r="GU41" i="4"/>
  <c r="GU42" i="4"/>
  <c r="GU43" i="4"/>
  <c r="GU44" i="4"/>
  <c r="GU45" i="4"/>
  <c r="GU46" i="4"/>
  <c r="GU47" i="4"/>
  <c r="GU48" i="4"/>
  <c r="GU49" i="4"/>
  <c r="GU50" i="4"/>
  <c r="GU51" i="4"/>
  <c r="GU52" i="4"/>
  <c r="GU53" i="4"/>
  <c r="GU54" i="4"/>
  <c r="GU55" i="4"/>
  <c r="GU56" i="4"/>
  <c r="GU57" i="4"/>
  <c r="GU58" i="4"/>
  <c r="GU59" i="4"/>
  <c r="GU60" i="4"/>
  <c r="GU61" i="4"/>
  <c r="GU62" i="4"/>
  <c r="GU63" i="4"/>
  <c r="GU64" i="4"/>
  <c r="GU65" i="4"/>
  <c r="GU66" i="4"/>
  <c r="GU67" i="4"/>
  <c r="GU68" i="4"/>
  <c r="GU69" i="4"/>
  <c r="GU70" i="4"/>
  <c r="GU71" i="4"/>
  <c r="GU72" i="4"/>
  <c r="GU73" i="4"/>
  <c r="GU74" i="4"/>
  <c r="GU75" i="4"/>
  <c r="GU76" i="4"/>
  <c r="GU77" i="4"/>
  <c r="GU78" i="4"/>
  <c r="GU79" i="4"/>
  <c r="GU80" i="4"/>
  <c r="GU81" i="4"/>
  <c r="GU82" i="4"/>
  <c r="GV3" i="4"/>
  <c r="GV5" i="4"/>
  <c r="GV9" i="4"/>
  <c r="GV86" i="4" s="1"/>
  <c r="GV10" i="4"/>
  <c r="GV4" i="4"/>
  <c r="GV6" i="4"/>
  <c r="GV7" i="4"/>
  <c r="GV8" i="4"/>
  <c r="GV11" i="4"/>
  <c r="GV12" i="4"/>
  <c r="GV13" i="4"/>
  <c r="GV14" i="4"/>
  <c r="GV15" i="4"/>
  <c r="GV16" i="4"/>
  <c r="GV17" i="4"/>
  <c r="GV18" i="4"/>
  <c r="GV19" i="4"/>
  <c r="GV20" i="4"/>
  <c r="GV21" i="4"/>
  <c r="GV22" i="4"/>
  <c r="GV23" i="4"/>
  <c r="GV24" i="4"/>
  <c r="GV25" i="4"/>
  <c r="GV26" i="4"/>
  <c r="GV27" i="4"/>
  <c r="GV28" i="4"/>
  <c r="GV29" i="4"/>
  <c r="GV30" i="4"/>
  <c r="GV31" i="4"/>
  <c r="GV32" i="4"/>
  <c r="GV33" i="4"/>
  <c r="GV34" i="4"/>
  <c r="GV35" i="4"/>
  <c r="GV36" i="4"/>
  <c r="GV37" i="4"/>
  <c r="GV38" i="4"/>
  <c r="GV39" i="4"/>
  <c r="GV40" i="4"/>
  <c r="GV41" i="4"/>
  <c r="GV42" i="4"/>
  <c r="GV43" i="4"/>
  <c r="GV44" i="4"/>
  <c r="GV45" i="4"/>
  <c r="GV46" i="4"/>
  <c r="GV47" i="4"/>
  <c r="GV48" i="4"/>
  <c r="GV49" i="4"/>
  <c r="GV50" i="4"/>
  <c r="GV51" i="4"/>
  <c r="GV52" i="4"/>
  <c r="GV53" i="4"/>
  <c r="GV54" i="4"/>
  <c r="GV55" i="4"/>
  <c r="GV56" i="4"/>
  <c r="GV57" i="4"/>
  <c r="GV58" i="4"/>
  <c r="GV59" i="4"/>
  <c r="GV60" i="4"/>
  <c r="GV61" i="4"/>
  <c r="GV62" i="4"/>
  <c r="GV63" i="4"/>
  <c r="GV64" i="4"/>
  <c r="GV65" i="4"/>
  <c r="GV66" i="4"/>
  <c r="GV67" i="4"/>
  <c r="GV68" i="4"/>
  <c r="GV69" i="4"/>
  <c r="GV70" i="4"/>
  <c r="GV71" i="4"/>
  <c r="GV72" i="4"/>
  <c r="GV73" i="4"/>
  <c r="GV74" i="4"/>
  <c r="GV75" i="4"/>
  <c r="GV76" i="4"/>
  <c r="GV77" i="4"/>
  <c r="GV78" i="4"/>
  <c r="GV79" i="4"/>
  <c r="GV80" i="4"/>
  <c r="GV81" i="4"/>
  <c r="GV82" i="4"/>
  <c r="GW3" i="4"/>
  <c r="GW5" i="4"/>
  <c r="GW86" i="4" s="1"/>
  <c r="GW9" i="4"/>
  <c r="GW10" i="4"/>
  <c r="GW4" i="4"/>
  <c r="GW6" i="4"/>
  <c r="GW7" i="4"/>
  <c r="GW8" i="4"/>
  <c r="GW11" i="4"/>
  <c r="GW12" i="4"/>
  <c r="GW13" i="4"/>
  <c r="GW14" i="4"/>
  <c r="GW15" i="4"/>
  <c r="GW16" i="4"/>
  <c r="GW17" i="4"/>
  <c r="GW18" i="4"/>
  <c r="GW19" i="4"/>
  <c r="GW20" i="4"/>
  <c r="GW21" i="4"/>
  <c r="GW22" i="4"/>
  <c r="GW23" i="4"/>
  <c r="GW24" i="4"/>
  <c r="GW25" i="4"/>
  <c r="GW26" i="4"/>
  <c r="GW27" i="4"/>
  <c r="GW28" i="4"/>
  <c r="GW29" i="4"/>
  <c r="GW30" i="4"/>
  <c r="GW31" i="4"/>
  <c r="GW32" i="4"/>
  <c r="GW33" i="4"/>
  <c r="GW34" i="4"/>
  <c r="GW35" i="4"/>
  <c r="GW36" i="4"/>
  <c r="GW37" i="4"/>
  <c r="GW38" i="4"/>
  <c r="GW39" i="4"/>
  <c r="GW40" i="4"/>
  <c r="GW41" i="4"/>
  <c r="GW42" i="4"/>
  <c r="GW43" i="4"/>
  <c r="GW44" i="4"/>
  <c r="GW45" i="4"/>
  <c r="GW46" i="4"/>
  <c r="GW47" i="4"/>
  <c r="GW48" i="4"/>
  <c r="GW49" i="4"/>
  <c r="GW50" i="4"/>
  <c r="GW51" i="4"/>
  <c r="GW52" i="4"/>
  <c r="GW53" i="4"/>
  <c r="GW54" i="4"/>
  <c r="GW55" i="4"/>
  <c r="GW56" i="4"/>
  <c r="GW57" i="4"/>
  <c r="GW58" i="4"/>
  <c r="GW59" i="4"/>
  <c r="GW60" i="4"/>
  <c r="GW61" i="4"/>
  <c r="GW62" i="4"/>
  <c r="GW63" i="4"/>
  <c r="GW64" i="4"/>
  <c r="GW65" i="4"/>
  <c r="GW66" i="4"/>
  <c r="GW67" i="4"/>
  <c r="GW68" i="4"/>
  <c r="GW69" i="4"/>
  <c r="GW70" i="4"/>
  <c r="GW71" i="4"/>
  <c r="GW72" i="4"/>
  <c r="GW73" i="4"/>
  <c r="GW74" i="4"/>
  <c r="GW75" i="4"/>
  <c r="GW76" i="4"/>
  <c r="GW77" i="4"/>
  <c r="GW78" i="4"/>
  <c r="GW79" i="4"/>
  <c r="GW80" i="4"/>
  <c r="GW81" i="4"/>
  <c r="GW82" i="4"/>
  <c r="GX3" i="4"/>
  <c r="GX5" i="4"/>
  <c r="GX9" i="4"/>
  <c r="GX10" i="4"/>
  <c r="GX4" i="4"/>
  <c r="GX6" i="4"/>
  <c r="GX7" i="4"/>
  <c r="GX8" i="4"/>
  <c r="GX11" i="4"/>
  <c r="GX12" i="4"/>
  <c r="GX13" i="4"/>
  <c r="GX14" i="4"/>
  <c r="GX15" i="4"/>
  <c r="GX16" i="4"/>
  <c r="GX17" i="4"/>
  <c r="GX18" i="4"/>
  <c r="GX19" i="4"/>
  <c r="GX20" i="4"/>
  <c r="GX21" i="4"/>
  <c r="GX22" i="4"/>
  <c r="GX23" i="4"/>
  <c r="GX24" i="4"/>
  <c r="GX25" i="4"/>
  <c r="GX26" i="4"/>
  <c r="GX27" i="4"/>
  <c r="GX28" i="4"/>
  <c r="GX29" i="4"/>
  <c r="GX30" i="4"/>
  <c r="GX31" i="4"/>
  <c r="GX32" i="4"/>
  <c r="GX33" i="4"/>
  <c r="GX34" i="4"/>
  <c r="GX35" i="4"/>
  <c r="GX36" i="4"/>
  <c r="GX37" i="4"/>
  <c r="GX38" i="4"/>
  <c r="GX39" i="4"/>
  <c r="GX40" i="4"/>
  <c r="GX41" i="4"/>
  <c r="GX42" i="4"/>
  <c r="GX43" i="4"/>
  <c r="GX44" i="4"/>
  <c r="GX45" i="4"/>
  <c r="GX46" i="4"/>
  <c r="GX47" i="4"/>
  <c r="GX48" i="4"/>
  <c r="GX49" i="4"/>
  <c r="GX50" i="4"/>
  <c r="GX51" i="4"/>
  <c r="GX52" i="4"/>
  <c r="GX53" i="4"/>
  <c r="GX54" i="4"/>
  <c r="GX55" i="4"/>
  <c r="GX56" i="4"/>
  <c r="GX57" i="4"/>
  <c r="GX58" i="4"/>
  <c r="GX59" i="4"/>
  <c r="GX60" i="4"/>
  <c r="GX61" i="4"/>
  <c r="GX62" i="4"/>
  <c r="GX63" i="4"/>
  <c r="GX64" i="4"/>
  <c r="GX65" i="4"/>
  <c r="GX66" i="4"/>
  <c r="GX67" i="4"/>
  <c r="GX68" i="4"/>
  <c r="GX69" i="4"/>
  <c r="GX70" i="4"/>
  <c r="GX71" i="4"/>
  <c r="GX72" i="4"/>
  <c r="GX73" i="4"/>
  <c r="GX74" i="4"/>
  <c r="GX75" i="4"/>
  <c r="GX76" i="4"/>
  <c r="GX77" i="4"/>
  <c r="GX78" i="4"/>
  <c r="GX79" i="4"/>
  <c r="GX80" i="4"/>
  <c r="GX81" i="4"/>
  <c r="GX82" i="4"/>
  <c r="GX86" i="4"/>
  <c r="GY3" i="4"/>
  <c r="GY5" i="4"/>
  <c r="GY9" i="4"/>
  <c r="GY10" i="4"/>
  <c r="GY86" i="4" s="1"/>
  <c r="GY4" i="4"/>
  <c r="GY6" i="4"/>
  <c r="GY7" i="4"/>
  <c r="GY8" i="4"/>
  <c r="GY11" i="4"/>
  <c r="GY12" i="4"/>
  <c r="GY13" i="4"/>
  <c r="GY14" i="4"/>
  <c r="GY15" i="4"/>
  <c r="GY16" i="4"/>
  <c r="GY17" i="4"/>
  <c r="GY18" i="4"/>
  <c r="GY19" i="4"/>
  <c r="GY20" i="4"/>
  <c r="GY21" i="4"/>
  <c r="GY22" i="4"/>
  <c r="GY23" i="4"/>
  <c r="GY24" i="4"/>
  <c r="GY25" i="4"/>
  <c r="GY26" i="4"/>
  <c r="GY27" i="4"/>
  <c r="GY28" i="4"/>
  <c r="GY29" i="4"/>
  <c r="GY30" i="4"/>
  <c r="GY31" i="4"/>
  <c r="GY32" i="4"/>
  <c r="GY33" i="4"/>
  <c r="GY34" i="4"/>
  <c r="GY35" i="4"/>
  <c r="GY36" i="4"/>
  <c r="GY37" i="4"/>
  <c r="GY38" i="4"/>
  <c r="GY39" i="4"/>
  <c r="GY40" i="4"/>
  <c r="GY41" i="4"/>
  <c r="GY42" i="4"/>
  <c r="GY43" i="4"/>
  <c r="GY44" i="4"/>
  <c r="GY45" i="4"/>
  <c r="GY46" i="4"/>
  <c r="GY47" i="4"/>
  <c r="GY48" i="4"/>
  <c r="GY49" i="4"/>
  <c r="GY50" i="4"/>
  <c r="GY51" i="4"/>
  <c r="GY52" i="4"/>
  <c r="GY53" i="4"/>
  <c r="GY54" i="4"/>
  <c r="GY55" i="4"/>
  <c r="GY56" i="4"/>
  <c r="GY57" i="4"/>
  <c r="GY58" i="4"/>
  <c r="GY59" i="4"/>
  <c r="GY60" i="4"/>
  <c r="GY61" i="4"/>
  <c r="GY62" i="4"/>
  <c r="GY63" i="4"/>
  <c r="GY64" i="4"/>
  <c r="GY65" i="4"/>
  <c r="GY66" i="4"/>
  <c r="GY67" i="4"/>
  <c r="GY68" i="4"/>
  <c r="GY69" i="4"/>
  <c r="GY70" i="4"/>
  <c r="GY71" i="4"/>
  <c r="GY72" i="4"/>
  <c r="GY73" i="4"/>
  <c r="GY74" i="4"/>
  <c r="GY75" i="4"/>
  <c r="GY76" i="4"/>
  <c r="GY77" i="4"/>
  <c r="GY78" i="4"/>
  <c r="GY79" i="4"/>
  <c r="GY80" i="4"/>
  <c r="GY81" i="4"/>
  <c r="GY82" i="4"/>
  <c r="GZ3" i="4"/>
  <c r="GZ5" i="4"/>
  <c r="GZ9" i="4"/>
  <c r="GZ86" i="4" s="1"/>
  <c r="GZ10" i="4"/>
  <c r="GZ4" i="4"/>
  <c r="GZ6" i="4"/>
  <c r="GZ7" i="4"/>
  <c r="GZ8" i="4"/>
  <c r="GZ11" i="4"/>
  <c r="GZ12" i="4"/>
  <c r="GZ13" i="4"/>
  <c r="GZ14" i="4"/>
  <c r="GZ15" i="4"/>
  <c r="GZ16" i="4"/>
  <c r="GZ17" i="4"/>
  <c r="GZ18" i="4"/>
  <c r="GZ19" i="4"/>
  <c r="GZ20" i="4"/>
  <c r="GZ21" i="4"/>
  <c r="GZ22" i="4"/>
  <c r="GZ23" i="4"/>
  <c r="GZ24" i="4"/>
  <c r="GZ25" i="4"/>
  <c r="GZ26" i="4"/>
  <c r="GZ27" i="4"/>
  <c r="GZ28" i="4"/>
  <c r="GZ29" i="4"/>
  <c r="GZ30" i="4"/>
  <c r="GZ31" i="4"/>
  <c r="GZ32" i="4"/>
  <c r="GZ33" i="4"/>
  <c r="GZ34" i="4"/>
  <c r="GZ35" i="4"/>
  <c r="GZ36" i="4"/>
  <c r="GZ37" i="4"/>
  <c r="GZ38" i="4"/>
  <c r="GZ39" i="4"/>
  <c r="GZ40" i="4"/>
  <c r="GZ41" i="4"/>
  <c r="GZ42" i="4"/>
  <c r="GZ43" i="4"/>
  <c r="GZ44" i="4"/>
  <c r="GZ45" i="4"/>
  <c r="GZ46" i="4"/>
  <c r="GZ47" i="4"/>
  <c r="GZ48" i="4"/>
  <c r="GZ49" i="4"/>
  <c r="GZ50" i="4"/>
  <c r="GZ51" i="4"/>
  <c r="GZ52" i="4"/>
  <c r="GZ53" i="4"/>
  <c r="GZ54" i="4"/>
  <c r="GZ55" i="4"/>
  <c r="GZ56" i="4"/>
  <c r="GZ57" i="4"/>
  <c r="GZ58" i="4"/>
  <c r="GZ59" i="4"/>
  <c r="GZ60" i="4"/>
  <c r="GZ61" i="4"/>
  <c r="GZ62" i="4"/>
  <c r="GZ63" i="4"/>
  <c r="GZ64" i="4"/>
  <c r="GZ65" i="4"/>
  <c r="GZ66" i="4"/>
  <c r="GZ67" i="4"/>
  <c r="GZ68" i="4"/>
  <c r="GZ69" i="4"/>
  <c r="GZ70" i="4"/>
  <c r="GZ71" i="4"/>
  <c r="GZ72" i="4"/>
  <c r="GZ73" i="4"/>
  <c r="GZ74" i="4"/>
  <c r="GZ75" i="4"/>
  <c r="GZ76" i="4"/>
  <c r="GZ77" i="4"/>
  <c r="GZ78" i="4"/>
  <c r="GZ79" i="4"/>
  <c r="GZ80" i="4"/>
  <c r="GZ81" i="4"/>
  <c r="GZ82" i="4"/>
  <c r="HA3" i="4"/>
  <c r="HA5" i="4"/>
  <c r="HA86" i="4" s="1"/>
  <c r="HA9" i="4"/>
  <c r="HA10" i="4"/>
  <c r="HA4" i="4"/>
  <c r="HA6" i="4"/>
  <c r="HA7" i="4"/>
  <c r="HA8" i="4"/>
  <c r="HA11" i="4"/>
  <c r="HA12" i="4"/>
  <c r="HA13" i="4"/>
  <c r="HA14" i="4"/>
  <c r="HA15" i="4"/>
  <c r="HA16" i="4"/>
  <c r="HA17" i="4"/>
  <c r="HA18" i="4"/>
  <c r="HA19" i="4"/>
  <c r="HA20" i="4"/>
  <c r="HA21" i="4"/>
  <c r="HA22" i="4"/>
  <c r="HA23" i="4"/>
  <c r="HA24" i="4"/>
  <c r="HA25" i="4"/>
  <c r="HA26" i="4"/>
  <c r="HA27" i="4"/>
  <c r="HA28" i="4"/>
  <c r="HA29" i="4"/>
  <c r="HA30" i="4"/>
  <c r="HA31" i="4"/>
  <c r="HA32" i="4"/>
  <c r="HA33" i="4"/>
  <c r="HA34" i="4"/>
  <c r="HA35" i="4"/>
  <c r="HA36" i="4"/>
  <c r="HA37" i="4"/>
  <c r="HA38" i="4"/>
  <c r="HA39" i="4"/>
  <c r="HA40" i="4"/>
  <c r="HA41" i="4"/>
  <c r="HA42" i="4"/>
  <c r="HA43" i="4"/>
  <c r="HA44" i="4"/>
  <c r="HA45" i="4"/>
  <c r="HA46" i="4"/>
  <c r="HA47" i="4"/>
  <c r="HA48" i="4"/>
  <c r="HA49" i="4"/>
  <c r="HA50" i="4"/>
  <c r="HA51" i="4"/>
  <c r="HA52" i="4"/>
  <c r="HA53" i="4"/>
  <c r="HA54" i="4"/>
  <c r="HA55" i="4"/>
  <c r="HA56" i="4"/>
  <c r="HA57" i="4"/>
  <c r="HA58" i="4"/>
  <c r="HA59" i="4"/>
  <c r="HA60" i="4"/>
  <c r="HA61" i="4"/>
  <c r="HA62" i="4"/>
  <c r="HA63" i="4"/>
  <c r="HA64" i="4"/>
  <c r="HA65" i="4"/>
  <c r="HA66" i="4"/>
  <c r="HA67" i="4"/>
  <c r="HA68" i="4"/>
  <c r="HA69" i="4"/>
  <c r="HA70" i="4"/>
  <c r="HA71" i="4"/>
  <c r="HA72" i="4"/>
  <c r="HA73" i="4"/>
  <c r="HA74" i="4"/>
  <c r="HA75" i="4"/>
  <c r="HA76" i="4"/>
  <c r="HA77" i="4"/>
  <c r="HA78" i="4"/>
  <c r="HA79" i="4"/>
  <c r="HA80" i="4"/>
  <c r="HA81" i="4"/>
  <c r="HA82" i="4"/>
  <c r="HB3" i="4"/>
  <c r="HB5" i="4"/>
  <c r="HB9" i="4"/>
  <c r="HB10" i="4"/>
  <c r="HB4" i="4"/>
  <c r="HB6" i="4"/>
  <c r="HB7" i="4"/>
  <c r="HB8" i="4"/>
  <c r="HB11" i="4"/>
  <c r="HB12" i="4"/>
  <c r="HB13" i="4"/>
  <c r="HB14" i="4"/>
  <c r="HB15" i="4"/>
  <c r="HB16" i="4"/>
  <c r="HB17" i="4"/>
  <c r="HB18" i="4"/>
  <c r="HB19" i="4"/>
  <c r="HB20" i="4"/>
  <c r="HB21" i="4"/>
  <c r="HB22" i="4"/>
  <c r="HB23" i="4"/>
  <c r="HB24" i="4"/>
  <c r="HB25" i="4"/>
  <c r="HB26" i="4"/>
  <c r="HB27" i="4"/>
  <c r="HB28" i="4"/>
  <c r="HB29" i="4"/>
  <c r="HB30" i="4"/>
  <c r="HB31" i="4"/>
  <c r="HB32" i="4"/>
  <c r="HB33" i="4"/>
  <c r="HB34" i="4"/>
  <c r="HB35" i="4"/>
  <c r="HB36" i="4"/>
  <c r="HB37" i="4"/>
  <c r="HB38" i="4"/>
  <c r="HB39" i="4"/>
  <c r="HB40" i="4"/>
  <c r="HB41" i="4"/>
  <c r="HB42" i="4"/>
  <c r="HB43" i="4"/>
  <c r="HB44" i="4"/>
  <c r="HB45" i="4"/>
  <c r="HB46" i="4"/>
  <c r="HB47" i="4"/>
  <c r="HB48" i="4"/>
  <c r="HB49" i="4"/>
  <c r="HB50" i="4"/>
  <c r="HB51" i="4"/>
  <c r="HB52" i="4"/>
  <c r="HB53" i="4"/>
  <c r="HB54" i="4"/>
  <c r="HB55" i="4"/>
  <c r="HB56" i="4"/>
  <c r="HB57" i="4"/>
  <c r="HB58" i="4"/>
  <c r="HB59" i="4"/>
  <c r="HB60" i="4"/>
  <c r="HB61" i="4"/>
  <c r="HB62" i="4"/>
  <c r="HB63" i="4"/>
  <c r="HB64" i="4"/>
  <c r="HB65" i="4"/>
  <c r="HB66" i="4"/>
  <c r="HB67" i="4"/>
  <c r="HB68" i="4"/>
  <c r="HB69" i="4"/>
  <c r="HB70" i="4"/>
  <c r="HB71" i="4"/>
  <c r="HB72" i="4"/>
  <c r="HB73" i="4"/>
  <c r="HB74" i="4"/>
  <c r="HB75" i="4"/>
  <c r="HB76" i="4"/>
  <c r="HB77" i="4"/>
  <c r="HB78" i="4"/>
  <c r="HB79" i="4"/>
  <c r="HB80" i="4"/>
  <c r="HB81" i="4"/>
  <c r="HB82" i="4"/>
  <c r="HB86" i="4"/>
  <c r="HC3" i="4"/>
  <c r="HC5" i="4"/>
  <c r="HC9" i="4"/>
  <c r="HC10" i="4"/>
  <c r="HC86" i="4" s="1"/>
  <c r="HC4" i="4"/>
  <c r="HC6" i="4"/>
  <c r="HC7" i="4"/>
  <c r="HC8" i="4"/>
  <c r="HC11" i="4"/>
  <c r="HC12" i="4"/>
  <c r="HC13" i="4"/>
  <c r="HC14" i="4"/>
  <c r="HC15" i="4"/>
  <c r="HC16" i="4"/>
  <c r="HC17" i="4"/>
  <c r="HC18" i="4"/>
  <c r="HC19" i="4"/>
  <c r="HC20" i="4"/>
  <c r="HC21" i="4"/>
  <c r="HC22" i="4"/>
  <c r="HC23" i="4"/>
  <c r="HC24" i="4"/>
  <c r="HC25" i="4"/>
  <c r="HC26" i="4"/>
  <c r="HC27" i="4"/>
  <c r="HC28" i="4"/>
  <c r="HC29" i="4"/>
  <c r="HC30" i="4"/>
  <c r="HC31" i="4"/>
  <c r="HC32" i="4"/>
  <c r="HC33" i="4"/>
  <c r="HC34" i="4"/>
  <c r="HC35" i="4"/>
  <c r="HC36" i="4"/>
  <c r="HC37" i="4"/>
  <c r="HC38" i="4"/>
  <c r="HC39" i="4"/>
  <c r="HC40" i="4"/>
  <c r="HC41" i="4"/>
  <c r="HC42" i="4"/>
  <c r="HC43" i="4"/>
  <c r="HC44" i="4"/>
  <c r="HC45" i="4"/>
  <c r="HC46" i="4"/>
  <c r="HC47" i="4"/>
  <c r="HC48" i="4"/>
  <c r="HC49" i="4"/>
  <c r="HC50" i="4"/>
  <c r="HC51" i="4"/>
  <c r="HC52" i="4"/>
  <c r="HC53" i="4"/>
  <c r="HC54" i="4"/>
  <c r="HC55" i="4"/>
  <c r="HC56" i="4"/>
  <c r="HC57" i="4"/>
  <c r="HC58" i="4"/>
  <c r="HC59" i="4"/>
  <c r="HC60" i="4"/>
  <c r="HC61" i="4"/>
  <c r="HC62" i="4"/>
  <c r="HC63" i="4"/>
  <c r="HC64" i="4"/>
  <c r="HC65" i="4"/>
  <c r="HC66" i="4"/>
  <c r="HC67" i="4"/>
  <c r="HC68" i="4"/>
  <c r="HC69" i="4"/>
  <c r="HC70" i="4"/>
  <c r="HC71" i="4"/>
  <c r="HC72" i="4"/>
  <c r="HC73" i="4"/>
  <c r="HC74" i="4"/>
  <c r="HC75" i="4"/>
  <c r="HC76" i="4"/>
  <c r="HC77" i="4"/>
  <c r="HC78" i="4"/>
  <c r="HC79" i="4"/>
  <c r="HC80" i="4"/>
  <c r="HC81" i="4"/>
  <c r="HC82" i="4"/>
  <c r="HD3" i="4"/>
  <c r="HD5" i="4"/>
  <c r="HD9" i="4"/>
  <c r="HD86" i="4" s="1"/>
  <c r="HD10" i="4"/>
  <c r="HD4" i="4"/>
  <c r="HD6" i="4"/>
  <c r="HD7" i="4"/>
  <c r="HD8" i="4"/>
  <c r="HD11" i="4"/>
  <c r="HD12" i="4"/>
  <c r="HD13" i="4"/>
  <c r="HD14" i="4"/>
  <c r="HD15" i="4"/>
  <c r="HD16" i="4"/>
  <c r="HD17" i="4"/>
  <c r="HD18" i="4"/>
  <c r="HD19" i="4"/>
  <c r="HD20" i="4"/>
  <c r="HD21" i="4"/>
  <c r="HD22" i="4"/>
  <c r="HD23" i="4"/>
  <c r="HD24" i="4"/>
  <c r="HD25" i="4"/>
  <c r="HD26" i="4"/>
  <c r="HD27" i="4"/>
  <c r="HD28" i="4"/>
  <c r="HD29" i="4"/>
  <c r="HD30" i="4"/>
  <c r="HD31" i="4"/>
  <c r="HD32" i="4"/>
  <c r="HD33" i="4"/>
  <c r="HD34" i="4"/>
  <c r="HD35" i="4"/>
  <c r="HD36" i="4"/>
  <c r="HD37" i="4"/>
  <c r="HD38" i="4"/>
  <c r="HD39" i="4"/>
  <c r="HD40" i="4"/>
  <c r="HD41" i="4"/>
  <c r="HD42" i="4"/>
  <c r="HD43" i="4"/>
  <c r="HD44" i="4"/>
  <c r="HD45" i="4"/>
  <c r="HD46" i="4"/>
  <c r="HD47" i="4"/>
  <c r="HD48" i="4"/>
  <c r="HD49" i="4"/>
  <c r="HD50" i="4"/>
  <c r="HD51" i="4"/>
  <c r="HD52" i="4"/>
  <c r="HD53" i="4"/>
  <c r="HD54" i="4"/>
  <c r="HD55" i="4"/>
  <c r="HD56" i="4"/>
  <c r="HD57" i="4"/>
  <c r="HD58" i="4"/>
  <c r="HD59" i="4"/>
  <c r="HD60" i="4"/>
  <c r="HD61" i="4"/>
  <c r="HD62" i="4"/>
  <c r="HD63" i="4"/>
  <c r="HD64" i="4"/>
  <c r="HD65" i="4"/>
  <c r="HD66" i="4"/>
  <c r="HD67" i="4"/>
  <c r="HD68" i="4"/>
  <c r="HD69" i="4"/>
  <c r="HD70" i="4"/>
  <c r="HD71" i="4"/>
  <c r="HD72" i="4"/>
  <c r="HD73" i="4"/>
  <c r="HD74" i="4"/>
  <c r="HD75" i="4"/>
  <c r="HD76" i="4"/>
  <c r="HD77" i="4"/>
  <c r="HD78" i="4"/>
  <c r="HD79" i="4"/>
  <c r="HD80" i="4"/>
  <c r="HD81" i="4"/>
  <c r="HD82" i="4"/>
  <c r="HE3" i="4"/>
  <c r="HE5" i="4"/>
  <c r="HE86" i="4" s="1"/>
  <c r="HE9" i="4"/>
  <c r="HE10" i="4"/>
  <c r="HE4" i="4"/>
  <c r="HE6" i="4"/>
  <c r="HE7" i="4"/>
  <c r="HE8" i="4"/>
  <c r="HE11" i="4"/>
  <c r="HE12" i="4"/>
  <c r="HE13" i="4"/>
  <c r="HE14" i="4"/>
  <c r="HE15" i="4"/>
  <c r="HE16" i="4"/>
  <c r="HE17" i="4"/>
  <c r="HE18" i="4"/>
  <c r="HE19" i="4"/>
  <c r="HE20" i="4"/>
  <c r="HE21" i="4"/>
  <c r="HE22" i="4"/>
  <c r="HE23" i="4"/>
  <c r="HE24" i="4"/>
  <c r="HE25" i="4"/>
  <c r="HE26" i="4"/>
  <c r="HE27" i="4"/>
  <c r="HE28" i="4"/>
  <c r="HE29" i="4"/>
  <c r="HE30" i="4"/>
  <c r="HE31" i="4"/>
  <c r="HE32" i="4"/>
  <c r="HE33" i="4"/>
  <c r="HE34" i="4"/>
  <c r="HE35" i="4"/>
  <c r="HE36" i="4"/>
  <c r="HE37" i="4"/>
  <c r="HE38" i="4"/>
  <c r="HE39" i="4"/>
  <c r="HE40" i="4"/>
  <c r="HE41" i="4"/>
  <c r="HE42" i="4"/>
  <c r="HE43" i="4"/>
  <c r="HE44" i="4"/>
  <c r="HE45" i="4"/>
  <c r="HE46" i="4"/>
  <c r="HE47" i="4"/>
  <c r="HE48" i="4"/>
  <c r="HE49" i="4"/>
  <c r="HE50" i="4"/>
  <c r="HE51" i="4"/>
  <c r="HE52" i="4"/>
  <c r="HE53" i="4"/>
  <c r="HE54" i="4"/>
  <c r="HE55" i="4"/>
  <c r="HE56" i="4"/>
  <c r="HE57" i="4"/>
  <c r="HE58" i="4"/>
  <c r="HE59" i="4"/>
  <c r="HE60" i="4"/>
  <c r="HE61" i="4"/>
  <c r="HE62" i="4"/>
  <c r="HE63" i="4"/>
  <c r="HE64" i="4"/>
  <c r="HE65" i="4"/>
  <c r="HE66" i="4"/>
  <c r="HE67" i="4"/>
  <c r="HE68" i="4"/>
  <c r="HE69" i="4"/>
  <c r="HE70" i="4"/>
  <c r="HE71" i="4"/>
  <c r="HE72" i="4"/>
  <c r="HE73" i="4"/>
  <c r="HE74" i="4"/>
  <c r="HE75" i="4"/>
  <c r="HE76" i="4"/>
  <c r="HE77" i="4"/>
  <c r="HE78" i="4"/>
  <c r="HE79" i="4"/>
  <c r="HE80" i="4"/>
  <c r="HE81" i="4"/>
  <c r="HE82" i="4"/>
  <c r="HF3" i="4"/>
  <c r="HF5" i="4"/>
  <c r="HF9" i="4"/>
  <c r="HF10" i="4"/>
  <c r="HF4" i="4"/>
  <c r="HF6" i="4"/>
  <c r="HF7" i="4"/>
  <c r="HF8" i="4"/>
  <c r="HF11" i="4"/>
  <c r="HF12" i="4"/>
  <c r="HF13" i="4"/>
  <c r="HF14" i="4"/>
  <c r="HF15" i="4"/>
  <c r="HF16" i="4"/>
  <c r="HF17" i="4"/>
  <c r="HF18" i="4"/>
  <c r="HF19" i="4"/>
  <c r="HF20" i="4"/>
  <c r="HF21" i="4"/>
  <c r="HF22" i="4"/>
  <c r="HF23" i="4"/>
  <c r="HF24" i="4"/>
  <c r="HF25" i="4"/>
  <c r="HF26" i="4"/>
  <c r="HF27" i="4"/>
  <c r="HF28" i="4"/>
  <c r="HF29" i="4"/>
  <c r="HF30" i="4"/>
  <c r="HF31" i="4"/>
  <c r="HF32" i="4"/>
  <c r="HF33" i="4"/>
  <c r="HF34" i="4"/>
  <c r="HF35" i="4"/>
  <c r="HF36" i="4"/>
  <c r="HF37" i="4"/>
  <c r="HF38" i="4"/>
  <c r="HF39" i="4"/>
  <c r="HF40" i="4"/>
  <c r="HF41" i="4"/>
  <c r="HF42" i="4"/>
  <c r="HF43" i="4"/>
  <c r="HF44" i="4"/>
  <c r="HF45" i="4"/>
  <c r="HF46" i="4"/>
  <c r="HF47" i="4"/>
  <c r="HF48" i="4"/>
  <c r="HF49" i="4"/>
  <c r="HF50" i="4"/>
  <c r="HF51" i="4"/>
  <c r="HF52" i="4"/>
  <c r="HF53" i="4"/>
  <c r="HF54" i="4"/>
  <c r="HF55" i="4"/>
  <c r="HF56" i="4"/>
  <c r="HF57" i="4"/>
  <c r="HF58" i="4"/>
  <c r="HF59" i="4"/>
  <c r="HF60" i="4"/>
  <c r="HF61" i="4"/>
  <c r="HF62" i="4"/>
  <c r="HF63" i="4"/>
  <c r="HF64" i="4"/>
  <c r="HF65" i="4"/>
  <c r="HF66" i="4"/>
  <c r="HF67" i="4"/>
  <c r="HF68" i="4"/>
  <c r="HF69" i="4"/>
  <c r="HF70" i="4"/>
  <c r="HF71" i="4"/>
  <c r="HF72" i="4"/>
  <c r="HF73" i="4"/>
  <c r="HF74" i="4"/>
  <c r="HF75" i="4"/>
  <c r="HF76" i="4"/>
  <c r="HF77" i="4"/>
  <c r="HF78" i="4"/>
  <c r="HF79" i="4"/>
  <c r="HF80" i="4"/>
  <c r="HF81" i="4"/>
  <c r="HF82" i="4"/>
  <c r="HF86" i="4"/>
  <c r="HG3" i="4"/>
  <c r="HG5" i="4"/>
  <c r="HG9" i="4"/>
  <c r="HG10" i="4"/>
  <c r="HG86" i="4" s="1"/>
  <c r="HG4" i="4"/>
  <c r="HG6" i="4"/>
  <c r="HG7" i="4"/>
  <c r="HG8" i="4"/>
  <c r="HG11" i="4"/>
  <c r="HG12" i="4"/>
  <c r="HG13" i="4"/>
  <c r="HG14" i="4"/>
  <c r="HG15" i="4"/>
  <c r="HG16" i="4"/>
  <c r="HG17" i="4"/>
  <c r="HG18" i="4"/>
  <c r="HG19" i="4"/>
  <c r="HG20" i="4"/>
  <c r="HG21" i="4"/>
  <c r="HG22" i="4"/>
  <c r="HG23" i="4"/>
  <c r="HG24" i="4"/>
  <c r="HG25" i="4"/>
  <c r="HG26" i="4"/>
  <c r="HG27" i="4"/>
  <c r="HG28" i="4"/>
  <c r="HG29" i="4"/>
  <c r="HG30" i="4"/>
  <c r="HG31" i="4"/>
  <c r="HG32" i="4"/>
  <c r="HG33" i="4"/>
  <c r="HG34" i="4"/>
  <c r="HG35" i="4"/>
  <c r="HG36" i="4"/>
  <c r="HG37" i="4"/>
  <c r="HG38" i="4"/>
  <c r="HG39" i="4"/>
  <c r="HG40" i="4"/>
  <c r="HG41" i="4"/>
  <c r="HG42" i="4"/>
  <c r="HG43" i="4"/>
  <c r="HG44" i="4"/>
  <c r="HG45" i="4"/>
  <c r="HG46" i="4"/>
  <c r="HG47" i="4"/>
  <c r="HG48" i="4"/>
  <c r="HG49" i="4"/>
  <c r="HG50" i="4"/>
  <c r="HG51" i="4"/>
  <c r="HG52" i="4"/>
  <c r="HG53" i="4"/>
  <c r="HG54" i="4"/>
  <c r="HG55" i="4"/>
  <c r="HG56" i="4"/>
  <c r="HG57" i="4"/>
  <c r="HG58" i="4"/>
  <c r="HG59" i="4"/>
  <c r="HG60" i="4"/>
  <c r="HG61" i="4"/>
  <c r="HG62" i="4"/>
  <c r="HG63" i="4"/>
  <c r="HG64" i="4"/>
  <c r="HG65" i="4"/>
  <c r="HG66" i="4"/>
  <c r="HG67" i="4"/>
  <c r="HG68" i="4"/>
  <c r="HG69" i="4"/>
  <c r="HG70" i="4"/>
  <c r="HG71" i="4"/>
  <c r="HG72" i="4"/>
  <c r="HG73" i="4"/>
  <c r="HG74" i="4"/>
  <c r="HG75" i="4"/>
  <c r="HG76" i="4"/>
  <c r="HG77" i="4"/>
  <c r="HG78" i="4"/>
  <c r="HG79" i="4"/>
  <c r="HG80" i="4"/>
  <c r="HG81" i="4"/>
  <c r="HG82" i="4"/>
  <c r="HH3" i="4"/>
  <c r="HH5" i="4"/>
  <c r="HH9" i="4"/>
  <c r="HH86" i="4" s="1"/>
  <c r="HH10" i="4"/>
  <c r="HH4" i="4"/>
  <c r="HH6" i="4"/>
  <c r="HH7" i="4"/>
  <c r="HH8" i="4"/>
  <c r="HH11" i="4"/>
  <c r="HH12" i="4"/>
  <c r="HH13" i="4"/>
  <c r="HH14" i="4"/>
  <c r="HH15" i="4"/>
  <c r="HH16" i="4"/>
  <c r="HH17" i="4"/>
  <c r="HH18" i="4"/>
  <c r="HH19" i="4"/>
  <c r="HH20" i="4"/>
  <c r="HH21" i="4"/>
  <c r="HH22" i="4"/>
  <c r="HH23" i="4"/>
  <c r="HH24" i="4"/>
  <c r="HH25" i="4"/>
  <c r="HH26" i="4"/>
  <c r="HH27" i="4"/>
  <c r="HH28" i="4"/>
  <c r="HH29" i="4"/>
  <c r="HH30" i="4"/>
  <c r="HH31" i="4"/>
  <c r="HH32" i="4"/>
  <c r="HH33" i="4"/>
  <c r="HH34" i="4"/>
  <c r="HH35" i="4"/>
  <c r="HH36" i="4"/>
  <c r="HH37" i="4"/>
  <c r="HH38" i="4"/>
  <c r="HH39" i="4"/>
  <c r="HH40" i="4"/>
  <c r="HH41" i="4"/>
  <c r="HH42" i="4"/>
  <c r="HH43" i="4"/>
  <c r="HH44" i="4"/>
  <c r="HH45" i="4"/>
  <c r="HH46" i="4"/>
  <c r="HH47" i="4"/>
  <c r="HH48" i="4"/>
  <c r="HH49" i="4"/>
  <c r="HH50" i="4"/>
  <c r="HH51" i="4"/>
  <c r="HH52" i="4"/>
  <c r="HH53" i="4"/>
  <c r="HH54" i="4"/>
  <c r="HH55" i="4"/>
  <c r="HH56" i="4"/>
  <c r="HH57" i="4"/>
  <c r="HH58" i="4"/>
  <c r="HH59" i="4"/>
  <c r="HH60" i="4"/>
  <c r="HH61" i="4"/>
  <c r="HH62" i="4"/>
  <c r="HH63" i="4"/>
  <c r="HH64" i="4"/>
  <c r="HH65" i="4"/>
  <c r="HH66" i="4"/>
  <c r="HH67" i="4"/>
  <c r="HH68" i="4"/>
  <c r="HH69" i="4"/>
  <c r="HH70" i="4"/>
  <c r="HH71" i="4"/>
  <c r="HH72" i="4"/>
  <c r="HH73" i="4"/>
  <c r="HH74" i="4"/>
  <c r="HH75" i="4"/>
  <c r="HH76" i="4"/>
  <c r="HH77" i="4"/>
  <c r="HH78" i="4"/>
  <c r="HH79" i="4"/>
  <c r="HH80" i="4"/>
  <c r="HH81" i="4"/>
  <c r="HH82" i="4"/>
  <c r="HI3" i="4"/>
  <c r="HI5" i="4"/>
  <c r="HI86" i="4" s="1"/>
  <c r="HI9" i="4"/>
  <c r="HI10" i="4"/>
  <c r="HI4" i="4"/>
  <c r="HI6" i="4"/>
  <c r="HI7" i="4"/>
  <c r="HI8" i="4"/>
  <c r="HI11" i="4"/>
  <c r="HI12" i="4"/>
  <c r="HI13" i="4"/>
  <c r="HI14" i="4"/>
  <c r="HI15" i="4"/>
  <c r="HI16" i="4"/>
  <c r="HI17" i="4"/>
  <c r="HI18" i="4"/>
  <c r="HI19" i="4"/>
  <c r="HI20" i="4"/>
  <c r="HI21" i="4"/>
  <c r="HI22" i="4"/>
  <c r="HI23" i="4"/>
  <c r="HI24" i="4"/>
  <c r="HI25" i="4"/>
  <c r="HI26" i="4"/>
  <c r="HI27" i="4"/>
  <c r="HI28" i="4"/>
  <c r="HI29" i="4"/>
  <c r="HI30" i="4"/>
  <c r="HI31" i="4"/>
  <c r="HI32" i="4"/>
  <c r="HI33" i="4"/>
  <c r="HI34" i="4"/>
  <c r="HI35" i="4"/>
  <c r="HI36" i="4"/>
  <c r="HI37" i="4"/>
  <c r="HI38" i="4"/>
  <c r="HI39" i="4"/>
  <c r="HI40" i="4"/>
  <c r="HI41" i="4"/>
  <c r="HI42" i="4"/>
  <c r="HI43" i="4"/>
  <c r="HI44" i="4"/>
  <c r="HI45" i="4"/>
  <c r="HI46" i="4"/>
  <c r="HI47" i="4"/>
  <c r="HI48" i="4"/>
  <c r="HI49" i="4"/>
  <c r="HI50" i="4"/>
  <c r="HI51" i="4"/>
  <c r="HI52" i="4"/>
  <c r="HI53" i="4"/>
  <c r="HI54" i="4"/>
  <c r="HI55" i="4"/>
  <c r="HI56" i="4"/>
  <c r="HI57" i="4"/>
  <c r="HI58" i="4"/>
  <c r="HI59" i="4"/>
  <c r="HI60" i="4"/>
  <c r="HI61" i="4"/>
  <c r="HI62" i="4"/>
  <c r="HI63" i="4"/>
  <c r="HI64" i="4"/>
  <c r="HI65" i="4"/>
  <c r="HI66" i="4"/>
  <c r="HI67" i="4"/>
  <c r="HI68" i="4"/>
  <c r="HI69" i="4"/>
  <c r="HI70" i="4"/>
  <c r="HI71" i="4"/>
  <c r="HI72" i="4"/>
  <c r="HI73" i="4"/>
  <c r="HI74" i="4"/>
  <c r="HI75" i="4"/>
  <c r="HI76" i="4"/>
  <c r="HI77" i="4"/>
  <c r="HI78" i="4"/>
  <c r="HI79" i="4"/>
  <c r="HI80" i="4"/>
  <c r="HI81" i="4"/>
  <c r="HI82" i="4"/>
  <c r="HJ3" i="4"/>
  <c r="HJ5" i="4"/>
  <c r="HJ9" i="4"/>
  <c r="HJ10" i="4"/>
  <c r="HJ4" i="4"/>
  <c r="HJ6" i="4"/>
  <c r="HJ7" i="4"/>
  <c r="HJ8" i="4"/>
  <c r="HJ11" i="4"/>
  <c r="HJ12" i="4"/>
  <c r="HJ13" i="4"/>
  <c r="HJ14" i="4"/>
  <c r="HJ15" i="4"/>
  <c r="HJ16" i="4"/>
  <c r="HJ17" i="4"/>
  <c r="HJ18" i="4"/>
  <c r="HJ19" i="4"/>
  <c r="HJ20" i="4"/>
  <c r="HJ21" i="4"/>
  <c r="HJ22" i="4"/>
  <c r="HJ23" i="4"/>
  <c r="HJ24" i="4"/>
  <c r="HJ25" i="4"/>
  <c r="HJ26" i="4"/>
  <c r="HJ27" i="4"/>
  <c r="HJ28" i="4"/>
  <c r="HJ29" i="4"/>
  <c r="HJ30" i="4"/>
  <c r="HJ31" i="4"/>
  <c r="HJ32" i="4"/>
  <c r="HJ33" i="4"/>
  <c r="HJ34" i="4"/>
  <c r="HJ35" i="4"/>
  <c r="HJ36" i="4"/>
  <c r="HJ37" i="4"/>
  <c r="HJ38" i="4"/>
  <c r="HJ39" i="4"/>
  <c r="HJ40" i="4"/>
  <c r="HJ41" i="4"/>
  <c r="HJ42" i="4"/>
  <c r="HJ43" i="4"/>
  <c r="HJ44" i="4"/>
  <c r="HJ45" i="4"/>
  <c r="HJ46" i="4"/>
  <c r="HJ47" i="4"/>
  <c r="HJ48" i="4"/>
  <c r="HJ49" i="4"/>
  <c r="HJ50" i="4"/>
  <c r="HJ51" i="4"/>
  <c r="HJ52" i="4"/>
  <c r="HJ53" i="4"/>
  <c r="HJ54" i="4"/>
  <c r="HJ55" i="4"/>
  <c r="HJ56" i="4"/>
  <c r="HJ57" i="4"/>
  <c r="HJ58" i="4"/>
  <c r="HJ59" i="4"/>
  <c r="HJ60" i="4"/>
  <c r="HJ61" i="4"/>
  <c r="HJ62" i="4"/>
  <c r="HJ63" i="4"/>
  <c r="HJ64" i="4"/>
  <c r="HJ65" i="4"/>
  <c r="HJ66" i="4"/>
  <c r="HJ67" i="4"/>
  <c r="HJ68" i="4"/>
  <c r="HJ69" i="4"/>
  <c r="HJ70" i="4"/>
  <c r="HJ71" i="4"/>
  <c r="HJ72" i="4"/>
  <c r="HJ73" i="4"/>
  <c r="HJ74" i="4"/>
  <c r="HJ75" i="4"/>
  <c r="HJ76" i="4"/>
  <c r="HJ77" i="4"/>
  <c r="HJ78" i="4"/>
  <c r="HJ79" i="4"/>
  <c r="HJ80" i="4"/>
  <c r="HJ81" i="4"/>
  <c r="HJ82" i="4"/>
  <c r="HJ86" i="4"/>
  <c r="HK3" i="4"/>
  <c r="HK5" i="4"/>
  <c r="HK9" i="4"/>
  <c r="HK10" i="4"/>
  <c r="HK86" i="4" s="1"/>
  <c r="HK4" i="4"/>
  <c r="HK6" i="4"/>
  <c r="HK7" i="4"/>
  <c r="HK8" i="4"/>
  <c r="HK11" i="4"/>
  <c r="HK12" i="4"/>
  <c r="HK13" i="4"/>
  <c r="HK14" i="4"/>
  <c r="HK15" i="4"/>
  <c r="HK16" i="4"/>
  <c r="HK17" i="4"/>
  <c r="HK18" i="4"/>
  <c r="HK19" i="4"/>
  <c r="HK20" i="4"/>
  <c r="HK21" i="4"/>
  <c r="HK22" i="4"/>
  <c r="HK23" i="4"/>
  <c r="HK24" i="4"/>
  <c r="HK25" i="4"/>
  <c r="HK26" i="4"/>
  <c r="HK27" i="4"/>
  <c r="HK28" i="4"/>
  <c r="HK29" i="4"/>
  <c r="HK30" i="4"/>
  <c r="HK31" i="4"/>
  <c r="HK32" i="4"/>
  <c r="HK33" i="4"/>
  <c r="HK34" i="4"/>
  <c r="HK35" i="4"/>
  <c r="HK36" i="4"/>
  <c r="HK37" i="4"/>
  <c r="HK38" i="4"/>
  <c r="HK39" i="4"/>
  <c r="HK40" i="4"/>
  <c r="HK41" i="4"/>
  <c r="HK42" i="4"/>
  <c r="HK43" i="4"/>
  <c r="HK44" i="4"/>
  <c r="HK45" i="4"/>
  <c r="HK46" i="4"/>
  <c r="HK47" i="4"/>
  <c r="HK48" i="4"/>
  <c r="HK49" i="4"/>
  <c r="HK50" i="4"/>
  <c r="HK51" i="4"/>
  <c r="HK52" i="4"/>
  <c r="HK53" i="4"/>
  <c r="HK54" i="4"/>
  <c r="HK55" i="4"/>
  <c r="HK56" i="4"/>
  <c r="HK57" i="4"/>
  <c r="HK58" i="4"/>
  <c r="HK59" i="4"/>
  <c r="HK60" i="4"/>
  <c r="HK61" i="4"/>
  <c r="HK62" i="4"/>
  <c r="HK63" i="4"/>
  <c r="HK64" i="4"/>
  <c r="HK65" i="4"/>
  <c r="HK66" i="4"/>
  <c r="HK67" i="4"/>
  <c r="HK68" i="4"/>
  <c r="HK69" i="4"/>
  <c r="HK70" i="4"/>
  <c r="HK71" i="4"/>
  <c r="HK72" i="4"/>
  <c r="HK73" i="4"/>
  <c r="HK74" i="4"/>
  <c r="HK75" i="4"/>
  <c r="HK76" i="4"/>
  <c r="HK77" i="4"/>
  <c r="HK78" i="4"/>
  <c r="HK79" i="4"/>
  <c r="HK80" i="4"/>
  <c r="HK81" i="4"/>
  <c r="HK82" i="4"/>
  <c r="HL3" i="4"/>
  <c r="HL5" i="4"/>
  <c r="HL9" i="4"/>
  <c r="HL86" i="4" s="1"/>
  <c r="HL10" i="4"/>
  <c r="HL4" i="4"/>
  <c r="HL6" i="4"/>
  <c r="HL7" i="4"/>
  <c r="HL8" i="4"/>
  <c r="HL11" i="4"/>
  <c r="HL12" i="4"/>
  <c r="HL13" i="4"/>
  <c r="HL14" i="4"/>
  <c r="HL15" i="4"/>
  <c r="HL16" i="4"/>
  <c r="HL17" i="4"/>
  <c r="HL18" i="4"/>
  <c r="HL19" i="4"/>
  <c r="HL20" i="4"/>
  <c r="HL21" i="4"/>
  <c r="HL22" i="4"/>
  <c r="HL23" i="4"/>
  <c r="HL24" i="4"/>
  <c r="HL25" i="4"/>
  <c r="HL26" i="4"/>
  <c r="HL27" i="4"/>
  <c r="HL28" i="4"/>
  <c r="HL29" i="4"/>
  <c r="HL30" i="4"/>
  <c r="HL31" i="4"/>
  <c r="HL32" i="4"/>
  <c r="HL33" i="4"/>
  <c r="HL34" i="4"/>
  <c r="HL35" i="4"/>
  <c r="HL36" i="4"/>
  <c r="HL37" i="4"/>
  <c r="HL38" i="4"/>
  <c r="HL39" i="4"/>
  <c r="HL40" i="4"/>
  <c r="HL41" i="4"/>
  <c r="HL42" i="4"/>
  <c r="HL43" i="4"/>
  <c r="HL44" i="4"/>
  <c r="HL45" i="4"/>
  <c r="HL46" i="4"/>
  <c r="HL47" i="4"/>
  <c r="HL48" i="4"/>
  <c r="HL49" i="4"/>
  <c r="HL50" i="4"/>
  <c r="HL51" i="4"/>
  <c r="HL52" i="4"/>
  <c r="HL53" i="4"/>
  <c r="HL54" i="4"/>
  <c r="HL55" i="4"/>
  <c r="HL56" i="4"/>
  <c r="HL57" i="4"/>
  <c r="HL58" i="4"/>
  <c r="HL59" i="4"/>
  <c r="HL60" i="4"/>
  <c r="HL61" i="4"/>
  <c r="HL62" i="4"/>
  <c r="HL63" i="4"/>
  <c r="HL64" i="4"/>
  <c r="HL65" i="4"/>
  <c r="HL66" i="4"/>
  <c r="HL67" i="4"/>
  <c r="HL68" i="4"/>
  <c r="HL69" i="4"/>
  <c r="HL70" i="4"/>
  <c r="HL71" i="4"/>
  <c r="HL72" i="4"/>
  <c r="HL73" i="4"/>
  <c r="HL74" i="4"/>
  <c r="HL75" i="4"/>
  <c r="HL76" i="4"/>
  <c r="HL77" i="4"/>
  <c r="HL78" i="4"/>
  <c r="HL79" i="4"/>
  <c r="HL80" i="4"/>
  <c r="HL81" i="4"/>
  <c r="HL82" i="4"/>
  <c r="HM3" i="4"/>
  <c r="HM5" i="4"/>
  <c r="HM86" i="4" s="1"/>
  <c r="HM9" i="4"/>
  <c r="HM10" i="4"/>
  <c r="HM4" i="4"/>
  <c r="HM6" i="4"/>
  <c r="HM7" i="4"/>
  <c r="HM8" i="4"/>
  <c r="HM11" i="4"/>
  <c r="HM12" i="4"/>
  <c r="HM13" i="4"/>
  <c r="HM14" i="4"/>
  <c r="HM15" i="4"/>
  <c r="HM16" i="4"/>
  <c r="HM17" i="4"/>
  <c r="HM18" i="4"/>
  <c r="HM19" i="4"/>
  <c r="HM20" i="4"/>
  <c r="HM21" i="4"/>
  <c r="HM22" i="4"/>
  <c r="HM23" i="4"/>
  <c r="HM24" i="4"/>
  <c r="HM25" i="4"/>
  <c r="HM26" i="4"/>
  <c r="HM27" i="4"/>
  <c r="HM28" i="4"/>
  <c r="HM29" i="4"/>
  <c r="HM30" i="4"/>
  <c r="HM31" i="4"/>
  <c r="HM32" i="4"/>
  <c r="HM33" i="4"/>
  <c r="HM34" i="4"/>
  <c r="HM35" i="4"/>
  <c r="HM36" i="4"/>
  <c r="HM37" i="4"/>
  <c r="HM38" i="4"/>
  <c r="HM39" i="4"/>
  <c r="HM40" i="4"/>
  <c r="HM41" i="4"/>
  <c r="HM42" i="4"/>
  <c r="HM43" i="4"/>
  <c r="HM44" i="4"/>
  <c r="HM45" i="4"/>
  <c r="HM46" i="4"/>
  <c r="HM47" i="4"/>
  <c r="HM48" i="4"/>
  <c r="HM49" i="4"/>
  <c r="HM50" i="4"/>
  <c r="HM51" i="4"/>
  <c r="HM52" i="4"/>
  <c r="HM53" i="4"/>
  <c r="HM54" i="4"/>
  <c r="HM55" i="4"/>
  <c r="HM56" i="4"/>
  <c r="HM57" i="4"/>
  <c r="HM58" i="4"/>
  <c r="HM59" i="4"/>
  <c r="HM60" i="4"/>
  <c r="HM61" i="4"/>
  <c r="HM62" i="4"/>
  <c r="HM63" i="4"/>
  <c r="HM64" i="4"/>
  <c r="HM65" i="4"/>
  <c r="HM66" i="4"/>
  <c r="HM67" i="4"/>
  <c r="HM68" i="4"/>
  <c r="HM69" i="4"/>
  <c r="HM70" i="4"/>
  <c r="HM71" i="4"/>
  <c r="HM72" i="4"/>
  <c r="HM73" i="4"/>
  <c r="HM74" i="4"/>
  <c r="HM75" i="4"/>
  <c r="HM76" i="4"/>
  <c r="HM77" i="4"/>
  <c r="HM78" i="4"/>
  <c r="HM79" i="4"/>
  <c r="HM80" i="4"/>
  <c r="HM81" i="4"/>
  <c r="HM82" i="4"/>
  <c r="HN3" i="4"/>
  <c r="HN5" i="4"/>
  <c r="HN9" i="4"/>
  <c r="HN10" i="4"/>
  <c r="HN4" i="4"/>
  <c r="HN6" i="4"/>
  <c r="HN7" i="4"/>
  <c r="HN8" i="4"/>
  <c r="HN11" i="4"/>
  <c r="HN12" i="4"/>
  <c r="HN13" i="4"/>
  <c r="HN14" i="4"/>
  <c r="HN15" i="4"/>
  <c r="HN16" i="4"/>
  <c r="HN17" i="4"/>
  <c r="HN18" i="4"/>
  <c r="HN19" i="4"/>
  <c r="HN20" i="4"/>
  <c r="HN21" i="4"/>
  <c r="HN22" i="4"/>
  <c r="HN23" i="4"/>
  <c r="HN24" i="4"/>
  <c r="HN25" i="4"/>
  <c r="HN26" i="4"/>
  <c r="HN27" i="4"/>
  <c r="HN28" i="4"/>
  <c r="HN29" i="4"/>
  <c r="HN30" i="4"/>
  <c r="HN31" i="4"/>
  <c r="HN32" i="4"/>
  <c r="HN33" i="4"/>
  <c r="HN34" i="4"/>
  <c r="HN35" i="4"/>
  <c r="HN36" i="4"/>
  <c r="HN37" i="4"/>
  <c r="HN38" i="4"/>
  <c r="HN39" i="4"/>
  <c r="HN40" i="4"/>
  <c r="HN41" i="4"/>
  <c r="HN42" i="4"/>
  <c r="HN43" i="4"/>
  <c r="HN44" i="4"/>
  <c r="HN45" i="4"/>
  <c r="HN46" i="4"/>
  <c r="HN47" i="4"/>
  <c r="HN48" i="4"/>
  <c r="HN49" i="4"/>
  <c r="HN50" i="4"/>
  <c r="HN51" i="4"/>
  <c r="HN52" i="4"/>
  <c r="HN53" i="4"/>
  <c r="HN54" i="4"/>
  <c r="HN55" i="4"/>
  <c r="HN56" i="4"/>
  <c r="HN57" i="4"/>
  <c r="HN58" i="4"/>
  <c r="HN59" i="4"/>
  <c r="HN60" i="4"/>
  <c r="HN61" i="4"/>
  <c r="HN62" i="4"/>
  <c r="HN63" i="4"/>
  <c r="HN64" i="4"/>
  <c r="HN65" i="4"/>
  <c r="HN66" i="4"/>
  <c r="HN67" i="4"/>
  <c r="HN68" i="4"/>
  <c r="HN69" i="4"/>
  <c r="HN70" i="4"/>
  <c r="HN71" i="4"/>
  <c r="HN72" i="4"/>
  <c r="HN73" i="4"/>
  <c r="HN74" i="4"/>
  <c r="HN75" i="4"/>
  <c r="HN76" i="4"/>
  <c r="HN77" i="4"/>
  <c r="HN78" i="4"/>
  <c r="HN79" i="4"/>
  <c r="HN80" i="4"/>
  <c r="HN81" i="4"/>
  <c r="HN82" i="4"/>
  <c r="HN86" i="4"/>
  <c r="HO3" i="4"/>
  <c r="HO5" i="4"/>
  <c r="HO86" i="4" s="1"/>
  <c r="HO9" i="4"/>
  <c r="HO10" i="4"/>
  <c r="HO4" i="4"/>
  <c r="HO6" i="4"/>
  <c r="HO7" i="4"/>
  <c r="HO8" i="4"/>
  <c r="HO11" i="4"/>
  <c r="HO12" i="4"/>
  <c r="HO13" i="4"/>
  <c r="HO14" i="4"/>
  <c r="HO15" i="4"/>
  <c r="HO16" i="4"/>
  <c r="HO17" i="4"/>
  <c r="HO18" i="4"/>
  <c r="HO19" i="4"/>
  <c r="HO20" i="4"/>
  <c r="HO21" i="4"/>
  <c r="HO22" i="4"/>
  <c r="HO23" i="4"/>
  <c r="HO24" i="4"/>
  <c r="HO25" i="4"/>
  <c r="HO26" i="4"/>
  <c r="HO27" i="4"/>
  <c r="HO28" i="4"/>
  <c r="HO29" i="4"/>
  <c r="HO30" i="4"/>
  <c r="HO31" i="4"/>
  <c r="HO32" i="4"/>
  <c r="HO33" i="4"/>
  <c r="HO34" i="4"/>
  <c r="HO35" i="4"/>
  <c r="HO36" i="4"/>
  <c r="HO37" i="4"/>
  <c r="HO38" i="4"/>
  <c r="HO39" i="4"/>
  <c r="HO40" i="4"/>
  <c r="HO41" i="4"/>
  <c r="HO42" i="4"/>
  <c r="HO43" i="4"/>
  <c r="HO44" i="4"/>
  <c r="HO45" i="4"/>
  <c r="HO46" i="4"/>
  <c r="HO47" i="4"/>
  <c r="HO48" i="4"/>
  <c r="HO49" i="4"/>
  <c r="HO50" i="4"/>
  <c r="HO51" i="4"/>
  <c r="HO52" i="4"/>
  <c r="HO53" i="4"/>
  <c r="HO54" i="4"/>
  <c r="HO55" i="4"/>
  <c r="HO56" i="4"/>
  <c r="HO57" i="4"/>
  <c r="HO58" i="4"/>
  <c r="HO59" i="4"/>
  <c r="HO60" i="4"/>
  <c r="HO61" i="4"/>
  <c r="HO62" i="4"/>
  <c r="HO63" i="4"/>
  <c r="HO64" i="4"/>
  <c r="HO65" i="4"/>
  <c r="HO66" i="4"/>
  <c r="HO67" i="4"/>
  <c r="HO68" i="4"/>
  <c r="HO69" i="4"/>
  <c r="HO70" i="4"/>
  <c r="HO71" i="4"/>
  <c r="HO72" i="4"/>
  <c r="HO73" i="4"/>
  <c r="HO74" i="4"/>
  <c r="HO75" i="4"/>
  <c r="HO76" i="4"/>
  <c r="HO77" i="4"/>
  <c r="HO78" i="4"/>
  <c r="HO79" i="4"/>
  <c r="HO80" i="4"/>
  <c r="HO81" i="4"/>
  <c r="HO82" i="4"/>
  <c r="HP3" i="4"/>
  <c r="HP5" i="4"/>
  <c r="HP9" i="4"/>
  <c r="HP86" i="4" s="1"/>
  <c r="HP10" i="4"/>
  <c r="HP4" i="4"/>
  <c r="HP6" i="4"/>
  <c r="HP7" i="4"/>
  <c r="HP8" i="4"/>
  <c r="HP11" i="4"/>
  <c r="HP12" i="4"/>
  <c r="HP13" i="4"/>
  <c r="HP14" i="4"/>
  <c r="HP15" i="4"/>
  <c r="HP16" i="4"/>
  <c r="HP17" i="4"/>
  <c r="HP18" i="4"/>
  <c r="HP19" i="4"/>
  <c r="HP20" i="4"/>
  <c r="HP21" i="4"/>
  <c r="HP22" i="4"/>
  <c r="HP23" i="4"/>
  <c r="HP24" i="4"/>
  <c r="HP25" i="4"/>
  <c r="HP26" i="4"/>
  <c r="HP27" i="4"/>
  <c r="HP28" i="4"/>
  <c r="HP29" i="4"/>
  <c r="HP30" i="4"/>
  <c r="HP31" i="4"/>
  <c r="HP32" i="4"/>
  <c r="HP33" i="4"/>
  <c r="HP34" i="4"/>
  <c r="HP35" i="4"/>
  <c r="HP36" i="4"/>
  <c r="HP37" i="4"/>
  <c r="HP38" i="4"/>
  <c r="HP39" i="4"/>
  <c r="HP40" i="4"/>
  <c r="HP41" i="4"/>
  <c r="HP42" i="4"/>
  <c r="HP43" i="4"/>
  <c r="HP44" i="4"/>
  <c r="HP45" i="4"/>
  <c r="HP46" i="4"/>
  <c r="HP47" i="4"/>
  <c r="HP48" i="4"/>
  <c r="HP49" i="4"/>
  <c r="HP50" i="4"/>
  <c r="HP51" i="4"/>
  <c r="HP52" i="4"/>
  <c r="HP53" i="4"/>
  <c r="HP54" i="4"/>
  <c r="HP55" i="4"/>
  <c r="HP56" i="4"/>
  <c r="HP57" i="4"/>
  <c r="HP58" i="4"/>
  <c r="HP59" i="4"/>
  <c r="HP60" i="4"/>
  <c r="HP61" i="4"/>
  <c r="HP62" i="4"/>
  <c r="HP63" i="4"/>
  <c r="HP64" i="4"/>
  <c r="HP65" i="4"/>
  <c r="HP66" i="4"/>
  <c r="HP67" i="4"/>
  <c r="HP68" i="4"/>
  <c r="HP69" i="4"/>
  <c r="HP70" i="4"/>
  <c r="HP71" i="4"/>
  <c r="HP72" i="4"/>
  <c r="HP73" i="4"/>
  <c r="HP74" i="4"/>
  <c r="HP75" i="4"/>
  <c r="HP76" i="4"/>
  <c r="HP77" i="4"/>
  <c r="HP78" i="4"/>
  <c r="HP79" i="4"/>
  <c r="HP80" i="4"/>
  <c r="HP81" i="4"/>
  <c r="HP82" i="4"/>
  <c r="HQ3" i="4"/>
  <c r="HQ5" i="4"/>
  <c r="HQ86" i="4" s="1"/>
  <c r="HQ9" i="4"/>
  <c r="HQ10" i="4"/>
  <c r="HQ4" i="4"/>
  <c r="HQ6" i="4"/>
  <c r="HQ7" i="4"/>
  <c r="HQ8" i="4"/>
  <c r="HQ11" i="4"/>
  <c r="HQ12" i="4"/>
  <c r="HQ13" i="4"/>
  <c r="HQ14" i="4"/>
  <c r="HQ15" i="4"/>
  <c r="HQ16" i="4"/>
  <c r="HQ17" i="4"/>
  <c r="HQ18" i="4"/>
  <c r="HQ19" i="4"/>
  <c r="HQ20" i="4"/>
  <c r="HQ21" i="4"/>
  <c r="HQ22" i="4"/>
  <c r="HQ23" i="4"/>
  <c r="HQ24" i="4"/>
  <c r="HQ25" i="4"/>
  <c r="HQ26" i="4"/>
  <c r="HQ27" i="4"/>
  <c r="HQ28" i="4"/>
  <c r="HQ29" i="4"/>
  <c r="HQ30" i="4"/>
  <c r="HQ31" i="4"/>
  <c r="HQ32" i="4"/>
  <c r="HQ33" i="4"/>
  <c r="HQ34" i="4"/>
  <c r="HQ35" i="4"/>
  <c r="HQ36" i="4"/>
  <c r="HQ37" i="4"/>
  <c r="HQ38" i="4"/>
  <c r="HQ39" i="4"/>
  <c r="HQ40" i="4"/>
  <c r="HQ41" i="4"/>
  <c r="HQ42" i="4"/>
  <c r="HQ43" i="4"/>
  <c r="HQ44" i="4"/>
  <c r="HQ45" i="4"/>
  <c r="HQ46" i="4"/>
  <c r="HQ47" i="4"/>
  <c r="HQ48" i="4"/>
  <c r="HQ49" i="4"/>
  <c r="HQ50" i="4"/>
  <c r="HQ51" i="4"/>
  <c r="HQ52" i="4"/>
  <c r="HQ53" i="4"/>
  <c r="HQ54" i="4"/>
  <c r="HQ55" i="4"/>
  <c r="HQ56" i="4"/>
  <c r="HQ57" i="4"/>
  <c r="HQ58" i="4"/>
  <c r="HQ59" i="4"/>
  <c r="HQ60" i="4"/>
  <c r="HQ61" i="4"/>
  <c r="HQ62" i="4"/>
  <c r="HQ63" i="4"/>
  <c r="HQ64" i="4"/>
  <c r="HQ65" i="4"/>
  <c r="HQ66" i="4"/>
  <c r="HQ67" i="4"/>
  <c r="HQ68" i="4"/>
  <c r="HQ69" i="4"/>
  <c r="HQ70" i="4"/>
  <c r="HQ71" i="4"/>
  <c r="HQ72" i="4"/>
  <c r="HQ73" i="4"/>
  <c r="HQ74" i="4"/>
  <c r="HQ75" i="4"/>
  <c r="HQ76" i="4"/>
  <c r="HQ77" i="4"/>
  <c r="HQ78" i="4"/>
  <c r="HQ79" i="4"/>
  <c r="HQ80" i="4"/>
  <c r="HQ81" i="4"/>
  <c r="HQ82" i="4"/>
  <c r="HR3" i="4"/>
  <c r="HR5" i="4"/>
  <c r="HR9" i="4"/>
  <c r="HR10" i="4"/>
  <c r="HR4" i="4"/>
  <c r="HR6" i="4"/>
  <c r="HR7" i="4"/>
  <c r="HR8" i="4"/>
  <c r="HR11" i="4"/>
  <c r="HR12" i="4"/>
  <c r="HR13" i="4"/>
  <c r="HR14" i="4"/>
  <c r="HR15" i="4"/>
  <c r="HR16" i="4"/>
  <c r="HR17" i="4"/>
  <c r="HR18" i="4"/>
  <c r="HR19" i="4"/>
  <c r="HR20" i="4"/>
  <c r="HR21" i="4"/>
  <c r="HR22" i="4"/>
  <c r="HR23" i="4"/>
  <c r="HR24" i="4"/>
  <c r="HR25" i="4"/>
  <c r="HR26" i="4"/>
  <c r="HR27" i="4"/>
  <c r="HR28" i="4"/>
  <c r="HR29" i="4"/>
  <c r="HR30" i="4"/>
  <c r="HR31" i="4"/>
  <c r="HR32" i="4"/>
  <c r="HR33" i="4"/>
  <c r="HR34" i="4"/>
  <c r="HR35" i="4"/>
  <c r="HR36" i="4"/>
  <c r="HR37" i="4"/>
  <c r="HR38" i="4"/>
  <c r="HR39" i="4"/>
  <c r="HR40" i="4"/>
  <c r="HR41" i="4"/>
  <c r="HR42" i="4"/>
  <c r="HR43" i="4"/>
  <c r="HR44" i="4"/>
  <c r="HR45" i="4"/>
  <c r="HR46" i="4"/>
  <c r="HR47" i="4"/>
  <c r="HR48" i="4"/>
  <c r="HR49" i="4"/>
  <c r="HR50" i="4"/>
  <c r="HR51" i="4"/>
  <c r="HR52" i="4"/>
  <c r="HR53" i="4"/>
  <c r="HR54" i="4"/>
  <c r="HR55" i="4"/>
  <c r="HR56" i="4"/>
  <c r="HR57" i="4"/>
  <c r="HR58" i="4"/>
  <c r="HR59" i="4"/>
  <c r="HR60" i="4"/>
  <c r="HR61" i="4"/>
  <c r="HR62" i="4"/>
  <c r="HR63" i="4"/>
  <c r="HR64" i="4"/>
  <c r="HR65" i="4"/>
  <c r="HR66" i="4"/>
  <c r="HR67" i="4"/>
  <c r="HR68" i="4"/>
  <c r="HR69" i="4"/>
  <c r="HR70" i="4"/>
  <c r="HR71" i="4"/>
  <c r="HR72" i="4"/>
  <c r="HR73" i="4"/>
  <c r="HR74" i="4"/>
  <c r="HR75" i="4"/>
  <c r="HR76" i="4"/>
  <c r="HR77" i="4"/>
  <c r="HR78" i="4"/>
  <c r="HR79" i="4"/>
  <c r="HR80" i="4"/>
  <c r="HR81" i="4"/>
  <c r="HR82" i="4"/>
  <c r="HR86" i="4"/>
  <c r="HS3" i="4"/>
  <c r="HS5" i="4"/>
  <c r="HS86" i="4" s="1"/>
  <c r="HS9" i="4"/>
  <c r="HS10" i="4"/>
  <c r="HS4" i="4"/>
  <c r="HS6" i="4"/>
  <c r="HS7" i="4"/>
  <c r="HS8" i="4"/>
  <c r="HS11" i="4"/>
  <c r="HS12" i="4"/>
  <c r="HS13" i="4"/>
  <c r="HS14" i="4"/>
  <c r="HS15" i="4"/>
  <c r="HS16" i="4"/>
  <c r="HS17" i="4"/>
  <c r="HS18" i="4"/>
  <c r="HS19" i="4"/>
  <c r="HS20" i="4"/>
  <c r="HS21" i="4"/>
  <c r="HS22" i="4"/>
  <c r="HS23" i="4"/>
  <c r="HS24" i="4"/>
  <c r="HS25" i="4"/>
  <c r="HS26" i="4"/>
  <c r="HS27" i="4"/>
  <c r="HS28" i="4"/>
  <c r="HS29" i="4"/>
  <c r="HS30" i="4"/>
  <c r="HS31" i="4"/>
  <c r="HS32" i="4"/>
  <c r="HS33" i="4"/>
  <c r="HS34" i="4"/>
  <c r="HS35" i="4"/>
  <c r="HS36" i="4"/>
  <c r="HS37" i="4"/>
  <c r="HS38" i="4"/>
  <c r="HS39" i="4"/>
  <c r="HS40" i="4"/>
  <c r="HS41" i="4"/>
  <c r="HS42" i="4"/>
  <c r="HS43" i="4"/>
  <c r="HS44" i="4"/>
  <c r="HS45" i="4"/>
  <c r="HS46" i="4"/>
  <c r="HS47" i="4"/>
  <c r="HS48" i="4"/>
  <c r="HS49" i="4"/>
  <c r="HS50" i="4"/>
  <c r="HS51" i="4"/>
  <c r="HS52" i="4"/>
  <c r="HS53" i="4"/>
  <c r="HS54" i="4"/>
  <c r="HS55" i="4"/>
  <c r="HS56" i="4"/>
  <c r="HS57" i="4"/>
  <c r="HS58" i="4"/>
  <c r="HS59" i="4"/>
  <c r="HS60" i="4"/>
  <c r="HS61" i="4"/>
  <c r="HS62" i="4"/>
  <c r="HS63" i="4"/>
  <c r="HS64" i="4"/>
  <c r="HS65" i="4"/>
  <c r="HS66" i="4"/>
  <c r="HS67" i="4"/>
  <c r="HS68" i="4"/>
  <c r="HS69" i="4"/>
  <c r="HS70" i="4"/>
  <c r="HS71" i="4"/>
  <c r="HS72" i="4"/>
  <c r="HS73" i="4"/>
  <c r="HS74" i="4"/>
  <c r="HS75" i="4"/>
  <c r="HS76" i="4"/>
  <c r="HS77" i="4"/>
  <c r="HS78" i="4"/>
  <c r="HS79" i="4"/>
  <c r="HS80" i="4"/>
  <c r="HS81" i="4"/>
  <c r="HS82" i="4"/>
  <c r="HT3" i="4"/>
  <c r="HT5" i="4"/>
  <c r="HT9" i="4"/>
  <c r="HT86" i="4" s="1"/>
  <c r="HT10" i="4"/>
  <c r="HT4" i="4"/>
  <c r="HT6" i="4"/>
  <c r="HT7" i="4"/>
  <c r="HT8" i="4"/>
  <c r="HT11" i="4"/>
  <c r="HT12" i="4"/>
  <c r="HT13" i="4"/>
  <c r="HT14" i="4"/>
  <c r="HT15" i="4"/>
  <c r="HT16" i="4"/>
  <c r="HT17" i="4"/>
  <c r="HT18" i="4"/>
  <c r="HT19" i="4"/>
  <c r="HT20" i="4"/>
  <c r="HT21" i="4"/>
  <c r="HT22" i="4"/>
  <c r="HT23" i="4"/>
  <c r="HT24" i="4"/>
  <c r="HT25" i="4"/>
  <c r="HT26" i="4"/>
  <c r="HT27" i="4"/>
  <c r="HT28" i="4"/>
  <c r="HT29" i="4"/>
  <c r="HT30" i="4"/>
  <c r="HT31" i="4"/>
  <c r="HT32" i="4"/>
  <c r="HT33" i="4"/>
  <c r="HT34" i="4"/>
  <c r="HT35" i="4"/>
  <c r="HT36" i="4"/>
  <c r="HT37" i="4"/>
  <c r="HT38" i="4"/>
  <c r="HT39" i="4"/>
  <c r="HT40" i="4"/>
  <c r="HT41" i="4"/>
  <c r="HT42" i="4"/>
  <c r="HT43" i="4"/>
  <c r="HT44" i="4"/>
  <c r="HT45" i="4"/>
  <c r="HT46" i="4"/>
  <c r="HT47" i="4"/>
  <c r="HT48" i="4"/>
  <c r="HT49" i="4"/>
  <c r="HT50" i="4"/>
  <c r="HT51" i="4"/>
  <c r="HT52" i="4"/>
  <c r="HT53" i="4"/>
  <c r="HT54" i="4"/>
  <c r="HT55" i="4"/>
  <c r="HT56" i="4"/>
  <c r="HT57" i="4"/>
  <c r="HT58" i="4"/>
  <c r="HT59" i="4"/>
  <c r="HT60" i="4"/>
  <c r="HT61" i="4"/>
  <c r="HT62" i="4"/>
  <c r="HT63" i="4"/>
  <c r="HT64" i="4"/>
  <c r="HT65" i="4"/>
  <c r="HT66" i="4"/>
  <c r="HT67" i="4"/>
  <c r="HT68" i="4"/>
  <c r="HT69" i="4"/>
  <c r="HT70" i="4"/>
  <c r="HT71" i="4"/>
  <c r="HT72" i="4"/>
  <c r="HT73" i="4"/>
  <c r="HT74" i="4"/>
  <c r="HT75" i="4"/>
  <c r="HT76" i="4"/>
  <c r="HT77" i="4"/>
  <c r="HT78" i="4"/>
  <c r="HT79" i="4"/>
  <c r="HT80" i="4"/>
  <c r="HT81" i="4"/>
  <c r="HT82" i="4"/>
  <c r="HU3" i="4"/>
  <c r="HU5" i="4"/>
  <c r="HU86" i="4" s="1"/>
  <c r="HU9" i="4"/>
  <c r="HU10" i="4"/>
  <c r="HU4" i="4"/>
  <c r="HU6" i="4"/>
  <c r="HU7" i="4"/>
  <c r="HU8" i="4"/>
  <c r="HU11" i="4"/>
  <c r="HU12" i="4"/>
  <c r="HU13" i="4"/>
  <c r="HU14" i="4"/>
  <c r="HU15" i="4"/>
  <c r="HU16" i="4"/>
  <c r="HU17" i="4"/>
  <c r="HU18" i="4"/>
  <c r="HU19" i="4"/>
  <c r="HU20" i="4"/>
  <c r="HU21" i="4"/>
  <c r="HU22" i="4"/>
  <c r="HU23" i="4"/>
  <c r="HU24" i="4"/>
  <c r="HU25" i="4"/>
  <c r="HU26" i="4"/>
  <c r="HU27" i="4"/>
  <c r="HU28" i="4"/>
  <c r="HU29" i="4"/>
  <c r="HU30" i="4"/>
  <c r="HU31" i="4"/>
  <c r="HU32" i="4"/>
  <c r="HU33" i="4"/>
  <c r="HU34" i="4"/>
  <c r="HU35" i="4"/>
  <c r="HU36" i="4"/>
  <c r="HU37" i="4"/>
  <c r="HU38" i="4"/>
  <c r="HU39" i="4"/>
  <c r="HU40" i="4"/>
  <c r="HU41" i="4"/>
  <c r="HU42" i="4"/>
  <c r="HU43" i="4"/>
  <c r="HU44" i="4"/>
  <c r="HU45" i="4"/>
  <c r="HU46" i="4"/>
  <c r="HU47" i="4"/>
  <c r="HU48" i="4"/>
  <c r="HU49" i="4"/>
  <c r="HU50" i="4"/>
  <c r="HU51" i="4"/>
  <c r="HU52" i="4"/>
  <c r="HU53" i="4"/>
  <c r="HU54" i="4"/>
  <c r="HU55" i="4"/>
  <c r="HU56" i="4"/>
  <c r="HU57" i="4"/>
  <c r="HU58" i="4"/>
  <c r="HU59" i="4"/>
  <c r="HU60" i="4"/>
  <c r="HU61" i="4"/>
  <c r="HU62" i="4"/>
  <c r="HU63" i="4"/>
  <c r="HU64" i="4"/>
  <c r="HU65" i="4"/>
  <c r="HU66" i="4"/>
  <c r="HU67" i="4"/>
  <c r="HU68" i="4"/>
  <c r="HU69" i="4"/>
  <c r="HU70" i="4"/>
  <c r="HU71" i="4"/>
  <c r="HU72" i="4"/>
  <c r="HU73" i="4"/>
  <c r="HU74" i="4"/>
  <c r="HU75" i="4"/>
  <c r="HU76" i="4"/>
  <c r="HU77" i="4"/>
  <c r="HU78" i="4"/>
  <c r="HU79" i="4"/>
  <c r="HU80" i="4"/>
  <c r="HU81" i="4"/>
  <c r="HU82" i="4"/>
  <c r="HV3" i="4"/>
  <c r="HV5" i="4"/>
  <c r="HV9" i="4"/>
  <c r="HV10" i="4"/>
  <c r="HV4" i="4"/>
  <c r="HV6" i="4"/>
  <c r="HV7" i="4"/>
  <c r="HV8" i="4"/>
  <c r="HV11" i="4"/>
  <c r="HV12" i="4"/>
  <c r="HV13" i="4"/>
  <c r="HV14" i="4"/>
  <c r="HV15" i="4"/>
  <c r="HV16" i="4"/>
  <c r="HV17" i="4"/>
  <c r="HV18" i="4"/>
  <c r="HV19" i="4"/>
  <c r="HV20" i="4"/>
  <c r="HV21" i="4"/>
  <c r="HV22" i="4"/>
  <c r="HV23" i="4"/>
  <c r="HV24" i="4"/>
  <c r="HV25" i="4"/>
  <c r="HV26" i="4"/>
  <c r="HV27" i="4"/>
  <c r="HV28" i="4"/>
  <c r="HV29" i="4"/>
  <c r="HV30" i="4"/>
  <c r="HV31" i="4"/>
  <c r="HV32" i="4"/>
  <c r="HV33" i="4"/>
  <c r="HV34" i="4"/>
  <c r="HV35" i="4"/>
  <c r="HV36" i="4"/>
  <c r="HV37" i="4"/>
  <c r="HV38" i="4"/>
  <c r="HV39" i="4"/>
  <c r="HV40" i="4"/>
  <c r="HV41" i="4"/>
  <c r="HV42" i="4"/>
  <c r="HV43" i="4"/>
  <c r="HV44" i="4"/>
  <c r="HV45" i="4"/>
  <c r="HV46" i="4"/>
  <c r="HV47" i="4"/>
  <c r="HV48" i="4"/>
  <c r="HV49" i="4"/>
  <c r="HV50" i="4"/>
  <c r="HV51" i="4"/>
  <c r="HV52" i="4"/>
  <c r="HV53" i="4"/>
  <c r="HV54" i="4"/>
  <c r="HV55" i="4"/>
  <c r="HV56" i="4"/>
  <c r="HV57" i="4"/>
  <c r="HV58" i="4"/>
  <c r="HV59" i="4"/>
  <c r="HV60" i="4"/>
  <c r="HV61" i="4"/>
  <c r="HV62" i="4"/>
  <c r="HV63" i="4"/>
  <c r="HV64" i="4"/>
  <c r="HV65" i="4"/>
  <c r="HV66" i="4"/>
  <c r="HV67" i="4"/>
  <c r="HV68" i="4"/>
  <c r="HV69" i="4"/>
  <c r="HV70" i="4"/>
  <c r="HV71" i="4"/>
  <c r="HV72" i="4"/>
  <c r="HV73" i="4"/>
  <c r="HV74" i="4"/>
  <c r="HV75" i="4"/>
  <c r="HV76" i="4"/>
  <c r="HV77" i="4"/>
  <c r="HV78" i="4"/>
  <c r="HV79" i="4"/>
  <c r="HV80" i="4"/>
  <c r="HV81" i="4"/>
  <c r="HV82" i="4"/>
  <c r="HV86" i="4"/>
  <c r="HW3" i="4"/>
  <c r="HW5" i="4"/>
  <c r="HW9" i="4"/>
  <c r="HW10" i="4"/>
  <c r="HW86" i="4" s="1"/>
  <c r="HW4" i="4"/>
  <c r="HW6" i="4"/>
  <c r="HW7" i="4"/>
  <c r="HW8" i="4"/>
  <c r="HW11" i="4"/>
  <c r="HW12" i="4"/>
  <c r="HW13" i="4"/>
  <c r="HW14" i="4"/>
  <c r="HW15" i="4"/>
  <c r="HW16" i="4"/>
  <c r="HW17" i="4"/>
  <c r="HW18" i="4"/>
  <c r="HW19" i="4"/>
  <c r="HW20" i="4"/>
  <c r="HW21" i="4"/>
  <c r="HW22" i="4"/>
  <c r="HW23" i="4"/>
  <c r="HW24" i="4"/>
  <c r="HW25" i="4"/>
  <c r="HW26" i="4"/>
  <c r="HW27" i="4"/>
  <c r="HW28" i="4"/>
  <c r="HW29" i="4"/>
  <c r="HW30" i="4"/>
  <c r="HW31" i="4"/>
  <c r="HW32" i="4"/>
  <c r="HW33" i="4"/>
  <c r="HW34" i="4"/>
  <c r="HW35" i="4"/>
  <c r="HW36" i="4"/>
  <c r="HW37" i="4"/>
  <c r="HW38" i="4"/>
  <c r="HW39" i="4"/>
  <c r="HW40" i="4"/>
  <c r="HW41" i="4"/>
  <c r="HW42" i="4"/>
  <c r="HW43" i="4"/>
  <c r="HW44" i="4"/>
  <c r="HW45" i="4"/>
  <c r="HW46" i="4"/>
  <c r="HW47" i="4"/>
  <c r="HW48" i="4"/>
  <c r="HW49" i="4"/>
  <c r="HW50" i="4"/>
  <c r="HW51" i="4"/>
  <c r="HW52" i="4"/>
  <c r="HW53" i="4"/>
  <c r="HW54" i="4"/>
  <c r="HW55" i="4"/>
  <c r="HW56" i="4"/>
  <c r="HW57" i="4"/>
  <c r="HW58" i="4"/>
  <c r="HW59" i="4"/>
  <c r="HW60" i="4"/>
  <c r="HW61" i="4"/>
  <c r="HW62" i="4"/>
  <c r="HW63" i="4"/>
  <c r="HW64" i="4"/>
  <c r="HW65" i="4"/>
  <c r="HW66" i="4"/>
  <c r="HW67" i="4"/>
  <c r="HW68" i="4"/>
  <c r="HW69" i="4"/>
  <c r="HW70" i="4"/>
  <c r="HW71" i="4"/>
  <c r="HW72" i="4"/>
  <c r="HW73" i="4"/>
  <c r="HW74" i="4"/>
  <c r="HW75" i="4"/>
  <c r="HW76" i="4"/>
  <c r="HW77" i="4"/>
  <c r="HW78" i="4"/>
  <c r="HW79" i="4"/>
  <c r="HW80" i="4"/>
  <c r="HW81" i="4"/>
  <c r="HW82" i="4"/>
  <c r="HX3" i="4"/>
  <c r="HX5" i="4"/>
  <c r="HX9" i="4"/>
  <c r="HX86" i="4" s="1"/>
  <c r="HX10" i="4"/>
  <c r="HX4" i="4"/>
  <c r="HX6" i="4"/>
  <c r="HX7" i="4"/>
  <c r="HX8" i="4"/>
  <c r="HX11" i="4"/>
  <c r="HX12" i="4"/>
  <c r="HX13" i="4"/>
  <c r="HX14" i="4"/>
  <c r="HX15" i="4"/>
  <c r="HX16" i="4"/>
  <c r="HX17" i="4"/>
  <c r="HX18" i="4"/>
  <c r="HX19" i="4"/>
  <c r="HX20" i="4"/>
  <c r="HX21" i="4"/>
  <c r="HX22" i="4"/>
  <c r="HX23" i="4"/>
  <c r="HX24" i="4"/>
  <c r="HX25" i="4"/>
  <c r="HX26" i="4"/>
  <c r="HX27" i="4"/>
  <c r="HX28" i="4"/>
  <c r="HX29" i="4"/>
  <c r="HX30" i="4"/>
  <c r="HX31" i="4"/>
  <c r="HX32" i="4"/>
  <c r="HX33" i="4"/>
  <c r="HX34" i="4"/>
  <c r="HX35" i="4"/>
  <c r="HX36" i="4"/>
  <c r="HX37" i="4"/>
  <c r="HX38" i="4"/>
  <c r="HX39" i="4"/>
  <c r="HX40" i="4"/>
  <c r="HX41" i="4"/>
  <c r="HX42" i="4"/>
  <c r="HX43" i="4"/>
  <c r="HX44" i="4"/>
  <c r="HX45" i="4"/>
  <c r="HX46" i="4"/>
  <c r="HX47" i="4"/>
  <c r="HX48" i="4"/>
  <c r="HX49" i="4"/>
  <c r="HX50" i="4"/>
  <c r="HX51" i="4"/>
  <c r="HX52" i="4"/>
  <c r="HX53" i="4"/>
  <c r="HX54" i="4"/>
  <c r="HX55" i="4"/>
  <c r="HX56" i="4"/>
  <c r="HX57" i="4"/>
  <c r="HX58" i="4"/>
  <c r="HX59" i="4"/>
  <c r="HX60" i="4"/>
  <c r="HX61" i="4"/>
  <c r="HX62" i="4"/>
  <c r="HX63" i="4"/>
  <c r="HX64" i="4"/>
  <c r="HX65" i="4"/>
  <c r="HX66" i="4"/>
  <c r="HX67" i="4"/>
  <c r="HX68" i="4"/>
  <c r="HX69" i="4"/>
  <c r="HX70" i="4"/>
  <c r="HX71" i="4"/>
  <c r="HX72" i="4"/>
  <c r="HX73" i="4"/>
  <c r="HX74" i="4"/>
  <c r="HX75" i="4"/>
  <c r="HX76" i="4"/>
  <c r="HX77" i="4"/>
  <c r="HX78" i="4"/>
  <c r="HX79" i="4"/>
  <c r="HX80" i="4"/>
  <c r="HX81" i="4"/>
  <c r="HX82" i="4"/>
  <c r="HY3" i="4"/>
  <c r="HY5" i="4"/>
  <c r="HY86" i="4" s="1"/>
  <c r="HY9" i="4"/>
  <c r="HY10" i="4"/>
  <c r="HY4" i="4"/>
  <c r="HY6" i="4"/>
  <c r="HY7" i="4"/>
  <c r="HY8" i="4"/>
  <c r="HY11" i="4"/>
  <c r="HY12" i="4"/>
  <c r="HY13" i="4"/>
  <c r="HY14" i="4"/>
  <c r="HY15" i="4"/>
  <c r="HY16" i="4"/>
  <c r="HY17" i="4"/>
  <c r="HY18" i="4"/>
  <c r="HY19" i="4"/>
  <c r="HY20" i="4"/>
  <c r="HY21" i="4"/>
  <c r="HY22" i="4"/>
  <c r="HY23" i="4"/>
  <c r="HY24" i="4"/>
  <c r="HY25" i="4"/>
  <c r="HY26" i="4"/>
  <c r="HY27" i="4"/>
  <c r="HY28" i="4"/>
  <c r="HY29" i="4"/>
  <c r="HY30" i="4"/>
  <c r="HY31" i="4"/>
  <c r="HY32" i="4"/>
  <c r="HY33" i="4"/>
  <c r="HY34" i="4"/>
  <c r="HY35" i="4"/>
  <c r="HY36" i="4"/>
  <c r="HY37" i="4"/>
  <c r="HY38" i="4"/>
  <c r="HY39" i="4"/>
  <c r="HY40" i="4"/>
  <c r="HY41" i="4"/>
  <c r="HY42" i="4"/>
  <c r="HY43" i="4"/>
  <c r="HY44" i="4"/>
  <c r="HY45" i="4"/>
  <c r="HY46" i="4"/>
  <c r="HY47" i="4"/>
  <c r="HY48" i="4"/>
  <c r="HY49" i="4"/>
  <c r="HY50" i="4"/>
  <c r="HY51" i="4"/>
  <c r="HY52" i="4"/>
  <c r="HY53" i="4"/>
  <c r="HY54" i="4"/>
  <c r="HY55" i="4"/>
  <c r="HY56" i="4"/>
  <c r="HY57" i="4"/>
  <c r="HY58" i="4"/>
  <c r="HY59" i="4"/>
  <c r="HY60" i="4"/>
  <c r="HY61" i="4"/>
  <c r="HY62" i="4"/>
  <c r="HY63" i="4"/>
  <c r="HY64" i="4"/>
  <c r="HY65" i="4"/>
  <c r="HY66" i="4"/>
  <c r="HY67" i="4"/>
  <c r="HY68" i="4"/>
  <c r="HY69" i="4"/>
  <c r="HY70" i="4"/>
  <c r="HY71" i="4"/>
  <c r="HY72" i="4"/>
  <c r="HY73" i="4"/>
  <c r="HY74" i="4"/>
  <c r="HY75" i="4"/>
  <c r="HY76" i="4"/>
  <c r="HY77" i="4"/>
  <c r="HY78" i="4"/>
  <c r="HY79" i="4"/>
  <c r="HY80" i="4"/>
  <c r="HY81" i="4"/>
  <c r="HY82" i="4"/>
  <c r="HZ3" i="4"/>
  <c r="HZ5" i="4"/>
  <c r="HZ9" i="4"/>
  <c r="HZ10" i="4"/>
  <c r="HZ4" i="4"/>
  <c r="HZ6" i="4"/>
  <c r="HZ7" i="4"/>
  <c r="HZ8" i="4"/>
  <c r="HZ11" i="4"/>
  <c r="HZ12" i="4"/>
  <c r="HZ13" i="4"/>
  <c r="HZ14" i="4"/>
  <c r="HZ15" i="4"/>
  <c r="HZ16" i="4"/>
  <c r="HZ17" i="4"/>
  <c r="HZ18" i="4"/>
  <c r="HZ19" i="4"/>
  <c r="HZ20" i="4"/>
  <c r="HZ21" i="4"/>
  <c r="HZ22" i="4"/>
  <c r="HZ23" i="4"/>
  <c r="HZ24" i="4"/>
  <c r="HZ25" i="4"/>
  <c r="HZ26" i="4"/>
  <c r="HZ27" i="4"/>
  <c r="HZ28" i="4"/>
  <c r="HZ29" i="4"/>
  <c r="HZ30" i="4"/>
  <c r="HZ31" i="4"/>
  <c r="HZ32" i="4"/>
  <c r="HZ33" i="4"/>
  <c r="HZ34" i="4"/>
  <c r="HZ35" i="4"/>
  <c r="HZ36" i="4"/>
  <c r="HZ37" i="4"/>
  <c r="HZ38" i="4"/>
  <c r="HZ39" i="4"/>
  <c r="HZ40" i="4"/>
  <c r="HZ41" i="4"/>
  <c r="HZ42" i="4"/>
  <c r="HZ43" i="4"/>
  <c r="HZ44" i="4"/>
  <c r="HZ45" i="4"/>
  <c r="HZ46" i="4"/>
  <c r="HZ47" i="4"/>
  <c r="HZ48" i="4"/>
  <c r="HZ49" i="4"/>
  <c r="HZ50" i="4"/>
  <c r="HZ51" i="4"/>
  <c r="HZ52" i="4"/>
  <c r="HZ53" i="4"/>
  <c r="HZ54" i="4"/>
  <c r="HZ55" i="4"/>
  <c r="HZ56" i="4"/>
  <c r="HZ57" i="4"/>
  <c r="HZ58" i="4"/>
  <c r="HZ59" i="4"/>
  <c r="HZ60" i="4"/>
  <c r="HZ61" i="4"/>
  <c r="HZ62" i="4"/>
  <c r="HZ63" i="4"/>
  <c r="HZ64" i="4"/>
  <c r="HZ65" i="4"/>
  <c r="HZ66" i="4"/>
  <c r="HZ67" i="4"/>
  <c r="HZ68" i="4"/>
  <c r="HZ69" i="4"/>
  <c r="HZ70" i="4"/>
  <c r="HZ71" i="4"/>
  <c r="HZ72" i="4"/>
  <c r="HZ73" i="4"/>
  <c r="HZ74" i="4"/>
  <c r="HZ75" i="4"/>
  <c r="HZ76" i="4"/>
  <c r="HZ77" i="4"/>
  <c r="HZ78" i="4"/>
  <c r="HZ79" i="4"/>
  <c r="HZ80" i="4"/>
  <c r="HZ81" i="4"/>
  <c r="HZ82" i="4"/>
  <c r="HZ86" i="4"/>
  <c r="IA3" i="4"/>
  <c r="IA5" i="4"/>
  <c r="IA86" i="4" s="1"/>
  <c r="IA9" i="4"/>
  <c r="IA10" i="4"/>
  <c r="IA4" i="4"/>
  <c r="IA6" i="4"/>
  <c r="IA7" i="4"/>
  <c r="IA8" i="4"/>
  <c r="IA11" i="4"/>
  <c r="IA12" i="4"/>
  <c r="IA13" i="4"/>
  <c r="IA14" i="4"/>
  <c r="IA15" i="4"/>
  <c r="IA16" i="4"/>
  <c r="IA17" i="4"/>
  <c r="IA18" i="4"/>
  <c r="IA19" i="4"/>
  <c r="IA20" i="4"/>
  <c r="IA21" i="4"/>
  <c r="IA22" i="4"/>
  <c r="IA23" i="4"/>
  <c r="IA24" i="4"/>
  <c r="IA25" i="4"/>
  <c r="IA26" i="4"/>
  <c r="IA27" i="4"/>
  <c r="IA28" i="4"/>
  <c r="IA29" i="4"/>
  <c r="IA30" i="4"/>
  <c r="IA31" i="4"/>
  <c r="IA32" i="4"/>
  <c r="IA33" i="4"/>
  <c r="IA34" i="4"/>
  <c r="IA35" i="4"/>
  <c r="IA36" i="4"/>
  <c r="IA37" i="4"/>
  <c r="IA38" i="4"/>
  <c r="IA39" i="4"/>
  <c r="IA40" i="4"/>
  <c r="IA41" i="4"/>
  <c r="IA42" i="4"/>
  <c r="IA43" i="4"/>
  <c r="IA44" i="4"/>
  <c r="IA45" i="4"/>
  <c r="IA46" i="4"/>
  <c r="IA47" i="4"/>
  <c r="IA48" i="4"/>
  <c r="IA49" i="4"/>
  <c r="IA50" i="4"/>
  <c r="IA51" i="4"/>
  <c r="IA52" i="4"/>
  <c r="IA53" i="4"/>
  <c r="IA54" i="4"/>
  <c r="IA55" i="4"/>
  <c r="IA56" i="4"/>
  <c r="IA57" i="4"/>
  <c r="IA58" i="4"/>
  <c r="IA59" i="4"/>
  <c r="IA60" i="4"/>
  <c r="IA61" i="4"/>
  <c r="IA62" i="4"/>
  <c r="IA63" i="4"/>
  <c r="IA64" i="4"/>
  <c r="IA65" i="4"/>
  <c r="IA66" i="4"/>
  <c r="IA67" i="4"/>
  <c r="IA68" i="4"/>
  <c r="IA69" i="4"/>
  <c r="IA70" i="4"/>
  <c r="IA71" i="4"/>
  <c r="IA72" i="4"/>
  <c r="IA73" i="4"/>
  <c r="IA74" i="4"/>
  <c r="IA75" i="4"/>
  <c r="IA76" i="4"/>
  <c r="IA77" i="4"/>
  <c r="IA78" i="4"/>
  <c r="IA79" i="4"/>
  <c r="IA80" i="4"/>
  <c r="IA81" i="4"/>
  <c r="IA82" i="4"/>
  <c r="IB3" i="4"/>
  <c r="IB5" i="4"/>
  <c r="IB9" i="4"/>
  <c r="IB86" i="4" s="1"/>
  <c r="IB10" i="4"/>
  <c r="IB4" i="4"/>
  <c r="IB6" i="4"/>
  <c r="IB7" i="4"/>
  <c r="IB8" i="4"/>
  <c r="IB11" i="4"/>
  <c r="IB12" i="4"/>
  <c r="IB13" i="4"/>
  <c r="IB14" i="4"/>
  <c r="IB15" i="4"/>
  <c r="IB16" i="4"/>
  <c r="IB17" i="4"/>
  <c r="IB18" i="4"/>
  <c r="IB19" i="4"/>
  <c r="IB20" i="4"/>
  <c r="IB21" i="4"/>
  <c r="IB22" i="4"/>
  <c r="IB23" i="4"/>
  <c r="IB24" i="4"/>
  <c r="IB25" i="4"/>
  <c r="IB26" i="4"/>
  <c r="IB27" i="4"/>
  <c r="IB28" i="4"/>
  <c r="IB29" i="4"/>
  <c r="IB30" i="4"/>
  <c r="IB31" i="4"/>
  <c r="IB32" i="4"/>
  <c r="IB33" i="4"/>
  <c r="IB34" i="4"/>
  <c r="IB35" i="4"/>
  <c r="IB36" i="4"/>
  <c r="IB37" i="4"/>
  <c r="IB38" i="4"/>
  <c r="IB39" i="4"/>
  <c r="IB40" i="4"/>
  <c r="IB41" i="4"/>
  <c r="IB42" i="4"/>
  <c r="IB43" i="4"/>
  <c r="IB44" i="4"/>
  <c r="IB45" i="4"/>
  <c r="IB46" i="4"/>
  <c r="IB47" i="4"/>
  <c r="IB48" i="4"/>
  <c r="IB49" i="4"/>
  <c r="IB50" i="4"/>
  <c r="IB51" i="4"/>
  <c r="IB52" i="4"/>
  <c r="IB53" i="4"/>
  <c r="IB54" i="4"/>
  <c r="IB55" i="4"/>
  <c r="IB56" i="4"/>
  <c r="IB57" i="4"/>
  <c r="IB58" i="4"/>
  <c r="IB59" i="4"/>
  <c r="IB60" i="4"/>
  <c r="IB61" i="4"/>
  <c r="IB62" i="4"/>
  <c r="IB63" i="4"/>
  <c r="IB64" i="4"/>
  <c r="IB65" i="4"/>
  <c r="IB66" i="4"/>
  <c r="IB67" i="4"/>
  <c r="IB68" i="4"/>
  <c r="IB69" i="4"/>
  <c r="IB70" i="4"/>
  <c r="IB71" i="4"/>
  <c r="IB72" i="4"/>
  <c r="IB73" i="4"/>
  <c r="IB74" i="4"/>
  <c r="IB75" i="4"/>
  <c r="IB76" i="4"/>
  <c r="IB77" i="4"/>
  <c r="IB78" i="4"/>
  <c r="IB79" i="4"/>
  <c r="IB80" i="4"/>
  <c r="IB81" i="4"/>
  <c r="IB82" i="4"/>
  <c r="IC3" i="4"/>
  <c r="IC5" i="4"/>
  <c r="IC86" i="4" s="1"/>
  <c r="IC9" i="4"/>
  <c r="IC10" i="4"/>
  <c r="IC4" i="4"/>
  <c r="IC6" i="4"/>
  <c r="IC7" i="4"/>
  <c r="IC8" i="4"/>
  <c r="IC11" i="4"/>
  <c r="IC12" i="4"/>
  <c r="IC13" i="4"/>
  <c r="IC14" i="4"/>
  <c r="IC15" i="4"/>
  <c r="IC16" i="4"/>
  <c r="IC17" i="4"/>
  <c r="IC18" i="4"/>
  <c r="IC19" i="4"/>
  <c r="IC20" i="4"/>
  <c r="IC21" i="4"/>
  <c r="IC22" i="4"/>
  <c r="IC23" i="4"/>
  <c r="IC24" i="4"/>
  <c r="IC25" i="4"/>
  <c r="IC26" i="4"/>
  <c r="IC27" i="4"/>
  <c r="IC28" i="4"/>
  <c r="IC29" i="4"/>
  <c r="IC30" i="4"/>
  <c r="IC31" i="4"/>
  <c r="IC32" i="4"/>
  <c r="IC33" i="4"/>
  <c r="IC34" i="4"/>
  <c r="IC35" i="4"/>
  <c r="IC36" i="4"/>
  <c r="IC37" i="4"/>
  <c r="IC38" i="4"/>
  <c r="IC39" i="4"/>
  <c r="IC40" i="4"/>
  <c r="IC41" i="4"/>
  <c r="IC42" i="4"/>
  <c r="IC43" i="4"/>
  <c r="IC44" i="4"/>
  <c r="IC45" i="4"/>
  <c r="IC46" i="4"/>
  <c r="IC47" i="4"/>
  <c r="IC48" i="4"/>
  <c r="IC49" i="4"/>
  <c r="IC50" i="4"/>
  <c r="IC51" i="4"/>
  <c r="IC52" i="4"/>
  <c r="IC53" i="4"/>
  <c r="IC54" i="4"/>
  <c r="IC55" i="4"/>
  <c r="IC56" i="4"/>
  <c r="IC57" i="4"/>
  <c r="IC58" i="4"/>
  <c r="IC59" i="4"/>
  <c r="IC60" i="4"/>
  <c r="IC61" i="4"/>
  <c r="IC62" i="4"/>
  <c r="IC63" i="4"/>
  <c r="IC64" i="4"/>
  <c r="IC65" i="4"/>
  <c r="IC66" i="4"/>
  <c r="IC67" i="4"/>
  <c r="IC68" i="4"/>
  <c r="IC69" i="4"/>
  <c r="IC70" i="4"/>
  <c r="IC71" i="4"/>
  <c r="IC72" i="4"/>
  <c r="IC73" i="4"/>
  <c r="IC74" i="4"/>
  <c r="IC75" i="4"/>
  <c r="IC76" i="4"/>
  <c r="IC77" i="4"/>
  <c r="IC78" i="4"/>
  <c r="IC79" i="4"/>
  <c r="IC80" i="4"/>
  <c r="IC81" i="4"/>
  <c r="IC82" i="4"/>
  <c r="ID3" i="4"/>
  <c r="ID5" i="4"/>
  <c r="ID9" i="4"/>
  <c r="ID10" i="4"/>
  <c r="ID4" i="4"/>
  <c r="ID6" i="4"/>
  <c r="ID7" i="4"/>
  <c r="ID8" i="4"/>
  <c r="ID11" i="4"/>
  <c r="ID12" i="4"/>
  <c r="ID13" i="4"/>
  <c r="ID14" i="4"/>
  <c r="ID15" i="4"/>
  <c r="ID16" i="4"/>
  <c r="ID17" i="4"/>
  <c r="ID18" i="4"/>
  <c r="ID19" i="4"/>
  <c r="ID20" i="4"/>
  <c r="ID21" i="4"/>
  <c r="ID22" i="4"/>
  <c r="ID23" i="4"/>
  <c r="ID24" i="4"/>
  <c r="ID25" i="4"/>
  <c r="ID26" i="4"/>
  <c r="ID27" i="4"/>
  <c r="ID28" i="4"/>
  <c r="ID29" i="4"/>
  <c r="ID30" i="4"/>
  <c r="ID31" i="4"/>
  <c r="ID32" i="4"/>
  <c r="ID33" i="4"/>
  <c r="ID34" i="4"/>
  <c r="ID35" i="4"/>
  <c r="ID36" i="4"/>
  <c r="ID37" i="4"/>
  <c r="ID38" i="4"/>
  <c r="ID39" i="4"/>
  <c r="ID40" i="4"/>
  <c r="ID41" i="4"/>
  <c r="ID42" i="4"/>
  <c r="ID43" i="4"/>
  <c r="ID44" i="4"/>
  <c r="ID45" i="4"/>
  <c r="ID46" i="4"/>
  <c r="ID47" i="4"/>
  <c r="ID48" i="4"/>
  <c r="ID49" i="4"/>
  <c r="ID50" i="4"/>
  <c r="ID51" i="4"/>
  <c r="ID52" i="4"/>
  <c r="ID53" i="4"/>
  <c r="ID54" i="4"/>
  <c r="ID55" i="4"/>
  <c r="ID56" i="4"/>
  <c r="ID57" i="4"/>
  <c r="ID58" i="4"/>
  <c r="ID59" i="4"/>
  <c r="ID60" i="4"/>
  <c r="ID61" i="4"/>
  <c r="ID62" i="4"/>
  <c r="ID63" i="4"/>
  <c r="ID64" i="4"/>
  <c r="ID65" i="4"/>
  <c r="ID66" i="4"/>
  <c r="ID67" i="4"/>
  <c r="ID68" i="4"/>
  <c r="ID69" i="4"/>
  <c r="ID70" i="4"/>
  <c r="ID71" i="4"/>
  <c r="ID72" i="4"/>
  <c r="ID73" i="4"/>
  <c r="ID74" i="4"/>
  <c r="ID75" i="4"/>
  <c r="ID76" i="4"/>
  <c r="ID77" i="4"/>
  <c r="ID78" i="4"/>
  <c r="ID79" i="4"/>
  <c r="ID80" i="4"/>
  <c r="ID81" i="4"/>
  <c r="ID82" i="4"/>
  <c r="ID86" i="4"/>
  <c r="IE3" i="4"/>
  <c r="IE5" i="4"/>
  <c r="IE86" i="4" s="1"/>
  <c r="IE9" i="4"/>
  <c r="IE10" i="4"/>
  <c r="IE4" i="4"/>
  <c r="IE6" i="4"/>
  <c r="IE7" i="4"/>
  <c r="IE8" i="4"/>
  <c r="IE11" i="4"/>
  <c r="IE12" i="4"/>
  <c r="IE13" i="4"/>
  <c r="IE14" i="4"/>
  <c r="IE15" i="4"/>
  <c r="IE16" i="4"/>
  <c r="IE17" i="4"/>
  <c r="IE18" i="4"/>
  <c r="IE19" i="4"/>
  <c r="IE20" i="4"/>
  <c r="IE21" i="4"/>
  <c r="IE22" i="4"/>
  <c r="IE23" i="4"/>
  <c r="IE24" i="4"/>
  <c r="IE25" i="4"/>
  <c r="IE26" i="4"/>
  <c r="IE27" i="4"/>
  <c r="IE28" i="4"/>
  <c r="IE29" i="4"/>
  <c r="IE30" i="4"/>
  <c r="IE31" i="4"/>
  <c r="IE32" i="4"/>
  <c r="IE33" i="4"/>
  <c r="IE34" i="4"/>
  <c r="IE35" i="4"/>
  <c r="IE36" i="4"/>
  <c r="IE37" i="4"/>
  <c r="IE38" i="4"/>
  <c r="IE39" i="4"/>
  <c r="IE40" i="4"/>
  <c r="IE41" i="4"/>
  <c r="IE42" i="4"/>
  <c r="IE43" i="4"/>
  <c r="IE44" i="4"/>
  <c r="IE45" i="4"/>
  <c r="IE46" i="4"/>
  <c r="IE47" i="4"/>
  <c r="IE48" i="4"/>
  <c r="IE49" i="4"/>
  <c r="IE50" i="4"/>
  <c r="IE51" i="4"/>
  <c r="IE52" i="4"/>
  <c r="IE53" i="4"/>
  <c r="IE54" i="4"/>
  <c r="IE55" i="4"/>
  <c r="IE56" i="4"/>
  <c r="IE57" i="4"/>
  <c r="IE58" i="4"/>
  <c r="IE59" i="4"/>
  <c r="IE60" i="4"/>
  <c r="IE61" i="4"/>
  <c r="IE62" i="4"/>
  <c r="IE63" i="4"/>
  <c r="IE64" i="4"/>
  <c r="IE65" i="4"/>
  <c r="IE66" i="4"/>
  <c r="IE67" i="4"/>
  <c r="IE68" i="4"/>
  <c r="IE69" i="4"/>
  <c r="IE70" i="4"/>
  <c r="IE71" i="4"/>
  <c r="IE72" i="4"/>
  <c r="IE73" i="4"/>
  <c r="IE74" i="4"/>
  <c r="IE75" i="4"/>
  <c r="IE76" i="4"/>
  <c r="IE77" i="4"/>
  <c r="IE78" i="4"/>
  <c r="IE79" i="4"/>
  <c r="IE80" i="4"/>
  <c r="IE81" i="4"/>
  <c r="IE82" i="4"/>
  <c r="IF3" i="4"/>
  <c r="IF5" i="4"/>
  <c r="IF9" i="4"/>
  <c r="IF86" i="4" s="1"/>
  <c r="IF10" i="4"/>
  <c r="IF4" i="4"/>
  <c r="IF6" i="4"/>
  <c r="IF7" i="4"/>
  <c r="IF8" i="4"/>
  <c r="IF11" i="4"/>
  <c r="IF12" i="4"/>
  <c r="IF13" i="4"/>
  <c r="IF14" i="4"/>
  <c r="IF15" i="4"/>
  <c r="IF16" i="4"/>
  <c r="IF17" i="4"/>
  <c r="IF18" i="4"/>
  <c r="IF19" i="4"/>
  <c r="IF20" i="4"/>
  <c r="IF21" i="4"/>
  <c r="IF22" i="4"/>
  <c r="IF23" i="4"/>
  <c r="IF24" i="4"/>
  <c r="IF25" i="4"/>
  <c r="IF26" i="4"/>
  <c r="IF27" i="4"/>
  <c r="IF28" i="4"/>
  <c r="IF29" i="4"/>
  <c r="IF30" i="4"/>
  <c r="IF31" i="4"/>
  <c r="IF32" i="4"/>
  <c r="IF33" i="4"/>
  <c r="IF34" i="4"/>
  <c r="IF35" i="4"/>
  <c r="IF36" i="4"/>
  <c r="IF37" i="4"/>
  <c r="IF38" i="4"/>
  <c r="IF39" i="4"/>
  <c r="IF40" i="4"/>
  <c r="IF41" i="4"/>
  <c r="IF42" i="4"/>
  <c r="IF43" i="4"/>
  <c r="IF44" i="4"/>
  <c r="IF45" i="4"/>
  <c r="IF46" i="4"/>
  <c r="IF47" i="4"/>
  <c r="IF48" i="4"/>
  <c r="IF49" i="4"/>
  <c r="IF50" i="4"/>
  <c r="IF51" i="4"/>
  <c r="IF52" i="4"/>
  <c r="IF53" i="4"/>
  <c r="IF54" i="4"/>
  <c r="IF55" i="4"/>
  <c r="IF56" i="4"/>
  <c r="IF57" i="4"/>
  <c r="IF58" i="4"/>
  <c r="IF59" i="4"/>
  <c r="IF60" i="4"/>
  <c r="IF61" i="4"/>
  <c r="IF62" i="4"/>
  <c r="IF63" i="4"/>
  <c r="IF64" i="4"/>
  <c r="IF65" i="4"/>
  <c r="IF66" i="4"/>
  <c r="IF67" i="4"/>
  <c r="IF68" i="4"/>
  <c r="IF69" i="4"/>
  <c r="IF70" i="4"/>
  <c r="IF71" i="4"/>
  <c r="IF72" i="4"/>
  <c r="IF73" i="4"/>
  <c r="IF74" i="4"/>
  <c r="IF75" i="4"/>
  <c r="IF76" i="4"/>
  <c r="IF77" i="4"/>
  <c r="IF78" i="4"/>
  <c r="IF79" i="4"/>
  <c r="IF80" i="4"/>
  <c r="IF81" i="4"/>
  <c r="IF82" i="4"/>
  <c r="IG3" i="4"/>
  <c r="IG5" i="4"/>
  <c r="IG86" i="4" s="1"/>
  <c r="IG9" i="4"/>
  <c r="IG10" i="4"/>
  <c r="IG4" i="4"/>
  <c r="IG6" i="4"/>
  <c r="IG7" i="4"/>
  <c r="IG8" i="4"/>
  <c r="IG11" i="4"/>
  <c r="IG12" i="4"/>
  <c r="IG13" i="4"/>
  <c r="IG14" i="4"/>
  <c r="IG15" i="4"/>
  <c r="IG16" i="4"/>
  <c r="IG17" i="4"/>
  <c r="IG18" i="4"/>
  <c r="IG19" i="4"/>
  <c r="IG20" i="4"/>
  <c r="IG21" i="4"/>
  <c r="IG22" i="4"/>
  <c r="IG23" i="4"/>
  <c r="IG24" i="4"/>
  <c r="IG25" i="4"/>
  <c r="IG26" i="4"/>
  <c r="IG27" i="4"/>
  <c r="IG28" i="4"/>
  <c r="IG29" i="4"/>
  <c r="IG30" i="4"/>
  <c r="IG31" i="4"/>
  <c r="IG32" i="4"/>
  <c r="IG33" i="4"/>
  <c r="IG34" i="4"/>
  <c r="IG35" i="4"/>
  <c r="IG36" i="4"/>
  <c r="IG37" i="4"/>
  <c r="IG38" i="4"/>
  <c r="IG39" i="4"/>
  <c r="IG40" i="4"/>
  <c r="IG41" i="4"/>
  <c r="IG42" i="4"/>
  <c r="IG43" i="4"/>
  <c r="IG44" i="4"/>
  <c r="IG45" i="4"/>
  <c r="IG46" i="4"/>
  <c r="IG47" i="4"/>
  <c r="IG48" i="4"/>
  <c r="IG49" i="4"/>
  <c r="IG50" i="4"/>
  <c r="IG51" i="4"/>
  <c r="IG52" i="4"/>
  <c r="IG53" i="4"/>
  <c r="IG54" i="4"/>
  <c r="IG55" i="4"/>
  <c r="IG56" i="4"/>
  <c r="IG57" i="4"/>
  <c r="IG58" i="4"/>
  <c r="IG59" i="4"/>
  <c r="IG60" i="4"/>
  <c r="IG61" i="4"/>
  <c r="IG62" i="4"/>
  <c r="IG63" i="4"/>
  <c r="IG64" i="4"/>
  <c r="IG65" i="4"/>
  <c r="IG66" i="4"/>
  <c r="IG67" i="4"/>
  <c r="IG68" i="4"/>
  <c r="IG69" i="4"/>
  <c r="IG70" i="4"/>
  <c r="IG71" i="4"/>
  <c r="IG72" i="4"/>
  <c r="IG73" i="4"/>
  <c r="IG74" i="4"/>
  <c r="IG75" i="4"/>
  <c r="IG76" i="4"/>
  <c r="IG77" i="4"/>
  <c r="IG78" i="4"/>
  <c r="IG79" i="4"/>
  <c r="IG80" i="4"/>
  <c r="IG81" i="4"/>
  <c r="IG82" i="4"/>
  <c r="IH3" i="4"/>
  <c r="IH5" i="4"/>
  <c r="IH9" i="4"/>
  <c r="IH10" i="4"/>
  <c r="IH4" i="4"/>
  <c r="IH6" i="4"/>
  <c r="IH7" i="4"/>
  <c r="IH8" i="4"/>
  <c r="IH11" i="4"/>
  <c r="IH12" i="4"/>
  <c r="IH13" i="4"/>
  <c r="IH14" i="4"/>
  <c r="IH15" i="4"/>
  <c r="IH16" i="4"/>
  <c r="IH17" i="4"/>
  <c r="IH18" i="4"/>
  <c r="IH19" i="4"/>
  <c r="IH20" i="4"/>
  <c r="IH21" i="4"/>
  <c r="IH22" i="4"/>
  <c r="IH23" i="4"/>
  <c r="IH24" i="4"/>
  <c r="IH25" i="4"/>
  <c r="IH26" i="4"/>
  <c r="IH27" i="4"/>
  <c r="IH28" i="4"/>
  <c r="IH29" i="4"/>
  <c r="IH30" i="4"/>
  <c r="IH31" i="4"/>
  <c r="IH32" i="4"/>
  <c r="IH33" i="4"/>
  <c r="IH34" i="4"/>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IH62" i="4"/>
  <c r="IH63" i="4"/>
  <c r="IH64" i="4"/>
  <c r="IH65" i="4"/>
  <c r="IH66" i="4"/>
  <c r="IH67" i="4"/>
  <c r="IH68" i="4"/>
  <c r="IH69" i="4"/>
  <c r="IH70" i="4"/>
  <c r="IH71" i="4"/>
  <c r="IH72" i="4"/>
  <c r="IH73" i="4"/>
  <c r="IH74" i="4"/>
  <c r="IH75" i="4"/>
  <c r="IH76" i="4"/>
  <c r="IH77" i="4"/>
  <c r="IH78" i="4"/>
  <c r="IH79" i="4"/>
  <c r="IH80" i="4"/>
  <c r="IH81" i="4"/>
  <c r="IH82" i="4"/>
  <c r="IH86" i="4"/>
  <c r="II3" i="4"/>
  <c r="II5" i="4"/>
  <c r="II86" i="4" s="1"/>
  <c r="II9" i="4"/>
  <c r="II10" i="4"/>
  <c r="II4" i="4"/>
  <c r="II6" i="4"/>
  <c r="II7" i="4"/>
  <c r="II8" i="4"/>
  <c r="II11" i="4"/>
  <c r="II12" i="4"/>
  <c r="II13" i="4"/>
  <c r="II14" i="4"/>
  <c r="II15" i="4"/>
  <c r="II16" i="4"/>
  <c r="II17" i="4"/>
  <c r="II18" i="4"/>
  <c r="II19" i="4"/>
  <c r="II20" i="4"/>
  <c r="II21" i="4"/>
  <c r="II22" i="4"/>
  <c r="II23" i="4"/>
  <c r="II24" i="4"/>
  <c r="II25" i="4"/>
  <c r="II26" i="4"/>
  <c r="II27" i="4"/>
  <c r="II28" i="4"/>
  <c r="II29" i="4"/>
  <c r="II30" i="4"/>
  <c r="II31" i="4"/>
  <c r="II32" i="4"/>
  <c r="II33" i="4"/>
  <c r="II34" i="4"/>
  <c r="II35" i="4"/>
  <c r="II36" i="4"/>
  <c r="II37" i="4"/>
  <c r="II38" i="4"/>
  <c r="II39" i="4"/>
  <c r="II40" i="4"/>
  <c r="II41" i="4"/>
  <c r="II42" i="4"/>
  <c r="II43" i="4"/>
  <c r="II44" i="4"/>
  <c r="II45" i="4"/>
  <c r="II46" i="4"/>
  <c r="II47" i="4"/>
  <c r="II48" i="4"/>
  <c r="II49" i="4"/>
  <c r="II50" i="4"/>
  <c r="II51" i="4"/>
  <c r="II52" i="4"/>
  <c r="II53" i="4"/>
  <c r="II54" i="4"/>
  <c r="II55" i="4"/>
  <c r="II56" i="4"/>
  <c r="II57" i="4"/>
  <c r="II58" i="4"/>
  <c r="II59" i="4"/>
  <c r="II60" i="4"/>
  <c r="II61" i="4"/>
  <c r="II62" i="4"/>
  <c r="II63" i="4"/>
  <c r="II64" i="4"/>
  <c r="II65" i="4"/>
  <c r="II66" i="4"/>
  <c r="II67" i="4"/>
  <c r="II68" i="4"/>
  <c r="II69" i="4"/>
  <c r="II70" i="4"/>
  <c r="II71" i="4"/>
  <c r="II72" i="4"/>
  <c r="II73" i="4"/>
  <c r="II74" i="4"/>
  <c r="II75" i="4"/>
  <c r="II76" i="4"/>
  <c r="II77" i="4"/>
  <c r="II78" i="4"/>
  <c r="II79" i="4"/>
  <c r="II80" i="4"/>
  <c r="II81" i="4"/>
  <c r="II82" i="4"/>
  <c r="IJ3" i="4"/>
  <c r="IJ5" i="4"/>
  <c r="IJ9" i="4"/>
  <c r="IJ86" i="4" s="1"/>
  <c r="IJ10" i="4"/>
  <c r="IJ4" i="4"/>
  <c r="IJ6" i="4"/>
  <c r="IJ7" i="4"/>
  <c r="IJ8" i="4"/>
  <c r="IJ11" i="4"/>
  <c r="IJ12" i="4"/>
  <c r="IJ13" i="4"/>
  <c r="IJ14" i="4"/>
  <c r="IJ15" i="4"/>
  <c r="IJ16" i="4"/>
  <c r="IJ17" i="4"/>
  <c r="IJ18" i="4"/>
  <c r="IJ19" i="4"/>
  <c r="IJ20" i="4"/>
  <c r="IJ21" i="4"/>
  <c r="IJ22" i="4"/>
  <c r="IJ23" i="4"/>
  <c r="IJ24" i="4"/>
  <c r="IJ25" i="4"/>
  <c r="IJ26" i="4"/>
  <c r="IJ27" i="4"/>
  <c r="IJ28" i="4"/>
  <c r="IJ29" i="4"/>
  <c r="IJ30" i="4"/>
  <c r="IJ31" i="4"/>
  <c r="IJ32" i="4"/>
  <c r="IJ33" i="4"/>
  <c r="IJ34" i="4"/>
  <c r="IJ35" i="4"/>
  <c r="IJ36" i="4"/>
  <c r="IJ37" i="4"/>
  <c r="IJ38" i="4"/>
  <c r="IJ39" i="4"/>
  <c r="IJ40" i="4"/>
  <c r="IJ41" i="4"/>
  <c r="IJ42" i="4"/>
  <c r="IJ43" i="4"/>
  <c r="IJ44" i="4"/>
  <c r="IJ45" i="4"/>
  <c r="IJ46" i="4"/>
  <c r="IJ47" i="4"/>
  <c r="IJ48" i="4"/>
  <c r="IJ49" i="4"/>
  <c r="IJ50" i="4"/>
  <c r="IJ51" i="4"/>
  <c r="IJ52" i="4"/>
  <c r="IJ53" i="4"/>
  <c r="IJ54" i="4"/>
  <c r="IJ55" i="4"/>
  <c r="IJ56" i="4"/>
  <c r="IJ57" i="4"/>
  <c r="IJ58" i="4"/>
  <c r="IJ59" i="4"/>
  <c r="IJ60" i="4"/>
  <c r="IJ61" i="4"/>
  <c r="IJ62" i="4"/>
  <c r="IJ63" i="4"/>
  <c r="IJ64" i="4"/>
  <c r="IJ65" i="4"/>
  <c r="IJ66" i="4"/>
  <c r="IJ67" i="4"/>
  <c r="IJ68" i="4"/>
  <c r="IJ69" i="4"/>
  <c r="IJ70" i="4"/>
  <c r="IJ71" i="4"/>
  <c r="IJ72" i="4"/>
  <c r="IJ73" i="4"/>
  <c r="IJ74" i="4"/>
  <c r="IJ75" i="4"/>
  <c r="IJ76" i="4"/>
  <c r="IJ77" i="4"/>
  <c r="IJ78" i="4"/>
  <c r="IJ79" i="4"/>
  <c r="IJ80" i="4"/>
  <c r="IJ81" i="4"/>
  <c r="IJ82" i="4"/>
  <c r="IK3" i="4"/>
  <c r="IK5" i="4"/>
  <c r="IK86" i="4" s="1"/>
  <c r="IK9" i="4"/>
  <c r="IK10" i="4"/>
  <c r="IK4" i="4"/>
  <c r="IK6" i="4"/>
  <c r="IK7" i="4"/>
  <c r="IK8" i="4"/>
  <c r="IK11" i="4"/>
  <c r="IK12" i="4"/>
  <c r="IK13" i="4"/>
  <c r="IK14" i="4"/>
  <c r="IK15" i="4"/>
  <c r="IK16" i="4"/>
  <c r="IK17" i="4"/>
  <c r="IK18" i="4"/>
  <c r="IK19" i="4"/>
  <c r="IK20" i="4"/>
  <c r="IK21" i="4"/>
  <c r="IK22" i="4"/>
  <c r="IK23" i="4"/>
  <c r="IK24" i="4"/>
  <c r="IK25" i="4"/>
  <c r="IK26" i="4"/>
  <c r="IK27" i="4"/>
  <c r="IK28" i="4"/>
  <c r="IK29" i="4"/>
  <c r="IK30" i="4"/>
  <c r="IK31" i="4"/>
  <c r="IK32" i="4"/>
  <c r="IK33" i="4"/>
  <c r="IK34" i="4"/>
  <c r="IK35" i="4"/>
  <c r="IK36" i="4"/>
  <c r="IK37" i="4"/>
  <c r="IK38" i="4"/>
  <c r="IK39" i="4"/>
  <c r="IK40" i="4"/>
  <c r="IK41" i="4"/>
  <c r="IK42" i="4"/>
  <c r="IK43" i="4"/>
  <c r="IK44" i="4"/>
  <c r="IK45" i="4"/>
  <c r="IK46" i="4"/>
  <c r="IK47" i="4"/>
  <c r="IK48" i="4"/>
  <c r="IK49" i="4"/>
  <c r="IK50" i="4"/>
  <c r="IK51" i="4"/>
  <c r="IK52" i="4"/>
  <c r="IK53" i="4"/>
  <c r="IK54" i="4"/>
  <c r="IK55" i="4"/>
  <c r="IK56" i="4"/>
  <c r="IK57" i="4"/>
  <c r="IK58" i="4"/>
  <c r="IK59" i="4"/>
  <c r="IK60" i="4"/>
  <c r="IK61" i="4"/>
  <c r="IK62" i="4"/>
  <c r="IK63" i="4"/>
  <c r="IK64" i="4"/>
  <c r="IK65" i="4"/>
  <c r="IK66" i="4"/>
  <c r="IK67" i="4"/>
  <c r="IK68" i="4"/>
  <c r="IK69" i="4"/>
  <c r="IK70" i="4"/>
  <c r="IK71" i="4"/>
  <c r="IK72" i="4"/>
  <c r="IK73" i="4"/>
  <c r="IK74" i="4"/>
  <c r="IK75" i="4"/>
  <c r="IK76" i="4"/>
  <c r="IK77" i="4"/>
  <c r="IK78" i="4"/>
  <c r="IK79" i="4"/>
  <c r="IK80" i="4"/>
  <c r="IK81" i="4"/>
  <c r="IK82" i="4"/>
  <c r="IL3" i="4"/>
  <c r="IL5" i="4"/>
  <c r="IL9" i="4"/>
  <c r="IL10" i="4"/>
  <c r="IL4" i="4"/>
  <c r="IL6" i="4"/>
  <c r="IL7" i="4"/>
  <c r="IL8" i="4"/>
  <c r="IL11" i="4"/>
  <c r="IL12" i="4"/>
  <c r="IL13" i="4"/>
  <c r="IL14" i="4"/>
  <c r="IL15" i="4"/>
  <c r="IL16" i="4"/>
  <c r="IL17" i="4"/>
  <c r="IL18" i="4"/>
  <c r="IL19" i="4"/>
  <c r="IL20" i="4"/>
  <c r="IL21" i="4"/>
  <c r="IL22" i="4"/>
  <c r="IL23" i="4"/>
  <c r="IL24" i="4"/>
  <c r="IL25" i="4"/>
  <c r="IL26" i="4"/>
  <c r="IL27" i="4"/>
  <c r="IL28" i="4"/>
  <c r="IL29" i="4"/>
  <c r="IL30" i="4"/>
  <c r="IL31" i="4"/>
  <c r="IL32" i="4"/>
  <c r="IL33" i="4"/>
  <c r="IL34" i="4"/>
  <c r="IL35" i="4"/>
  <c r="IL36" i="4"/>
  <c r="IL37" i="4"/>
  <c r="IL38" i="4"/>
  <c r="IL39" i="4"/>
  <c r="IL40" i="4"/>
  <c r="IL41" i="4"/>
  <c r="IL42" i="4"/>
  <c r="IL43" i="4"/>
  <c r="IL44" i="4"/>
  <c r="IL45" i="4"/>
  <c r="IL46" i="4"/>
  <c r="IL47" i="4"/>
  <c r="IL48" i="4"/>
  <c r="IL49" i="4"/>
  <c r="IL50" i="4"/>
  <c r="IL51" i="4"/>
  <c r="IL52" i="4"/>
  <c r="IL53" i="4"/>
  <c r="IL54" i="4"/>
  <c r="IL55" i="4"/>
  <c r="IL56" i="4"/>
  <c r="IL57" i="4"/>
  <c r="IL58" i="4"/>
  <c r="IL59" i="4"/>
  <c r="IL60" i="4"/>
  <c r="IL61" i="4"/>
  <c r="IL62" i="4"/>
  <c r="IL63" i="4"/>
  <c r="IL64" i="4"/>
  <c r="IL65" i="4"/>
  <c r="IL66" i="4"/>
  <c r="IL67" i="4"/>
  <c r="IL68" i="4"/>
  <c r="IL69" i="4"/>
  <c r="IL70" i="4"/>
  <c r="IL71" i="4"/>
  <c r="IL72" i="4"/>
  <c r="IL73" i="4"/>
  <c r="IL74" i="4"/>
  <c r="IL75" i="4"/>
  <c r="IL76" i="4"/>
  <c r="IL77" i="4"/>
  <c r="IL78" i="4"/>
  <c r="IL79" i="4"/>
  <c r="IL80" i="4"/>
  <c r="IL81" i="4"/>
  <c r="IL82" i="4"/>
  <c r="IL86" i="4"/>
  <c r="IM3" i="4"/>
  <c r="IM5" i="4"/>
  <c r="IM86" i="4" s="1"/>
  <c r="IM9" i="4"/>
  <c r="IM10" i="4"/>
  <c r="IM4" i="4"/>
  <c r="IM6" i="4"/>
  <c r="IM7" i="4"/>
  <c r="IM8" i="4"/>
  <c r="IM11" i="4"/>
  <c r="IM12" i="4"/>
  <c r="IM13" i="4"/>
  <c r="IM14" i="4"/>
  <c r="IM15" i="4"/>
  <c r="IM16" i="4"/>
  <c r="IM17" i="4"/>
  <c r="IM18" i="4"/>
  <c r="IM19" i="4"/>
  <c r="IM20" i="4"/>
  <c r="IM21" i="4"/>
  <c r="IM22" i="4"/>
  <c r="IM23" i="4"/>
  <c r="IM24" i="4"/>
  <c r="IM25" i="4"/>
  <c r="IM26" i="4"/>
  <c r="IM27" i="4"/>
  <c r="IM28" i="4"/>
  <c r="IM29" i="4"/>
  <c r="IM30" i="4"/>
  <c r="IM31" i="4"/>
  <c r="IM32" i="4"/>
  <c r="IM33" i="4"/>
  <c r="IM34" i="4"/>
  <c r="IM35" i="4"/>
  <c r="IM36" i="4"/>
  <c r="IM37" i="4"/>
  <c r="IM38" i="4"/>
  <c r="IM39" i="4"/>
  <c r="IM40" i="4"/>
  <c r="IM41" i="4"/>
  <c r="IM42" i="4"/>
  <c r="IM43" i="4"/>
  <c r="IM44" i="4"/>
  <c r="IM45" i="4"/>
  <c r="IM46" i="4"/>
  <c r="IM47" i="4"/>
  <c r="IM48" i="4"/>
  <c r="IM49" i="4"/>
  <c r="IM50" i="4"/>
  <c r="IM51" i="4"/>
  <c r="IM52" i="4"/>
  <c r="IM53" i="4"/>
  <c r="IM54" i="4"/>
  <c r="IM55" i="4"/>
  <c r="IM56" i="4"/>
  <c r="IM57" i="4"/>
  <c r="IM58" i="4"/>
  <c r="IM59" i="4"/>
  <c r="IM60" i="4"/>
  <c r="IM61" i="4"/>
  <c r="IM62" i="4"/>
  <c r="IM63" i="4"/>
  <c r="IM64" i="4"/>
  <c r="IM65" i="4"/>
  <c r="IM66" i="4"/>
  <c r="IM67" i="4"/>
  <c r="IM68" i="4"/>
  <c r="IM69" i="4"/>
  <c r="IM70" i="4"/>
  <c r="IM71" i="4"/>
  <c r="IM72" i="4"/>
  <c r="IM73" i="4"/>
  <c r="IM74" i="4"/>
  <c r="IM75" i="4"/>
  <c r="IM76" i="4"/>
  <c r="IM77" i="4"/>
  <c r="IM78" i="4"/>
  <c r="IM79" i="4"/>
  <c r="IM80" i="4"/>
  <c r="IM81" i="4"/>
  <c r="IM82" i="4"/>
  <c r="IN3" i="4"/>
  <c r="IN5" i="4"/>
  <c r="IN9" i="4"/>
  <c r="IN86" i="4" s="1"/>
  <c r="IN10" i="4"/>
  <c r="IN4" i="4"/>
  <c r="IN6" i="4"/>
  <c r="IN7" i="4"/>
  <c r="IN8" i="4"/>
  <c r="IN11" i="4"/>
  <c r="IN12" i="4"/>
  <c r="IN13" i="4"/>
  <c r="IN14" i="4"/>
  <c r="IN15" i="4"/>
  <c r="IN16" i="4"/>
  <c r="IN17" i="4"/>
  <c r="IN18" i="4"/>
  <c r="IN19" i="4"/>
  <c r="IN20" i="4"/>
  <c r="IN21" i="4"/>
  <c r="IN22" i="4"/>
  <c r="IN23" i="4"/>
  <c r="IN24" i="4"/>
  <c r="IN25" i="4"/>
  <c r="IN26" i="4"/>
  <c r="IN27" i="4"/>
  <c r="IN28" i="4"/>
  <c r="IN29" i="4"/>
  <c r="IN30" i="4"/>
  <c r="IN31" i="4"/>
  <c r="IN32" i="4"/>
  <c r="IN33" i="4"/>
  <c r="IN34" i="4"/>
  <c r="IN35" i="4"/>
  <c r="IN36" i="4"/>
  <c r="IN37" i="4"/>
  <c r="IN38" i="4"/>
  <c r="IN39" i="4"/>
  <c r="IN40" i="4"/>
  <c r="IN41" i="4"/>
  <c r="IN42" i="4"/>
  <c r="IN43" i="4"/>
  <c r="IN44" i="4"/>
  <c r="IN45" i="4"/>
  <c r="IN46" i="4"/>
  <c r="IN47" i="4"/>
  <c r="IN48" i="4"/>
  <c r="IN49" i="4"/>
  <c r="IN50" i="4"/>
  <c r="IN51" i="4"/>
  <c r="IN52" i="4"/>
  <c r="IN53" i="4"/>
  <c r="IN54" i="4"/>
  <c r="IN55" i="4"/>
  <c r="IN56" i="4"/>
  <c r="IN57" i="4"/>
  <c r="IN58" i="4"/>
  <c r="IN59" i="4"/>
  <c r="IN60" i="4"/>
  <c r="IN61" i="4"/>
  <c r="IN62" i="4"/>
  <c r="IN63" i="4"/>
  <c r="IN64" i="4"/>
  <c r="IN65" i="4"/>
  <c r="IN66" i="4"/>
  <c r="IN67" i="4"/>
  <c r="IN68" i="4"/>
  <c r="IN69" i="4"/>
  <c r="IN70" i="4"/>
  <c r="IN71" i="4"/>
  <c r="IN72" i="4"/>
  <c r="IN73" i="4"/>
  <c r="IN74" i="4"/>
  <c r="IN75" i="4"/>
  <c r="IN76" i="4"/>
  <c r="IN77" i="4"/>
  <c r="IN78" i="4"/>
  <c r="IN79" i="4"/>
  <c r="IN80" i="4"/>
  <c r="IN81" i="4"/>
  <c r="IN82" i="4"/>
  <c r="IO3" i="4"/>
  <c r="IO5" i="4"/>
  <c r="IO86" i="4" s="1"/>
  <c r="IO9" i="4"/>
  <c r="IO10" i="4"/>
  <c r="IO4" i="4"/>
  <c r="IO6" i="4"/>
  <c r="IO7" i="4"/>
  <c r="IO8" i="4"/>
  <c r="IO11" i="4"/>
  <c r="IO12" i="4"/>
  <c r="IO13" i="4"/>
  <c r="IO14" i="4"/>
  <c r="IO15" i="4"/>
  <c r="IO16" i="4"/>
  <c r="IO17" i="4"/>
  <c r="IO18" i="4"/>
  <c r="IO19" i="4"/>
  <c r="IO20" i="4"/>
  <c r="IO21" i="4"/>
  <c r="IO22" i="4"/>
  <c r="IO23" i="4"/>
  <c r="IO24" i="4"/>
  <c r="IO25" i="4"/>
  <c r="IO26" i="4"/>
  <c r="IO27" i="4"/>
  <c r="IO28" i="4"/>
  <c r="IO29" i="4"/>
  <c r="IO30" i="4"/>
  <c r="IO31" i="4"/>
  <c r="IO32" i="4"/>
  <c r="IO33" i="4"/>
  <c r="IO34" i="4"/>
  <c r="IO35" i="4"/>
  <c r="IO36" i="4"/>
  <c r="IO37" i="4"/>
  <c r="IO38" i="4"/>
  <c r="IO39" i="4"/>
  <c r="IO40" i="4"/>
  <c r="IO41" i="4"/>
  <c r="IO42" i="4"/>
  <c r="IO43" i="4"/>
  <c r="IO44" i="4"/>
  <c r="IO45" i="4"/>
  <c r="IO46" i="4"/>
  <c r="IO47" i="4"/>
  <c r="IO48" i="4"/>
  <c r="IO49" i="4"/>
  <c r="IO50" i="4"/>
  <c r="IO51" i="4"/>
  <c r="IO52" i="4"/>
  <c r="IO53" i="4"/>
  <c r="IO54" i="4"/>
  <c r="IO55" i="4"/>
  <c r="IO56" i="4"/>
  <c r="IO57" i="4"/>
  <c r="IO58" i="4"/>
  <c r="IO59" i="4"/>
  <c r="IO60" i="4"/>
  <c r="IO61" i="4"/>
  <c r="IO62" i="4"/>
  <c r="IO63" i="4"/>
  <c r="IO64" i="4"/>
  <c r="IO65" i="4"/>
  <c r="IO66" i="4"/>
  <c r="IO67" i="4"/>
  <c r="IO68" i="4"/>
  <c r="IO69" i="4"/>
  <c r="IO70" i="4"/>
  <c r="IO71" i="4"/>
  <c r="IO72" i="4"/>
  <c r="IO73" i="4"/>
  <c r="IO74" i="4"/>
  <c r="IO75" i="4"/>
  <c r="IO76" i="4"/>
  <c r="IO77" i="4"/>
  <c r="IO78" i="4"/>
  <c r="IO79" i="4"/>
  <c r="IO80" i="4"/>
  <c r="IO81" i="4"/>
  <c r="IO82" i="4"/>
  <c r="IP3" i="4"/>
  <c r="IP5" i="4"/>
  <c r="IP9" i="4"/>
  <c r="IP10" i="4"/>
  <c r="IP4" i="4"/>
  <c r="IP6" i="4"/>
  <c r="IP7" i="4"/>
  <c r="IP8" i="4"/>
  <c r="IP11" i="4"/>
  <c r="IP12" i="4"/>
  <c r="IP13" i="4"/>
  <c r="IP14" i="4"/>
  <c r="IP15" i="4"/>
  <c r="IP16" i="4"/>
  <c r="IP17" i="4"/>
  <c r="IP18" i="4"/>
  <c r="IP19" i="4"/>
  <c r="IP20" i="4"/>
  <c r="IP21" i="4"/>
  <c r="IP22" i="4"/>
  <c r="IP23" i="4"/>
  <c r="IP24" i="4"/>
  <c r="IP25" i="4"/>
  <c r="IP26" i="4"/>
  <c r="IP27" i="4"/>
  <c r="IP28" i="4"/>
  <c r="IP29" i="4"/>
  <c r="IP30" i="4"/>
  <c r="IP31" i="4"/>
  <c r="IP32" i="4"/>
  <c r="IP33" i="4"/>
  <c r="IP34" i="4"/>
  <c r="IP35" i="4"/>
  <c r="IP36" i="4"/>
  <c r="IP37" i="4"/>
  <c r="IP38" i="4"/>
  <c r="IP39" i="4"/>
  <c r="IP40" i="4"/>
  <c r="IP41" i="4"/>
  <c r="IP42" i="4"/>
  <c r="IP43" i="4"/>
  <c r="IP44" i="4"/>
  <c r="IP45" i="4"/>
  <c r="IP46" i="4"/>
  <c r="IP47" i="4"/>
  <c r="IP48" i="4"/>
  <c r="IP49" i="4"/>
  <c r="IP50" i="4"/>
  <c r="IP51" i="4"/>
  <c r="IP52" i="4"/>
  <c r="IP53" i="4"/>
  <c r="IP54" i="4"/>
  <c r="IP55" i="4"/>
  <c r="IP56" i="4"/>
  <c r="IP57" i="4"/>
  <c r="IP58" i="4"/>
  <c r="IP59" i="4"/>
  <c r="IP60" i="4"/>
  <c r="IP61" i="4"/>
  <c r="IP62" i="4"/>
  <c r="IP63" i="4"/>
  <c r="IP64" i="4"/>
  <c r="IP65" i="4"/>
  <c r="IP66" i="4"/>
  <c r="IP67" i="4"/>
  <c r="IP68" i="4"/>
  <c r="IP69" i="4"/>
  <c r="IP70" i="4"/>
  <c r="IP71" i="4"/>
  <c r="IP72" i="4"/>
  <c r="IP73" i="4"/>
  <c r="IP74" i="4"/>
  <c r="IP75" i="4"/>
  <c r="IP76" i="4"/>
  <c r="IP77" i="4"/>
  <c r="IP78" i="4"/>
  <c r="IP79" i="4"/>
  <c r="IP80" i="4"/>
  <c r="IP81" i="4"/>
  <c r="IP82" i="4"/>
  <c r="IP86" i="4"/>
  <c r="IQ3" i="4"/>
  <c r="IQ5" i="4"/>
  <c r="IQ86" i="4" s="1"/>
  <c r="IQ9" i="4"/>
  <c r="IQ10" i="4"/>
  <c r="IQ4" i="4"/>
  <c r="IQ6" i="4"/>
  <c r="IQ7" i="4"/>
  <c r="IQ8" i="4"/>
  <c r="IQ11" i="4"/>
  <c r="IQ12" i="4"/>
  <c r="IQ13" i="4"/>
  <c r="IQ14" i="4"/>
  <c r="IQ15" i="4"/>
  <c r="IQ16" i="4"/>
  <c r="IQ17" i="4"/>
  <c r="IQ18" i="4"/>
  <c r="IQ19" i="4"/>
  <c r="IQ20" i="4"/>
  <c r="IQ21" i="4"/>
  <c r="IQ22" i="4"/>
  <c r="IQ23" i="4"/>
  <c r="IQ24" i="4"/>
  <c r="IQ25" i="4"/>
  <c r="IQ26" i="4"/>
  <c r="IQ27" i="4"/>
  <c r="IQ28" i="4"/>
  <c r="IQ29" i="4"/>
  <c r="IQ30" i="4"/>
  <c r="IQ31" i="4"/>
  <c r="IQ32" i="4"/>
  <c r="IQ33" i="4"/>
  <c r="IQ34" i="4"/>
  <c r="IQ35" i="4"/>
  <c r="IQ36" i="4"/>
  <c r="IQ37" i="4"/>
  <c r="IQ38" i="4"/>
  <c r="IQ39" i="4"/>
  <c r="IQ40" i="4"/>
  <c r="IQ41" i="4"/>
  <c r="IQ42" i="4"/>
  <c r="IQ43" i="4"/>
  <c r="IQ44" i="4"/>
  <c r="IQ45" i="4"/>
  <c r="IQ46" i="4"/>
  <c r="IQ47" i="4"/>
  <c r="IQ48" i="4"/>
  <c r="IQ49" i="4"/>
  <c r="IQ50" i="4"/>
  <c r="IQ51" i="4"/>
  <c r="IQ52" i="4"/>
  <c r="IQ53" i="4"/>
  <c r="IQ54" i="4"/>
  <c r="IQ55" i="4"/>
  <c r="IQ56" i="4"/>
  <c r="IQ57" i="4"/>
  <c r="IQ58" i="4"/>
  <c r="IQ59" i="4"/>
  <c r="IQ60" i="4"/>
  <c r="IQ61" i="4"/>
  <c r="IQ62" i="4"/>
  <c r="IQ63" i="4"/>
  <c r="IQ64" i="4"/>
  <c r="IQ65" i="4"/>
  <c r="IQ66" i="4"/>
  <c r="IQ67" i="4"/>
  <c r="IQ68" i="4"/>
  <c r="IQ69" i="4"/>
  <c r="IQ70" i="4"/>
  <c r="IQ71" i="4"/>
  <c r="IQ72" i="4"/>
  <c r="IQ73" i="4"/>
  <c r="IQ74" i="4"/>
  <c r="IQ75" i="4"/>
  <c r="IQ76" i="4"/>
  <c r="IQ77" i="4"/>
  <c r="IQ78" i="4"/>
  <c r="IQ79" i="4"/>
  <c r="IQ80" i="4"/>
  <c r="IQ81" i="4"/>
  <c r="IQ82" i="4"/>
  <c r="IR3" i="4"/>
  <c r="IR5" i="4"/>
  <c r="IR9" i="4"/>
  <c r="IR86" i="4" s="1"/>
  <c r="IR10" i="4"/>
  <c r="IR4" i="4"/>
  <c r="IR6" i="4"/>
  <c r="IR7" i="4"/>
  <c r="IR8" i="4"/>
  <c r="IR11" i="4"/>
  <c r="IR12" i="4"/>
  <c r="IR13" i="4"/>
  <c r="IR14" i="4"/>
  <c r="IR15" i="4"/>
  <c r="IR16" i="4"/>
  <c r="IR17" i="4"/>
  <c r="IR18" i="4"/>
  <c r="IR19" i="4"/>
  <c r="IR20" i="4"/>
  <c r="IR21" i="4"/>
  <c r="IR22" i="4"/>
  <c r="IR23" i="4"/>
  <c r="IR24" i="4"/>
  <c r="IR25" i="4"/>
  <c r="IR26" i="4"/>
  <c r="IR27" i="4"/>
  <c r="IR28" i="4"/>
  <c r="IR29" i="4"/>
  <c r="IR30" i="4"/>
  <c r="IR31" i="4"/>
  <c r="IR32" i="4"/>
  <c r="IR33" i="4"/>
  <c r="IR34" i="4"/>
  <c r="IR35" i="4"/>
  <c r="IR36" i="4"/>
  <c r="IR37" i="4"/>
  <c r="IR38" i="4"/>
  <c r="IR39" i="4"/>
  <c r="IR40" i="4"/>
  <c r="IR41" i="4"/>
  <c r="IR42" i="4"/>
  <c r="IR43" i="4"/>
  <c r="IR44" i="4"/>
  <c r="IR45" i="4"/>
  <c r="IR46" i="4"/>
  <c r="IR47" i="4"/>
  <c r="IR48" i="4"/>
  <c r="IR49" i="4"/>
  <c r="IR50" i="4"/>
  <c r="IR51" i="4"/>
  <c r="IR52" i="4"/>
  <c r="IR53" i="4"/>
  <c r="IR54" i="4"/>
  <c r="IR55" i="4"/>
  <c r="IR56" i="4"/>
  <c r="IR57" i="4"/>
  <c r="IR58" i="4"/>
  <c r="IR59" i="4"/>
  <c r="IR60" i="4"/>
  <c r="IR61" i="4"/>
  <c r="IR62" i="4"/>
  <c r="IR63" i="4"/>
  <c r="IR64" i="4"/>
  <c r="IR65" i="4"/>
  <c r="IR66" i="4"/>
  <c r="IR67" i="4"/>
  <c r="IR68" i="4"/>
  <c r="IR69" i="4"/>
  <c r="IR70" i="4"/>
  <c r="IR71" i="4"/>
  <c r="IR72" i="4"/>
  <c r="IR73" i="4"/>
  <c r="IR74" i="4"/>
  <c r="IR75" i="4"/>
  <c r="IR76" i="4"/>
  <c r="IR77" i="4"/>
  <c r="IR78" i="4"/>
  <c r="IR79" i="4"/>
  <c r="IR80" i="4"/>
  <c r="IR81" i="4"/>
  <c r="IR82" i="4"/>
  <c r="IS3" i="4"/>
  <c r="IS5" i="4"/>
  <c r="IS86" i="4" s="1"/>
  <c r="IS9" i="4"/>
  <c r="IS10" i="4"/>
  <c r="IS4" i="4"/>
  <c r="IS6" i="4"/>
  <c r="IS7" i="4"/>
  <c r="IS8" i="4"/>
  <c r="IS11" i="4"/>
  <c r="IS12" i="4"/>
  <c r="IS13" i="4"/>
  <c r="IS14" i="4"/>
  <c r="IS15" i="4"/>
  <c r="IS16" i="4"/>
  <c r="IS17" i="4"/>
  <c r="IS18" i="4"/>
  <c r="IS19" i="4"/>
  <c r="IS20" i="4"/>
  <c r="IS21" i="4"/>
  <c r="IS22" i="4"/>
  <c r="IS23" i="4"/>
  <c r="IS24" i="4"/>
  <c r="IS25" i="4"/>
  <c r="IS26" i="4"/>
  <c r="IS27" i="4"/>
  <c r="IS28" i="4"/>
  <c r="IS29" i="4"/>
  <c r="IS30" i="4"/>
  <c r="IS31" i="4"/>
  <c r="IS32" i="4"/>
  <c r="IS33" i="4"/>
  <c r="IS34" i="4"/>
  <c r="IS35" i="4"/>
  <c r="IS36" i="4"/>
  <c r="IS37" i="4"/>
  <c r="IS38" i="4"/>
  <c r="IS39" i="4"/>
  <c r="IS40" i="4"/>
  <c r="IS41" i="4"/>
  <c r="IS42" i="4"/>
  <c r="IS43" i="4"/>
  <c r="IS44" i="4"/>
  <c r="IS45" i="4"/>
  <c r="IS46" i="4"/>
  <c r="IS47" i="4"/>
  <c r="IS48" i="4"/>
  <c r="IS49" i="4"/>
  <c r="IS50" i="4"/>
  <c r="IS51" i="4"/>
  <c r="IS52" i="4"/>
  <c r="IS53" i="4"/>
  <c r="IS54" i="4"/>
  <c r="IS55" i="4"/>
  <c r="IS56" i="4"/>
  <c r="IS57" i="4"/>
  <c r="IS58" i="4"/>
  <c r="IS59" i="4"/>
  <c r="IS60" i="4"/>
  <c r="IS61" i="4"/>
  <c r="IS62" i="4"/>
  <c r="IS63" i="4"/>
  <c r="IS64" i="4"/>
  <c r="IS65" i="4"/>
  <c r="IS66" i="4"/>
  <c r="IS67" i="4"/>
  <c r="IS68" i="4"/>
  <c r="IS69" i="4"/>
  <c r="IS70" i="4"/>
  <c r="IS71" i="4"/>
  <c r="IS72" i="4"/>
  <c r="IS73" i="4"/>
  <c r="IS74" i="4"/>
  <c r="IS75" i="4"/>
  <c r="IS76" i="4"/>
  <c r="IS77" i="4"/>
  <c r="IS78" i="4"/>
  <c r="IS79" i="4"/>
  <c r="IS80" i="4"/>
  <c r="IS81" i="4"/>
  <c r="IS82" i="4"/>
  <c r="IT3" i="4"/>
  <c r="IT5" i="4"/>
  <c r="IT9" i="4"/>
  <c r="IT10" i="4"/>
  <c r="IT4" i="4"/>
  <c r="IT6" i="4"/>
  <c r="IT7" i="4"/>
  <c r="IT8" i="4"/>
  <c r="IT11" i="4"/>
  <c r="IT12" i="4"/>
  <c r="IT13" i="4"/>
  <c r="IT14" i="4"/>
  <c r="IT15" i="4"/>
  <c r="IT16" i="4"/>
  <c r="IT17" i="4"/>
  <c r="IT18" i="4"/>
  <c r="IT19" i="4"/>
  <c r="IT20" i="4"/>
  <c r="IT21" i="4"/>
  <c r="IT22" i="4"/>
  <c r="IT23" i="4"/>
  <c r="IT24" i="4"/>
  <c r="IT25" i="4"/>
  <c r="IT26" i="4"/>
  <c r="IT27" i="4"/>
  <c r="IT28" i="4"/>
  <c r="IT29" i="4"/>
  <c r="IT30" i="4"/>
  <c r="IT31" i="4"/>
  <c r="IT32" i="4"/>
  <c r="IT33" i="4"/>
  <c r="IT34" i="4"/>
  <c r="IT35" i="4"/>
  <c r="IT36" i="4"/>
  <c r="IT37" i="4"/>
  <c r="IT38" i="4"/>
  <c r="IT39" i="4"/>
  <c r="IT40" i="4"/>
  <c r="IT41" i="4"/>
  <c r="IT42" i="4"/>
  <c r="IT43" i="4"/>
  <c r="IT44" i="4"/>
  <c r="IT45" i="4"/>
  <c r="IT46" i="4"/>
  <c r="IT47" i="4"/>
  <c r="IT48" i="4"/>
  <c r="IT49" i="4"/>
  <c r="IT50" i="4"/>
  <c r="IT51" i="4"/>
  <c r="IT52" i="4"/>
  <c r="IT53" i="4"/>
  <c r="IT54" i="4"/>
  <c r="IT55" i="4"/>
  <c r="IT56" i="4"/>
  <c r="IT57" i="4"/>
  <c r="IT58" i="4"/>
  <c r="IT59" i="4"/>
  <c r="IT60" i="4"/>
  <c r="IT61" i="4"/>
  <c r="IT62" i="4"/>
  <c r="IT63" i="4"/>
  <c r="IT64" i="4"/>
  <c r="IT65" i="4"/>
  <c r="IT66" i="4"/>
  <c r="IT67" i="4"/>
  <c r="IT68" i="4"/>
  <c r="IT69" i="4"/>
  <c r="IT70" i="4"/>
  <c r="IT71" i="4"/>
  <c r="IT72" i="4"/>
  <c r="IT73" i="4"/>
  <c r="IT74" i="4"/>
  <c r="IT75" i="4"/>
  <c r="IT76" i="4"/>
  <c r="IT77" i="4"/>
  <c r="IT78" i="4"/>
  <c r="IT79" i="4"/>
  <c r="IT80" i="4"/>
  <c r="IT81" i="4"/>
  <c r="IT82" i="4"/>
  <c r="IT86" i="4"/>
  <c r="IU3" i="4"/>
  <c r="IU5" i="4"/>
  <c r="IU86" i="4" s="1"/>
  <c r="IU9" i="4"/>
  <c r="IU10" i="4"/>
  <c r="IU4" i="4"/>
  <c r="IU6" i="4"/>
  <c r="IU7" i="4"/>
  <c r="IU8" i="4"/>
  <c r="IU11" i="4"/>
  <c r="IU12" i="4"/>
  <c r="IU13" i="4"/>
  <c r="IU14" i="4"/>
  <c r="IU15" i="4"/>
  <c r="IU16" i="4"/>
  <c r="IU17" i="4"/>
  <c r="IU18" i="4"/>
  <c r="IU19" i="4"/>
  <c r="IU20" i="4"/>
  <c r="IU21" i="4"/>
  <c r="IU22" i="4"/>
  <c r="IU23" i="4"/>
  <c r="IU24" i="4"/>
  <c r="IU25" i="4"/>
  <c r="IU26" i="4"/>
  <c r="IU27" i="4"/>
  <c r="IU28" i="4"/>
  <c r="IU29" i="4"/>
  <c r="IU30" i="4"/>
  <c r="IU31" i="4"/>
  <c r="IU32" i="4"/>
  <c r="IU33" i="4"/>
  <c r="IU34" i="4"/>
  <c r="IU35" i="4"/>
  <c r="IU36" i="4"/>
  <c r="IU37" i="4"/>
  <c r="IU38" i="4"/>
  <c r="IU39" i="4"/>
  <c r="IU40" i="4"/>
  <c r="IU41" i="4"/>
  <c r="IU42" i="4"/>
  <c r="IU43" i="4"/>
  <c r="IU44" i="4"/>
  <c r="IU45" i="4"/>
  <c r="IU46" i="4"/>
  <c r="IU47" i="4"/>
  <c r="IU48" i="4"/>
  <c r="IU49" i="4"/>
  <c r="IU50" i="4"/>
  <c r="IU51" i="4"/>
  <c r="IU52" i="4"/>
  <c r="IU53" i="4"/>
  <c r="IU54" i="4"/>
  <c r="IU55" i="4"/>
  <c r="IU56" i="4"/>
  <c r="IU57" i="4"/>
  <c r="IU58" i="4"/>
  <c r="IU59" i="4"/>
  <c r="IU60" i="4"/>
  <c r="IU61" i="4"/>
  <c r="IU62" i="4"/>
  <c r="IU63" i="4"/>
  <c r="IU64" i="4"/>
  <c r="IU65" i="4"/>
  <c r="IU66" i="4"/>
  <c r="IU67" i="4"/>
  <c r="IU68" i="4"/>
  <c r="IU69" i="4"/>
  <c r="IU70" i="4"/>
  <c r="IU71" i="4"/>
  <c r="IU72" i="4"/>
  <c r="IU73" i="4"/>
  <c r="IU74" i="4"/>
  <c r="IU75" i="4"/>
  <c r="IU76" i="4"/>
  <c r="IU77" i="4"/>
  <c r="IU78" i="4"/>
  <c r="IU79" i="4"/>
  <c r="IU80" i="4"/>
  <c r="IU81" i="4"/>
  <c r="IU82" i="4"/>
  <c r="IV3" i="4"/>
  <c r="IV5" i="4"/>
  <c r="IV9" i="4"/>
  <c r="IV86" i="4" s="1"/>
  <c r="IV10" i="4"/>
  <c r="IV4" i="4"/>
  <c r="IV6" i="4"/>
  <c r="IV7" i="4"/>
  <c r="IV8" i="4"/>
  <c r="IV11" i="4"/>
  <c r="IV12" i="4"/>
  <c r="IV13" i="4"/>
  <c r="IV14" i="4"/>
  <c r="IV15" i="4"/>
  <c r="IV16" i="4"/>
  <c r="IV17" i="4"/>
  <c r="IV18" i="4"/>
  <c r="IV19" i="4"/>
  <c r="IV20" i="4"/>
  <c r="IV21" i="4"/>
  <c r="IV22" i="4"/>
  <c r="IV23" i="4"/>
  <c r="IV24" i="4"/>
  <c r="IV25" i="4"/>
  <c r="IV26" i="4"/>
  <c r="IV27" i="4"/>
  <c r="IV28" i="4"/>
  <c r="IV29" i="4"/>
  <c r="IV30" i="4"/>
  <c r="IV31" i="4"/>
  <c r="IV32" i="4"/>
  <c r="IV33" i="4"/>
  <c r="IV34" i="4"/>
  <c r="IV35" i="4"/>
  <c r="IV36" i="4"/>
  <c r="IV37" i="4"/>
  <c r="IV38" i="4"/>
  <c r="IV39" i="4"/>
  <c r="IV40" i="4"/>
  <c r="IV41" i="4"/>
  <c r="IV42" i="4"/>
  <c r="IV43" i="4"/>
  <c r="IV44" i="4"/>
  <c r="IV45" i="4"/>
  <c r="IV46" i="4"/>
  <c r="IV47" i="4"/>
  <c r="IV48" i="4"/>
  <c r="IV49" i="4"/>
  <c r="IV50" i="4"/>
  <c r="IV51" i="4"/>
  <c r="IV52" i="4"/>
  <c r="IV53" i="4"/>
  <c r="IV54" i="4"/>
  <c r="IV55" i="4"/>
  <c r="IV56" i="4"/>
  <c r="IV57" i="4"/>
  <c r="IV58" i="4"/>
  <c r="IV59" i="4"/>
  <c r="IV60" i="4"/>
  <c r="IV61" i="4"/>
  <c r="IV62" i="4"/>
  <c r="IV63" i="4"/>
  <c r="IV64" i="4"/>
  <c r="IV65" i="4"/>
  <c r="IV66" i="4"/>
  <c r="IV67" i="4"/>
  <c r="IV68" i="4"/>
  <c r="IV69" i="4"/>
  <c r="IV70" i="4"/>
  <c r="IV71" i="4"/>
  <c r="IV72" i="4"/>
  <c r="IV73" i="4"/>
  <c r="IV74" i="4"/>
  <c r="IV75" i="4"/>
  <c r="IV76" i="4"/>
  <c r="IV77" i="4"/>
  <c r="IV78" i="4"/>
  <c r="IV79" i="4"/>
  <c r="IV80" i="4"/>
  <c r="IV81" i="4"/>
  <c r="IV82" i="4"/>
  <c r="IW3" i="4"/>
  <c r="IW5" i="4"/>
  <c r="IW86" i="4" s="1"/>
  <c r="IW9" i="4"/>
  <c r="IW10" i="4"/>
  <c r="IW4" i="4"/>
  <c r="IW6" i="4"/>
  <c r="IW7" i="4"/>
  <c r="IW8" i="4"/>
  <c r="IW11" i="4"/>
  <c r="IW12" i="4"/>
  <c r="IW13" i="4"/>
  <c r="IW14" i="4"/>
  <c r="IW15" i="4"/>
  <c r="IW16" i="4"/>
  <c r="IW17" i="4"/>
  <c r="IW18" i="4"/>
  <c r="IW19" i="4"/>
  <c r="IW20" i="4"/>
  <c r="IW21" i="4"/>
  <c r="IW22" i="4"/>
  <c r="IW23" i="4"/>
  <c r="IW24" i="4"/>
  <c r="IW25" i="4"/>
  <c r="IW26" i="4"/>
  <c r="IW27" i="4"/>
  <c r="IW28" i="4"/>
  <c r="IW29" i="4"/>
  <c r="IW30" i="4"/>
  <c r="IW31" i="4"/>
  <c r="IW32" i="4"/>
  <c r="IW33" i="4"/>
  <c r="IW34" i="4"/>
  <c r="IW35" i="4"/>
  <c r="IW36" i="4"/>
  <c r="IW37" i="4"/>
  <c r="IW38" i="4"/>
  <c r="IW39" i="4"/>
  <c r="IW40" i="4"/>
  <c r="IW41" i="4"/>
  <c r="IW42" i="4"/>
  <c r="IW43" i="4"/>
  <c r="IW44" i="4"/>
  <c r="IW45" i="4"/>
  <c r="IW46" i="4"/>
  <c r="IW47" i="4"/>
  <c r="IW48" i="4"/>
  <c r="IW49" i="4"/>
  <c r="IW50" i="4"/>
  <c r="IW51" i="4"/>
  <c r="IW52" i="4"/>
  <c r="IW53" i="4"/>
  <c r="IW54" i="4"/>
  <c r="IW55" i="4"/>
  <c r="IW56" i="4"/>
  <c r="IW57" i="4"/>
  <c r="IW58" i="4"/>
  <c r="IW59" i="4"/>
  <c r="IW60" i="4"/>
  <c r="IW61" i="4"/>
  <c r="IW62" i="4"/>
  <c r="IW63" i="4"/>
  <c r="IW64" i="4"/>
  <c r="IW65" i="4"/>
  <c r="IW66" i="4"/>
  <c r="IW67" i="4"/>
  <c r="IW68" i="4"/>
  <c r="IW69" i="4"/>
  <c r="IW70" i="4"/>
  <c r="IW71" i="4"/>
  <c r="IW72" i="4"/>
  <c r="IW73" i="4"/>
  <c r="IW74" i="4"/>
  <c r="IW75" i="4"/>
  <c r="IW76" i="4"/>
  <c r="IW77" i="4"/>
  <c r="IW78" i="4"/>
  <c r="IW79" i="4"/>
  <c r="IW80" i="4"/>
  <c r="IW81" i="4"/>
  <c r="IW82" i="4"/>
  <c r="IX3" i="4"/>
  <c r="IX5" i="4"/>
  <c r="IX9" i="4"/>
  <c r="IX10" i="4"/>
  <c r="IX4" i="4"/>
  <c r="IX6" i="4"/>
  <c r="IX7" i="4"/>
  <c r="IX8" i="4"/>
  <c r="IX11" i="4"/>
  <c r="IX12" i="4"/>
  <c r="IX13" i="4"/>
  <c r="IX14" i="4"/>
  <c r="IX15" i="4"/>
  <c r="IX16" i="4"/>
  <c r="IX17" i="4"/>
  <c r="IX18" i="4"/>
  <c r="IX19" i="4"/>
  <c r="IX20" i="4"/>
  <c r="IX21" i="4"/>
  <c r="IX22" i="4"/>
  <c r="IX23" i="4"/>
  <c r="IX24" i="4"/>
  <c r="IX25" i="4"/>
  <c r="IX26" i="4"/>
  <c r="IX27" i="4"/>
  <c r="IX28" i="4"/>
  <c r="IX29" i="4"/>
  <c r="IX30" i="4"/>
  <c r="IX31" i="4"/>
  <c r="IX32" i="4"/>
  <c r="IX33" i="4"/>
  <c r="IX34" i="4"/>
  <c r="IX35" i="4"/>
  <c r="IX36" i="4"/>
  <c r="IX37" i="4"/>
  <c r="IX38" i="4"/>
  <c r="IX39" i="4"/>
  <c r="IX40" i="4"/>
  <c r="IX41" i="4"/>
  <c r="IX42" i="4"/>
  <c r="IX43" i="4"/>
  <c r="IX44" i="4"/>
  <c r="IX45" i="4"/>
  <c r="IX46" i="4"/>
  <c r="IX47" i="4"/>
  <c r="IX48" i="4"/>
  <c r="IX49" i="4"/>
  <c r="IX50" i="4"/>
  <c r="IX51" i="4"/>
  <c r="IX52" i="4"/>
  <c r="IX53" i="4"/>
  <c r="IX54" i="4"/>
  <c r="IX55" i="4"/>
  <c r="IX56" i="4"/>
  <c r="IX57" i="4"/>
  <c r="IX58" i="4"/>
  <c r="IX59" i="4"/>
  <c r="IX60" i="4"/>
  <c r="IX61" i="4"/>
  <c r="IX62" i="4"/>
  <c r="IX63" i="4"/>
  <c r="IX64" i="4"/>
  <c r="IX65" i="4"/>
  <c r="IX66" i="4"/>
  <c r="IX67" i="4"/>
  <c r="IX68" i="4"/>
  <c r="IX69" i="4"/>
  <c r="IX70" i="4"/>
  <c r="IX71" i="4"/>
  <c r="IX72" i="4"/>
  <c r="IX73" i="4"/>
  <c r="IX74" i="4"/>
  <c r="IX75" i="4"/>
  <c r="IX76" i="4"/>
  <c r="IX77" i="4"/>
  <c r="IX78" i="4"/>
  <c r="IX79" i="4"/>
  <c r="IX80" i="4"/>
  <c r="IX81" i="4"/>
  <c r="IX82" i="4"/>
  <c r="IX86" i="4"/>
  <c r="IY3" i="4"/>
  <c r="IY5" i="4"/>
  <c r="IY86" i="4" s="1"/>
  <c r="IY9" i="4"/>
  <c r="IY10" i="4"/>
  <c r="IY4" i="4"/>
  <c r="IY6" i="4"/>
  <c r="IY7" i="4"/>
  <c r="IY8" i="4"/>
  <c r="IY11" i="4"/>
  <c r="IY12" i="4"/>
  <c r="IY13" i="4"/>
  <c r="IY14" i="4"/>
  <c r="IY15" i="4"/>
  <c r="IY16" i="4"/>
  <c r="IY17" i="4"/>
  <c r="IY18" i="4"/>
  <c r="IY19" i="4"/>
  <c r="IY20" i="4"/>
  <c r="IY21" i="4"/>
  <c r="IY22" i="4"/>
  <c r="IY23" i="4"/>
  <c r="IY24" i="4"/>
  <c r="IY25" i="4"/>
  <c r="IY26" i="4"/>
  <c r="IY27" i="4"/>
  <c r="IY28" i="4"/>
  <c r="IY29" i="4"/>
  <c r="IY30" i="4"/>
  <c r="IY31" i="4"/>
  <c r="IY32" i="4"/>
  <c r="IY33" i="4"/>
  <c r="IY34" i="4"/>
  <c r="IY35" i="4"/>
  <c r="IY36" i="4"/>
  <c r="IY37" i="4"/>
  <c r="IY38" i="4"/>
  <c r="IY39" i="4"/>
  <c r="IY40" i="4"/>
  <c r="IY41" i="4"/>
  <c r="IY42" i="4"/>
  <c r="IY43" i="4"/>
  <c r="IY44" i="4"/>
  <c r="IY45" i="4"/>
  <c r="IY46" i="4"/>
  <c r="IY47" i="4"/>
  <c r="IY48" i="4"/>
  <c r="IY49" i="4"/>
  <c r="IY50" i="4"/>
  <c r="IY51" i="4"/>
  <c r="IY52" i="4"/>
  <c r="IY53" i="4"/>
  <c r="IY54" i="4"/>
  <c r="IY55" i="4"/>
  <c r="IY56" i="4"/>
  <c r="IY57" i="4"/>
  <c r="IY58" i="4"/>
  <c r="IY59" i="4"/>
  <c r="IY60" i="4"/>
  <c r="IY61" i="4"/>
  <c r="IY62" i="4"/>
  <c r="IY63" i="4"/>
  <c r="IY64" i="4"/>
  <c r="IY65" i="4"/>
  <c r="IY66" i="4"/>
  <c r="IY67" i="4"/>
  <c r="IY68" i="4"/>
  <c r="IY69" i="4"/>
  <c r="IY70" i="4"/>
  <c r="IY71" i="4"/>
  <c r="IY72" i="4"/>
  <c r="IY73" i="4"/>
  <c r="IY74" i="4"/>
  <c r="IY75" i="4"/>
  <c r="IY76" i="4"/>
  <c r="IY77" i="4"/>
  <c r="IY78" i="4"/>
  <c r="IY79" i="4"/>
  <c r="IY80" i="4"/>
  <c r="IY81" i="4"/>
  <c r="IY82" i="4"/>
  <c r="IZ3" i="4"/>
  <c r="IZ5" i="4"/>
  <c r="IZ9" i="4"/>
  <c r="IZ86" i="4" s="1"/>
  <c r="IZ10" i="4"/>
  <c r="IZ4" i="4"/>
  <c r="IZ6" i="4"/>
  <c r="IZ7" i="4"/>
  <c r="IZ8" i="4"/>
  <c r="IZ11" i="4"/>
  <c r="IZ12" i="4"/>
  <c r="IZ13" i="4"/>
  <c r="IZ14" i="4"/>
  <c r="IZ15" i="4"/>
  <c r="IZ16" i="4"/>
  <c r="IZ17" i="4"/>
  <c r="IZ18" i="4"/>
  <c r="IZ19" i="4"/>
  <c r="IZ20" i="4"/>
  <c r="IZ21" i="4"/>
  <c r="IZ22" i="4"/>
  <c r="IZ23" i="4"/>
  <c r="IZ24" i="4"/>
  <c r="IZ25" i="4"/>
  <c r="IZ26" i="4"/>
  <c r="IZ27" i="4"/>
  <c r="IZ28" i="4"/>
  <c r="IZ29" i="4"/>
  <c r="IZ30" i="4"/>
  <c r="IZ31" i="4"/>
  <c r="IZ32" i="4"/>
  <c r="IZ33" i="4"/>
  <c r="IZ34" i="4"/>
  <c r="IZ35" i="4"/>
  <c r="IZ36" i="4"/>
  <c r="IZ37" i="4"/>
  <c r="IZ38" i="4"/>
  <c r="IZ39" i="4"/>
  <c r="IZ40" i="4"/>
  <c r="IZ41" i="4"/>
  <c r="IZ42" i="4"/>
  <c r="IZ43" i="4"/>
  <c r="IZ44" i="4"/>
  <c r="IZ45" i="4"/>
  <c r="IZ46" i="4"/>
  <c r="IZ47" i="4"/>
  <c r="IZ48" i="4"/>
  <c r="IZ49" i="4"/>
  <c r="IZ50" i="4"/>
  <c r="IZ51" i="4"/>
  <c r="IZ52" i="4"/>
  <c r="IZ53" i="4"/>
  <c r="IZ54" i="4"/>
  <c r="IZ55" i="4"/>
  <c r="IZ56" i="4"/>
  <c r="IZ57" i="4"/>
  <c r="IZ58" i="4"/>
  <c r="IZ59" i="4"/>
  <c r="IZ60" i="4"/>
  <c r="IZ61" i="4"/>
  <c r="IZ62" i="4"/>
  <c r="IZ63" i="4"/>
  <c r="IZ64" i="4"/>
  <c r="IZ65" i="4"/>
  <c r="IZ66" i="4"/>
  <c r="IZ67" i="4"/>
  <c r="IZ68" i="4"/>
  <c r="IZ69" i="4"/>
  <c r="IZ70" i="4"/>
  <c r="IZ71" i="4"/>
  <c r="IZ72" i="4"/>
  <c r="IZ73" i="4"/>
  <c r="IZ74" i="4"/>
  <c r="IZ75" i="4"/>
  <c r="IZ76" i="4"/>
  <c r="IZ77" i="4"/>
  <c r="IZ78" i="4"/>
  <c r="IZ79" i="4"/>
  <c r="IZ80" i="4"/>
  <c r="IZ81" i="4"/>
  <c r="IZ82" i="4"/>
  <c r="JA3" i="4"/>
  <c r="JA5" i="4"/>
  <c r="JA86" i="4" s="1"/>
  <c r="JA9" i="4"/>
  <c r="JA10" i="4"/>
  <c r="JA4" i="4"/>
  <c r="JA6" i="4"/>
  <c r="JA7" i="4"/>
  <c r="JA8" i="4"/>
  <c r="JA11" i="4"/>
  <c r="JA12" i="4"/>
  <c r="JA13" i="4"/>
  <c r="JA14" i="4"/>
  <c r="JA15" i="4"/>
  <c r="JA16" i="4"/>
  <c r="JA17" i="4"/>
  <c r="JA18" i="4"/>
  <c r="JA19" i="4"/>
  <c r="JA20" i="4"/>
  <c r="JA21" i="4"/>
  <c r="JA22" i="4"/>
  <c r="JA23" i="4"/>
  <c r="JA24" i="4"/>
  <c r="JA25" i="4"/>
  <c r="JA26" i="4"/>
  <c r="JA27" i="4"/>
  <c r="JA28" i="4"/>
  <c r="JA29" i="4"/>
  <c r="JA30" i="4"/>
  <c r="JA31" i="4"/>
  <c r="JA32" i="4"/>
  <c r="JA33" i="4"/>
  <c r="JA34" i="4"/>
  <c r="JA35" i="4"/>
  <c r="JA36" i="4"/>
  <c r="JA37" i="4"/>
  <c r="JA38" i="4"/>
  <c r="JA39" i="4"/>
  <c r="JA40" i="4"/>
  <c r="JA41" i="4"/>
  <c r="JA42" i="4"/>
  <c r="JA43" i="4"/>
  <c r="JA44" i="4"/>
  <c r="JA45" i="4"/>
  <c r="JA46" i="4"/>
  <c r="JA47" i="4"/>
  <c r="JA48" i="4"/>
  <c r="JA49" i="4"/>
  <c r="JA50" i="4"/>
  <c r="JA51" i="4"/>
  <c r="JA52" i="4"/>
  <c r="JA53" i="4"/>
  <c r="JA54" i="4"/>
  <c r="JA55" i="4"/>
  <c r="JA56" i="4"/>
  <c r="JA57" i="4"/>
  <c r="JA58" i="4"/>
  <c r="JA59" i="4"/>
  <c r="JA60" i="4"/>
  <c r="JA61" i="4"/>
  <c r="JA62" i="4"/>
  <c r="JA63" i="4"/>
  <c r="JA64" i="4"/>
  <c r="JA65" i="4"/>
  <c r="JA66" i="4"/>
  <c r="JA67" i="4"/>
  <c r="JA68" i="4"/>
  <c r="JA69" i="4"/>
  <c r="JA70" i="4"/>
  <c r="JA71" i="4"/>
  <c r="JA72" i="4"/>
  <c r="JA73" i="4"/>
  <c r="JA74" i="4"/>
  <c r="JA75" i="4"/>
  <c r="JA76" i="4"/>
  <c r="JA77" i="4"/>
  <c r="JA78" i="4"/>
  <c r="JA79" i="4"/>
  <c r="JA80" i="4"/>
  <c r="JA81" i="4"/>
  <c r="JA82" i="4"/>
  <c r="JB3" i="4"/>
  <c r="JB5" i="4"/>
  <c r="JB9" i="4"/>
  <c r="JB10" i="4"/>
  <c r="JB4" i="4"/>
  <c r="JB6" i="4"/>
  <c r="JB7" i="4"/>
  <c r="JB8" i="4"/>
  <c r="JB11" i="4"/>
  <c r="JB12" i="4"/>
  <c r="JB13" i="4"/>
  <c r="JB14" i="4"/>
  <c r="JB15" i="4"/>
  <c r="JB16" i="4"/>
  <c r="JB17" i="4"/>
  <c r="JB18" i="4"/>
  <c r="JB19" i="4"/>
  <c r="JB20" i="4"/>
  <c r="JB21" i="4"/>
  <c r="JB22" i="4"/>
  <c r="JB23" i="4"/>
  <c r="JB24" i="4"/>
  <c r="JB25" i="4"/>
  <c r="JB26" i="4"/>
  <c r="JB27" i="4"/>
  <c r="JB28" i="4"/>
  <c r="JB29" i="4"/>
  <c r="JB30" i="4"/>
  <c r="JB31" i="4"/>
  <c r="JB32" i="4"/>
  <c r="JB33" i="4"/>
  <c r="JB34" i="4"/>
  <c r="JB35" i="4"/>
  <c r="JB36" i="4"/>
  <c r="JB37" i="4"/>
  <c r="JB38" i="4"/>
  <c r="JB39" i="4"/>
  <c r="JB40" i="4"/>
  <c r="JB41" i="4"/>
  <c r="JB42" i="4"/>
  <c r="JB43" i="4"/>
  <c r="JB44" i="4"/>
  <c r="JB45" i="4"/>
  <c r="JB46" i="4"/>
  <c r="JB47" i="4"/>
  <c r="JB48" i="4"/>
  <c r="JB49" i="4"/>
  <c r="JB50" i="4"/>
  <c r="JB51" i="4"/>
  <c r="JB52" i="4"/>
  <c r="JB53" i="4"/>
  <c r="JB54" i="4"/>
  <c r="JB55" i="4"/>
  <c r="JB56" i="4"/>
  <c r="JB57" i="4"/>
  <c r="JB58" i="4"/>
  <c r="JB59" i="4"/>
  <c r="JB60" i="4"/>
  <c r="JB61" i="4"/>
  <c r="JB62" i="4"/>
  <c r="JB63" i="4"/>
  <c r="JB64" i="4"/>
  <c r="JB65" i="4"/>
  <c r="JB66" i="4"/>
  <c r="JB67" i="4"/>
  <c r="JB68" i="4"/>
  <c r="JB69" i="4"/>
  <c r="JB70" i="4"/>
  <c r="JB71" i="4"/>
  <c r="JB72" i="4"/>
  <c r="JB73" i="4"/>
  <c r="JB74" i="4"/>
  <c r="JB75" i="4"/>
  <c r="JB76" i="4"/>
  <c r="JB77" i="4"/>
  <c r="JB78" i="4"/>
  <c r="JB79" i="4"/>
  <c r="JB80" i="4"/>
  <c r="JB81" i="4"/>
  <c r="JB82" i="4"/>
  <c r="JB86" i="4"/>
  <c r="JC3" i="4"/>
  <c r="JC5" i="4"/>
  <c r="JC86" i="4" s="1"/>
  <c r="JC9" i="4"/>
  <c r="JC10" i="4"/>
  <c r="JC4" i="4"/>
  <c r="JC6" i="4"/>
  <c r="JC7" i="4"/>
  <c r="JC8" i="4"/>
  <c r="JC11" i="4"/>
  <c r="JC12" i="4"/>
  <c r="JC13" i="4"/>
  <c r="JC14" i="4"/>
  <c r="JC15" i="4"/>
  <c r="JC16" i="4"/>
  <c r="JC17" i="4"/>
  <c r="JC18" i="4"/>
  <c r="JC19" i="4"/>
  <c r="JC20" i="4"/>
  <c r="JC21" i="4"/>
  <c r="JC22" i="4"/>
  <c r="JC23" i="4"/>
  <c r="JC24" i="4"/>
  <c r="JC25" i="4"/>
  <c r="JC26" i="4"/>
  <c r="JC27" i="4"/>
  <c r="JC28" i="4"/>
  <c r="JC29" i="4"/>
  <c r="JC30" i="4"/>
  <c r="JC31" i="4"/>
  <c r="JC32" i="4"/>
  <c r="JC33" i="4"/>
  <c r="JC34" i="4"/>
  <c r="JC35" i="4"/>
  <c r="JC36" i="4"/>
  <c r="JC37" i="4"/>
  <c r="JC38" i="4"/>
  <c r="JC39" i="4"/>
  <c r="JC40" i="4"/>
  <c r="JC41" i="4"/>
  <c r="JC42" i="4"/>
  <c r="JC43" i="4"/>
  <c r="JC44" i="4"/>
  <c r="JC45" i="4"/>
  <c r="JC46" i="4"/>
  <c r="JC47" i="4"/>
  <c r="JC48" i="4"/>
  <c r="JC49" i="4"/>
  <c r="JC50" i="4"/>
  <c r="JC51" i="4"/>
  <c r="JC52" i="4"/>
  <c r="JC53" i="4"/>
  <c r="JC54" i="4"/>
  <c r="JC55" i="4"/>
  <c r="JC56" i="4"/>
  <c r="JC57" i="4"/>
  <c r="JC58" i="4"/>
  <c r="JC59" i="4"/>
  <c r="JC60" i="4"/>
  <c r="JC61" i="4"/>
  <c r="JC62" i="4"/>
  <c r="JC63" i="4"/>
  <c r="JC64" i="4"/>
  <c r="JC65" i="4"/>
  <c r="JC66" i="4"/>
  <c r="JC67" i="4"/>
  <c r="JC68" i="4"/>
  <c r="JC69" i="4"/>
  <c r="JC70" i="4"/>
  <c r="JC71" i="4"/>
  <c r="JC72" i="4"/>
  <c r="JC73" i="4"/>
  <c r="JC74" i="4"/>
  <c r="JC75" i="4"/>
  <c r="JC76" i="4"/>
  <c r="JC77" i="4"/>
  <c r="JC78" i="4"/>
  <c r="JC79" i="4"/>
  <c r="JC80" i="4"/>
  <c r="JC81" i="4"/>
  <c r="JC82" i="4"/>
  <c r="JD3" i="4"/>
  <c r="JD5" i="4"/>
  <c r="JD9" i="4"/>
  <c r="JD86" i="4" s="1"/>
  <c r="JD10" i="4"/>
  <c r="JD4" i="4"/>
  <c r="JD6" i="4"/>
  <c r="JD7" i="4"/>
  <c r="JD8" i="4"/>
  <c r="JD11" i="4"/>
  <c r="JD12" i="4"/>
  <c r="JD13" i="4"/>
  <c r="JD14" i="4"/>
  <c r="JD15" i="4"/>
  <c r="JD16" i="4"/>
  <c r="JD17" i="4"/>
  <c r="JD18" i="4"/>
  <c r="JD19" i="4"/>
  <c r="JD20" i="4"/>
  <c r="JD21" i="4"/>
  <c r="JD22" i="4"/>
  <c r="JD23" i="4"/>
  <c r="JD24" i="4"/>
  <c r="JD25" i="4"/>
  <c r="JD26" i="4"/>
  <c r="JD27" i="4"/>
  <c r="JD28" i="4"/>
  <c r="JD29" i="4"/>
  <c r="JD30" i="4"/>
  <c r="JD31" i="4"/>
  <c r="JD32" i="4"/>
  <c r="JD33" i="4"/>
  <c r="JD34" i="4"/>
  <c r="JD35" i="4"/>
  <c r="JD36" i="4"/>
  <c r="JD37" i="4"/>
  <c r="JD38" i="4"/>
  <c r="JD39" i="4"/>
  <c r="JD40" i="4"/>
  <c r="JD41" i="4"/>
  <c r="JD42" i="4"/>
  <c r="JD43" i="4"/>
  <c r="JD44" i="4"/>
  <c r="JD45" i="4"/>
  <c r="JD46" i="4"/>
  <c r="JD47" i="4"/>
  <c r="JD48" i="4"/>
  <c r="JD49" i="4"/>
  <c r="JD50" i="4"/>
  <c r="JD51" i="4"/>
  <c r="JD52" i="4"/>
  <c r="JD53" i="4"/>
  <c r="JD54" i="4"/>
  <c r="JD55" i="4"/>
  <c r="JD56" i="4"/>
  <c r="JD57" i="4"/>
  <c r="JD58" i="4"/>
  <c r="JD59" i="4"/>
  <c r="JD60" i="4"/>
  <c r="JD61" i="4"/>
  <c r="JD62" i="4"/>
  <c r="JD63" i="4"/>
  <c r="JD64" i="4"/>
  <c r="JD65" i="4"/>
  <c r="JD66" i="4"/>
  <c r="JD67" i="4"/>
  <c r="JD68" i="4"/>
  <c r="JD69" i="4"/>
  <c r="JD70" i="4"/>
  <c r="JD71" i="4"/>
  <c r="JD72" i="4"/>
  <c r="JD73" i="4"/>
  <c r="JD74" i="4"/>
  <c r="JD75" i="4"/>
  <c r="JD76" i="4"/>
  <c r="JD77" i="4"/>
  <c r="JD78" i="4"/>
  <c r="JD79" i="4"/>
  <c r="JD80" i="4"/>
  <c r="JD81" i="4"/>
  <c r="JD82" i="4"/>
  <c r="JE3" i="4"/>
  <c r="JE5" i="4"/>
  <c r="JE86" i="4" s="1"/>
  <c r="JE9" i="4"/>
  <c r="JE10" i="4"/>
  <c r="JE4" i="4"/>
  <c r="JE6" i="4"/>
  <c r="JE7" i="4"/>
  <c r="JE8" i="4"/>
  <c r="JE11" i="4"/>
  <c r="JE12" i="4"/>
  <c r="JE13" i="4"/>
  <c r="JE14" i="4"/>
  <c r="JE15" i="4"/>
  <c r="JE16" i="4"/>
  <c r="JE17" i="4"/>
  <c r="JE18" i="4"/>
  <c r="JE19" i="4"/>
  <c r="JE20" i="4"/>
  <c r="JE21" i="4"/>
  <c r="JE22" i="4"/>
  <c r="JE23" i="4"/>
  <c r="JE24" i="4"/>
  <c r="JE25" i="4"/>
  <c r="JE26" i="4"/>
  <c r="JE27" i="4"/>
  <c r="JE28" i="4"/>
  <c r="JE29" i="4"/>
  <c r="JE30" i="4"/>
  <c r="JE31" i="4"/>
  <c r="JE32" i="4"/>
  <c r="JE33" i="4"/>
  <c r="JE34" i="4"/>
  <c r="JE35" i="4"/>
  <c r="JE36" i="4"/>
  <c r="JE37" i="4"/>
  <c r="JE38" i="4"/>
  <c r="JE39" i="4"/>
  <c r="JE40" i="4"/>
  <c r="JE41" i="4"/>
  <c r="JE42" i="4"/>
  <c r="JE43" i="4"/>
  <c r="JE44" i="4"/>
  <c r="JE45" i="4"/>
  <c r="JE46" i="4"/>
  <c r="JE47" i="4"/>
  <c r="JE48" i="4"/>
  <c r="JE49" i="4"/>
  <c r="JE50" i="4"/>
  <c r="JE51" i="4"/>
  <c r="JE52" i="4"/>
  <c r="JE53" i="4"/>
  <c r="JE54" i="4"/>
  <c r="JE55" i="4"/>
  <c r="JE56" i="4"/>
  <c r="JE57" i="4"/>
  <c r="JE58" i="4"/>
  <c r="JE59" i="4"/>
  <c r="JE60" i="4"/>
  <c r="JE61" i="4"/>
  <c r="JE62" i="4"/>
  <c r="JE63" i="4"/>
  <c r="JE64" i="4"/>
  <c r="JE65" i="4"/>
  <c r="JE66" i="4"/>
  <c r="JE67" i="4"/>
  <c r="JE68" i="4"/>
  <c r="JE69" i="4"/>
  <c r="JE70" i="4"/>
  <c r="JE71" i="4"/>
  <c r="JE72" i="4"/>
  <c r="JE73" i="4"/>
  <c r="JE74" i="4"/>
  <c r="JE75" i="4"/>
  <c r="JE76" i="4"/>
  <c r="JE77" i="4"/>
  <c r="JE78" i="4"/>
  <c r="JE79" i="4"/>
  <c r="JE80" i="4"/>
  <c r="JE81" i="4"/>
  <c r="JE82" i="4"/>
  <c r="JF3" i="4"/>
  <c r="JF5" i="4"/>
  <c r="JF9" i="4"/>
  <c r="JF10" i="4"/>
  <c r="JF4" i="4"/>
  <c r="JF6" i="4"/>
  <c r="JF7" i="4"/>
  <c r="JF8" i="4"/>
  <c r="JF11" i="4"/>
  <c r="JF12" i="4"/>
  <c r="JF13" i="4"/>
  <c r="JF14" i="4"/>
  <c r="JF15" i="4"/>
  <c r="JF16" i="4"/>
  <c r="JF17" i="4"/>
  <c r="JF18" i="4"/>
  <c r="JF19" i="4"/>
  <c r="JF20" i="4"/>
  <c r="JF21" i="4"/>
  <c r="JF22" i="4"/>
  <c r="JF23" i="4"/>
  <c r="JF24" i="4"/>
  <c r="JF25" i="4"/>
  <c r="JF26" i="4"/>
  <c r="JF27" i="4"/>
  <c r="JF28" i="4"/>
  <c r="JF29" i="4"/>
  <c r="JF30" i="4"/>
  <c r="JF31" i="4"/>
  <c r="JF32" i="4"/>
  <c r="JF33" i="4"/>
  <c r="JF34" i="4"/>
  <c r="JF35" i="4"/>
  <c r="JF36" i="4"/>
  <c r="JF37" i="4"/>
  <c r="JF38" i="4"/>
  <c r="JF39" i="4"/>
  <c r="JF40" i="4"/>
  <c r="JF41" i="4"/>
  <c r="JF42" i="4"/>
  <c r="JF43" i="4"/>
  <c r="JF44" i="4"/>
  <c r="JF45" i="4"/>
  <c r="JF46" i="4"/>
  <c r="JF47" i="4"/>
  <c r="JF48" i="4"/>
  <c r="JF49" i="4"/>
  <c r="JF50" i="4"/>
  <c r="JF51" i="4"/>
  <c r="JF52" i="4"/>
  <c r="JF53" i="4"/>
  <c r="JF54" i="4"/>
  <c r="JF55" i="4"/>
  <c r="JF56" i="4"/>
  <c r="JF57" i="4"/>
  <c r="JF58" i="4"/>
  <c r="JF59" i="4"/>
  <c r="JF60" i="4"/>
  <c r="JF61" i="4"/>
  <c r="JF62" i="4"/>
  <c r="JF63" i="4"/>
  <c r="JF64" i="4"/>
  <c r="JF65" i="4"/>
  <c r="JF66" i="4"/>
  <c r="JF67" i="4"/>
  <c r="JF68" i="4"/>
  <c r="JF69" i="4"/>
  <c r="JF70" i="4"/>
  <c r="JF71" i="4"/>
  <c r="JF72" i="4"/>
  <c r="JF73" i="4"/>
  <c r="JF74" i="4"/>
  <c r="JF75" i="4"/>
  <c r="JF76" i="4"/>
  <c r="JF77" i="4"/>
  <c r="JF78" i="4"/>
  <c r="JF79" i="4"/>
  <c r="JF80" i="4"/>
  <c r="JF81" i="4"/>
  <c r="JF82" i="4"/>
  <c r="JF86" i="4"/>
  <c r="JG3" i="4"/>
  <c r="JG5" i="4"/>
  <c r="JG86" i="4" s="1"/>
  <c r="JG9" i="4"/>
  <c r="JG10" i="4"/>
  <c r="JG4" i="4"/>
  <c r="JG6" i="4"/>
  <c r="JG7" i="4"/>
  <c r="JG8" i="4"/>
  <c r="JG11" i="4"/>
  <c r="JG12" i="4"/>
  <c r="JG13" i="4"/>
  <c r="JG14" i="4"/>
  <c r="JG15" i="4"/>
  <c r="JG16" i="4"/>
  <c r="JG17" i="4"/>
  <c r="JG18" i="4"/>
  <c r="JG19" i="4"/>
  <c r="JG20" i="4"/>
  <c r="JG21" i="4"/>
  <c r="JG22" i="4"/>
  <c r="JG23" i="4"/>
  <c r="JG24" i="4"/>
  <c r="JG25" i="4"/>
  <c r="JG26" i="4"/>
  <c r="JG27" i="4"/>
  <c r="JG28" i="4"/>
  <c r="JG29" i="4"/>
  <c r="JG30" i="4"/>
  <c r="JG31" i="4"/>
  <c r="JG32" i="4"/>
  <c r="JG33" i="4"/>
  <c r="JG34" i="4"/>
  <c r="JG35" i="4"/>
  <c r="JG36" i="4"/>
  <c r="JG37" i="4"/>
  <c r="JG38" i="4"/>
  <c r="JG39" i="4"/>
  <c r="JG40" i="4"/>
  <c r="JG41" i="4"/>
  <c r="JG42" i="4"/>
  <c r="JG43" i="4"/>
  <c r="JG44" i="4"/>
  <c r="JG45" i="4"/>
  <c r="JG46" i="4"/>
  <c r="JG47" i="4"/>
  <c r="JG48" i="4"/>
  <c r="JG49" i="4"/>
  <c r="JG50" i="4"/>
  <c r="JG51" i="4"/>
  <c r="JG52" i="4"/>
  <c r="JG53" i="4"/>
  <c r="JG54" i="4"/>
  <c r="JG55" i="4"/>
  <c r="JG56" i="4"/>
  <c r="JG57" i="4"/>
  <c r="JG58" i="4"/>
  <c r="JG59" i="4"/>
  <c r="JG60" i="4"/>
  <c r="JG61" i="4"/>
  <c r="JG62" i="4"/>
  <c r="JG63" i="4"/>
  <c r="JG64" i="4"/>
  <c r="JG65" i="4"/>
  <c r="JG66" i="4"/>
  <c r="JG67" i="4"/>
  <c r="JG68" i="4"/>
  <c r="JG69" i="4"/>
  <c r="JG70" i="4"/>
  <c r="JG71" i="4"/>
  <c r="JG72" i="4"/>
  <c r="JG73" i="4"/>
  <c r="JG74" i="4"/>
  <c r="JG75" i="4"/>
  <c r="JG76" i="4"/>
  <c r="JG77" i="4"/>
  <c r="JG78" i="4"/>
  <c r="JG79" i="4"/>
  <c r="JG80" i="4"/>
  <c r="JG81" i="4"/>
  <c r="JG82" i="4"/>
  <c r="JH3" i="4"/>
  <c r="JH5" i="4"/>
  <c r="JH9" i="4"/>
  <c r="JH86" i="4" s="1"/>
  <c r="JH10" i="4"/>
  <c r="JH4" i="4"/>
  <c r="JH6" i="4"/>
  <c r="JH7" i="4"/>
  <c r="JH8" i="4"/>
  <c r="JH11" i="4"/>
  <c r="JH12" i="4"/>
  <c r="JH13" i="4"/>
  <c r="JH14" i="4"/>
  <c r="JH15" i="4"/>
  <c r="JH16" i="4"/>
  <c r="JH17" i="4"/>
  <c r="JH18" i="4"/>
  <c r="JH19" i="4"/>
  <c r="JH20" i="4"/>
  <c r="JH21" i="4"/>
  <c r="JH22" i="4"/>
  <c r="JH23" i="4"/>
  <c r="JH24" i="4"/>
  <c r="JH25" i="4"/>
  <c r="JH26" i="4"/>
  <c r="JH27" i="4"/>
  <c r="JH28" i="4"/>
  <c r="JH29" i="4"/>
  <c r="JH30" i="4"/>
  <c r="JH31" i="4"/>
  <c r="JH32" i="4"/>
  <c r="JH33" i="4"/>
  <c r="JH34" i="4"/>
  <c r="JH35" i="4"/>
  <c r="JH36" i="4"/>
  <c r="JH37" i="4"/>
  <c r="JH38" i="4"/>
  <c r="JH39" i="4"/>
  <c r="JH40" i="4"/>
  <c r="JH41" i="4"/>
  <c r="JH42" i="4"/>
  <c r="JH43" i="4"/>
  <c r="JH44" i="4"/>
  <c r="JH45" i="4"/>
  <c r="JH46" i="4"/>
  <c r="JH47" i="4"/>
  <c r="JH48" i="4"/>
  <c r="JH49" i="4"/>
  <c r="JH50" i="4"/>
  <c r="JH51" i="4"/>
  <c r="JH52" i="4"/>
  <c r="JH53" i="4"/>
  <c r="JH54" i="4"/>
  <c r="JH55" i="4"/>
  <c r="JH56" i="4"/>
  <c r="JH57" i="4"/>
  <c r="JH58" i="4"/>
  <c r="JH59" i="4"/>
  <c r="JH60" i="4"/>
  <c r="JH61" i="4"/>
  <c r="JH62" i="4"/>
  <c r="JH63" i="4"/>
  <c r="JH64" i="4"/>
  <c r="JH65" i="4"/>
  <c r="JH66" i="4"/>
  <c r="JH67" i="4"/>
  <c r="JH68" i="4"/>
  <c r="JH69" i="4"/>
  <c r="JH70" i="4"/>
  <c r="JH71" i="4"/>
  <c r="JH72" i="4"/>
  <c r="JH73" i="4"/>
  <c r="JH74" i="4"/>
  <c r="JH75" i="4"/>
  <c r="JH76" i="4"/>
  <c r="JH77" i="4"/>
  <c r="JH78" i="4"/>
  <c r="JH79" i="4"/>
  <c r="JH80" i="4"/>
  <c r="JH81" i="4"/>
  <c r="JH82" i="4"/>
  <c r="JI3" i="4"/>
  <c r="JI5" i="4"/>
  <c r="JI86" i="4" s="1"/>
  <c r="JI9" i="4"/>
  <c r="JI10" i="4"/>
  <c r="JI4" i="4"/>
  <c r="JI6" i="4"/>
  <c r="JI7" i="4"/>
  <c r="JI8" i="4"/>
  <c r="JI11" i="4"/>
  <c r="JI12" i="4"/>
  <c r="JI13" i="4"/>
  <c r="JI14" i="4"/>
  <c r="JI15" i="4"/>
  <c r="JI16" i="4"/>
  <c r="JI17" i="4"/>
  <c r="JI18" i="4"/>
  <c r="JI19" i="4"/>
  <c r="JI20" i="4"/>
  <c r="JI21" i="4"/>
  <c r="JI22" i="4"/>
  <c r="JI23" i="4"/>
  <c r="JI24" i="4"/>
  <c r="JI25" i="4"/>
  <c r="JI26" i="4"/>
  <c r="JI27" i="4"/>
  <c r="JI28" i="4"/>
  <c r="JI29" i="4"/>
  <c r="JI30" i="4"/>
  <c r="JI31" i="4"/>
  <c r="JI32" i="4"/>
  <c r="JI33" i="4"/>
  <c r="JI34" i="4"/>
  <c r="JI35" i="4"/>
  <c r="JI36" i="4"/>
  <c r="JI37" i="4"/>
  <c r="JI38" i="4"/>
  <c r="JI39" i="4"/>
  <c r="JI40" i="4"/>
  <c r="JI41" i="4"/>
  <c r="JI42" i="4"/>
  <c r="JI43" i="4"/>
  <c r="JI44" i="4"/>
  <c r="JI45" i="4"/>
  <c r="JI46" i="4"/>
  <c r="JI47" i="4"/>
  <c r="JI48" i="4"/>
  <c r="JI49" i="4"/>
  <c r="JI50" i="4"/>
  <c r="JI51" i="4"/>
  <c r="JI52" i="4"/>
  <c r="JI53" i="4"/>
  <c r="JI54" i="4"/>
  <c r="JI55" i="4"/>
  <c r="JI56" i="4"/>
  <c r="JI57" i="4"/>
  <c r="JI58" i="4"/>
  <c r="JI59" i="4"/>
  <c r="JI60" i="4"/>
  <c r="JI61" i="4"/>
  <c r="JI62" i="4"/>
  <c r="JI63" i="4"/>
  <c r="JI64" i="4"/>
  <c r="JI65" i="4"/>
  <c r="JI66" i="4"/>
  <c r="JI67" i="4"/>
  <c r="JI68" i="4"/>
  <c r="JI69" i="4"/>
  <c r="JI70" i="4"/>
  <c r="JI71" i="4"/>
  <c r="JI72" i="4"/>
  <c r="JI73" i="4"/>
  <c r="JI74" i="4"/>
  <c r="JI75" i="4"/>
  <c r="JI76" i="4"/>
  <c r="JI77" i="4"/>
  <c r="JI78" i="4"/>
  <c r="JI79" i="4"/>
  <c r="JI80" i="4"/>
  <c r="JI81" i="4"/>
  <c r="JI82" i="4"/>
  <c r="JJ3" i="4"/>
  <c r="JJ5" i="4"/>
  <c r="JJ9" i="4"/>
  <c r="JJ10" i="4"/>
  <c r="JJ4" i="4"/>
  <c r="JJ6" i="4"/>
  <c r="JJ7" i="4"/>
  <c r="JJ8" i="4"/>
  <c r="JJ11" i="4"/>
  <c r="JJ12" i="4"/>
  <c r="JJ13" i="4"/>
  <c r="JJ14" i="4"/>
  <c r="JJ15" i="4"/>
  <c r="JJ16" i="4"/>
  <c r="JJ17" i="4"/>
  <c r="JJ18" i="4"/>
  <c r="JJ19" i="4"/>
  <c r="JJ20" i="4"/>
  <c r="JJ21" i="4"/>
  <c r="JJ22" i="4"/>
  <c r="JJ23" i="4"/>
  <c r="JJ24" i="4"/>
  <c r="JJ25" i="4"/>
  <c r="JJ26" i="4"/>
  <c r="JJ27" i="4"/>
  <c r="JJ28" i="4"/>
  <c r="JJ29" i="4"/>
  <c r="JJ30" i="4"/>
  <c r="JJ31" i="4"/>
  <c r="JJ32" i="4"/>
  <c r="JJ33" i="4"/>
  <c r="JJ34" i="4"/>
  <c r="JJ35" i="4"/>
  <c r="JJ36" i="4"/>
  <c r="JJ37" i="4"/>
  <c r="JJ38" i="4"/>
  <c r="JJ39" i="4"/>
  <c r="JJ40" i="4"/>
  <c r="JJ41" i="4"/>
  <c r="JJ42" i="4"/>
  <c r="JJ43" i="4"/>
  <c r="JJ44" i="4"/>
  <c r="JJ45" i="4"/>
  <c r="JJ46" i="4"/>
  <c r="JJ47" i="4"/>
  <c r="JJ48" i="4"/>
  <c r="JJ49" i="4"/>
  <c r="JJ50" i="4"/>
  <c r="JJ51" i="4"/>
  <c r="JJ52" i="4"/>
  <c r="JJ53" i="4"/>
  <c r="JJ54" i="4"/>
  <c r="JJ55" i="4"/>
  <c r="JJ56" i="4"/>
  <c r="JJ57" i="4"/>
  <c r="JJ58" i="4"/>
  <c r="JJ59" i="4"/>
  <c r="JJ60" i="4"/>
  <c r="JJ61" i="4"/>
  <c r="JJ62" i="4"/>
  <c r="JJ63" i="4"/>
  <c r="JJ64" i="4"/>
  <c r="JJ65" i="4"/>
  <c r="JJ66" i="4"/>
  <c r="JJ67" i="4"/>
  <c r="JJ68" i="4"/>
  <c r="JJ69" i="4"/>
  <c r="JJ70" i="4"/>
  <c r="JJ71" i="4"/>
  <c r="JJ72" i="4"/>
  <c r="JJ73" i="4"/>
  <c r="JJ74" i="4"/>
  <c r="JJ75" i="4"/>
  <c r="JJ76" i="4"/>
  <c r="JJ77" i="4"/>
  <c r="JJ78" i="4"/>
  <c r="JJ79" i="4"/>
  <c r="JJ80" i="4"/>
  <c r="JJ81" i="4"/>
  <c r="JJ82" i="4"/>
  <c r="JJ86" i="4"/>
  <c r="JK3" i="4"/>
  <c r="JK5" i="4"/>
  <c r="JK86" i="4" s="1"/>
  <c r="JK9" i="4"/>
  <c r="JK10" i="4"/>
  <c r="JK4" i="4"/>
  <c r="JK6" i="4"/>
  <c r="JK7" i="4"/>
  <c r="JK8" i="4"/>
  <c r="JK11" i="4"/>
  <c r="JK12" i="4"/>
  <c r="JK13" i="4"/>
  <c r="JK14" i="4"/>
  <c r="JK15" i="4"/>
  <c r="JK16" i="4"/>
  <c r="JK17" i="4"/>
  <c r="JK18" i="4"/>
  <c r="JK19" i="4"/>
  <c r="JK20" i="4"/>
  <c r="JK21" i="4"/>
  <c r="JK22" i="4"/>
  <c r="JK23" i="4"/>
  <c r="JK24" i="4"/>
  <c r="JK25" i="4"/>
  <c r="JK26" i="4"/>
  <c r="JK27" i="4"/>
  <c r="JK28" i="4"/>
  <c r="JK29" i="4"/>
  <c r="JK30" i="4"/>
  <c r="JK31" i="4"/>
  <c r="JK32" i="4"/>
  <c r="JK33" i="4"/>
  <c r="JK34" i="4"/>
  <c r="JK35" i="4"/>
  <c r="JK36" i="4"/>
  <c r="JK37" i="4"/>
  <c r="JK38" i="4"/>
  <c r="JK39" i="4"/>
  <c r="JK40" i="4"/>
  <c r="JK41" i="4"/>
  <c r="JK42" i="4"/>
  <c r="JK43" i="4"/>
  <c r="JK44" i="4"/>
  <c r="JK45" i="4"/>
  <c r="JK46" i="4"/>
  <c r="JK47" i="4"/>
  <c r="JK48" i="4"/>
  <c r="JK49" i="4"/>
  <c r="JK50" i="4"/>
  <c r="JK51" i="4"/>
  <c r="JK52" i="4"/>
  <c r="JK53" i="4"/>
  <c r="JK54" i="4"/>
  <c r="JK55" i="4"/>
  <c r="JK56" i="4"/>
  <c r="JK57" i="4"/>
  <c r="JK58" i="4"/>
  <c r="JK59" i="4"/>
  <c r="JK60" i="4"/>
  <c r="JK61" i="4"/>
  <c r="JK62" i="4"/>
  <c r="JK63" i="4"/>
  <c r="JK64" i="4"/>
  <c r="JK65" i="4"/>
  <c r="JK66" i="4"/>
  <c r="JK67" i="4"/>
  <c r="JK68" i="4"/>
  <c r="JK69" i="4"/>
  <c r="JK70" i="4"/>
  <c r="JK71" i="4"/>
  <c r="JK72" i="4"/>
  <c r="JK73" i="4"/>
  <c r="JK74" i="4"/>
  <c r="JK75" i="4"/>
  <c r="JK76" i="4"/>
  <c r="JK77" i="4"/>
  <c r="JK78" i="4"/>
  <c r="JK79" i="4"/>
  <c r="JK80" i="4"/>
  <c r="JK81" i="4"/>
  <c r="JK82" i="4"/>
  <c r="JL3" i="4"/>
  <c r="JL5" i="4"/>
  <c r="JL9" i="4"/>
  <c r="JL86" i="4" s="1"/>
  <c r="JL10" i="4"/>
  <c r="JL4" i="4"/>
  <c r="JL6" i="4"/>
  <c r="JL7" i="4"/>
  <c r="JL8" i="4"/>
  <c r="JL11" i="4"/>
  <c r="JL12" i="4"/>
  <c r="JL13" i="4"/>
  <c r="JL14" i="4"/>
  <c r="JL15" i="4"/>
  <c r="JL16" i="4"/>
  <c r="JL17" i="4"/>
  <c r="JL18" i="4"/>
  <c r="JL19" i="4"/>
  <c r="JL20" i="4"/>
  <c r="JL21" i="4"/>
  <c r="JL22" i="4"/>
  <c r="JL23" i="4"/>
  <c r="JL24" i="4"/>
  <c r="JL25" i="4"/>
  <c r="JL26" i="4"/>
  <c r="JL27" i="4"/>
  <c r="JL28" i="4"/>
  <c r="JL29" i="4"/>
  <c r="JL30" i="4"/>
  <c r="JL31" i="4"/>
  <c r="JL32" i="4"/>
  <c r="JL33" i="4"/>
  <c r="JL34" i="4"/>
  <c r="JL35" i="4"/>
  <c r="JL36" i="4"/>
  <c r="JL37" i="4"/>
  <c r="JL38" i="4"/>
  <c r="JL39" i="4"/>
  <c r="JL40" i="4"/>
  <c r="JL41" i="4"/>
  <c r="JL42" i="4"/>
  <c r="JL43" i="4"/>
  <c r="JL44" i="4"/>
  <c r="JL45" i="4"/>
  <c r="JL46" i="4"/>
  <c r="JL47" i="4"/>
  <c r="JL48" i="4"/>
  <c r="JL49" i="4"/>
  <c r="JL50" i="4"/>
  <c r="JL51" i="4"/>
  <c r="JL52" i="4"/>
  <c r="JL53" i="4"/>
  <c r="JL54" i="4"/>
  <c r="JL55" i="4"/>
  <c r="JL56" i="4"/>
  <c r="JL57" i="4"/>
  <c r="JL58" i="4"/>
  <c r="JL59" i="4"/>
  <c r="JL60" i="4"/>
  <c r="JL61" i="4"/>
  <c r="JL62" i="4"/>
  <c r="JL63" i="4"/>
  <c r="JL64" i="4"/>
  <c r="JL65" i="4"/>
  <c r="JL66" i="4"/>
  <c r="JL67" i="4"/>
  <c r="JL68" i="4"/>
  <c r="JL69" i="4"/>
  <c r="JL70" i="4"/>
  <c r="JL71" i="4"/>
  <c r="JL72" i="4"/>
  <c r="JL73" i="4"/>
  <c r="JL74" i="4"/>
  <c r="JL75" i="4"/>
  <c r="JL76" i="4"/>
  <c r="JL77" i="4"/>
  <c r="JL78" i="4"/>
  <c r="JL79" i="4"/>
  <c r="JL80" i="4"/>
  <c r="JL81" i="4"/>
  <c r="JL82" i="4"/>
  <c r="JM3" i="4"/>
  <c r="JM5" i="4"/>
  <c r="JM86" i="4" s="1"/>
  <c r="JM9" i="4"/>
  <c r="JM10" i="4"/>
  <c r="JM4" i="4"/>
  <c r="JM6" i="4"/>
  <c r="JM7" i="4"/>
  <c r="JM8" i="4"/>
  <c r="JM11" i="4"/>
  <c r="JM12" i="4"/>
  <c r="JM13" i="4"/>
  <c r="JM14" i="4"/>
  <c r="JM15" i="4"/>
  <c r="JM16" i="4"/>
  <c r="JM17" i="4"/>
  <c r="JM18" i="4"/>
  <c r="JM19" i="4"/>
  <c r="JM20" i="4"/>
  <c r="JM21" i="4"/>
  <c r="JM22" i="4"/>
  <c r="JM23" i="4"/>
  <c r="JM24" i="4"/>
  <c r="JM25" i="4"/>
  <c r="JM26" i="4"/>
  <c r="JM27" i="4"/>
  <c r="JM28" i="4"/>
  <c r="JM29" i="4"/>
  <c r="JM30" i="4"/>
  <c r="JM31" i="4"/>
  <c r="JM32" i="4"/>
  <c r="JM33" i="4"/>
  <c r="JM34" i="4"/>
  <c r="JM35" i="4"/>
  <c r="JM36" i="4"/>
  <c r="JM37" i="4"/>
  <c r="JM38" i="4"/>
  <c r="JM39" i="4"/>
  <c r="JM40" i="4"/>
  <c r="JM41" i="4"/>
  <c r="JM42" i="4"/>
  <c r="JM43" i="4"/>
  <c r="JM44" i="4"/>
  <c r="JM45" i="4"/>
  <c r="JM46" i="4"/>
  <c r="JM47" i="4"/>
  <c r="JM48" i="4"/>
  <c r="JM49" i="4"/>
  <c r="JM50" i="4"/>
  <c r="JM51" i="4"/>
  <c r="JM52" i="4"/>
  <c r="JM53" i="4"/>
  <c r="JM54" i="4"/>
  <c r="JM55" i="4"/>
  <c r="JM56" i="4"/>
  <c r="JM57" i="4"/>
  <c r="JM58" i="4"/>
  <c r="JM59" i="4"/>
  <c r="JM60" i="4"/>
  <c r="JM61" i="4"/>
  <c r="JM62" i="4"/>
  <c r="JM63" i="4"/>
  <c r="JM64" i="4"/>
  <c r="JM65" i="4"/>
  <c r="JM66" i="4"/>
  <c r="JM67" i="4"/>
  <c r="JM68" i="4"/>
  <c r="JM69" i="4"/>
  <c r="JM70" i="4"/>
  <c r="JM71" i="4"/>
  <c r="JM72" i="4"/>
  <c r="JM73" i="4"/>
  <c r="JM74" i="4"/>
  <c r="JM75" i="4"/>
  <c r="JM76" i="4"/>
  <c r="JM77" i="4"/>
  <c r="JM78" i="4"/>
  <c r="JM79" i="4"/>
  <c r="JM80" i="4"/>
  <c r="JM81" i="4"/>
  <c r="JM82" i="4"/>
  <c r="JN3" i="4"/>
  <c r="JN5" i="4"/>
  <c r="JN9" i="4"/>
  <c r="JN10" i="4"/>
  <c r="JN4" i="4"/>
  <c r="JN6" i="4"/>
  <c r="JN7" i="4"/>
  <c r="JN8" i="4"/>
  <c r="JN11" i="4"/>
  <c r="JN12" i="4"/>
  <c r="JN13" i="4"/>
  <c r="JN14" i="4"/>
  <c r="JN15" i="4"/>
  <c r="JN16" i="4"/>
  <c r="JN17" i="4"/>
  <c r="JN18" i="4"/>
  <c r="JN19" i="4"/>
  <c r="JN20" i="4"/>
  <c r="JN21" i="4"/>
  <c r="JN22" i="4"/>
  <c r="JN23" i="4"/>
  <c r="JN24" i="4"/>
  <c r="JN25" i="4"/>
  <c r="JN26" i="4"/>
  <c r="JN27" i="4"/>
  <c r="JN28" i="4"/>
  <c r="JN29" i="4"/>
  <c r="JN30" i="4"/>
  <c r="JN31" i="4"/>
  <c r="JN32" i="4"/>
  <c r="JN33" i="4"/>
  <c r="JN34" i="4"/>
  <c r="JN35" i="4"/>
  <c r="JN36" i="4"/>
  <c r="JN37" i="4"/>
  <c r="JN38" i="4"/>
  <c r="JN39" i="4"/>
  <c r="JN40" i="4"/>
  <c r="JN41" i="4"/>
  <c r="JN42" i="4"/>
  <c r="JN43" i="4"/>
  <c r="JN44" i="4"/>
  <c r="JN45" i="4"/>
  <c r="JN46" i="4"/>
  <c r="JN47" i="4"/>
  <c r="JN48" i="4"/>
  <c r="JN49" i="4"/>
  <c r="JN50" i="4"/>
  <c r="JN51" i="4"/>
  <c r="JN52" i="4"/>
  <c r="JN53" i="4"/>
  <c r="JN54" i="4"/>
  <c r="JN55" i="4"/>
  <c r="JN56" i="4"/>
  <c r="JN57" i="4"/>
  <c r="JN58" i="4"/>
  <c r="JN59" i="4"/>
  <c r="JN60" i="4"/>
  <c r="JN61" i="4"/>
  <c r="JN62" i="4"/>
  <c r="JN63" i="4"/>
  <c r="JN64" i="4"/>
  <c r="JN65" i="4"/>
  <c r="JN66" i="4"/>
  <c r="JN67" i="4"/>
  <c r="JN68" i="4"/>
  <c r="JN69" i="4"/>
  <c r="JN70" i="4"/>
  <c r="JN71" i="4"/>
  <c r="JN72" i="4"/>
  <c r="JN73" i="4"/>
  <c r="JN74" i="4"/>
  <c r="JN75" i="4"/>
  <c r="JN76" i="4"/>
  <c r="JN77" i="4"/>
  <c r="JN78" i="4"/>
  <c r="JN79" i="4"/>
  <c r="JN80" i="4"/>
  <c r="JN81" i="4"/>
  <c r="JN82" i="4"/>
  <c r="JN86" i="4"/>
  <c r="JO3" i="4"/>
  <c r="JO5" i="4"/>
  <c r="JO86" i="4" s="1"/>
  <c r="JO9" i="4"/>
  <c r="JO10" i="4"/>
  <c r="JO4" i="4"/>
  <c r="JO6" i="4"/>
  <c r="JO7" i="4"/>
  <c r="JO8" i="4"/>
  <c r="JO11" i="4"/>
  <c r="JO12" i="4"/>
  <c r="JO13" i="4"/>
  <c r="JO14" i="4"/>
  <c r="JO15" i="4"/>
  <c r="JO16" i="4"/>
  <c r="JO17" i="4"/>
  <c r="JO18" i="4"/>
  <c r="JO19" i="4"/>
  <c r="JO20" i="4"/>
  <c r="JO21" i="4"/>
  <c r="JO22" i="4"/>
  <c r="JO23" i="4"/>
  <c r="JO24" i="4"/>
  <c r="JO25" i="4"/>
  <c r="JO26" i="4"/>
  <c r="JO27" i="4"/>
  <c r="JO28" i="4"/>
  <c r="JO29" i="4"/>
  <c r="JO30" i="4"/>
  <c r="JO31" i="4"/>
  <c r="JO32" i="4"/>
  <c r="JO33" i="4"/>
  <c r="JO34" i="4"/>
  <c r="JO35" i="4"/>
  <c r="JO36" i="4"/>
  <c r="JO37" i="4"/>
  <c r="JO38" i="4"/>
  <c r="JO39" i="4"/>
  <c r="JO40" i="4"/>
  <c r="JO41" i="4"/>
  <c r="JO42" i="4"/>
  <c r="JO43" i="4"/>
  <c r="JO44" i="4"/>
  <c r="JO45" i="4"/>
  <c r="JO46" i="4"/>
  <c r="JO47" i="4"/>
  <c r="JO48" i="4"/>
  <c r="JO49" i="4"/>
  <c r="JO50" i="4"/>
  <c r="JO51" i="4"/>
  <c r="JO52" i="4"/>
  <c r="JO53" i="4"/>
  <c r="JO54" i="4"/>
  <c r="JO55" i="4"/>
  <c r="JO56" i="4"/>
  <c r="JO57" i="4"/>
  <c r="JO58" i="4"/>
  <c r="JO59" i="4"/>
  <c r="JO60" i="4"/>
  <c r="JO61" i="4"/>
  <c r="JO62" i="4"/>
  <c r="JO63" i="4"/>
  <c r="JO64" i="4"/>
  <c r="JO65" i="4"/>
  <c r="JO66" i="4"/>
  <c r="JO67" i="4"/>
  <c r="JO68" i="4"/>
  <c r="JO69" i="4"/>
  <c r="JO70" i="4"/>
  <c r="JO71" i="4"/>
  <c r="JO72" i="4"/>
  <c r="JO73" i="4"/>
  <c r="JO74" i="4"/>
  <c r="JO75" i="4"/>
  <c r="JO76" i="4"/>
  <c r="JO77" i="4"/>
  <c r="JO78" i="4"/>
  <c r="JO79" i="4"/>
  <c r="JO80" i="4"/>
  <c r="JO81" i="4"/>
  <c r="JO82" i="4"/>
  <c r="JP3" i="4"/>
  <c r="JP5" i="4"/>
  <c r="JP9" i="4"/>
  <c r="JP86" i="4" s="1"/>
  <c r="JP10" i="4"/>
  <c r="JP4" i="4"/>
  <c r="JP6" i="4"/>
  <c r="JP7" i="4"/>
  <c r="JP8" i="4"/>
  <c r="JP11" i="4"/>
  <c r="JP12" i="4"/>
  <c r="JP13" i="4"/>
  <c r="JP14" i="4"/>
  <c r="JP15" i="4"/>
  <c r="JP16" i="4"/>
  <c r="JP17" i="4"/>
  <c r="JP18" i="4"/>
  <c r="JP19" i="4"/>
  <c r="JP20" i="4"/>
  <c r="JP21" i="4"/>
  <c r="JP22" i="4"/>
  <c r="JP23" i="4"/>
  <c r="JP24" i="4"/>
  <c r="JP25" i="4"/>
  <c r="JP26" i="4"/>
  <c r="JP27" i="4"/>
  <c r="JP28" i="4"/>
  <c r="JP29" i="4"/>
  <c r="JP30" i="4"/>
  <c r="JP31" i="4"/>
  <c r="JP32" i="4"/>
  <c r="JP33" i="4"/>
  <c r="JP34" i="4"/>
  <c r="JP35" i="4"/>
  <c r="JP36" i="4"/>
  <c r="JP37" i="4"/>
  <c r="JP38" i="4"/>
  <c r="JP39" i="4"/>
  <c r="JP40" i="4"/>
  <c r="JP41" i="4"/>
  <c r="JP42" i="4"/>
  <c r="JP43" i="4"/>
  <c r="JP44" i="4"/>
  <c r="JP45" i="4"/>
  <c r="JP46" i="4"/>
  <c r="JP47" i="4"/>
  <c r="JP48" i="4"/>
  <c r="JP49" i="4"/>
  <c r="JP50" i="4"/>
  <c r="JP51" i="4"/>
  <c r="JP52" i="4"/>
  <c r="JP53" i="4"/>
  <c r="JP54" i="4"/>
  <c r="JP55" i="4"/>
  <c r="JP56" i="4"/>
  <c r="JP57" i="4"/>
  <c r="JP58" i="4"/>
  <c r="JP59" i="4"/>
  <c r="JP60" i="4"/>
  <c r="JP61" i="4"/>
  <c r="JP62" i="4"/>
  <c r="JP63" i="4"/>
  <c r="JP64" i="4"/>
  <c r="JP65" i="4"/>
  <c r="JP66" i="4"/>
  <c r="JP67" i="4"/>
  <c r="JP68" i="4"/>
  <c r="JP69" i="4"/>
  <c r="JP70" i="4"/>
  <c r="JP71" i="4"/>
  <c r="JP72" i="4"/>
  <c r="JP73" i="4"/>
  <c r="JP74" i="4"/>
  <c r="JP75" i="4"/>
  <c r="JP76" i="4"/>
  <c r="JP77" i="4"/>
  <c r="JP78" i="4"/>
  <c r="JP79" i="4"/>
  <c r="JP80" i="4"/>
  <c r="JP81" i="4"/>
  <c r="JP82" i="4"/>
  <c r="JQ3" i="4"/>
  <c r="JQ5" i="4"/>
  <c r="JQ86" i="4" s="1"/>
  <c r="JQ9" i="4"/>
  <c r="JQ10" i="4"/>
  <c r="JQ4" i="4"/>
  <c r="JQ6" i="4"/>
  <c r="JQ7" i="4"/>
  <c r="JQ8" i="4"/>
  <c r="JQ11" i="4"/>
  <c r="JQ12" i="4"/>
  <c r="JQ13" i="4"/>
  <c r="JQ14" i="4"/>
  <c r="JQ15" i="4"/>
  <c r="JQ16" i="4"/>
  <c r="JQ17" i="4"/>
  <c r="JQ18" i="4"/>
  <c r="JQ19" i="4"/>
  <c r="JQ20" i="4"/>
  <c r="JQ21" i="4"/>
  <c r="JQ22" i="4"/>
  <c r="JQ23" i="4"/>
  <c r="JQ24" i="4"/>
  <c r="JQ25" i="4"/>
  <c r="JQ26" i="4"/>
  <c r="JQ27" i="4"/>
  <c r="JQ28" i="4"/>
  <c r="JQ29" i="4"/>
  <c r="JQ30" i="4"/>
  <c r="JQ31" i="4"/>
  <c r="JQ32" i="4"/>
  <c r="JQ33" i="4"/>
  <c r="JQ34" i="4"/>
  <c r="JQ35" i="4"/>
  <c r="JQ36" i="4"/>
  <c r="JQ37" i="4"/>
  <c r="JQ38" i="4"/>
  <c r="JQ39" i="4"/>
  <c r="JQ40" i="4"/>
  <c r="JQ41" i="4"/>
  <c r="JQ42" i="4"/>
  <c r="JQ43" i="4"/>
  <c r="JQ44" i="4"/>
  <c r="JQ45" i="4"/>
  <c r="JQ46" i="4"/>
  <c r="JQ47" i="4"/>
  <c r="JQ48" i="4"/>
  <c r="JQ49" i="4"/>
  <c r="JQ50" i="4"/>
  <c r="JQ51" i="4"/>
  <c r="JQ52" i="4"/>
  <c r="JQ53" i="4"/>
  <c r="JQ54" i="4"/>
  <c r="JQ55" i="4"/>
  <c r="JQ56" i="4"/>
  <c r="JQ57" i="4"/>
  <c r="JQ58" i="4"/>
  <c r="JQ59" i="4"/>
  <c r="JQ60" i="4"/>
  <c r="JQ61" i="4"/>
  <c r="JQ62" i="4"/>
  <c r="JQ63" i="4"/>
  <c r="JQ64" i="4"/>
  <c r="JQ65" i="4"/>
  <c r="JQ66" i="4"/>
  <c r="JQ67" i="4"/>
  <c r="JQ68" i="4"/>
  <c r="JQ69" i="4"/>
  <c r="JQ70" i="4"/>
  <c r="JQ71" i="4"/>
  <c r="JQ72" i="4"/>
  <c r="JQ73" i="4"/>
  <c r="JQ74" i="4"/>
  <c r="JQ75" i="4"/>
  <c r="JQ76" i="4"/>
  <c r="JQ77" i="4"/>
  <c r="JQ78" i="4"/>
  <c r="JQ79" i="4"/>
  <c r="JQ80" i="4"/>
  <c r="JQ81" i="4"/>
  <c r="JQ82" i="4"/>
  <c r="JR3" i="4"/>
  <c r="JR5" i="4"/>
  <c r="JR9" i="4"/>
  <c r="JR10" i="4"/>
  <c r="JR4" i="4"/>
  <c r="JR6" i="4"/>
  <c r="JR7" i="4"/>
  <c r="JR8" i="4"/>
  <c r="JR11" i="4"/>
  <c r="JR12" i="4"/>
  <c r="JR13" i="4"/>
  <c r="JR14" i="4"/>
  <c r="JR15" i="4"/>
  <c r="JR16" i="4"/>
  <c r="JR17" i="4"/>
  <c r="JR18" i="4"/>
  <c r="JR19" i="4"/>
  <c r="JR20" i="4"/>
  <c r="JR21" i="4"/>
  <c r="JR22" i="4"/>
  <c r="JR23" i="4"/>
  <c r="JR24" i="4"/>
  <c r="JR25" i="4"/>
  <c r="JR26" i="4"/>
  <c r="JR27" i="4"/>
  <c r="JR28" i="4"/>
  <c r="JR29" i="4"/>
  <c r="JR30" i="4"/>
  <c r="JR31" i="4"/>
  <c r="JR32" i="4"/>
  <c r="JR33" i="4"/>
  <c r="JR34" i="4"/>
  <c r="JR35" i="4"/>
  <c r="JR36" i="4"/>
  <c r="JR37" i="4"/>
  <c r="JR38" i="4"/>
  <c r="JR39" i="4"/>
  <c r="JR40" i="4"/>
  <c r="JR41" i="4"/>
  <c r="JR42" i="4"/>
  <c r="JR43" i="4"/>
  <c r="JR44" i="4"/>
  <c r="JR45" i="4"/>
  <c r="JR46" i="4"/>
  <c r="JR47" i="4"/>
  <c r="JR48" i="4"/>
  <c r="JR49" i="4"/>
  <c r="JR50" i="4"/>
  <c r="JR51" i="4"/>
  <c r="JR52" i="4"/>
  <c r="JR53" i="4"/>
  <c r="JR54" i="4"/>
  <c r="JR55" i="4"/>
  <c r="JR56" i="4"/>
  <c r="JR57" i="4"/>
  <c r="JR58" i="4"/>
  <c r="JR59" i="4"/>
  <c r="JR60" i="4"/>
  <c r="JR61" i="4"/>
  <c r="JR62" i="4"/>
  <c r="JR63" i="4"/>
  <c r="JR64" i="4"/>
  <c r="JR65" i="4"/>
  <c r="JR66" i="4"/>
  <c r="JR67" i="4"/>
  <c r="JR68" i="4"/>
  <c r="JR69" i="4"/>
  <c r="JR70" i="4"/>
  <c r="JR71" i="4"/>
  <c r="JR72" i="4"/>
  <c r="JR73" i="4"/>
  <c r="JR74" i="4"/>
  <c r="JR75" i="4"/>
  <c r="JR76" i="4"/>
  <c r="JR77" i="4"/>
  <c r="JR78" i="4"/>
  <c r="JR79" i="4"/>
  <c r="JR80" i="4"/>
  <c r="JR81" i="4"/>
  <c r="JR82" i="4"/>
  <c r="JR86" i="4"/>
  <c r="JS3" i="4"/>
  <c r="JS5" i="4"/>
  <c r="JS86" i="4" s="1"/>
  <c r="JS9" i="4"/>
  <c r="JS10" i="4"/>
  <c r="JS4" i="4"/>
  <c r="JS6" i="4"/>
  <c r="JS7" i="4"/>
  <c r="JS8" i="4"/>
  <c r="JS11" i="4"/>
  <c r="JS12" i="4"/>
  <c r="JS13" i="4"/>
  <c r="JS14" i="4"/>
  <c r="JS15" i="4"/>
  <c r="JS16" i="4"/>
  <c r="JS17" i="4"/>
  <c r="JS18" i="4"/>
  <c r="JS19" i="4"/>
  <c r="JS20" i="4"/>
  <c r="JS21" i="4"/>
  <c r="JS22" i="4"/>
  <c r="JS23" i="4"/>
  <c r="JS24" i="4"/>
  <c r="JS25" i="4"/>
  <c r="JS26" i="4"/>
  <c r="JS27" i="4"/>
  <c r="JS28" i="4"/>
  <c r="JS29" i="4"/>
  <c r="JS30" i="4"/>
  <c r="JS31" i="4"/>
  <c r="JS32" i="4"/>
  <c r="JS33" i="4"/>
  <c r="JS34" i="4"/>
  <c r="JS35" i="4"/>
  <c r="JS36" i="4"/>
  <c r="JS37" i="4"/>
  <c r="JS38" i="4"/>
  <c r="JS39" i="4"/>
  <c r="JS40" i="4"/>
  <c r="JS41" i="4"/>
  <c r="JS42" i="4"/>
  <c r="JS43" i="4"/>
  <c r="JS44" i="4"/>
  <c r="JS45" i="4"/>
  <c r="JS46" i="4"/>
  <c r="JS47" i="4"/>
  <c r="JS48" i="4"/>
  <c r="JS49" i="4"/>
  <c r="JS50" i="4"/>
  <c r="JS51" i="4"/>
  <c r="JS52" i="4"/>
  <c r="JS53" i="4"/>
  <c r="JS54" i="4"/>
  <c r="JS55" i="4"/>
  <c r="JS56" i="4"/>
  <c r="JS57" i="4"/>
  <c r="JS58" i="4"/>
  <c r="JS59" i="4"/>
  <c r="JS60" i="4"/>
  <c r="JS61" i="4"/>
  <c r="JS62" i="4"/>
  <c r="JS63" i="4"/>
  <c r="JS64" i="4"/>
  <c r="JS65" i="4"/>
  <c r="JS66" i="4"/>
  <c r="JS67" i="4"/>
  <c r="JS68" i="4"/>
  <c r="JS69" i="4"/>
  <c r="JS70" i="4"/>
  <c r="JS71" i="4"/>
  <c r="JS72" i="4"/>
  <c r="JS73" i="4"/>
  <c r="JS74" i="4"/>
  <c r="JS75" i="4"/>
  <c r="JS76" i="4"/>
  <c r="JS77" i="4"/>
  <c r="JS78" i="4"/>
  <c r="JS79" i="4"/>
  <c r="JS80" i="4"/>
  <c r="JS81" i="4"/>
  <c r="JS82" i="4"/>
  <c r="JT3" i="4"/>
  <c r="JT5" i="4"/>
  <c r="JT9" i="4"/>
  <c r="JT86" i="4" s="1"/>
  <c r="JT10" i="4"/>
  <c r="JT4" i="4"/>
  <c r="JT6" i="4"/>
  <c r="JT7" i="4"/>
  <c r="JT8" i="4"/>
  <c r="JT11" i="4"/>
  <c r="JT12" i="4"/>
  <c r="JT13" i="4"/>
  <c r="JT14" i="4"/>
  <c r="JT15" i="4"/>
  <c r="JT16" i="4"/>
  <c r="JT17" i="4"/>
  <c r="JT18" i="4"/>
  <c r="JT19" i="4"/>
  <c r="JT20" i="4"/>
  <c r="JT21" i="4"/>
  <c r="JT22" i="4"/>
  <c r="JT23" i="4"/>
  <c r="JT24" i="4"/>
  <c r="JT25" i="4"/>
  <c r="JT26" i="4"/>
  <c r="JT27" i="4"/>
  <c r="JT28" i="4"/>
  <c r="JT29" i="4"/>
  <c r="JT30" i="4"/>
  <c r="JT31" i="4"/>
  <c r="JT32" i="4"/>
  <c r="JT33" i="4"/>
  <c r="JT34" i="4"/>
  <c r="JT35" i="4"/>
  <c r="JT36" i="4"/>
  <c r="JT37" i="4"/>
  <c r="JT38" i="4"/>
  <c r="JT39" i="4"/>
  <c r="JT40" i="4"/>
  <c r="JT41" i="4"/>
  <c r="JT42" i="4"/>
  <c r="JT43" i="4"/>
  <c r="JT44" i="4"/>
  <c r="JT45" i="4"/>
  <c r="JT46" i="4"/>
  <c r="JT47" i="4"/>
  <c r="JT48" i="4"/>
  <c r="JT49" i="4"/>
  <c r="JT50" i="4"/>
  <c r="JT51" i="4"/>
  <c r="JT52" i="4"/>
  <c r="JT53" i="4"/>
  <c r="JT54" i="4"/>
  <c r="JT55" i="4"/>
  <c r="JT56" i="4"/>
  <c r="JT57" i="4"/>
  <c r="JT58" i="4"/>
  <c r="JT59" i="4"/>
  <c r="JT60" i="4"/>
  <c r="JT61" i="4"/>
  <c r="JT62" i="4"/>
  <c r="JT63" i="4"/>
  <c r="JT64" i="4"/>
  <c r="JT65" i="4"/>
  <c r="JT66" i="4"/>
  <c r="JT67" i="4"/>
  <c r="JT68" i="4"/>
  <c r="JT69" i="4"/>
  <c r="JT70" i="4"/>
  <c r="JT71" i="4"/>
  <c r="JT72" i="4"/>
  <c r="JT73" i="4"/>
  <c r="JT74" i="4"/>
  <c r="JT75" i="4"/>
  <c r="JT76" i="4"/>
  <c r="JT77" i="4"/>
  <c r="JT78" i="4"/>
  <c r="JT79" i="4"/>
  <c r="JT80" i="4"/>
  <c r="JT81" i="4"/>
  <c r="JT82" i="4"/>
  <c r="JU3" i="4"/>
  <c r="JU5" i="4"/>
  <c r="JU86" i="4" s="1"/>
  <c r="JU9" i="4"/>
  <c r="JU10" i="4"/>
  <c r="JU4" i="4"/>
  <c r="JU6" i="4"/>
  <c r="JU7" i="4"/>
  <c r="JU8" i="4"/>
  <c r="JU11" i="4"/>
  <c r="JU12" i="4"/>
  <c r="JU13" i="4"/>
  <c r="JU14" i="4"/>
  <c r="JU15" i="4"/>
  <c r="JU16" i="4"/>
  <c r="JU17" i="4"/>
  <c r="JU18" i="4"/>
  <c r="JU19" i="4"/>
  <c r="JU20" i="4"/>
  <c r="JU21" i="4"/>
  <c r="JU22" i="4"/>
  <c r="JU23" i="4"/>
  <c r="JU24" i="4"/>
  <c r="JU25" i="4"/>
  <c r="JU26" i="4"/>
  <c r="JU27" i="4"/>
  <c r="JU28" i="4"/>
  <c r="JU29" i="4"/>
  <c r="JU30" i="4"/>
  <c r="JU31" i="4"/>
  <c r="JU32" i="4"/>
  <c r="JU33" i="4"/>
  <c r="JU34" i="4"/>
  <c r="JU35" i="4"/>
  <c r="JU36" i="4"/>
  <c r="JU37" i="4"/>
  <c r="JU38" i="4"/>
  <c r="JU39" i="4"/>
  <c r="JU40" i="4"/>
  <c r="JU41" i="4"/>
  <c r="JU42" i="4"/>
  <c r="JU43" i="4"/>
  <c r="JU44" i="4"/>
  <c r="JU45" i="4"/>
  <c r="JU46" i="4"/>
  <c r="JU47" i="4"/>
  <c r="JU48" i="4"/>
  <c r="JU49" i="4"/>
  <c r="JU50" i="4"/>
  <c r="JU51" i="4"/>
  <c r="JU52" i="4"/>
  <c r="JU53" i="4"/>
  <c r="JU54" i="4"/>
  <c r="JU55" i="4"/>
  <c r="JU56" i="4"/>
  <c r="JU57" i="4"/>
  <c r="JU58" i="4"/>
  <c r="JU59" i="4"/>
  <c r="JU60" i="4"/>
  <c r="JU61" i="4"/>
  <c r="JU62" i="4"/>
  <c r="JU63" i="4"/>
  <c r="JU64" i="4"/>
  <c r="JU65" i="4"/>
  <c r="JU66" i="4"/>
  <c r="JU67" i="4"/>
  <c r="JU68" i="4"/>
  <c r="JU69" i="4"/>
  <c r="JU70" i="4"/>
  <c r="JU71" i="4"/>
  <c r="JU72" i="4"/>
  <c r="JU73" i="4"/>
  <c r="JU74" i="4"/>
  <c r="JU75" i="4"/>
  <c r="JU76" i="4"/>
  <c r="JU77" i="4"/>
  <c r="JU78" i="4"/>
  <c r="JU79" i="4"/>
  <c r="JU80" i="4"/>
  <c r="JU81" i="4"/>
  <c r="JU82" i="4"/>
  <c r="JV3" i="4"/>
  <c r="JV5" i="4"/>
  <c r="JV9" i="4"/>
  <c r="JV10" i="4"/>
  <c r="JV4" i="4"/>
  <c r="JV6" i="4"/>
  <c r="JV7" i="4"/>
  <c r="JV8" i="4"/>
  <c r="JV11" i="4"/>
  <c r="JV12" i="4"/>
  <c r="JV13" i="4"/>
  <c r="JV14" i="4"/>
  <c r="JV15" i="4"/>
  <c r="JV16" i="4"/>
  <c r="JV17" i="4"/>
  <c r="JV18" i="4"/>
  <c r="JV19" i="4"/>
  <c r="JV20" i="4"/>
  <c r="JV21" i="4"/>
  <c r="JV22" i="4"/>
  <c r="JV23" i="4"/>
  <c r="JV24" i="4"/>
  <c r="JV25" i="4"/>
  <c r="JV26" i="4"/>
  <c r="JV27" i="4"/>
  <c r="JV28" i="4"/>
  <c r="JV29" i="4"/>
  <c r="JV30" i="4"/>
  <c r="JV31" i="4"/>
  <c r="JV32" i="4"/>
  <c r="JV33" i="4"/>
  <c r="JV34" i="4"/>
  <c r="JV35" i="4"/>
  <c r="JV36" i="4"/>
  <c r="JV37" i="4"/>
  <c r="JV38" i="4"/>
  <c r="JV39" i="4"/>
  <c r="JV40" i="4"/>
  <c r="JV41" i="4"/>
  <c r="JV42" i="4"/>
  <c r="JV43" i="4"/>
  <c r="JV44" i="4"/>
  <c r="JV45" i="4"/>
  <c r="JV46" i="4"/>
  <c r="JV47" i="4"/>
  <c r="JV48" i="4"/>
  <c r="JV49" i="4"/>
  <c r="JV50" i="4"/>
  <c r="JV51" i="4"/>
  <c r="JV52" i="4"/>
  <c r="JV53" i="4"/>
  <c r="JV54" i="4"/>
  <c r="JV55" i="4"/>
  <c r="JV56" i="4"/>
  <c r="JV57" i="4"/>
  <c r="JV58" i="4"/>
  <c r="JV59" i="4"/>
  <c r="JV60" i="4"/>
  <c r="JV61" i="4"/>
  <c r="JV62" i="4"/>
  <c r="JV63" i="4"/>
  <c r="JV64" i="4"/>
  <c r="JV65" i="4"/>
  <c r="JV66" i="4"/>
  <c r="JV67" i="4"/>
  <c r="JV68" i="4"/>
  <c r="JV69" i="4"/>
  <c r="JV70" i="4"/>
  <c r="JV71" i="4"/>
  <c r="JV72" i="4"/>
  <c r="JV73" i="4"/>
  <c r="JV74" i="4"/>
  <c r="JV75" i="4"/>
  <c r="JV76" i="4"/>
  <c r="JV77" i="4"/>
  <c r="JV78" i="4"/>
  <c r="JV79" i="4"/>
  <c r="JV80" i="4"/>
  <c r="JV81" i="4"/>
  <c r="JV82" i="4"/>
  <c r="JV86" i="4"/>
  <c r="JW3" i="4"/>
  <c r="JW5" i="4"/>
  <c r="JW86" i="4" s="1"/>
  <c r="JW9" i="4"/>
  <c r="JW10" i="4"/>
  <c r="JW4" i="4"/>
  <c r="JW6" i="4"/>
  <c r="JW7" i="4"/>
  <c r="JW8" i="4"/>
  <c r="JW11" i="4"/>
  <c r="JW12" i="4"/>
  <c r="JW13" i="4"/>
  <c r="JW14" i="4"/>
  <c r="JW15" i="4"/>
  <c r="JW16" i="4"/>
  <c r="JW17" i="4"/>
  <c r="JW18" i="4"/>
  <c r="JW19" i="4"/>
  <c r="JW20" i="4"/>
  <c r="JW21" i="4"/>
  <c r="JW22" i="4"/>
  <c r="JW23" i="4"/>
  <c r="JW24" i="4"/>
  <c r="JW25" i="4"/>
  <c r="JW26" i="4"/>
  <c r="JW27" i="4"/>
  <c r="JW28" i="4"/>
  <c r="JW29" i="4"/>
  <c r="JW30" i="4"/>
  <c r="JW31" i="4"/>
  <c r="JW32" i="4"/>
  <c r="JW33" i="4"/>
  <c r="JW34" i="4"/>
  <c r="JW35" i="4"/>
  <c r="JW36" i="4"/>
  <c r="JW37" i="4"/>
  <c r="JW38" i="4"/>
  <c r="JW39" i="4"/>
  <c r="JW40" i="4"/>
  <c r="JW41" i="4"/>
  <c r="JW42" i="4"/>
  <c r="JW43" i="4"/>
  <c r="JW44" i="4"/>
  <c r="JW45" i="4"/>
  <c r="JW46" i="4"/>
  <c r="JW47" i="4"/>
  <c r="JW48" i="4"/>
  <c r="JW49" i="4"/>
  <c r="JW50" i="4"/>
  <c r="JW51" i="4"/>
  <c r="JW52" i="4"/>
  <c r="JW53" i="4"/>
  <c r="JW54" i="4"/>
  <c r="JW55" i="4"/>
  <c r="JW56" i="4"/>
  <c r="JW57" i="4"/>
  <c r="JW58" i="4"/>
  <c r="JW59" i="4"/>
  <c r="JW60" i="4"/>
  <c r="JW61" i="4"/>
  <c r="JW62" i="4"/>
  <c r="JW63" i="4"/>
  <c r="JW64" i="4"/>
  <c r="JW65" i="4"/>
  <c r="JW66" i="4"/>
  <c r="JW67" i="4"/>
  <c r="JW68" i="4"/>
  <c r="JW69" i="4"/>
  <c r="JW70" i="4"/>
  <c r="JW71" i="4"/>
  <c r="JW72" i="4"/>
  <c r="JW73" i="4"/>
  <c r="JW74" i="4"/>
  <c r="JW75" i="4"/>
  <c r="JW76" i="4"/>
  <c r="JW77" i="4"/>
  <c r="JW78" i="4"/>
  <c r="JW79" i="4"/>
  <c r="JW80" i="4"/>
  <c r="JW81" i="4"/>
  <c r="JW82" i="4"/>
  <c r="JX3" i="4"/>
  <c r="JX5" i="4"/>
  <c r="JX9" i="4"/>
  <c r="JX86" i="4" s="1"/>
  <c r="JX10" i="4"/>
  <c r="JX4" i="4"/>
  <c r="JX6" i="4"/>
  <c r="JX7" i="4"/>
  <c r="JX8" i="4"/>
  <c r="JX11" i="4"/>
  <c r="JX12" i="4"/>
  <c r="JX13" i="4"/>
  <c r="JX14" i="4"/>
  <c r="JX15" i="4"/>
  <c r="JX16" i="4"/>
  <c r="JX17" i="4"/>
  <c r="JX18" i="4"/>
  <c r="JX19" i="4"/>
  <c r="JX20" i="4"/>
  <c r="JX21" i="4"/>
  <c r="JX22" i="4"/>
  <c r="JX23" i="4"/>
  <c r="JX24" i="4"/>
  <c r="JX25" i="4"/>
  <c r="JX26" i="4"/>
  <c r="JX27" i="4"/>
  <c r="JX28" i="4"/>
  <c r="JX29" i="4"/>
  <c r="JX30" i="4"/>
  <c r="JX31" i="4"/>
  <c r="JX32" i="4"/>
  <c r="JX33" i="4"/>
  <c r="JX34" i="4"/>
  <c r="JX35" i="4"/>
  <c r="JX36" i="4"/>
  <c r="JX37" i="4"/>
  <c r="JX38" i="4"/>
  <c r="JX39" i="4"/>
  <c r="JX40" i="4"/>
  <c r="JX41" i="4"/>
  <c r="JX42" i="4"/>
  <c r="JX43" i="4"/>
  <c r="JX44" i="4"/>
  <c r="JX45" i="4"/>
  <c r="JX46" i="4"/>
  <c r="JX47" i="4"/>
  <c r="JX48" i="4"/>
  <c r="JX49" i="4"/>
  <c r="JX50" i="4"/>
  <c r="JX51" i="4"/>
  <c r="JX52" i="4"/>
  <c r="JX53" i="4"/>
  <c r="JX54" i="4"/>
  <c r="JX55" i="4"/>
  <c r="JX56" i="4"/>
  <c r="JX57" i="4"/>
  <c r="JX58" i="4"/>
  <c r="JX59" i="4"/>
  <c r="JX60" i="4"/>
  <c r="JX61" i="4"/>
  <c r="JX62" i="4"/>
  <c r="JX63" i="4"/>
  <c r="JX64" i="4"/>
  <c r="JX65" i="4"/>
  <c r="JX66" i="4"/>
  <c r="JX67" i="4"/>
  <c r="JX68" i="4"/>
  <c r="JX69" i="4"/>
  <c r="JX70" i="4"/>
  <c r="JX71" i="4"/>
  <c r="JX72" i="4"/>
  <c r="JX73" i="4"/>
  <c r="JX74" i="4"/>
  <c r="JX75" i="4"/>
  <c r="JX76" i="4"/>
  <c r="JX77" i="4"/>
  <c r="JX78" i="4"/>
  <c r="JX79" i="4"/>
  <c r="JX80" i="4"/>
  <c r="JX81" i="4"/>
  <c r="JX82" i="4"/>
  <c r="JY3" i="4"/>
  <c r="JY5" i="4"/>
  <c r="JY86" i="4" s="1"/>
  <c r="JY9" i="4"/>
  <c r="JY10" i="4"/>
  <c r="JY4" i="4"/>
  <c r="JY6" i="4"/>
  <c r="JY7" i="4"/>
  <c r="JY8" i="4"/>
  <c r="JY11" i="4"/>
  <c r="JY12" i="4"/>
  <c r="JY13" i="4"/>
  <c r="JY14" i="4"/>
  <c r="JY15" i="4"/>
  <c r="JY16" i="4"/>
  <c r="JY17" i="4"/>
  <c r="JY18" i="4"/>
  <c r="JY19" i="4"/>
  <c r="JY20" i="4"/>
  <c r="JY21" i="4"/>
  <c r="JY22" i="4"/>
  <c r="JY23" i="4"/>
  <c r="JY24" i="4"/>
  <c r="JY25" i="4"/>
  <c r="JY26" i="4"/>
  <c r="JY27" i="4"/>
  <c r="JY28" i="4"/>
  <c r="JY29" i="4"/>
  <c r="JY30" i="4"/>
  <c r="JY31" i="4"/>
  <c r="JY32" i="4"/>
  <c r="JY33" i="4"/>
  <c r="JY34" i="4"/>
  <c r="JY35" i="4"/>
  <c r="JY36" i="4"/>
  <c r="JY37" i="4"/>
  <c r="JY38" i="4"/>
  <c r="JY39" i="4"/>
  <c r="JY40" i="4"/>
  <c r="JY41" i="4"/>
  <c r="JY42" i="4"/>
  <c r="JY43" i="4"/>
  <c r="JY44" i="4"/>
  <c r="JY45" i="4"/>
  <c r="JY46" i="4"/>
  <c r="JY47" i="4"/>
  <c r="JY48" i="4"/>
  <c r="JY49" i="4"/>
  <c r="JY50" i="4"/>
  <c r="JY51" i="4"/>
  <c r="JY52" i="4"/>
  <c r="JY53" i="4"/>
  <c r="JY54" i="4"/>
  <c r="JY55" i="4"/>
  <c r="JY56" i="4"/>
  <c r="JY57" i="4"/>
  <c r="JY58" i="4"/>
  <c r="JY59" i="4"/>
  <c r="JY60" i="4"/>
  <c r="JY61" i="4"/>
  <c r="JY62" i="4"/>
  <c r="JY63" i="4"/>
  <c r="JY64" i="4"/>
  <c r="JY65" i="4"/>
  <c r="JY66" i="4"/>
  <c r="JY67" i="4"/>
  <c r="JY68" i="4"/>
  <c r="JY69" i="4"/>
  <c r="JY70" i="4"/>
  <c r="JY71" i="4"/>
  <c r="JY72" i="4"/>
  <c r="JY73" i="4"/>
  <c r="JY74" i="4"/>
  <c r="JY75" i="4"/>
  <c r="JY76" i="4"/>
  <c r="JY77" i="4"/>
  <c r="JY78" i="4"/>
  <c r="JY79" i="4"/>
  <c r="JY80" i="4"/>
  <c r="JY81" i="4"/>
  <c r="JY82" i="4"/>
  <c r="JZ3" i="4"/>
  <c r="JZ5" i="4"/>
  <c r="JZ9" i="4"/>
  <c r="JZ10" i="4"/>
  <c r="JZ4" i="4"/>
  <c r="JZ6" i="4"/>
  <c r="JZ7" i="4"/>
  <c r="JZ8" i="4"/>
  <c r="JZ11" i="4"/>
  <c r="JZ12" i="4"/>
  <c r="JZ13" i="4"/>
  <c r="JZ14" i="4"/>
  <c r="JZ15" i="4"/>
  <c r="JZ16" i="4"/>
  <c r="JZ17" i="4"/>
  <c r="JZ18" i="4"/>
  <c r="JZ19" i="4"/>
  <c r="JZ20" i="4"/>
  <c r="JZ21" i="4"/>
  <c r="JZ22" i="4"/>
  <c r="JZ23" i="4"/>
  <c r="JZ24" i="4"/>
  <c r="JZ25" i="4"/>
  <c r="JZ26" i="4"/>
  <c r="JZ27" i="4"/>
  <c r="JZ28" i="4"/>
  <c r="JZ29" i="4"/>
  <c r="JZ30" i="4"/>
  <c r="JZ31" i="4"/>
  <c r="JZ32" i="4"/>
  <c r="JZ33" i="4"/>
  <c r="JZ34" i="4"/>
  <c r="JZ35" i="4"/>
  <c r="JZ36" i="4"/>
  <c r="JZ37" i="4"/>
  <c r="JZ38" i="4"/>
  <c r="JZ39" i="4"/>
  <c r="JZ40" i="4"/>
  <c r="JZ41" i="4"/>
  <c r="JZ42" i="4"/>
  <c r="JZ43" i="4"/>
  <c r="JZ44" i="4"/>
  <c r="JZ45" i="4"/>
  <c r="JZ46" i="4"/>
  <c r="JZ47" i="4"/>
  <c r="JZ48" i="4"/>
  <c r="JZ49" i="4"/>
  <c r="JZ50" i="4"/>
  <c r="JZ51" i="4"/>
  <c r="JZ52" i="4"/>
  <c r="JZ53" i="4"/>
  <c r="JZ54" i="4"/>
  <c r="JZ55" i="4"/>
  <c r="JZ56" i="4"/>
  <c r="JZ57" i="4"/>
  <c r="JZ58" i="4"/>
  <c r="JZ59" i="4"/>
  <c r="JZ60" i="4"/>
  <c r="JZ61" i="4"/>
  <c r="JZ62" i="4"/>
  <c r="JZ63" i="4"/>
  <c r="JZ64" i="4"/>
  <c r="JZ65" i="4"/>
  <c r="JZ66" i="4"/>
  <c r="JZ67" i="4"/>
  <c r="JZ68" i="4"/>
  <c r="JZ69" i="4"/>
  <c r="JZ70" i="4"/>
  <c r="JZ71" i="4"/>
  <c r="JZ72" i="4"/>
  <c r="JZ73" i="4"/>
  <c r="JZ74" i="4"/>
  <c r="JZ75" i="4"/>
  <c r="JZ76" i="4"/>
  <c r="JZ77" i="4"/>
  <c r="JZ78" i="4"/>
  <c r="JZ79" i="4"/>
  <c r="JZ80" i="4"/>
  <c r="JZ81" i="4"/>
  <c r="JZ82" i="4"/>
  <c r="JZ86" i="4"/>
  <c r="KA3" i="4"/>
  <c r="KA5" i="4"/>
  <c r="KA86" i="4" s="1"/>
  <c r="KA9" i="4"/>
  <c r="KA10" i="4"/>
  <c r="KA4" i="4"/>
  <c r="KA6" i="4"/>
  <c r="KA7" i="4"/>
  <c r="KA8" i="4"/>
  <c r="KA11" i="4"/>
  <c r="KA12" i="4"/>
  <c r="KA13" i="4"/>
  <c r="KA14" i="4"/>
  <c r="KA15" i="4"/>
  <c r="KA16" i="4"/>
  <c r="KA17" i="4"/>
  <c r="KA18" i="4"/>
  <c r="KA19" i="4"/>
  <c r="KA20" i="4"/>
  <c r="KA21" i="4"/>
  <c r="KA22" i="4"/>
  <c r="KA23" i="4"/>
  <c r="KA24" i="4"/>
  <c r="KA25" i="4"/>
  <c r="KA26" i="4"/>
  <c r="KA27" i="4"/>
  <c r="KA28" i="4"/>
  <c r="KA29" i="4"/>
  <c r="KA30" i="4"/>
  <c r="KA31" i="4"/>
  <c r="KA32" i="4"/>
  <c r="KA33" i="4"/>
  <c r="KA34" i="4"/>
  <c r="KA35" i="4"/>
  <c r="KA36" i="4"/>
  <c r="KA37" i="4"/>
  <c r="KA38" i="4"/>
  <c r="KA39" i="4"/>
  <c r="KA40" i="4"/>
  <c r="KA41" i="4"/>
  <c r="KA42" i="4"/>
  <c r="KA43" i="4"/>
  <c r="KA44" i="4"/>
  <c r="KA45" i="4"/>
  <c r="KA46" i="4"/>
  <c r="KA47" i="4"/>
  <c r="KA48" i="4"/>
  <c r="KA49" i="4"/>
  <c r="KA50" i="4"/>
  <c r="KA51" i="4"/>
  <c r="KA52" i="4"/>
  <c r="KA53" i="4"/>
  <c r="KA54" i="4"/>
  <c r="KA55" i="4"/>
  <c r="KA56" i="4"/>
  <c r="KA57" i="4"/>
  <c r="KA58" i="4"/>
  <c r="KA59" i="4"/>
  <c r="KA60" i="4"/>
  <c r="KA61" i="4"/>
  <c r="KA62" i="4"/>
  <c r="KA63" i="4"/>
  <c r="KA64" i="4"/>
  <c r="KA65" i="4"/>
  <c r="KA66" i="4"/>
  <c r="KA67" i="4"/>
  <c r="KA68" i="4"/>
  <c r="KA69" i="4"/>
  <c r="KA70" i="4"/>
  <c r="KA71" i="4"/>
  <c r="KA72" i="4"/>
  <c r="KA73" i="4"/>
  <c r="KA74" i="4"/>
  <c r="KA75" i="4"/>
  <c r="KA76" i="4"/>
  <c r="KA77" i="4"/>
  <c r="KA78" i="4"/>
  <c r="KA79" i="4"/>
  <c r="KA80" i="4"/>
  <c r="KA81" i="4"/>
  <c r="KA82" i="4"/>
  <c r="KB3" i="4"/>
  <c r="KB5" i="4"/>
  <c r="KB9" i="4"/>
  <c r="KB86" i="4" s="1"/>
  <c r="KB10" i="4"/>
  <c r="KB4" i="4"/>
  <c r="KB6" i="4"/>
  <c r="KB7" i="4"/>
  <c r="KB8" i="4"/>
  <c r="KB11" i="4"/>
  <c r="KB12" i="4"/>
  <c r="KB13" i="4"/>
  <c r="KB14" i="4"/>
  <c r="KB15" i="4"/>
  <c r="KB16" i="4"/>
  <c r="KB17" i="4"/>
  <c r="KB18" i="4"/>
  <c r="KB19" i="4"/>
  <c r="KB20" i="4"/>
  <c r="KB21" i="4"/>
  <c r="KB22" i="4"/>
  <c r="KB23" i="4"/>
  <c r="KB24" i="4"/>
  <c r="KB25" i="4"/>
  <c r="KB26" i="4"/>
  <c r="KB27" i="4"/>
  <c r="KB28" i="4"/>
  <c r="KB29" i="4"/>
  <c r="KB30" i="4"/>
  <c r="KB31" i="4"/>
  <c r="KB32" i="4"/>
  <c r="KB33" i="4"/>
  <c r="KB34" i="4"/>
  <c r="KB35" i="4"/>
  <c r="KB36" i="4"/>
  <c r="KB37" i="4"/>
  <c r="KB38" i="4"/>
  <c r="KB39" i="4"/>
  <c r="KB40" i="4"/>
  <c r="KB41" i="4"/>
  <c r="KB42" i="4"/>
  <c r="KB43" i="4"/>
  <c r="KB44" i="4"/>
  <c r="KB45" i="4"/>
  <c r="KB46" i="4"/>
  <c r="KB47" i="4"/>
  <c r="KB48" i="4"/>
  <c r="KB49" i="4"/>
  <c r="KB50" i="4"/>
  <c r="KB51" i="4"/>
  <c r="KB52" i="4"/>
  <c r="KB53" i="4"/>
  <c r="KB54" i="4"/>
  <c r="KB55" i="4"/>
  <c r="KB56" i="4"/>
  <c r="KB57" i="4"/>
  <c r="KB58" i="4"/>
  <c r="KB59" i="4"/>
  <c r="KB60" i="4"/>
  <c r="KB61" i="4"/>
  <c r="KB62" i="4"/>
  <c r="KB63" i="4"/>
  <c r="KB64" i="4"/>
  <c r="KB65" i="4"/>
  <c r="KB66" i="4"/>
  <c r="KB67" i="4"/>
  <c r="KB68" i="4"/>
  <c r="KB69" i="4"/>
  <c r="KB70" i="4"/>
  <c r="KB71" i="4"/>
  <c r="KB72" i="4"/>
  <c r="KB73" i="4"/>
  <c r="KB74" i="4"/>
  <c r="KB75" i="4"/>
  <c r="KB76" i="4"/>
  <c r="KB77" i="4"/>
  <c r="KB78" i="4"/>
  <c r="KB79" i="4"/>
  <c r="KB80" i="4"/>
  <c r="KB81" i="4"/>
  <c r="KB82" i="4"/>
  <c r="KC3" i="4"/>
  <c r="KC5" i="4"/>
  <c r="KC86" i="4" s="1"/>
  <c r="KC9" i="4"/>
  <c r="KC10" i="4"/>
  <c r="KC4" i="4"/>
  <c r="KC6" i="4"/>
  <c r="KC7" i="4"/>
  <c r="KC8" i="4"/>
  <c r="KC11" i="4"/>
  <c r="KC12" i="4"/>
  <c r="KC13" i="4"/>
  <c r="KC14" i="4"/>
  <c r="KC15" i="4"/>
  <c r="KC16" i="4"/>
  <c r="KC17" i="4"/>
  <c r="KC18" i="4"/>
  <c r="KC19" i="4"/>
  <c r="KC20" i="4"/>
  <c r="KC21" i="4"/>
  <c r="KC22" i="4"/>
  <c r="KC23" i="4"/>
  <c r="KC24" i="4"/>
  <c r="KC25" i="4"/>
  <c r="KC26" i="4"/>
  <c r="KC27" i="4"/>
  <c r="KC28" i="4"/>
  <c r="KC29" i="4"/>
  <c r="KC30" i="4"/>
  <c r="KC31" i="4"/>
  <c r="KC32" i="4"/>
  <c r="KC33" i="4"/>
  <c r="KC34" i="4"/>
  <c r="KC35" i="4"/>
  <c r="KC36" i="4"/>
  <c r="KC37" i="4"/>
  <c r="KC38" i="4"/>
  <c r="KC39" i="4"/>
  <c r="KC40" i="4"/>
  <c r="KC41" i="4"/>
  <c r="KC42" i="4"/>
  <c r="KC43" i="4"/>
  <c r="KC44" i="4"/>
  <c r="KC45" i="4"/>
  <c r="KC46" i="4"/>
  <c r="KC47" i="4"/>
  <c r="KC48" i="4"/>
  <c r="KC49" i="4"/>
  <c r="KC50" i="4"/>
  <c r="KC51" i="4"/>
  <c r="KC52" i="4"/>
  <c r="KC53" i="4"/>
  <c r="KC54" i="4"/>
  <c r="KC55" i="4"/>
  <c r="KC56" i="4"/>
  <c r="KC57" i="4"/>
  <c r="KC58" i="4"/>
  <c r="KC59" i="4"/>
  <c r="KC60" i="4"/>
  <c r="KC61" i="4"/>
  <c r="KC62" i="4"/>
  <c r="KC63" i="4"/>
  <c r="KC64" i="4"/>
  <c r="KC65" i="4"/>
  <c r="KC66" i="4"/>
  <c r="KC67" i="4"/>
  <c r="KC68" i="4"/>
  <c r="KC69" i="4"/>
  <c r="KC70" i="4"/>
  <c r="KC71" i="4"/>
  <c r="KC72" i="4"/>
  <c r="KC73" i="4"/>
  <c r="KC74" i="4"/>
  <c r="KC75" i="4"/>
  <c r="KC76" i="4"/>
  <c r="KC77" i="4"/>
  <c r="KC78" i="4"/>
  <c r="KC79" i="4"/>
  <c r="KC80" i="4"/>
  <c r="KC81" i="4"/>
  <c r="KC82" i="4"/>
  <c r="KD3" i="4"/>
  <c r="KD5" i="4"/>
  <c r="KD9" i="4"/>
  <c r="KD10" i="4"/>
  <c r="KD4" i="4"/>
  <c r="KD6" i="4"/>
  <c r="KD7" i="4"/>
  <c r="KD8" i="4"/>
  <c r="KD11" i="4"/>
  <c r="KD12" i="4"/>
  <c r="KD13" i="4"/>
  <c r="KD14" i="4"/>
  <c r="KD15" i="4"/>
  <c r="KD16" i="4"/>
  <c r="KD17" i="4"/>
  <c r="KD18" i="4"/>
  <c r="KD19" i="4"/>
  <c r="KD20" i="4"/>
  <c r="KD21" i="4"/>
  <c r="KD22" i="4"/>
  <c r="KD23" i="4"/>
  <c r="KD24" i="4"/>
  <c r="KD25" i="4"/>
  <c r="KD26" i="4"/>
  <c r="KD27" i="4"/>
  <c r="KD28" i="4"/>
  <c r="KD29" i="4"/>
  <c r="KD30" i="4"/>
  <c r="KD31" i="4"/>
  <c r="KD32" i="4"/>
  <c r="KD33" i="4"/>
  <c r="KD34" i="4"/>
  <c r="KD35" i="4"/>
  <c r="KD36" i="4"/>
  <c r="KD37" i="4"/>
  <c r="KD38" i="4"/>
  <c r="KD39" i="4"/>
  <c r="KD40" i="4"/>
  <c r="KD41" i="4"/>
  <c r="KD42" i="4"/>
  <c r="KD43" i="4"/>
  <c r="KD44" i="4"/>
  <c r="KD45" i="4"/>
  <c r="KD46" i="4"/>
  <c r="KD47" i="4"/>
  <c r="KD48" i="4"/>
  <c r="KD49" i="4"/>
  <c r="KD50" i="4"/>
  <c r="KD51" i="4"/>
  <c r="KD52" i="4"/>
  <c r="KD53" i="4"/>
  <c r="KD54" i="4"/>
  <c r="KD55" i="4"/>
  <c r="KD56" i="4"/>
  <c r="KD57" i="4"/>
  <c r="KD58" i="4"/>
  <c r="KD59" i="4"/>
  <c r="KD60" i="4"/>
  <c r="KD61" i="4"/>
  <c r="KD62" i="4"/>
  <c r="KD63" i="4"/>
  <c r="KD64" i="4"/>
  <c r="KD65" i="4"/>
  <c r="KD66" i="4"/>
  <c r="KD67" i="4"/>
  <c r="KD68" i="4"/>
  <c r="KD69" i="4"/>
  <c r="KD70" i="4"/>
  <c r="KD71" i="4"/>
  <c r="KD72" i="4"/>
  <c r="KD73" i="4"/>
  <c r="KD74" i="4"/>
  <c r="KD75" i="4"/>
  <c r="KD76" i="4"/>
  <c r="KD77" i="4"/>
  <c r="KD78" i="4"/>
  <c r="KD79" i="4"/>
  <c r="KD80" i="4"/>
  <c r="KD81" i="4"/>
  <c r="KD82" i="4"/>
  <c r="KD86" i="4"/>
  <c r="KE3" i="4"/>
  <c r="KE5" i="4"/>
  <c r="KE86" i="4" s="1"/>
  <c r="KE9" i="4"/>
  <c r="KE10" i="4"/>
  <c r="KE4" i="4"/>
  <c r="KE6" i="4"/>
  <c r="KE7" i="4"/>
  <c r="KE8" i="4"/>
  <c r="KE11" i="4"/>
  <c r="KE12" i="4"/>
  <c r="KE13" i="4"/>
  <c r="KE14" i="4"/>
  <c r="KE15" i="4"/>
  <c r="KE16" i="4"/>
  <c r="KE17" i="4"/>
  <c r="KE18" i="4"/>
  <c r="KE19" i="4"/>
  <c r="KE20" i="4"/>
  <c r="KE21" i="4"/>
  <c r="KE22" i="4"/>
  <c r="KE23" i="4"/>
  <c r="KE24" i="4"/>
  <c r="KE25" i="4"/>
  <c r="KE26" i="4"/>
  <c r="KE27" i="4"/>
  <c r="KE28" i="4"/>
  <c r="KE29" i="4"/>
  <c r="KE30" i="4"/>
  <c r="KE31" i="4"/>
  <c r="KE32" i="4"/>
  <c r="KE33" i="4"/>
  <c r="KE34" i="4"/>
  <c r="KE35" i="4"/>
  <c r="KE36" i="4"/>
  <c r="KE37" i="4"/>
  <c r="KE38" i="4"/>
  <c r="KE39" i="4"/>
  <c r="KE40" i="4"/>
  <c r="KE41" i="4"/>
  <c r="KE42" i="4"/>
  <c r="KE43" i="4"/>
  <c r="KE44" i="4"/>
  <c r="KE45" i="4"/>
  <c r="KE46" i="4"/>
  <c r="KE47" i="4"/>
  <c r="KE48" i="4"/>
  <c r="KE49" i="4"/>
  <c r="KE50" i="4"/>
  <c r="KE51" i="4"/>
  <c r="KE52" i="4"/>
  <c r="KE53" i="4"/>
  <c r="KE54" i="4"/>
  <c r="KE55" i="4"/>
  <c r="KE56" i="4"/>
  <c r="KE57" i="4"/>
  <c r="KE58" i="4"/>
  <c r="KE59" i="4"/>
  <c r="KE60" i="4"/>
  <c r="KE61" i="4"/>
  <c r="KE62" i="4"/>
  <c r="KE63" i="4"/>
  <c r="KE64" i="4"/>
  <c r="KE65" i="4"/>
  <c r="KE66" i="4"/>
  <c r="KE67" i="4"/>
  <c r="KE68" i="4"/>
  <c r="KE69" i="4"/>
  <c r="KE70" i="4"/>
  <c r="KE71" i="4"/>
  <c r="KE72" i="4"/>
  <c r="KE73" i="4"/>
  <c r="KE74" i="4"/>
  <c r="KE75" i="4"/>
  <c r="KE76" i="4"/>
  <c r="KE77" i="4"/>
  <c r="KE78" i="4"/>
  <c r="KE79" i="4"/>
  <c r="KE80" i="4"/>
  <c r="KE81" i="4"/>
  <c r="KE82" i="4"/>
  <c r="KF3" i="4"/>
  <c r="KF5" i="4"/>
  <c r="KF9" i="4"/>
  <c r="KF86" i="4" s="1"/>
  <c r="KF10" i="4"/>
  <c r="KF4" i="4"/>
  <c r="KF6" i="4"/>
  <c r="KF7" i="4"/>
  <c r="KF8" i="4"/>
  <c r="KF11" i="4"/>
  <c r="KF12" i="4"/>
  <c r="KF13" i="4"/>
  <c r="KF14" i="4"/>
  <c r="KF15" i="4"/>
  <c r="KF16" i="4"/>
  <c r="KF17" i="4"/>
  <c r="KF18" i="4"/>
  <c r="KF19" i="4"/>
  <c r="KF20" i="4"/>
  <c r="KF21" i="4"/>
  <c r="KF22" i="4"/>
  <c r="KF23" i="4"/>
  <c r="KF24" i="4"/>
  <c r="KF25" i="4"/>
  <c r="KF26" i="4"/>
  <c r="KF27" i="4"/>
  <c r="KF28" i="4"/>
  <c r="KF29" i="4"/>
  <c r="KF30" i="4"/>
  <c r="KF31" i="4"/>
  <c r="KF32" i="4"/>
  <c r="KF33" i="4"/>
  <c r="KF34" i="4"/>
  <c r="KF35" i="4"/>
  <c r="KF36" i="4"/>
  <c r="KF37" i="4"/>
  <c r="KF38" i="4"/>
  <c r="KF39" i="4"/>
  <c r="KF40" i="4"/>
  <c r="KF41" i="4"/>
  <c r="KF42" i="4"/>
  <c r="KF43" i="4"/>
  <c r="KF44" i="4"/>
  <c r="KF45" i="4"/>
  <c r="KF46" i="4"/>
  <c r="KF47" i="4"/>
  <c r="KF48" i="4"/>
  <c r="KF49" i="4"/>
  <c r="KF50" i="4"/>
  <c r="KF51" i="4"/>
  <c r="KF52" i="4"/>
  <c r="KF53" i="4"/>
  <c r="KF54" i="4"/>
  <c r="KF55" i="4"/>
  <c r="KF56" i="4"/>
  <c r="KF57" i="4"/>
  <c r="KF58" i="4"/>
  <c r="KF59" i="4"/>
  <c r="KF60" i="4"/>
  <c r="KF61" i="4"/>
  <c r="KF62" i="4"/>
  <c r="KF63" i="4"/>
  <c r="KF64" i="4"/>
  <c r="KF65" i="4"/>
  <c r="KF66" i="4"/>
  <c r="KF67" i="4"/>
  <c r="KF68" i="4"/>
  <c r="KF69" i="4"/>
  <c r="KF70" i="4"/>
  <c r="KF71" i="4"/>
  <c r="KF72" i="4"/>
  <c r="KF73" i="4"/>
  <c r="KF74" i="4"/>
  <c r="KF75" i="4"/>
  <c r="KF76" i="4"/>
  <c r="KF77" i="4"/>
  <c r="KF78" i="4"/>
  <c r="KF79" i="4"/>
  <c r="KF80" i="4"/>
  <c r="KF81" i="4"/>
  <c r="KF82" i="4"/>
  <c r="KG3" i="4"/>
  <c r="KG5" i="4"/>
  <c r="KG86" i="4" s="1"/>
  <c r="KG9" i="4"/>
  <c r="KG10" i="4"/>
  <c r="KG4" i="4"/>
  <c r="KG6" i="4"/>
  <c r="KG7" i="4"/>
  <c r="KG8" i="4"/>
  <c r="KG11" i="4"/>
  <c r="KG12" i="4"/>
  <c r="KG13" i="4"/>
  <c r="KG14" i="4"/>
  <c r="KG15" i="4"/>
  <c r="KG16" i="4"/>
  <c r="KG17" i="4"/>
  <c r="KG18" i="4"/>
  <c r="KG19" i="4"/>
  <c r="KG20" i="4"/>
  <c r="KG21" i="4"/>
  <c r="KG22" i="4"/>
  <c r="KG23" i="4"/>
  <c r="KG24" i="4"/>
  <c r="KG25" i="4"/>
  <c r="KG26" i="4"/>
  <c r="KG27" i="4"/>
  <c r="KG28" i="4"/>
  <c r="KG29" i="4"/>
  <c r="KG30" i="4"/>
  <c r="KG31" i="4"/>
  <c r="KG32" i="4"/>
  <c r="KG33" i="4"/>
  <c r="KG34" i="4"/>
  <c r="KG35" i="4"/>
  <c r="KG36" i="4"/>
  <c r="KG37" i="4"/>
  <c r="KG38" i="4"/>
  <c r="KG39" i="4"/>
  <c r="KG40" i="4"/>
  <c r="KG41" i="4"/>
  <c r="KG42" i="4"/>
  <c r="KG43" i="4"/>
  <c r="KG44" i="4"/>
  <c r="KG45" i="4"/>
  <c r="KG46" i="4"/>
  <c r="KG47" i="4"/>
  <c r="KG48" i="4"/>
  <c r="KG49" i="4"/>
  <c r="KG50" i="4"/>
  <c r="KG51" i="4"/>
  <c r="KG52" i="4"/>
  <c r="KG53" i="4"/>
  <c r="KG54" i="4"/>
  <c r="KG55" i="4"/>
  <c r="KG56" i="4"/>
  <c r="KG57" i="4"/>
  <c r="KG58" i="4"/>
  <c r="KG59" i="4"/>
  <c r="KG60" i="4"/>
  <c r="KG61" i="4"/>
  <c r="KG62" i="4"/>
  <c r="KG63" i="4"/>
  <c r="KG64" i="4"/>
  <c r="KG65" i="4"/>
  <c r="KG66" i="4"/>
  <c r="KG67" i="4"/>
  <c r="KG68" i="4"/>
  <c r="KG69" i="4"/>
  <c r="KG70" i="4"/>
  <c r="KG71" i="4"/>
  <c r="KG72" i="4"/>
  <c r="KG73" i="4"/>
  <c r="KG74" i="4"/>
  <c r="KG75" i="4"/>
  <c r="KG76" i="4"/>
  <c r="KG77" i="4"/>
  <c r="KG78" i="4"/>
  <c r="KG79" i="4"/>
  <c r="KG80" i="4"/>
  <c r="KG81" i="4"/>
  <c r="KG82" i="4"/>
  <c r="KH3" i="4"/>
  <c r="KH5" i="4"/>
  <c r="KH9" i="4"/>
  <c r="KH10" i="4"/>
  <c r="KH4" i="4"/>
  <c r="KH6" i="4"/>
  <c r="KH7" i="4"/>
  <c r="KH8" i="4"/>
  <c r="KH11" i="4"/>
  <c r="KH12" i="4"/>
  <c r="KH13" i="4"/>
  <c r="KH14" i="4"/>
  <c r="KH15" i="4"/>
  <c r="KH16" i="4"/>
  <c r="KH17" i="4"/>
  <c r="KH18" i="4"/>
  <c r="KH19" i="4"/>
  <c r="KH20" i="4"/>
  <c r="KH21" i="4"/>
  <c r="KH22" i="4"/>
  <c r="KH23" i="4"/>
  <c r="KH24" i="4"/>
  <c r="KH25" i="4"/>
  <c r="KH26" i="4"/>
  <c r="KH27" i="4"/>
  <c r="KH28" i="4"/>
  <c r="KH29" i="4"/>
  <c r="KH30" i="4"/>
  <c r="KH31" i="4"/>
  <c r="KH32" i="4"/>
  <c r="KH33" i="4"/>
  <c r="KH34" i="4"/>
  <c r="KH35" i="4"/>
  <c r="KH36" i="4"/>
  <c r="KH37" i="4"/>
  <c r="KH38" i="4"/>
  <c r="KH39" i="4"/>
  <c r="KH40" i="4"/>
  <c r="KH41" i="4"/>
  <c r="KH42" i="4"/>
  <c r="KH43" i="4"/>
  <c r="KH44" i="4"/>
  <c r="KH45" i="4"/>
  <c r="KH46" i="4"/>
  <c r="KH47" i="4"/>
  <c r="KH48" i="4"/>
  <c r="KH49" i="4"/>
  <c r="KH50" i="4"/>
  <c r="KH51" i="4"/>
  <c r="KH52" i="4"/>
  <c r="KH53" i="4"/>
  <c r="KH54" i="4"/>
  <c r="KH55" i="4"/>
  <c r="KH56" i="4"/>
  <c r="KH57" i="4"/>
  <c r="KH58" i="4"/>
  <c r="KH59" i="4"/>
  <c r="KH60" i="4"/>
  <c r="KH61" i="4"/>
  <c r="KH62" i="4"/>
  <c r="KH63" i="4"/>
  <c r="KH64" i="4"/>
  <c r="KH65" i="4"/>
  <c r="KH66" i="4"/>
  <c r="KH67" i="4"/>
  <c r="KH68" i="4"/>
  <c r="KH69" i="4"/>
  <c r="KH70" i="4"/>
  <c r="KH71" i="4"/>
  <c r="KH72" i="4"/>
  <c r="KH73" i="4"/>
  <c r="KH74" i="4"/>
  <c r="KH75" i="4"/>
  <c r="KH76" i="4"/>
  <c r="KH77" i="4"/>
  <c r="KH78" i="4"/>
  <c r="KH79" i="4"/>
  <c r="KH80" i="4"/>
  <c r="KH81" i="4"/>
  <c r="KH82" i="4"/>
  <c r="KH86" i="4"/>
  <c r="KI3" i="4"/>
  <c r="KI5" i="4"/>
  <c r="KI86" i="4" s="1"/>
  <c r="KI9" i="4"/>
  <c r="KI10" i="4"/>
  <c r="KI4" i="4"/>
  <c r="KI6" i="4"/>
  <c r="KI7" i="4"/>
  <c r="KI8" i="4"/>
  <c r="KI11" i="4"/>
  <c r="KI12" i="4"/>
  <c r="KI13" i="4"/>
  <c r="KI14" i="4"/>
  <c r="KI15" i="4"/>
  <c r="KI16" i="4"/>
  <c r="KI17" i="4"/>
  <c r="KI18" i="4"/>
  <c r="KI19" i="4"/>
  <c r="KI20" i="4"/>
  <c r="KI21" i="4"/>
  <c r="KI22" i="4"/>
  <c r="KI23" i="4"/>
  <c r="KI24" i="4"/>
  <c r="KI25" i="4"/>
  <c r="KI26" i="4"/>
  <c r="KI27" i="4"/>
  <c r="KI28" i="4"/>
  <c r="KI29" i="4"/>
  <c r="KI30" i="4"/>
  <c r="KI31" i="4"/>
  <c r="KI32" i="4"/>
  <c r="KI33" i="4"/>
  <c r="KI34" i="4"/>
  <c r="KI35" i="4"/>
  <c r="KI36" i="4"/>
  <c r="KI37" i="4"/>
  <c r="KI38" i="4"/>
  <c r="KI39" i="4"/>
  <c r="KI40" i="4"/>
  <c r="KI41" i="4"/>
  <c r="KI42" i="4"/>
  <c r="KI43" i="4"/>
  <c r="KI44" i="4"/>
  <c r="KI45" i="4"/>
  <c r="KI46" i="4"/>
  <c r="KI47" i="4"/>
  <c r="KI48" i="4"/>
  <c r="KI49" i="4"/>
  <c r="KI50" i="4"/>
  <c r="KI51" i="4"/>
  <c r="KI52" i="4"/>
  <c r="KI53" i="4"/>
  <c r="KI54" i="4"/>
  <c r="KI55" i="4"/>
  <c r="KI56" i="4"/>
  <c r="KI57" i="4"/>
  <c r="KI58" i="4"/>
  <c r="KI59" i="4"/>
  <c r="KI60" i="4"/>
  <c r="KI61" i="4"/>
  <c r="KI62" i="4"/>
  <c r="KI63" i="4"/>
  <c r="KI64" i="4"/>
  <c r="KI65" i="4"/>
  <c r="KI66" i="4"/>
  <c r="KI67" i="4"/>
  <c r="KI68" i="4"/>
  <c r="KI69" i="4"/>
  <c r="KI70" i="4"/>
  <c r="KI71" i="4"/>
  <c r="KI72" i="4"/>
  <c r="KI73" i="4"/>
  <c r="KI74" i="4"/>
  <c r="KI75" i="4"/>
  <c r="KI76" i="4"/>
  <c r="KI77" i="4"/>
  <c r="KI78" i="4"/>
  <c r="KI79" i="4"/>
  <c r="KI80" i="4"/>
  <c r="KI81" i="4"/>
  <c r="KI82" i="4"/>
  <c r="KJ3" i="4"/>
  <c r="KJ5" i="4"/>
  <c r="KJ9" i="4"/>
  <c r="KJ86" i="4" s="1"/>
  <c r="KJ10" i="4"/>
  <c r="KJ4" i="4"/>
  <c r="KJ6" i="4"/>
  <c r="KJ7" i="4"/>
  <c r="KJ8" i="4"/>
  <c r="KJ11" i="4"/>
  <c r="KJ12" i="4"/>
  <c r="KJ13" i="4"/>
  <c r="KJ14" i="4"/>
  <c r="KJ15" i="4"/>
  <c r="KJ16" i="4"/>
  <c r="KJ17" i="4"/>
  <c r="KJ18" i="4"/>
  <c r="KJ19" i="4"/>
  <c r="KJ20" i="4"/>
  <c r="KJ21" i="4"/>
  <c r="KJ22" i="4"/>
  <c r="KJ23" i="4"/>
  <c r="KJ24" i="4"/>
  <c r="KJ25" i="4"/>
  <c r="KJ26" i="4"/>
  <c r="KJ27" i="4"/>
  <c r="KJ28" i="4"/>
  <c r="KJ29" i="4"/>
  <c r="KJ30" i="4"/>
  <c r="KJ31" i="4"/>
  <c r="KJ32" i="4"/>
  <c r="KJ33" i="4"/>
  <c r="KJ34" i="4"/>
  <c r="KJ35" i="4"/>
  <c r="KJ36" i="4"/>
  <c r="KJ37" i="4"/>
  <c r="KJ38" i="4"/>
  <c r="KJ39" i="4"/>
  <c r="KJ40" i="4"/>
  <c r="KJ41" i="4"/>
  <c r="KJ42" i="4"/>
  <c r="KJ43" i="4"/>
  <c r="KJ44" i="4"/>
  <c r="KJ45" i="4"/>
  <c r="KJ46" i="4"/>
  <c r="KJ47" i="4"/>
  <c r="KJ48" i="4"/>
  <c r="KJ49" i="4"/>
  <c r="KJ50" i="4"/>
  <c r="KJ51" i="4"/>
  <c r="KJ52" i="4"/>
  <c r="KJ53" i="4"/>
  <c r="KJ54" i="4"/>
  <c r="KJ55" i="4"/>
  <c r="KJ56" i="4"/>
  <c r="KJ57" i="4"/>
  <c r="KJ58" i="4"/>
  <c r="KJ59" i="4"/>
  <c r="KJ60" i="4"/>
  <c r="KJ61" i="4"/>
  <c r="KJ62" i="4"/>
  <c r="KJ63" i="4"/>
  <c r="KJ64" i="4"/>
  <c r="KJ65" i="4"/>
  <c r="KJ66" i="4"/>
  <c r="KJ67" i="4"/>
  <c r="KJ68" i="4"/>
  <c r="KJ69" i="4"/>
  <c r="KJ70" i="4"/>
  <c r="KJ71" i="4"/>
  <c r="KJ72" i="4"/>
  <c r="KJ73" i="4"/>
  <c r="KJ74" i="4"/>
  <c r="KJ75" i="4"/>
  <c r="KJ76" i="4"/>
  <c r="KJ77" i="4"/>
  <c r="KJ78" i="4"/>
  <c r="KJ79" i="4"/>
  <c r="KJ80" i="4"/>
  <c r="KJ81" i="4"/>
  <c r="KJ82" i="4"/>
  <c r="KK3" i="4"/>
  <c r="KK5" i="4"/>
  <c r="KK86" i="4" s="1"/>
  <c r="KK9" i="4"/>
  <c r="KK10" i="4"/>
  <c r="KK4" i="4"/>
  <c r="KK6" i="4"/>
  <c r="KK7" i="4"/>
  <c r="KK8" i="4"/>
  <c r="KK11" i="4"/>
  <c r="KK12" i="4"/>
  <c r="KK13" i="4"/>
  <c r="KK14" i="4"/>
  <c r="KK15" i="4"/>
  <c r="KK16" i="4"/>
  <c r="KK17" i="4"/>
  <c r="KK18" i="4"/>
  <c r="KK19" i="4"/>
  <c r="KK20" i="4"/>
  <c r="KK21" i="4"/>
  <c r="KK22" i="4"/>
  <c r="KK23" i="4"/>
  <c r="KK24" i="4"/>
  <c r="KK25" i="4"/>
  <c r="KK26" i="4"/>
  <c r="KK27" i="4"/>
  <c r="KK28" i="4"/>
  <c r="KK29" i="4"/>
  <c r="KK30" i="4"/>
  <c r="KK31" i="4"/>
  <c r="KK32" i="4"/>
  <c r="KK33" i="4"/>
  <c r="KK34" i="4"/>
  <c r="KK35" i="4"/>
  <c r="KK36" i="4"/>
  <c r="KK37" i="4"/>
  <c r="KK38" i="4"/>
  <c r="KK39" i="4"/>
  <c r="KK40" i="4"/>
  <c r="KK41" i="4"/>
  <c r="KK42" i="4"/>
  <c r="KK43" i="4"/>
  <c r="KK44" i="4"/>
  <c r="KK45" i="4"/>
  <c r="KK46" i="4"/>
  <c r="KK47" i="4"/>
  <c r="KK48" i="4"/>
  <c r="KK49" i="4"/>
  <c r="KK50" i="4"/>
  <c r="KK51" i="4"/>
  <c r="KK52" i="4"/>
  <c r="KK53" i="4"/>
  <c r="KK54" i="4"/>
  <c r="KK55" i="4"/>
  <c r="KK56" i="4"/>
  <c r="KK57" i="4"/>
  <c r="KK58" i="4"/>
  <c r="KK59" i="4"/>
  <c r="KK60" i="4"/>
  <c r="KK61" i="4"/>
  <c r="KK62" i="4"/>
  <c r="KK63" i="4"/>
  <c r="KK64" i="4"/>
  <c r="KK65" i="4"/>
  <c r="KK66" i="4"/>
  <c r="KK67" i="4"/>
  <c r="KK68" i="4"/>
  <c r="KK69" i="4"/>
  <c r="KK70" i="4"/>
  <c r="KK71" i="4"/>
  <c r="KK72" i="4"/>
  <c r="KK73" i="4"/>
  <c r="KK74" i="4"/>
  <c r="KK75" i="4"/>
  <c r="KK76" i="4"/>
  <c r="KK77" i="4"/>
  <c r="KK78" i="4"/>
  <c r="KK79" i="4"/>
  <c r="KK80" i="4"/>
  <c r="KK81" i="4"/>
  <c r="KK82" i="4"/>
  <c r="KL3" i="4"/>
  <c r="KL5" i="4"/>
  <c r="KL9" i="4"/>
  <c r="KL10" i="4"/>
  <c r="KL4" i="4"/>
  <c r="KL6" i="4"/>
  <c r="KL7" i="4"/>
  <c r="KL8" i="4"/>
  <c r="KL11" i="4"/>
  <c r="KL12" i="4"/>
  <c r="KL13" i="4"/>
  <c r="KL14" i="4"/>
  <c r="KL15" i="4"/>
  <c r="KL16" i="4"/>
  <c r="KL17" i="4"/>
  <c r="KL18" i="4"/>
  <c r="KL19" i="4"/>
  <c r="KL20" i="4"/>
  <c r="KL21" i="4"/>
  <c r="KL22" i="4"/>
  <c r="KL23" i="4"/>
  <c r="KL24" i="4"/>
  <c r="KL25" i="4"/>
  <c r="KL26" i="4"/>
  <c r="KL27" i="4"/>
  <c r="KL28" i="4"/>
  <c r="KL29" i="4"/>
  <c r="KL30" i="4"/>
  <c r="KL31" i="4"/>
  <c r="KL32" i="4"/>
  <c r="KL33" i="4"/>
  <c r="KL34" i="4"/>
  <c r="KL35" i="4"/>
  <c r="KL36" i="4"/>
  <c r="KL37" i="4"/>
  <c r="KL38" i="4"/>
  <c r="KL39" i="4"/>
  <c r="KL40" i="4"/>
  <c r="KL41" i="4"/>
  <c r="KL42" i="4"/>
  <c r="KL43" i="4"/>
  <c r="KL44" i="4"/>
  <c r="KL45" i="4"/>
  <c r="KL46" i="4"/>
  <c r="KL47" i="4"/>
  <c r="KL48" i="4"/>
  <c r="KL49" i="4"/>
  <c r="KL50" i="4"/>
  <c r="KL51" i="4"/>
  <c r="KL52" i="4"/>
  <c r="KL53" i="4"/>
  <c r="KL54" i="4"/>
  <c r="KL55" i="4"/>
  <c r="KL56" i="4"/>
  <c r="KL57" i="4"/>
  <c r="KL58" i="4"/>
  <c r="KL59" i="4"/>
  <c r="KL60" i="4"/>
  <c r="KL61" i="4"/>
  <c r="KL62" i="4"/>
  <c r="KL63" i="4"/>
  <c r="KL64" i="4"/>
  <c r="KL65" i="4"/>
  <c r="KL66" i="4"/>
  <c r="KL67" i="4"/>
  <c r="KL68" i="4"/>
  <c r="KL69" i="4"/>
  <c r="KL70" i="4"/>
  <c r="KL71" i="4"/>
  <c r="KL72" i="4"/>
  <c r="KL73" i="4"/>
  <c r="KL74" i="4"/>
  <c r="KL75" i="4"/>
  <c r="KL76" i="4"/>
  <c r="KL77" i="4"/>
  <c r="KL78" i="4"/>
  <c r="KL79" i="4"/>
  <c r="KL80" i="4"/>
  <c r="KL81" i="4"/>
  <c r="KL82" i="4"/>
  <c r="KL86" i="4"/>
  <c r="KM3" i="4"/>
  <c r="KM5" i="4"/>
  <c r="KM86" i="4" s="1"/>
  <c r="KM9" i="4"/>
  <c r="KM10" i="4"/>
  <c r="KM4" i="4"/>
  <c r="KM6" i="4"/>
  <c r="KM7" i="4"/>
  <c r="KM8" i="4"/>
  <c r="KM11" i="4"/>
  <c r="KM12" i="4"/>
  <c r="KM13" i="4"/>
  <c r="KM14" i="4"/>
  <c r="KM15" i="4"/>
  <c r="KM16" i="4"/>
  <c r="KM17" i="4"/>
  <c r="KM18" i="4"/>
  <c r="KM19" i="4"/>
  <c r="KM20" i="4"/>
  <c r="KM21" i="4"/>
  <c r="KM22" i="4"/>
  <c r="KM23" i="4"/>
  <c r="KM24" i="4"/>
  <c r="KM25" i="4"/>
  <c r="KM26" i="4"/>
  <c r="KM27" i="4"/>
  <c r="KM28" i="4"/>
  <c r="KM29" i="4"/>
  <c r="KM30" i="4"/>
  <c r="KM31" i="4"/>
  <c r="KM32" i="4"/>
  <c r="KM33" i="4"/>
  <c r="KM34" i="4"/>
  <c r="KM35" i="4"/>
  <c r="KM36" i="4"/>
  <c r="KM37" i="4"/>
  <c r="KM38" i="4"/>
  <c r="KM39" i="4"/>
  <c r="KM40" i="4"/>
  <c r="KM41" i="4"/>
  <c r="KM42" i="4"/>
  <c r="KM43" i="4"/>
  <c r="KM44" i="4"/>
  <c r="KM45" i="4"/>
  <c r="KM46" i="4"/>
  <c r="KM47" i="4"/>
  <c r="KM48" i="4"/>
  <c r="KM49" i="4"/>
  <c r="KM50" i="4"/>
  <c r="KM51" i="4"/>
  <c r="KM52" i="4"/>
  <c r="KM53" i="4"/>
  <c r="KM54" i="4"/>
  <c r="KM55" i="4"/>
  <c r="KM56" i="4"/>
  <c r="KM57" i="4"/>
  <c r="KM58" i="4"/>
  <c r="KM59" i="4"/>
  <c r="KM60" i="4"/>
  <c r="KM61" i="4"/>
  <c r="KM62" i="4"/>
  <c r="KM63" i="4"/>
  <c r="KM64" i="4"/>
  <c r="KM65" i="4"/>
  <c r="KM66" i="4"/>
  <c r="KM67" i="4"/>
  <c r="KM68" i="4"/>
  <c r="KM69" i="4"/>
  <c r="KM70" i="4"/>
  <c r="KM71" i="4"/>
  <c r="KM72" i="4"/>
  <c r="KM73" i="4"/>
  <c r="KM74" i="4"/>
  <c r="KM75" i="4"/>
  <c r="KM76" i="4"/>
  <c r="KM77" i="4"/>
  <c r="KM78" i="4"/>
  <c r="KM79" i="4"/>
  <c r="KM80" i="4"/>
  <c r="KM81" i="4"/>
  <c r="KM82" i="4"/>
  <c r="KN3" i="4"/>
  <c r="KN5" i="4"/>
  <c r="KN9" i="4"/>
  <c r="KN86" i="4" s="1"/>
  <c r="KN10" i="4"/>
  <c r="KN4" i="4"/>
  <c r="KN6" i="4"/>
  <c r="KN7" i="4"/>
  <c r="KN8" i="4"/>
  <c r="KN11" i="4"/>
  <c r="KN12" i="4"/>
  <c r="KN13" i="4"/>
  <c r="KN14" i="4"/>
  <c r="KN15" i="4"/>
  <c r="KN16" i="4"/>
  <c r="KN17" i="4"/>
  <c r="KN18" i="4"/>
  <c r="KN19" i="4"/>
  <c r="KN20" i="4"/>
  <c r="KN21" i="4"/>
  <c r="KN22" i="4"/>
  <c r="KN23" i="4"/>
  <c r="KN24" i="4"/>
  <c r="KN25" i="4"/>
  <c r="KN26" i="4"/>
  <c r="KN27" i="4"/>
  <c r="KN28" i="4"/>
  <c r="KN29" i="4"/>
  <c r="KN30" i="4"/>
  <c r="KN31" i="4"/>
  <c r="KN32" i="4"/>
  <c r="KN33" i="4"/>
  <c r="KN34" i="4"/>
  <c r="KN35" i="4"/>
  <c r="KN36" i="4"/>
  <c r="KN37" i="4"/>
  <c r="KN38" i="4"/>
  <c r="KN39" i="4"/>
  <c r="KN40" i="4"/>
  <c r="KN41" i="4"/>
  <c r="KN42" i="4"/>
  <c r="KN43" i="4"/>
  <c r="KN44" i="4"/>
  <c r="KN45" i="4"/>
  <c r="KN46" i="4"/>
  <c r="KN47" i="4"/>
  <c r="KN48" i="4"/>
  <c r="KN49" i="4"/>
  <c r="KN50" i="4"/>
  <c r="KN51" i="4"/>
  <c r="KN52" i="4"/>
  <c r="KN53" i="4"/>
  <c r="KN54" i="4"/>
  <c r="KN55" i="4"/>
  <c r="KN56" i="4"/>
  <c r="KN57" i="4"/>
  <c r="KN58" i="4"/>
  <c r="KN59" i="4"/>
  <c r="KN60" i="4"/>
  <c r="KN61" i="4"/>
  <c r="KN62" i="4"/>
  <c r="KN63" i="4"/>
  <c r="KN64" i="4"/>
  <c r="KN65" i="4"/>
  <c r="KN66" i="4"/>
  <c r="KN67" i="4"/>
  <c r="KN68" i="4"/>
  <c r="KN69" i="4"/>
  <c r="KN70" i="4"/>
  <c r="KN71" i="4"/>
  <c r="KN72" i="4"/>
  <c r="KN73" i="4"/>
  <c r="KN74" i="4"/>
  <c r="KN75" i="4"/>
  <c r="KN76" i="4"/>
  <c r="KN77" i="4"/>
  <c r="KN78" i="4"/>
  <c r="KN79" i="4"/>
  <c r="KN80" i="4"/>
  <c r="KN81" i="4"/>
  <c r="KN82" i="4"/>
  <c r="KO3" i="4"/>
  <c r="KO5" i="4"/>
  <c r="KO86" i="4" s="1"/>
  <c r="KO9" i="4"/>
  <c r="KO10" i="4"/>
  <c r="KO4" i="4"/>
  <c r="KO6" i="4"/>
  <c r="KO7" i="4"/>
  <c r="KO8" i="4"/>
  <c r="KO11" i="4"/>
  <c r="KO12" i="4"/>
  <c r="KO13" i="4"/>
  <c r="KO14" i="4"/>
  <c r="KO15" i="4"/>
  <c r="KO16" i="4"/>
  <c r="KO17" i="4"/>
  <c r="KO18" i="4"/>
  <c r="KO19" i="4"/>
  <c r="KO20" i="4"/>
  <c r="KO21" i="4"/>
  <c r="KO22" i="4"/>
  <c r="KO23" i="4"/>
  <c r="KO24" i="4"/>
  <c r="KO25" i="4"/>
  <c r="KO26" i="4"/>
  <c r="KO27" i="4"/>
  <c r="KO28" i="4"/>
  <c r="KO29" i="4"/>
  <c r="KO30" i="4"/>
  <c r="KO31" i="4"/>
  <c r="KO32" i="4"/>
  <c r="KO33" i="4"/>
  <c r="KO34" i="4"/>
  <c r="KO35" i="4"/>
  <c r="KO36" i="4"/>
  <c r="KO37" i="4"/>
  <c r="KO38" i="4"/>
  <c r="KO39" i="4"/>
  <c r="KO40" i="4"/>
  <c r="KO41" i="4"/>
  <c r="KO42" i="4"/>
  <c r="KO43" i="4"/>
  <c r="KO44" i="4"/>
  <c r="KO45" i="4"/>
  <c r="KO46" i="4"/>
  <c r="KO47" i="4"/>
  <c r="KO48" i="4"/>
  <c r="KO49" i="4"/>
  <c r="KO50" i="4"/>
  <c r="KO51" i="4"/>
  <c r="KO52" i="4"/>
  <c r="KO53" i="4"/>
  <c r="KO54" i="4"/>
  <c r="KO55" i="4"/>
  <c r="KO56" i="4"/>
  <c r="KO57" i="4"/>
  <c r="KO58" i="4"/>
  <c r="KO59" i="4"/>
  <c r="KO60" i="4"/>
  <c r="KO61" i="4"/>
  <c r="KO62" i="4"/>
  <c r="KO63" i="4"/>
  <c r="KO64" i="4"/>
  <c r="KO65" i="4"/>
  <c r="KO66" i="4"/>
  <c r="KO67" i="4"/>
  <c r="KO68" i="4"/>
  <c r="KO69" i="4"/>
  <c r="KO70" i="4"/>
  <c r="KO71" i="4"/>
  <c r="KO72" i="4"/>
  <c r="KO73" i="4"/>
  <c r="KO74" i="4"/>
  <c r="KO75" i="4"/>
  <c r="KO76" i="4"/>
  <c r="KO77" i="4"/>
  <c r="KO78" i="4"/>
  <c r="KO79" i="4"/>
  <c r="KO80" i="4"/>
  <c r="KO81" i="4"/>
  <c r="KO82" i="4"/>
  <c r="KP3" i="4"/>
  <c r="KP5" i="4"/>
  <c r="KP9" i="4"/>
  <c r="KP10" i="4"/>
  <c r="KP4" i="4"/>
  <c r="KP6" i="4"/>
  <c r="KP7" i="4"/>
  <c r="KP8" i="4"/>
  <c r="KP11" i="4"/>
  <c r="KP12" i="4"/>
  <c r="KP13" i="4"/>
  <c r="KP14" i="4"/>
  <c r="KP15" i="4"/>
  <c r="KP16" i="4"/>
  <c r="KP17" i="4"/>
  <c r="KP18" i="4"/>
  <c r="KP19" i="4"/>
  <c r="KP20" i="4"/>
  <c r="KP21" i="4"/>
  <c r="KP22" i="4"/>
  <c r="KP23" i="4"/>
  <c r="KP24" i="4"/>
  <c r="KP25" i="4"/>
  <c r="KP26" i="4"/>
  <c r="KP27" i="4"/>
  <c r="KP28" i="4"/>
  <c r="KP29" i="4"/>
  <c r="KP30" i="4"/>
  <c r="KP31" i="4"/>
  <c r="KP32" i="4"/>
  <c r="KP33" i="4"/>
  <c r="KP34" i="4"/>
  <c r="KP35" i="4"/>
  <c r="KP36" i="4"/>
  <c r="KP37" i="4"/>
  <c r="KP38" i="4"/>
  <c r="KP39" i="4"/>
  <c r="KP40" i="4"/>
  <c r="KP41" i="4"/>
  <c r="KP42" i="4"/>
  <c r="KP43" i="4"/>
  <c r="KP44" i="4"/>
  <c r="KP45" i="4"/>
  <c r="KP46" i="4"/>
  <c r="KP47" i="4"/>
  <c r="KP48" i="4"/>
  <c r="KP49" i="4"/>
  <c r="KP50" i="4"/>
  <c r="KP51" i="4"/>
  <c r="KP52" i="4"/>
  <c r="KP53" i="4"/>
  <c r="KP54" i="4"/>
  <c r="KP55" i="4"/>
  <c r="KP56" i="4"/>
  <c r="KP57" i="4"/>
  <c r="KP58" i="4"/>
  <c r="KP59" i="4"/>
  <c r="KP60" i="4"/>
  <c r="KP61" i="4"/>
  <c r="KP62" i="4"/>
  <c r="KP63" i="4"/>
  <c r="KP64" i="4"/>
  <c r="KP65" i="4"/>
  <c r="KP66" i="4"/>
  <c r="KP67" i="4"/>
  <c r="KP68" i="4"/>
  <c r="KP69" i="4"/>
  <c r="KP70" i="4"/>
  <c r="KP71" i="4"/>
  <c r="KP72" i="4"/>
  <c r="KP73" i="4"/>
  <c r="KP74" i="4"/>
  <c r="KP75" i="4"/>
  <c r="KP76" i="4"/>
  <c r="KP77" i="4"/>
  <c r="KP78" i="4"/>
  <c r="KP79" i="4"/>
  <c r="KP80" i="4"/>
  <c r="KP81" i="4"/>
  <c r="KP82" i="4"/>
  <c r="KP86" i="4"/>
  <c r="KQ3" i="4"/>
  <c r="KQ5" i="4"/>
  <c r="KQ86" i="4" s="1"/>
  <c r="KQ9" i="4"/>
  <c r="KQ10" i="4"/>
  <c r="KQ4" i="4"/>
  <c r="KQ6" i="4"/>
  <c r="KQ7" i="4"/>
  <c r="KQ8" i="4"/>
  <c r="KQ11" i="4"/>
  <c r="KQ12" i="4"/>
  <c r="KQ13" i="4"/>
  <c r="KQ14" i="4"/>
  <c r="KQ15" i="4"/>
  <c r="KQ16" i="4"/>
  <c r="KQ17" i="4"/>
  <c r="KQ18" i="4"/>
  <c r="KQ19" i="4"/>
  <c r="KQ20" i="4"/>
  <c r="KQ21" i="4"/>
  <c r="KQ22" i="4"/>
  <c r="KQ23" i="4"/>
  <c r="KQ24" i="4"/>
  <c r="KQ25" i="4"/>
  <c r="KQ26" i="4"/>
  <c r="KQ27" i="4"/>
  <c r="KQ28" i="4"/>
  <c r="KQ29" i="4"/>
  <c r="KQ30" i="4"/>
  <c r="KQ31" i="4"/>
  <c r="KQ32" i="4"/>
  <c r="KQ33" i="4"/>
  <c r="KQ34" i="4"/>
  <c r="KQ35" i="4"/>
  <c r="KQ36" i="4"/>
  <c r="KQ37" i="4"/>
  <c r="KQ38" i="4"/>
  <c r="KQ39" i="4"/>
  <c r="KQ40" i="4"/>
  <c r="KQ41" i="4"/>
  <c r="KQ42" i="4"/>
  <c r="KQ43" i="4"/>
  <c r="KQ44" i="4"/>
  <c r="KQ45" i="4"/>
  <c r="KQ46" i="4"/>
  <c r="KQ47" i="4"/>
  <c r="KQ48" i="4"/>
  <c r="KQ49" i="4"/>
  <c r="KQ50" i="4"/>
  <c r="KQ51" i="4"/>
  <c r="KQ52" i="4"/>
  <c r="KQ53" i="4"/>
  <c r="KQ54" i="4"/>
  <c r="KQ55" i="4"/>
  <c r="KQ56" i="4"/>
  <c r="KQ57" i="4"/>
  <c r="KQ58" i="4"/>
  <c r="KQ59" i="4"/>
  <c r="KQ60" i="4"/>
  <c r="KQ61" i="4"/>
  <c r="KQ62" i="4"/>
  <c r="KQ63" i="4"/>
  <c r="KQ64" i="4"/>
  <c r="KQ65" i="4"/>
  <c r="KQ66" i="4"/>
  <c r="KQ67" i="4"/>
  <c r="KQ68" i="4"/>
  <c r="KQ69" i="4"/>
  <c r="KQ70" i="4"/>
  <c r="KQ71" i="4"/>
  <c r="KQ72" i="4"/>
  <c r="KQ73" i="4"/>
  <c r="KQ74" i="4"/>
  <c r="KQ75" i="4"/>
  <c r="KQ76" i="4"/>
  <c r="KQ77" i="4"/>
  <c r="KQ78" i="4"/>
  <c r="KQ79" i="4"/>
  <c r="KQ80" i="4"/>
  <c r="KQ81" i="4"/>
  <c r="KQ82" i="4"/>
  <c r="KR3" i="4"/>
  <c r="KR5" i="4"/>
  <c r="KR9" i="4"/>
  <c r="KR86" i="4" s="1"/>
  <c r="KR10" i="4"/>
  <c r="KR4" i="4"/>
  <c r="KR6" i="4"/>
  <c r="KR7" i="4"/>
  <c r="KR8" i="4"/>
  <c r="KR11" i="4"/>
  <c r="KR12" i="4"/>
  <c r="KR13" i="4"/>
  <c r="KR14" i="4"/>
  <c r="KR15" i="4"/>
  <c r="KR16" i="4"/>
  <c r="KR17" i="4"/>
  <c r="KR18" i="4"/>
  <c r="KR19" i="4"/>
  <c r="KR20" i="4"/>
  <c r="KR21" i="4"/>
  <c r="KR22" i="4"/>
  <c r="KR23" i="4"/>
  <c r="KR24" i="4"/>
  <c r="KR25" i="4"/>
  <c r="KR26" i="4"/>
  <c r="KR27" i="4"/>
  <c r="KR28" i="4"/>
  <c r="KR29" i="4"/>
  <c r="KR30" i="4"/>
  <c r="KR31" i="4"/>
  <c r="KR32" i="4"/>
  <c r="KR33" i="4"/>
  <c r="KR34" i="4"/>
  <c r="KR35" i="4"/>
  <c r="KR36" i="4"/>
  <c r="KR37" i="4"/>
  <c r="KR38" i="4"/>
  <c r="KR39" i="4"/>
  <c r="KR40" i="4"/>
  <c r="KR41" i="4"/>
  <c r="KR42" i="4"/>
  <c r="KR43" i="4"/>
  <c r="KR44" i="4"/>
  <c r="KR45" i="4"/>
  <c r="KR46" i="4"/>
  <c r="KR47" i="4"/>
  <c r="KR48" i="4"/>
  <c r="KR49" i="4"/>
  <c r="KR50" i="4"/>
  <c r="KR51" i="4"/>
  <c r="KR52" i="4"/>
  <c r="KR53" i="4"/>
  <c r="KR54" i="4"/>
  <c r="KR55" i="4"/>
  <c r="KR56" i="4"/>
  <c r="KR57" i="4"/>
  <c r="KR58" i="4"/>
  <c r="KR59" i="4"/>
  <c r="KR60" i="4"/>
  <c r="KR61" i="4"/>
  <c r="KR62" i="4"/>
  <c r="KR63" i="4"/>
  <c r="KR64" i="4"/>
  <c r="KR65" i="4"/>
  <c r="KR66" i="4"/>
  <c r="KR67" i="4"/>
  <c r="KR68" i="4"/>
  <c r="KR69" i="4"/>
  <c r="KR70" i="4"/>
  <c r="KR71" i="4"/>
  <c r="KR72" i="4"/>
  <c r="KR73" i="4"/>
  <c r="KR74" i="4"/>
  <c r="KR75" i="4"/>
  <c r="KR76" i="4"/>
  <c r="KR77" i="4"/>
  <c r="KR78" i="4"/>
  <c r="KR79" i="4"/>
  <c r="KR80" i="4"/>
  <c r="KR81" i="4"/>
  <c r="KR82" i="4"/>
  <c r="KS3" i="4"/>
  <c r="KS5" i="4"/>
  <c r="KS86" i="4" s="1"/>
  <c r="KS9" i="4"/>
  <c r="KS10" i="4"/>
  <c r="KS4" i="4"/>
  <c r="KS6" i="4"/>
  <c r="KS7" i="4"/>
  <c r="KS8" i="4"/>
  <c r="KS11" i="4"/>
  <c r="KS12" i="4"/>
  <c r="KS13" i="4"/>
  <c r="KS14" i="4"/>
  <c r="KS15" i="4"/>
  <c r="KS16" i="4"/>
  <c r="KS17" i="4"/>
  <c r="KS18" i="4"/>
  <c r="KS19" i="4"/>
  <c r="KS20" i="4"/>
  <c r="KS21" i="4"/>
  <c r="KS22" i="4"/>
  <c r="KS23" i="4"/>
  <c r="KS24" i="4"/>
  <c r="KS25" i="4"/>
  <c r="KS26" i="4"/>
  <c r="KS27" i="4"/>
  <c r="KS28" i="4"/>
  <c r="KS29" i="4"/>
  <c r="KS30" i="4"/>
  <c r="KS31" i="4"/>
  <c r="KS32" i="4"/>
  <c r="KS33" i="4"/>
  <c r="KS34" i="4"/>
  <c r="KS35" i="4"/>
  <c r="KS36" i="4"/>
  <c r="KS37" i="4"/>
  <c r="KS38" i="4"/>
  <c r="KS39" i="4"/>
  <c r="KS40" i="4"/>
  <c r="KS41" i="4"/>
  <c r="KS42" i="4"/>
  <c r="KS43" i="4"/>
  <c r="KS44" i="4"/>
  <c r="KS45" i="4"/>
  <c r="KS46" i="4"/>
  <c r="KS47" i="4"/>
  <c r="KS48" i="4"/>
  <c r="KS49" i="4"/>
  <c r="KS50" i="4"/>
  <c r="KS51" i="4"/>
  <c r="KS52" i="4"/>
  <c r="KS53" i="4"/>
  <c r="KS54" i="4"/>
  <c r="KS55" i="4"/>
  <c r="KS56" i="4"/>
  <c r="KS57" i="4"/>
  <c r="KS58" i="4"/>
  <c r="KS59" i="4"/>
  <c r="KS60" i="4"/>
  <c r="KS61" i="4"/>
  <c r="KS62" i="4"/>
  <c r="KS63" i="4"/>
  <c r="KS64" i="4"/>
  <c r="KS65" i="4"/>
  <c r="KS66" i="4"/>
  <c r="KS67" i="4"/>
  <c r="KS68" i="4"/>
  <c r="KS69" i="4"/>
  <c r="KS70" i="4"/>
  <c r="KS71" i="4"/>
  <c r="KS72" i="4"/>
  <c r="KS73" i="4"/>
  <c r="KS74" i="4"/>
  <c r="KS75" i="4"/>
  <c r="KS76" i="4"/>
  <c r="KS77" i="4"/>
  <c r="KS78" i="4"/>
  <c r="KS79" i="4"/>
  <c r="KS80" i="4"/>
  <c r="KS81" i="4"/>
  <c r="KS82" i="4"/>
  <c r="KT3" i="4"/>
  <c r="KT87" i="4" s="1"/>
  <c r="KT5" i="4"/>
  <c r="KT9" i="4"/>
  <c r="KT10" i="4"/>
  <c r="KT4" i="4"/>
  <c r="KT6" i="4"/>
  <c r="KT7" i="4"/>
  <c r="KT8" i="4"/>
  <c r="KT11" i="4"/>
  <c r="KT12" i="4"/>
  <c r="KT13" i="4"/>
  <c r="KT14" i="4"/>
  <c r="KT15" i="4"/>
  <c r="KT16" i="4"/>
  <c r="KT17" i="4"/>
  <c r="KT18" i="4"/>
  <c r="KT19" i="4"/>
  <c r="KT20" i="4"/>
  <c r="KT21" i="4"/>
  <c r="KT22" i="4"/>
  <c r="KT23" i="4"/>
  <c r="KT24" i="4"/>
  <c r="KT25" i="4"/>
  <c r="KT26" i="4"/>
  <c r="KT27" i="4"/>
  <c r="KT28" i="4"/>
  <c r="KT29" i="4"/>
  <c r="KT30" i="4"/>
  <c r="KT31" i="4"/>
  <c r="KT32" i="4"/>
  <c r="KT33" i="4"/>
  <c r="KT34" i="4"/>
  <c r="KT35" i="4"/>
  <c r="KT36" i="4"/>
  <c r="KT37" i="4"/>
  <c r="KT38" i="4"/>
  <c r="KT39" i="4"/>
  <c r="KT40" i="4"/>
  <c r="KT41" i="4"/>
  <c r="KT42" i="4"/>
  <c r="KT43" i="4"/>
  <c r="KT44" i="4"/>
  <c r="KT45" i="4"/>
  <c r="KT46" i="4"/>
  <c r="KT47" i="4"/>
  <c r="KT48" i="4"/>
  <c r="KT49" i="4"/>
  <c r="KT50" i="4"/>
  <c r="KT51" i="4"/>
  <c r="KT52" i="4"/>
  <c r="KT53" i="4"/>
  <c r="KT54" i="4"/>
  <c r="KT55" i="4"/>
  <c r="KT56" i="4"/>
  <c r="KT57" i="4"/>
  <c r="KT58" i="4"/>
  <c r="KT59" i="4"/>
  <c r="KT60" i="4"/>
  <c r="KT61" i="4"/>
  <c r="KT62" i="4"/>
  <c r="KT63" i="4"/>
  <c r="KT64" i="4"/>
  <c r="KT65" i="4"/>
  <c r="KT66" i="4"/>
  <c r="KT67" i="4"/>
  <c r="KT68" i="4"/>
  <c r="KT69" i="4"/>
  <c r="KT70" i="4"/>
  <c r="KT71" i="4"/>
  <c r="KT72" i="4"/>
  <c r="KT73" i="4"/>
  <c r="KT74" i="4"/>
  <c r="KT75" i="4"/>
  <c r="KT76" i="4"/>
  <c r="KT77" i="4"/>
  <c r="KT78" i="4"/>
  <c r="KT79" i="4"/>
  <c r="KT80" i="4"/>
  <c r="KT81" i="4"/>
  <c r="KT82" i="4"/>
  <c r="KT86" i="4"/>
  <c r="KU3" i="4"/>
  <c r="KU5" i="4"/>
  <c r="KU86" i="4" s="1"/>
  <c r="KU9" i="4"/>
  <c r="KU10" i="4"/>
  <c r="KU87" i="4" s="1"/>
  <c r="KU4" i="4"/>
  <c r="KU6" i="4"/>
  <c r="KU7" i="4"/>
  <c r="KU8" i="4"/>
  <c r="KU11" i="4"/>
  <c r="KU12" i="4"/>
  <c r="KU13" i="4"/>
  <c r="KU14" i="4"/>
  <c r="KU15" i="4"/>
  <c r="KU16" i="4"/>
  <c r="KU17" i="4"/>
  <c r="KU18" i="4"/>
  <c r="KU19" i="4"/>
  <c r="KU20" i="4"/>
  <c r="KU21" i="4"/>
  <c r="KU22" i="4"/>
  <c r="KU23" i="4"/>
  <c r="KU24" i="4"/>
  <c r="KU25" i="4"/>
  <c r="KU26" i="4"/>
  <c r="KU27" i="4"/>
  <c r="KU28" i="4"/>
  <c r="KU29" i="4"/>
  <c r="KU30" i="4"/>
  <c r="KU31" i="4"/>
  <c r="KU32" i="4"/>
  <c r="KU33" i="4"/>
  <c r="KU34" i="4"/>
  <c r="KU35" i="4"/>
  <c r="KU36" i="4"/>
  <c r="KU37" i="4"/>
  <c r="KU38" i="4"/>
  <c r="KU39" i="4"/>
  <c r="KU40" i="4"/>
  <c r="KU41" i="4"/>
  <c r="KU42" i="4"/>
  <c r="KU43" i="4"/>
  <c r="KU44" i="4"/>
  <c r="KU45" i="4"/>
  <c r="KU46" i="4"/>
  <c r="KU47" i="4"/>
  <c r="KU48" i="4"/>
  <c r="KU49" i="4"/>
  <c r="KU50" i="4"/>
  <c r="KU51" i="4"/>
  <c r="KU52" i="4"/>
  <c r="KU53" i="4"/>
  <c r="KU54" i="4"/>
  <c r="KU55" i="4"/>
  <c r="KU56" i="4"/>
  <c r="KU57" i="4"/>
  <c r="KU58" i="4"/>
  <c r="KU59" i="4"/>
  <c r="KU60" i="4"/>
  <c r="KU61" i="4"/>
  <c r="KU62" i="4"/>
  <c r="KU63" i="4"/>
  <c r="KU64" i="4"/>
  <c r="KU65" i="4"/>
  <c r="KU66" i="4"/>
  <c r="KU67" i="4"/>
  <c r="KU68" i="4"/>
  <c r="KU69" i="4"/>
  <c r="KU70" i="4"/>
  <c r="KU71" i="4"/>
  <c r="KU72" i="4"/>
  <c r="KU73" i="4"/>
  <c r="KU74" i="4"/>
  <c r="KU75" i="4"/>
  <c r="KU76" i="4"/>
  <c r="KU77" i="4"/>
  <c r="KU78" i="4"/>
  <c r="KU79" i="4"/>
  <c r="KU80" i="4"/>
  <c r="KU81" i="4"/>
  <c r="KU82" i="4"/>
  <c r="KV3" i="4"/>
  <c r="KV5" i="4"/>
  <c r="KV9" i="4"/>
  <c r="KV86" i="4" s="1"/>
  <c r="KV10" i="4"/>
  <c r="KV4" i="4"/>
  <c r="KV6" i="4"/>
  <c r="KV7" i="4"/>
  <c r="KV8" i="4"/>
  <c r="KV11" i="4"/>
  <c r="KV12" i="4"/>
  <c r="KV13" i="4"/>
  <c r="KV14" i="4"/>
  <c r="KV15" i="4"/>
  <c r="KV16" i="4"/>
  <c r="KV17" i="4"/>
  <c r="KV18" i="4"/>
  <c r="KV19" i="4"/>
  <c r="KV20" i="4"/>
  <c r="KV21" i="4"/>
  <c r="KV22" i="4"/>
  <c r="KV23" i="4"/>
  <c r="KV24" i="4"/>
  <c r="KV25" i="4"/>
  <c r="KV26" i="4"/>
  <c r="KV27" i="4"/>
  <c r="KV28" i="4"/>
  <c r="KV29" i="4"/>
  <c r="KV30" i="4"/>
  <c r="KV31" i="4"/>
  <c r="KV32" i="4"/>
  <c r="KV33" i="4"/>
  <c r="KV34" i="4"/>
  <c r="KV35" i="4"/>
  <c r="KV36" i="4"/>
  <c r="KV37" i="4"/>
  <c r="KV38" i="4"/>
  <c r="KV39" i="4"/>
  <c r="KV40" i="4"/>
  <c r="KV41" i="4"/>
  <c r="KV42" i="4"/>
  <c r="KV43" i="4"/>
  <c r="KV44" i="4"/>
  <c r="KV45" i="4"/>
  <c r="KV46" i="4"/>
  <c r="KV47" i="4"/>
  <c r="KV48" i="4"/>
  <c r="KV49" i="4"/>
  <c r="KV50" i="4"/>
  <c r="KV51" i="4"/>
  <c r="KV52" i="4"/>
  <c r="KV53" i="4"/>
  <c r="KV54" i="4"/>
  <c r="KV55" i="4"/>
  <c r="KV56" i="4"/>
  <c r="KV57" i="4"/>
  <c r="KV58" i="4"/>
  <c r="KV59" i="4"/>
  <c r="KV60" i="4"/>
  <c r="KV61" i="4"/>
  <c r="KV62" i="4"/>
  <c r="KV63" i="4"/>
  <c r="KV64" i="4"/>
  <c r="KV65" i="4"/>
  <c r="KV66" i="4"/>
  <c r="KV67" i="4"/>
  <c r="KV68" i="4"/>
  <c r="KV69" i="4"/>
  <c r="KV70" i="4"/>
  <c r="KV71" i="4"/>
  <c r="KV72" i="4"/>
  <c r="KV73" i="4"/>
  <c r="KV74" i="4"/>
  <c r="KV75" i="4"/>
  <c r="KV76" i="4"/>
  <c r="KV77" i="4"/>
  <c r="KV78" i="4"/>
  <c r="KV79" i="4"/>
  <c r="KV80" i="4"/>
  <c r="KV81" i="4"/>
  <c r="KV82" i="4"/>
  <c r="KW3" i="4"/>
  <c r="KW5" i="4"/>
  <c r="KW86" i="4" s="1"/>
  <c r="KW9" i="4"/>
  <c r="KW10" i="4"/>
  <c r="KW4" i="4"/>
  <c r="KW6" i="4"/>
  <c r="KW7" i="4"/>
  <c r="KW8" i="4"/>
  <c r="KW11" i="4"/>
  <c r="KW12" i="4"/>
  <c r="KW13" i="4"/>
  <c r="KW14" i="4"/>
  <c r="KW15" i="4"/>
  <c r="KW16" i="4"/>
  <c r="KW17" i="4"/>
  <c r="KW18" i="4"/>
  <c r="KW19" i="4"/>
  <c r="KW20" i="4"/>
  <c r="KW21" i="4"/>
  <c r="KW22" i="4"/>
  <c r="KW23" i="4"/>
  <c r="KW24" i="4"/>
  <c r="KW25" i="4"/>
  <c r="KW26" i="4"/>
  <c r="KW27" i="4"/>
  <c r="KW28" i="4"/>
  <c r="KW29" i="4"/>
  <c r="KW30" i="4"/>
  <c r="KW31" i="4"/>
  <c r="KW32" i="4"/>
  <c r="KW33" i="4"/>
  <c r="KW34" i="4"/>
  <c r="KW35" i="4"/>
  <c r="KW36" i="4"/>
  <c r="KW37" i="4"/>
  <c r="KW38" i="4"/>
  <c r="KW39" i="4"/>
  <c r="KW40" i="4"/>
  <c r="KW41" i="4"/>
  <c r="KW42" i="4"/>
  <c r="KW43" i="4"/>
  <c r="KW44" i="4"/>
  <c r="KW45" i="4"/>
  <c r="KW46" i="4"/>
  <c r="KW47" i="4"/>
  <c r="KW48" i="4"/>
  <c r="KW49" i="4"/>
  <c r="KW50" i="4"/>
  <c r="KW51" i="4"/>
  <c r="KW52" i="4"/>
  <c r="KW53" i="4"/>
  <c r="KW54" i="4"/>
  <c r="KW55" i="4"/>
  <c r="KW56" i="4"/>
  <c r="KW57" i="4"/>
  <c r="KW58" i="4"/>
  <c r="KW59" i="4"/>
  <c r="KW60" i="4"/>
  <c r="KW61" i="4"/>
  <c r="KW62" i="4"/>
  <c r="KW63" i="4"/>
  <c r="KW64" i="4"/>
  <c r="KW65" i="4"/>
  <c r="KW66" i="4"/>
  <c r="KW67" i="4"/>
  <c r="KW68" i="4"/>
  <c r="KW69" i="4"/>
  <c r="KW70" i="4"/>
  <c r="KW71" i="4"/>
  <c r="KW72" i="4"/>
  <c r="KW73" i="4"/>
  <c r="KW74" i="4"/>
  <c r="KW75" i="4"/>
  <c r="KW76" i="4"/>
  <c r="KW77" i="4"/>
  <c r="KW78" i="4"/>
  <c r="KW79" i="4"/>
  <c r="KW80" i="4"/>
  <c r="KW81" i="4"/>
  <c r="KW82" i="4"/>
  <c r="KX3" i="4"/>
  <c r="KX87" i="4" s="1"/>
  <c r="KX5" i="4"/>
  <c r="KX9" i="4"/>
  <c r="KX10" i="4"/>
  <c r="KX4" i="4"/>
  <c r="KX6" i="4"/>
  <c r="KX7" i="4"/>
  <c r="KX8" i="4"/>
  <c r="KX11" i="4"/>
  <c r="KX12" i="4"/>
  <c r="KX13" i="4"/>
  <c r="KX14" i="4"/>
  <c r="KX15" i="4"/>
  <c r="KX16" i="4"/>
  <c r="KX17" i="4"/>
  <c r="KX18" i="4"/>
  <c r="KX19" i="4"/>
  <c r="KX20" i="4"/>
  <c r="KX21" i="4"/>
  <c r="KX22" i="4"/>
  <c r="KX23" i="4"/>
  <c r="KX24" i="4"/>
  <c r="KX25" i="4"/>
  <c r="KX26" i="4"/>
  <c r="KX27" i="4"/>
  <c r="KX28" i="4"/>
  <c r="KX29" i="4"/>
  <c r="KX30" i="4"/>
  <c r="KX31" i="4"/>
  <c r="KX32" i="4"/>
  <c r="KX33" i="4"/>
  <c r="KX34" i="4"/>
  <c r="KX35" i="4"/>
  <c r="KX36" i="4"/>
  <c r="KX37" i="4"/>
  <c r="KX38" i="4"/>
  <c r="KX39" i="4"/>
  <c r="KX40" i="4"/>
  <c r="KX41" i="4"/>
  <c r="KX42" i="4"/>
  <c r="KX43" i="4"/>
  <c r="KX44" i="4"/>
  <c r="KX45" i="4"/>
  <c r="KX46" i="4"/>
  <c r="KX47" i="4"/>
  <c r="KX48" i="4"/>
  <c r="KX49" i="4"/>
  <c r="KX50" i="4"/>
  <c r="KX51" i="4"/>
  <c r="KX52" i="4"/>
  <c r="KX53" i="4"/>
  <c r="KX54" i="4"/>
  <c r="KX55" i="4"/>
  <c r="KX56" i="4"/>
  <c r="KX57" i="4"/>
  <c r="KX58" i="4"/>
  <c r="KX59" i="4"/>
  <c r="KX60" i="4"/>
  <c r="KX61" i="4"/>
  <c r="KX62" i="4"/>
  <c r="KX63" i="4"/>
  <c r="KX64" i="4"/>
  <c r="KX65" i="4"/>
  <c r="KX66" i="4"/>
  <c r="KX67" i="4"/>
  <c r="KX68" i="4"/>
  <c r="KX69" i="4"/>
  <c r="KX70" i="4"/>
  <c r="KX71" i="4"/>
  <c r="KX72" i="4"/>
  <c r="KX73" i="4"/>
  <c r="KX74" i="4"/>
  <c r="KX75" i="4"/>
  <c r="KX76" i="4"/>
  <c r="KX77" i="4"/>
  <c r="KX78" i="4"/>
  <c r="KX79" i="4"/>
  <c r="KX80" i="4"/>
  <c r="KX81" i="4"/>
  <c r="KX82" i="4"/>
  <c r="KX86" i="4"/>
  <c r="KY3" i="4"/>
  <c r="KY5" i="4"/>
  <c r="KY86" i="4" s="1"/>
  <c r="KY9" i="4"/>
  <c r="KY10" i="4"/>
  <c r="KY87" i="4" s="1"/>
  <c r="KY4" i="4"/>
  <c r="KY6" i="4"/>
  <c r="KY7" i="4"/>
  <c r="KY8" i="4"/>
  <c r="KY11" i="4"/>
  <c r="KY12" i="4"/>
  <c r="KY13" i="4"/>
  <c r="KY14" i="4"/>
  <c r="KY15" i="4"/>
  <c r="KY16" i="4"/>
  <c r="KY17" i="4"/>
  <c r="KY18" i="4"/>
  <c r="KY19" i="4"/>
  <c r="KY20" i="4"/>
  <c r="KY21" i="4"/>
  <c r="KY22" i="4"/>
  <c r="KY23" i="4"/>
  <c r="KY24" i="4"/>
  <c r="KY25" i="4"/>
  <c r="KY26" i="4"/>
  <c r="KY27" i="4"/>
  <c r="KY28" i="4"/>
  <c r="KY29" i="4"/>
  <c r="KY30" i="4"/>
  <c r="KY31" i="4"/>
  <c r="KY32" i="4"/>
  <c r="KY33" i="4"/>
  <c r="KY34" i="4"/>
  <c r="KY35" i="4"/>
  <c r="KY36" i="4"/>
  <c r="KY37" i="4"/>
  <c r="KY38" i="4"/>
  <c r="KY39" i="4"/>
  <c r="KY40" i="4"/>
  <c r="KY41" i="4"/>
  <c r="KY42" i="4"/>
  <c r="KY43" i="4"/>
  <c r="KY44" i="4"/>
  <c r="KY45" i="4"/>
  <c r="KY46" i="4"/>
  <c r="KY47" i="4"/>
  <c r="KY48" i="4"/>
  <c r="KY49" i="4"/>
  <c r="KY50" i="4"/>
  <c r="KY51" i="4"/>
  <c r="KY52" i="4"/>
  <c r="KY53" i="4"/>
  <c r="KY54" i="4"/>
  <c r="KY55" i="4"/>
  <c r="KY56" i="4"/>
  <c r="KY57" i="4"/>
  <c r="KY58" i="4"/>
  <c r="KY59" i="4"/>
  <c r="KY60" i="4"/>
  <c r="KY61" i="4"/>
  <c r="KY62" i="4"/>
  <c r="KY63" i="4"/>
  <c r="KY64" i="4"/>
  <c r="KY65" i="4"/>
  <c r="KY66" i="4"/>
  <c r="KY67" i="4"/>
  <c r="KY68" i="4"/>
  <c r="KY69" i="4"/>
  <c r="KY70" i="4"/>
  <c r="KY71" i="4"/>
  <c r="KY72" i="4"/>
  <c r="KY73" i="4"/>
  <c r="KY74" i="4"/>
  <c r="KY75" i="4"/>
  <c r="KY76" i="4"/>
  <c r="KY77" i="4"/>
  <c r="KY78" i="4"/>
  <c r="KY79" i="4"/>
  <c r="KY80" i="4"/>
  <c r="KY81" i="4"/>
  <c r="KY82" i="4"/>
  <c r="KZ3" i="4"/>
  <c r="KZ5" i="4"/>
  <c r="KZ9" i="4"/>
  <c r="KZ86" i="4" s="1"/>
  <c r="KZ10" i="4"/>
  <c r="KZ4" i="4"/>
  <c r="KZ6" i="4"/>
  <c r="KZ7" i="4"/>
  <c r="KZ8" i="4"/>
  <c r="KZ11" i="4"/>
  <c r="KZ12" i="4"/>
  <c r="KZ13" i="4"/>
  <c r="KZ14" i="4"/>
  <c r="KZ15" i="4"/>
  <c r="KZ16" i="4"/>
  <c r="KZ17" i="4"/>
  <c r="KZ18" i="4"/>
  <c r="KZ19" i="4"/>
  <c r="KZ20" i="4"/>
  <c r="KZ21" i="4"/>
  <c r="KZ22" i="4"/>
  <c r="KZ23" i="4"/>
  <c r="KZ24" i="4"/>
  <c r="KZ25" i="4"/>
  <c r="KZ26" i="4"/>
  <c r="KZ27" i="4"/>
  <c r="KZ28" i="4"/>
  <c r="KZ29" i="4"/>
  <c r="KZ30" i="4"/>
  <c r="KZ31" i="4"/>
  <c r="KZ32" i="4"/>
  <c r="KZ33" i="4"/>
  <c r="KZ34" i="4"/>
  <c r="KZ35" i="4"/>
  <c r="KZ36" i="4"/>
  <c r="KZ37" i="4"/>
  <c r="KZ38" i="4"/>
  <c r="KZ39" i="4"/>
  <c r="KZ40" i="4"/>
  <c r="KZ41" i="4"/>
  <c r="KZ42" i="4"/>
  <c r="KZ43" i="4"/>
  <c r="KZ44" i="4"/>
  <c r="KZ45" i="4"/>
  <c r="KZ46" i="4"/>
  <c r="KZ47" i="4"/>
  <c r="KZ48" i="4"/>
  <c r="KZ49" i="4"/>
  <c r="KZ50" i="4"/>
  <c r="KZ51" i="4"/>
  <c r="KZ52" i="4"/>
  <c r="KZ53" i="4"/>
  <c r="KZ54" i="4"/>
  <c r="KZ55" i="4"/>
  <c r="KZ56" i="4"/>
  <c r="KZ57" i="4"/>
  <c r="KZ58" i="4"/>
  <c r="KZ59" i="4"/>
  <c r="KZ60" i="4"/>
  <c r="KZ61" i="4"/>
  <c r="KZ62" i="4"/>
  <c r="KZ63" i="4"/>
  <c r="KZ64" i="4"/>
  <c r="KZ65" i="4"/>
  <c r="KZ66" i="4"/>
  <c r="KZ67" i="4"/>
  <c r="KZ68" i="4"/>
  <c r="KZ69" i="4"/>
  <c r="KZ70" i="4"/>
  <c r="KZ71" i="4"/>
  <c r="KZ72" i="4"/>
  <c r="KZ73" i="4"/>
  <c r="KZ74" i="4"/>
  <c r="KZ75" i="4"/>
  <c r="KZ76" i="4"/>
  <c r="KZ77" i="4"/>
  <c r="KZ78" i="4"/>
  <c r="KZ79" i="4"/>
  <c r="KZ80" i="4"/>
  <c r="KZ81" i="4"/>
  <c r="KZ82" i="4"/>
  <c r="LA3" i="4"/>
  <c r="LA5" i="4"/>
  <c r="LA86" i="4" s="1"/>
  <c r="LA9" i="4"/>
  <c r="LA10" i="4"/>
  <c r="LA4" i="4"/>
  <c r="LA6" i="4"/>
  <c r="LA7" i="4"/>
  <c r="LA8" i="4"/>
  <c r="LA11" i="4"/>
  <c r="LA12" i="4"/>
  <c r="LA13" i="4"/>
  <c r="LA14" i="4"/>
  <c r="LA15" i="4"/>
  <c r="LA16" i="4"/>
  <c r="LA17" i="4"/>
  <c r="LA18" i="4"/>
  <c r="LA19" i="4"/>
  <c r="LA20" i="4"/>
  <c r="LA21" i="4"/>
  <c r="LA22" i="4"/>
  <c r="LA23" i="4"/>
  <c r="LA24" i="4"/>
  <c r="LA25" i="4"/>
  <c r="LA26" i="4"/>
  <c r="LA27" i="4"/>
  <c r="LA28" i="4"/>
  <c r="LA29" i="4"/>
  <c r="LA30" i="4"/>
  <c r="LA31" i="4"/>
  <c r="LA32" i="4"/>
  <c r="LA33" i="4"/>
  <c r="LA34" i="4"/>
  <c r="LA35" i="4"/>
  <c r="LA36" i="4"/>
  <c r="LA37" i="4"/>
  <c r="LA38" i="4"/>
  <c r="LA39" i="4"/>
  <c r="LA40" i="4"/>
  <c r="LA41" i="4"/>
  <c r="LA42" i="4"/>
  <c r="LA43" i="4"/>
  <c r="LA44" i="4"/>
  <c r="LA45" i="4"/>
  <c r="LA46" i="4"/>
  <c r="LA47" i="4"/>
  <c r="LA48" i="4"/>
  <c r="LA49" i="4"/>
  <c r="LA50" i="4"/>
  <c r="LA51" i="4"/>
  <c r="LA52" i="4"/>
  <c r="LA53" i="4"/>
  <c r="LA54" i="4"/>
  <c r="LA55" i="4"/>
  <c r="LA56" i="4"/>
  <c r="LA57" i="4"/>
  <c r="LA58" i="4"/>
  <c r="LA59" i="4"/>
  <c r="LA60" i="4"/>
  <c r="LA61" i="4"/>
  <c r="LA62" i="4"/>
  <c r="LA63" i="4"/>
  <c r="LA64" i="4"/>
  <c r="LA65" i="4"/>
  <c r="LA66" i="4"/>
  <c r="LA67" i="4"/>
  <c r="LA68" i="4"/>
  <c r="LA69" i="4"/>
  <c r="LA70" i="4"/>
  <c r="LA71" i="4"/>
  <c r="LA72" i="4"/>
  <c r="LA73" i="4"/>
  <c r="LA74" i="4"/>
  <c r="LA75" i="4"/>
  <c r="LA76" i="4"/>
  <c r="LA77" i="4"/>
  <c r="LA78" i="4"/>
  <c r="LA79" i="4"/>
  <c r="LA80" i="4"/>
  <c r="LA81" i="4"/>
  <c r="LA82" i="4"/>
  <c r="LB3" i="4"/>
  <c r="LB87" i="4" s="1"/>
  <c r="LB5" i="4"/>
  <c r="LB9" i="4"/>
  <c r="LB10" i="4"/>
  <c r="LB4" i="4"/>
  <c r="LB6" i="4"/>
  <c r="LB7" i="4"/>
  <c r="LB8" i="4"/>
  <c r="LB11" i="4"/>
  <c r="LB12" i="4"/>
  <c r="LB13" i="4"/>
  <c r="LB14" i="4"/>
  <c r="LB15" i="4"/>
  <c r="LB16" i="4"/>
  <c r="LB17" i="4"/>
  <c r="LB18" i="4"/>
  <c r="LB19" i="4"/>
  <c r="LB20" i="4"/>
  <c r="LB21" i="4"/>
  <c r="LB22" i="4"/>
  <c r="LB23" i="4"/>
  <c r="LB24" i="4"/>
  <c r="LB25" i="4"/>
  <c r="LB26" i="4"/>
  <c r="LB27" i="4"/>
  <c r="LB28" i="4"/>
  <c r="LB29" i="4"/>
  <c r="LB30" i="4"/>
  <c r="LB31" i="4"/>
  <c r="LB32" i="4"/>
  <c r="LB33" i="4"/>
  <c r="LB34" i="4"/>
  <c r="LB35" i="4"/>
  <c r="LB36" i="4"/>
  <c r="LB37" i="4"/>
  <c r="LB38" i="4"/>
  <c r="LB39" i="4"/>
  <c r="LB40" i="4"/>
  <c r="LB41" i="4"/>
  <c r="LB42" i="4"/>
  <c r="LB43" i="4"/>
  <c r="LB44" i="4"/>
  <c r="LB45" i="4"/>
  <c r="LB46" i="4"/>
  <c r="LB47" i="4"/>
  <c r="LB48" i="4"/>
  <c r="LB49" i="4"/>
  <c r="LB50" i="4"/>
  <c r="LB51" i="4"/>
  <c r="LB52" i="4"/>
  <c r="LB53" i="4"/>
  <c r="LB54" i="4"/>
  <c r="LB55" i="4"/>
  <c r="LB56" i="4"/>
  <c r="LB57" i="4"/>
  <c r="LB58" i="4"/>
  <c r="LB59" i="4"/>
  <c r="LB60" i="4"/>
  <c r="LB61" i="4"/>
  <c r="LB62" i="4"/>
  <c r="LB63" i="4"/>
  <c r="LB64" i="4"/>
  <c r="LB65" i="4"/>
  <c r="LB66" i="4"/>
  <c r="LB67" i="4"/>
  <c r="LB68" i="4"/>
  <c r="LB69" i="4"/>
  <c r="LB70" i="4"/>
  <c r="LB71" i="4"/>
  <c r="LB72" i="4"/>
  <c r="LB73" i="4"/>
  <c r="LB74" i="4"/>
  <c r="LB75" i="4"/>
  <c r="LB76" i="4"/>
  <c r="LB77" i="4"/>
  <c r="LB78" i="4"/>
  <c r="LB79" i="4"/>
  <c r="LB80" i="4"/>
  <c r="LB81" i="4"/>
  <c r="LB82" i="4"/>
  <c r="LB86" i="4"/>
  <c r="LC3" i="4"/>
  <c r="LC5" i="4"/>
  <c r="LC86" i="4" s="1"/>
  <c r="LC9" i="4"/>
  <c r="LC10" i="4"/>
  <c r="LC87" i="4" s="1"/>
  <c r="LC4" i="4"/>
  <c r="LC6" i="4"/>
  <c r="LC7" i="4"/>
  <c r="LC8" i="4"/>
  <c r="LC11" i="4"/>
  <c r="LC12" i="4"/>
  <c r="LC13" i="4"/>
  <c r="LC14" i="4"/>
  <c r="LC15" i="4"/>
  <c r="LC16" i="4"/>
  <c r="LC17" i="4"/>
  <c r="LC18" i="4"/>
  <c r="LC19" i="4"/>
  <c r="LC20" i="4"/>
  <c r="LC21" i="4"/>
  <c r="LC22" i="4"/>
  <c r="LC23" i="4"/>
  <c r="LC24" i="4"/>
  <c r="LC25" i="4"/>
  <c r="LC26" i="4"/>
  <c r="LC27" i="4"/>
  <c r="LC28" i="4"/>
  <c r="LC29" i="4"/>
  <c r="LC30" i="4"/>
  <c r="LC31" i="4"/>
  <c r="LC32" i="4"/>
  <c r="LC33" i="4"/>
  <c r="LC34" i="4"/>
  <c r="LC35" i="4"/>
  <c r="LC36" i="4"/>
  <c r="LC37" i="4"/>
  <c r="LC38" i="4"/>
  <c r="LC39" i="4"/>
  <c r="LC40" i="4"/>
  <c r="LC41" i="4"/>
  <c r="LC42" i="4"/>
  <c r="LC43" i="4"/>
  <c r="LC44" i="4"/>
  <c r="LC45" i="4"/>
  <c r="LC46" i="4"/>
  <c r="LC47" i="4"/>
  <c r="LC48" i="4"/>
  <c r="LC49" i="4"/>
  <c r="LC50" i="4"/>
  <c r="LC51" i="4"/>
  <c r="LC52" i="4"/>
  <c r="LC53" i="4"/>
  <c r="LC54" i="4"/>
  <c r="LC55" i="4"/>
  <c r="LC56" i="4"/>
  <c r="LC57" i="4"/>
  <c r="LC58" i="4"/>
  <c r="LC59" i="4"/>
  <c r="LC60" i="4"/>
  <c r="LC61" i="4"/>
  <c r="LC62" i="4"/>
  <c r="LC63" i="4"/>
  <c r="LC64" i="4"/>
  <c r="LC65" i="4"/>
  <c r="LC66" i="4"/>
  <c r="LC67" i="4"/>
  <c r="LC68" i="4"/>
  <c r="LC69" i="4"/>
  <c r="LC70" i="4"/>
  <c r="LC71" i="4"/>
  <c r="LC72" i="4"/>
  <c r="LC73" i="4"/>
  <c r="LC74" i="4"/>
  <c r="LC75" i="4"/>
  <c r="LC76" i="4"/>
  <c r="LC77" i="4"/>
  <c r="LC78" i="4"/>
  <c r="LC79" i="4"/>
  <c r="LC80" i="4"/>
  <c r="LC81" i="4"/>
  <c r="LC82" i="4"/>
  <c r="LD3" i="4"/>
  <c r="LD5" i="4"/>
  <c r="LD9" i="4"/>
  <c r="LD86" i="4" s="1"/>
  <c r="LD10" i="4"/>
  <c r="LD4" i="4"/>
  <c r="LD6" i="4"/>
  <c r="LD7" i="4"/>
  <c r="LD8" i="4"/>
  <c r="LD11" i="4"/>
  <c r="LD12" i="4"/>
  <c r="LD13" i="4"/>
  <c r="LD14" i="4"/>
  <c r="LD15" i="4"/>
  <c r="LD16" i="4"/>
  <c r="LD17" i="4"/>
  <c r="LD18" i="4"/>
  <c r="LD19" i="4"/>
  <c r="LD20" i="4"/>
  <c r="LD21" i="4"/>
  <c r="LD22" i="4"/>
  <c r="LD23" i="4"/>
  <c r="LD24" i="4"/>
  <c r="LD25" i="4"/>
  <c r="LD26" i="4"/>
  <c r="LD27" i="4"/>
  <c r="LD28" i="4"/>
  <c r="LD29" i="4"/>
  <c r="LD30" i="4"/>
  <c r="LD31" i="4"/>
  <c r="LD32" i="4"/>
  <c r="LD33" i="4"/>
  <c r="LD34" i="4"/>
  <c r="LD35" i="4"/>
  <c r="LD36" i="4"/>
  <c r="LD37" i="4"/>
  <c r="LD38" i="4"/>
  <c r="LD39" i="4"/>
  <c r="LD40" i="4"/>
  <c r="LD41" i="4"/>
  <c r="LD42" i="4"/>
  <c r="LD43" i="4"/>
  <c r="LD44" i="4"/>
  <c r="LD45" i="4"/>
  <c r="LD46" i="4"/>
  <c r="LD47" i="4"/>
  <c r="LD48" i="4"/>
  <c r="LD49" i="4"/>
  <c r="LD50" i="4"/>
  <c r="LD51" i="4"/>
  <c r="LD52" i="4"/>
  <c r="LD53" i="4"/>
  <c r="LD54" i="4"/>
  <c r="LD55" i="4"/>
  <c r="LD56" i="4"/>
  <c r="LD57" i="4"/>
  <c r="LD58" i="4"/>
  <c r="LD59" i="4"/>
  <c r="LD60" i="4"/>
  <c r="LD61" i="4"/>
  <c r="LD62" i="4"/>
  <c r="LD63" i="4"/>
  <c r="LD64" i="4"/>
  <c r="LD65" i="4"/>
  <c r="LD66" i="4"/>
  <c r="LD67" i="4"/>
  <c r="LD68" i="4"/>
  <c r="LD69" i="4"/>
  <c r="LD70" i="4"/>
  <c r="LD71" i="4"/>
  <c r="LD72" i="4"/>
  <c r="LD73" i="4"/>
  <c r="LD74" i="4"/>
  <c r="LD75" i="4"/>
  <c r="LD76" i="4"/>
  <c r="LD77" i="4"/>
  <c r="LD78" i="4"/>
  <c r="LD79" i="4"/>
  <c r="LD80" i="4"/>
  <c r="LD81" i="4"/>
  <c r="LD82" i="4"/>
  <c r="LE3" i="4"/>
  <c r="LE5" i="4"/>
  <c r="LE86" i="4" s="1"/>
  <c r="LE9" i="4"/>
  <c r="LE10" i="4"/>
  <c r="LE4" i="4"/>
  <c r="LE6" i="4"/>
  <c r="LE7" i="4"/>
  <c r="LE8" i="4"/>
  <c r="LE11" i="4"/>
  <c r="LE12" i="4"/>
  <c r="LE13" i="4"/>
  <c r="LE14" i="4"/>
  <c r="LE15" i="4"/>
  <c r="LE16" i="4"/>
  <c r="LE17" i="4"/>
  <c r="LE18" i="4"/>
  <c r="LE19" i="4"/>
  <c r="LE20" i="4"/>
  <c r="LE21" i="4"/>
  <c r="LE22" i="4"/>
  <c r="LE23" i="4"/>
  <c r="LE24" i="4"/>
  <c r="LE25" i="4"/>
  <c r="LE26" i="4"/>
  <c r="LE27" i="4"/>
  <c r="LE28" i="4"/>
  <c r="LE29" i="4"/>
  <c r="LE30" i="4"/>
  <c r="LE31" i="4"/>
  <c r="LE32" i="4"/>
  <c r="LE33" i="4"/>
  <c r="LE34" i="4"/>
  <c r="LE35" i="4"/>
  <c r="LE36" i="4"/>
  <c r="LE37" i="4"/>
  <c r="LE38" i="4"/>
  <c r="LE39" i="4"/>
  <c r="LE40" i="4"/>
  <c r="LE41" i="4"/>
  <c r="LE42" i="4"/>
  <c r="LE43" i="4"/>
  <c r="LE44" i="4"/>
  <c r="LE45" i="4"/>
  <c r="LE46" i="4"/>
  <c r="LE47" i="4"/>
  <c r="LE48" i="4"/>
  <c r="LE49" i="4"/>
  <c r="LE50" i="4"/>
  <c r="LE51" i="4"/>
  <c r="LE52" i="4"/>
  <c r="LE53" i="4"/>
  <c r="LE54" i="4"/>
  <c r="LE55" i="4"/>
  <c r="LE56" i="4"/>
  <c r="LE57" i="4"/>
  <c r="LE58" i="4"/>
  <c r="LE59" i="4"/>
  <c r="LE60" i="4"/>
  <c r="LE61" i="4"/>
  <c r="LE62" i="4"/>
  <c r="LE63" i="4"/>
  <c r="LE64" i="4"/>
  <c r="LE65" i="4"/>
  <c r="LE66" i="4"/>
  <c r="LE67" i="4"/>
  <c r="LE68" i="4"/>
  <c r="LE69" i="4"/>
  <c r="LE70" i="4"/>
  <c r="LE71" i="4"/>
  <c r="LE72" i="4"/>
  <c r="LE73" i="4"/>
  <c r="LE74" i="4"/>
  <c r="LE75" i="4"/>
  <c r="LE76" i="4"/>
  <c r="LE77" i="4"/>
  <c r="LE78" i="4"/>
  <c r="LE79" i="4"/>
  <c r="LE80" i="4"/>
  <c r="LE81" i="4"/>
  <c r="LE82" i="4"/>
  <c r="LF3" i="4"/>
  <c r="LF87" i="4" s="1"/>
  <c r="LF5" i="4"/>
  <c r="LF9" i="4"/>
  <c r="LF10" i="4"/>
  <c r="LF4" i="4"/>
  <c r="LF6" i="4"/>
  <c r="LF7" i="4"/>
  <c r="LF8" i="4"/>
  <c r="LF11" i="4"/>
  <c r="LF12" i="4"/>
  <c r="LF13" i="4"/>
  <c r="LF14" i="4"/>
  <c r="LF15" i="4"/>
  <c r="LF16" i="4"/>
  <c r="LF17" i="4"/>
  <c r="LF18" i="4"/>
  <c r="LF19" i="4"/>
  <c r="LF20" i="4"/>
  <c r="LF21" i="4"/>
  <c r="LF22" i="4"/>
  <c r="LF23" i="4"/>
  <c r="LF24" i="4"/>
  <c r="LF25" i="4"/>
  <c r="LF26" i="4"/>
  <c r="LF27" i="4"/>
  <c r="LF28" i="4"/>
  <c r="LF29" i="4"/>
  <c r="LF30" i="4"/>
  <c r="LF31" i="4"/>
  <c r="LF32" i="4"/>
  <c r="LF33" i="4"/>
  <c r="LF34" i="4"/>
  <c r="LF35" i="4"/>
  <c r="LF36" i="4"/>
  <c r="LF37" i="4"/>
  <c r="LF38" i="4"/>
  <c r="LF39" i="4"/>
  <c r="LF40" i="4"/>
  <c r="LF41" i="4"/>
  <c r="LF42" i="4"/>
  <c r="LF43" i="4"/>
  <c r="LF44" i="4"/>
  <c r="LF45" i="4"/>
  <c r="LF46" i="4"/>
  <c r="LF47" i="4"/>
  <c r="LF48" i="4"/>
  <c r="LF49" i="4"/>
  <c r="LF50" i="4"/>
  <c r="LF51" i="4"/>
  <c r="LF52" i="4"/>
  <c r="LF53" i="4"/>
  <c r="LF54" i="4"/>
  <c r="LF55" i="4"/>
  <c r="LF56" i="4"/>
  <c r="LF57" i="4"/>
  <c r="LF58" i="4"/>
  <c r="LF59" i="4"/>
  <c r="LF60" i="4"/>
  <c r="LF61" i="4"/>
  <c r="LF62" i="4"/>
  <c r="LF63" i="4"/>
  <c r="LF64" i="4"/>
  <c r="LF65" i="4"/>
  <c r="LF66" i="4"/>
  <c r="LF67" i="4"/>
  <c r="LF68" i="4"/>
  <c r="LF69" i="4"/>
  <c r="LF70" i="4"/>
  <c r="LF71" i="4"/>
  <c r="LF72" i="4"/>
  <c r="LF73" i="4"/>
  <c r="LF74" i="4"/>
  <c r="LF75" i="4"/>
  <c r="LF76" i="4"/>
  <c r="LF77" i="4"/>
  <c r="LF78" i="4"/>
  <c r="LF79" i="4"/>
  <c r="LF80" i="4"/>
  <c r="LF81" i="4"/>
  <c r="LF82" i="4"/>
  <c r="LF86" i="4"/>
  <c r="LG3" i="4"/>
  <c r="LG5" i="4"/>
  <c r="LG86" i="4" s="1"/>
  <c r="LG9" i="4"/>
  <c r="LG10" i="4"/>
  <c r="LG87" i="4" s="1"/>
  <c r="LG4" i="4"/>
  <c r="LG6" i="4"/>
  <c r="LG7" i="4"/>
  <c r="LG8" i="4"/>
  <c r="LG11" i="4"/>
  <c r="LG12" i="4"/>
  <c r="LG13" i="4"/>
  <c r="LG14" i="4"/>
  <c r="LG15" i="4"/>
  <c r="LG16" i="4"/>
  <c r="LG17" i="4"/>
  <c r="LG18" i="4"/>
  <c r="LG19" i="4"/>
  <c r="LG20" i="4"/>
  <c r="LG21" i="4"/>
  <c r="LG22" i="4"/>
  <c r="LG23" i="4"/>
  <c r="LG24" i="4"/>
  <c r="LG25" i="4"/>
  <c r="LG26" i="4"/>
  <c r="LG27" i="4"/>
  <c r="LG28" i="4"/>
  <c r="LG29" i="4"/>
  <c r="LG30" i="4"/>
  <c r="LG31" i="4"/>
  <c r="LG32" i="4"/>
  <c r="LG33" i="4"/>
  <c r="LG34" i="4"/>
  <c r="LG35" i="4"/>
  <c r="LG36" i="4"/>
  <c r="LG37" i="4"/>
  <c r="LG38" i="4"/>
  <c r="LG39" i="4"/>
  <c r="LG40" i="4"/>
  <c r="LG41" i="4"/>
  <c r="LG42" i="4"/>
  <c r="LG43" i="4"/>
  <c r="LG44" i="4"/>
  <c r="LG45" i="4"/>
  <c r="LG46" i="4"/>
  <c r="LG47" i="4"/>
  <c r="LG48" i="4"/>
  <c r="LG49" i="4"/>
  <c r="LG50" i="4"/>
  <c r="LG51" i="4"/>
  <c r="LG52" i="4"/>
  <c r="LG53" i="4"/>
  <c r="LG54" i="4"/>
  <c r="LG55" i="4"/>
  <c r="LG56" i="4"/>
  <c r="LG57" i="4"/>
  <c r="LG58" i="4"/>
  <c r="LG59" i="4"/>
  <c r="LG60" i="4"/>
  <c r="LG61" i="4"/>
  <c r="LG62" i="4"/>
  <c r="LG63" i="4"/>
  <c r="LG64" i="4"/>
  <c r="LG65" i="4"/>
  <c r="LG66" i="4"/>
  <c r="LG67" i="4"/>
  <c r="LG68" i="4"/>
  <c r="LG69" i="4"/>
  <c r="LG70" i="4"/>
  <c r="LG71" i="4"/>
  <c r="LG72" i="4"/>
  <c r="LG73" i="4"/>
  <c r="LG74" i="4"/>
  <c r="LG75" i="4"/>
  <c r="LG76" i="4"/>
  <c r="LG77" i="4"/>
  <c r="LG78" i="4"/>
  <c r="LG79" i="4"/>
  <c r="LG80" i="4"/>
  <c r="LG81" i="4"/>
  <c r="LG82" i="4"/>
  <c r="LH3" i="4"/>
  <c r="LH5" i="4"/>
  <c r="LH9" i="4"/>
  <c r="LH86" i="4" s="1"/>
  <c r="LH10" i="4"/>
  <c r="LH4" i="4"/>
  <c r="LH6" i="4"/>
  <c r="LH7" i="4"/>
  <c r="LH8" i="4"/>
  <c r="LH11" i="4"/>
  <c r="LH12" i="4"/>
  <c r="LH13" i="4"/>
  <c r="LH14" i="4"/>
  <c r="LH15" i="4"/>
  <c r="LH16" i="4"/>
  <c r="LH17" i="4"/>
  <c r="LH18" i="4"/>
  <c r="LH19" i="4"/>
  <c r="LH20" i="4"/>
  <c r="LH21" i="4"/>
  <c r="LH22" i="4"/>
  <c r="LH23" i="4"/>
  <c r="LH24" i="4"/>
  <c r="LH25" i="4"/>
  <c r="LH26" i="4"/>
  <c r="LH27" i="4"/>
  <c r="LH28" i="4"/>
  <c r="LH29" i="4"/>
  <c r="LH30" i="4"/>
  <c r="LH31" i="4"/>
  <c r="LH32" i="4"/>
  <c r="LH33" i="4"/>
  <c r="LH34" i="4"/>
  <c r="LH35" i="4"/>
  <c r="LH36" i="4"/>
  <c r="LH37" i="4"/>
  <c r="LH38" i="4"/>
  <c r="LH39" i="4"/>
  <c r="LH40" i="4"/>
  <c r="LH41" i="4"/>
  <c r="LH42" i="4"/>
  <c r="LH43" i="4"/>
  <c r="LH44" i="4"/>
  <c r="LH45" i="4"/>
  <c r="LH46" i="4"/>
  <c r="LH47" i="4"/>
  <c r="LH48" i="4"/>
  <c r="LH49" i="4"/>
  <c r="LH50" i="4"/>
  <c r="LH51" i="4"/>
  <c r="LH52" i="4"/>
  <c r="LH53" i="4"/>
  <c r="LH54" i="4"/>
  <c r="LH55" i="4"/>
  <c r="LH56" i="4"/>
  <c r="LH57" i="4"/>
  <c r="LH58" i="4"/>
  <c r="LH59" i="4"/>
  <c r="LH60" i="4"/>
  <c r="LH61" i="4"/>
  <c r="LH62" i="4"/>
  <c r="LH63" i="4"/>
  <c r="LH64" i="4"/>
  <c r="LH65" i="4"/>
  <c r="LH66" i="4"/>
  <c r="LH67" i="4"/>
  <c r="LH68" i="4"/>
  <c r="LH69" i="4"/>
  <c r="LH70" i="4"/>
  <c r="LH71" i="4"/>
  <c r="LH72" i="4"/>
  <c r="LH73" i="4"/>
  <c r="LH74" i="4"/>
  <c r="LH75" i="4"/>
  <c r="LH76" i="4"/>
  <c r="LH77" i="4"/>
  <c r="LH78" i="4"/>
  <c r="LH79" i="4"/>
  <c r="LH80" i="4"/>
  <c r="LH81" i="4"/>
  <c r="LH82" i="4"/>
  <c r="LI3" i="4"/>
  <c r="LI5" i="4"/>
  <c r="LI86" i="4" s="1"/>
  <c r="LI9" i="4"/>
  <c r="LI10" i="4"/>
  <c r="LI4" i="4"/>
  <c r="LI6" i="4"/>
  <c r="LI7" i="4"/>
  <c r="LI8" i="4"/>
  <c r="LI11" i="4"/>
  <c r="LI12" i="4"/>
  <c r="LI13" i="4"/>
  <c r="LI14" i="4"/>
  <c r="LI15" i="4"/>
  <c r="LI16" i="4"/>
  <c r="LI17" i="4"/>
  <c r="LI18" i="4"/>
  <c r="LI19" i="4"/>
  <c r="LI20" i="4"/>
  <c r="LI21" i="4"/>
  <c r="LI22" i="4"/>
  <c r="LI23" i="4"/>
  <c r="LI24" i="4"/>
  <c r="LI25" i="4"/>
  <c r="LI26" i="4"/>
  <c r="LI27" i="4"/>
  <c r="LI28" i="4"/>
  <c r="LI29" i="4"/>
  <c r="LI30" i="4"/>
  <c r="LI31" i="4"/>
  <c r="LI32" i="4"/>
  <c r="LI33" i="4"/>
  <c r="LI34" i="4"/>
  <c r="LI35" i="4"/>
  <c r="LI36" i="4"/>
  <c r="LI37" i="4"/>
  <c r="LI38" i="4"/>
  <c r="LI39" i="4"/>
  <c r="LI40" i="4"/>
  <c r="LI41" i="4"/>
  <c r="LI42" i="4"/>
  <c r="LI43" i="4"/>
  <c r="LI44" i="4"/>
  <c r="LI45" i="4"/>
  <c r="LI46" i="4"/>
  <c r="LI47" i="4"/>
  <c r="LI48" i="4"/>
  <c r="LI49" i="4"/>
  <c r="LI50" i="4"/>
  <c r="LI51" i="4"/>
  <c r="LI52" i="4"/>
  <c r="LI53" i="4"/>
  <c r="LI54" i="4"/>
  <c r="LI55" i="4"/>
  <c r="LI56" i="4"/>
  <c r="LI57" i="4"/>
  <c r="LI58" i="4"/>
  <c r="LI59" i="4"/>
  <c r="LI60" i="4"/>
  <c r="LI61" i="4"/>
  <c r="LI62" i="4"/>
  <c r="LI63" i="4"/>
  <c r="LI64" i="4"/>
  <c r="LI65" i="4"/>
  <c r="LI66" i="4"/>
  <c r="LI67" i="4"/>
  <c r="LI68" i="4"/>
  <c r="LI69" i="4"/>
  <c r="LI70" i="4"/>
  <c r="LI71" i="4"/>
  <c r="LI72" i="4"/>
  <c r="LI73" i="4"/>
  <c r="LI74" i="4"/>
  <c r="LI75" i="4"/>
  <c r="LI76" i="4"/>
  <c r="LI77" i="4"/>
  <c r="LI78" i="4"/>
  <c r="LI79" i="4"/>
  <c r="LI80" i="4"/>
  <c r="LI81" i="4"/>
  <c r="LI82" i="4"/>
  <c r="LJ3" i="4"/>
  <c r="LJ87" i="4" s="1"/>
  <c r="LJ5" i="4"/>
  <c r="LJ9" i="4"/>
  <c r="LJ10" i="4"/>
  <c r="LJ4" i="4"/>
  <c r="LJ6" i="4"/>
  <c r="LJ7" i="4"/>
  <c r="LJ8" i="4"/>
  <c r="LJ11" i="4"/>
  <c r="LJ12" i="4"/>
  <c r="LJ13" i="4"/>
  <c r="LJ14" i="4"/>
  <c r="LJ15" i="4"/>
  <c r="LJ16" i="4"/>
  <c r="LJ17" i="4"/>
  <c r="LJ18" i="4"/>
  <c r="LJ19" i="4"/>
  <c r="LJ20" i="4"/>
  <c r="LJ21" i="4"/>
  <c r="LJ22" i="4"/>
  <c r="LJ23" i="4"/>
  <c r="LJ24" i="4"/>
  <c r="LJ25" i="4"/>
  <c r="LJ26" i="4"/>
  <c r="LJ27" i="4"/>
  <c r="LJ28" i="4"/>
  <c r="LJ29" i="4"/>
  <c r="LJ30" i="4"/>
  <c r="LJ31" i="4"/>
  <c r="LJ32" i="4"/>
  <c r="LJ33" i="4"/>
  <c r="LJ34" i="4"/>
  <c r="LJ35" i="4"/>
  <c r="LJ36" i="4"/>
  <c r="LJ37" i="4"/>
  <c r="LJ38" i="4"/>
  <c r="LJ39" i="4"/>
  <c r="LJ40" i="4"/>
  <c r="LJ41" i="4"/>
  <c r="LJ42" i="4"/>
  <c r="LJ43" i="4"/>
  <c r="LJ44" i="4"/>
  <c r="LJ45" i="4"/>
  <c r="LJ46" i="4"/>
  <c r="LJ47" i="4"/>
  <c r="LJ48" i="4"/>
  <c r="LJ49" i="4"/>
  <c r="LJ50" i="4"/>
  <c r="LJ51" i="4"/>
  <c r="LJ52" i="4"/>
  <c r="LJ53" i="4"/>
  <c r="LJ54" i="4"/>
  <c r="LJ55" i="4"/>
  <c r="LJ56" i="4"/>
  <c r="LJ57" i="4"/>
  <c r="LJ58" i="4"/>
  <c r="LJ59" i="4"/>
  <c r="LJ60" i="4"/>
  <c r="LJ61" i="4"/>
  <c r="LJ62" i="4"/>
  <c r="LJ63" i="4"/>
  <c r="LJ64" i="4"/>
  <c r="LJ65" i="4"/>
  <c r="LJ66" i="4"/>
  <c r="LJ67" i="4"/>
  <c r="LJ68" i="4"/>
  <c r="LJ69" i="4"/>
  <c r="LJ70" i="4"/>
  <c r="LJ71" i="4"/>
  <c r="LJ72" i="4"/>
  <c r="LJ73" i="4"/>
  <c r="LJ74" i="4"/>
  <c r="LJ75" i="4"/>
  <c r="LJ76" i="4"/>
  <c r="LJ77" i="4"/>
  <c r="LJ78" i="4"/>
  <c r="LJ79" i="4"/>
  <c r="LJ80" i="4"/>
  <c r="LJ81" i="4"/>
  <c r="LJ82" i="4"/>
  <c r="LJ86" i="4"/>
  <c r="LK3" i="4"/>
  <c r="LK5" i="4"/>
  <c r="LK86" i="4" s="1"/>
  <c r="LK9" i="4"/>
  <c r="LK10" i="4"/>
  <c r="LK87" i="4" s="1"/>
  <c r="LK4" i="4"/>
  <c r="LK6" i="4"/>
  <c r="LK7" i="4"/>
  <c r="LK8" i="4"/>
  <c r="LK11" i="4"/>
  <c r="LK12" i="4"/>
  <c r="LK13" i="4"/>
  <c r="LK14" i="4"/>
  <c r="LK15" i="4"/>
  <c r="LK16" i="4"/>
  <c r="LK17" i="4"/>
  <c r="LK18" i="4"/>
  <c r="LK19" i="4"/>
  <c r="LK20" i="4"/>
  <c r="LK21" i="4"/>
  <c r="LK22" i="4"/>
  <c r="LK23" i="4"/>
  <c r="LK24" i="4"/>
  <c r="LK25" i="4"/>
  <c r="LK26" i="4"/>
  <c r="LK27" i="4"/>
  <c r="LK28" i="4"/>
  <c r="LK29" i="4"/>
  <c r="LK30" i="4"/>
  <c r="LK31" i="4"/>
  <c r="LK32" i="4"/>
  <c r="LK33" i="4"/>
  <c r="LK34" i="4"/>
  <c r="LK35" i="4"/>
  <c r="LK36" i="4"/>
  <c r="LK37" i="4"/>
  <c r="LK38" i="4"/>
  <c r="LK39" i="4"/>
  <c r="LK40" i="4"/>
  <c r="LK41" i="4"/>
  <c r="LK42" i="4"/>
  <c r="LK43" i="4"/>
  <c r="LK44" i="4"/>
  <c r="LK45" i="4"/>
  <c r="LK46" i="4"/>
  <c r="LK47" i="4"/>
  <c r="LK48" i="4"/>
  <c r="LK49" i="4"/>
  <c r="LK50" i="4"/>
  <c r="LK51" i="4"/>
  <c r="LK52" i="4"/>
  <c r="LK53" i="4"/>
  <c r="LK54" i="4"/>
  <c r="LK55" i="4"/>
  <c r="LK56" i="4"/>
  <c r="LK57" i="4"/>
  <c r="LK58" i="4"/>
  <c r="LK59" i="4"/>
  <c r="LK60" i="4"/>
  <c r="LK61" i="4"/>
  <c r="LK62" i="4"/>
  <c r="LK63" i="4"/>
  <c r="LK64" i="4"/>
  <c r="LK65" i="4"/>
  <c r="LK66" i="4"/>
  <c r="LK67" i="4"/>
  <c r="LK68" i="4"/>
  <c r="LK69" i="4"/>
  <c r="LK70" i="4"/>
  <c r="LK71" i="4"/>
  <c r="LK72" i="4"/>
  <c r="LK73" i="4"/>
  <c r="LK74" i="4"/>
  <c r="LK75" i="4"/>
  <c r="LK76" i="4"/>
  <c r="LK77" i="4"/>
  <c r="LK78" i="4"/>
  <c r="LK79" i="4"/>
  <c r="LK80" i="4"/>
  <c r="LK81" i="4"/>
  <c r="LK82" i="4"/>
  <c r="LL3" i="4"/>
  <c r="LL5" i="4"/>
  <c r="LL9" i="4"/>
  <c r="LL86" i="4" s="1"/>
  <c r="LL10" i="4"/>
  <c r="LL4" i="4"/>
  <c r="LL6" i="4"/>
  <c r="LL7" i="4"/>
  <c r="LL8" i="4"/>
  <c r="LL11" i="4"/>
  <c r="LL12" i="4"/>
  <c r="LL13" i="4"/>
  <c r="LL14" i="4"/>
  <c r="LL15" i="4"/>
  <c r="LL16" i="4"/>
  <c r="LL17" i="4"/>
  <c r="LL18" i="4"/>
  <c r="LL19" i="4"/>
  <c r="LL20" i="4"/>
  <c r="LL21" i="4"/>
  <c r="LL22" i="4"/>
  <c r="LL23" i="4"/>
  <c r="LL24" i="4"/>
  <c r="LL25" i="4"/>
  <c r="LL26" i="4"/>
  <c r="LL27" i="4"/>
  <c r="LL28" i="4"/>
  <c r="LL29" i="4"/>
  <c r="LL30" i="4"/>
  <c r="LL31" i="4"/>
  <c r="LL32" i="4"/>
  <c r="LL33" i="4"/>
  <c r="LL34" i="4"/>
  <c r="LL35" i="4"/>
  <c r="LL36" i="4"/>
  <c r="LL37" i="4"/>
  <c r="LL38" i="4"/>
  <c r="LL39" i="4"/>
  <c r="LL40" i="4"/>
  <c r="LL41" i="4"/>
  <c r="LL42" i="4"/>
  <c r="LL43" i="4"/>
  <c r="LL44" i="4"/>
  <c r="LL45" i="4"/>
  <c r="LL46" i="4"/>
  <c r="LL47" i="4"/>
  <c r="LL48" i="4"/>
  <c r="LL49" i="4"/>
  <c r="LL50" i="4"/>
  <c r="LL51" i="4"/>
  <c r="LL52" i="4"/>
  <c r="LL53" i="4"/>
  <c r="LL54" i="4"/>
  <c r="LL55" i="4"/>
  <c r="LL56" i="4"/>
  <c r="LL57" i="4"/>
  <c r="LL58" i="4"/>
  <c r="LL59" i="4"/>
  <c r="LL60" i="4"/>
  <c r="LL61" i="4"/>
  <c r="LL62" i="4"/>
  <c r="LL63" i="4"/>
  <c r="LL64" i="4"/>
  <c r="LL65" i="4"/>
  <c r="LL66" i="4"/>
  <c r="LL67" i="4"/>
  <c r="LL68" i="4"/>
  <c r="LL69" i="4"/>
  <c r="LL70" i="4"/>
  <c r="LL71" i="4"/>
  <c r="LL72" i="4"/>
  <c r="LL73" i="4"/>
  <c r="LL74" i="4"/>
  <c r="LL75" i="4"/>
  <c r="LL76" i="4"/>
  <c r="LL77" i="4"/>
  <c r="LL78" i="4"/>
  <c r="LL79" i="4"/>
  <c r="LL80" i="4"/>
  <c r="LL81" i="4"/>
  <c r="LL82" i="4"/>
  <c r="LM3" i="4"/>
  <c r="LM5" i="4"/>
  <c r="LM86" i="4" s="1"/>
  <c r="LM9" i="4"/>
  <c r="LM10" i="4"/>
  <c r="LM4" i="4"/>
  <c r="LM6" i="4"/>
  <c r="LM7" i="4"/>
  <c r="LM8" i="4"/>
  <c r="LM11" i="4"/>
  <c r="LM12" i="4"/>
  <c r="LM13" i="4"/>
  <c r="LM14" i="4"/>
  <c r="LM15" i="4"/>
  <c r="LM16" i="4"/>
  <c r="LM17" i="4"/>
  <c r="LM18" i="4"/>
  <c r="LM19" i="4"/>
  <c r="LM20" i="4"/>
  <c r="LM21" i="4"/>
  <c r="LM22" i="4"/>
  <c r="LM23" i="4"/>
  <c r="LM24" i="4"/>
  <c r="LM25" i="4"/>
  <c r="LM26" i="4"/>
  <c r="LM27" i="4"/>
  <c r="LM28" i="4"/>
  <c r="LM29" i="4"/>
  <c r="LM30" i="4"/>
  <c r="LM31" i="4"/>
  <c r="LM32" i="4"/>
  <c r="LM33" i="4"/>
  <c r="LM34" i="4"/>
  <c r="LM35" i="4"/>
  <c r="LM36" i="4"/>
  <c r="LM37" i="4"/>
  <c r="LM38" i="4"/>
  <c r="LM39" i="4"/>
  <c r="LM40" i="4"/>
  <c r="LM41" i="4"/>
  <c r="LM42" i="4"/>
  <c r="LM43" i="4"/>
  <c r="LM44" i="4"/>
  <c r="LM45" i="4"/>
  <c r="LM46" i="4"/>
  <c r="LM47" i="4"/>
  <c r="LM48" i="4"/>
  <c r="LM49" i="4"/>
  <c r="LM50" i="4"/>
  <c r="LM51" i="4"/>
  <c r="LM52" i="4"/>
  <c r="LM53" i="4"/>
  <c r="LM54" i="4"/>
  <c r="LM55" i="4"/>
  <c r="LM56" i="4"/>
  <c r="LM57" i="4"/>
  <c r="LM58" i="4"/>
  <c r="LM59" i="4"/>
  <c r="LM60" i="4"/>
  <c r="LM61" i="4"/>
  <c r="LM62" i="4"/>
  <c r="LM63" i="4"/>
  <c r="LM64" i="4"/>
  <c r="LM65" i="4"/>
  <c r="LM66" i="4"/>
  <c r="LM67" i="4"/>
  <c r="LM68" i="4"/>
  <c r="LM69" i="4"/>
  <c r="LM70" i="4"/>
  <c r="LM71" i="4"/>
  <c r="LM72" i="4"/>
  <c r="LM73" i="4"/>
  <c r="LM74" i="4"/>
  <c r="LM75" i="4"/>
  <c r="LM76" i="4"/>
  <c r="LM77" i="4"/>
  <c r="LM78" i="4"/>
  <c r="LM79" i="4"/>
  <c r="LM80" i="4"/>
  <c r="LM81" i="4"/>
  <c r="LM82" i="4"/>
  <c r="LN3" i="4"/>
  <c r="LN87" i="4" s="1"/>
  <c r="LN5" i="4"/>
  <c r="LN9" i="4"/>
  <c r="LN10" i="4"/>
  <c r="LN4" i="4"/>
  <c r="LN6" i="4"/>
  <c r="LN7" i="4"/>
  <c r="LN8" i="4"/>
  <c r="LN11" i="4"/>
  <c r="LN12" i="4"/>
  <c r="LN13" i="4"/>
  <c r="LN14" i="4"/>
  <c r="LN15" i="4"/>
  <c r="LN16" i="4"/>
  <c r="LN17" i="4"/>
  <c r="LN18" i="4"/>
  <c r="LN19" i="4"/>
  <c r="LN20" i="4"/>
  <c r="LN21" i="4"/>
  <c r="LN22" i="4"/>
  <c r="LN23" i="4"/>
  <c r="LN24" i="4"/>
  <c r="LN25" i="4"/>
  <c r="LN26" i="4"/>
  <c r="LN27" i="4"/>
  <c r="LN28" i="4"/>
  <c r="LN29" i="4"/>
  <c r="LN30" i="4"/>
  <c r="LN31" i="4"/>
  <c r="LN32" i="4"/>
  <c r="LN33" i="4"/>
  <c r="LN34" i="4"/>
  <c r="LN35" i="4"/>
  <c r="LN36" i="4"/>
  <c r="LN37" i="4"/>
  <c r="LN38" i="4"/>
  <c r="LN39" i="4"/>
  <c r="LN40" i="4"/>
  <c r="LN41" i="4"/>
  <c r="LN42" i="4"/>
  <c r="LN43" i="4"/>
  <c r="LN44" i="4"/>
  <c r="LN45" i="4"/>
  <c r="LN46" i="4"/>
  <c r="LN47" i="4"/>
  <c r="LN48" i="4"/>
  <c r="LN49" i="4"/>
  <c r="LN50" i="4"/>
  <c r="LN51" i="4"/>
  <c r="LN52" i="4"/>
  <c r="LN53" i="4"/>
  <c r="LN54" i="4"/>
  <c r="LN55" i="4"/>
  <c r="LN56" i="4"/>
  <c r="LN57" i="4"/>
  <c r="LN58" i="4"/>
  <c r="LN59" i="4"/>
  <c r="LN60" i="4"/>
  <c r="LN61" i="4"/>
  <c r="LN62" i="4"/>
  <c r="LN63" i="4"/>
  <c r="LN64" i="4"/>
  <c r="LN65" i="4"/>
  <c r="LN66" i="4"/>
  <c r="LN67" i="4"/>
  <c r="LN68" i="4"/>
  <c r="LN69" i="4"/>
  <c r="LN70" i="4"/>
  <c r="LN71" i="4"/>
  <c r="LN72" i="4"/>
  <c r="LN73" i="4"/>
  <c r="LN74" i="4"/>
  <c r="LN75" i="4"/>
  <c r="LN76" i="4"/>
  <c r="LN77" i="4"/>
  <c r="LN78" i="4"/>
  <c r="LN79" i="4"/>
  <c r="LN80" i="4"/>
  <c r="LN81" i="4"/>
  <c r="LN82" i="4"/>
  <c r="LN86" i="4"/>
  <c r="LO3" i="4"/>
  <c r="LO5" i="4"/>
  <c r="LO86" i="4" s="1"/>
  <c r="LO9" i="4"/>
  <c r="LO10" i="4"/>
  <c r="LO87" i="4" s="1"/>
  <c r="LO4" i="4"/>
  <c r="LO6" i="4"/>
  <c r="LO7" i="4"/>
  <c r="LO8" i="4"/>
  <c r="LO11" i="4"/>
  <c r="LO12" i="4"/>
  <c r="LO13" i="4"/>
  <c r="LO14" i="4"/>
  <c r="LO15" i="4"/>
  <c r="LO16" i="4"/>
  <c r="LO17" i="4"/>
  <c r="LO18" i="4"/>
  <c r="LO19" i="4"/>
  <c r="LO20" i="4"/>
  <c r="LO21" i="4"/>
  <c r="LO22" i="4"/>
  <c r="LO23" i="4"/>
  <c r="LO24" i="4"/>
  <c r="LO25" i="4"/>
  <c r="LO26" i="4"/>
  <c r="LO27" i="4"/>
  <c r="LO28" i="4"/>
  <c r="LO29" i="4"/>
  <c r="LO30" i="4"/>
  <c r="LO31" i="4"/>
  <c r="LO32" i="4"/>
  <c r="LO33" i="4"/>
  <c r="LO34" i="4"/>
  <c r="LO35" i="4"/>
  <c r="LO36" i="4"/>
  <c r="LO37" i="4"/>
  <c r="LO38" i="4"/>
  <c r="LO39" i="4"/>
  <c r="LO40" i="4"/>
  <c r="LO41" i="4"/>
  <c r="LO42" i="4"/>
  <c r="LO43" i="4"/>
  <c r="LO44" i="4"/>
  <c r="LO45" i="4"/>
  <c r="LO46" i="4"/>
  <c r="LO47" i="4"/>
  <c r="LO48" i="4"/>
  <c r="LO49" i="4"/>
  <c r="LO50" i="4"/>
  <c r="LO51" i="4"/>
  <c r="LO52" i="4"/>
  <c r="LO53" i="4"/>
  <c r="LO54" i="4"/>
  <c r="LO55" i="4"/>
  <c r="LO56" i="4"/>
  <c r="LO57" i="4"/>
  <c r="LO58" i="4"/>
  <c r="LO59" i="4"/>
  <c r="LO60" i="4"/>
  <c r="LO61" i="4"/>
  <c r="LO62" i="4"/>
  <c r="LO63" i="4"/>
  <c r="LO64" i="4"/>
  <c r="LO65" i="4"/>
  <c r="LO66" i="4"/>
  <c r="LO67" i="4"/>
  <c r="LO68" i="4"/>
  <c r="LO69" i="4"/>
  <c r="LO70" i="4"/>
  <c r="LO71" i="4"/>
  <c r="LO72" i="4"/>
  <c r="LO73" i="4"/>
  <c r="LO74" i="4"/>
  <c r="LO75" i="4"/>
  <c r="LO76" i="4"/>
  <c r="LO77" i="4"/>
  <c r="LO78" i="4"/>
  <c r="LO79" i="4"/>
  <c r="LO80" i="4"/>
  <c r="LO81" i="4"/>
  <c r="LO82" i="4"/>
  <c r="LP3" i="4"/>
  <c r="LP5" i="4"/>
  <c r="LP9" i="4"/>
  <c r="LP86" i="4" s="1"/>
  <c r="LP10" i="4"/>
  <c r="LP4" i="4"/>
  <c r="LP6" i="4"/>
  <c r="LP7" i="4"/>
  <c r="LP8" i="4"/>
  <c r="LP11" i="4"/>
  <c r="LP12" i="4"/>
  <c r="LP13" i="4"/>
  <c r="LP14" i="4"/>
  <c r="LP15" i="4"/>
  <c r="LP16" i="4"/>
  <c r="LP17" i="4"/>
  <c r="LP18" i="4"/>
  <c r="LP19" i="4"/>
  <c r="LP20" i="4"/>
  <c r="LP21" i="4"/>
  <c r="LP22" i="4"/>
  <c r="LP23" i="4"/>
  <c r="LP24" i="4"/>
  <c r="LP25" i="4"/>
  <c r="LP26" i="4"/>
  <c r="LP27" i="4"/>
  <c r="LP28" i="4"/>
  <c r="LP29" i="4"/>
  <c r="LP30" i="4"/>
  <c r="LP31" i="4"/>
  <c r="LP32" i="4"/>
  <c r="LP33" i="4"/>
  <c r="LP34" i="4"/>
  <c r="LP35" i="4"/>
  <c r="LP36" i="4"/>
  <c r="LP37" i="4"/>
  <c r="LP38" i="4"/>
  <c r="LP39" i="4"/>
  <c r="LP40" i="4"/>
  <c r="LP41" i="4"/>
  <c r="LP42" i="4"/>
  <c r="LP43" i="4"/>
  <c r="LP44" i="4"/>
  <c r="LP45" i="4"/>
  <c r="LP46" i="4"/>
  <c r="LP47" i="4"/>
  <c r="LP48" i="4"/>
  <c r="LP49" i="4"/>
  <c r="LP50" i="4"/>
  <c r="LP51" i="4"/>
  <c r="LP52" i="4"/>
  <c r="LP53" i="4"/>
  <c r="LP54" i="4"/>
  <c r="LP55" i="4"/>
  <c r="LP56" i="4"/>
  <c r="LP57" i="4"/>
  <c r="LP58" i="4"/>
  <c r="LP59" i="4"/>
  <c r="LP60" i="4"/>
  <c r="LP61" i="4"/>
  <c r="LP62" i="4"/>
  <c r="LP63" i="4"/>
  <c r="LP64" i="4"/>
  <c r="LP65" i="4"/>
  <c r="LP66" i="4"/>
  <c r="LP67" i="4"/>
  <c r="LP68" i="4"/>
  <c r="LP69" i="4"/>
  <c r="LP70" i="4"/>
  <c r="LP71" i="4"/>
  <c r="LP72" i="4"/>
  <c r="LP73" i="4"/>
  <c r="LP74" i="4"/>
  <c r="LP75" i="4"/>
  <c r="LP76" i="4"/>
  <c r="LP77" i="4"/>
  <c r="LP78" i="4"/>
  <c r="LP79" i="4"/>
  <c r="LP80" i="4"/>
  <c r="LP81" i="4"/>
  <c r="LP82" i="4"/>
  <c r="LQ3" i="4"/>
  <c r="LQ5" i="4"/>
  <c r="LQ86" i="4" s="1"/>
  <c r="LQ9" i="4"/>
  <c r="LQ10" i="4"/>
  <c r="LQ4" i="4"/>
  <c r="LQ6" i="4"/>
  <c r="LQ7" i="4"/>
  <c r="LQ8" i="4"/>
  <c r="LQ11" i="4"/>
  <c r="LQ12" i="4"/>
  <c r="LQ13" i="4"/>
  <c r="LQ14" i="4"/>
  <c r="LQ15" i="4"/>
  <c r="LQ16" i="4"/>
  <c r="LQ17" i="4"/>
  <c r="LQ18" i="4"/>
  <c r="LQ19" i="4"/>
  <c r="LQ20" i="4"/>
  <c r="LQ21" i="4"/>
  <c r="LQ22" i="4"/>
  <c r="LQ23" i="4"/>
  <c r="LQ24" i="4"/>
  <c r="LQ25" i="4"/>
  <c r="LQ26" i="4"/>
  <c r="LQ27" i="4"/>
  <c r="LQ28" i="4"/>
  <c r="LQ29" i="4"/>
  <c r="LQ30" i="4"/>
  <c r="LQ31" i="4"/>
  <c r="LQ32" i="4"/>
  <c r="LQ33" i="4"/>
  <c r="LQ34" i="4"/>
  <c r="LQ35" i="4"/>
  <c r="LQ36" i="4"/>
  <c r="LQ37" i="4"/>
  <c r="LQ38" i="4"/>
  <c r="LQ39" i="4"/>
  <c r="LQ40" i="4"/>
  <c r="LQ41" i="4"/>
  <c r="LQ42" i="4"/>
  <c r="LQ43" i="4"/>
  <c r="LQ44" i="4"/>
  <c r="LQ45" i="4"/>
  <c r="LQ46" i="4"/>
  <c r="LQ47" i="4"/>
  <c r="LQ48" i="4"/>
  <c r="LQ49" i="4"/>
  <c r="LQ50" i="4"/>
  <c r="LQ51" i="4"/>
  <c r="LQ52" i="4"/>
  <c r="LQ53" i="4"/>
  <c r="LQ54" i="4"/>
  <c r="LQ55" i="4"/>
  <c r="LQ56" i="4"/>
  <c r="LQ57" i="4"/>
  <c r="LQ58" i="4"/>
  <c r="LQ59" i="4"/>
  <c r="LQ60" i="4"/>
  <c r="LQ61" i="4"/>
  <c r="LQ62" i="4"/>
  <c r="LQ63" i="4"/>
  <c r="LQ64" i="4"/>
  <c r="LQ65" i="4"/>
  <c r="LQ66" i="4"/>
  <c r="LQ67" i="4"/>
  <c r="LQ68" i="4"/>
  <c r="LQ69" i="4"/>
  <c r="LQ70" i="4"/>
  <c r="LQ71" i="4"/>
  <c r="LQ72" i="4"/>
  <c r="LQ73" i="4"/>
  <c r="LQ74" i="4"/>
  <c r="LQ75" i="4"/>
  <c r="LQ76" i="4"/>
  <c r="LQ77" i="4"/>
  <c r="LQ78" i="4"/>
  <c r="LQ79" i="4"/>
  <c r="LQ80" i="4"/>
  <c r="LQ81" i="4"/>
  <c r="LQ82" i="4"/>
  <c r="LR3" i="4"/>
  <c r="LR87" i="4" s="1"/>
  <c r="LR5" i="4"/>
  <c r="LR9" i="4"/>
  <c r="LR10" i="4"/>
  <c r="LR4" i="4"/>
  <c r="LR6" i="4"/>
  <c r="LR7" i="4"/>
  <c r="LR8" i="4"/>
  <c r="LR11" i="4"/>
  <c r="LR12" i="4"/>
  <c r="LR13" i="4"/>
  <c r="LR14" i="4"/>
  <c r="LR15" i="4"/>
  <c r="LR16" i="4"/>
  <c r="LR17" i="4"/>
  <c r="LR18" i="4"/>
  <c r="LR19" i="4"/>
  <c r="LR20" i="4"/>
  <c r="LR21" i="4"/>
  <c r="LR22" i="4"/>
  <c r="LR23" i="4"/>
  <c r="LR24" i="4"/>
  <c r="LR25" i="4"/>
  <c r="LR26" i="4"/>
  <c r="LR27" i="4"/>
  <c r="LR28" i="4"/>
  <c r="LR29" i="4"/>
  <c r="LR30" i="4"/>
  <c r="LR31" i="4"/>
  <c r="LR32" i="4"/>
  <c r="LR33" i="4"/>
  <c r="LR34" i="4"/>
  <c r="LR35" i="4"/>
  <c r="LR36" i="4"/>
  <c r="LR37" i="4"/>
  <c r="LR38" i="4"/>
  <c r="LR39" i="4"/>
  <c r="LR40" i="4"/>
  <c r="LR41" i="4"/>
  <c r="LR42" i="4"/>
  <c r="LR43" i="4"/>
  <c r="LR44" i="4"/>
  <c r="LR45" i="4"/>
  <c r="LR46" i="4"/>
  <c r="LR47" i="4"/>
  <c r="LR48" i="4"/>
  <c r="LR49" i="4"/>
  <c r="LR50" i="4"/>
  <c r="LR51" i="4"/>
  <c r="LR52" i="4"/>
  <c r="LR53" i="4"/>
  <c r="LR54" i="4"/>
  <c r="LR55" i="4"/>
  <c r="LR56" i="4"/>
  <c r="LR57" i="4"/>
  <c r="LR58" i="4"/>
  <c r="LR59" i="4"/>
  <c r="LR60" i="4"/>
  <c r="LR61" i="4"/>
  <c r="LR62" i="4"/>
  <c r="LR63" i="4"/>
  <c r="LR64" i="4"/>
  <c r="LR65" i="4"/>
  <c r="LR66" i="4"/>
  <c r="LR67" i="4"/>
  <c r="LR68" i="4"/>
  <c r="LR69" i="4"/>
  <c r="LR70" i="4"/>
  <c r="LR71" i="4"/>
  <c r="LR72" i="4"/>
  <c r="LR73" i="4"/>
  <c r="LR74" i="4"/>
  <c r="LR75" i="4"/>
  <c r="LR76" i="4"/>
  <c r="LR77" i="4"/>
  <c r="LR78" i="4"/>
  <c r="LR79" i="4"/>
  <c r="LR80" i="4"/>
  <c r="LR81" i="4"/>
  <c r="LR82" i="4"/>
  <c r="LR86" i="4"/>
  <c r="LS3" i="4"/>
  <c r="LS5" i="4"/>
  <c r="LS86" i="4" s="1"/>
  <c r="LS9" i="4"/>
  <c r="LS10" i="4"/>
  <c r="LS87" i="4" s="1"/>
  <c r="LS4" i="4"/>
  <c r="LS6" i="4"/>
  <c r="LS7" i="4"/>
  <c r="LS8" i="4"/>
  <c r="LS11" i="4"/>
  <c r="LS12" i="4"/>
  <c r="LS13" i="4"/>
  <c r="LS14" i="4"/>
  <c r="LS15" i="4"/>
  <c r="LS16" i="4"/>
  <c r="LS17" i="4"/>
  <c r="LS18" i="4"/>
  <c r="LS19" i="4"/>
  <c r="LS20" i="4"/>
  <c r="LS21" i="4"/>
  <c r="LS22" i="4"/>
  <c r="LS23" i="4"/>
  <c r="LS24" i="4"/>
  <c r="LS25" i="4"/>
  <c r="LS26" i="4"/>
  <c r="LS27" i="4"/>
  <c r="LS28" i="4"/>
  <c r="LS29" i="4"/>
  <c r="LS30" i="4"/>
  <c r="LS31" i="4"/>
  <c r="LS32" i="4"/>
  <c r="LS33" i="4"/>
  <c r="LS34" i="4"/>
  <c r="LS35" i="4"/>
  <c r="LS36" i="4"/>
  <c r="LS37" i="4"/>
  <c r="LS38" i="4"/>
  <c r="LS39" i="4"/>
  <c r="LS40" i="4"/>
  <c r="LS41" i="4"/>
  <c r="LS42" i="4"/>
  <c r="LS43" i="4"/>
  <c r="LS44" i="4"/>
  <c r="LS45" i="4"/>
  <c r="LS46" i="4"/>
  <c r="LS47" i="4"/>
  <c r="LS48" i="4"/>
  <c r="LS49" i="4"/>
  <c r="LS50" i="4"/>
  <c r="LS51" i="4"/>
  <c r="LS52" i="4"/>
  <c r="LS53" i="4"/>
  <c r="LS54" i="4"/>
  <c r="LS55" i="4"/>
  <c r="LS56" i="4"/>
  <c r="LS57" i="4"/>
  <c r="LS58" i="4"/>
  <c r="LS59" i="4"/>
  <c r="LS60" i="4"/>
  <c r="LS61" i="4"/>
  <c r="LS62" i="4"/>
  <c r="LS63" i="4"/>
  <c r="LS64" i="4"/>
  <c r="LS65" i="4"/>
  <c r="LS66" i="4"/>
  <c r="LS67" i="4"/>
  <c r="LS68" i="4"/>
  <c r="LS69" i="4"/>
  <c r="LS70" i="4"/>
  <c r="LS71" i="4"/>
  <c r="LS72" i="4"/>
  <c r="LS73" i="4"/>
  <c r="LS74" i="4"/>
  <c r="LS75" i="4"/>
  <c r="LS76" i="4"/>
  <c r="LS77" i="4"/>
  <c r="LS78" i="4"/>
  <c r="LS79" i="4"/>
  <c r="LS80" i="4"/>
  <c r="LS81" i="4"/>
  <c r="LS82" i="4"/>
  <c r="LT3" i="4"/>
  <c r="LT5" i="4"/>
  <c r="LT9" i="4"/>
  <c r="LT86" i="4" s="1"/>
  <c r="LT10" i="4"/>
  <c r="LT4" i="4"/>
  <c r="LT6" i="4"/>
  <c r="LT7" i="4"/>
  <c r="LT8" i="4"/>
  <c r="LT11" i="4"/>
  <c r="LT12" i="4"/>
  <c r="LT13" i="4"/>
  <c r="LT14" i="4"/>
  <c r="LT15" i="4"/>
  <c r="LT16" i="4"/>
  <c r="LT17" i="4"/>
  <c r="LT18" i="4"/>
  <c r="LT19" i="4"/>
  <c r="LT20" i="4"/>
  <c r="LT21" i="4"/>
  <c r="LT22" i="4"/>
  <c r="LT23" i="4"/>
  <c r="LT24" i="4"/>
  <c r="LT25" i="4"/>
  <c r="LT26" i="4"/>
  <c r="LT27" i="4"/>
  <c r="LT28" i="4"/>
  <c r="LT29" i="4"/>
  <c r="LT30" i="4"/>
  <c r="LT31" i="4"/>
  <c r="LT32" i="4"/>
  <c r="LT33" i="4"/>
  <c r="LT34" i="4"/>
  <c r="LT35" i="4"/>
  <c r="LT36" i="4"/>
  <c r="LT37" i="4"/>
  <c r="LT38" i="4"/>
  <c r="LT39" i="4"/>
  <c r="LT40" i="4"/>
  <c r="LT41" i="4"/>
  <c r="LT42" i="4"/>
  <c r="LT43" i="4"/>
  <c r="LT44" i="4"/>
  <c r="LT45" i="4"/>
  <c r="LT46" i="4"/>
  <c r="LT47" i="4"/>
  <c r="LT48" i="4"/>
  <c r="LT49" i="4"/>
  <c r="LT50" i="4"/>
  <c r="LT51" i="4"/>
  <c r="LT52" i="4"/>
  <c r="LT53" i="4"/>
  <c r="LT54" i="4"/>
  <c r="LT55" i="4"/>
  <c r="LT56" i="4"/>
  <c r="LT57" i="4"/>
  <c r="LT58" i="4"/>
  <c r="LT59" i="4"/>
  <c r="LT60" i="4"/>
  <c r="LT61" i="4"/>
  <c r="LT62" i="4"/>
  <c r="LT63" i="4"/>
  <c r="LT64" i="4"/>
  <c r="LT65" i="4"/>
  <c r="LT66" i="4"/>
  <c r="LT67" i="4"/>
  <c r="LT68" i="4"/>
  <c r="LT69" i="4"/>
  <c r="LT70" i="4"/>
  <c r="LT71" i="4"/>
  <c r="LT72" i="4"/>
  <c r="LT73" i="4"/>
  <c r="LT74" i="4"/>
  <c r="LT75" i="4"/>
  <c r="LT76" i="4"/>
  <c r="LT77" i="4"/>
  <c r="LT78" i="4"/>
  <c r="LT79" i="4"/>
  <c r="LT80" i="4"/>
  <c r="LT81" i="4"/>
  <c r="LT82" i="4"/>
  <c r="LU3" i="4"/>
  <c r="LU5" i="4"/>
  <c r="LU86" i="4" s="1"/>
  <c r="LU9" i="4"/>
  <c r="LU10" i="4"/>
  <c r="LU4" i="4"/>
  <c r="LU6" i="4"/>
  <c r="LU7" i="4"/>
  <c r="LU8" i="4"/>
  <c r="LU11" i="4"/>
  <c r="LU12" i="4"/>
  <c r="LU13" i="4"/>
  <c r="LU14" i="4"/>
  <c r="LU15" i="4"/>
  <c r="LU16" i="4"/>
  <c r="LU17" i="4"/>
  <c r="LU18" i="4"/>
  <c r="LU19" i="4"/>
  <c r="LU20" i="4"/>
  <c r="LU21" i="4"/>
  <c r="LU22" i="4"/>
  <c r="LU23" i="4"/>
  <c r="LU24" i="4"/>
  <c r="LU25" i="4"/>
  <c r="LU26" i="4"/>
  <c r="LU27" i="4"/>
  <c r="LU28" i="4"/>
  <c r="LU29" i="4"/>
  <c r="LU30" i="4"/>
  <c r="LU31" i="4"/>
  <c r="LU32" i="4"/>
  <c r="LU33" i="4"/>
  <c r="LU34" i="4"/>
  <c r="LU35" i="4"/>
  <c r="LU36" i="4"/>
  <c r="LU37" i="4"/>
  <c r="LU38" i="4"/>
  <c r="LU39" i="4"/>
  <c r="LU40" i="4"/>
  <c r="LU41" i="4"/>
  <c r="LU42" i="4"/>
  <c r="LU43" i="4"/>
  <c r="LU44" i="4"/>
  <c r="LU45" i="4"/>
  <c r="LU46" i="4"/>
  <c r="LU47" i="4"/>
  <c r="LU48" i="4"/>
  <c r="LU49" i="4"/>
  <c r="LU50" i="4"/>
  <c r="LU51" i="4"/>
  <c r="LU52" i="4"/>
  <c r="LU53" i="4"/>
  <c r="LU54" i="4"/>
  <c r="LU55" i="4"/>
  <c r="LU56" i="4"/>
  <c r="LU57" i="4"/>
  <c r="LU58" i="4"/>
  <c r="LU59" i="4"/>
  <c r="LU60" i="4"/>
  <c r="LU61" i="4"/>
  <c r="LU62" i="4"/>
  <c r="LU63" i="4"/>
  <c r="LU64" i="4"/>
  <c r="LU65" i="4"/>
  <c r="LU66" i="4"/>
  <c r="LU67" i="4"/>
  <c r="LU68" i="4"/>
  <c r="LU69" i="4"/>
  <c r="LU70" i="4"/>
  <c r="LU71" i="4"/>
  <c r="LU72" i="4"/>
  <c r="LU73" i="4"/>
  <c r="LU74" i="4"/>
  <c r="LU75" i="4"/>
  <c r="LU76" i="4"/>
  <c r="LU77" i="4"/>
  <c r="LU78" i="4"/>
  <c r="LU79" i="4"/>
  <c r="LU80" i="4"/>
  <c r="LU81" i="4"/>
  <c r="LU82" i="4"/>
  <c r="LV3" i="4"/>
  <c r="LV87" i="4" s="1"/>
  <c r="LV5" i="4"/>
  <c r="LV9" i="4"/>
  <c r="LV10" i="4"/>
  <c r="LV4" i="4"/>
  <c r="LV6" i="4"/>
  <c r="LV7" i="4"/>
  <c r="LV8" i="4"/>
  <c r="LV11" i="4"/>
  <c r="LV12" i="4"/>
  <c r="LV13" i="4"/>
  <c r="LV14" i="4"/>
  <c r="LV15" i="4"/>
  <c r="LV16" i="4"/>
  <c r="LV17" i="4"/>
  <c r="LV18" i="4"/>
  <c r="LV19" i="4"/>
  <c r="LV20" i="4"/>
  <c r="LV21" i="4"/>
  <c r="LV22" i="4"/>
  <c r="LV23" i="4"/>
  <c r="LV24" i="4"/>
  <c r="LV25" i="4"/>
  <c r="LV26" i="4"/>
  <c r="LV27" i="4"/>
  <c r="LV28" i="4"/>
  <c r="LV29" i="4"/>
  <c r="LV30" i="4"/>
  <c r="LV31" i="4"/>
  <c r="LV32" i="4"/>
  <c r="LV33" i="4"/>
  <c r="LV34" i="4"/>
  <c r="LV35" i="4"/>
  <c r="LV36" i="4"/>
  <c r="LV37" i="4"/>
  <c r="LV38" i="4"/>
  <c r="LV39" i="4"/>
  <c r="LV40" i="4"/>
  <c r="LV41" i="4"/>
  <c r="LV42" i="4"/>
  <c r="LV43" i="4"/>
  <c r="LV44" i="4"/>
  <c r="LV45" i="4"/>
  <c r="LV46" i="4"/>
  <c r="LV47" i="4"/>
  <c r="LV48" i="4"/>
  <c r="LV49" i="4"/>
  <c r="LV50" i="4"/>
  <c r="LV51" i="4"/>
  <c r="LV52" i="4"/>
  <c r="LV53" i="4"/>
  <c r="LV54" i="4"/>
  <c r="LV55" i="4"/>
  <c r="LV56" i="4"/>
  <c r="LV57" i="4"/>
  <c r="LV58" i="4"/>
  <c r="LV59" i="4"/>
  <c r="LV60" i="4"/>
  <c r="LV61" i="4"/>
  <c r="LV62" i="4"/>
  <c r="LV63" i="4"/>
  <c r="LV64" i="4"/>
  <c r="LV65" i="4"/>
  <c r="LV66" i="4"/>
  <c r="LV67" i="4"/>
  <c r="LV68" i="4"/>
  <c r="LV69" i="4"/>
  <c r="LV70" i="4"/>
  <c r="LV71" i="4"/>
  <c r="LV72" i="4"/>
  <c r="LV73" i="4"/>
  <c r="LV74" i="4"/>
  <c r="LV75" i="4"/>
  <c r="LV76" i="4"/>
  <c r="LV77" i="4"/>
  <c r="LV78" i="4"/>
  <c r="LV79" i="4"/>
  <c r="LV80" i="4"/>
  <c r="LV81" i="4"/>
  <c r="LV82" i="4"/>
  <c r="LV86" i="4"/>
  <c r="LW3" i="4"/>
  <c r="LW5" i="4"/>
  <c r="LW86" i="4" s="1"/>
  <c r="LW9" i="4"/>
  <c r="LW10" i="4"/>
  <c r="LW87" i="4" s="1"/>
  <c r="LW4" i="4"/>
  <c r="LW6" i="4"/>
  <c r="LW7" i="4"/>
  <c r="LW8" i="4"/>
  <c r="LW11" i="4"/>
  <c r="LW12" i="4"/>
  <c r="LW13" i="4"/>
  <c r="LW14" i="4"/>
  <c r="LW15" i="4"/>
  <c r="LW16" i="4"/>
  <c r="LW17" i="4"/>
  <c r="LW18" i="4"/>
  <c r="LW19" i="4"/>
  <c r="LW20" i="4"/>
  <c r="LW21" i="4"/>
  <c r="LW22" i="4"/>
  <c r="LW23" i="4"/>
  <c r="LW24" i="4"/>
  <c r="LW25" i="4"/>
  <c r="LW26" i="4"/>
  <c r="LW27" i="4"/>
  <c r="LW28" i="4"/>
  <c r="LW29" i="4"/>
  <c r="LW30" i="4"/>
  <c r="LW31" i="4"/>
  <c r="LW32" i="4"/>
  <c r="LW33" i="4"/>
  <c r="LW34" i="4"/>
  <c r="LW35" i="4"/>
  <c r="LW36" i="4"/>
  <c r="LW37" i="4"/>
  <c r="LW38" i="4"/>
  <c r="LW39" i="4"/>
  <c r="LW40" i="4"/>
  <c r="LW41" i="4"/>
  <c r="LW42" i="4"/>
  <c r="LW43" i="4"/>
  <c r="LW44" i="4"/>
  <c r="LW45" i="4"/>
  <c r="LW46" i="4"/>
  <c r="LW47" i="4"/>
  <c r="LW48" i="4"/>
  <c r="LW49" i="4"/>
  <c r="LW50" i="4"/>
  <c r="LW51" i="4"/>
  <c r="LW52" i="4"/>
  <c r="LW53" i="4"/>
  <c r="LW54" i="4"/>
  <c r="LW55" i="4"/>
  <c r="LW56" i="4"/>
  <c r="LW57" i="4"/>
  <c r="LW58" i="4"/>
  <c r="LW59" i="4"/>
  <c r="LW60" i="4"/>
  <c r="LW61" i="4"/>
  <c r="LW62" i="4"/>
  <c r="LW63" i="4"/>
  <c r="LW64" i="4"/>
  <c r="LW65" i="4"/>
  <c r="LW66" i="4"/>
  <c r="LW67" i="4"/>
  <c r="LW68" i="4"/>
  <c r="LW69" i="4"/>
  <c r="LW70" i="4"/>
  <c r="LW71" i="4"/>
  <c r="LW72" i="4"/>
  <c r="LW73" i="4"/>
  <c r="LW74" i="4"/>
  <c r="LW75" i="4"/>
  <c r="LW76" i="4"/>
  <c r="LW77" i="4"/>
  <c r="LW78" i="4"/>
  <c r="LW79" i="4"/>
  <c r="LW80" i="4"/>
  <c r="LW81" i="4"/>
  <c r="LW82" i="4"/>
  <c r="LX3" i="4"/>
  <c r="LX5" i="4"/>
  <c r="LX9" i="4"/>
  <c r="LX86" i="4" s="1"/>
  <c r="LX10" i="4"/>
  <c r="LX4" i="4"/>
  <c r="LX6" i="4"/>
  <c r="LX7" i="4"/>
  <c r="LX8" i="4"/>
  <c r="LX11" i="4"/>
  <c r="LX12" i="4"/>
  <c r="LX13" i="4"/>
  <c r="LX14" i="4"/>
  <c r="LX15" i="4"/>
  <c r="LX16" i="4"/>
  <c r="LX17" i="4"/>
  <c r="LX18" i="4"/>
  <c r="LX19" i="4"/>
  <c r="LX20" i="4"/>
  <c r="LX21" i="4"/>
  <c r="LX22" i="4"/>
  <c r="LX23" i="4"/>
  <c r="LX24" i="4"/>
  <c r="LX25" i="4"/>
  <c r="LX26" i="4"/>
  <c r="LX27" i="4"/>
  <c r="LX28" i="4"/>
  <c r="LX29" i="4"/>
  <c r="LX30" i="4"/>
  <c r="LX31" i="4"/>
  <c r="LX32" i="4"/>
  <c r="LX33" i="4"/>
  <c r="LX34" i="4"/>
  <c r="LX35" i="4"/>
  <c r="LX36" i="4"/>
  <c r="LX37" i="4"/>
  <c r="LX38" i="4"/>
  <c r="LX39" i="4"/>
  <c r="LX40" i="4"/>
  <c r="LX41" i="4"/>
  <c r="LX42" i="4"/>
  <c r="LX43" i="4"/>
  <c r="LX44" i="4"/>
  <c r="LX45" i="4"/>
  <c r="LX46" i="4"/>
  <c r="LX47" i="4"/>
  <c r="LX48" i="4"/>
  <c r="LX49" i="4"/>
  <c r="LX50" i="4"/>
  <c r="LX51" i="4"/>
  <c r="LX52" i="4"/>
  <c r="LX53" i="4"/>
  <c r="LX54" i="4"/>
  <c r="LX55" i="4"/>
  <c r="LX56" i="4"/>
  <c r="LX57" i="4"/>
  <c r="LX58" i="4"/>
  <c r="LX59" i="4"/>
  <c r="LX60" i="4"/>
  <c r="LX61" i="4"/>
  <c r="LX62" i="4"/>
  <c r="LX63" i="4"/>
  <c r="LX64" i="4"/>
  <c r="LX65" i="4"/>
  <c r="LX66" i="4"/>
  <c r="LX67" i="4"/>
  <c r="LX68" i="4"/>
  <c r="LX69" i="4"/>
  <c r="LX70" i="4"/>
  <c r="LX71" i="4"/>
  <c r="LX72" i="4"/>
  <c r="LX73" i="4"/>
  <c r="LX74" i="4"/>
  <c r="LX75" i="4"/>
  <c r="LX76" i="4"/>
  <c r="LX77" i="4"/>
  <c r="LX78" i="4"/>
  <c r="LX79" i="4"/>
  <c r="LX80" i="4"/>
  <c r="LX81" i="4"/>
  <c r="LX82" i="4"/>
  <c r="LY3" i="4"/>
  <c r="LY5" i="4"/>
  <c r="LY86" i="4" s="1"/>
  <c r="LY9" i="4"/>
  <c r="LY10" i="4"/>
  <c r="LY4" i="4"/>
  <c r="LY6" i="4"/>
  <c r="LY7" i="4"/>
  <c r="LY8" i="4"/>
  <c r="LY11" i="4"/>
  <c r="LY12" i="4"/>
  <c r="LY13" i="4"/>
  <c r="LY14" i="4"/>
  <c r="LY15" i="4"/>
  <c r="LY16" i="4"/>
  <c r="LY17" i="4"/>
  <c r="LY18" i="4"/>
  <c r="LY19" i="4"/>
  <c r="LY20" i="4"/>
  <c r="LY21" i="4"/>
  <c r="LY22" i="4"/>
  <c r="LY23" i="4"/>
  <c r="LY24" i="4"/>
  <c r="LY25" i="4"/>
  <c r="LY26" i="4"/>
  <c r="LY27" i="4"/>
  <c r="LY28" i="4"/>
  <c r="LY29" i="4"/>
  <c r="LY30" i="4"/>
  <c r="LY31" i="4"/>
  <c r="LY32" i="4"/>
  <c r="LY33" i="4"/>
  <c r="LY34" i="4"/>
  <c r="LY35" i="4"/>
  <c r="LY36" i="4"/>
  <c r="LY37" i="4"/>
  <c r="LY38" i="4"/>
  <c r="LY39" i="4"/>
  <c r="LY40" i="4"/>
  <c r="LY41" i="4"/>
  <c r="LY42" i="4"/>
  <c r="LY43" i="4"/>
  <c r="LY44" i="4"/>
  <c r="LY45" i="4"/>
  <c r="LY46" i="4"/>
  <c r="LY47" i="4"/>
  <c r="LY48" i="4"/>
  <c r="LY49" i="4"/>
  <c r="LY50" i="4"/>
  <c r="LY51" i="4"/>
  <c r="LY52" i="4"/>
  <c r="LY53" i="4"/>
  <c r="LY54" i="4"/>
  <c r="LY55" i="4"/>
  <c r="LY56" i="4"/>
  <c r="LY57" i="4"/>
  <c r="LY58" i="4"/>
  <c r="LY59" i="4"/>
  <c r="LY60" i="4"/>
  <c r="LY61" i="4"/>
  <c r="LY62" i="4"/>
  <c r="LY63" i="4"/>
  <c r="LY64" i="4"/>
  <c r="LY65" i="4"/>
  <c r="LY66" i="4"/>
  <c r="LY67" i="4"/>
  <c r="LY68" i="4"/>
  <c r="LY69" i="4"/>
  <c r="LY70" i="4"/>
  <c r="LY71" i="4"/>
  <c r="LY72" i="4"/>
  <c r="LY73" i="4"/>
  <c r="LY74" i="4"/>
  <c r="LY75" i="4"/>
  <c r="LY76" i="4"/>
  <c r="LY77" i="4"/>
  <c r="LY78" i="4"/>
  <c r="LY79" i="4"/>
  <c r="LY80" i="4"/>
  <c r="LY81" i="4"/>
  <c r="LY82" i="4"/>
  <c r="LZ3" i="4"/>
  <c r="LZ87" i="4" s="1"/>
  <c r="LZ5" i="4"/>
  <c r="LZ9" i="4"/>
  <c r="LZ10" i="4"/>
  <c r="LZ4" i="4"/>
  <c r="LZ6" i="4"/>
  <c r="LZ7" i="4"/>
  <c r="LZ8" i="4"/>
  <c r="LZ11" i="4"/>
  <c r="LZ12" i="4"/>
  <c r="LZ13" i="4"/>
  <c r="LZ14" i="4"/>
  <c r="LZ15" i="4"/>
  <c r="LZ16" i="4"/>
  <c r="LZ17" i="4"/>
  <c r="LZ18" i="4"/>
  <c r="LZ19" i="4"/>
  <c r="LZ20" i="4"/>
  <c r="LZ21" i="4"/>
  <c r="LZ22" i="4"/>
  <c r="LZ23" i="4"/>
  <c r="LZ24" i="4"/>
  <c r="LZ25" i="4"/>
  <c r="LZ26" i="4"/>
  <c r="LZ27" i="4"/>
  <c r="LZ28" i="4"/>
  <c r="LZ29" i="4"/>
  <c r="LZ30" i="4"/>
  <c r="LZ31" i="4"/>
  <c r="LZ32" i="4"/>
  <c r="LZ33" i="4"/>
  <c r="LZ34" i="4"/>
  <c r="LZ35" i="4"/>
  <c r="LZ36" i="4"/>
  <c r="LZ37" i="4"/>
  <c r="LZ38" i="4"/>
  <c r="LZ39" i="4"/>
  <c r="LZ40" i="4"/>
  <c r="LZ41" i="4"/>
  <c r="LZ42" i="4"/>
  <c r="LZ43" i="4"/>
  <c r="LZ44" i="4"/>
  <c r="LZ45" i="4"/>
  <c r="LZ46" i="4"/>
  <c r="LZ47" i="4"/>
  <c r="LZ48" i="4"/>
  <c r="LZ49" i="4"/>
  <c r="LZ50" i="4"/>
  <c r="LZ51" i="4"/>
  <c r="LZ52" i="4"/>
  <c r="LZ53" i="4"/>
  <c r="LZ54" i="4"/>
  <c r="LZ55" i="4"/>
  <c r="LZ56" i="4"/>
  <c r="LZ57" i="4"/>
  <c r="LZ58" i="4"/>
  <c r="LZ59" i="4"/>
  <c r="LZ60" i="4"/>
  <c r="LZ61" i="4"/>
  <c r="LZ62" i="4"/>
  <c r="LZ63" i="4"/>
  <c r="LZ64" i="4"/>
  <c r="LZ65" i="4"/>
  <c r="LZ66" i="4"/>
  <c r="LZ67" i="4"/>
  <c r="LZ68" i="4"/>
  <c r="LZ69" i="4"/>
  <c r="LZ70" i="4"/>
  <c r="LZ71" i="4"/>
  <c r="LZ72" i="4"/>
  <c r="LZ73" i="4"/>
  <c r="LZ74" i="4"/>
  <c r="LZ75" i="4"/>
  <c r="LZ76" i="4"/>
  <c r="LZ77" i="4"/>
  <c r="LZ78" i="4"/>
  <c r="LZ79" i="4"/>
  <c r="LZ80" i="4"/>
  <c r="LZ81" i="4"/>
  <c r="LZ82" i="4"/>
  <c r="LZ86" i="4"/>
  <c r="MA3" i="4"/>
  <c r="MA5" i="4"/>
  <c r="MA86" i="4" s="1"/>
  <c r="MA9" i="4"/>
  <c r="MA10" i="4"/>
  <c r="MA87" i="4" s="1"/>
  <c r="MA4" i="4"/>
  <c r="MA6" i="4"/>
  <c r="MA7" i="4"/>
  <c r="MA8" i="4"/>
  <c r="MA11" i="4"/>
  <c r="MA12" i="4"/>
  <c r="MA13" i="4"/>
  <c r="MA14" i="4"/>
  <c r="MA15" i="4"/>
  <c r="MA16" i="4"/>
  <c r="MA17" i="4"/>
  <c r="MA18" i="4"/>
  <c r="MA19" i="4"/>
  <c r="MA20" i="4"/>
  <c r="MA21" i="4"/>
  <c r="MA22" i="4"/>
  <c r="MA23" i="4"/>
  <c r="MA24" i="4"/>
  <c r="MA25" i="4"/>
  <c r="MA26" i="4"/>
  <c r="MA27" i="4"/>
  <c r="MA28" i="4"/>
  <c r="MA29" i="4"/>
  <c r="MA30" i="4"/>
  <c r="MA31" i="4"/>
  <c r="MA32" i="4"/>
  <c r="MA33" i="4"/>
  <c r="MA34" i="4"/>
  <c r="MA35" i="4"/>
  <c r="MA36" i="4"/>
  <c r="MA37" i="4"/>
  <c r="MA38" i="4"/>
  <c r="MA39" i="4"/>
  <c r="MA40" i="4"/>
  <c r="MA41" i="4"/>
  <c r="MA42" i="4"/>
  <c r="MA43" i="4"/>
  <c r="MA44" i="4"/>
  <c r="MA45" i="4"/>
  <c r="MA46" i="4"/>
  <c r="MA47" i="4"/>
  <c r="MA48" i="4"/>
  <c r="MA49" i="4"/>
  <c r="MA50" i="4"/>
  <c r="MA51" i="4"/>
  <c r="MA52" i="4"/>
  <c r="MA53" i="4"/>
  <c r="MA54" i="4"/>
  <c r="MA55" i="4"/>
  <c r="MA56" i="4"/>
  <c r="MA57" i="4"/>
  <c r="MA58" i="4"/>
  <c r="MA59" i="4"/>
  <c r="MA60" i="4"/>
  <c r="MA61" i="4"/>
  <c r="MA62" i="4"/>
  <c r="MA63" i="4"/>
  <c r="MA64" i="4"/>
  <c r="MA65" i="4"/>
  <c r="MA66" i="4"/>
  <c r="MA67" i="4"/>
  <c r="MA68" i="4"/>
  <c r="MA69" i="4"/>
  <c r="MA70" i="4"/>
  <c r="MA71" i="4"/>
  <c r="MA72" i="4"/>
  <c r="MA73" i="4"/>
  <c r="MA74" i="4"/>
  <c r="MA75" i="4"/>
  <c r="MA76" i="4"/>
  <c r="MA77" i="4"/>
  <c r="MA78" i="4"/>
  <c r="MA79" i="4"/>
  <c r="MA80" i="4"/>
  <c r="MA81" i="4"/>
  <c r="MA82" i="4"/>
  <c r="MB3" i="4"/>
  <c r="MB5" i="4"/>
  <c r="MB9" i="4"/>
  <c r="MB86" i="4" s="1"/>
  <c r="MB10" i="4"/>
  <c r="MB4" i="4"/>
  <c r="MB6" i="4"/>
  <c r="MB7" i="4"/>
  <c r="MB8" i="4"/>
  <c r="MB11" i="4"/>
  <c r="MB12" i="4"/>
  <c r="MB13" i="4"/>
  <c r="MB14" i="4"/>
  <c r="MB15" i="4"/>
  <c r="MB16" i="4"/>
  <c r="MB17" i="4"/>
  <c r="MB18" i="4"/>
  <c r="MB19" i="4"/>
  <c r="MB20" i="4"/>
  <c r="MB21" i="4"/>
  <c r="MB22" i="4"/>
  <c r="MB23" i="4"/>
  <c r="MB24" i="4"/>
  <c r="MB25" i="4"/>
  <c r="MB26" i="4"/>
  <c r="MB27" i="4"/>
  <c r="MB28" i="4"/>
  <c r="MB29" i="4"/>
  <c r="MB30" i="4"/>
  <c r="MB31" i="4"/>
  <c r="MB32" i="4"/>
  <c r="MB33" i="4"/>
  <c r="MB34" i="4"/>
  <c r="MB35" i="4"/>
  <c r="MB36" i="4"/>
  <c r="MB37" i="4"/>
  <c r="MB38" i="4"/>
  <c r="MB39" i="4"/>
  <c r="MB40" i="4"/>
  <c r="MB41" i="4"/>
  <c r="MB42" i="4"/>
  <c r="MB43" i="4"/>
  <c r="MB44" i="4"/>
  <c r="MB45" i="4"/>
  <c r="MB46" i="4"/>
  <c r="MB47" i="4"/>
  <c r="MB48" i="4"/>
  <c r="MB49" i="4"/>
  <c r="MB50" i="4"/>
  <c r="MB51" i="4"/>
  <c r="MB52" i="4"/>
  <c r="MB53" i="4"/>
  <c r="MB54" i="4"/>
  <c r="MB55" i="4"/>
  <c r="MB56" i="4"/>
  <c r="MB57" i="4"/>
  <c r="MB58" i="4"/>
  <c r="MB59" i="4"/>
  <c r="MB60" i="4"/>
  <c r="MB61" i="4"/>
  <c r="MB62" i="4"/>
  <c r="MB63" i="4"/>
  <c r="MB64" i="4"/>
  <c r="MB65" i="4"/>
  <c r="MB66" i="4"/>
  <c r="MB67" i="4"/>
  <c r="MB68" i="4"/>
  <c r="MB69" i="4"/>
  <c r="MB70" i="4"/>
  <c r="MB71" i="4"/>
  <c r="MB72" i="4"/>
  <c r="MB73" i="4"/>
  <c r="MB74" i="4"/>
  <c r="MB75" i="4"/>
  <c r="MB76" i="4"/>
  <c r="MB77" i="4"/>
  <c r="MB78" i="4"/>
  <c r="MB79" i="4"/>
  <c r="MB80" i="4"/>
  <c r="MB81" i="4"/>
  <c r="MB82" i="4"/>
  <c r="MC3" i="4"/>
  <c r="MC5" i="4"/>
  <c r="MC86" i="4" s="1"/>
  <c r="MC9" i="4"/>
  <c r="MC10" i="4"/>
  <c r="MC4" i="4"/>
  <c r="MC6" i="4"/>
  <c r="MC7" i="4"/>
  <c r="MC8" i="4"/>
  <c r="MC11" i="4"/>
  <c r="MC12" i="4"/>
  <c r="MC13" i="4"/>
  <c r="MC14" i="4"/>
  <c r="MC15" i="4"/>
  <c r="MC16" i="4"/>
  <c r="MC17" i="4"/>
  <c r="MC18" i="4"/>
  <c r="MC19" i="4"/>
  <c r="MC20" i="4"/>
  <c r="MC21" i="4"/>
  <c r="MC22" i="4"/>
  <c r="MC23" i="4"/>
  <c r="MC24" i="4"/>
  <c r="MC25" i="4"/>
  <c r="MC26" i="4"/>
  <c r="MC27" i="4"/>
  <c r="MC28" i="4"/>
  <c r="MC29" i="4"/>
  <c r="MC30" i="4"/>
  <c r="MC31" i="4"/>
  <c r="MC32" i="4"/>
  <c r="MC33" i="4"/>
  <c r="MC34" i="4"/>
  <c r="MC35" i="4"/>
  <c r="MC36" i="4"/>
  <c r="MC37" i="4"/>
  <c r="MC38" i="4"/>
  <c r="MC39" i="4"/>
  <c r="MC40" i="4"/>
  <c r="MC41" i="4"/>
  <c r="MC42" i="4"/>
  <c r="MC43" i="4"/>
  <c r="MC44" i="4"/>
  <c r="MC45" i="4"/>
  <c r="MC46" i="4"/>
  <c r="MC47" i="4"/>
  <c r="MC48" i="4"/>
  <c r="MC49" i="4"/>
  <c r="MC50" i="4"/>
  <c r="MC51" i="4"/>
  <c r="MC52" i="4"/>
  <c r="MC53" i="4"/>
  <c r="MC54" i="4"/>
  <c r="MC55" i="4"/>
  <c r="MC56" i="4"/>
  <c r="MC57" i="4"/>
  <c r="MC58" i="4"/>
  <c r="MC59" i="4"/>
  <c r="MC60" i="4"/>
  <c r="MC61" i="4"/>
  <c r="MC62" i="4"/>
  <c r="MC63" i="4"/>
  <c r="MC64" i="4"/>
  <c r="MC65" i="4"/>
  <c r="MC66" i="4"/>
  <c r="MC67" i="4"/>
  <c r="MC68" i="4"/>
  <c r="MC69" i="4"/>
  <c r="MC70" i="4"/>
  <c r="MC71" i="4"/>
  <c r="MC72" i="4"/>
  <c r="MC73" i="4"/>
  <c r="MC74" i="4"/>
  <c r="MC75" i="4"/>
  <c r="MC76" i="4"/>
  <c r="MC77" i="4"/>
  <c r="MC78" i="4"/>
  <c r="MC79" i="4"/>
  <c r="MC80" i="4"/>
  <c r="MC81" i="4"/>
  <c r="MC82" i="4"/>
  <c r="MD3" i="4"/>
  <c r="MD87" i="4" s="1"/>
  <c r="MD5" i="4"/>
  <c r="MD9" i="4"/>
  <c r="MD10" i="4"/>
  <c r="MD4" i="4"/>
  <c r="MD6" i="4"/>
  <c r="MD7" i="4"/>
  <c r="MD8" i="4"/>
  <c r="MD11" i="4"/>
  <c r="MD12" i="4"/>
  <c r="MD13" i="4"/>
  <c r="MD14" i="4"/>
  <c r="MD15" i="4"/>
  <c r="MD16" i="4"/>
  <c r="MD17" i="4"/>
  <c r="MD18" i="4"/>
  <c r="MD19" i="4"/>
  <c r="MD20" i="4"/>
  <c r="MD21" i="4"/>
  <c r="MD22" i="4"/>
  <c r="MD23" i="4"/>
  <c r="MD24" i="4"/>
  <c r="MD25" i="4"/>
  <c r="MD26" i="4"/>
  <c r="MD27" i="4"/>
  <c r="MD28" i="4"/>
  <c r="MD29" i="4"/>
  <c r="MD30" i="4"/>
  <c r="MD31" i="4"/>
  <c r="MD32" i="4"/>
  <c r="MD33" i="4"/>
  <c r="MD34" i="4"/>
  <c r="MD35" i="4"/>
  <c r="MD36" i="4"/>
  <c r="MD37" i="4"/>
  <c r="MD38" i="4"/>
  <c r="MD39" i="4"/>
  <c r="MD40" i="4"/>
  <c r="MD41" i="4"/>
  <c r="MD42" i="4"/>
  <c r="MD43" i="4"/>
  <c r="MD44" i="4"/>
  <c r="MD45" i="4"/>
  <c r="MD46" i="4"/>
  <c r="MD47" i="4"/>
  <c r="MD48" i="4"/>
  <c r="MD49" i="4"/>
  <c r="MD50" i="4"/>
  <c r="MD51" i="4"/>
  <c r="MD52" i="4"/>
  <c r="MD53" i="4"/>
  <c r="MD54" i="4"/>
  <c r="MD55" i="4"/>
  <c r="MD56" i="4"/>
  <c r="MD57" i="4"/>
  <c r="MD58" i="4"/>
  <c r="MD59" i="4"/>
  <c r="MD60" i="4"/>
  <c r="MD61" i="4"/>
  <c r="MD62" i="4"/>
  <c r="MD63" i="4"/>
  <c r="MD64" i="4"/>
  <c r="MD65" i="4"/>
  <c r="MD66" i="4"/>
  <c r="MD67" i="4"/>
  <c r="MD68" i="4"/>
  <c r="MD69" i="4"/>
  <c r="MD70" i="4"/>
  <c r="MD71" i="4"/>
  <c r="MD72" i="4"/>
  <c r="MD73" i="4"/>
  <c r="MD74" i="4"/>
  <c r="MD75" i="4"/>
  <c r="MD76" i="4"/>
  <c r="MD77" i="4"/>
  <c r="MD78" i="4"/>
  <c r="MD79" i="4"/>
  <c r="MD80" i="4"/>
  <c r="MD81" i="4"/>
  <c r="MD82" i="4"/>
  <c r="MD86" i="4"/>
  <c r="ME3" i="4"/>
  <c r="ME5" i="4"/>
  <c r="ME86" i="4" s="1"/>
  <c r="ME9" i="4"/>
  <c r="ME10" i="4"/>
  <c r="ME87" i="4" s="1"/>
  <c r="ME4" i="4"/>
  <c r="ME6" i="4"/>
  <c r="ME7" i="4"/>
  <c r="ME8" i="4"/>
  <c r="ME11" i="4"/>
  <c r="ME12" i="4"/>
  <c r="ME13" i="4"/>
  <c r="ME14" i="4"/>
  <c r="ME15" i="4"/>
  <c r="ME16" i="4"/>
  <c r="ME17" i="4"/>
  <c r="ME18" i="4"/>
  <c r="ME19" i="4"/>
  <c r="ME20" i="4"/>
  <c r="ME21" i="4"/>
  <c r="ME22" i="4"/>
  <c r="ME23" i="4"/>
  <c r="ME24" i="4"/>
  <c r="ME25" i="4"/>
  <c r="ME26" i="4"/>
  <c r="ME27" i="4"/>
  <c r="ME28" i="4"/>
  <c r="ME29" i="4"/>
  <c r="ME30" i="4"/>
  <c r="ME31" i="4"/>
  <c r="ME32" i="4"/>
  <c r="ME33" i="4"/>
  <c r="ME34" i="4"/>
  <c r="ME35" i="4"/>
  <c r="ME36" i="4"/>
  <c r="ME37" i="4"/>
  <c r="ME38" i="4"/>
  <c r="ME39" i="4"/>
  <c r="ME40" i="4"/>
  <c r="ME41" i="4"/>
  <c r="ME42" i="4"/>
  <c r="ME43" i="4"/>
  <c r="ME44" i="4"/>
  <c r="ME45" i="4"/>
  <c r="ME46" i="4"/>
  <c r="ME47" i="4"/>
  <c r="ME48" i="4"/>
  <c r="ME49" i="4"/>
  <c r="ME50" i="4"/>
  <c r="ME51" i="4"/>
  <c r="ME52" i="4"/>
  <c r="ME53" i="4"/>
  <c r="ME54" i="4"/>
  <c r="ME55" i="4"/>
  <c r="ME56" i="4"/>
  <c r="ME57" i="4"/>
  <c r="ME58" i="4"/>
  <c r="ME59" i="4"/>
  <c r="ME60" i="4"/>
  <c r="ME61" i="4"/>
  <c r="ME62" i="4"/>
  <c r="ME63" i="4"/>
  <c r="ME64" i="4"/>
  <c r="ME65" i="4"/>
  <c r="ME66" i="4"/>
  <c r="ME67" i="4"/>
  <c r="ME68" i="4"/>
  <c r="ME69" i="4"/>
  <c r="ME70" i="4"/>
  <c r="ME71" i="4"/>
  <c r="ME72" i="4"/>
  <c r="ME73" i="4"/>
  <c r="ME74" i="4"/>
  <c r="ME75" i="4"/>
  <c r="ME76" i="4"/>
  <c r="ME77" i="4"/>
  <c r="ME78" i="4"/>
  <c r="ME79" i="4"/>
  <c r="ME80" i="4"/>
  <c r="ME81" i="4"/>
  <c r="ME82" i="4"/>
  <c r="MF3" i="4"/>
  <c r="MF5" i="4"/>
  <c r="MF9" i="4"/>
  <c r="MF86" i="4" s="1"/>
  <c r="MF10" i="4"/>
  <c r="MF4" i="4"/>
  <c r="MF6" i="4"/>
  <c r="MF7" i="4"/>
  <c r="MF8" i="4"/>
  <c r="MF11" i="4"/>
  <c r="MF12" i="4"/>
  <c r="MF13" i="4"/>
  <c r="MF14" i="4"/>
  <c r="MF15" i="4"/>
  <c r="MF16" i="4"/>
  <c r="MF17" i="4"/>
  <c r="MF18" i="4"/>
  <c r="MF19" i="4"/>
  <c r="MF20" i="4"/>
  <c r="MF21" i="4"/>
  <c r="MF22" i="4"/>
  <c r="MF23" i="4"/>
  <c r="MF24" i="4"/>
  <c r="MF25" i="4"/>
  <c r="MF26" i="4"/>
  <c r="MF27" i="4"/>
  <c r="MF28" i="4"/>
  <c r="MF29" i="4"/>
  <c r="MF30" i="4"/>
  <c r="MF31" i="4"/>
  <c r="MF32" i="4"/>
  <c r="MF33" i="4"/>
  <c r="MF34" i="4"/>
  <c r="MF35" i="4"/>
  <c r="MF36" i="4"/>
  <c r="MF37" i="4"/>
  <c r="MF38" i="4"/>
  <c r="MF39" i="4"/>
  <c r="MF40" i="4"/>
  <c r="MF41" i="4"/>
  <c r="MF42" i="4"/>
  <c r="MF43" i="4"/>
  <c r="MF44" i="4"/>
  <c r="MF45" i="4"/>
  <c r="MF46" i="4"/>
  <c r="MF47" i="4"/>
  <c r="MF48" i="4"/>
  <c r="MF49" i="4"/>
  <c r="MF50" i="4"/>
  <c r="MF51" i="4"/>
  <c r="MF52" i="4"/>
  <c r="MF53" i="4"/>
  <c r="MF54" i="4"/>
  <c r="MF55" i="4"/>
  <c r="MF56" i="4"/>
  <c r="MF57" i="4"/>
  <c r="MF58" i="4"/>
  <c r="MF59" i="4"/>
  <c r="MF60" i="4"/>
  <c r="MF61" i="4"/>
  <c r="MF62" i="4"/>
  <c r="MF63" i="4"/>
  <c r="MF64" i="4"/>
  <c r="MF65" i="4"/>
  <c r="MF66" i="4"/>
  <c r="MF67" i="4"/>
  <c r="MF68" i="4"/>
  <c r="MF69" i="4"/>
  <c r="MF70" i="4"/>
  <c r="MF71" i="4"/>
  <c r="MF72" i="4"/>
  <c r="MF73" i="4"/>
  <c r="MF74" i="4"/>
  <c r="MF75" i="4"/>
  <c r="MF76" i="4"/>
  <c r="MF77" i="4"/>
  <c r="MF78" i="4"/>
  <c r="MF79" i="4"/>
  <c r="MF80" i="4"/>
  <c r="MF81" i="4"/>
  <c r="MF82" i="4"/>
  <c r="MG3" i="4"/>
  <c r="MG5" i="4"/>
  <c r="MG86" i="4" s="1"/>
  <c r="MG9" i="4"/>
  <c r="MG10" i="4"/>
  <c r="MG4" i="4"/>
  <c r="MG6" i="4"/>
  <c r="MG7" i="4"/>
  <c r="MG8" i="4"/>
  <c r="MG11" i="4"/>
  <c r="MG12" i="4"/>
  <c r="MG13" i="4"/>
  <c r="MG14" i="4"/>
  <c r="MG15" i="4"/>
  <c r="MG16" i="4"/>
  <c r="MG17" i="4"/>
  <c r="MG18" i="4"/>
  <c r="MG19" i="4"/>
  <c r="MG20" i="4"/>
  <c r="MG21" i="4"/>
  <c r="MG22" i="4"/>
  <c r="MG23" i="4"/>
  <c r="MG24" i="4"/>
  <c r="MG25" i="4"/>
  <c r="MG26" i="4"/>
  <c r="MG27" i="4"/>
  <c r="MG28" i="4"/>
  <c r="MG29" i="4"/>
  <c r="MG30" i="4"/>
  <c r="MG31" i="4"/>
  <c r="MG32" i="4"/>
  <c r="MG33" i="4"/>
  <c r="MG34" i="4"/>
  <c r="MG35" i="4"/>
  <c r="MG36" i="4"/>
  <c r="MG37" i="4"/>
  <c r="MG38" i="4"/>
  <c r="MG39" i="4"/>
  <c r="MG40" i="4"/>
  <c r="MG41" i="4"/>
  <c r="MG42" i="4"/>
  <c r="MG43" i="4"/>
  <c r="MG44" i="4"/>
  <c r="MG45" i="4"/>
  <c r="MG46" i="4"/>
  <c r="MG47" i="4"/>
  <c r="MG48" i="4"/>
  <c r="MG49" i="4"/>
  <c r="MG50" i="4"/>
  <c r="MG51" i="4"/>
  <c r="MG52" i="4"/>
  <c r="MG53" i="4"/>
  <c r="MG54" i="4"/>
  <c r="MG55" i="4"/>
  <c r="MG56" i="4"/>
  <c r="MG57" i="4"/>
  <c r="MG58" i="4"/>
  <c r="MG59" i="4"/>
  <c r="MG60" i="4"/>
  <c r="MG61" i="4"/>
  <c r="MG62" i="4"/>
  <c r="MG63" i="4"/>
  <c r="MG64" i="4"/>
  <c r="MG65" i="4"/>
  <c r="MG66" i="4"/>
  <c r="MG67" i="4"/>
  <c r="MG68" i="4"/>
  <c r="MG69" i="4"/>
  <c r="MG70" i="4"/>
  <c r="MG71" i="4"/>
  <c r="MG72" i="4"/>
  <c r="MG73" i="4"/>
  <c r="MG74" i="4"/>
  <c r="MG75" i="4"/>
  <c r="MG76" i="4"/>
  <c r="MG77" i="4"/>
  <c r="MG78" i="4"/>
  <c r="MG79" i="4"/>
  <c r="MG80" i="4"/>
  <c r="MG81" i="4"/>
  <c r="MG82" i="4"/>
  <c r="MH3" i="4"/>
  <c r="MH87" i="4" s="1"/>
  <c r="MH5" i="4"/>
  <c r="MH9" i="4"/>
  <c r="MH10" i="4"/>
  <c r="MH4" i="4"/>
  <c r="MH6" i="4"/>
  <c r="MH7" i="4"/>
  <c r="MH8" i="4"/>
  <c r="MH11" i="4"/>
  <c r="MH12" i="4"/>
  <c r="MH13" i="4"/>
  <c r="MH14" i="4"/>
  <c r="MH15" i="4"/>
  <c r="MH16" i="4"/>
  <c r="MH17" i="4"/>
  <c r="MH18" i="4"/>
  <c r="MH19" i="4"/>
  <c r="MH20" i="4"/>
  <c r="MH21" i="4"/>
  <c r="MH22" i="4"/>
  <c r="MH23" i="4"/>
  <c r="MH24" i="4"/>
  <c r="MH25" i="4"/>
  <c r="MH26" i="4"/>
  <c r="MH27" i="4"/>
  <c r="MH28" i="4"/>
  <c r="MH29" i="4"/>
  <c r="MH30" i="4"/>
  <c r="MH31" i="4"/>
  <c r="MH32" i="4"/>
  <c r="MH33" i="4"/>
  <c r="MH34" i="4"/>
  <c r="MH35" i="4"/>
  <c r="MH36" i="4"/>
  <c r="MH37" i="4"/>
  <c r="MH38" i="4"/>
  <c r="MH39" i="4"/>
  <c r="MH40" i="4"/>
  <c r="MH41" i="4"/>
  <c r="MH42" i="4"/>
  <c r="MH43" i="4"/>
  <c r="MH44" i="4"/>
  <c r="MH45" i="4"/>
  <c r="MH46" i="4"/>
  <c r="MH47" i="4"/>
  <c r="MH48" i="4"/>
  <c r="MH49" i="4"/>
  <c r="MH50" i="4"/>
  <c r="MH51" i="4"/>
  <c r="MH52" i="4"/>
  <c r="MH53" i="4"/>
  <c r="MH54" i="4"/>
  <c r="MH55" i="4"/>
  <c r="MH56" i="4"/>
  <c r="MH57" i="4"/>
  <c r="MH58" i="4"/>
  <c r="MH59" i="4"/>
  <c r="MH60" i="4"/>
  <c r="MH61" i="4"/>
  <c r="MH62" i="4"/>
  <c r="MH63" i="4"/>
  <c r="MH64" i="4"/>
  <c r="MH65" i="4"/>
  <c r="MH66" i="4"/>
  <c r="MH67" i="4"/>
  <c r="MH68" i="4"/>
  <c r="MH69" i="4"/>
  <c r="MH70" i="4"/>
  <c r="MH71" i="4"/>
  <c r="MH72" i="4"/>
  <c r="MH73" i="4"/>
  <c r="MH74" i="4"/>
  <c r="MH75" i="4"/>
  <c r="MH76" i="4"/>
  <c r="MH77" i="4"/>
  <c r="MH78" i="4"/>
  <c r="MH79" i="4"/>
  <c r="MH80" i="4"/>
  <c r="MH81" i="4"/>
  <c r="MH82" i="4"/>
  <c r="MH86" i="4"/>
  <c r="Y87" i="4"/>
  <c r="Z87" i="4"/>
  <c r="AA87" i="4"/>
  <c r="AB87" i="4"/>
  <c r="AC87" i="4"/>
  <c r="AD87" i="4"/>
  <c r="AE87" i="4"/>
  <c r="AF87" i="4"/>
  <c r="AG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IW87" i="4"/>
  <c r="IX87" i="4"/>
  <c r="IY87" i="4"/>
  <c r="IZ87" i="4"/>
  <c r="JA87" i="4"/>
  <c r="JB87" i="4"/>
  <c r="JC87" i="4"/>
  <c r="JD87" i="4"/>
  <c r="JE87" i="4"/>
  <c r="JF87" i="4"/>
  <c r="JG87" i="4"/>
  <c r="JH87" i="4"/>
  <c r="JI87" i="4"/>
  <c r="JJ87" i="4"/>
  <c r="JK87" i="4"/>
  <c r="JL87" i="4"/>
  <c r="JM87" i="4"/>
  <c r="JN87" i="4"/>
  <c r="JO87" i="4"/>
  <c r="JP87" i="4"/>
  <c r="JQ87" i="4"/>
  <c r="JR87" i="4"/>
  <c r="JS87" i="4"/>
  <c r="JT87" i="4"/>
  <c r="JU87" i="4"/>
  <c r="JV87" i="4"/>
  <c r="JW87" i="4"/>
  <c r="JX87" i="4"/>
  <c r="JY87" i="4"/>
  <c r="JZ87" i="4"/>
  <c r="KA87" i="4"/>
  <c r="KB87" i="4"/>
  <c r="KC87" i="4"/>
  <c r="KD87" i="4"/>
  <c r="KE87" i="4"/>
  <c r="KF87" i="4"/>
  <c r="KG87" i="4"/>
  <c r="KH87" i="4"/>
  <c r="KI87" i="4"/>
  <c r="KJ87" i="4"/>
  <c r="KK87" i="4"/>
  <c r="KL87" i="4"/>
  <c r="KM87" i="4"/>
  <c r="KN87" i="4"/>
  <c r="KO87" i="4"/>
  <c r="KP87" i="4"/>
  <c r="KQ87" i="4"/>
  <c r="KS87" i="4"/>
  <c r="KW87" i="4"/>
  <c r="LA87" i="4"/>
  <c r="LE87" i="4"/>
  <c r="LI87" i="4"/>
  <c r="LM87" i="4"/>
  <c r="LQ87" i="4"/>
  <c r="LU87" i="4"/>
  <c r="LY87" i="4"/>
  <c r="MC87" i="4"/>
  <c r="MG87" i="4"/>
  <c r="Y88" i="4"/>
  <c r="Z88" i="4"/>
  <c r="AA88" i="4"/>
  <c r="AB88" i="4"/>
  <c r="AD88" i="4"/>
  <c r="AE88" i="4"/>
  <c r="AF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IW88" i="4"/>
  <c r="IX88" i="4"/>
  <c r="IY88" i="4"/>
  <c r="IZ88" i="4"/>
  <c r="JA88" i="4"/>
  <c r="JB88" i="4"/>
  <c r="JC88" i="4"/>
  <c r="JD88" i="4"/>
  <c r="JE88" i="4"/>
  <c r="JF88" i="4"/>
  <c r="JG88" i="4"/>
  <c r="JH88" i="4"/>
  <c r="JI88" i="4"/>
  <c r="JJ88" i="4"/>
  <c r="JK88" i="4"/>
  <c r="JL88" i="4"/>
  <c r="JM88" i="4"/>
  <c r="JN88" i="4"/>
  <c r="JO88" i="4"/>
  <c r="JP88" i="4"/>
  <c r="JQ88" i="4"/>
  <c r="JR88" i="4"/>
  <c r="JS88" i="4"/>
  <c r="JT88" i="4"/>
  <c r="JU88" i="4"/>
  <c r="JV88" i="4"/>
  <c r="JW88" i="4"/>
  <c r="JX88" i="4"/>
  <c r="JY88" i="4"/>
  <c r="JZ88" i="4"/>
  <c r="KA88" i="4"/>
  <c r="KB88" i="4"/>
  <c r="KC88" i="4"/>
  <c r="KD88" i="4"/>
  <c r="KE88" i="4"/>
  <c r="KF88" i="4"/>
  <c r="KG88" i="4"/>
  <c r="KH88" i="4"/>
  <c r="KI88" i="4"/>
  <c r="KJ88" i="4"/>
  <c r="KK88" i="4"/>
  <c r="KL88" i="4"/>
  <c r="KM88" i="4"/>
  <c r="KN88" i="4"/>
  <c r="KO88" i="4"/>
  <c r="KP88" i="4"/>
  <c r="KQ88" i="4"/>
  <c r="KR88" i="4"/>
  <c r="KS88" i="4"/>
  <c r="KT88" i="4"/>
  <c r="KU88" i="4"/>
  <c r="KV88" i="4"/>
  <c r="KW88" i="4"/>
  <c r="KX88" i="4"/>
  <c r="KY88" i="4"/>
  <c r="KZ88" i="4"/>
  <c r="LA88" i="4"/>
  <c r="LB88" i="4"/>
  <c r="LC88" i="4"/>
  <c r="LD88" i="4"/>
  <c r="LE88" i="4"/>
  <c r="LF88" i="4"/>
  <c r="LG88" i="4"/>
  <c r="LH88" i="4"/>
  <c r="LI88" i="4"/>
  <c r="LJ88" i="4"/>
  <c r="LK88" i="4"/>
  <c r="LL88" i="4"/>
  <c r="LM88" i="4"/>
  <c r="LN88" i="4"/>
  <c r="LO88" i="4"/>
  <c r="LP88" i="4"/>
  <c r="LQ88" i="4"/>
  <c r="LR88" i="4"/>
  <c r="LS88" i="4"/>
  <c r="LT88" i="4"/>
  <c r="LU88" i="4"/>
  <c r="LV88" i="4"/>
  <c r="LW88" i="4"/>
  <c r="LX88" i="4"/>
  <c r="LY88" i="4"/>
  <c r="LZ88" i="4"/>
  <c r="MA88" i="4"/>
  <c r="MB88" i="4"/>
  <c r="MC88" i="4"/>
  <c r="MD88" i="4"/>
  <c r="ME88" i="4"/>
  <c r="MF88" i="4"/>
  <c r="MG88" i="4"/>
  <c r="MH88" i="4"/>
  <c r="Y89" i="4"/>
  <c r="Z89" i="4"/>
  <c r="AA89" i="4"/>
  <c r="AB89" i="4"/>
  <c r="AC89" i="4"/>
  <c r="AD89" i="4"/>
  <c r="AE89" i="4"/>
  <c r="AF89" i="4"/>
  <c r="AG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IW89" i="4"/>
  <c r="IX89" i="4"/>
  <c r="IY89" i="4"/>
  <c r="IZ89" i="4"/>
  <c r="JA89" i="4"/>
  <c r="JB89" i="4"/>
  <c r="JC89" i="4"/>
  <c r="JD89" i="4"/>
  <c r="JE89" i="4"/>
  <c r="JF89" i="4"/>
  <c r="JG89" i="4"/>
  <c r="JH89" i="4"/>
  <c r="JI89" i="4"/>
  <c r="JJ89" i="4"/>
  <c r="JK89" i="4"/>
  <c r="JL89" i="4"/>
  <c r="JM89" i="4"/>
  <c r="JN89" i="4"/>
  <c r="JO89" i="4"/>
  <c r="JP89" i="4"/>
  <c r="JQ89" i="4"/>
  <c r="JR89" i="4"/>
  <c r="JS89" i="4"/>
  <c r="JT89" i="4"/>
  <c r="JU89" i="4"/>
  <c r="JV89" i="4"/>
  <c r="JW89" i="4"/>
  <c r="JX89" i="4"/>
  <c r="JY89" i="4"/>
  <c r="JZ89" i="4"/>
  <c r="KA89" i="4"/>
  <c r="KB89" i="4"/>
  <c r="KC89" i="4"/>
  <c r="KD89" i="4"/>
  <c r="KE89" i="4"/>
  <c r="KF89" i="4"/>
  <c r="KG89" i="4"/>
  <c r="KH89" i="4"/>
  <c r="KI89" i="4"/>
  <c r="KJ89" i="4"/>
  <c r="KK89" i="4"/>
  <c r="KL89" i="4"/>
  <c r="KM89" i="4"/>
  <c r="KN89" i="4"/>
  <c r="KO89" i="4"/>
  <c r="KP89" i="4"/>
  <c r="KQ89" i="4"/>
  <c r="KR89" i="4"/>
  <c r="KS89" i="4"/>
  <c r="KT89" i="4"/>
  <c r="KU89" i="4"/>
  <c r="KV89" i="4"/>
  <c r="KW89" i="4"/>
  <c r="KX89" i="4"/>
  <c r="KY89" i="4"/>
  <c r="KZ89" i="4"/>
  <c r="LA89" i="4"/>
  <c r="LB89" i="4"/>
  <c r="LC89" i="4"/>
  <c r="LD89" i="4"/>
  <c r="LE89" i="4"/>
  <c r="LF89" i="4"/>
  <c r="LG89" i="4"/>
  <c r="LH89" i="4"/>
  <c r="LI89" i="4"/>
  <c r="LJ89" i="4"/>
  <c r="LK89" i="4"/>
  <c r="LL89" i="4"/>
  <c r="LM89" i="4"/>
  <c r="LN89" i="4"/>
  <c r="LO89" i="4"/>
  <c r="LP89" i="4"/>
  <c r="LQ89" i="4"/>
  <c r="LR89" i="4"/>
  <c r="LS89" i="4"/>
  <c r="LT89" i="4"/>
  <c r="LU89" i="4"/>
  <c r="LV89" i="4"/>
  <c r="LW89" i="4"/>
  <c r="LX89" i="4"/>
  <c r="LY89" i="4"/>
  <c r="LZ89" i="4"/>
  <c r="MA89" i="4"/>
  <c r="MB89" i="4"/>
  <c r="MC89" i="4"/>
  <c r="MD89" i="4"/>
  <c r="ME89" i="4"/>
  <c r="MF89" i="4"/>
  <c r="MG89" i="4"/>
  <c r="MH89" i="4"/>
  <c r="Y90" i="4"/>
  <c r="Z90" i="4"/>
  <c r="AA90" i="4"/>
  <c r="AB90" i="4"/>
  <c r="AD90" i="4"/>
  <c r="AE90" i="4"/>
  <c r="AF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IW90" i="4"/>
  <c r="IX90" i="4"/>
  <c r="IY90" i="4"/>
  <c r="IZ90" i="4"/>
  <c r="JA90" i="4"/>
  <c r="JB90" i="4"/>
  <c r="JC90" i="4"/>
  <c r="JD90" i="4"/>
  <c r="JE90" i="4"/>
  <c r="JF90" i="4"/>
  <c r="JG90" i="4"/>
  <c r="JH90" i="4"/>
  <c r="JI90" i="4"/>
  <c r="JJ90" i="4"/>
  <c r="JK90" i="4"/>
  <c r="JL90" i="4"/>
  <c r="JM90" i="4"/>
  <c r="JN90" i="4"/>
  <c r="JO90" i="4"/>
  <c r="JP90" i="4"/>
  <c r="JQ90" i="4"/>
  <c r="JR90" i="4"/>
  <c r="JS90" i="4"/>
  <c r="JT90" i="4"/>
  <c r="JU90" i="4"/>
  <c r="JV90" i="4"/>
  <c r="JW90" i="4"/>
  <c r="JX90" i="4"/>
  <c r="JY90" i="4"/>
  <c r="JZ90" i="4"/>
  <c r="KA90" i="4"/>
  <c r="KB90" i="4"/>
  <c r="KC90" i="4"/>
  <c r="KD90" i="4"/>
  <c r="KE90" i="4"/>
  <c r="KF90" i="4"/>
  <c r="KG90" i="4"/>
  <c r="KH90" i="4"/>
  <c r="KI90" i="4"/>
  <c r="KJ90" i="4"/>
  <c r="KK90" i="4"/>
  <c r="KL90" i="4"/>
  <c r="KM90" i="4"/>
  <c r="KN90" i="4"/>
  <c r="KO90" i="4"/>
  <c r="KP90" i="4"/>
  <c r="KQ90" i="4"/>
  <c r="KR90" i="4"/>
  <c r="KS90" i="4"/>
  <c r="KT90" i="4"/>
  <c r="KU90" i="4"/>
  <c r="KV90" i="4"/>
  <c r="KW90" i="4"/>
  <c r="KX90" i="4"/>
  <c r="KY90" i="4"/>
  <c r="KZ90" i="4"/>
  <c r="LA90" i="4"/>
  <c r="LB90" i="4"/>
  <c r="LC90" i="4"/>
  <c r="LD90" i="4"/>
  <c r="LE90" i="4"/>
  <c r="LF90" i="4"/>
  <c r="LG90" i="4"/>
  <c r="LH90" i="4"/>
  <c r="LI90" i="4"/>
  <c r="LJ90" i="4"/>
  <c r="LK90" i="4"/>
  <c r="LL90" i="4"/>
  <c r="LM90" i="4"/>
  <c r="LN90" i="4"/>
  <c r="LO90" i="4"/>
  <c r="LP90" i="4"/>
  <c r="LQ90" i="4"/>
  <c r="LR90" i="4"/>
  <c r="LS90" i="4"/>
  <c r="LT90" i="4"/>
  <c r="LU90" i="4"/>
  <c r="LV90" i="4"/>
  <c r="LW90" i="4"/>
  <c r="LX90" i="4"/>
  <c r="LY90" i="4"/>
  <c r="LZ90" i="4"/>
  <c r="MA90" i="4"/>
  <c r="MB90" i="4"/>
  <c r="MC90" i="4"/>
  <c r="MD90" i="4"/>
  <c r="ME90" i="4"/>
  <c r="MF90" i="4"/>
  <c r="MG90" i="4"/>
  <c r="MH90" i="4"/>
  <c r="Y91" i="4"/>
  <c r="Z91" i="4"/>
  <c r="AA91" i="4"/>
  <c r="AB91" i="4"/>
  <c r="AC91" i="4"/>
  <c r="AD91" i="4"/>
  <c r="AE91" i="4"/>
  <c r="AF91" i="4"/>
  <c r="AG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IW91" i="4"/>
  <c r="IX91" i="4"/>
  <c r="IY91" i="4"/>
  <c r="IZ91" i="4"/>
  <c r="JA91" i="4"/>
  <c r="JB91" i="4"/>
  <c r="JC91" i="4"/>
  <c r="JD91" i="4"/>
  <c r="JE91" i="4"/>
  <c r="JF91" i="4"/>
  <c r="JG91" i="4"/>
  <c r="JH91" i="4"/>
  <c r="JI91" i="4"/>
  <c r="JJ91" i="4"/>
  <c r="JK91" i="4"/>
  <c r="JL91" i="4"/>
  <c r="JM91" i="4"/>
  <c r="JN91" i="4"/>
  <c r="JO91" i="4"/>
  <c r="JP91" i="4"/>
  <c r="JQ91" i="4"/>
  <c r="JR91" i="4"/>
  <c r="JS91" i="4"/>
  <c r="JT91" i="4"/>
  <c r="JU91" i="4"/>
  <c r="JV91" i="4"/>
  <c r="JW91" i="4"/>
  <c r="JX91" i="4"/>
  <c r="JY91" i="4"/>
  <c r="JZ91" i="4"/>
  <c r="KA91" i="4"/>
  <c r="KB91" i="4"/>
  <c r="KC91" i="4"/>
  <c r="KD91" i="4"/>
  <c r="KE91" i="4"/>
  <c r="KF91" i="4"/>
  <c r="KG91" i="4"/>
  <c r="KH91" i="4"/>
  <c r="KI91" i="4"/>
  <c r="KJ91" i="4"/>
  <c r="KK91" i="4"/>
  <c r="KL91" i="4"/>
  <c r="KM91" i="4"/>
  <c r="KN91" i="4"/>
  <c r="KO91" i="4"/>
  <c r="KP91" i="4"/>
  <c r="KQ91" i="4"/>
  <c r="KR91" i="4"/>
  <c r="KS91" i="4"/>
  <c r="KT91" i="4"/>
  <c r="KU91" i="4"/>
  <c r="KV91" i="4"/>
  <c r="KW91" i="4"/>
  <c r="KX91" i="4"/>
  <c r="KY91" i="4"/>
  <c r="KZ91" i="4"/>
  <c r="LA91" i="4"/>
  <c r="LB91" i="4"/>
  <c r="LC91" i="4"/>
  <c r="LD91" i="4"/>
  <c r="LE91" i="4"/>
  <c r="LF91" i="4"/>
  <c r="LG91" i="4"/>
  <c r="LH91" i="4"/>
  <c r="LI91" i="4"/>
  <c r="LJ91" i="4"/>
  <c r="LK91" i="4"/>
  <c r="LL91" i="4"/>
  <c r="LM91" i="4"/>
  <c r="LN91" i="4"/>
  <c r="LO91" i="4"/>
  <c r="LP91" i="4"/>
  <c r="LQ91" i="4"/>
  <c r="LR91" i="4"/>
  <c r="LS91" i="4"/>
  <c r="LT91" i="4"/>
  <c r="LU91" i="4"/>
  <c r="LV91" i="4"/>
  <c r="LW91" i="4"/>
  <c r="LX91" i="4"/>
  <c r="LY91" i="4"/>
  <c r="LZ91" i="4"/>
  <c r="MA91" i="4"/>
  <c r="MB91" i="4"/>
  <c r="MC91" i="4"/>
  <c r="MD91" i="4"/>
  <c r="ME91" i="4"/>
  <c r="MF91" i="4"/>
  <c r="MG91" i="4"/>
  <c r="MH91" i="4"/>
  <c r="Y92" i="4"/>
  <c r="Z92" i="4"/>
  <c r="AA92" i="4"/>
  <c r="AB92" i="4"/>
  <c r="AD92" i="4"/>
  <c r="AE92" i="4"/>
  <c r="AF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IW92" i="4"/>
  <c r="IX92" i="4"/>
  <c r="IY92" i="4"/>
  <c r="IZ92" i="4"/>
  <c r="JA92" i="4"/>
  <c r="JB92" i="4"/>
  <c r="JC92" i="4"/>
  <c r="JD92" i="4"/>
  <c r="JE92" i="4"/>
  <c r="JF92" i="4"/>
  <c r="JG92" i="4"/>
  <c r="JH92" i="4"/>
  <c r="JI92" i="4"/>
  <c r="JJ92" i="4"/>
  <c r="JK92" i="4"/>
  <c r="JL92" i="4"/>
  <c r="JM92" i="4"/>
  <c r="JN92" i="4"/>
  <c r="JO92" i="4"/>
  <c r="JP92" i="4"/>
  <c r="JQ92" i="4"/>
  <c r="JR92" i="4"/>
  <c r="JS92" i="4"/>
  <c r="JT92" i="4"/>
  <c r="JU92" i="4"/>
  <c r="JV92" i="4"/>
  <c r="JW92" i="4"/>
  <c r="JX92" i="4"/>
  <c r="JY92" i="4"/>
  <c r="JZ92" i="4"/>
  <c r="KA92" i="4"/>
  <c r="KB92" i="4"/>
  <c r="KC92" i="4"/>
  <c r="KD92" i="4"/>
  <c r="KE92" i="4"/>
  <c r="KF92" i="4"/>
  <c r="KG92" i="4"/>
  <c r="KH92" i="4"/>
  <c r="KI92" i="4"/>
  <c r="KJ92" i="4"/>
  <c r="KK92" i="4"/>
  <c r="KL92" i="4"/>
  <c r="KM92" i="4"/>
  <c r="KN92" i="4"/>
  <c r="KO92" i="4"/>
  <c r="KP92" i="4"/>
  <c r="KQ92" i="4"/>
  <c r="KR92" i="4"/>
  <c r="KS92" i="4"/>
  <c r="KT92" i="4"/>
  <c r="KU92" i="4"/>
  <c r="KV92" i="4"/>
  <c r="KW92" i="4"/>
  <c r="KX92" i="4"/>
  <c r="KY92" i="4"/>
  <c r="KZ92" i="4"/>
  <c r="LA92" i="4"/>
  <c r="LB92" i="4"/>
  <c r="LC92" i="4"/>
  <c r="LD92" i="4"/>
  <c r="LE92" i="4"/>
  <c r="LF92" i="4"/>
  <c r="LG92" i="4"/>
  <c r="LH92" i="4"/>
  <c r="LI92" i="4"/>
  <c r="LJ92" i="4"/>
  <c r="LK92" i="4"/>
  <c r="LL92" i="4"/>
  <c r="LM92" i="4"/>
  <c r="LN92" i="4"/>
  <c r="LO92" i="4"/>
  <c r="LP92" i="4"/>
  <c r="LQ92" i="4"/>
  <c r="LR92" i="4"/>
  <c r="LS92" i="4"/>
  <c r="LT92" i="4"/>
  <c r="LU92" i="4"/>
  <c r="LV92" i="4"/>
  <c r="LW92" i="4"/>
  <c r="LX92" i="4"/>
  <c r="LY92" i="4"/>
  <c r="LZ92" i="4"/>
  <c r="MA92" i="4"/>
  <c r="MB92" i="4"/>
  <c r="MC92" i="4"/>
  <c r="MD92" i="4"/>
  <c r="ME92" i="4"/>
  <c r="MF92" i="4"/>
  <c r="MG92" i="4"/>
  <c r="MH92" i="4"/>
  <c r="Y93" i="4"/>
  <c r="Z93" i="4"/>
  <c r="AA93" i="4"/>
  <c r="AB93" i="4"/>
  <c r="AC93" i="4"/>
  <c r="AD93" i="4"/>
  <c r="AE93" i="4"/>
  <c r="AF93" i="4"/>
  <c r="AG93" i="4"/>
  <c r="AI93" i="4"/>
  <c r="AJ93" i="4"/>
  <c r="AK93" i="4"/>
  <c r="AL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IW93" i="4"/>
  <c r="IX93" i="4"/>
  <c r="IY93" i="4"/>
  <c r="IZ93" i="4"/>
  <c r="JA93" i="4"/>
  <c r="JB93" i="4"/>
  <c r="JC93" i="4"/>
  <c r="JD93" i="4"/>
  <c r="JE93" i="4"/>
  <c r="JF93" i="4"/>
  <c r="JG93" i="4"/>
  <c r="JH93" i="4"/>
  <c r="JI93" i="4"/>
  <c r="JJ93" i="4"/>
  <c r="JK93" i="4"/>
  <c r="JL93" i="4"/>
  <c r="JM93" i="4"/>
  <c r="JN93" i="4"/>
  <c r="JO93" i="4"/>
  <c r="JP93" i="4"/>
  <c r="JQ93" i="4"/>
  <c r="JR93" i="4"/>
  <c r="JS93" i="4"/>
  <c r="JT93" i="4"/>
  <c r="JU93" i="4"/>
  <c r="JV93" i="4"/>
  <c r="JW93" i="4"/>
  <c r="JX93" i="4"/>
  <c r="JY93" i="4"/>
  <c r="JZ93" i="4"/>
  <c r="KA93" i="4"/>
  <c r="KB93" i="4"/>
  <c r="KC93" i="4"/>
  <c r="KD93" i="4"/>
  <c r="KE93" i="4"/>
  <c r="KF93" i="4"/>
  <c r="KG93" i="4"/>
  <c r="KH93" i="4"/>
  <c r="KI93" i="4"/>
  <c r="KJ93" i="4"/>
  <c r="KK93" i="4"/>
  <c r="KL93" i="4"/>
  <c r="KM93" i="4"/>
  <c r="KN93" i="4"/>
  <c r="KO93" i="4"/>
  <c r="KP93" i="4"/>
  <c r="KQ93" i="4"/>
  <c r="KR93" i="4"/>
  <c r="KS93" i="4"/>
  <c r="KT93" i="4"/>
  <c r="KU93" i="4"/>
  <c r="KV93" i="4"/>
  <c r="KW93" i="4"/>
  <c r="KX93" i="4"/>
  <c r="KY93" i="4"/>
  <c r="KZ93" i="4"/>
  <c r="LA93" i="4"/>
  <c r="LB93" i="4"/>
  <c r="LC93" i="4"/>
  <c r="LD93" i="4"/>
  <c r="LE93" i="4"/>
  <c r="LF93" i="4"/>
  <c r="LG93" i="4"/>
  <c r="LH93" i="4"/>
  <c r="LI93" i="4"/>
  <c r="LJ93" i="4"/>
  <c r="LK93" i="4"/>
  <c r="LL93" i="4"/>
  <c r="LM93" i="4"/>
  <c r="LN93" i="4"/>
  <c r="LO93" i="4"/>
  <c r="LP93" i="4"/>
  <c r="LQ93" i="4"/>
  <c r="LR93" i="4"/>
  <c r="LS93" i="4"/>
  <c r="LT93" i="4"/>
  <c r="LU93" i="4"/>
  <c r="LV93" i="4"/>
  <c r="LW93" i="4"/>
  <c r="LX93" i="4"/>
  <c r="LY93" i="4"/>
  <c r="LZ93" i="4"/>
  <c r="MA93" i="4"/>
  <c r="MB93" i="4"/>
  <c r="MC93" i="4"/>
  <c r="MD93" i="4"/>
  <c r="ME93" i="4"/>
  <c r="MF93" i="4"/>
  <c r="MG93" i="4"/>
  <c r="MH93" i="4"/>
  <c r="Y94" i="4"/>
  <c r="Z94" i="4"/>
  <c r="AA94" i="4"/>
  <c r="AB94" i="4"/>
  <c r="AD94" i="4"/>
  <c r="AE94" i="4"/>
  <c r="AF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IW94" i="4"/>
  <c r="IX94" i="4"/>
  <c r="IY94" i="4"/>
  <c r="IZ94" i="4"/>
  <c r="JA94" i="4"/>
  <c r="JB94" i="4"/>
  <c r="JC94" i="4"/>
  <c r="JD94" i="4"/>
  <c r="JE94" i="4"/>
  <c r="JF94" i="4"/>
  <c r="JG94" i="4"/>
  <c r="JH94" i="4"/>
  <c r="JI94" i="4"/>
  <c r="JJ94" i="4"/>
  <c r="JK94" i="4"/>
  <c r="JL94" i="4"/>
  <c r="JM94" i="4"/>
  <c r="JN94" i="4"/>
  <c r="JO94" i="4"/>
  <c r="JP94" i="4"/>
  <c r="JQ94" i="4"/>
  <c r="JR94" i="4"/>
  <c r="JS94" i="4"/>
  <c r="JT94" i="4"/>
  <c r="JU94" i="4"/>
  <c r="JV94" i="4"/>
  <c r="JW94" i="4"/>
  <c r="JX94" i="4"/>
  <c r="JY94" i="4"/>
  <c r="JZ94" i="4"/>
  <c r="KA94" i="4"/>
  <c r="KB94" i="4"/>
  <c r="KC94" i="4"/>
  <c r="KD94" i="4"/>
  <c r="KE94" i="4"/>
  <c r="KF94" i="4"/>
  <c r="KG94" i="4"/>
  <c r="KH94" i="4"/>
  <c r="KI94" i="4"/>
  <c r="KJ94" i="4"/>
  <c r="KK94" i="4"/>
  <c r="KL94" i="4"/>
  <c r="KM94" i="4"/>
  <c r="KN94" i="4"/>
  <c r="KO94" i="4"/>
  <c r="KP94" i="4"/>
  <c r="KQ94" i="4"/>
  <c r="KR94" i="4"/>
  <c r="KS94" i="4"/>
  <c r="KT94" i="4"/>
  <c r="KU94" i="4"/>
  <c r="KV94" i="4"/>
  <c r="KW94" i="4"/>
  <c r="KX94" i="4"/>
  <c r="KY94" i="4"/>
  <c r="KZ94" i="4"/>
  <c r="LA94" i="4"/>
  <c r="LB94" i="4"/>
  <c r="LC94" i="4"/>
  <c r="LD94" i="4"/>
  <c r="LE94" i="4"/>
  <c r="LF94" i="4"/>
  <c r="LG94" i="4"/>
  <c r="LH94" i="4"/>
  <c r="LI94" i="4"/>
  <c r="LJ94" i="4"/>
  <c r="LK94" i="4"/>
  <c r="LL94" i="4"/>
  <c r="LM94" i="4"/>
  <c r="LN94" i="4"/>
  <c r="LO94" i="4"/>
  <c r="LP94" i="4"/>
  <c r="LQ94" i="4"/>
  <c r="LR94" i="4"/>
  <c r="LS94" i="4"/>
  <c r="LT94" i="4"/>
  <c r="LU94" i="4"/>
  <c r="LV94" i="4"/>
  <c r="LW94" i="4"/>
  <c r="LX94" i="4"/>
  <c r="LY94" i="4"/>
  <c r="LZ94" i="4"/>
  <c r="MA94" i="4"/>
  <c r="MB94" i="4"/>
  <c r="MC94" i="4"/>
  <c r="MD94" i="4"/>
  <c r="ME94" i="4"/>
  <c r="MF94" i="4"/>
  <c r="MG94" i="4"/>
  <c r="MH94" i="4"/>
  <c r="Y95" i="4"/>
  <c r="Z95" i="4"/>
  <c r="AA95" i="4"/>
  <c r="AB95" i="4"/>
  <c r="AC95" i="4"/>
  <c r="AD95" i="4"/>
  <c r="AE95" i="4"/>
  <c r="AF95" i="4"/>
  <c r="AG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IW95" i="4"/>
  <c r="IX95" i="4"/>
  <c r="IY95" i="4"/>
  <c r="IZ95" i="4"/>
  <c r="JA95" i="4"/>
  <c r="JB95" i="4"/>
  <c r="JC95" i="4"/>
  <c r="JD95" i="4"/>
  <c r="JE95" i="4"/>
  <c r="JF95" i="4"/>
  <c r="JG95" i="4"/>
  <c r="JH95" i="4"/>
  <c r="JI95" i="4"/>
  <c r="JJ95" i="4"/>
  <c r="JK95" i="4"/>
  <c r="JL95" i="4"/>
  <c r="JM95" i="4"/>
  <c r="JN95" i="4"/>
  <c r="JO95" i="4"/>
  <c r="JP95" i="4"/>
  <c r="JQ95" i="4"/>
  <c r="JR95" i="4"/>
  <c r="JS95" i="4"/>
  <c r="JT95" i="4"/>
  <c r="JU95" i="4"/>
  <c r="JV95" i="4"/>
  <c r="JW95" i="4"/>
  <c r="JX95" i="4"/>
  <c r="JY95" i="4"/>
  <c r="JZ95" i="4"/>
  <c r="KA95" i="4"/>
  <c r="KB95" i="4"/>
  <c r="KC95" i="4"/>
  <c r="KD95" i="4"/>
  <c r="KE95" i="4"/>
  <c r="KF95" i="4"/>
  <c r="KG95" i="4"/>
  <c r="KH95" i="4"/>
  <c r="KI95" i="4"/>
  <c r="KJ95" i="4"/>
  <c r="KK95" i="4"/>
  <c r="KL95" i="4"/>
  <c r="KM95" i="4"/>
  <c r="KN95" i="4"/>
  <c r="KO95" i="4"/>
  <c r="KP95" i="4"/>
  <c r="KQ95" i="4"/>
  <c r="KR95" i="4"/>
  <c r="KS95" i="4"/>
  <c r="KT95" i="4"/>
  <c r="KU95" i="4"/>
  <c r="KV95" i="4"/>
  <c r="KW95" i="4"/>
  <c r="KX95" i="4"/>
  <c r="KY95" i="4"/>
  <c r="KZ95" i="4"/>
  <c r="LA95" i="4"/>
  <c r="LB95" i="4"/>
  <c r="LC95" i="4"/>
  <c r="LD95" i="4"/>
  <c r="LE95" i="4"/>
  <c r="LF95" i="4"/>
  <c r="LG95" i="4"/>
  <c r="LH95" i="4"/>
  <c r="LI95" i="4"/>
  <c r="LJ95" i="4"/>
  <c r="LK95" i="4"/>
  <c r="LL95" i="4"/>
  <c r="LM95" i="4"/>
  <c r="LN95" i="4"/>
  <c r="LO95" i="4"/>
  <c r="LP95" i="4"/>
  <c r="LQ95" i="4"/>
  <c r="LR95" i="4"/>
  <c r="LS95" i="4"/>
  <c r="LT95" i="4"/>
  <c r="LU95" i="4"/>
  <c r="LV95" i="4"/>
  <c r="LW95" i="4"/>
  <c r="LX95" i="4"/>
  <c r="LY95" i="4"/>
  <c r="LZ95" i="4"/>
  <c r="MA95" i="4"/>
  <c r="MB95" i="4"/>
  <c r="MC95" i="4"/>
  <c r="MD95" i="4"/>
  <c r="ME95" i="4"/>
  <c r="MF95" i="4"/>
  <c r="MG95" i="4"/>
  <c r="MH95" i="4"/>
  <c r="Y96" i="4"/>
  <c r="Z96" i="4"/>
  <c r="AA96" i="4"/>
  <c r="AB96" i="4"/>
  <c r="AD96" i="4"/>
  <c r="AE96" i="4"/>
  <c r="AF96" i="4"/>
  <c r="AI96" i="4"/>
  <c r="AJ96" i="4"/>
  <c r="AK96" i="4"/>
  <c r="AL96" i="4"/>
  <c r="AM96" i="4"/>
  <c r="AN96" i="4"/>
  <c r="AO96" i="4"/>
  <c r="AP96" i="4"/>
  <c r="AQ96"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IW96" i="4"/>
  <c r="IX96" i="4"/>
  <c r="IY96" i="4"/>
  <c r="IZ96" i="4"/>
  <c r="JA96" i="4"/>
  <c r="JB96" i="4"/>
  <c r="JC96" i="4"/>
  <c r="JD96" i="4"/>
  <c r="JE96" i="4"/>
  <c r="JF96" i="4"/>
  <c r="JG96" i="4"/>
  <c r="JH96" i="4"/>
  <c r="JI96" i="4"/>
  <c r="JJ96" i="4"/>
  <c r="JK96" i="4"/>
  <c r="JL96" i="4"/>
  <c r="JM96" i="4"/>
  <c r="JN96" i="4"/>
  <c r="JO96" i="4"/>
  <c r="JP96" i="4"/>
  <c r="JQ96" i="4"/>
  <c r="JR96" i="4"/>
  <c r="JS96" i="4"/>
  <c r="JT96" i="4"/>
  <c r="JU96" i="4"/>
  <c r="JV96" i="4"/>
  <c r="JW96" i="4"/>
  <c r="JX96" i="4"/>
  <c r="JY96" i="4"/>
  <c r="JZ96" i="4"/>
  <c r="KA96" i="4"/>
  <c r="KB96" i="4"/>
  <c r="KC96" i="4"/>
  <c r="KD96" i="4"/>
  <c r="KE96" i="4"/>
  <c r="KF96" i="4"/>
  <c r="KG96" i="4"/>
  <c r="KH96" i="4"/>
  <c r="KI96" i="4"/>
  <c r="KJ96" i="4"/>
  <c r="KK96" i="4"/>
  <c r="KL96" i="4"/>
  <c r="KM96" i="4"/>
  <c r="KN96" i="4"/>
  <c r="KO96" i="4"/>
  <c r="KP96" i="4"/>
  <c r="KQ96" i="4"/>
  <c r="KR96" i="4"/>
  <c r="KS96" i="4"/>
  <c r="KT96" i="4"/>
  <c r="KU96" i="4"/>
  <c r="KV96" i="4"/>
  <c r="KW96" i="4"/>
  <c r="KX96" i="4"/>
  <c r="KY96" i="4"/>
  <c r="KZ96" i="4"/>
  <c r="LA96" i="4"/>
  <c r="LB96" i="4"/>
  <c r="LC96" i="4"/>
  <c r="LD96" i="4"/>
  <c r="LE96" i="4"/>
  <c r="LF96" i="4"/>
  <c r="LG96" i="4"/>
  <c r="LH96" i="4"/>
  <c r="LI96" i="4"/>
  <c r="LJ96" i="4"/>
  <c r="LK96" i="4"/>
  <c r="LL96" i="4"/>
  <c r="LM96" i="4"/>
  <c r="LN96" i="4"/>
  <c r="LO96" i="4"/>
  <c r="LP96" i="4"/>
  <c r="LQ96" i="4"/>
  <c r="LR96" i="4"/>
  <c r="LS96" i="4"/>
  <c r="LT96" i="4"/>
  <c r="LU96" i="4"/>
  <c r="LV96" i="4"/>
  <c r="LW96" i="4"/>
  <c r="LX96" i="4"/>
  <c r="LY96" i="4"/>
  <c r="LZ96" i="4"/>
  <c r="MA96" i="4"/>
  <c r="MB96" i="4"/>
  <c r="MC96" i="4"/>
  <c r="MD96" i="4"/>
  <c r="ME96" i="4"/>
  <c r="MF96" i="4"/>
  <c r="MG96" i="4"/>
  <c r="MH96" i="4"/>
  <c r="Y97" i="4"/>
  <c r="Z97" i="4"/>
  <c r="AA97" i="4"/>
  <c r="AB97" i="4"/>
  <c r="AC97" i="4"/>
  <c r="AD97" i="4"/>
  <c r="AE97" i="4"/>
  <c r="AF97" i="4"/>
  <c r="AG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IW97" i="4"/>
  <c r="IX97" i="4"/>
  <c r="IY97" i="4"/>
  <c r="IZ97" i="4"/>
  <c r="JA97" i="4"/>
  <c r="JB97" i="4"/>
  <c r="JC97" i="4"/>
  <c r="JD97" i="4"/>
  <c r="JE97" i="4"/>
  <c r="JF97" i="4"/>
  <c r="JG97" i="4"/>
  <c r="JH97" i="4"/>
  <c r="JI97" i="4"/>
  <c r="JJ97" i="4"/>
  <c r="JK97" i="4"/>
  <c r="JL97" i="4"/>
  <c r="JM97" i="4"/>
  <c r="JN97" i="4"/>
  <c r="JO97" i="4"/>
  <c r="JP97" i="4"/>
  <c r="JQ97" i="4"/>
  <c r="JR97" i="4"/>
  <c r="JS97" i="4"/>
  <c r="JT97" i="4"/>
  <c r="JU97" i="4"/>
  <c r="JV97" i="4"/>
  <c r="JW97" i="4"/>
  <c r="JX97" i="4"/>
  <c r="JY97" i="4"/>
  <c r="JZ97" i="4"/>
  <c r="KA97" i="4"/>
  <c r="KB97" i="4"/>
  <c r="KC97" i="4"/>
  <c r="KD97" i="4"/>
  <c r="KE97" i="4"/>
  <c r="KF97" i="4"/>
  <c r="KG97" i="4"/>
  <c r="KH97" i="4"/>
  <c r="KI97" i="4"/>
  <c r="KJ97" i="4"/>
  <c r="KK97" i="4"/>
  <c r="KL97" i="4"/>
  <c r="KM97" i="4"/>
  <c r="KN97" i="4"/>
  <c r="KO97" i="4"/>
  <c r="KP97" i="4"/>
  <c r="KQ97" i="4"/>
  <c r="KR97" i="4"/>
  <c r="KS97" i="4"/>
  <c r="KT97" i="4"/>
  <c r="KU97" i="4"/>
  <c r="KV97" i="4"/>
  <c r="KW97" i="4"/>
  <c r="KX97" i="4"/>
  <c r="KY97" i="4"/>
  <c r="KZ97" i="4"/>
  <c r="LA97" i="4"/>
  <c r="LB97" i="4"/>
  <c r="LC97" i="4"/>
  <c r="LD97" i="4"/>
  <c r="LE97" i="4"/>
  <c r="LF97" i="4"/>
  <c r="LG97" i="4"/>
  <c r="LH97" i="4"/>
  <c r="LI97" i="4"/>
  <c r="LJ97" i="4"/>
  <c r="LK97" i="4"/>
  <c r="LL97" i="4"/>
  <c r="LM97" i="4"/>
  <c r="LN97" i="4"/>
  <c r="LO97" i="4"/>
  <c r="LP97" i="4"/>
  <c r="LQ97" i="4"/>
  <c r="LR97" i="4"/>
  <c r="LS97" i="4"/>
  <c r="LT97" i="4"/>
  <c r="LU97" i="4"/>
  <c r="LV97" i="4"/>
  <c r="LW97" i="4"/>
  <c r="LX97" i="4"/>
  <c r="LY97" i="4"/>
  <c r="LZ97" i="4"/>
  <c r="MA97" i="4"/>
  <c r="MB97" i="4"/>
  <c r="MC97" i="4"/>
  <c r="MD97" i="4"/>
  <c r="ME97" i="4"/>
  <c r="MF97" i="4"/>
  <c r="MG97" i="4"/>
  <c r="MH97" i="4"/>
  <c r="X10" i="4"/>
  <c r="X96" i="4" s="1"/>
  <c r="X11" i="4"/>
  <c r="X13" i="4"/>
  <c r="X97" i="4" s="1"/>
  <c r="X17" i="4"/>
  <c r="X3" i="4"/>
  <c r="X94" i="4" s="1"/>
  <c r="X4" i="4"/>
  <c r="X5" i="4"/>
  <c r="X85" i="4" s="1"/>
  <c r="X6" i="4"/>
  <c r="X7" i="4"/>
  <c r="X90" i="4" s="1"/>
  <c r="X8" i="4"/>
  <c r="X9" i="4"/>
  <c r="X93" i="4" s="1"/>
  <c r="X12" i="4"/>
  <c r="X14" i="4"/>
  <c r="X15" i="4"/>
  <c r="X16" i="4"/>
  <c r="X18" i="4"/>
  <c r="X19" i="4"/>
  <c r="X20" i="4"/>
  <c r="X21" i="4"/>
  <c r="X22" i="4"/>
  <c r="X23" i="4"/>
  <c r="X24" i="4"/>
  <c r="X25" i="4"/>
  <c r="X26" i="4"/>
  <c r="X27" i="4"/>
  <c r="X28" i="4"/>
  <c r="X29" i="4"/>
  <c r="X89" i="4" s="1"/>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95" i="4"/>
  <c r="X91" i="4"/>
  <c r="X87" i="4"/>
  <c r="Y84" i="4"/>
  <c r="Z84" i="4"/>
  <c r="AA84" i="4"/>
  <c r="AB84" i="4"/>
  <c r="AD84" i="4"/>
  <c r="AE84" i="4"/>
  <c r="AF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IW84" i="4"/>
  <c r="IX84" i="4"/>
  <c r="IY84" i="4"/>
  <c r="IZ84" i="4"/>
  <c r="JA84" i="4"/>
  <c r="JB84" i="4"/>
  <c r="JC84" i="4"/>
  <c r="JD84" i="4"/>
  <c r="JE84" i="4"/>
  <c r="JF84" i="4"/>
  <c r="JG84" i="4"/>
  <c r="JH84" i="4"/>
  <c r="JI84" i="4"/>
  <c r="JJ84" i="4"/>
  <c r="JK84" i="4"/>
  <c r="JL84" i="4"/>
  <c r="JM84" i="4"/>
  <c r="JN84" i="4"/>
  <c r="JO84" i="4"/>
  <c r="JP84" i="4"/>
  <c r="JQ84" i="4"/>
  <c r="JR84" i="4"/>
  <c r="JS84" i="4"/>
  <c r="JT84" i="4"/>
  <c r="JU84" i="4"/>
  <c r="JV84" i="4"/>
  <c r="JW84" i="4"/>
  <c r="JX84" i="4"/>
  <c r="JY84" i="4"/>
  <c r="JZ84" i="4"/>
  <c r="KA84" i="4"/>
  <c r="KB84" i="4"/>
  <c r="KC84" i="4"/>
  <c r="KD84" i="4"/>
  <c r="KE84" i="4"/>
  <c r="KF84" i="4"/>
  <c r="KG84" i="4"/>
  <c r="KH84" i="4"/>
  <c r="KI84" i="4"/>
  <c r="KJ84" i="4"/>
  <c r="KK84" i="4"/>
  <c r="KL84" i="4"/>
  <c r="KM84" i="4"/>
  <c r="KN84" i="4"/>
  <c r="KO84" i="4"/>
  <c r="KP84" i="4"/>
  <c r="KQ84" i="4"/>
  <c r="KR84" i="4"/>
  <c r="KS84" i="4"/>
  <c r="KT84" i="4"/>
  <c r="KU84" i="4"/>
  <c r="KV84" i="4"/>
  <c r="KW84" i="4"/>
  <c r="KX84" i="4"/>
  <c r="KY84" i="4"/>
  <c r="KZ84" i="4"/>
  <c r="LA84" i="4"/>
  <c r="LB84" i="4"/>
  <c r="LC84" i="4"/>
  <c r="LD84" i="4"/>
  <c r="LE84" i="4"/>
  <c r="LF84" i="4"/>
  <c r="LG84" i="4"/>
  <c r="LH84" i="4"/>
  <c r="LI84" i="4"/>
  <c r="LJ84" i="4"/>
  <c r="LK84" i="4"/>
  <c r="LL84" i="4"/>
  <c r="LM84" i="4"/>
  <c r="LN84" i="4"/>
  <c r="LO84" i="4"/>
  <c r="LP84" i="4"/>
  <c r="LQ84" i="4"/>
  <c r="LR84" i="4"/>
  <c r="LS84" i="4"/>
  <c r="LT84" i="4"/>
  <c r="LU84" i="4"/>
  <c r="LV84" i="4"/>
  <c r="LW84" i="4"/>
  <c r="LX84" i="4"/>
  <c r="LY84" i="4"/>
  <c r="LZ84" i="4"/>
  <c r="MA84" i="4"/>
  <c r="MB84" i="4"/>
  <c r="MC84" i="4"/>
  <c r="MD84" i="4"/>
  <c r="ME84" i="4"/>
  <c r="MF84" i="4"/>
  <c r="MG84" i="4"/>
  <c r="MH84" i="4"/>
  <c r="Y85" i="4"/>
  <c r="Z85" i="4"/>
  <c r="AA85" i="4"/>
  <c r="AB85" i="4"/>
  <c r="AC85" i="4"/>
  <c r="AD85" i="4"/>
  <c r="AE85" i="4"/>
  <c r="AF85" i="4"/>
  <c r="AG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IW85" i="4"/>
  <c r="IX85" i="4"/>
  <c r="IY85" i="4"/>
  <c r="IZ85" i="4"/>
  <c r="JA85" i="4"/>
  <c r="JB85" i="4"/>
  <c r="JC85" i="4"/>
  <c r="JD85" i="4"/>
  <c r="JE85" i="4"/>
  <c r="JF85" i="4"/>
  <c r="JG85" i="4"/>
  <c r="JH85" i="4"/>
  <c r="JI85" i="4"/>
  <c r="JJ85" i="4"/>
  <c r="JK85" i="4"/>
  <c r="JL85" i="4"/>
  <c r="JM85" i="4"/>
  <c r="JN85" i="4"/>
  <c r="JO85" i="4"/>
  <c r="JP85" i="4"/>
  <c r="JQ85" i="4"/>
  <c r="JR85" i="4"/>
  <c r="JS85" i="4"/>
  <c r="JT85" i="4"/>
  <c r="JU85" i="4"/>
  <c r="JV85" i="4"/>
  <c r="JW85" i="4"/>
  <c r="JX85" i="4"/>
  <c r="JY85" i="4"/>
  <c r="JZ85" i="4"/>
  <c r="KA85" i="4"/>
  <c r="KB85" i="4"/>
  <c r="KC85" i="4"/>
  <c r="KD85" i="4"/>
  <c r="KE85" i="4"/>
  <c r="KF85" i="4"/>
  <c r="KG85" i="4"/>
  <c r="KH85" i="4"/>
  <c r="KI85" i="4"/>
  <c r="KJ85" i="4"/>
  <c r="KK85" i="4"/>
  <c r="KL85" i="4"/>
  <c r="KM85" i="4"/>
  <c r="KN85" i="4"/>
  <c r="KO85" i="4"/>
  <c r="KP85" i="4"/>
  <c r="KQ85" i="4"/>
  <c r="KR85" i="4"/>
  <c r="KS85" i="4"/>
  <c r="KT85" i="4"/>
  <c r="KU85" i="4"/>
  <c r="KV85" i="4"/>
  <c r="KW85" i="4"/>
  <c r="KX85" i="4"/>
  <c r="KY85" i="4"/>
  <c r="KZ85" i="4"/>
  <c r="LA85" i="4"/>
  <c r="LB85" i="4"/>
  <c r="LC85" i="4"/>
  <c r="LD85" i="4"/>
  <c r="LE85" i="4"/>
  <c r="LF85" i="4"/>
  <c r="LG85" i="4"/>
  <c r="LH85" i="4"/>
  <c r="LI85" i="4"/>
  <c r="LJ85" i="4"/>
  <c r="LK85" i="4"/>
  <c r="LL85" i="4"/>
  <c r="LM85" i="4"/>
  <c r="LN85" i="4"/>
  <c r="LO85" i="4"/>
  <c r="LP85" i="4"/>
  <c r="LQ85" i="4"/>
  <c r="LR85" i="4"/>
  <c r="LS85" i="4"/>
  <c r="LT85" i="4"/>
  <c r="LU85" i="4"/>
  <c r="LV85" i="4"/>
  <c r="LW85" i="4"/>
  <c r="LX85" i="4"/>
  <c r="LY85" i="4"/>
  <c r="LZ85" i="4"/>
  <c r="MA85" i="4"/>
  <c r="MB85" i="4"/>
  <c r="MC85" i="4"/>
  <c r="MD85" i="4"/>
  <c r="ME85" i="4"/>
  <c r="MF85" i="4"/>
  <c r="MG85" i="4"/>
  <c r="MH85" i="4"/>
  <c r="BK2" i="4"/>
  <c r="AH2" i="4"/>
  <c r="I81" i="20"/>
  <c r="I93" i="20"/>
  <c r="MH97" i="27"/>
  <c r="MF97" i="27"/>
  <c r="MD97" i="27"/>
  <c r="MB97" i="27"/>
  <c r="LZ97" i="27"/>
  <c r="LX97" i="27"/>
  <c r="LV97" i="27"/>
  <c r="LT97" i="27"/>
  <c r="LR97" i="27"/>
  <c r="LP97" i="27"/>
  <c r="LN97" i="27"/>
  <c r="LL97" i="27"/>
  <c r="LJ97" i="27"/>
  <c r="LH97" i="27"/>
  <c r="LF97" i="27"/>
  <c r="LD97" i="27"/>
  <c r="LB97" i="27"/>
  <c r="KZ97" i="27"/>
  <c r="KX97" i="27"/>
  <c r="KV97" i="27"/>
  <c r="KT97" i="27"/>
  <c r="KR97" i="27"/>
  <c r="KP97" i="27"/>
  <c r="KN97" i="27"/>
  <c r="KL97" i="27"/>
  <c r="KJ97" i="27"/>
  <c r="KH97" i="27"/>
  <c r="KF97" i="27"/>
  <c r="KD97" i="27"/>
  <c r="KB97" i="27"/>
  <c r="JZ97" i="27"/>
  <c r="JX97" i="27"/>
  <c r="JV97" i="27"/>
  <c r="JT97" i="27"/>
  <c r="JR97" i="27"/>
  <c r="JP97" i="27"/>
  <c r="JN97" i="27"/>
  <c r="JL97" i="27"/>
  <c r="JJ97" i="27"/>
  <c r="JH97" i="27"/>
  <c r="JF97" i="27"/>
  <c r="JD97" i="27"/>
  <c r="JB97" i="27"/>
  <c r="IZ97" i="27"/>
  <c r="IX97" i="27"/>
  <c r="IV97" i="27"/>
  <c r="IT97" i="27"/>
  <c r="IR97" i="27"/>
  <c r="IP97" i="27"/>
  <c r="IN97" i="27"/>
  <c r="IL97" i="27"/>
  <c r="IJ97" i="27"/>
  <c r="IH97" i="27"/>
  <c r="IF97" i="27"/>
  <c r="ID97" i="27"/>
  <c r="IB97" i="27"/>
  <c r="HZ97" i="27"/>
  <c r="HX97" i="27"/>
  <c r="HV97" i="27"/>
  <c r="HT97" i="27"/>
  <c r="HR97" i="27"/>
  <c r="HP97" i="27"/>
  <c r="HN97" i="27"/>
  <c r="HL97" i="27"/>
  <c r="HJ97" i="27"/>
  <c r="HH97" i="27"/>
  <c r="HF97" i="27"/>
  <c r="HD97" i="27"/>
  <c r="HB97" i="27"/>
  <c r="GZ97" i="27"/>
  <c r="GX97" i="27"/>
  <c r="GV97" i="27"/>
  <c r="GT97" i="27"/>
  <c r="GR97" i="27"/>
  <c r="GP97" i="27"/>
  <c r="GN97" i="27"/>
  <c r="GL97" i="27"/>
  <c r="GJ97" i="27"/>
  <c r="GH97" i="27"/>
  <c r="GF97" i="27"/>
  <c r="GD97" i="27"/>
  <c r="GB97" i="27"/>
  <c r="FZ97" i="27"/>
  <c r="FX97" i="27"/>
  <c r="FV97" i="27"/>
  <c r="MG97" i="27"/>
  <c r="ME97" i="27"/>
  <c r="MC97" i="27"/>
  <c r="MA97" i="27"/>
  <c r="LY97" i="27"/>
  <c r="LW97" i="27"/>
  <c r="LU97" i="27"/>
  <c r="LS97" i="27"/>
  <c r="LQ97" i="27"/>
  <c r="LO97" i="27"/>
  <c r="LM97" i="27"/>
  <c r="LK97" i="27"/>
  <c r="LI97" i="27"/>
  <c r="LG97" i="27"/>
  <c r="LE97" i="27"/>
  <c r="LC97" i="27"/>
  <c r="LA97" i="27"/>
  <c r="KY97" i="27"/>
  <c r="KW97" i="27"/>
  <c r="KU97" i="27"/>
  <c r="KS97" i="27"/>
  <c r="KQ97" i="27"/>
  <c r="KO97" i="27"/>
  <c r="KM97" i="27"/>
  <c r="KK97" i="27"/>
  <c r="KI97" i="27"/>
  <c r="KG97" i="27"/>
  <c r="KE97" i="27"/>
  <c r="KC97" i="27"/>
  <c r="KA97" i="27"/>
  <c r="JY97" i="27"/>
  <c r="JW97" i="27"/>
  <c r="JU97" i="27"/>
  <c r="JS97" i="27"/>
  <c r="JQ97" i="27"/>
  <c r="JO97" i="27"/>
  <c r="JM97" i="27"/>
  <c r="JK97" i="27"/>
  <c r="JI97" i="27"/>
  <c r="JG97" i="27"/>
  <c r="JE97" i="27"/>
  <c r="JC97" i="27"/>
  <c r="JA97" i="27"/>
  <c r="IY97" i="27"/>
  <c r="IW97" i="27"/>
  <c r="IU97" i="27"/>
  <c r="IS97" i="27"/>
  <c r="IQ97" i="27"/>
  <c r="IO97" i="27"/>
  <c r="IM97" i="27"/>
  <c r="IK97" i="27"/>
  <c r="II97" i="27"/>
  <c r="IG97" i="27"/>
  <c r="IE97" i="27"/>
  <c r="IC97" i="27"/>
  <c r="IA97" i="27"/>
  <c r="HY97" i="27"/>
  <c r="HW97" i="27"/>
  <c r="HU97" i="27"/>
  <c r="HS97" i="27"/>
  <c r="HQ97" i="27"/>
  <c r="HO97" i="27"/>
  <c r="HM97" i="27"/>
  <c r="HK97" i="27"/>
  <c r="HI97" i="27"/>
  <c r="HG97" i="27"/>
  <c r="HE97" i="27"/>
  <c r="HC97" i="27"/>
  <c r="HA97" i="27"/>
  <c r="GY97" i="27"/>
  <c r="GW97" i="27"/>
  <c r="GU97" i="27"/>
  <c r="GS97" i="27"/>
  <c r="GQ97" i="27"/>
  <c r="GO97" i="27"/>
  <c r="GM97" i="27"/>
  <c r="GK97" i="27"/>
  <c r="GI97" i="27"/>
  <c r="GG97" i="27"/>
  <c r="GE97" i="27"/>
  <c r="GC97" i="27"/>
  <c r="GA97" i="27"/>
  <c r="FY97" i="27"/>
  <c r="FW97" i="27"/>
  <c r="FU97" i="27"/>
  <c r="FS97" i="27"/>
  <c r="FQ97" i="27"/>
  <c r="FO97" i="27"/>
  <c r="FM97" i="27"/>
  <c r="FK97" i="27"/>
  <c r="FI97" i="27"/>
  <c r="FG97" i="27"/>
  <c r="FE97" i="27"/>
  <c r="FC97" i="27"/>
  <c r="FA97" i="27"/>
  <c r="EY97" i="27"/>
  <c r="EW97" i="27"/>
  <c r="EU97" i="27"/>
  <c r="ES97" i="27"/>
  <c r="EQ97" i="27"/>
  <c r="EO97" i="27"/>
  <c r="EM97" i="27"/>
  <c r="EK97" i="27"/>
  <c r="EI97" i="27"/>
  <c r="EG97" i="27"/>
  <c r="EE97" i="27"/>
  <c r="EC97" i="27"/>
  <c r="EA97" i="27"/>
  <c r="DY97" i="27"/>
  <c r="DW97" i="27"/>
  <c r="DU97" i="27"/>
  <c r="DS97" i="27"/>
  <c r="DQ97" i="27"/>
  <c r="DO97" i="27"/>
  <c r="DM97" i="27"/>
  <c r="DK97" i="27"/>
  <c r="DI97" i="27"/>
  <c r="DG97" i="27"/>
  <c r="DE97" i="27"/>
  <c r="DC97" i="27"/>
  <c r="DA97" i="27"/>
  <c r="CY97" i="27"/>
  <c r="CW97" i="27"/>
  <c r="CU97" i="27"/>
  <c r="CS97" i="27"/>
  <c r="CQ97" i="27"/>
  <c r="CO97" i="27"/>
  <c r="CM97" i="27"/>
  <c r="CK97" i="27"/>
  <c r="CI97" i="27"/>
  <c r="CG97" i="27"/>
  <c r="CE97" i="27"/>
  <c r="CC97" i="27"/>
  <c r="CA97" i="27"/>
  <c r="BY97" i="27"/>
  <c r="BW97" i="27"/>
  <c r="BU97" i="27"/>
  <c r="BS97" i="27"/>
  <c r="BQ97" i="27"/>
  <c r="BO97" i="27"/>
  <c r="BM97" i="27"/>
  <c r="BK97" i="27"/>
  <c r="BI97" i="27"/>
  <c r="BG97" i="27"/>
  <c r="BE97" i="27"/>
  <c r="BC97" i="27"/>
  <c r="BA97" i="27"/>
  <c r="AY97" i="27"/>
  <c r="AW97" i="27"/>
  <c r="AU97" i="27"/>
  <c r="AS97" i="27"/>
  <c r="AQ97" i="27"/>
  <c r="AO97" i="27"/>
  <c r="AM97" i="27"/>
  <c r="AK97" i="27"/>
  <c r="AI97" i="27"/>
  <c r="AG97" i="27"/>
  <c r="AE97" i="27"/>
  <c r="AC97" i="27"/>
  <c r="AA97" i="27"/>
  <c r="Y97" i="27"/>
  <c r="MH96" i="27"/>
  <c r="MF96" i="27"/>
  <c r="MD96" i="27"/>
  <c r="MB96" i="27"/>
  <c r="LZ96" i="27"/>
  <c r="LX96" i="27"/>
  <c r="LV96" i="27"/>
  <c r="LT96" i="27"/>
  <c r="LR96" i="27"/>
  <c r="LP96" i="27"/>
  <c r="LN96" i="27"/>
  <c r="LL96" i="27"/>
  <c r="LJ96" i="27"/>
  <c r="LH96" i="27"/>
  <c r="LF96" i="27"/>
  <c r="LD96" i="27"/>
  <c r="LB96" i="27"/>
  <c r="KZ96" i="27"/>
  <c r="KX96" i="27"/>
  <c r="KV96" i="27"/>
  <c r="KT96" i="27"/>
  <c r="KR96" i="27"/>
  <c r="KP96" i="27"/>
  <c r="KN96" i="27"/>
  <c r="KL96" i="27"/>
  <c r="KJ96" i="27"/>
  <c r="KH96" i="27"/>
  <c r="KF96" i="27"/>
  <c r="KD96" i="27"/>
  <c r="KB96" i="27"/>
  <c r="JZ96" i="27"/>
  <c r="JX96" i="27"/>
  <c r="JV96" i="27"/>
  <c r="JT96" i="27"/>
  <c r="JR96" i="27"/>
  <c r="JP96" i="27"/>
  <c r="JN96" i="27"/>
  <c r="JL96" i="27"/>
  <c r="JJ96" i="27"/>
  <c r="JH96" i="27"/>
  <c r="JF96" i="27"/>
  <c r="JD96" i="27"/>
  <c r="JB96" i="27"/>
  <c r="IZ96" i="27"/>
  <c r="IX96" i="27"/>
  <c r="IV96" i="27"/>
  <c r="IT96" i="27"/>
  <c r="IR96" i="27"/>
  <c r="IP96" i="27"/>
  <c r="IN96" i="27"/>
  <c r="IL96" i="27"/>
  <c r="IJ96" i="27"/>
  <c r="IH96" i="27"/>
  <c r="IF96" i="27"/>
  <c r="ID96" i="27"/>
  <c r="IB96" i="27"/>
  <c r="HZ96" i="27"/>
  <c r="HX96" i="27"/>
  <c r="HV96" i="27"/>
  <c r="HT96" i="27"/>
  <c r="HR96" i="27"/>
  <c r="HP96" i="27"/>
  <c r="HN96" i="27"/>
  <c r="HL96" i="27"/>
  <c r="HJ96" i="27"/>
  <c r="HH96" i="27"/>
  <c r="HF96" i="27"/>
  <c r="HD96" i="27"/>
  <c r="HB96" i="27"/>
  <c r="GZ96" i="27"/>
  <c r="FT97" i="27"/>
  <c r="FR97" i="27"/>
  <c r="FP97" i="27"/>
  <c r="FN97" i="27"/>
  <c r="FL97" i="27"/>
  <c r="FJ97" i="27"/>
  <c r="FH97" i="27"/>
  <c r="FF97" i="27"/>
  <c r="FD97" i="27"/>
  <c r="FB97" i="27"/>
  <c r="EZ97" i="27"/>
  <c r="EX97" i="27"/>
  <c r="EV97" i="27"/>
  <c r="ET97" i="27"/>
  <c r="ER97" i="27"/>
  <c r="EP97" i="27"/>
  <c r="EN97" i="27"/>
  <c r="EL97" i="27"/>
  <c r="EJ97" i="27"/>
  <c r="EH97" i="27"/>
  <c r="EF97" i="27"/>
  <c r="ED97" i="27"/>
  <c r="EB97" i="27"/>
  <c r="DZ97" i="27"/>
  <c r="DX97" i="27"/>
  <c r="DV97" i="27"/>
  <c r="DT97" i="27"/>
  <c r="DR97" i="27"/>
  <c r="DP97" i="27"/>
  <c r="DN97" i="27"/>
  <c r="DL97" i="27"/>
  <c r="DJ97" i="27"/>
  <c r="DH97" i="27"/>
  <c r="DF97" i="27"/>
  <c r="DD97" i="27"/>
  <c r="DB97" i="27"/>
  <c r="CZ97" i="27"/>
  <c r="CX97" i="27"/>
  <c r="CV97" i="27"/>
  <c r="CT97" i="27"/>
  <c r="CR97" i="27"/>
  <c r="CP97" i="27"/>
  <c r="CN97" i="27"/>
  <c r="CL97" i="27"/>
  <c r="CJ97" i="27"/>
  <c r="CH97" i="27"/>
  <c r="CF97" i="27"/>
  <c r="CD97" i="27"/>
  <c r="CB97" i="27"/>
  <c r="BZ97" i="27"/>
  <c r="BX97" i="27"/>
  <c r="BV97" i="27"/>
  <c r="BT97" i="27"/>
  <c r="BR97" i="27"/>
  <c r="BP97" i="27"/>
  <c r="BN97" i="27"/>
  <c r="BL97" i="27"/>
  <c r="BJ97" i="27"/>
  <c r="BH97" i="27"/>
  <c r="BF97" i="27"/>
  <c r="BD97" i="27"/>
  <c r="BB97" i="27"/>
  <c r="AZ97" i="27"/>
  <c r="AX97" i="27"/>
  <c r="AV97" i="27"/>
  <c r="AT97" i="27"/>
  <c r="AR97" i="27"/>
  <c r="AP97" i="27"/>
  <c r="AN97" i="27"/>
  <c r="AL97" i="27"/>
  <c r="AJ97" i="27"/>
  <c r="AF97" i="27"/>
  <c r="AD97" i="27"/>
  <c r="AB97" i="27"/>
  <c r="Z97" i="27"/>
  <c r="X97" i="27"/>
  <c r="MG96" i="27"/>
  <c r="ME96" i="27"/>
  <c r="MC96" i="27"/>
  <c r="MA96" i="27"/>
  <c r="LY96" i="27"/>
  <c r="LW96" i="27"/>
  <c r="LU96" i="27"/>
  <c r="LS96" i="27"/>
  <c r="LQ96" i="27"/>
  <c r="LM96" i="27"/>
  <c r="LI96" i="27"/>
  <c r="LE96" i="27"/>
  <c r="LA96" i="27"/>
  <c r="KW96" i="27"/>
  <c r="KS96" i="27"/>
  <c r="KO96" i="27"/>
  <c r="KK96" i="27"/>
  <c r="KG96" i="27"/>
  <c r="KC96" i="27"/>
  <c r="JY96" i="27"/>
  <c r="JU96" i="27"/>
  <c r="JQ96" i="27"/>
  <c r="JM96" i="27"/>
  <c r="JI96" i="27"/>
  <c r="JE96" i="27"/>
  <c r="JA96" i="27"/>
  <c r="IW96" i="27"/>
  <c r="IS96" i="27"/>
  <c r="IO96" i="27"/>
  <c r="IK96" i="27"/>
  <c r="IG96" i="27"/>
  <c r="IC96" i="27"/>
  <c r="HY96" i="27"/>
  <c r="HU96" i="27"/>
  <c r="HQ96" i="27"/>
  <c r="HM96" i="27"/>
  <c r="HI96" i="27"/>
  <c r="HE96" i="27"/>
  <c r="HA96" i="27"/>
  <c r="GX96" i="27"/>
  <c r="GV96" i="27"/>
  <c r="GT96" i="27"/>
  <c r="GR96" i="27"/>
  <c r="GP96" i="27"/>
  <c r="GN96" i="27"/>
  <c r="GL96" i="27"/>
  <c r="GJ96" i="27"/>
  <c r="GH96" i="27"/>
  <c r="GF96" i="27"/>
  <c r="GD96" i="27"/>
  <c r="GB96" i="27"/>
  <c r="FZ96" i="27"/>
  <c r="FX96" i="27"/>
  <c r="FV96" i="27"/>
  <c r="FT96" i="27"/>
  <c r="FR96" i="27"/>
  <c r="FP96" i="27"/>
  <c r="FN96" i="27"/>
  <c r="FL96" i="27"/>
  <c r="FJ96" i="27"/>
  <c r="FH96" i="27"/>
  <c r="FF96" i="27"/>
  <c r="FD96" i="27"/>
  <c r="FB96" i="27"/>
  <c r="EZ96" i="27"/>
  <c r="EX96" i="27"/>
  <c r="EV96" i="27"/>
  <c r="ET96" i="27"/>
  <c r="ER96" i="27"/>
  <c r="EP96" i="27"/>
  <c r="EN96" i="27"/>
  <c r="EL96" i="27"/>
  <c r="EJ96" i="27"/>
  <c r="EH96" i="27"/>
  <c r="EF96" i="27"/>
  <c r="ED96" i="27"/>
  <c r="EB96" i="27"/>
  <c r="DZ96" i="27"/>
  <c r="DX96" i="27"/>
  <c r="DV96" i="27"/>
  <c r="DT96" i="27"/>
  <c r="DR96" i="27"/>
  <c r="DP96" i="27"/>
  <c r="DN96" i="27"/>
  <c r="DL96" i="27"/>
  <c r="DJ96" i="27"/>
  <c r="DH96" i="27"/>
  <c r="DF96" i="27"/>
  <c r="DD96" i="27"/>
  <c r="DB96" i="27"/>
  <c r="CZ96" i="27"/>
  <c r="CX96" i="27"/>
  <c r="CV96" i="27"/>
  <c r="CT96" i="27"/>
  <c r="CR96" i="27"/>
  <c r="CP96" i="27"/>
  <c r="CN96" i="27"/>
  <c r="CL96" i="27"/>
  <c r="CJ96" i="27"/>
  <c r="CH96" i="27"/>
  <c r="CF96" i="27"/>
  <c r="CD96" i="27"/>
  <c r="CB96" i="27"/>
  <c r="BZ96" i="27"/>
  <c r="BX96" i="27"/>
  <c r="BV96" i="27"/>
  <c r="BT96" i="27"/>
  <c r="BR96" i="27"/>
  <c r="BP96" i="27"/>
  <c r="BN96" i="27"/>
  <c r="BL96" i="27"/>
  <c r="BJ96" i="27"/>
  <c r="BH96" i="27"/>
  <c r="BF96" i="27"/>
  <c r="BD96" i="27"/>
  <c r="BB96" i="27"/>
  <c r="AZ96" i="27"/>
  <c r="AX96" i="27"/>
  <c r="AV96" i="27"/>
  <c r="AT96" i="27"/>
  <c r="AR96" i="27"/>
  <c r="AP96" i="27"/>
  <c r="AN96" i="27"/>
  <c r="AL96" i="27"/>
  <c r="AJ96" i="27"/>
  <c r="AF96" i="27"/>
  <c r="AD96" i="27"/>
  <c r="AB96" i="27"/>
  <c r="Z96" i="27"/>
  <c r="X96" i="27"/>
  <c r="MG95" i="27"/>
  <c r="ME95" i="27"/>
  <c r="MC95" i="27"/>
  <c r="MA95" i="27"/>
  <c r="LY95" i="27"/>
  <c r="LW95" i="27"/>
  <c r="LU95" i="27"/>
  <c r="LS95" i="27"/>
  <c r="LQ95" i="27"/>
  <c r="LO95" i="27"/>
  <c r="LM95" i="27"/>
  <c r="LK95" i="27"/>
  <c r="LI95" i="27"/>
  <c r="LG95" i="27"/>
  <c r="LE95" i="27"/>
  <c r="LC95" i="27"/>
  <c r="LA95" i="27"/>
  <c r="KY95" i="27"/>
  <c r="KW95" i="27"/>
  <c r="KU95" i="27"/>
  <c r="KS95" i="27"/>
  <c r="KQ95" i="27"/>
  <c r="KO95" i="27"/>
  <c r="KM95" i="27"/>
  <c r="KK95" i="27"/>
  <c r="KI95" i="27"/>
  <c r="KG95" i="27"/>
  <c r="KE95" i="27"/>
  <c r="KC95" i="27"/>
  <c r="KA95" i="27"/>
  <c r="JY95" i="27"/>
  <c r="JW95" i="27"/>
  <c r="JU95" i="27"/>
  <c r="JS95" i="27"/>
  <c r="JQ95" i="27"/>
  <c r="JO95" i="27"/>
  <c r="JM95" i="27"/>
  <c r="JK95" i="27"/>
  <c r="JI95" i="27"/>
  <c r="JG95" i="27"/>
  <c r="JE95" i="27"/>
  <c r="JC95" i="27"/>
  <c r="JA95" i="27"/>
  <c r="IY95" i="27"/>
  <c r="IW95" i="27"/>
  <c r="IU95" i="27"/>
  <c r="IS95" i="27"/>
  <c r="LO96" i="27"/>
  <c r="LK96" i="27"/>
  <c r="LG96" i="27"/>
  <c r="LC96" i="27"/>
  <c r="KY96" i="27"/>
  <c r="KU96" i="27"/>
  <c r="KQ96" i="27"/>
  <c r="KM96" i="27"/>
  <c r="KI96" i="27"/>
  <c r="KE96" i="27"/>
  <c r="KA96" i="27"/>
  <c r="JW96" i="27"/>
  <c r="JS96" i="27"/>
  <c r="JO96" i="27"/>
  <c r="JK96" i="27"/>
  <c r="JG96" i="27"/>
  <c r="JC96" i="27"/>
  <c r="IY96" i="27"/>
  <c r="IU96" i="27"/>
  <c r="IQ96" i="27"/>
  <c r="IM96" i="27"/>
  <c r="II96" i="27"/>
  <c r="IE96" i="27"/>
  <c r="IA96" i="27"/>
  <c r="HW96" i="27"/>
  <c r="HS96" i="27"/>
  <c r="HO96" i="27"/>
  <c r="HK96" i="27"/>
  <c r="HG96" i="27"/>
  <c r="HC96" i="27"/>
  <c r="GY96" i="27"/>
  <c r="GW96" i="27"/>
  <c r="GU96" i="27"/>
  <c r="GS96" i="27"/>
  <c r="GQ96" i="27"/>
  <c r="GO96" i="27"/>
  <c r="GM96" i="27"/>
  <c r="GK96" i="27"/>
  <c r="GI96" i="27"/>
  <c r="GG96" i="27"/>
  <c r="GE96" i="27"/>
  <c r="GC96" i="27"/>
  <c r="GA96" i="27"/>
  <c r="FY96" i="27"/>
  <c r="FW96" i="27"/>
  <c r="FU96" i="27"/>
  <c r="FS96" i="27"/>
  <c r="FQ96" i="27"/>
  <c r="FO96" i="27"/>
  <c r="FM96" i="27"/>
  <c r="FK96" i="27"/>
  <c r="FI96" i="27"/>
  <c r="FG96" i="27"/>
  <c r="FE96" i="27"/>
  <c r="FC96" i="27"/>
  <c r="FA96" i="27"/>
  <c r="EY96" i="27"/>
  <c r="EW96" i="27"/>
  <c r="EU96" i="27"/>
  <c r="ES96" i="27"/>
  <c r="EQ96" i="27"/>
  <c r="EO96" i="27"/>
  <c r="EM96" i="27"/>
  <c r="EK96" i="27"/>
  <c r="EI96" i="27"/>
  <c r="EG96" i="27"/>
  <c r="EE96" i="27"/>
  <c r="EC96" i="27"/>
  <c r="EA96" i="27"/>
  <c r="DY96" i="27"/>
  <c r="DW96" i="27"/>
  <c r="DU96" i="27"/>
  <c r="DS96" i="27"/>
  <c r="DQ96" i="27"/>
  <c r="DO96" i="27"/>
  <c r="DM96" i="27"/>
  <c r="DK96" i="27"/>
  <c r="DI96" i="27"/>
  <c r="DG96" i="27"/>
  <c r="DE96" i="27"/>
  <c r="DC96" i="27"/>
  <c r="DA96" i="27"/>
  <c r="CY96" i="27"/>
  <c r="CW96" i="27"/>
  <c r="CU96" i="27"/>
  <c r="CS96" i="27"/>
  <c r="CQ96" i="27"/>
  <c r="CO96" i="27"/>
  <c r="CM96" i="27"/>
  <c r="CK96" i="27"/>
  <c r="CI96" i="27"/>
  <c r="CG96" i="27"/>
  <c r="CE96" i="27"/>
  <c r="CC96" i="27"/>
  <c r="CA96" i="27"/>
  <c r="BY96" i="27"/>
  <c r="BW96" i="27"/>
  <c r="BU96" i="27"/>
  <c r="BS96" i="27"/>
  <c r="BQ96" i="27"/>
  <c r="BO96" i="27"/>
  <c r="BM96" i="27"/>
  <c r="BK96" i="27"/>
  <c r="BI96" i="27"/>
  <c r="BG96" i="27"/>
  <c r="BE96" i="27"/>
  <c r="BC96" i="27"/>
  <c r="BA96" i="27"/>
  <c r="AY96" i="27"/>
  <c r="AW96" i="27"/>
  <c r="AU96" i="27"/>
  <c r="AS96" i="27"/>
  <c r="AQ96" i="27"/>
  <c r="AO96" i="27"/>
  <c r="AM96" i="27"/>
  <c r="AK96" i="27"/>
  <c r="AI96" i="27"/>
  <c r="AE96" i="27"/>
  <c r="AA96" i="27"/>
  <c r="Y96" i="27"/>
  <c r="MH95" i="27"/>
  <c r="MF95" i="27"/>
  <c r="MD95" i="27"/>
  <c r="MB95" i="27"/>
  <c r="LZ95" i="27"/>
  <c r="LX95" i="27"/>
  <c r="LV95" i="27"/>
  <c r="LT95" i="27"/>
  <c r="LR95" i="27"/>
  <c r="LP95" i="27"/>
  <c r="LN95" i="27"/>
  <c r="LL95" i="27"/>
  <c r="LJ95" i="27"/>
  <c r="LH95" i="27"/>
  <c r="LF95" i="27"/>
  <c r="LD95" i="27"/>
  <c r="LB95" i="27"/>
  <c r="KZ95" i="27"/>
  <c r="KX95" i="27"/>
  <c r="KV95" i="27"/>
  <c r="KT95" i="27"/>
  <c r="KR95" i="27"/>
  <c r="KP95" i="27"/>
  <c r="KN95" i="27"/>
  <c r="KL95" i="27"/>
  <c r="KJ95" i="27"/>
  <c r="KH95" i="27"/>
  <c r="KF95" i="27"/>
  <c r="KD95" i="27"/>
  <c r="KB95" i="27"/>
  <c r="JZ95" i="27"/>
  <c r="JX95" i="27"/>
  <c r="JV95" i="27"/>
  <c r="JT95" i="27"/>
  <c r="JR95" i="27"/>
  <c r="JP95" i="27"/>
  <c r="JN95" i="27"/>
  <c r="JL95" i="27"/>
  <c r="JJ95" i="27"/>
  <c r="JF95" i="27"/>
  <c r="JB95" i="27"/>
  <c r="IX95" i="27"/>
  <c r="IT95" i="27"/>
  <c r="IQ95" i="27"/>
  <c r="IO95" i="27"/>
  <c r="IM95" i="27"/>
  <c r="IK95" i="27"/>
  <c r="II95" i="27"/>
  <c r="IG95" i="27"/>
  <c r="IE95" i="27"/>
  <c r="IC95" i="27"/>
  <c r="IA95" i="27"/>
  <c r="HY95" i="27"/>
  <c r="HW95" i="27"/>
  <c r="HU95" i="27"/>
  <c r="HS95" i="27"/>
  <c r="HQ95" i="27"/>
  <c r="HO95" i="27"/>
  <c r="HM95" i="27"/>
  <c r="HK95" i="27"/>
  <c r="HI95" i="27"/>
  <c r="HG95" i="27"/>
  <c r="HE95" i="27"/>
  <c r="HC95" i="27"/>
  <c r="HA95" i="27"/>
  <c r="GY95" i="27"/>
  <c r="GW95" i="27"/>
  <c r="GU95" i="27"/>
  <c r="GS95" i="27"/>
  <c r="GQ95" i="27"/>
  <c r="GO95" i="27"/>
  <c r="GM95" i="27"/>
  <c r="GK95" i="27"/>
  <c r="GI95" i="27"/>
  <c r="GG95" i="27"/>
  <c r="GE95" i="27"/>
  <c r="GC95" i="27"/>
  <c r="GA95" i="27"/>
  <c r="FY95" i="27"/>
  <c r="FW95" i="27"/>
  <c r="FU95" i="27"/>
  <c r="FS95" i="27"/>
  <c r="FQ95" i="27"/>
  <c r="FO95" i="27"/>
  <c r="FM95" i="27"/>
  <c r="FK95" i="27"/>
  <c r="FI95" i="27"/>
  <c r="FG95" i="27"/>
  <c r="FE95" i="27"/>
  <c r="FC95" i="27"/>
  <c r="FA95" i="27"/>
  <c r="EY95" i="27"/>
  <c r="EW95" i="27"/>
  <c r="EU95" i="27"/>
  <c r="ES95" i="27"/>
  <c r="EQ95" i="27"/>
  <c r="EO95" i="27"/>
  <c r="EM95" i="27"/>
  <c r="EK95" i="27"/>
  <c r="EI95" i="27"/>
  <c r="EG95" i="27"/>
  <c r="EE95" i="27"/>
  <c r="EC95" i="27"/>
  <c r="EA95" i="27"/>
  <c r="DY95" i="27"/>
  <c r="DW95" i="27"/>
  <c r="DU95" i="27"/>
  <c r="DS95" i="27"/>
  <c r="DQ95" i="27"/>
  <c r="DO95" i="27"/>
  <c r="DM95" i="27"/>
  <c r="DK95" i="27"/>
  <c r="DI95" i="27"/>
  <c r="DG95" i="27"/>
  <c r="DC95" i="27"/>
  <c r="DA95" i="27"/>
  <c r="CY95" i="27"/>
  <c r="CW95" i="27"/>
  <c r="CU95" i="27"/>
  <c r="CS95" i="27"/>
  <c r="CQ95" i="27"/>
  <c r="CO95" i="27"/>
  <c r="CM95" i="27"/>
  <c r="CK95" i="27"/>
  <c r="CI95" i="27"/>
  <c r="CG95" i="27"/>
  <c r="CE95" i="27"/>
  <c r="CC95" i="27"/>
  <c r="CA95" i="27"/>
  <c r="BY95" i="27"/>
  <c r="BW95" i="27"/>
  <c r="BU95" i="27"/>
  <c r="BS95" i="27"/>
  <c r="BQ95" i="27"/>
  <c r="BO95" i="27"/>
  <c r="BM95" i="27"/>
  <c r="BK95" i="27"/>
  <c r="BI95" i="27"/>
  <c r="BG95" i="27"/>
  <c r="BE95" i="27"/>
  <c r="BC95" i="27"/>
  <c r="BA95" i="27"/>
  <c r="AY95" i="27"/>
  <c r="AW95" i="27"/>
  <c r="AU95" i="27"/>
  <c r="AS95" i="27"/>
  <c r="AQ95" i="27"/>
  <c r="AO95" i="27"/>
  <c r="AM95" i="27"/>
  <c r="AK95" i="27"/>
  <c r="AI95" i="27"/>
  <c r="AG95" i="27"/>
  <c r="AE95" i="27"/>
  <c r="AC95" i="27"/>
  <c r="AA95" i="27"/>
  <c r="Y95" i="27"/>
  <c r="MH94" i="27"/>
  <c r="MF94" i="27"/>
  <c r="MD94" i="27"/>
  <c r="MB94" i="27"/>
  <c r="LZ94" i="27"/>
  <c r="LX94" i="27"/>
  <c r="LV94" i="27"/>
  <c r="LT94" i="27"/>
  <c r="LR94" i="27"/>
  <c r="LP94" i="27"/>
  <c r="LN94" i="27"/>
  <c r="LL94" i="27"/>
  <c r="LJ94" i="27"/>
  <c r="LH94" i="27"/>
  <c r="LF94" i="27"/>
  <c r="LD94" i="27"/>
  <c r="LB94" i="27"/>
  <c r="KZ94" i="27"/>
  <c r="KX94" i="27"/>
  <c r="KV94" i="27"/>
  <c r="KT94" i="27"/>
  <c r="KR94" i="27"/>
  <c r="KP94" i="27"/>
  <c r="KN94" i="27"/>
  <c r="KL94" i="27"/>
  <c r="KJ94" i="27"/>
  <c r="KH94" i="27"/>
  <c r="KF94" i="27"/>
  <c r="KD94" i="27"/>
  <c r="KB94" i="27"/>
  <c r="JZ94" i="27"/>
  <c r="JX94" i="27"/>
  <c r="JV94" i="27"/>
  <c r="JT94" i="27"/>
  <c r="JR94" i="27"/>
  <c r="JP94" i="27"/>
  <c r="JN94" i="27"/>
  <c r="JL94" i="27"/>
  <c r="JJ94" i="27"/>
  <c r="JH94" i="27"/>
  <c r="JF94" i="27"/>
  <c r="JD94" i="27"/>
  <c r="JB94" i="27"/>
  <c r="IZ94" i="27"/>
  <c r="IX94" i="27"/>
  <c r="IV94" i="27"/>
  <c r="IT94" i="27"/>
  <c r="IR94" i="27"/>
  <c r="IP94" i="27"/>
  <c r="IN94" i="27"/>
  <c r="IL94" i="27"/>
  <c r="IJ94" i="27"/>
  <c r="JH95" i="27"/>
  <c r="JD95" i="27"/>
  <c r="IZ95" i="27"/>
  <c r="IV95" i="27"/>
  <c r="IR95" i="27"/>
  <c r="IP95" i="27"/>
  <c r="IN95" i="27"/>
  <c r="IL95" i="27"/>
  <c r="IJ95" i="27"/>
  <c r="IH95" i="27"/>
  <c r="IF95" i="27"/>
  <c r="ID95" i="27"/>
  <c r="IB95" i="27"/>
  <c r="HZ95" i="27"/>
  <c r="HX95" i="27"/>
  <c r="HV95" i="27"/>
  <c r="HT95" i="27"/>
  <c r="HR95" i="27"/>
  <c r="HP95" i="27"/>
  <c r="HN95" i="27"/>
  <c r="HL95" i="27"/>
  <c r="HJ95" i="27"/>
  <c r="HH95" i="27"/>
  <c r="HF95" i="27"/>
  <c r="HD95" i="27"/>
  <c r="HB95" i="27"/>
  <c r="GZ95" i="27"/>
  <c r="GX95" i="27"/>
  <c r="GV95" i="27"/>
  <c r="GT95" i="27"/>
  <c r="GR95" i="27"/>
  <c r="GP95" i="27"/>
  <c r="GN95" i="27"/>
  <c r="GL95" i="27"/>
  <c r="GJ95" i="27"/>
  <c r="GH95" i="27"/>
  <c r="GF95" i="27"/>
  <c r="GD95" i="27"/>
  <c r="GB95" i="27"/>
  <c r="FZ95" i="27"/>
  <c r="FX95" i="27"/>
  <c r="FV95" i="27"/>
  <c r="FT95" i="27"/>
  <c r="FR95" i="27"/>
  <c r="FP95" i="27"/>
  <c r="FN95" i="27"/>
  <c r="FL95" i="27"/>
  <c r="FJ95" i="27"/>
  <c r="FH95" i="27"/>
  <c r="FF95" i="27"/>
  <c r="FD95" i="27"/>
  <c r="FB95" i="27"/>
  <c r="EZ95" i="27"/>
  <c r="EX95" i="27"/>
  <c r="EV95" i="27"/>
  <c r="ET95" i="27"/>
  <c r="ER95" i="27"/>
  <c r="EP95" i="27"/>
  <c r="EN95" i="27"/>
  <c r="EL95" i="27"/>
  <c r="EJ95" i="27"/>
  <c r="EH95" i="27"/>
  <c r="EF95" i="27"/>
  <c r="ED95" i="27"/>
  <c r="EB95" i="27"/>
  <c r="DZ95" i="27"/>
  <c r="DX95" i="27"/>
  <c r="DV95" i="27"/>
  <c r="DT95" i="27"/>
  <c r="DR95" i="27"/>
  <c r="DP95" i="27"/>
  <c r="DN95" i="27"/>
  <c r="DL95" i="27"/>
  <c r="DJ95" i="27"/>
  <c r="DH95" i="27"/>
  <c r="DF95" i="27"/>
  <c r="DD95" i="27"/>
  <c r="DB95" i="27"/>
  <c r="CZ95" i="27"/>
  <c r="CX95" i="27"/>
  <c r="CV95" i="27"/>
  <c r="CT95" i="27"/>
  <c r="CR95" i="27"/>
  <c r="CP95" i="27"/>
  <c r="CN95" i="27"/>
  <c r="CL95" i="27"/>
  <c r="CJ95" i="27"/>
  <c r="CH95" i="27"/>
  <c r="CF95" i="27"/>
  <c r="CD95" i="27"/>
  <c r="CB95" i="27"/>
  <c r="BZ95" i="27"/>
  <c r="BX95" i="27"/>
  <c r="BV95" i="27"/>
  <c r="BT95" i="27"/>
  <c r="BR95" i="27"/>
  <c r="BP95" i="27"/>
  <c r="BN95" i="27"/>
  <c r="BL95" i="27"/>
  <c r="BJ95" i="27"/>
  <c r="BH95" i="27"/>
  <c r="BF95" i="27"/>
  <c r="BD95" i="27"/>
  <c r="BB95" i="27"/>
  <c r="AZ95" i="27"/>
  <c r="AX95" i="27"/>
  <c r="AV95" i="27"/>
  <c r="AT95" i="27"/>
  <c r="AR95" i="27"/>
  <c r="AP95" i="27"/>
  <c r="AN95" i="27"/>
  <c r="AL95" i="27"/>
  <c r="AJ95" i="27"/>
  <c r="AF95" i="27"/>
  <c r="AD95" i="27"/>
  <c r="AB95" i="27"/>
  <c r="Z95" i="27"/>
  <c r="X95" i="27"/>
  <c r="MG94" i="27"/>
  <c r="ME94" i="27"/>
  <c r="MC94" i="27"/>
  <c r="MA94" i="27"/>
  <c r="LY94" i="27"/>
  <c r="LW94" i="27"/>
  <c r="LU94" i="27"/>
  <c r="LS94" i="27"/>
  <c r="LQ94" i="27"/>
  <c r="LO94" i="27"/>
  <c r="LM94" i="27"/>
  <c r="LK94" i="27"/>
  <c r="LI94" i="27"/>
  <c r="LG94" i="27"/>
  <c r="LE94" i="27"/>
  <c r="LC94" i="27"/>
  <c r="LA94" i="27"/>
  <c r="KY94" i="27"/>
  <c r="KW94" i="27"/>
  <c r="KU94" i="27"/>
  <c r="KS94" i="27"/>
  <c r="KQ94" i="27"/>
  <c r="KO94" i="27"/>
  <c r="KM94" i="27"/>
  <c r="KK94" i="27"/>
  <c r="KI94" i="27"/>
  <c r="KG94" i="27"/>
  <c r="KE94" i="27"/>
  <c r="KC94" i="27"/>
  <c r="KA94" i="27"/>
  <c r="JY94" i="27"/>
  <c r="JW94" i="27"/>
  <c r="JU94" i="27"/>
  <c r="JS94" i="27"/>
  <c r="JQ94" i="27"/>
  <c r="JO94" i="27"/>
  <c r="JM94" i="27"/>
  <c r="JK94" i="27"/>
  <c r="JI94" i="27"/>
  <c r="JG94" i="27"/>
  <c r="JE94" i="27"/>
  <c r="JC94" i="27"/>
  <c r="JA94" i="27"/>
  <c r="IY94" i="27"/>
  <c r="IW94" i="27"/>
  <c r="IU94" i="27"/>
  <c r="IS94" i="27"/>
  <c r="IQ94" i="27"/>
  <c r="IO94" i="27"/>
  <c r="IM94" i="27"/>
  <c r="IK94" i="27"/>
  <c r="II94" i="27"/>
  <c r="IG94" i="27"/>
  <c r="IE94" i="27"/>
  <c r="IC94" i="27"/>
  <c r="IA94" i="27"/>
  <c r="HY94" i="27"/>
  <c r="HW94" i="27"/>
  <c r="HU94" i="27"/>
  <c r="HS94" i="27"/>
  <c r="HQ94" i="27"/>
  <c r="HO94" i="27"/>
  <c r="HM94" i="27"/>
  <c r="HK94" i="27"/>
  <c r="HI94" i="27"/>
  <c r="HG94" i="27"/>
  <c r="HE94" i="27"/>
  <c r="HC94" i="27"/>
  <c r="HA94" i="27"/>
  <c r="GY94" i="27"/>
  <c r="GW94" i="27"/>
  <c r="GU94" i="27"/>
  <c r="GS94" i="27"/>
  <c r="GQ94" i="27"/>
  <c r="GO94" i="27"/>
  <c r="GM94" i="27"/>
  <c r="GK94" i="27"/>
  <c r="GI94" i="27"/>
  <c r="GG94" i="27"/>
  <c r="GE94" i="27"/>
  <c r="GC94" i="27"/>
  <c r="GA94" i="27"/>
  <c r="FY94" i="27"/>
  <c r="FW94" i="27"/>
  <c r="FU94" i="27"/>
  <c r="FS94" i="27"/>
  <c r="FQ94" i="27"/>
  <c r="FO94" i="27"/>
  <c r="FM94" i="27"/>
  <c r="FK94" i="27"/>
  <c r="FI94" i="27"/>
  <c r="FG94" i="27"/>
  <c r="FE94" i="27"/>
  <c r="FC94" i="27"/>
  <c r="FA94" i="27"/>
  <c r="EY94" i="27"/>
  <c r="EW94" i="27"/>
  <c r="EU94" i="27"/>
  <c r="ES94" i="27"/>
  <c r="EQ94" i="27"/>
  <c r="EO94" i="27"/>
  <c r="EM94" i="27"/>
  <c r="EK94" i="27"/>
  <c r="EI94" i="27"/>
  <c r="EG94" i="27"/>
  <c r="EE94" i="27"/>
  <c r="EC94" i="27"/>
  <c r="EA94" i="27"/>
  <c r="DY94" i="27"/>
  <c r="DW94" i="27"/>
  <c r="DU94" i="27"/>
  <c r="DS94" i="27"/>
  <c r="DQ94" i="27"/>
  <c r="DO94" i="27"/>
  <c r="DM94" i="27"/>
  <c r="DK94" i="27"/>
  <c r="DI94" i="27"/>
  <c r="DG94" i="27"/>
  <c r="DC94" i="27"/>
  <c r="DA94" i="27"/>
  <c r="CY94" i="27"/>
  <c r="CW94" i="27"/>
  <c r="CU94" i="27"/>
  <c r="CS94" i="27"/>
  <c r="CQ94" i="27"/>
  <c r="CO94" i="27"/>
  <c r="CM94" i="27"/>
  <c r="CK94" i="27"/>
  <c r="CI94" i="27"/>
  <c r="CG94" i="27"/>
  <c r="CE94" i="27"/>
  <c r="CC94" i="27"/>
  <c r="CA94" i="27"/>
  <c r="BY94" i="27"/>
  <c r="BW94" i="27"/>
  <c r="BU94" i="27"/>
  <c r="BS94" i="27"/>
  <c r="BQ94" i="27"/>
  <c r="BO94" i="27"/>
  <c r="BM94" i="27"/>
  <c r="BK94" i="27"/>
  <c r="BI94" i="27"/>
  <c r="BG94" i="27"/>
  <c r="BE94" i="27"/>
  <c r="BC94" i="27"/>
  <c r="BA94" i="27"/>
  <c r="AY94" i="27"/>
  <c r="AW94" i="27"/>
  <c r="AU94" i="27"/>
  <c r="AS94" i="27"/>
  <c r="AQ94" i="27"/>
  <c r="AO94" i="27"/>
  <c r="AM94" i="27"/>
  <c r="AK94" i="27"/>
  <c r="AI94" i="27"/>
  <c r="AE94" i="27"/>
  <c r="AA94" i="27"/>
  <c r="Y94" i="27"/>
  <c r="MH93" i="27"/>
  <c r="MF93" i="27"/>
  <c r="MD93" i="27"/>
  <c r="MB93" i="27"/>
  <c r="LZ93" i="27"/>
  <c r="LX93" i="27"/>
  <c r="LV93" i="27"/>
  <c r="LT93" i="27"/>
  <c r="LR93" i="27"/>
  <c r="LP93" i="27"/>
  <c r="LN93" i="27"/>
  <c r="LL93" i="27"/>
  <c r="LJ93" i="27"/>
  <c r="LH93" i="27"/>
  <c r="LF93" i="27"/>
  <c r="LD93" i="27"/>
  <c r="LB93" i="27"/>
  <c r="KZ93" i="27"/>
  <c r="KX93" i="27"/>
  <c r="KV93" i="27"/>
  <c r="KT93" i="27"/>
  <c r="KR93" i="27"/>
  <c r="KP93" i="27"/>
  <c r="KN93" i="27"/>
  <c r="KL93" i="27"/>
  <c r="KJ93" i="27"/>
  <c r="KH93" i="27"/>
  <c r="KF93" i="27"/>
  <c r="KD93" i="27"/>
  <c r="KB93" i="27"/>
  <c r="JZ93" i="27"/>
  <c r="JX93" i="27"/>
  <c r="JV93" i="27"/>
  <c r="JT93" i="27"/>
  <c r="JR93" i="27"/>
  <c r="JP93" i="27"/>
  <c r="JN93" i="27"/>
  <c r="JL93" i="27"/>
  <c r="JJ93" i="27"/>
  <c r="JH93" i="27"/>
  <c r="JF93" i="27"/>
  <c r="JD93" i="27"/>
  <c r="JB93" i="27"/>
  <c r="IZ93" i="27"/>
  <c r="IX93" i="27"/>
  <c r="IV93" i="27"/>
  <c r="IT93" i="27"/>
  <c r="IR93" i="27"/>
  <c r="IP93" i="27"/>
  <c r="IN93" i="27"/>
  <c r="IL93" i="27"/>
  <c r="IJ93" i="27"/>
  <c r="IH93" i="27"/>
  <c r="IF93" i="27"/>
  <c r="ID93" i="27"/>
  <c r="IB93" i="27"/>
  <c r="HZ93" i="27"/>
  <c r="HX93" i="27"/>
  <c r="HV93" i="27"/>
  <c r="HT93" i="27"/>
  <c r="HR93" i="27"/>
  <c r="HP93" i="27"/>
  <c r="HN93" i="27"/>
  <c r="HL93" i="27"/>
  <c r="HJ93" i="27"/>
  <c r="HH93" i="27"/>
  <c r="HF93" i="27"/>
  <c r="HD93" i="27"/>
  <c r="HB93" i="27"/>
  <c r="GZ93" i="27"/>
  <c r="GX93" i="27"/>
  <c r="GV93" i="27"/>
  <c r="GT93" i="27"/>
  <c r="GR93" i="27"/>
  <c r="GP93" i="27"/>
  <c r="GN93" i="27"/>
  <c r="GL93" i="27"/>
  <c r="GJ93" i="27"/>
  <c r="GH93" i="27"/>
  <c r="GF93" i="27"/>
  <c r="GD93" i="27"/>
  <c r="GB93" i="27"/>
  <c r="FZ93" i="27"/>
  <c r="FX93" i="27"/>
  <c r="FV93" i="27"/>
  <c r="FT93" i="27"/>
  <c r="FR93" i="27"/>
  <c r="FP93" i="27"/>
  <c r="FN93" i="27"/>
  <c r="FL93" i="27"/>
  <c r="FJ93" i="27"/>
  <c r="FH93" i="27"/>
  <c r="FF93" i="27"/>
  <c r="FD93" i="27"/>
  <c r="FB93" i="27"/>
  <c r="EZ93" i="27"/>
  <c r="EX93" i="27"/>
  <c r="EV93" i="27"/>
  <c r="ET93" i="27"/>
  <c r="ER93" i="27"/>
  <c r="EP93" i="27"/>
  <c r="EN93" i="27"/>
  <c r="EL93" i="27"/>
  <c r="EJ93" i="27"/>
  <c r="EH93" i="27"/>
  <c r="EF93" i="27"/>
  <c r="ED93" i="27"/>
  <c r="EB93" i="27"/>
  <c r="DZ93" i="27"/>
  <c r="DX93" i="27"/>
  <c r="DV93" i="27"/>
  <c r="DT93" i="27"/>
  <c r="DR93" i="27"/>
  <c r="DP93" i="27"/>
  <c r="DN93" i="27"/>
  <c r="DL93" i="27"/>
  <c r="DJ93" i="27"/>
  <c r="DH93" i="27"/>
  <c r="DF93" i="27"/>
  <c r="DD93" i="27"/>
  <c r="DB93" i="27"/>
  <c r="CZ93" i="27"/>
  <c r="CX93" i="27"/>
  <c r="CV93" i="27"/>
  <c r="CT93" i="27"/>
  <c r="CR93" i="27"/>
  <c r="CP93" i="27"/>
  <c r="CN93" i="27"/>
  <c r="CL93" i="27"/>
  <c r="CJ93" i="27"/>
  <c r="CH93" i="27"/>
  <c r="CF93" i="27"/>
  <c r="CD93" i="27"/>
  <c r="CB93" i="27"/>
  <c r="BZ93" i="27"/>
  <c r="BX93" i="27"/>
  <c r="BV93" i="27"/>
  <c r="BT93" i="27"/>
  <c r="BR93" i="27"/>
  <c r="BP93" i="27"/>
  <c r="BN93" i="27"/>
  <c r="BL93" i="27"/>
  <c r="BJ93" i="27"/>
  <c r="BH93" i="27"/>
  <c r="BF93" i="27"/>
  <c r="BD93" i="27"/>
  <c r="BB93" i="27"/>
  <c r="AZ93" i="27"/>
  <c r="AX93" i="27"/>
  <c r="AV93" i="27"/>
  <c r="AT93" i="27"/>
  <c r="AR93" i="27"/>
  <c r="AP93" i="27"/>
  <c r="AN93" i="27"/>
  <c r="AL93" i="27"/>
  <c r="AJ93" i="27"/>
  <c r="AF93" i="27"/>
  <c r="AD93" i="27"/>
  <c r="AB93" i="27"/>
  <c r="Z93" i="27"/>
  <c r="X93" i="27"/>
  <c r="MG92" i="27"/>
  <c r="ME92" i="27"/>
  <c r="MC92" i="27"/>
  <c r="MA92" i="27"/>
  <c r="LY92" i="27"/>
  <c r="LW92" i="27"/>
  <c r="LU92" i="27"/>
  <c r="LS92" i="27"/>
  <c r="LQ92" i="27"/>
  <c r="LO92" i="27"/>
  <c r="LM92" i="27"/>
  <c r="LK92" i="27"/>
  <c r="LI92" i="27"/>
  <c r="LG92" i="27"/>
  <c r="LE92" i="27"/>
  <c r="LC92" i="27"/>
  <c r="LA92" i="27"/>
  <c r="KY92" i="27"/>
  <c r="KW92" i="27"/>
  <c r="KU92" i="27"/>
  <c r="KS92" i="27"/>
  <c r="KQ92" i="27"/>
  <c r="KO92" i="27"/>
  <c r="KM92" i="27"/>
  <c r="KK92" i="27"/>
  <c r="KI92" i="27"/>
  <c r="KG92" i="27"/>
  <c r="KE92" i="27"/>
  <c r="KC92" i="27"/>
  <c r="KA92" i="27"/>
  <c r="JY92" i="27"/>
  <c r="JW92" i="27"/>
  <c r="JU92" i="27"/>
  <c r="JS92" i="27"/>
  <c r="JQ92" i="27"/>
  <c r="JO92" i="27"/>
  <c r="JM92" i="27"/>
  <c r="JK92" i="27"/>
  <c r="JI92" i="27"/>
  <c r="JG92" i="27"/>
  <c r="JE92" i="27"/>
  <c r="JC92" i="27"/>
  <c r="JA92" i="27"/>
  <c r="IY92" i="27"/>
  <c r="IW92" i="27"/>
  <c r="IU92" i="27"/>
  <c r="IS92" i="27"/>
  <c r="IQ92" i="27"/>
  <c r="IO92" i="27"/>
  <c r="IM92" i="27"/>
  <c r="IK92" i="27"/>
  <c r="II92" i="27"/>
  <c r="IG92" i="27"/>
  <c r="IE92" i="27"/>
  <c r="IC92" i="27"/>
  <c r="IA92" i="27"/>
  <c r="HY92" i="27"/>
  <c r="HW92" i="27"/>
  <c r="HU92" i="27"/>
  <c r="HS92" i="27"/>
  <c r="HQ92" i="27"/>
  <c r="HO92" i="27"/>
  <c r="HM92" i="27"/>
  <c r="HK92" i="27"/>
  <c r="HI92" i="27"/>
  <c r="HG92" i="27"/>
  <c r="HE92" i="27"/>
  <c r="HC92" i="27"/>
  <c r="HA92" i="27"/>
  <c r="IH94" i="27"/>
  <c r="IF94" i="27"/>
  <c r="ID94" i="27"/>
  <c r="IB94" i="27"/>
  <c r="HZ94" i="27"/>
  <c r="HX94" i="27"/>
  <c r="HV94" i="27"/>
  <c r="HT94" i="27"/>
  <c r="HR94" i="27"/>
  <c r="HP94" i="27"/>
  <c r="HN94" i="27"/>
  <c r="HL94" i="27"/>
  <c r="HJ94" i="27"/>
  <c r="HH94" i="27"/>
  <c r="HF94" i="27"/>
  <c r="HD94" i="27"/>
  <c r="HB94" i="27"/>
  <c r="GZ94" i="27"/>
  <c r="GX94" i="27"/>
  <c r="GV94" i="27"/>
  <c r="GT94" i="27"/>
  <c r="GR94" i="27"/>
  <c r="GP94" i="27"/>
  <c r="GN94" i="27"/>
  <c r="GL94" i="27"/>
  <c r="GJ94" i="27"/>
  <c r="GH94" i="27"/>
  <c r="GF94" i="27"/>
  <c r="GD94" i="27"/>
  <c r="GB94" i="27"/>
  <c r="FZ94" i="27"/>
  <c r="FX94" i="27"/>
  <c r="FV94" i="27"/>
  <c r="FT94" i="27"/>
  <c r="FR94" i="27"/>
  <c r="FP94" i="27"/>
  <c r="FN94" i="27"/>
  <c r="FL94" i="27"/>
  <c r="FJ94" i="27"/>
  <c r="FH94" i="27"/>
  <c r="FF94" i="27"/>
  <c r="FD94" i="27"/>
  <c r="FB94" i="27"/>
  <c r="EZ94" i="27"/>
  <c r="EX94" i="27"/>
  <c r="EV94" i="27"/>
  <c r="ET94" i="27"/>
  <c r="ER94" i="27"/>
  <c r="EP94" i="27"/>
  <c r="EN94" i="27"/>
  <c r="EL94" i="27"/>
  <c r="EJ94" i="27"/>
  <c r="EH94" i="27"/>
  <c r="EF94" i="27"/>
  <c r="ED94" i="27"/>
  <c r="EB94" i="27"/>
  <c r="DZ94" i="27"/>
  <c r="DX94" i="27"/>
  <c r="DV94" i="27"/>
  <c r="DT94" i="27"/>
  <c r="DR94" i="27"/>
  <c r="DP94" i="27"/>
  <c r="DN94" i="27"/>
  <c r="DL94" i="27"/>
  <c r="DJ94" i="27"/>
  <c r="DH94" i="27"/>
  <c r="DF94" i="27"/>
  <c r="DD94" i="27"/>
  <c r="DB94" i="27"/>
  <c r="CZ94" i="27"/>
  <c r="CX94" i="27"/>
  <c r="CV94" i="27"/>
  <c r="CT94" i="27"/>
  <c r="CR94" i="27"/>
  <c r="CP94" i="27"/>
  <c r="CN94" i="27"/>
  <c r="CL94" i="27"/>
  <c r="CJ94" i="27"/>
  <c r="CH94" i="27"/>
  <c r="CF94" i="27"/>
  <c r="CD94" i="27"/>
  <c r="CB94" i="27"/>
  <c r="BZ94" i="27"/>
  <c r="BX94" i="27"/>
  <c r="BV94" i="27"/>
  <c r="BT94" i="27"/>
  <c r="BR94" i="27"/>
  <c r="BP94" i="27"/>
  <c r="BN94" i="27"/>
  <c r="BL94" i="27"/>
  <c r="BJ94" i="27"/>
  <c r="BH94" i="27"/>
  <c r="BF94" i="27"/>
  <c r="BD94" i="27"/>
  <c r="BB94" i="27"/>
  <c r="AZ94" i="27"/>
  <c r="AX94" i="27"/>
  <c r="AV94" i="27"/>
  <c r="AT94" i="27"/>
  <c r="AR94" i="27"/>
  <c r="AP94" i="27"/>
  <c r="AN94" i="27"/>
  <c r="AL94" i="27"/>
  <c r="AJ94" i="27"/>
  <c r="AF94" i="27"/>
  <c r="AD94" i="27"/>
  <c r="AB94" i="27"/>
  <c r="Z94" i="27"/>
  <c r="X94" i="27"/>
  <c r="MG93" i="27"/>
  <c r="ME93" i="27"/>
  <c r="MC93" i="27"/>
  <c r="MA93" i="27"/>
  <c r="LY93" i="27"/>
  <c r="LW93" i="27"/>
  <c r="LU93" i="27"/>
  <c r="LS93" i="27"/>
  <c r="LQ93" i="27"/>
  <c r="LO93" i="27"/>
  <c r="LM93" i="27"/>
  <c r="LK93" i="27"/>
  <c r="LI93" i="27"/>
  <c r="LG93" i="27"/>
  <c r="LE93" i="27"/>
  <c r="LC93" i="27"/>
  <c r="LA93" i="27"/>
  <c r="KY93" i="27"/>
  <c r="KW93" i="27"/>
  <c r="KU93" i="27"/>
  <c r="KS93" i="27"/>
  <c r="KQ93" i="27"/>
  <c r="KO93" i="27"/>
  <c r="KM93" i="27"/>
  <c r="KK93" i="27"/>
  <c r="KI93" i="27"/>
  <c r="KG93" i="27"/>
  <c r="KE93" i="27"/>
  <c r="KC93" i="27"/>
  <c r="KA93" i="27"/>
  <c r="JY93" i="27"/>
  <c r="JW93" i="27"/>
  <c r="JU93" i="27"/>
  <c r="JS93" i="27"/>
  <c r="JQ93" i="27"/>
  <c r="JO93" i="27"/>
  <c r="JM93" i="27"/>
  <c r="JK93" i="27"/>
  <c r="JI93" i="27"/>
  <c r="JG93" i="27"/>
  <c r="JE93" i="27"/>
  <c r="JC93" i="27"/>
  <c r="JA93" i="27"/>
  <c r="IY93" i="27"/>
  <c r="IW93" i="27"/>
  <c r="IU93" i="27"/>
  <c r="IS93" i="27"/>
  <c r="IQ93" i="27"/>
  <c r="IO93" i="27"/>
  <c r="IM93" i="27"/>
  <c r="IK93" i="27"/>
  <c r="II93" i="27"/>
  <c r="IG93" i="27"/>
  <c r="IE93" i="27"/>
  <c r="IC93" i="27"/>
  <c r="IA93" i="27"/>
  <c r="HY93" i="27"/>
  <c r="HW93" i="27"/>
  <c r="HU93" i="27"/>
  <c r="HS93" i="27"/>
  <c r="HQ93" i="27"/>
  <c r="HO93" i="27"/>
  <c r="HM93" i="27"/>
  <c r="HK93" i="27"/>
  <c r="HI93" i="27"/>
  <c r="HG93" i="27"/>
  <c r="HE93" i="27"/>
  <c r="HC93" i="27"/>
  <c r="HA93" i="27"/>
  <c r="GY93" i="27"/>
  <c r="GW93" i="27"/>
  <c r="GU93" i="27"/>
  <c r="GS93" i="27"/>
  <c r="GQ93" i="27"/>
  <c r="GO93" i="27"/>
  <c r="GM93" i="27"/>
  <c r="GK93" i="27"/>
  <c r="GI93" i="27"/>
  <c r="GG93" i="27"/>
  <c r="GE93" i="27"/>
  <c r="GC93" i="27"/>
  <c r="GA93" i="27"/>
  <c r="FY93" i="27"/>
  <c r="FW93" i="27"/>
  <c r="FU93" i="27"/>
  <c r="FS93" i="27"/>
  <c r="FQ93" i="27"/>
  <c r="FO93" i="27"/>
  <c r="FM93" i="27"/>
  <c r="FK93" i="27"/>
  <c r="FI93" i="27"/>
  <c r="FG93" i="27"/>
  <c r="FE93" i="27"/>
  <c r="FC93" i="27"/>
  <c r="FA93" i="27"/>
  <c r="EY93" i="27"/>
  <c r="EW93" i="27"/>
  <c r="EU93" i="27"/>
  <c r="ES93" i="27"/>
  <c r="EQ93" i="27"/>
  <c r="EO93" i="27"/>
  <c r="EM93" i="27"/>
  <c r="EK93" i="27"/>
  <c r="EI93" i="27"/>
  <c r="EG93" i="27"/>
  <c r="EE93" i="27"/>
  <c r="EC93" i="27"/>
  <c r="EA93" i="27"/>
  <c r="DY93" i="27"/>
  <c r="DW93" i="27"/>
  <c r="DU93" i="27"/>
  <c r="DS93" i="27"/>
  <c r="DQ93" i="27"/>
  <c r="DO93" i="27"/>
  <c r="DM93" i="27"/>
  <c r="DK93" i="27"/>
  <c r="DI93" i="27"/>
  <c r="DG93" i="27"/>
  <c r="DE93" i="27"/>
  <c r="DC93" i="27"/>
  <c r="DA93" i="27"/>
  <c r="CY93" i="27"/>
  <c r="CW93" i="27"/>
  <c r="CU93" i="27"/>
  <c r="CS93" i="27"/>
  <c r="CQ93" i="27"/>
  <c r="CO93" i="27"/>
  <c r="CM93" i="27"/>
  <c r="CK93" i="27"/>
  <c r="CI93" i="27"/>
  <c r="CG93" i="27"/>
  <c r="CE93" i="27"/>
  <c r="CC93" i="27"/>
  <c r="CA93" i="27"/>
  <c r="BY93" i="27"/>
  <c r="BW93" i="27"/>
  <c r="BU93" i="27"/>
  <c r="BS93" i="27"/>
  <c r="BQ93" i="27"/>
  <c r="BO93" i="27"/>
  <c r="BM93" i="27"/>
  <c r="BK93" i="27"/>
  <c r="BI93" i="27"/>
  <c r="BG93" i="27"/>
  <c r="BE93" i="27"/>
  <c r="BC93" i="27"/>
  <c r="BA93" i="27"/>
  <c r="AY93" i="27"/>
  <c r="AW93" i="27"/>
  <c r="AU93" i="27"/>
  <c r="AS93" i="27"/>
  <c r="AQ93" i="27"/>
  <c r="AO93" i="27"/>
  <c r="AM93" i="27"/>
  <c r="AK93" i="27"/>
  <c r="AI93" i="27"/>
  <c r="AG93" i="27"/>
  <c r="AE93" i="27"/>
  <c r="AC93" i="27"/>
  <c r="AA93" i="27"/>
  <c r="Y93" i="27"/>
  <c r="MH92" i="27"/>
  <c r="MF92" i="27"/>
  <c r="MD92" i="27"/>
  <c r="MB92" i="27"/>
  <c r="LZ92" i="27"/>
  <c r="LX92" i="27"/>
  <c r="LV92" i="27"/>
  <c r="LT92" i="27"/>
  <c r="LR92" i="27"/>
  <c r="LP92" i="27"/>
  <c r="LN92" i="27"/>
  <c r="LL92" i="27"/>
  <c r="LJ92" i="27"/>
  <c r="LH92" i="27"/>
  <c r="LF92" i="27"/>
  <c r="LD92" i="27"/>
  <c r="LB92" i="27"/>
  <c r="KZ92" i="27"/>
  <c r="KX92" i="27"/>
  <c r="KV92" i="27"/>
  <c r="KT92" i="27"/>
  <c r="KR92" i="27"/>
  <c r="KP92" i="27"/>
  <c r="KN92" i="27"/>
  <c r="KL92" i="27"/>
  <c r="KJ92" i="27"/>
  <c r="KH92" i="27"/>
  <c r="KF92" i="27"/>
  <c r="KD92" i="27"/>
  <c r="KB92" i="27"/>
  <c r="JZ92" i="27"/>
  <c r="JX92" i="27"/>
  <c r="JV92" i="27"/>
  <c r="JT92" i="27"/>
  <c r="JR92" i="27"/>
  <c r="JP92" i="27"/>
  <c r="JN92" i="27"/>
  <c r="JL92" i="27"/>
  <c r="JJ92" i="27"/>
  <c r="JH92" i="27"/>
  <c r="JF92" i="27"/>
  <c r="JD92" i="27"/>
  <c r="JB92" i="27"/>
  <c r="IZ92" i="27"/>
  <c r="IX92" i="27"/>
  <c r="IV92" i="27"/>
  <c r="IT92" i="27"/>
  <c r="IR92" i="27"/>
  <c r="IP92" i="27"/>
  <c r="IN92" i="27"/>
  <c r="IL92" i="27"/>
  <c r="IJ92" i="27"/>
  <c r="IH92" i="27"/>
  <c r="IF92" i="27"/>
  <c r="ID92" i="27"/>
  <c r="IB92" i="27"/>
  <c r="HX92" i="27"/>
  <c r="HT92" i="27"/>
  <c r="HP92" i="27"/>
  <c r="HL92" i="27"/>
  <c r="HH92" i="27"/>
  <c r="HD92" i="27"/>
  <c r="GZ92" i="27"/>
  <c r="GX92" i="27"/>
  <c r="GV92" i="27"/>
  <c r="GT92" i="27"/>
  <c r="GR92" i="27"/>
  <c r="GP92" i="27"/>
  <c r="GN92" i="27"/>
  <c r="GL92" i="27"/>
  <c r="GJ92" i="27"/>
  <c r="GH92" i="27"/>
  <c r="GF92" i="27"/>
  <c r="GD92" i="27"/>
  <c r="GB92" i="27"/>
  <c r="FZ92" i="27"/>
  <c r="FX92" i="27"/>
  <c r="FV92" i="27"/>
  <c r="FT92" i="27"/>
  <c r="FR92" i="27"/>
  <c r="FP92" i="27"/>
  <c r="FN92" i="27"/>
  <c r="FL92" i="27"/>
  <c r="FJ92" i="27"/>
  <c r="FH92" i="27"/>
  <c r="FF92" i="27"/>
  <c r="FD92" i="27"/>
  <c r="FB92" i="27"/>
  <c r="EZ92" i="27"/>
  <c r="EX92" i="27"/>
  <c r="EV92" i="27"/>
  <c r="ET92" i="27"/>
  <c r="ER92" i="27"/>
  <c r="EP92" i="27"/>
  <c r="EN92" i="27"/>
  <c r="EL92" i="27"/>
  <c r="EJ92" i="27"/>
  <c r="EH92" i="27"/>
  <c r="EF92" i="27"/>
  <c r="ED92" i="27"/>
  <c r="EB92" i="27"/>
  <c r="DZ92" i="27"/>
  <c r="DX92" i="27"/>
  <c r="DV92" i="27"/>
  <c r="DT92" i="27"/>
  <c r="DR92" i="27"/>
  <c r="DP92" i="27"/>
  <c r="DN92" i="27"/>
  <c r="DL92" i="27"/>
  <c r="DJ92" i="27"/>
  <c r="DH92" i="27"/>
  <c r="DF92" i="27"/>
  <c r="DD92" i="27"/>
  <c r="DB92" i="27"/>
  <c r="CZ92" i="27"/>
  <c r="CX92" i="27"/>
  <c r="CV92" i="27"/>
  <c r="CT92" i="27"/>
  <c r="CR92" i="27"/>
  <c r="CP92" i="27"/>
  <c r="CN92" i="27"/>
  <c r="CL92" i="27"/>
  <c r="CJ92" i="27"/>
  <c r="CH92" i="27"/>
  <c r="CF92" i="27"/>
  <c r="CD92" i="27"/>
  <c r="CB92" i="27"/>
  <c r="BZ92" i="27"/>
  <c r="BX92" i="27"/>
  <c r="BV92" i="27"/>
  <c r="BT92" i="27"/>
  <c r="BR92" i="27"/>
  <c r="BP92" i="27"/>
  <c r="BN92" i="27"/>
  <c r="BL92" i="27"/>
  <c r="BJ92" i="27"/>
  <c r="BH92" i="27"/>
  <c r="BF92" i="27"/>
  <c r="BD92" i="27"/>
  <c r="BB92" i="27"/>
  <c r="AZ92" i="27"/>
  <c r="AX92" i="27"/>
  <c r="AV92" i="27"/>
  <c r="AT92" i="27"/>
  <c r="AR92" i="27"/>
  <c r="AP92" i="27"/>
  <c r="AN92" i="27"/>
  <c r="AL92" i="27"/>
  <c r="AJ92" i="27"/>
  <c r="AF92" i="27"/>
  <c r="AD92" i="27"/>
  <c r="AB92" i="27"/>
  <c r="Z92" i="27"/>
  <c r="X92" i="27"/>
  <c r="HZ92" i="27"/>
  <c r="HV92" i="27"/>
  <c r="HR92" i="27"/>
  <c r="HN92" i="27"/>
  <c r="HJ92" i="27"/>
  <c r="HF92" i="27"/>
  <c r="HB92" i="27"/>
  <c r="GY92" i="27"/>
  <c r="GW92" i="27"/>
  <c r="GU92" i="27"/>
  <c r="GS92" i="27"/>
  <c r="GQ92" i="27"/>
  <c r="GO92" i="27"/>
  <c r="GM92" i="27"/>
  <c r="GK92" i="27"/>
  <c r="GI92" i="27"/>
  <c r="GG92" i="27"/>
  <c r="GE92" i="27"/>
  <c r="GC92" i="27"/>
  <c r="GA92" i="27"/>
  <c r="FY92" i="27"/>
  <c r="FW92" i="27"/>
  <c r="FU92" i="27"/>
  <c r="FS92" i="27"/>
  <c r="FQ92" i="27"/>
  <c r="FO92" i="27"/>
  <c r="FM92" i="27"/>
  <c r="FK92" i="27"/>
  <c r="FI92" i="27"/>
  <c r="FG92" i="27"/>
  <c r="FE92" i="27"/>
  <c r="FC92" i="27"/>
  <c r="FA92" i="27"/>
  <c r="EY92" i="27"/>
  <c r="EW92" i="27"/>
  <c r="EU92" i="27"/>
  <c r="ES92" i="27"/>
  <c r="EQ92" i="27"/>
  <c r="EO92" i="27"/>
  <c r="EM92" i="27"/>
  <c r="EK92" i="27"/>
  <c r="EI92" i="27"/>
  <c r="EG92" i="27"/>
  <c r="EE92" i="27"/>
  <c r="EC92" i="27"/>
  <c r="EA92" i="27"/>
  <c r="DY92" i="27"/>
  <c r="DW92" i="27"/>
  <c r="DU92" i="27"/>
  <c r="DS92" i="27"/>
  <c r="DQ92" i="27"/>
  <c r="DO92" i="27"/>
  <c r="DM92" i="27"/>
  <c r="DK92" i="27"/>
  <c r="DI92" i="27"/>
  <c r="DG92" i="27"/>
  <c r="DE92" i="27"/>
  <c r="DC92" i="27"/>
  <c r="DA92" i="27"/>
  <c r="CY92" i="27"/>
  <c r="CW92" i="27"/>
  <c r="CU92" i="27"/>
  <c r="CS92" i="27"/>
  <c r="CQ92" i="27"/>
  <c r="CO92" i="27"/>
  <c r="CM92" i="27"/>
  <c r="CK92" i="27"/>
  <c r="CI92" i="27"/>
  <c r="CG92" i="27"/>
  <c r="CE92" i="27"/>
  <c r="CC92" i="27"/>
  <c r="CA92" i="27"/>
  <c r="BY92" i="27"/>
  <c r="BW92" i="27"/>
  <c r="BU92" i="27"/>
  <c r="BS92" i="27"/>
  <c r="BQ92" i="27"/>
  <c r="BO92" i="27"/>
  <c r="BM92" i="27"/>
  <c r="BK92" i="27"/>
  <c r="BI92" i="27"/>
  <c r="BG92" i="27"/>
  <c r="BE92" i="27"/>
  <c r="BC92" i="27"/>
  <c r="BA92" i="27"/>
  <c r="AY92" i="27"/>
  <c r="AW92" i="27"/>
  <c r="AU92" i="27"/>
  <c r="AS92" i="27"/>
  <c r="AQ92" i="27"/>
  <c r="AO92" i="27"/>
  <c r="AM92" i="27"/>
  <c r="AK92" i="27"/>
  <c r="AI92" i="27"/>
  <c r="AE92" i="27"/>
  <c r="AA92" i="27"/>
  <c r="Y92" i="27"/>
  <c r="AA84" i="27"/>
  <c r="AE84" i="27"/>
  <c r="AI84" i="27"/>
  <c r="AK84" i="27"/>
  <c r="AM84" i="27"/>
  <c r="AO84" i="27"/>
  <c r="BA84" i="27"/>
  <c r="BE84" i="27"/>
  <c r="BK84" i="27"/>
  <c r="BM84" i="27"/>
  <c r="BO84" i="27"/>
  <c r="BQ84" i="27"/>
  <c r="BS84" i="27"/>
  <c r="BU84" i="27"/>
  <c r="BY84" i="27"/>
  <c r="CC84" i="27"/>
  <c r="CG84" i="27"/>
  <c r="CM84" i="27"/>
  <c r="CU84" i="27"/>
  <c r="DA84" i="27"/>
  <c r="DC84" i="27"/>
  <c r="DG84" i="27"/>
  <c r="DK84" i="27"/>
  <c r="DQ84" i="27"/>
  <c r="EC84" i="27"/>
  <c r="EG84" i="27"/>
  <c r="EI84" i="27"/>
  <c r="GC84" i="27"/>
  <c r="GE84" i="27"/>
  <c r="GG84" i="27"/>
  <c r="GI84" i="27"/>
  <c r="GM84" i="27"/>
  <c r="GW84" i="27"/>
  <c r="GY84" i="27"/>
  <c r="HA84" i="27"/>
  <c r="HC84" i="27"/>
  <c r="HE84" i="27"/>
  <c r="HG84" i="27"/>
  <c r="HI84" i="27"/>
  <c r="HK84" i="27"/>
  <c r="HM84" i="27"/>
  <c r="HO84" i="27"/>
  <c r="HQ84" i="27"/>
  <c r="HS84" i="27"/>
  <c r="HU84" i="27"/>
  <c r="HW84" i="27"/>
  <c r="HY84" i="27"/>
  <c r="IA84" i="27"/>
  <c r="IC84" i="27"/>
  <c r="IE84" i="27"/>
  <c r="IG84" i="27"/>
  <c r="II84" i="27"/>
  <c r="IK84" i="27"/>
  <c r="IM84" i="27"/>
  <c r="IO84" i="27"/>
  <c r="IQ84" i="27"/>
  <c r="IS84" i="27"/>
  <c r="IU84" i="27"/>
  <c r="IW84" i="27"/>
  <c r="IY84" i="27"/>
  <c r="JA84" i="27"/>
  <c r="JC84" i="27"/>
  <c r="JE84" i="27"/>
  <c r="JG84" i="27"/>
  <c r="JI84" i="27"/>
  <c r="JK84" i="27"/>
  <c r="JM84" i="27"/>
  <c r="JO84" i="27"/>
  <c r="JQ84" i="27"/>
  <c r="JS84" i="27"/>
  <c r="JU84" i="27"/>
  <c r="JW84" i="27"/>
  <c r="JY84" i="27"/>
  <c r="KA84" i="27"/>
  <c r="KC84" i="27"/>
  <c r="KE84" i="27"/>
  <c r="KG84" i="27"/>
  <c r="KI84" i="27"/>
  <c r="KK84" i="27"/>
  <c r="KM84" i="27"/>
  <c r="KO84" i="27"/>
  <c r="KQ84" i="27"/>
  <c r="KS84" i="27"/>
  <c r="KU84" i="27"/>
  <c r="KW84" i="27"/>
  <c r="KY84" i="27"/>
  <c r="LA84" i="27"/>
  <c r="LC84" i="27"/>
  <c r="LE84" i="27"/>
  <c r="LG84" i="27"/>
  <c r="LI84" i="27"/>
  <c r="LK84" i="27"/>
  <c r="LM84" i="27"/>
  <c r="LO84" i="27"/>
  <c r="LQ84" i="27"/>
  <c r="LS84" i="27"/>
  <c r="LU84" i="27"/>
  <c r="LW84" i="27"/>
  <c r="LY84" i="27"/>
  <c r="MA84" i="27"/>
  <c r="MC84" i="27"/>
  <c r="ME84" i="27"/>
  <c r="MG84" i="27"/>
  <c r="X85" i="27"/>
  <c r="Z85" i="27"/>
  <c r="AJ85" i="27"/>
  <c r="AP85" i="27"/>
  <c r="AR85" i="27"/>
  <c r="AT85" i="27"/>
  <c r="AV85" i="27"/>
  <c r="AX85" i="27"/>
  <c r="AZ85" i="27"/>
  <c r="BB85" i="27"/>
  <c r="BD85" i="27"/>
  <c r="BF85" i="27"/>
  <c r="BH85" i="27"/>
  <c r="BJ85" i="27"/>
  <c r="BL85" i="27"/>
  <c r="BN85" i="27"/>
  <c r="BP85" i="27"/>
  <c r="BR85" i="27"/>
  <c r="BV85" i="27"/>
  <c r="BX85" i="27"/>
  <c r="CB85" i="27"/>
  <c r="CF85" i="27"/>
  <c r="CJ85" i="27"/>
  <c r="CL85" i="27"/>
  <c r="CN85" i="27"/>
  <c r="CP85" i="27"/>
  <c r="CT85" i="27"/>
  <c r="CV85" i="27"/>
  <c r="DD85" i="27"/>
  <c r="DJ85" i="27"/>
  <c r="DL85" i="27"/>
  <c r="DN85" i="27"/>
  <c r="DP85" i="27"/>
  <c r="DR85" i="27"/>
  <c r="DT85" i="27"/>
  <c r="DV85" i="27"/>
  <c r="DX85" i="27"/>
  <c r="DZ85" i="27"/>
  <c r="EB85" i="27"/>
  <c r="ED85" i="27"/>
  <c r="EF85" i="27"/>
  <c r="EH85" i="27"/>
  <c r="EJ85" i="27"/>
  <c r="EL85" i="27"/>
  <c r="EN85" i="27"/>
  <c r="EP85" i="27"/>
  <c r="ER85" i="27"/>
  <c r="ET85" i="27"/>
  <c r="EV85" i="27"/>
  <c r="EX85" i="27"/>
  <c r="EZ85" i="27"/>
  <c r="FB85" i="27"/>
  <c r="GD85" i="27"/>
  <c r="GF85" i="27"/>
  <c r="GH85" i="27"/>
  <c r="GJ85" i="27"/>
  <c r="GL85" i="27"/>
  <c r="GN85" i="27"/>
  <c r="GP85" i="27"/>
  <c r="GR85" i="27"/>
  <c r="GT85" i="27"/>
  <c r="GV85" i="27"/>
  <c r="GX85" i="27"/>
  <c r="GZ85" i="27"/>
  <c r="HB85" i="27"/>
  <c r="HD85" i="27"/>
  <c r="HF85" i="27"/>
  <c r="HH85" i="27"/>
  <c r="HJ85" i="27"/>
  <c r="HL85" i="27"/>
  <c r="HN85" i="27"/>
  <c r="HP85" i="27"/>
  <c r="HR85" i="27"/>
  <c r="HT85" i="27"/>
  <c r="HV85" i="27"/>
  <c r="HX85" i="27"/>
  <c r="HZ85" i="27"/>
  <c r="IB85" i="27"/>
  <c r="ID85" i="27"/>
  <c r="IF85" i="27"/>
  <c r="IH85" i="27"/>
  <c r="IJ85" i="27"/>
  <c r="IL85" i="27"/>
  <c r="IN85" i="27"/>
  <c r="IP85" i="27"/>
  <c r="IR85" i="27"/>
  <c r="IT85" i="27"/>
  <c r="IX85" i="27"/>
  <c r="IZ85" i="27"/>
  <c r="JB85" i="27"/>
  <c r="JD85" i="27"/>
  <c r="JF85" i="27"/>
  <c r="JH85" i="27"/>
  <c r="JJ85" i="27"/>
  <c r="JL85" i="27"/>
  <c r="JN85" i="27"/>
  <c r="JP85" i="27"/>
  <c r="JR85" i="27"/>
  <c r="JT85" i="27"/>
  <c r="JV85" i="27"/>
  <c r="JX85" i="27"/>
  <c r="JZ85" i="27"/>
  <c r="KB85" i="27"/>
  <c r="KD85" i="27"/>
  <c r="KF85" i="27"/>
  <c r="KH85" i="27"/>
  <c r="KL85" i="27"/>
  <c r="KN85" i="27"/>
  <c r="KP85" i="27"/>
  <c r="KR85" i="27"/>
  <c r="KT85" i="27"/>
  <c r="KV85" i="27"/>
  <c r="KX85" i="27"/>
  <c r="KZ85" i="27"/>
  <c r="LB85" i="27"/>
  <c r="LD85" i="27"/>
  <c r="LF85" i="27"/>
  <c r="LH85" i="27"/>
  <c r="LJ85" i="27"/>
  <c r="LL85" i="27"/>
  <c r="LN85" i="27"/>
  <c r="LP85" i="27"/>
  <c r="LR85" i="27"/>
  <c r="LT85" i="27"/>
  <c r="LV85" i="27"/>
  <c r="LX85" i="27"/>
  <c r="LZ85" i="27"/>
  <c r="MB85" i="27"/>
  <c r="MD85" i="27"/>
  <c r="MF85" i="27"/>
  <c r="MH85" i="27"/>
  <c r="Y86" i="27"/>
  <c r="AA86" i="27"/>
  <c r="AE86" i="27"/>
  <c r="AI86" i="27"/>
  <c r="AK86" i="27"/>
  <c r="AM86" i="27"/>
  <c r="AO86" i="27"/>
  <c r="AQ86" i="27"/>
  <c r="AS86" i="27"/>
  <c r="AU86" i="27"/>
  <c r="AW86" i="27"/>
  <c r="AY86" i="27"/>
  <c r="BA86" i="27"/>
  <c r="BC86" i="27"/>
  <c r="BE86" i="27"/>
  <c r="BG86" i="27"/>
  <c r="BI86" i="27"/>
  <c r="BK86" i="27"/>
  <c r="BM86" i="27"/>
  <c r="BO86" i="27"/>
  <c r="BQ86" i="27"/>
  <c r="BS86" i="27"/>
  <c r="BU86" i="27"/>
  <c r="BW86" i="27"/>
  <c r="BY86" i="27"/>
  <c r="CA86" i="27"/>
  <c r="CC86" i="27"/>
  <c r="CE86" i="27"/>
  <c r="CG86" i="27"/>
  <c r="CI86" i="27"/>
  <c r="CK86" i="27"/>
  <c r="CM86" i="27"/>
  <c r="CO86" i="27"/>
  <c r="CQ86" i="27"/>
  <c r="CS86" i="27"/>
  <c r="CU86" i="27"/>
  <c r="CW86" i="27"/>
  <c r="CY86" i="27"/>
  <c r="DA86" i="27"/>
  <c r="DC86" i="27"/>
  <c r="DG86" i="27"/>
  <c r="DI86" i="27"/>
  <c r="DM86" i="27"/>
  <c r="DQ86" i="27"/>
  <c r="DU86" i="27"/>
  <c r="DY86" i="27"/>
  <c r="EC86" i="27"/>
  <c r="MG91" i="27"/>
  <c r="ME91" i="27"/>
  <c r="MC91" i="27"/>
  <c r="MA91" i="27"/>
  <c r="LY91" i="27"/>
  <c r="LW91" i="27"/>
  <c r="LU91" i="27"/>
  <c r="LS91" i="27"/>
  <c r="LQ91" i="27"/>
  <c r="LO91" i="27"/>
  <c r="LM91" i="27"/>
  <c r="LK91" i="27"/>
  <c r="LI91" i="27"/>
  <c r="LG91" i="27"/>
  <c r="LE91" i="27"/>
  <c r="LC91" i="27"/>
  <c r="LA91" i="27"/>
  <c r="KY91" i="27"/>
  <c r="KW91" i="27"/>
  <c r="KU91" i="27"/>
  <c r="KS91" i="27"/>
  <c r="KQ91" i="27"/>
  <c r="KO91" i="27"/>
  <c r="KM91" i="27"/>
  <c r="KK91" i="27"/>
  <c r="KI91" i="27"/>
  <c r="KG91" i="27"/>
  <c r="KE91" i="27"/>
  <c r="KC91" i="27"/>
  <c r="KA91" i="27"/>
  <c r="JY91" i="27"/>
  <c r="JW91" i="27"/>
  <c r="JU91" i="27"/>
  <c r="JS91" i="27"/>
  <c r="JQ91" i="27"/>
  <c r="JO91" i="27"/>
  <c r="JM91" i="27"/>
  <c r="JK91" i="27"/>
  <c r="JI91" i="27"/>
  <c r="JG91" i="27"/>
  <c r="JE91" i="27"/>
  <c r="JC91" i="27"/>
  <c r="JA91" i="27"/>
  <c r="IY91" i="27"/>
  <c r="IW91" i="27"/>
  <c r="IU91" i="27"/>
  <c r="IS91" i="27"/>
  <c r="IQ91" i="27"/>
  <c r="IO91" i="27"/>
  <c r="IM91" i="27"/>
  <c r="IK91" i="27"/>
  <c r="II91" i="27"/>
  <c r="IG91" i="27"/>
  <c r="IE91" i="27"/>
  <c r="IC91" i="27"/>
  <c r="IA91" i="27"/>
  <c r="HY91" i="27"/>
  <c r="HW91" i="27"/>
  <c r="HU91" i="27"/>
  <c r="HS91" i="27"/>
  <c r="HQ91" i="27"/>
  <c r="HO91" i="27"/>
  <c r="HM91" i="27"/>
  <c r="HK91" i="27"/>
  <c r="HI91" i="27"/>
  <c r="HG91" i="27"/>
  <c r="HE91" i="27"/>
  <c r="HC91" i="27"/>
  <c r="HA91" i="27"/>
  <c r="GY91" i="27"/>
  <c r="GW91" i="27"/>
  <c r="GU91" i="27"/>
  <c r="GS91" i="27"/>
  <c r="GQ91" i="27"/>
  <c r="GO91" i="27"/>
  <c r="GM91" i="27"/>
  <c r="GK91" i="27"/>
  <c r="GI91" i="27"/>
  <c r="GG91" i="27"/>
  <c r="GE91" i="27"/>
  <c r="GC91" i="27"/>
  <c r="GA91" i="27"/>
  <c r="FY91" i="27"/>
  <c r="FW91" i="27"/>
  <c r="FU91" i="27"/>
  <c r="FS91" i="27"/>
  <c r="FQ91" i="27"/>
  <c r="FO91" i="27"/>
  <c r="FM91" i="27"/>
  <c r="FK91" i="27"/>
  <c r="FI91" i="27"/>
  <c r="FG91" i="27"/>
  <c r="FE91" i="27"/>
  <c r="FC91" i="27"/>
  <c r="FA91" i="27"/>
  <c r="EY91" i="27"/>
  <c r="EW91" i="27"/>
  <c r="EU91" i="27"/>
  <c r="ES91" i="27"/>
  <c r="EQ91" i="27"/>
  <c r="EO91" i="27"/>
  <c r="EM91" i="27"/>
  <c r="EK91" i="27"/>
  <c r="EI91" i="27"/>
  <c r="EG91" i="27"/>
  <c r="EE91" i="27"/>
  <c r="EC91" i="27"/>
  <c r="EA91" i="27"/>
  <c r="DY91" i="27"/>
  <c r="DW91" i="27"/>
  <c r="DU91" i="27"/>
  <c r="DS91" i="27"/>
  <c r="DQ91" i="27"/>
  <c r="DO91" i="27"/>
  <c r="DM91" i="27"/>
  <c r="DK91" i="27"/>
  <c r="DI91" i="27"/>
  <c r="DG91" i="27"/>
  <c r="DE91" i="27"/>
  <c r="DC91" i="27"/>
  <c r="DA91" i="27"/>
  <c r="CY91" i="27"/>
  <c r="CW91" i="27"/>
  <c r="CU91" i="27"/>
  <c r="CS91" i="27"/>
  <c r="CQ91" i="27"/>
  <c r="CO91" i="27"/>
  <c r="CM91" i="27"/>
  <c r="CK91" i="27"/>
  <c r="CI91" i="27"/>
  <c r="CG91" i="27"/>
  <c r="CE91" i="27"/>
  <c r="CC91" i="27"/>
  <c r="CA91" i="27"/>
  <c r="BY91" i="27"/>
  <c r="BW91" i="27"/>
  <c r="BU91" i="27"/>
  <c r="BS91" i="27"/>
  <c r="BQ91" i="27"/>
  <c r="BO91" i="27"/>
  <c r="BM91" i="27"/>
  <c r="BK91" i="27"/>
  <c r="BI91" i="27"/>
  <c r="BG91" i="27"/>
  <c r="BE91" i="27"/>
  <c r="BC91" i="27"/>
  <c r="BA91" i="27"/>
  <c r="AY91" i="27"/>
  <c r="AW91" i="27"/>
  <c r="AU91" i="27"/>
  <c r="AS91" i="27"/>
  <c r="AQ91" i="27"/>
  <c r="AO91" i="27"/>
  <c r="AM91" i="27"/>
  <c r="AK91" i="27"/>
  <c r="AI91" i="27"/>
  <c r="AG91" i="27"/>
  <c r="AE91" i="27"/>
  <c r="AC91" i="27"/>
  <c r="AA91" i="27"/>
  <c r="Y91" i="27"/>
  <c r="MH90" i="27"/>
  <c r="MF90" i="27"/>
  <c r="MD90" i="27"/>
  <c r="MB90" i="27"/>
  <c r="LZ90" i="27"/>
  <c r="LX90" i="27"/>
  <c r="LV90" i="27"/>
  <c r="LT90" i="27"/>
  <c r="LR90" i="27"/>
  <c r="LP90" i="27"/>
  <c r="LN90" i="27"/>
  <c r="LL90" i="27"/>
  <c r="LJ90" i="27"/>
  <c r="LH90" i="27"/>
  <c r="LF90" i="27"/>
  <c r="LD90" i="27"/>
  <c r="LB90" i="27"/>
  <c r="KZ90" i="27"/>
  <c r="KX90" i="27"/>
  <c r="KV90" i="27"/>
  <c r="KT90" i="27"/>
  <c r="KR90" i="27"/>
  <c r="KP90" i="27"/>
  <c r="KN90" i="27"/>
  <c r="KL90" i="27"/>
  <c r="KJ90" i="27"/>
  <c r="KH90" i="27"/>
  <c r="KF90" i="27"/>
  <c r="KD90" i="27"/>
  <c r="KB90" i="27"/>
  <c r="JZ90" i="27"/>
  <c r="JX90" i="27"/>
  <c r="JV90" i="27"/>
  <c r="JT90" i="27"/>
  <c r="JR90" i="27"/>
  <c r="JP90" i="27"/>
  <c r="JN90" i="27"/>
  <c r="JL90" i="27"/>
  <c r="JJ90" i="27"/>
  <c r="JH90" i="27"/>
  <c r="JF90" i="27"/>
  <c r="JD90" i="27"/>
  <c r="JB90" i="27"/>
  <c r="IZ90" i="27"/>
  <c r="IX90" i="27"/>
  <c r="IV90" i="27"/>
  <c r="IT90" i="27"/>
  <c r="IR90" i="27"/>
  <c r="IP90" i="27"/>
  <c r="IN90" i="27"/>
  <c r="IL90" i="27"/>
  <c r="IJ90" i="27"/>
  <c r="IH90" i="27"/>
  <c r="IF90" i="27"/>
  <c r="ID90" i="27"/>
  <c r="IB90" i="27"/>
  <c r="HZ90" i="27"/>
  <c r="HX90" i="27"/>
  <c r="HV90" i="27"/>
  <c r="HT90" i="27"/>
  <c r="HR90" i="27"/>
  <c r="HP90" i="27"/>
  <c r="HN90" i="27"/>
  <c r="HL90" i="27"/>
  <c r="HJ90" i="27"/>
  <c r="HH90" i="27"/>
  <c r="HF90" i="27"/>
  <c r="HD90" i="27"/>
  <c r="HB90" i="27"/>
  <c r="GZ90" i="27"/>
  <c r="GX90" i="27"/>
  <c r="GV90" i="27"/>
  <c r="GT90" i="27"/>
  <c r="GR90" i="27"/>
  <c r="GP90" i="27"/>
  <c r="GN90" i="27"/>
  <c r="GL90" i="27"/>
  <c r="GJ90" i="27"/>
  <c r="GH90" i="27"/>
  <c r="GF90" i="27"/>
  <c r="GD90" i="27"/>
  <c r="GB90" i="27"/>
  <c r="MH91" i="27"/>
  <c r="MF91" i="27"/>
  <c r="MD91" i="27"/>
  <c r="MB91" i="27"/>
  <c r="LZ91" i="27"/>
  <c r="LX91" i="27"/>
  <c r="LV91" i="27"/>
  <c r="LT91" i="27"/>
  <c r="LR91" i="27"/>
  <c r="LP91" i="27"/>
  <c r="LN91" i="27"/>
  <c r="LL91" i="27"/>
  <c r="LJ91" i="27"/>
  <c r="LH91" i="27"/>
  <c r="LF91" i="27"/>
  <c r="LD91" i="27"/>
  <c r="LB91" i="27"/>
  <c r="KZ91" i="27"/>
  <c r="KX91" i="27"/>
  <c r="KV91" i="27"/>
  <c r="KT91" i="27"/>
  <c r="KR91" i="27"/>
  <c r="KP91" i="27"/>
  <c r="KN91" i="27"/>
  <c r="KL91" i="27"/>
  <c r="KJ91" i="27"/>
  <c r="KH91" i="27"/>
  <c r="KF91" i="27"/>
  <c r="KD91" i="27"/>
  <c r="KB91" i="27"/>
  <c r="JZ91" i="27"/>
  <c r="JX91" i="27"/>
  <c r="JV91" i="27"/>
  <c r="JT91" i="27"/>
  <c r="JR91" i="27"/>
  <c r="JP91" i="27"/>
  <c r="JN91" i="27"/>
  <c r="JL91" i="27"/>
  <c r="JJ91" i="27"/>
  <c r="JH91" i="27"/>
  <c r="JF91" i="27"/>
  <c r="JD91" i="27"/>
  <c r="JB91" i="27"/>
  <c r="IZ91" i="27"/>
  <c r="IX91" i="27"/>
  <c r="IV91" i="27"/>
  <c r="IT91" i="27"/>
  <c r="IR91" i="27"/>
  <c r="IP91" i="27"/>
  <c r="IN91" i="27"/>
  <c r="IL91" i="27"/>
  <c r="IJ91" i="27"/>
  <c r="IH91" i="27"/>
  <c r="IF91" i="27"/>
  <c r="ID91" i="27"/>
  <c r="IB91" i="27"/>
  <c r="HZ91" i="27"/>
  <c r="HX91" i="27"/>
  <c r="HV91" i="27"/>
  <c r="HT91" i="27"/>
  <c r="HR91" i="27"/>
  <c r="HP91" i="27"/>
  <c r="HN91" i="27"/>
  <c r="HL91" i="27"/>
  <c r="HJ91" i="27"/>
  <c r="HH91" i="27"/>
  <c r="HF91" i="27"/>
  <c r="HD91" i="27"/>
  <c r="HB91" i="27"/>
  <c r="GZ91" i="27"/>
  <c r="GX91" i="27"/>
  <c r="GV91" i="27"/>
  <c r="GT91" i="27"/>
  <c r="GR91" i="27"/>
  <c r="GP91" i="27"/>
  <c r="GN91" i="27"/>
  <c r="GL91" i="27"/>
  <c r="GJ91" i="27"/>
  <c r="GH91" i="27"/>
  <c r="GF91" i="27"/>
  <c r="GD91" i="27"/>
  <c r="GB91" i="27"/>
  <c r="FZ91" i="27"/>
  <c r="FX91" i="27"/>
  <c r="FV91" i="27"/>
  <c r="FT91" i="27"/>
  <c r="FR91" i="27"/>
  <c r="FP91" i="27"/>
  <c r="FN91" i="27"/>
  <c r="FL91" i="27"/>
  <c r="FJ91" i="27"/>
  <c r="FH91" i="27"/>
  <c r="FF91" i="27"/>
  <c r="FD91" i="27"/>
  <c r="FB91" i="27"/>
  <c r="EZ91" i="27"/>
  <c r="EX91" i="27"/>
  <c r="EV91" i="27"/>
  <c r="ET91" i="27"/>
  <c r="ER91" i="27"/>
  <c r="EP91" i="27"/>
  <c r="EN91" i="27"/>
  <c r="EL91" i="27"/>
  <c r="EJ91" i="27"/>
  <c r="EH91" i="27"/>
  <c r="EF91" i="27"/>
  <c r="ED91" i="27"/>
  <c r="EB91" i="27"/>
  <c r="DZ91" i="27"/>
  <c r="DX91" i="27"/>
  <c r="DV91" i="27"/>
  <c r="DT91" i="27"/>
  <c r="DR91" i="27"/>
  <c r="DP91" i="27"/>
  <c r="DN91" i="27"/>
  <c r="DL91" i="27"/>
  <c r="DJ91" i="27"/>
  <c r="DH91" i="27"/>
  <c r="DF91" i="27"/>
  <c r="DD91" i="27"/>
  <c r="DB91" i="27"/>
  <c r="CZ91" i="27"/>
  <c r="CX91" i="27"/>
  <c r="CV91" i="27"/>
  <c r="CT91" i="27"/>
  <c r="CR91" i="27"/>
  <c r="CP91" i="27"/>
  <c r="CN91" i="27"/>
  <c r="CL91" i="27"/>
  <c r="CJ91" i="27"/>
  <c r="CH91" i="27"/>
  <c r="CF91" i="27"/>
  <c r="CD91" i="27"/>
  <c r="CB91" i="27"/>
  <c r="BZ91" i="27"/>
  <c r="BX91" i="27"/>
  <c r="BV91" i="27"/>
  <c r="BT91" i="27"/>
  <c r="BR91" i="27"/>
  <c r="BP91" i="27"/>
  <c r="BN91" i="27"/>
  <c r="BL91" i="27"/>
  <c r="BJ91" i="27"/>
  <c r="BH91" i="27"/>
  <c r="BF91" i="27"/>
  <c r="BD91" i="27"/>
  <c r="BB91" i="27"/>
  <c r="AZ91" i="27"/>
  <c r="AX91" i="27"/>
  <c r="AV91" i="27"/>
  <c r="AT91" i="27"/>
  <c r="AR91" i="27"/>
  <c r="AP91" i="27"/>
  <c r="AN91" i="27"/>
  <c r="AL91" i="27"/>
  <c r="AJ91" i="27"/>
  <c r="AF91" i="27"/>
  <c r="AD91" i="27"/>
  <c r="AB91" i="27"/>
  <c r="Z91" i="27"/>
  <c r="X91" i="27"/>
  <c r="MG90" i="27"/>
  <c r="ME90" i="27"/>
  <c r="MC90" i="27"/>
  <c r="MA90" i="27"/>
  <c r="LY90" i="27"/>
  <c r="LW90" i="27"/>
  <c r="LU90" i="27"/>
  <c r="LS90" i="27"/>
  <c r="LQ90" i="27"/>
  <c r="LO90" i="27"/>
  <c r="LM90" i="27"/>
  <c r="LK90" i="27"/>
  <c r="LI90" i="27"/>
  <c r="LG90" i="27"/>
  <c r="LE90" i="27"/>
  <c r="LC90" i="27"/>
  <c r="LA90" i="27"/>
  <c r="KY90" i="27"/>
  <c r="KW90" i="27"/>
  <c r="KU90" i="27"/>
  <c r="KS90" i="27"/>
  <c r="KQ90" i="27"/>
  <c r="KO90" i="27"/>
  <c r="KM90" i="27"/>
  <c r="KK90" i="27"/>
  <c r="KI90" i="27"/>
  <c r="KG90" i="27"/>
  <c r="KE90" i="27"/>
  <c r="KC90" i="27"/>
  <c r="KA90" i="27"/>
  <c r="JY90" i="27"/>
  <c r="JW90" i="27"/>
  <c r="JU90" i="27"/>
  <c r="JS90" i="27"/>
  <c r="JQ90" i="27"/>
  <c r="JO90" i="27"/>
  <c r="JM90" i="27"/>
  <c r="JK90" i="27"/>
  <c r="JI90" i="27"/>
  <c r="JG90" i="27"/>
  <c r="JE90" i="27"/>
  <c r="JC90" i="27"/>
  <c r="JA90" i="27"/>
  <c r="IY90" i="27"/>
  <c r="IW90" i="27"/>
  <c r="IU90" i="27"/>
  <c r="IS90" i="27"/>
  <c r="IQ90" i="27"/>
  <c r="IO90" i="27"/>
  <c r="IM90" i="27"/>
  <c r="IK90" i="27"/>
  <c r="II90" i="27"/>
  <c r="IG90" i="27"/>
  <c r="IE90" i="27"/>
  <c r="IC90" i="27"/>
  <c r="IA90" i="27"/>
  <c r="HY90" i="27"/>
  <c r="HW90" i="27"/>
  <c r="HU90" i="27"/>
  <c r="HS90" i="27"/>
  <c r="HQ90" i="27"/>
  <c r="HO90" i="27"/>
  <c r="HM90" i="27"/>
  <c r="HK90" i="27"/>
  <c r="HI90" i="27"/>
  <c r="HG90" i="27"/>
  <c r="HE90" i="27"/>
  <c r="HC90" i="27"/>
  <c r="HA90" i="27"/>
  <c r="GY90" i="27"/>
  <c r="GW90" i="27"/>
  <c r="GU90" i="27"/>
  <c r="GS90" i="27"/>
  <c r="GQ90" i="27"/>
  <c r="GO90" i="27"/>
  <c r="GM90" i="27"/>
  <c r="GK90" i="27"/>
  <c r="GI90" i="27"/>
  <c r="GG90" i="27"/>
  <c r="GE90" i="27"/>
  <c r="GC90" i="27"/>
  <c r="FZ90" i="27"/>
  <c r="FX90" i="27"/>
  <c r="FV90" i="27"/>
  <c r="FT90" i="27"/>
  <c r="FR90" i="27"/>
  <c r="FP90" i="27"/>
  <c r="FN90" i="27"/>
  <c r="FL90" i="27"/>
  <c r="FJ90" i="27"/>
  <c r="FH90" i="27"/>
  <c r="FF90" i="27"/>
  <c r="FD90" i="27"/>
  <c r="FB90" i="27"/>
  <c r="EZ90" i="27"/>
  <c r="EX90" i="27"/>
  <c r="EV90" i="27"/>
  <c r="ET90" i="27"/>
  <c r="ER90" i="27"/>
  <c r="EP90" i="27"/>
  <c r="EN90" i="27"/>
  <c r="EL90" i="27"/>
  <c r="EJ90" i="27"/>
  <c r="EH90" i="27"/>
  <c r="EF90" i="27"/>
  <c r="ED90" i="27"/>
  <c r="EB90" i="27"/>
  <c r="DZ90" i="27"/>
  <c r="DX90" i="27"/>
  <c r="DV90" i="27"/>
  <c r="DT90" i="27"/>
  <c r="DR90" i="27"/>
  <c r="DP90" i="27"/>
  <c r="DN90" i="27"/>
  <c r="DL90" i="27"/>
  <c r="DJ90" i="27"/>
  <c r="DH90" i="27"/>
  <c r="DF90" i="27"/>
  <c r="DD90" i="27"/>
  <c r="DB90" i="27"/>
  <c r="CZ90" i="27"/>
  <c r="CX90" i="27"/>
  <c r="CV90" i="27"/>
  <c r="CT90" i="27"/>
  <c r="CR90" i="27"/>
  <c r="CP90" i="27"/>
  <c r="CN90" i="27"/>
  <c r="CL90" i="27"/>
  <c r="CJ90" i="27"/>
  <c r="CH90" i="27"/>
  <c r="CF90" i="27"/>
  <c r="CD90" i="27"/>
  <c r="CB90" i="27"/>
  <c r="BZ90" i="27"/>
  <c r="BX90" i="27"/>
  <c r="BV90" i="27"/>
  <c r="BT90" i="27"/>
  <c r="BR90" i="27"/>
  <c r="BP90" i="27"/>
  <c r="BN90" i="27"/>
  <c r="BL90" i="27"/>
  <c r="BJ90" i="27"/>
  <c r="BH90" i="27"/>
  <c r="BF90" i="27"/>
  <c r="BD90" i="27"/>
  <c r="BB90" i="27"/>
  <c r="AZ90" i="27"/>
  <c r="AX90" i="27"/>
  <c r="AV90" i="27"/>
  <c r="AT90" i="27"/>
  <c r="AR90" i="27"/>
  <c r="AP90" i="27"/>
  <c r="AN90" i="27"/>
  <c r="AL90" i="27"/>
  <c r="AJ90" i="27"/>
  <c r="AF90" i="27"/>
  <c r="AD90" i="27"/>
  <c r="AB90" i="27"/>
  <c r="Z90" i="27"/>
  <c r="X90" i="27"/>
  <c r="MG89" i="27"/>
  <c r="ME89" i="27"/>
  <c r="MC89" i="27"/>
  <c r="MA89" i="27"/>
  <c r="LY89" i="27"/>
  <c r="LW89" i="27"/>
  <c r="LU89" i="27"/>
  <c r="LS89" i="27"/>
  <c r="LQ89" i="27"/>
  <c r="LO89" i="27"/>
  <c r="LM89" i="27"/>
  <c r="LK89" i="27"/>
  <c r="LI89" i="27"/>
  <c r="LG89" i="27"/>
  <c r="LE89" i="27"/>
  <c r="LC89" i="27"/>
  <c r="LA89" i="27"/>
  <c r="KY89" i="27"/>
  <c r="KW89" i="27"/>
  <c r="KU89" i="27"/>
  <c r="KS89" i="27"/>
  <c r="KQ89" i="27"/>
  <c r="KO89" i="27"/>
  <c r="KM89" i="27"/>
  <c r="KK89" i="27"/>
  <c r="KI89" i="27"/>
  <c r="KG89" i="27"/>
  <c r="KE89" i="27"/>
  <c r="KC89" i="27"/>
  <c r="KA89" i="27"/>
  <c r="JY89" i="27"/>
  <c r="JW89" i="27"/>
  <c r="JU89" i="27"/>
  <c r="JS89" i="27"/>
  <c r="JQ89" i="27"/>
  <c r="JO89" i="27"/>
  <c r="JM89" i="27"/>
  <c r="JK89" i="27"/>
  <c r="JI89" i="27"/>
  <c r="JG89" i="27"/>
  <c r="JE89" i="27"/>
  <c r="JC89" i="27"/>
  <c r="JA89" i="27"/>
  <c r="IY89" i="27"/>
  <c r="IW89" i="27"/>
  <c r="IU89" i="27"/>
  <c r="IS89" i="27"/>
  <c r="IQ89" i="27"/>
  <c r="IO89" i="27"/>
  <c r="IM89" i="27"/>
  <c r="IK89" i="27"/>
  <c r="II89" i="27"/>
  <c r="IG89" i="27"/>
  <c r="IE89" i="27"/>
  <c r="IC89" i="27"/>
  <c r="IA89" i="27"/>
  <c r="HY89" i="27"/>
  <c r="HW89" i="27"/>
  <c r="HU89" i="27"/>
  <c r="HS89" i="27"/>
  <c r="HQ89" i="27"/>
  <c r="HO89" i="27"/>
  <c r="HM89" i="27"/>
  <c r="HK89" i="27"/>
  <c r="HI89" i="27"/>
  <c r="HG89" i="27"/>
  <c r="HE89" i="27"/>
  <c r="HC89" i="27"/>
  <c r="HA89" i="27"/>
  <c r="GY89" i="27"/>
  <c r="GW89" i="27"/>
  <c r="GU89" i="27"/>
  <c r="GS89" i="27"/>
  <c r="GQ89" i="27"/>
  <c r="GO89" i="27"/>
  <c r="GM89" i="27"/>
  <c r="GK89" i="27"/>
  <c r="GI89" i="27"/>
  <c r="GG89" i="27"/>
  <c r="GE89" i="27"/>
  <c r="GC89" i="27"/>
  <c r="GA89" i="27"/>
  <c r="FY89" i="27"/>
  <c r="FW89" i="27"/>
  <c r="FU89" i="27"/>
  <c r="FS89" i="27"/>
  <c r="FQ89" i="27"/>
  <c r="FO89" i="27"/>
  <c r="FM89" i="27"/>
  <c r="FK89" i="27"/>
  <c r="FI89" i="27"/>
  <c r="FG89" i="27"/>
  <c r="FE89" i="27"/>
  <c r="FC89" i="27"/>
  <c r="FA89" i="27"/>
  <c r="EY89" i="27"/>
  <c r="EW89" i="27"/>
  <c r="EU89" i="27"/>
  <c r="ES89" i="27"/>
  <c r="EQ89" i="27"/>
  <c r="EO89" i="27"/>
  <c r="EM89" i="27"/>
  <c r="EK89" i="27"/>
  <c r="EI89" i="27"/>
  <c r="EG89" i="27"/>
  <c r="EE89" i="27"/>
  <c r="EC89" i="27"/>
  <c r="EA89" i="27"/>
  <c r="DY89" i="27"/>
  <c r="DW89" i="27"/>
  <c r="DU89" i="27"/>
  <c r="DS89" i="27"/>
  <c r="DQ89" i="27"/>
  <c r="DO89" i="27"/>
  <c r="DM89" i="27"/>
  <c r="DK89" i="27"/>
  <c r="DI89" i="27"/>
  <c r="DG89" i="27"/>
  <c r="DE89" i="27"/>
  <c r="DC89" i="27"/>
  <c r="DA89" i="27"/>
  <c r="CY89" i="27"/>
  <c r="CW89" i="27"/>
  <c r="CU89" i="27"/>
  <c r="CS89" i="27"/>
  <c r="CQ89" i="27"/>
  <c r="CO89" i="27"/>
  <c r="CM89" i="27"/>
  <c r="CK89" i="27"/>
  <c r="CI89" i="27"/>
  <c r="CG89" i="27"/>
  <c r="CE89" i="27"/>
  <c r="CC89" i="27"/>
  <c r="CA89" i="27"/>
  <c r="BY89" i="27"/>
  <c r="BW89" i="27"/>
  <c r="BU89" i="27"/>
  <c r="BS89" i="27"/>
  <c r="BQ89" i="27"/>
  <c r="BO89" i="27"/>
  <c r="BM89" i="27"/>
  <c r="BK89" i="27"/>
  <c r="BI89" i="27"/>
  <c r="BG89" i="27"/>
  <c r="BE89" i="27"/>
  <c r="BC89" i="27"/>
  <c r="BA89" i="27"/>
  <c r="AY89" i="27"/>
  <c r="AW89" i="27"/>
  <c r="AU89" i="27"/>
  <c r="AS89" i="27"/>
  <c r="AQ89" i="27"/>
  <c r="AO89" i="27"/>
  <c r="AM89" i="27"/>
  <c r="AK89" i="27"/>
  <c r="AI89" i="27"/>
  <c r="AG89" i="27"/>
  <c r="AE89" i="27"/>
  <c r="AC89" i="27"/>
  <c r="AA89" i="27"/>
  <c r="Y89" i="27"/>
  <c r="MH88" i="27"/>
  <c r="MF88" i="27"/>
  <c r="MD88" i="27"/>
  <c r="MB88" i="27"/>
  <c r="LZ88" i="27"/>
  <c r="LX88" i="27"/>
  <c r="LV88" i="27"/>
  <c r="LT88" i="27"/>
  <c r="LR88" i="27"/>
  <c r="LP88" i="27"/>
  <c r="LN88" i="27"/>
  <c r="LL88" i="27"/>
  <c r="LJ88" i="27"/>
  <c r="LH88" i="27"/>
  <c r="LF88" i="27"/>
  <c r="LD88" i="27"/>
  <c r="LB88" i="27"/>
  <c r="KZ88" i="27"/>
  <c r="KX88" i="27"/>
  <c r="KV88" i="27"/>
  <c r="KT88" i="27"/>
  <c r="KR88" i="27"/>
  <c r="KP88" i="27"/>
  <c r="KN88" i="27"/>
  <c r="KL88" i="27"/>
  <c r="KJ88" i="27"/>
  <c r="KH88" i="27"/>
  <c r="KF88" i="27"/>
  <c r="KD88" i="27"/>
  <c r="KB88" i="27"/>
  <c r="JZ88" i="27"/>
  <c r="JX88" i="27"/>
  <c r="JV88" i="27"/>
  <c r="JT88" i="27"/>
  <c r="JR88" i="27"/>
  <c r="JP88" i="27"/>
  <c r="JN88" i="27"/>
  <c r="JL88" i="27"/>
  <c r="JJ88" i="27"/>
  <c r="JH88" i="27"/>
  <c r="JF88" i="27"/>
  <c r="JD88" i="27"/>
  <c r="JB88" i="27"/>
  <c r="IZ88" i="27"/>
  <c r="IX88" i="27"/>
  <c r="IV88" i="27"/>
  <c r="IT88" i="27"/>
  <c r="IR88" i="27"/>
  <c r="IP88" i="27"/>
  <c r="IN88" i="27"/>
  <c r="IL88" i="27"/>
  <c r="IJ88" i="27"/>
  <c r="IH88" i="27"/>
  <c r="IF88" i="27"/>
  <c r="ID88" i="27"/>
  <c r="IB88" i="27"/>
  <c r="HZ88" i="27"/>
  <c r="HX88" i="27"/>
  <c r="HV88" i="27"/>
  <c r="HT88" i="27"/>
  <c r="HR88" i="27"/>
  <c r="HP88" i="27"/>
  <c r="HN88" i="27"/>
  <c r="HL88" i="27"/>
  <c r="HJ88" i="27"/>
  <c r="HH88" i="27"/>
  <c r="HF88" i="27"/>
  <c r="HD88" i="27"/>
  <c r="HB88" i="27"/>
  <c r="GZ88" i="27"/>
  <c r="GX88" i="27"/>
  <c r="GV88" i="27"/>
  <c r="GT88" i="27"/>
  <c r="GR88" i="27"/>
  <c r="GP88" i="27"/>
  <c r="GN88" i="27"/>
  <c r="GL88" i="27"/>
  <c r="GJ88" i="27"/>
  <c r="GH88" i="27"/>
  <c r="GF88" i="27"/>
  <c r="GD88" i="27"/>
  <c r="GB88" i="27"/>
  <c r="FZ88" i="27"/>
  <c r="FX88" i="27"/>
  <c r="FV88" i="27"/>
  <c r="FT88" i="27"/>
  <c r="FR88" i="27"/>
  <c r="FP88" i="27"/>
  <c r="FN88" i="27"/>
  <c r="FL88" i="27"/>
  <c r="FJ88" i="27"/>
  <c r="FH88" i="27"/>
  <c r="FF88" i="27"/>
  <c r="FD88" i="27"/>
  <c r="FB88" i="27"/>
  <c r="EZ88" i="27"/>
  <c r="EX88" i="27"/>
  <c r="EV88" i="27"/>
  <c r="ET88" i="27"/>
  <c r="ER88" i="27"/>
  <c r="EP88" i="27"/>
  <c r="EN88" i="27"/>
  <c r="EL88" i="27"/>
  <c r="EJ88" i="27"/>
  <c r="EH88" i="27"/>
  <c r="EF88" i="27"/>
  <c r="ED88" i="27"/>
  <c r="EB88" i="27"/>
  <c r="DZ88" i="27"/>
  <c r="DX88" i="27"/>
  <c r="DV88" i="27"/>
  <c r="DT88" i="27"/>
  <c r="DR88" i="27"/>
  <c r="DP88" i="27"/>
  <c r="DN88" i="27"/>
  <c r="DL88" i="27"/>
  <c r="DJ88" i="27"/>
  <c r="DH88" i="27"/>
  <c r="DF88" i="27"/>
  <c r="DD88" i="27"/>
  <c r="DB88" i="27"/>
  <c r="CZ88" i="27"/>
  <c r="CX88" i="27"/>
  <c r="CV88" i="27"/>
  <c r="CT88" i="27"/>
  <c r="CR88" i="27"/>
  <c r="CP88" i="27"/>
  <c r="CN88" i="27"/>
  <c r="CL88" i="27"/>
  <c r="CJ88" i="27"/>
  <c r="CH88" i="27"/>
  <c r="CF88" i="27"/>
  <c r="CD88" i="27"/>
  <c r="CB88" i="27"/>
  <c r="BZ88" i="27"/>
  <c r="BX88" i="27"/>
  <c r="BV88" i="27"/>
  <c r="BT88" i="27"/>
  <c r="BR88" i="27"/>
  <c r="BP88" i="27"/>
  <c r="BN88" i="27"/>
  <c r="BL88" i="27"/>
  <c r="BJ88" i="27"/>
  <c r="BH88" i="27"/>
  <c r="BF88" i="27"/>
  <c r="BD88" i="27"/>
  <c r="BB88" i="27"/>
  <c r="AZ88" i="27"/>
  <c r="AX88" i="27"/>
  <c r="AV88" i="27"/>
  <c r="AT88" i="27"/>
  <c r="AR88" i="27"/>
  <c r="AP88" i="27"/>
  <c r="AN88" i="27"/>
  <c r="AL88" i="27"/>
  <c r="AJ88" i="27"/>
  <c r="AF88" i="27"/>
  <c r="AD88" i="27"/>
  <c r="AB88" i="27"/>
  <c r="Z88" i="27"/>
  <c r="X88" i="27"/>
  <c r="MG87" i="27"/>
  <c r="ME87" i="27"/>
  <c r="MC87" i="27"/>
  <c r="MA87" i="27"/>
  <c r="LY87" i="27"/>
  <c r="LW87" i="27"/>
  <c r="LU87" i="27"/>
  <c r="LS87" i="27"/>
  <c r="LQ87" i="27"/>
  <c r="LO87" i="27"/>
  <c r="LM87" i="27"/>
  <c r="LK87" i="27"/>
  <c r="LI87" i="27"/>
  <c r="LG87" i="27"/>
  <c r="LE87" i="27"/>
  <c r="LC87" i="27"/>
  <c r="LA87" i="27"/>
  <c r="KY87" i="27"/>
  <c r="KW87" i="27"/>
  <c r="KU87" i="27"/>
  <c r="KS87" i="27"/>
  <c r="KQ87" i="27"/>
  <c r="KO87" i="27"/>
  <c r="KM87" i="27"/>
  <c r="KK87" i="27"/>
  <c r="KI87" i="27"/>
  <c r="KG87" i="27"/>
  <c r="KE87" i="27"/>
  <c r="KC87" i="27"/>
  <c r="KA87" i="27"/>
  <c r="JY87" i="27"/>
  <c r="JW87" i="27"/>
  <c r="JU87" i="27"/>
  <c r="JS87" i="27"/>
  <c r="JQ87" i="27"/>
  <c r="JO87" i="27"/>
  <c r="JM87" i="27"/>
  <c r="JK87" i="27"/>
  <c r="JI87" i="27"/>
  <c r="JG87" i="27"/>
  <c r="JE87" i="27"/>
  <c r="JC87" i="27"/>
  <c r="JA87" i="27"/>
  <c r="IY87" i="27"/>
  <c r="IW87" i="27"/>
  <c r="IU87" i="27"/>
  <c r="IS87" i="27"/>
  <c r="IQ87" i="27"/>
  <c r="IO87" i="27"/>
  <c r="IM87" i="27"/>
  <c r="IK87" i="27"/>
  <c r="II87" i="27"/>
  <c r="IG87" i="27"/>
  <c r="IE87" i="27"/>
  <c r="IC87" i="27"/>
  <c r="IA87" i="27"/>
  <c r="HY87" i="27"/>
  <c r="HW87" i="27"/>
  <c r="HU87" i="27"/>
  <c r="HS87" i="27"/>
  <c r="HQ87" i="27"/>
  <c r="HO87" i="27"/>
  <c r="HM87" i="27"/>
  <c r="HK87" i="27"/>
  <c r="HI87" i="27"/>
  <c r="HG87" i="27"/>
  <c r="HE87" i="27"/>
  <c r="HC87" i="27"/>
  <c r="HA87" i="27"/>
  <c r="GY87" i="27"/>
  <c r="GW87" i="27"/>
  <c r="GU87" i="27"/>
  <c r="GS87" i="27"/>
  <c r="GQ87" i="27"/>
  <c r="GO87" i="27"/>
  <c r="GM87" i="27"/>
  <c r="GK87" i="27"/>
  <c r="GI87" i="27"/>
  <c r="GG87" i="27"/>
  <c r="GE87" i="27"/>
  <c r="GC87" i="27"/>
  <c r="GA87" i="27"/>
  <c r="FY87" i="27"/>
  <c r="FW87" i="27"/>
  <c r="FU87" i="27"/>
  <c r="FS87" i="27"/>
  <c r="FQ87" i="27"/>
  <c r="FO87" i="27"/>
  <c r="FM87" i="27"/>
  <c r="FK87" i="27"/>
  <c r="FI87" i="27"/>
  <c r="FG87" i="27"/>
  <c r="FE87" i="27"/>
  <c r="FC87" i="27"/>
  <c r="FA87" i="27"/>
  <c r="EY87" i="27"/>
  <c r="EW87" i="27"/>
  <c r="EU87" i="27"/>
  <c r="ES87" i="27"/>
  <c r="EQ87" i="27"/>
  <c r="EO87" i="27"/>
  <c r="EM87" i="27"/>
  <c r="EK87" i="27"/>
  <c r="EI87" i="27"/>
  <c r="EG87" i="27"/>
  <c r="EE87" i="27"/>
  <c r="EC87" i="27"/>
  <c r="EA87" i="27"/>
  <c r="DY87" i="27"/>
  <c r="DW87" i="27"/>
  <c r="DU87" i="27"/>
  <c r="DS87" i="27"/>
  <c r="DQ87" i="27"/>
  <c r="DO87" i="27"/>
  <c r="DM87" i="27"/>
  <c r="DK87" i="27"/>
  <c r="DI87" i="27"/>
  <c r="DG87" i="27"/>
  <c r="DE87" i="27"/>
  <c r="DC87" i="27"/>
  <c r="DA87" i="27"/>
  <c r="CY87" i="27"/>
  <c r="CW87" i="27"/>
  <c r="CU87" i="27"/>
  <c r="CS87" i="27"/>
  <c r="CQ87" i="27"/>
  <c r="CO87" i="27"/>
  <c r="CM87" i="27"/>
  <c r="CK87" i="27"/>
  <c r="CI87" i="27"/>
  <c r="CG87" i="27"/>
  <c r="CE87" i="27"/>
  <c r="CC87" i="27"/>
  <c r="CA87" i="27"/>
  <c r="BY87" i="27"/>
  <c r="BW87" i="27"/>
  <c r="BU87" i="27"/>
  <c r="BS87" i="27"/>
  <c r="BQ87" i="27"/>
  <c r="BO87" i="27"/>
  <c r="BM87" i="27"/>
  <c r="BK87" i="27"/>
  <c r="BI87" i="27"/>
  <c r="BG87" i="27"/>
  <c r="BE87" i="27"/>
  <c r="BC87" i="27"/>
  <c r="BA87" i="27"/>
  <c r="AY87" i="27"/>
  <c r="AW87" i="27"/>
  <c r="AU87" i="27"/>
  <c r="AS87" i="27"/>
  <c r="AQ87" i="27"/>
  <c r="AO87" i="27"/>
  <c r="AM87" i="27"/>
  <c r="AK87" i="27"/>
  <c r="AI87" i="27"/>
  <c r="AG87" i="27"/>
  <c r="AE87" i="27"/>
  <c r="AC87" i="27"/>
  <c r="AA87" i="27"/>
  <c r="Y87" i="27"/>
  <c r="MH86" i="27"/>
  <c r="MF86" i="27"/>
  <c r="MD86" i="27"/>
  <c r="MB86" i="27"/>
  <c r="LZ86" i="27"/>
  <c r="LX86" i="27"/>
  <c r="LV86" i="27"/>
  <c r="LT86" i="27"/>
  <c r="LR86" i="27"/>
  <c r="LP86" i="27"/>
  <c r="LN86" i="27"/>
  <c r="LL86" i="27"/>
  <c r="LJ86" i="27"/>
  <c r="LH86" i="27"/>
  <c r="LF86" i="27"/>
  <c r="LD86" i="27"/>
  <c r="LB86" i="27"/>
  <c r="KZ86" i="27"/>
  <c r="KX86" i="27"/>
  <c r="KV86" i="27"/>
  <c r="KT86" i="27"/>
  <c r="KR86" i="27"/>
  <c r="KP86" i="27"/>
  <c r="KN86" i="27"/>
  <c r="KL86" i="27"/>
  <c r="KJ86" i="27"/>
  <c r="KH86" i="27"/>
  <c r="KF86" i="27"/>
  <c r="KD86" i="27"/>
  <c r="KB86" i="27"/>
  <c r="JZ86" i="27"/>
  <c r="JX86" i="27"/>
  <c r="JV86" i="27"/>
  <c r="JT86" i="27"/>
  <c r="JR86" i="27"/>
  <c r="JP86" i="27"/>
  <c r="JN86" i="27"/>
  <c r="JL86" i="27"/>
  <c r="JJ86" i="27"/>
  <c r="JH86" i="27"/>
  <c r="JF86" i="27"/>
  <c r="JD86" i="27"/>
  <c r="JB86" i="27"/>
  <c r="IZ86" i="27"/>
  <c r="IX86" i="27"/>
  <c r="IV86" i="27"/>
  <c r="IT86" i="27"/>
  <c r="IR86" i="27"/>
  <c r="IP86" i="27"/>
  <c r="IN86" i="27"/>
  <c r="IL86" i="27"/>
  <c r="IJ86" i="27"/>
  <c r="IH86" i="27"/>
  <c r="IF86" i="27"/>
  <c r="ID86" i="27"/>
  <c r="IB86" i="27"/>
  <c r="HZ86" i="27"/>
  <c r="HX86" i="27"/>
  <c r="HV86" i="27"/>
  <c r="HT86" i="27"/>
  <c r="HR86" i="27"/>
  <c r="HP86" i="27"/>
  <c r="HN86" i="27"/>
  <c r="HL86" i="27"/>
  <c r="HJ86" i="27"/>
  <c r="HH86" i="27"/>
  <c r="HF86" i="27"/>
  <c r="HD86" i="27"/>
  <c r="HB86" i="27"/>
  <c r="GZ86" i="27"/>
  <c r="GX86" i="27"/>
  <c r="GV86" i="27"/>
  <c r="GT86" i="27"/>
  <c r="GR86" i="27"/>
  <c r="GP86" i="27"/>
  <c r="GN86" i="27"/>
  <c r="GL86" i="27"/>
  <c r="GJ86" i="27"/>
  <c r="GH86" i="27"/>
  <c r="GF86" i="27"/>
  <c r="GD86" i="27"/>
  <c r="GB86" i="27"/>
  <c r="FZ86" i="27"/>
  <c r="FX86" i="27"/>
  <c r="FV86" i="27"/>
  <c r="FT86" i="27"/>
  <c r="FR86" i="27"/>
  <c r="FP86" i="27"/>
  <c r="FN86" i="27"/>
  <c r="FL86" i="27"/>
  <c r="FJ86" i="27"/>
  <c r="FH86" i="27"/>
  <c r="FF86" i="27"/>
  <c r="FD86" i="27"/>
  <c r="FB86" i="27"/>
  <c r="EZ86" i="27"/>
  <c r="EX86" i="27"/>
  <c r="EV86" i="27"/>
  <c r="ET86" i="27"/>
  <c r="ER86" i="27"/>
  <c r="EP86" i="27"/>
  <c r="EN86" i="27"/>
  <c r="EL86" i="27"/>
  <c r="EJ86" i="27"/>
  <c r="EH86" i="27"/>
  <c r="EF86" i="27"/>
  <c r="ED86" i="27"/>
  <c r="EB86" i="27"/>
  <c r="DZ86" i="27"/>
  <c r="DX86" i="27"/>
  <c r="DV86" i="27"/>
  <c r="DT86" i="27"/>
  <c r="DR86" i="27"/>
  <c r="DP86" i="27"/>
  <c r="DN86" i="27"/>
  <c r="DL86" i="27"/>
  <c r="DJ86" i="27"/>
  <c r="GA90" i="27"/>
  <c r="FY90" i="27"/>
  <c r="FW90" i="27"/>
  <c r="FU90" i="27"/>
  <c r="FS90" i="27"/>
  <c r="FQ90" i="27"/>
  <c r="FO90" i="27"/>
  <c r="FM90" i="27"/>
  <c r="FK90" i="27"/>
  <c r="FI90" i="27"/>
  <c r="FG90" i="27"/>
  <c r="FE90" i="27"/>
  <c r="FC90" i="27"/>
  <c r="FA90" i="27"/>
  <c r="EY90" i="27"/>
  <c r="EW90" i="27"/>
  <c r="EU90" i="27"/>
  <c r="ES90" i="27"/>
  <c r="EQ90" i="27"/>
  <c r="EO90" i="27"/>
  <c r="EM90" i="27"/>
  <c r="EK90" i="27"/>
  <c r="EI90" i="27"/>
  <c r="EG90" i="27"/>
  <c r="EE90" i="27"/>
  <c r="EC90" i="27"/>
  <c r="EA90" i="27"/>
  <c r="DY90" i="27"/>
  <c r="DW90" i="27"/>
  <c r="DU90" i="27"/>
  <c r="DS90" i="27"/>
  <c r="DQ90" i="27"/>
  <c r="DO90" i="27"/>
  <c r="DM90" i="27"/>
  <c r="DK90" i="27"/>
  <c r="DI90" i="27"/>
  <c r="DG90" i="27"/>
  <c r="DE90" i="27"/>
  <c r="DC90" i="27"/>
  <c r="DA90" i="27"/>
  <c r="CY90" i="27"/>
  <c r="CW90" i="27"/>
  <c r="CU90" i="27"/>
  <c r="CS90" i="27"/>
  <c r="CQ90" i="27"/>
  <c r="CO90" i="27"/>
  <c r="CM90" i="27"/>
  <c r="CK90" i="27"/>
  <c r="CI90" i="27"/>
  <c r="CG90" i="27"/>
  <c r="CE90" i="27"/>
  <c r="CC90" i="27"/>
  <c r="CA90" i="27"/>
  <c r="BY90" i="27"/>
  <c r="BW90" i="27"/>
  <c r="BU90" i="27"/>
  <c r="BS90" i="27"/>
  <c r="BQ90" i="27"/>
  <c r="BO90" i="27"/>
  <c r="BM90" i="27"/>
  <c r="BK90" i="27"/>
  <c r="BI90" i="27"/>
  <c r="BG90" i="27"/>
  <c r="BE90" i="27"/>
  <c r="BC90" i="27"/>
  <c r="BA90" i="27"/>
  <c r="AY90" i="27"/>
  <c r="AW90" i="27"/>
  <c r="AU90" i="27"/>
  <c r="AS90" i="27"/>
  <c r="AQ90" i="27"/>
  <c r="AO90" i="27"/>
  <c r="AM90" i="27"/>
  <c r="AK90" i="27"/>
  <c r="AI90" i="27"/>
  <c r="AE90" i="27"/>
  <c r="AA90" i="27"/>
  <c r="Y90" i="27"/>
  <c r="MH89" i="27"/>
  <c r="MF89" i="27"/>
  <c r="MD89" i="27"/>
  <c r="MB89" i="27"/>
  <c r="LZ89" i="27"/>
  <c r="LX89" i="27"/>
  <c r="LV89" i="27"/>
  <c r="LT89" i="27"/>
  <c r="LR89" i="27"/>
  <c r="LP89" i="27"/>
  <c r="LN89" i="27"/>
  <c r="LL89" i="27"/>
  <c r="LJ89" i="27"/>
  <c r="LH89" i="27"/>
  <c r="LF89" i="27"/>
  <c r="LD89" i="27"/>
  <c r="LB89" i="27"/>
  <c r="KZ89" i="27"/>
  <c r="KX89" i="27"/>
  <c r="KV89" i="27"/>
  <c r="KT89" i="27"/>
  <c r="KR89" i="27"/>
  <c r="KP89" i="27"/>
  <c r="KN89" i="27"/>
  <c r="KL89" i="27"/>
  <c r="KJ89" i="27"/>
  <c r="KH89" i="27"/>
  <c r="KF89" i="27"/>
  <c r="KD89" i="27"/>
  <c r="KB89" i="27"/>
  <c r="JZ89" i="27"/>
  <c r="JX89" i="27"/>
  <c r="JV89" i="27"/>
  <c r="JT89" i="27"/>
  <c r="JR89" i="27"/>
  <c r="JP89" i="27"/>
  <c r="JN89" i="27"/>
  <c r="JL89" i="27"/>
  <c r="JJ89" i="27"/>
  <c r="JH89" i="27"/>
  <c r="JF89" i="27"/>
  <c r="JD89" i="27"/>
  <c r="JB89" i="27"/>
  <c r="IZ89" i="27"/>
  <c r="IX89" i="27"/>
  <c r="IV89" i="27"/>
  <c r="IT89" i="27"/>
  <c r="IR89" i="27"/>
  <c r="IP89" i="27"/>
  <c r="IN89" i="27"/>
  <c r="IL89" i="27"/>
  <c r="IJ89" i="27"/>
  <c r="IH89" i="27"/>
  <c r="IF89" i="27"/>
  <c r="ID89" i="27"/>
  <c r="IB89" i="27"/>
  <c r="HZ89" i="27"/>
  <c r="HX89" i="27"/>
  <c r="HV89" i="27"/>
  <c r="HT89" i="27"/>
  <c r="HR89" i="27"/>
  <c r="HP89" i="27"/>
  <c r="HN89" i="27"/>
  <c r="HL89" i="27"/>
  <c r="HJ89" i="27"/>
  <c r="HH89" i="27"/>
  <c r="HF89" i="27"/>
  <c r="HD89" i="27"/>
  <c r="HB89" i="27"/>
  <c r="GZ89" i="27"/>
  <c r="GX89" i="27"/>
  <c r="GV89" i="27"/>
  <c r="GT89" i="27"/>
  <c r="GR89" i="27"/>
  <c r="GP89" i="27"/>
  <c r="GN89" i="27"/>
  <c r="GL89" i="27"/>
  <c r="GJ89" i="27"/>
  <c r="GH89" i="27"/>
  <c r="GF89" i="27"/>
  <c r="GD89" i="27"/>
  <c r="GB89" i="27"/>
  <c r="FZ89" i="27"/>
  <c r="FX89" i="27"/>
  <c r="FV89" i="27"/>
  <c r="FT89" i="27"/>
  <c r="FR89" i="27"/>
  <c r="FP89" i="27"/>
  <c r="FN89" i="27"/>
  <c r="FL89" i="27"/>
  <c r="FJ89" i="27"/>
  <c r="FH89" i="27"/>
  <c r="FF89" i="27"/>
  <c r="FD89" i="27"/>
  <c r="FB89" i="27"/>
  <c r="EZ89" i="27"/>
  <c r="EX89" i="27"/>
  <c r="EV89" i="27"/>
  <c r="ET89" i="27"/>
  <c r="ER89" i="27"/>
  <c r="EP89" i="27"/>
  <c r="EN89" i="27"/>
  <c r="EL89" i="27"/>
  <c r="EJ89" i="27"/>
  <c r="EH89" i="27"/>
  <c r="EF89" i="27"/>
  <c r="ED89" i="27"/>
  <c r="EB89" i="27"/>
  <c r="DZ89" i="27"/>
  <c r="DX89" i="27"/>
  <c r="DV89" i="27"/>
  <c r="DT89" i="27"/>
  <c r="DR89" i="27"/>
  <c r="DP89" i="27"/>
  <c r="DN89" i="27"/>
  <c r="DL89" i="27"/>
  <c r="DJ89" i="27"/>
  <c r="DH89" i="27"/>
  <c r="DF89" i="27"/>
  <c r="DD89" i="27"/>
  <c r="DB89" i="27"/>
  <c r="CZ89" i="27"/>
  <c r="CX89" i="27"/>
  <c r="CV89" i="27"/>
  <c r="CT89" i="27"/>
  <c r="CR89" i="27"/>
  <c r="CP89" i="27"/>
  <c r="CN89" i="27"/>
  <c r="CL89" i="27"/>
  <c r="CJ89" i="27"/>
  <c r="CH89" i="27"/>
  <c r="CF89" i="27"/>
  <c r="CD89" i="27"/>
  <c r="CB89" i="27"/>
  <c r="BZ89" i="27"/>
  <c r="BX89" i="27"/>
  <c r="BV89" i="27"/>
  <c r="BT89" i="27"/>
  <c r="BR89" i="27"/>
  <c r="BP89" i="27"/>
  <c r="BN89" i="27"/>
  <c r="BL89" i="27"/>
  <c r="BJ89" i="27"/>
  <c r="BH89" i="27"/>
  <c r="BF89" i="27"/>
  <c r="BD89" i="27"/>
  <c r="BB89" i="27"/>
  <c r="AZ89" i="27"/>
  <c r="AX89" i="27"/>
  <c r="AV89" i="27"/>
  <c r="AT89" i="27"/>
  <c r="AR89" i="27"/>
  <c r="AP89" i="27"/>
  <c r="AN89" i="27"/>
  <c r="AL89" i="27"/>
  <c r="AJ89" i="27"/>
  <c r="AF89" i="27"/>
  <c r="AD89" i="27"/>
  <c r="AB89" i="27"/>
  <c r="Z89" i="27"/>
  <c r="X89" i="27"/>
  <c r="MG88" i="27"/>
  <c r="ME88" i="27"/>
  <c r="MC88" i="27"/>
  <c r="MA88" i="27"/>
  <c r="LY88" i="27"/>
  <c r="LW88" i="27"/>
  <c r="LU88" i="27"/>
  <c r="LS88" i="27"/>
  <c r="LQ88" i="27"/>
  <c r="LO88" i="27"/>
  <c r="LM88" i="27"/>
  <c r="LK88" i="27"/>
  <c r="LI88" i="27"/>
  <c r="LG88" i="27"/>
  <c r="LE88" i="27"/>
  <c r="LC88" i="27"/>
  <c r="LA88" i="27"/>
  <c r="KY88" i="27"/>
  <c r="KW88" i="27"/>
  <c r="KU88" i="27"/>
  <c r="KS88" i="27"/>
  <c r="KQ88" i="27"/>
  <c r="KO88" i="27"/>
  <c r="KM88" i="27"/>
  <c r="KK88" i="27"/>
  <c r="KI88" i="27"/>
  <c r="KG88" i="27"/>
  <c r="KE88" i="27"/>
  <c r="KC88" i="27"/>
  <c r="KA88" i="27"/>
  <c r="JY88" i="27"/>
  <c r="JW88" i="27"/>
  <c r="JU88" i="27"/>
  <c r="JS88" i="27"/>
  <c r="JQ88" i="27"/>
  <c r="JO88" i="27"/>
  <c r="JM88" i="27"/>
  <c r="JK88" i="27"/>
  <c r="JI88" i="27"/>
  <c r="JG88" i="27"/>
  <c r="JE88" i="27"/>
  <c r="JC88" i="27"/>
  <c r="JA88" i="27"/>
  <c r="IY88" i="27"/>
  <c r="IW88" i="27"/>
  <c r="IU88" i="27"/>
  <c r="IS88" i="27"/>
  <c r="IQ88" i="27"/>
  <c r="IO88" i="27"/>
  <c r="IM88" i="27"/>
  <c r="IK88" i="27"/>
  <c r="II88" i="27"/>
  <c r="IG88" i="27"/>
  <c r="IE88" i="27"/>
  <c r="IC88" i="27"/>
  <c r="IA88" i="27"/>
  <c r="HY88" i="27"/>
  <c r="HW88" i="27"/>
  <c r="HU88" i="27"/>
  <c r="HS88" i="27"/>
  <c r="HQ88" i="27"/>
  <c r="HO88" i="27"/>
  <c r="HM88" i="27"/>
  <c r="HK88" i="27"/>
  <c r="HI88" i="27"/>
  <c r="HG88" i="27"/>
  <c r="HE88" i="27"/>
  <c r="HC88" i="27"/>
  <c r="HA88" i="27"/>
  <c r="GY88" i="27"/>
  <c r="GW88" i="27"/>
  <c r="GU88" i="27"/>
  <c r="GS88" i="27"/>
  <c r="GQ88" i="27"/>
  <c r="GO88" i="27"/>
  <c r="GM88" i="27"/>
  <c r="GK88" i="27"/>
  <c r="GI88" i="27"/>
  <c r="GG88" i="27"/>
  <c r="GE88" i="27"/>
  <c r="GC88" i="27"/>
  <c r="GA88" i="27"/>
  <c r="FY88" i="27"/>
  <c r="FW88" i="27"/>
  <c r="FU88" i="27"/>
  <c r="FS88" i="27"/>
  <c r="FQ88" i="27"/>
  <c r="FO88" i="27"/>
  <c r="FM88" i="27"/>
  <c r="FK88" i="27"/>
  <c r="FI88" i="27"/>
  <c r="FG88" i="27"/>
  <c r="FE88" i="27"/>
  <c r="FC88" i="27"/>
  <c r="FA88" i="27"/>
  <c r="EY88" i="27"/>
  <c r="EW88" i="27"/>
  <c r="EU88" i="27"/>
  <c r="ES88" i="27"/>
  <c r="EQ88" i="27"/>
  <c r="EO88" i="27"/>
  <c r="EM88" i="27"/>
  <c r="EK88" i="27"/>
  <c r="EI88" i="27"/>
  <c r="EG88" i="27"/>
  <c r="EE88" i="27"/>
  <c r="EC88" i="27"/>
  <c r="EA88" i="27"/>
  <c r="DY88" i="27"/>
  <c r="DW88" i="27"/>
  <c r="DU88" i="27"/>
  <c r="DS88" i="27"/>
  <c r="DQ88" i="27"/>
  <c r="DO88" i="27"/>
  <c r="DM88" i="27"/>
  <c r="DK88" i="27"/>
  <c r="DI88" i="27"/>
  <c r="DG88" i="27"/>
  <c r="DE88" i="27"/>
  <c r="DC88" i="27"/>
  <c r="DA88" i="27"/>
  <c r="CY88" i="27"/>
  <c r="CW88" i="27"/>
  <c r="CU88" i="27"/>
  <c r="CS88" i="27"/>
  <c r="CQ88" i="27"/>
  <c r="CO88" i="27"/>
  <c r="CM88" i="27"/>
  <c r="CK88" i="27"/>
  <c r="CI88" i="27"/>
  <c r="CG88" i="27"/>
  <c r="CE88" i="27"/>
  <c r="CC88" i="27"/>
  <c r="CA88" i="27"/>
  <c r="BY88" i="27"/>
  <c r="BW88" i="27"/>
  <c r="BU88" i="27"/>
  <c r="BS88" i="27"/>
  <c r="BQ88" i="27"/>
  <c r="BO88" i="27"/>
  <c r="BM88" i="27"/>
  <c r="BK88" i="27"/>
  <c r="BI88" i="27"/>
  <c r="BG88" i="27"/>
  <c r="BE88" i="27"/>
  <c r="BC88" i="27"/>
  <c r="BA88" i="27"/>
  <c r="AY88" i="27"/>
  <c r="AW88" i="27"/>
  <c r="AU88" i="27"/>
  <c r="AS88" i="27"/>
  <c r="AQ88" i="27"/>
  <c r="AO88" i="27"/>
  <c r="AM88" i="27"/>
  <c r="AK88" i="27"/>
  <c r="AI88" i="27"/>
  <c r="AE88" i="27"/>
  <c r="AA88" i="27"/>
  <c r="Y88" i="27"/>
  <c r="MH87" i="27"/>
  <c r="MF87" i="27"/>
  <c r="MD87" i="27"/>
  <c r="MB87" i="27"/>
  <c r="LZ87" i="27"/>
  <c r="LX87" i="27"/>
  <c r="LV87" i="27"/>
  <c r="LT87" i="27"/>
  <c r="LR87" i="27"/>
  <c r="LP87" i="27"/>
  <c r="LN87" i="27"/>
  <c r="LL87" i="27"/>
  <c r="LJ87" i="27"/>
  <c r="LH87" i="27"/>
  <c r="LF87" i="27"/>
  <c r="LD87" i="27"/>
  <c r="LB87" i="27"/>
  <c r="KZ87" i="27"/>
  <c r="KX87" i="27"/>
  <c r="KV87" i="27"/>
  <c r="KT87" i="27"/>
  <c r="KR87" i="27"/>
  <c r="KP87" i="27"/>
  <c r="KN87" i="27"/>
  <c r="KL87" i="27"/>
  <c r="KJ87" i="27"/>
  <c r="KH87" i="27"/>
  <c r="KF87" i="27"/>
  <c r="KD87" i="27"/>
  <c r="KB87" i="27"/>
  <c r="JZ87" i="27"/>
  <c r="JX87" i="27"/>
  <c r="JV87" i="27"/>
  <c r="JT87" i="27"/>
  <c r="JR87" i="27"/>
  <c r="JP87" i="27"/>
  <c r="JN87" i="27"/>
  <c r="JL87" i="27"/>
  <c r="JJ87" i="27"/>
  <c r="JH87" i="27"/>
  <c r="JF87" i="27"/>
  <c r="JD87" i="27"/>
  <c r="JB87" i="27"/>
  <c r="IZ87" i="27"/>
  <c r="IX87" i="27"/>
  <c r="IV87" i="27"/>
  <c r="IT87" i="27"/>
  <c r="IR87" i="27"/>
  <c r="IP87" i="27"/>
  <c r="IN87" i="27"/>
  <c r="IL87" i="27"/>
  <c r="IJ87" i="27"/>
  <c r="IH87" i="27"/>
  <c r="IF87" i="27"/>
  <c r="ID87" i="27"/>
  <c r="IB87" i="27"/>
  <c r="HZ87" i="27"/>
  <c r="HX87" i="27"/>
  <c r="HV87" i="27"/>
  <c r="HT87" i="27"/>
  <c r="HR87" i="27"/>
  <c r="HP87" i="27"/>
  <c r="HN87" i="27"/>
  <c r="HL87" i="27"/>
  <c r="HJ87" i="27"/>
  <c r="HH87" i="27"/>
  <c r="HF87" i="27"/>
  <c r="HD87" i="27"/>
  <c r="HB87" i="27"/>
  <c r="GZ87" i="27"/>
  <c r="GX87" i="27"/>
  <c r="GV87" i="27"/>
  <c r="GT87" i="27"/>
  <c r="GR87" i="27"/>
  <c r="GP87" i="27"/>
  <c r="GN87" i="27"/>
  <c r="GL87" i="27"/>
  <c r="GJ87" i="27"/>
  <c r="GH87" i="27"/>
  <c r="GF87" i="27"/>
  <c r="GD87" i="27"/>
  <c r="GB87" i="27"/>
  <c r="FZ87" i="27"/>
  <c r="FX87" i="27"/>
  <c r="FV87" i="27"/>
  <c r="FT87" i="27"/>
  <c r="FR87" i="27"/>
  <c r="FP87" i="27"/>
  <c r="FN87" i="27"/>
  <c r="FL87" i="27"/>
  <c r="FJ87" i="27"/>
  <c r="FH87" i="27"/>
  <c r="FF87" i="27"/>
  <c r="FD87" i="27"/>
  <c r="FB87" i="27"/>
  <c r="EZ87" i="27"/>
  <c r="EX87" i="27"/>
  <c r="EV87" i="27"/>
  <c r="ET87" i="27"/>
  <c r="ER87" i="27"/>
  <c r="EP87" i="27"/>
  <c r="EN87" i="27"/>
  <c r="EL87" i="27"/>
  <c r="EJ87" i="27"/>
  <c r="EH87" i="27"/>
  <c r="EF87" i="27"/>
  <c r="ED87" i="27"/>
  <c r="EB87" i="27"/>
  <c r="DZ87" i="27"/>
  <c r="DX87" i="27"/>
  <c r="DV87" i="27"/>
  <c r="DT87" i="27"/>
  <c r="DR87" i="27"/>
  <c r="DP87" i="27"/>
  <c r="DN87" i="27"/>
  <c r="DL87" i="27"/>
  <c r="DJ87" i="27"/>
  <c r="DH87" i="27"/>
  <c r="DF87" i="27"/>
  <c r="DD87" i="27"/>
  <c r="DB87" i="27"/>
  <c r="CZ87" i="27"/>
  <c r="CX87" i="27"/>
  <c r="CV87" i="27"/>
  <c r="CT87" i="27"/>
  <c r="CR87" i="27"/>
  <c r="CP87" i="27"/>
  <c r="CN87" i="27"/>
  <c r="CL87" i="27"/>
  <c r="CJ87" i="27"/>
  <c r="CH87" i="27"/>
  <c r="CF87" i="27"/>
  <c r="CD87" i="27"/>
  <c r="CB87" i="27"/>
  <c r="BZ87" i="27"/>
  <c r="BX87" i="27"/>
  <c r="BV87" i="27"/>
  <c r="BT87" i="27"/>
  <c r="BR87" i="27"/>
  <c r="BP87" i="27"/>
  <c r="BN87" i="27"/>
  <c r="BL87" i="27"/>
  <c r="BJ87" i="27"/>
  <c r="BH87" i="27"/>
  <c r="BF87" i="27"/>
  <c r="BD87" i="27"/>
  <c r="BB87" i="27"/>
  <c r="AZ87" i="27"/>
  <c r="AX87" i="27"/>
  <c r="AV87" i="27"/>
  <c r="AT87" i="27"/>
  <c r="AR87" i="27"/>
  <c r="AP87" i="27"/>
  <c r="AN87" i="27"/>
  <c r="AL87" i="27"/>
  <c r="AJ87" i="27"/>
  <c r="AF87" i="27"/>
  <c r="AD87" i="27"/>
  <c r="AB87" i="27"/>
  <c r="Z87" i="27"/>
  <c r="X87" i="27"/>
  <c r="MG86" i="27"/>
  <c r="ME86" i="27"/>
  <c r="MC86" i="27"/>
  <c r="MA86" i="27"/>
  <c r="LY86" i="27"/>
  <c r="LW86" i="27"/>
  <c r="LU86" i="27"/>
  <c r="LS86" i="27"/>
  <c r="LQ86" i="27"/>
  <c r="LO86" i="27"/>
  <c r="LM86" i="27"/>
  <c r="LK86" i="27"/>
  <c r="LI86" i="27"/>
  <c r="LG86" i="27"/>
  <c r="LE86" i="27"/>
  <c r="LC86" i="27"/>
  <c r="LA86" i="27"/>
  <c r="KY86" i="27"/>
  <c r="KW86" i="27"/>
  <c r="KU86" i="27"/>
  <c r="KS86" i="27"/>
  <c r="KQ86" i="27"/>
  <c r="KO86" i="27"/>
  <c r="KM86" i="27"/>
  <c r="KK86" i="27"/>
  <c r="KI86" i="27"/>
  <c r="KG86" i="27"/>
  <c r="KE86" i="27"/>
  <c r="KC86" i="27"/>
  <c r="KA86" i="27"/>
  <c r="JY86" i="27"/>
  <c r="JW86" i="27"/>
  <c r="JU86" i="27"/>
  <c r="JS86" i="27"/>
  <c r="JQ86" i="27"/>
  <c r="JO86" i="27"/>
  <c r="JM86" i="27"/>
  <c r="JK86" i="27"/>
  <c r="JI86" i="27"/>
  <c r="JG86" i="27"/>
  <c r="JE86" i="27"/>
  <c r="JC86" i="27"/>
  <c r="JA86" i="27"/>
  <c r="IY86" i="27"/>
  <c r="IW86" i="27"/>
  <c r="IU86" i="27"/>
  <c r="IS86" i="27"/>
  <c r="IQ86" i="27"/>
  <c r="IO86" i="27"/>
  <c r="IM86" i="27"/>
  <c r="IK86" i="27"/>
  <c r="II86" i="27"/>
  <c r="IG86" i="27"/>
  <c r="IE86" i="27"/>
  <c r="IC86" i="27"/>
  <c r="IA86" i="27"/>
  <c r="HY86" i="27"/>
  <c r="HW86" i="27"/>
  <c r="HU86" i="27"/>
  <c r="HS86" i="27"/>
  <c r="HQ86" i="27"/>
  <c r="HO86" i="27"/>
  <c r="HM86" i="27"/>
  <c r="HK86" i="27"/>
  <c r="HI86" i="27"/>
  <c r="HG86" i="27"/>
  <c r="HE86" i="27"/>
  <c r="HC86" i="27"/>
  <c r="HA86" i="27"/>
  <c r="GY86" i="27"/>
  <c r="GW86" i="27"/>
  <c r="GU86" i="27"/>
  <c r="GS86" i="27"/>
  <c r="GQ86" i="27"/>
  <c r="GO86" i="27"/>
  <c r="GM86" i="27"/>
  <c r="GK86" i="27"/>
  <c r="GI86" i="27"/>
  <c r="GG86" i="27"/>
  <c r="GE86" i="27"/>
  <c r="GC86" i="27"/>
  <c r="GA86" i="27"/>
  <c r="FY86" i="27"/>
  <c r="FW86" i="27"/>
  <c r="FU86" i="27"/>
  <c r="FS86" i="27"/>
  <c r="FQ86" i="27"/>
  <c r="FO86" i="27"/>
  <c r="FM86" i="27"/>
  <c r="FK86" i="27"/>
  <c r="FI86" i="27"/>
  <c r="FG86" i="27"/>
  <c r="FE86" i="27"/>
  <c r="FC86" i="27"/>
  <c r="FA86" i="27"/>
  <c r="EY86" i="27"/>
  <c r="EW86" i="27"/>
  <c r="EU86" i="27"/>
  <c r="ES86" i="27"/>
  <c r="EQ86" i="27"/>
  <c r="EO86" i="27"/>
  <c r="EM86" i="27"/>
  <c r="EK86" i="27"/>
  <c r="GL84" i="27"/>
  <c r="GM85" i="27"/>
  <c r="X86" i="27"/>
  <c r="Z86" i="27"/>
  <c r="AB86" i="27"/>
  <c r="AD86" i="27"/>
  <c r="AF86" i="27"/>
  <c r="AJ86" i="27"/>
  <c r="AL86" i="27"/>
  <c r="AN86" i="27"/>
  <c r="AP86" i="27"/>
  <c r="AR86" i="27"/>
  <c r="AT86" i="27"/>
  <c r="AV86" i="27"/>
  <c r="AX86" i="27"/>
  <c r="AZ86" i="27"/>
  <c r="BB86" i="27"/>
  <c r="BD86" i="27"/>
  <c r="BF86" i="27"/>
  <c r="BH86" i="27"/>
  <c r="BJ86" i="27"/>
  <c r="BL86" i="27"/>
  <c r="BN86" i="27"/>
  <c r="BP86" i="27"/>
  <c r="BR86" i="27"/>
  <c r="BT86" i="27"/>
  <c r="BV86" i="27"/>
  <c r="BX86" i="27"/>
  <c r="BZ86" i="27"/>
  <c r="CB86" i="27"/>
  <c r="CD86" i="27"/>
  <c r="CF86" i="27"/>
  <c r="CH86" i="27"/>
  <c r="CJ86" i="27"/>
  <c r="CL86" i="27"/>
  <c r="CN86" i="27"/>
  <c r="CP86" i="27"/>
  <c r="CR86" i="27"/>
  <c r="CT86" i="27"/>
  <c r="CV86" i="27"/>
  <c r="CX86" i="27"/>
  <c r="CZ86" i="27"/>
  <c r="DB86" i="27"/>
  <c r="DD86" i="27"/>
  <c r="DF86" i="27"/>
  <c r="DH86" i="27"/>
  <c r="DK86" i="27"/>
  <c r="DO86" i="27"/>
  <c r="DS86" i="27"/>
  <c r="DW86" i="27"/>
  <c r="EA86" i="27"/>
  <c r="EE86" i="27"/>
  <c r="EI86" i="27"/>
  <c r="MH2" i="4"/>
  <c r="MG2" i="4"/>
  <c r="MF2" i="4"/>
  <c r="MA2" i="4"/>
  <c r="MB2" i="4"/>
  <c r="MC2" i="4"/>
  <c r="MD2" i="4"/>
  <c r="ME2" i="4"/>
  <c r="LZ2" i="4"/>
  <c r="LU2" i="4"/>
  <c r="LV2" i="4"/>
  <c r="LW2" i="4"/>
  <c r="LX2" i="4"/>
  <c r="LY2" i="4"/>
  <c r="LK2" i="4"/>
  <c r="LL2" i="4"/>
  <c r="LM2" i="4"/>
  <c r="LN2" i="4"/>
  <c r="LO2" i="4"/>
  <c r="LP2" i="4"/>
  <c r="LQ2" i="4"/>
  <c r="LR2" i="4"/>
  <c r="LS2" i="4"/>
  <c r="LT2" i="4"/>
  <c r="KZ2" i="4"/>
  <c r="LA2" i="4"/>
  <c r="LB2" i="4"/>
  <c r="LC2" i="4"/>
  <c r="LD2" i="4"/>
  <c r="LE2" i="4"/>
  <c r="LF2" i="4"/>
  <c r="LG2" i="4"/>
  <c r="LH2" i="4"/>
  <c r="LI2" i="4"/>
  <c r="LJ2" i="4"/>
  <c r="KR2" i="4"/>
  <c r="KS2" i="4"/>
  <c r="KT2" i="4"/>
  <c r="KU2" i="4"/>
  <c r="KV2" i="4"/>
  <c r="KW2" i="4"/>
  <c r="KX2" i="4"/>
  <c r="KY2" i="4"/>
  <c r="KK2" i="4"/>
  <c r="KL2" i="4"/>
  <c r="KM2" i="4"/>
  <c r="KN2" i="4"/>
  <c r="KO2" i="4"/>
  <c r="KP2" i="4"/>
  <c r="KQ2" i="4"/>
  <c r="JR2" i="4"/>
  <c r="JS2" i="4"/>
  <c r="JT2" i="4"/>
  <c r="JU2" i="4"/>
  <c r="JV2" i="4"/>
  <c r="JW2" i="4"/>
  <c r="JX2" i="4"/>
  <c r="JY2" i="4"/>
  <c r="JZ2" i="4"/>
  <c r="KA2" i="4"/>
  <c r="KB2" i="4"/>
  <c r="KC2" i="4"/>
  <c r="KD2" i="4"/>
  <c r="KE2" i="4"/>
  <c r="KF2" i="4"/>
  <c r="KG2" i="4"/>
  <c r="KH2" i="4"/>
  <c r="KI2" i="4"/>
  <c r="KJ2" i="4"/>
  <c r="JA2" i="4"/>
  <c r="JB2" i="4"/>
  <c r="JC2" i="4"/>
  <c r="JD2" i="4"/>
  <c r="JE2" i="4"/>
  <c r="JF2" i="4"/>
  <c r="JG2" i="4"/>
  <c r="JH2" i="4"/>
  <c r="JI2" i="4"/>
  <c r="JJ2" i="4"/>
  <c r="JK2" i="4"/>
  <c r="JL2" i="4"/>
  <c r="JM2" i="4"/>
  <c r="JN2" i="4"/>
  <c r="JO2" i="4"/>
  <c r="JP2" i="4"/>
  <c r="JQ2" i="4"/>
  <c r="II2" i="4"/>
  <c r="IJ2" i="4"/>
  <c r="IK2" i="4"/>
  <c r="IL2" i="4"/>
  <c r="IM2" i="4"/>
  <c r="IN2" i="4"/>
  <c r="IO2" i="4"/>
  <c r="IP2" i="4"/>
  <c r="IQ2" i="4"/>
  <c r="IR2" i="4"/>
  <c r="IS2" i="4"/>
  <c r="IT2" i="4"/>
  <c r="IU2" i="4"/>
  <c r="IV2" i="4"/>
  <c r="IW2" i="4"/>
  <c r="IX2" i="4"/>
  <c r="IY2" i="4"/>
  <c r="IZ2" i="4"/>
  <c r="ID2" i="4"/>
  <c r="IE2" i="4"/>
  <c r="IF2" i="4"/>
  <c r="IG2" i="4"/>
  <c r="IH2" i="4"/>
  <c r="HY2" i="4"/>
  <c r="HZ2" i="4"/>
  <c r="IA2" i="4"/>
  <c r="IB2" i="4"/>
  <c r="IC2" i="4"/>
  <c r="HR2" i="4"/>
  <c r="HS2" i="4"/>
  <c r="HT2" i="4"/>
  <c r="HU2" i="4"/>
  <c r="HV2" i="4"/>
  <c r="HW2" i="4"/>
  <c r="HX2" i="4"/>
  <c r="HJ2" i="4"/>
  <c r="HK2" i="4"/>
  <c r="HL2" i="4"/>
  <c r="HM2" i="4"/>
  <c r="HN2" i="4"/>
  <c r="HO2" i="4"/>
  <c r="HP2" i="4"/>
  <c r="HQ2" i="4"/>
  <c r="HC2" i="4"/>
  <c r="HD2" i="4"/>
  <c r="HE2" i="4"/>
  <c r="HF2" i="4"/>
  <c r="HG2" i="4"/>
  <c r="HH2" i="4"/>
  <c r="HI2" i="4"/>
  <c r="HB2" i="4"/>
  <c r="GN2" i="4"/>
  <c r="GX2" i="4"/>
  <c r="GY2" i="4"/>
  <c r="GZ2" i="4"/>
  <c r="HA2" i="4"/>
  <c r="GW2" i="4"/>
  <c r="GV2" i="4"/>
  <c r="GU2" i="4"/>
  <c r="GT2" i="4"/>
  <c r="GO2" i="4"/>
  <c r="GP2" i="4"/>
  <c r="GQ2" i="4"/>
  <c r="GR2" i="4"/>
  <c r="GS2" i="4"/>
  <c r="U3" i="4"/>
  <c r="V3" i="4"/>
  <c r="W3" i="4"/>
  <c r="U4" i="4"/>
  <c r="V4" i="4"/>
  <c r="W4" i="4"/>
  <c r="U5" i="4"/>
  <c r="V5" i="4"/>
  <c r="W5" i="4"/>
  <c r="U6" i="4"/>
  <c r="V6" i="4"/>
  <c r="W6" i="4"/>
  <c r="U7" i="4"/>
  <c r="V7" i="4"/>
  <c r="W7" i="4"/>
  <c r="U8" i="4"/>
  <c r="V8" i="4"/>
  <c r="W8" i="4"/>
  <c r="U9" i="4"/>
  <c r="V9" i="4"/>
  <c r="W9" i="4"/>
  <c r="U10" i="4"/>
  <c r="V10" i="4"/>
  <c r="W10" i="4"/>
  <c r="U11" i="4"/>
  <c r="V11" i="4"/>
  <c r="W11" i="4"/>
  <c r="U12" i="4"/>
  <c r="V12" i="4"/>
  <c r="W12" i="4"/>
  <c r="U13" i="4"/>
  <c r="V13" i="4"/>
  <c r="W13" i="4"/>
  <c r="U14" i="4"/>
  <c r="V14" i="4"/>
  <c r="W14" i="4"/>
  <c r="U15" i="4"/>
  <c r="V15" i="4"/>
  <c r="W15" i="4"/>
  <c r="U16" i="4"/>
  <c r="V16" i="4"/>
  <c r="W16" i="4"/>
  <c r="U17" i="4"/>
  <c r="V17" i="4"/>
  <c r="W17" i="4"/>
  <c r="U18" i="4"/>
  <c r="V18" i="4"/>
  <c r="W18" i="4"/>
  <c r="U19" i="4"/>
  <c r="V19" i="4"/>
  <c r="W19" i="4"/>
  <c r="U20" i="4"/>
  <c r="V20" i="4"/>
  <c r="W20" i="4"/>
  <c r="U21" i="4"/>
  <c r="V21" i="4"/>
  <c r="W21" i="4"/>
  <c r="U22" i="4"/>
  <c r="V22" i="4"/>
  <c r="W22" i="4"/>
  <c r="U23" i="4"/>
  <c r="V23" i="4"/>
  <c r="W23" i="4"/>
  <c r="U24" i="4"/>
  <c r="V24" i="4"/>
  <c r="W24" i="4"/>
  <c r="U25" i="4"/>
  <c r="V25" i="4"/>
  <c r="W25" i="4"/>
  <c r="U26" i="4"/>
  <c r="V26" i="4"/>
  <c r="W26" i="4"/>
  <c r="U27" i="4"/>
  <c r="V27" i="4"/>
  <c r="W27" i="4"/>
  <c r="U28" i="4"/>
  <c r="V28" i="4"/>
  <c r="W28" i="4"/>
  <c r="U29" i="4"/>
  <c r="V29" i="4"/>
  <c r="W29" i="4"/>
  <c r="U30" i="4"/>
  <c r="V30" i="4"/>
  <c r="W30" i="4"/>
  <c r="U31" i="4"/>
  <c r="V31" i="4"/>
  <c r="W31" i="4"/>
  <c r="U32" i="4"/>
  <c r="V32" i="4"/>
  <c r="W32" i="4"/>
  <c r="U33" i="4"/>
  <c r="V33" i="4"/>
  <c r="W33" i="4"/>
  <c r="U34" i="4"/>
  <c r="V34" i="4"/>
  <c r="W34" i="4"/>
  <c r="U35" i="4"/>
  <c r="V35" i="4"/>
  <c r="W35" i="4"/>
  <c r="U36" i="4"/>
  <c r="V36" i="4"/>
  <c r="W36" i="4"/>
  <c r="U37" i="4"/>
  <c r="V37" i="4"/>
  <c r="W37" i="4"/>
  <c r="U38" i="4"/>
  <c r="V38" i="4"/>
  <c r="W38" i="4"/>
  <c r="U39" i="4"/>
  <c r="V39" i="4"/>
  <c r="W39" i="4"/>
  <c r="U40" i="4"/>
  <c r="V40" i="4"/>
  <c r="W40" i="4"/>
  <c r="U41" i="4"/>
  <c r="V41" i="4"/>
  <c r="W41" i="4"/>
  <c r="U42" i="4"/>
  <c r="V42" i="4"/>
  <c r="W42" i="4"/>
  <c r="U43" i="4"/>
  <c r="V43" i="4"/>
  <c r="W43" i="4"/>
  <c r="U44" i="4"/>
  <c r="V44" i="4"/>
  <c r="W44" i="4"/>
  <c r="U45" i="4"/>
  <c r="V45" i="4"/>
  <c r="W45" i="4"/>
  <c r="U46" i="4"/>
  <c r="V46" i="4"/>
  <c r="W46" i="4"/>
  <c r="U47" i="4"/>
  <c r="V47" i="4"/>
  <c r="W47" i="4"/>
  <c r="U48" i="4"/>
  <c r="V48" i="4"/>
  <c r="W48" i="4"/>
  <c r="U49" i="4"/>
  <c r="V49" i="4"/>
  <c r="W49" i="4"/>
  <c r="U50" i="4"/>
  <c r="V50" i="4"/>
  <c r="W50" i="4"/>
  <c r="U51" i="4"/>
  <c r="V51" i="4"/>
  <c r="W51" i="4"/>
  <c r="U52" i="4"/>
  <c r="V52" i="4"/>
  <c r="W52" i="4"/>
  <c r="U53" i="4"/>
  <c r="V53" i="4"/>
  <c r="W53" i="4"/>
  <c r="U54" i="4"/>
  <c r="V54" i="4"/>
  <c r="W54" i="4"/>
  <c r="U55" i="4"/>
  <c r="V55" i="4"/>
  <c r="W55" i="4"/>
  <c r="U56" i="4"/>
  <c r="V56" i="4"/>
  <c r="W56" i="4"/>
  <c r="U57" i="4"/>
  <c r="V57" i="4"/>
  <c r="W57" i="4"/>
  <c r="U58" i="4"/>
  <c r="V58" i="4"/>
  <c r="W58" i="4"/>
  <c r="U59" i="4"/>
  <c r="V59" i="4"/>
  <c r="W59" i="4"/>
  <c r="U60" i="4"/>
  <c r="V60" i="4"/>
  <c r="W60" i="4"/>
  <c r="U61" i="4"/>
  <c r="V61" i="4"/>
  <c r="W61" i="4"/>
  <c r="U62" i="4"/>
  <c r="V62" i="4"/>
  <c r="W62" i="4"/>
  <c r="U63" i="4"/>
  <c r="V63" i="4"/>
  <c r="W63" i="4"/>
  <c r="U64" i="4"/>
  <c r="V64" i="4"/>
  <c r="W64" i="4"/>
  <c r="U65" i="4"/>
  <c r="V65" i="4"/>
  <c r="W65" i="4"/>
  <c r="U66" i="4"/>
  <c r="V66" i="4"/>
  <c r="W66" i="4"/>
  <c r="U67" i="4"/>
  <c r="V67" i="4"/>
  <c r="W67" i="4"/>
  <c r="U68" i="4"/>
  <c r="V68" i="4"/>
  <c r="W68" i="4"/>
  <c r="U69" i="4"/>
  <c r="V69" i="4"/>
  <c r="W69" i="4"/>
  <c r="U70" i="4"/>
  <c r="V70" i="4"/>
  <c r="W70" i="4"/>
  <c r="U71" i="4"/>
  <c r="V71" i="4"/>
  <c r="W71" i="4"/>
  <c r="U72" i="4"/>
  <c r="V72" i="4"/>
  <c r="W72" i="4"/>
  <c r="U73" i="4"/>
  <c r="V73" i="4"/>
  <c r="W73" i="4"/>
  <c r="U74" i="4"/>
  <c r="V74" i="4"/>
  <c r="W74" i="4"/>
  <c r="U75" i="4"/>
  <c r="V75" i="4"/>
  <c r="W75" i="4"/>
  <c r="U76" i="4"/>
  <c r="V76" i="4"/>
  <c r="W76" i="4"/>
  <c r="U77" i="4"/>
  <c r="V77" i="4"/>
  <c r="W77" i="4"/>
  <c r="U78" i="4"/>
  <c r="V78" i="4"/>
  <c r="W78" i="4"/>
  <c r="U79" i="4"/>
  <c r="V79" i="4"/>
  <c r="W79" i="4"/>
  <c r="U80" i="4"/>
  <c r="V80" i="4"/>
  <c r="W80" i="4"/>
  <c r="U81" i="4"/>
  <c r="V81" i="4"/>
  <c r="W81" i="4"/>
  <c r="U82" i="4"/>
  <c r="V82" i="4"/>
  <c r="W82" i="4"/>
  <c r="S3" i="4"/>
  <c r="T3" i="4"/>
  <c r="S4" i="4"/>
  <c r="T4" i="4"/>
  <c r="S5" i="4"/>
  <c r="T5" i="4"/>
  <c r="S6" i="4"/>
  <c r="T6" i="4"/>
  <c r="S7" i="4"/>
  <c r="T7" i="4"/>
  <c r="S8" i="4"/>
  <c r="T8" i="4"/>
  <c r="S9" i="4"/>
  <c r="T9" i="4"/>
  <c r="S10" i="4"/>
  <c r="T10" i="4"/>
  <c r="S11" i="4"/>
  <c r="T11" i="4"/>
  <c r="S12" i="4"/>
  <c r="T12" i="4"/>
  <c r="S13" i="4"/>
  <c r="T13" i="4"/>
  <c r="S14" i="4"/>
  <c r="T14" i="4"/>
  <c r="S15" i="4"/>
  <c r="T15" i="4"/>
  <c r="S16" i="4"/>
  <c r="T16" i="4"/>
  <c r="S17" i="4"/>
  <c r="T17" i="4"/>
  <c r="S18" i="4"/>
  <c r="T18" i="4"/>
  <c r="S19" i="4"/>
  <c r="T19" i="4"/>
  <c r="S20" i="4"/>
  <c r="T20" i="4"/>
  <c r="S21" i="4"/>
  <c r="T21" i="4"/>
  <c r="S22" i="4"/>
  <c r="T22" i="4"/>
  <c r="S23" i="4"/>
  <c r="T23" i="4"/>
  <c r="S24" i="4"/>
  <c r="T24" i="4"/>
  <c r="S25" i="4"/>
  <c r="T25" i="4"/>
  <c r="S26" i="4"/>
  <c r="T26" i="4"/>
  <c r="S27" i="4"/>
  <c r="T27" i="4"/>
  <c r="S28" i="4"/>
  <c r="T28" i="4"/>
  <c r="S29" i="4"/>
  <c r="T29" i="4"/>
  <c r="S30" i="4"/>
  <c r="T30" i="4"/>
  <c r="S31" i="4"/>
  <c r="T31" i="4"/>
  <c r="S32" i="4"/>
  <c r="T32" i="4"/>
  <c r="S33" i="4"/>
  <c r="T33" i="4"/>
  <c r="S34" i="4"/>
  <c r="T34" i="4"/>
  <c r="S35" i="4"/>
  <c r="T35" i="4"/>
  <c r="S36" i="4"/>
  <c r="T36" i="4"/>
  <c r="S37" i="4"/>
  <c r="T37" i="4"/>
  <c r="S38" i="4"/>
  <c r="T38" i="4"/>
  <c r="S39" i="4"/>
  <c r="T39" i="4"/>
  <c r="S40" i="4"/>
  <c r="T40" i="4"/>
  <c r="S41" i="4"/>
  <c r="T41" i="4"/>
  <c r="S42" i="4"/>
  <c r="T42" i="4"/>
  <c r="S43" i="4"/>
  <c r="T43" i="4"/>
  <c r="S44" i="4"/>
  <c r="T44" i="4"/>
  <c r="S45" i="4"/>
  <c r="T45" i="4"/>
  <c r="S46" i="4"/>
  <c r="T46" i="4"/>
  <c r="S47" i="4"/>
  <c r="T47" i="4"/>
  <c r="S48" i="4"/>
  <c r="T48" i="4"/>
  <c r="S49" i="4"/>
  <c r="T49" i="4"/>
  <c r="S50" i="4"/>
  <c r="T50" i="4"/>
  <c r="S51" i="4"/>
  <c r="T51" i="4"/>
  <c r="S52" i="4"/>
  <c r="T52" i="4"/>
  <c r="S53" i="4"/>
  <c r="T53" i="4"/>
  <c r="S54" i="4"/>
  <c r="T54" i="4"/>
  <c r="S55" i="4"/>
  <c r="T55" i="4"/>
  <c r="S56" i="4"/>
  <c r="T56" i="4"/>
  <c r="S57" i="4"/>
  <c r="T57" i="4"/>
  <c r="S58" i="4"/>
  <c r="T58" i="4"/>
  <c r="S59" i="4"/>
  <c r="T59" i="4"/>
  <c r="S60" i="4"/>
  <c r="T60" i="4"/>
  <c r="S61" i="4"/>
  <c r="T61" i="4"/>
  <c r="S62" i="4"/>
  <c r="T62" i="4"/>
  <c r="S63" i="4"/>
  <c r="T63" i="4"/>
  <c r="S64" i="4"/>
  <c r="T64" i="4"/>
  <c r="S65" i="4"/>
  <c r="T65" i="4"/>
  <c r="S66" i="4"/>
  <c r="T66" i="4"/>
  <c r="S67" i="4"/>
  <c r="T67" i="4"/>
  <c r="S68" i="4"/>
  <c r="T68" i="4"/>
  <c r="S69" i="4"/>
  <c r="T69" i="4"/>
  <c r="S70" i="4"/>
  <c r="T70" i="4"/>
  <c r="S71" i="4"/>
  <c r="T71" i="4"/>
  <c r="S72" i="4"/>
  <c r="T72" i="4"/>
  <c r="S73" i="4"/>
  <c r="T73" i="4"/>
  <c r="S74" i="4"/>
  <c r="T74" i="4"/>
  <c r="S75" i="4"/>
  <c r="T75" i="4"/>
  <c r="S76" i="4"/>
  <c r="T76" i="4"/>
  <c r="S77" i="4"/>
  <c r="T77" i="4"/>
  <c r="S78" i="4"/>
  <c r="T78" i="4"/>
  <c r="S79" i="4"/>
  <c r="T79" i="4"/>
  <c r="S80" i="4"/>
  <c r="T80" i="4"/>
  <c r="S81" i="4"/>
  <c r="T81" i="4"/>
  <c r="S82" i="4"/>
  <c r="T82" i="4"/>
  <c r="P3" i="4"/>
  <c r="Q3" i="4"/>
  <c r="R3" i="4"/>
  <c r="P4" i="4"/>
  <c r="Q4" i="4"/>
  <c r="R4" i="4"/>
  <c r="P5" i="4"/>
  <c r="Q5" i="4"/>
  <c r="R5" i="4"/>
  <c r="P6" i="4"/>
  <c r="Q6" i="4"/>
  <c r="R6" i="4"/>
  <c r="P7" i="4"/>
  <c r="Q7" i="4"/>
  <c r="R7" i="4"/>
  <c r="P8" i="4"/>
  <c r="Q8" i="4"/>
  <c r="R8" i="4"/>
  <c r="P9" i="4"/>
  <c r="Q9" i="4"/>
  <c r="R9" i="4"/>
  <c r="P10" i="4"/>
  <c r="Q10" i="4"/>
  <c r="R10" i="4"/>
  <c r="P11" i="4"/>
  <c r="Q11" i="4"/>
  <c r="R11" i="4"/>
  <c r="P12" i="4"/>
  <c r="Q12" i="4"/>
  <c r="R12" i="4"/>
  <c r="P13" i="4"/>
  <c r="Q13" i="4"/>
  <c r="R13" i="4"/>
  <c r="P14" i="4"/>
  <c r="Q14" i="4"/>
  <c r="R14" i="4"/>
  <c r="P15" i="4"/>
  <c r="Q15" i="4"/>
  <c r="R15" i="4"/>
  <c r="P16" i="4"/>
  <c r="Q16" i="4"/>
  <c r="R16" i="4"/>
  <c r="P17" i="4"/>
  <c r="Q17" i="4"/>
  <c r="R17" i="4"/>
  <c r="P18" i="4"/>
  <c r="Q18" i="4"/>
  <c r="R18" i="4"/>
  <c r="P19" i="4"/>
  <c r="Q19" i="4"/>
  <c r="R19" i="4"/>
  <c r="P20" i="4"/>
  <c r="Q20" i="4"/>
  <c r="R20" i="4"/>
  <c r="P21" i="4"/>
  <c r="Q21" i="4"/>
  <c r="R21" i="4"/>
  <c r="P22" i="4"/>
  <c r="Q22" i="4"/>
  <c r="R22" i="4"/>
  <c r="P23" i="4"/>
  <c r="Q23" i="4"/>
  <c r="R23" i="4"/>
  <c r="P24" i="4"/>
  <c r="Q24" i="4"/>
  <c r="R24" i="4"/>
  <c r="P25" i="4"/>
  <c r="Q25" i="4"/>
  <c r="R25" i="4"/>
  <c r="P26" i="4"/>
  <c r="Q26" i="4"/>
  <c r="R26" i="4"/>
  <c r="P27" i="4"/>
  <c r="Q27" i="4"/>
  <c r="R27" i="4"/>
  <c r="P28" i="4"/>
  <c r="Q28" i="4"/>
  <c r="R28" i="4"/>
  <c r="P29" i="4"/>
  <c r="Q29" i="4"/>
  <c r="R29" i="4"/>
  <c r="P30" i="4"/>
  <c r="Q30" i="4"/>
  <c r="R30" i="4"/>
  <c r="P31" i="4"/>
  <c r="Q31" i="4"/>
  <c r="R31" i="4"/>
  <c r="P32" i="4"/>
  <c r="Q32" i="4"/>
  <c r="R32" i="4"/>
  <c r="P33" i="4"/>
  <c r="Q33" i="4"/>
  <c r="R33" i="4"/>
  <c r="P34" i="4"/>
  <c r="Q34" i="4"/>
  <c r="R34" i="4"/>
  <c r="P35" i="4"/>
  <c r="Q35" i="4"/>
  <c r="R35" i="4"/>
  <c r="P36" i="4"/>
  <c r="Q36" i="4"/>
  <c r="R36" i="4"/>
  <c r="P37" i="4"/>
  <c r="Q37" i="4"/>
  <c r="R37" i="4"/>
  <c r="P38" i="4"/>
  <c r="Q38" i="4"/>
  <c r="R38" i="4"/>
  <c r="P39" i="4"/>
  <c r="Q39" i="4"/>
  <c r="R39" i="4"/>
  <c r="P40" i="4"/>
  <c r="Q40" i="4"/>
  <c r="R40" i="4"/>
  <c r="P41" i="4"/>
  <c r="Q41" i="4"/>
  <c r="R41" i="4"/>
  <c r="P42" i="4"/>
  <c r="Q42" i="4"/>
  <c r="R42" i="4"/>
  <c r="P43" i="4"/>
  <c r="Q43" i="4"/>
  <c r="R43" i="4"/>
  <c r="P44" i="4"/>
  <c r="Q44" i="4"/>
  <c r="R44" i="4"/>
  <c r="P45" i="4"/>
  <c r="Q45" i="4"/>
  <c r="R45" i="4"/>
  <c r="P46" i="4"/>
  <c r="Q46" i="4"/>
  <c r="R46" i="4"/>
  <c r="P47" i="4"/>
  <c r="Q47" i="4"/>
  <c r="R47" i="4"/>
  <c r="P48" i="4"/>
  <c r="Q48" i="4"/>
  <c r="R48" i="4"/>
  <c r="P49" i="4"/>
  <c r="Q49" i="4"/>
  <c r="R49" i="4"/>
  <c r="P50" i="4"/>
  <c r="Q50" i="4"/>
  <c r="R50" i="4"/>
  <c r="P51" i="4"/>
  <c r="Q51" i="4"/>
  <c r="R51" i="4"/>
  <c r="P52" i="4"/>
  <c r="Q52" i="4"/>
  <c r="R52" i="4"/>
  <c r="P53" i="4"/>
  <c r="Q53" i="4"/>
  <c r="R53" i="4"/>
  <c r="P54" i="4"/>
  <c r="Q54" i="4"/>
  <c r="R54" i="4"/>
  <c r="P55" i="4"/>
  <c r="Q55" i="4"/>
  <c r="R55" i="4"/>
  <c r="P56" i="4"/>
  <c r="Q56" i="4"/>
  <c r="R56" i="4"/>
  <c r="P57" i="4"/>
  <c r="Q57" i="4"/>
  <c r="R57" i="4"/>
  <c r="P58" i="4"/>
  <c r="Q58" i="4"/>
  <c r="R58" i="4"/>
  <c r="P59" i="4"/>
  <c r="Q59" i="4"/>
  <c r="R59" i="4"/>
  <c r="P60" i="4"/>
  <c r="Q60" i="4"/>
  <c r="R60" i="4"/>
  <c r="P61" i="4"/>
  <c r="Q61" i="4"/>
  <c r="R61" i="4"/>
  <c r="P62" i="4"/>
  <c r="Q62" i="4"/>
  <c r="R62" i="4"/>
  <c r="P63" i="4"/>
  <c r="Q63" i="4"/>
  <c r="R63" i="4"/>
  <c r="P64" i="4"/>
  <c r="Q64" i="4"/>
  <c r="R64" i="4"/>
  <c r="P65" i="4"/>
  <c r="Q65" i="4"/>
  <c r="R65" i="4"/>
  <c r="P66" i="4"/>
  <c r="Q66" i="4"/>
  <c r="R66" i="4"/>
  <c r="P67" i="4"/>
  <c r="Q67" i="4"/>
  <c r="R67" i="4"/>
  <c r="P68" i="4"/>
  <c r="Q68" i="4"/>
  <c r="R68" i="4"/>
  <c r="P69" i="4"/>
  <c r="Q69" i="4"/>
  <c r="R69" i="4"/>
  <c r="P70" i="4"/>
  <c r="Q70" i="4"/>
  <c r="R70" i="4"/>
  <c r="P71" i="4"/>
  <c r="Q71" i="4"/>
  <c r="R71" i="4"/>
  <c r="P72" i="4"/>
  <c r="Q72" i="4"/>
  <c r="R72" i="4"/>
  <c r="P73" i="4"/>
  <c r="Q73" i="4"/>
  <c r="R73" i="4"/>
  <c r="P74" i="4"/>
  <c r="Q74" i="4"/>
  <c r="R74" i="4"/>
  <c r="P75" i="4"/>
  <c r="Q75" i="4"/>
  <c r="R75" i="4"/>
  <c r="P76" i="4"/>
  <c r="Q76" i="4"/>
  <c r="R76" i="4"/>
  <c r="P77" i="4"/>
  <c r="Q77" i="4"/>
  <c r="R77" i="4"/>
  <c r="P78" i="4"/>
  <c r="Q78" i="4"/>
  <c r="R78" i="4"/>
  <c r="P79" i="4"/>
  <c r="Q79" i="4"/>
  <c r="R79" i="4"/>
  <c r="P80" i="4"/>
  <c r="Q80" i="4"/>
  <c r="R80" i="4"/>
  <c r="P81" i="4"/>
  <c r="Q81" i="4"/>
  <c r="R81" i="4"/>
  <c r="P82" i="4"/>
  <c r="Q82" i="4"/>
  <c r="R82"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16" i="4"/>
  <c r="O4" i="4"/>
  <c r="O5" i="4"/>
  <c r="O6" i="4"/>
  <c r="O7" i="4"/>
  <c r="O8" i="4"/>
  <c r="O9" i="4"/>
  <c r="O10" i="4"/>
  <c r="O11" i="4"/>
  <c r="O12" i="4"/>
  <c r="O13" i="4"/>
  <c r="O14" i="4"/>
  <c r="O15" i="4"/>
  <c r="O3" i="4"/>
  <c r="M3" i="4"/>
  <c r="N3" i="4"/>
  <c r="M4" i="4"/>
  <c r="N4" i="4"/>
  <c r="M5" i="4"/>
  <c r="N5" i="4"/>
  <c r="M6" i="4"/>
  <c r="N6" i="4"/>
  <c r="M7" i="4"/>
  <c r="N7" i="4"/>
  <c r="M8" i="4"/>
  <c r="N8" i="4"/>
  <c r="M9" i="4"/>
  <c r="N9" i="4"/>
  <c r="M10" i="4"/>
  <c r="N10" i="4"/>
  <c r="M11" i="4"/>
  <c r="N11" i="4"/>
  <c r="M12" i="4"/>
  <c r="N12" i="4"/>
  <c r="M13" i="4"/>
  <c r="N13" i="4"/>
  <c r="M14" i="4"/>
  <c r="N14" i="4"/>
  <c r="M15" i="4"/>
  <c r="N15" i="4"/>
  <c r="M16" i="4"/>
  <c r="N16" i="4"/>
  <c r="M17" i="4"/>
  <c r="N17" i="4"/>
  <c r="M18" i="4"/>
  <c r="N18" i="4"/>
  <c r="M19" i="4"/>
  <c r="N19" i="4"/>
  <c r="M20" i="4"/>
  <c r="N20" i="4"/>
  <c r="M21" i="4"/>
  <c r="N21" i="4"/>
  <c r="M22" i="4"/>
  <c r="N22" i="4"/>
  <c r="M23" i="4"/>
  <c r="N23" i="4"/>
  <c r="M24" i="4"/>
  <c r="N24" i="4"/>
  <c r="M25" i="4"/>
  <c r="N25" i="4"/>
  <c r="M26" i="4"/>
  <c r="N26" i="4"/>
  <c r="M27" i="4"/>
  <c r="N27" i="4"/>
  <c r="M28" i="4"/>
  <c r="N28" i="4"/>
  <c r="M29" i="4"/>
  <c r="N29" i="4"/>
  <c r="M30" i="4"/>
  <c r="N30" i="4"/>
  <c r="M31" i="4"/>
  <c r="N31" i="4"/>
  <c r="M32" i="4"/>
  <c r="N32" i="4"/>
  <c r="M33" i="4"/>
  <c r="N33" i="4"/>
  <c r="M34" i="4"/>
  <c r="N34" i="4"/>
  <c r="M35" i="4"/>
  <c r="N35" i="4"/>
  <c r="M36" i="4"/>
  <c r="N36" i="4"/>
  <c r="M37" i="4"/>
  <c r="N37" i="4"/>
  <c r="M38" i="4"/>
  <c r="N38" i="4"/>
  <c r="M39" i="4"/>
  <c r="N39" i="4"/>
  <c r="M40" i="4"/>
  <c r="N40" i="4"/>
  <c r="M41" i="4"/>
  <c r="N41" i="4"/>
  <c r="M42" i="4"/>
  <c r="N42" i="4"/>
  <c r="M43" i="4"/>
  <c r="N43" i="4"/>
  <c r="M44" i="4"/>
  <c r="N44" i="4"/>
  <c r="M45" i="4"/>
  <c r="N45" i="4"/>
  <c r="M46" i="4"/>
  <c r="N46" i="4"/>
  <c r="M47" i="4"/>
  <c r="N47" i="4"/>
  <c r="M48" i="4"/>
  <c r="N48" i="4"/>
  <c r="M49" i="4"/>
  <c r="N49" i="4"/>
  <c r="M50" i="4"/>
  <c r="N50" i="4"/>
  <c r="M51" i="4"/>
  <c r="N51" i="4"/>
  <c r="M52" i="4"/>
  <c r="N52" i="4"/>
  <c r="M53" i="4"/>
  <c r="N53" i="4"/>
  <c r="M54" i="4"/>
  <c r="N54" i="4"/>
  <c r="M55" i="4"/>
  <c r="N55" i="4"/>
  <c r="M56" i="4"/>
  <c r="N56" i="4"/>
  <c r="M57" i="4"/>
  <c r="N57" i="4"/>
  <c r="M58" i="4"/>
  <c r="N58" i="4"/>
  <c r="M59" i="4"/>
  <c r="N59" i="4"/>
  <c r="M60" i="4"/>
  <c r="N60" i="4"/>
  <c r="M61" i="4"/>
  <c r="N61" i="4"/>
  <c r="M62" i="4"/>
  <c r="N62" i="4"/>
  <c r="M63" i="4"/>
  <c r="N63" i="4"/>
  <c r="M64" i="4"/>
  <c r="N64" i="4"/>
  <c r="M65" i="4"/>
  <c r="N65" i="4"/>
  <c r="M66" i="4"/>
  <c r="N66" i="4"/>
  <c r="M67" i="4"/>
  <c r="N67" i="4"/>
  <c r="M68" i="4"/>
  <c r="N68" i="4"/>
  <c r="M69" i="4"/>
  <c r="N69" i="4"/>
  <c r="M70" i="4"/>
  <c r="N70" i="4"/>
  <c r="M71" i="4"/>
  <c r="N71" i="4"/>
  <c r="M72" i="4"/>
  <c r="N72" i="4"/>
  <c r="M73" i="4"/>
  <c r="N73" i="4"/>
  <c r="M74" i="4"/>
  <c r="N74" i="4"/>
  <c r="M75" i="4"/>
  <c r="N75" i="4"/>
  <c r="M76" i="4"/>
  <c r="N76" i="4"/>
  <c r="M77" i="4"/>
  <c r="N77" i="4"/>
  <c r="M78" i="4"/>
  <c r="N78" i="4"/>
  <c r="M79" i="4"/>
  <c r="N79" i="4"/>
  <c r="M80" i="4"/>
  <c r="N80" i="4"/>
  <c r="M81" i="4"/>
  <c r="N81" i="4"/>
  <c r="M82" i="4"/>
  <c r="N82" i="4"/>
  <c r="K3" i="4"/>
  <c r="L3" i="4"/>
  <c r="K4" i="4"/>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2" i="4"/>
  <c r="L42"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H3" i="4"/>
  <c r="I3" i="4"/>
  <c r="J3" i="4"/>
  <c r="H4" i="4"/>
  <c r="I4" i="4"/>
  <c r="J4" i="4"/>
  <c r="H5" i="4"/>
  <c r="I5" i="4"/>
  <c r="J5" i="4"/>
  <c r="H6" i="4"/>
  <c r="I6" i="4"/>
  <c r="J6" i="4"/>
  <c r="H7" i="4"/>
  <c r="I7" i="4"/>
  <c r="J7" i="4"/>
  <c r="H8" i="4"/>
  <c r="I8" i="4"/>
  <c r="J8" i="4"/>
  <c r="H9" i="4"/>
  <c r="I9" i="4"/>
  <c r="J9" i="4"/>
  <c r="H10" i="4"/>
  <c r="I10" i="4"/>
  <c r="J10" i="4"/>
  <c r="H11" i="4"/>
  <c r="I11" i="4"/>
  <c r="J11" i="4"/>
  <c r="H12" i="4"/>
  <c r="I12" i="4"/>
  <c r="J12" i="4"/>
  <c r="H13" i="4"/>
  <c r="I13" i="4"/>
  <c r="J13" i="4"/>
  <c r="H14" i="4"/>
  <c r="I14" i="4"/>
  <c r="J14" i="4"/>
  <c r="H15" i="4"/>
  <c r="I15" i="4"/>
  <c r="J15" i="4"/>
  <c r="H16" i="4"/>
  <c r="I16" i="4"/>
  <c r="J16" i="4"/>
  <c r="H17" i="4"/>
  <c r="I17" i="4"/>
  <c r="J17" i="4"/>
  <c r="H18" i="4"/>
  <c r="I18" i="4"/>
  <c r="J18" i="4"/>
  <c r="H19" i="4"/>
  <c r="I19" i="4"/>
  <c r="J19" i="4"/>
  <c r="H20" i="4"/>
  <c r="I20" i="4"/>
  <c r="J20" i="4"/>
  <c r="H21" i="4"/>
  <c r="I21" i="4"/>
  <c r="J21" i="4"/>
  <c r="H22" i="4"/>
  <c r="I22" i="4"/>
  <c r="J22" i="4"/>
  <c r="H23" i="4"/>
  <c r="I23" i="4"/>
  <c r="J23" i="4"/>
  <c r="H24" i="4"/>
  <c r="I24" i="4"/>
  <c r="J24" i="4"/>
  <c r="H25" i="4"/>
  <c r="I25" i="4"/>
  <c r="J25" i="4"/>
  <c r="H26" i="4"/>
  <c r="I26" i="4"/>
  <c r="J26" i="4"/>
  <c r="H27" i="4"/>
  <c r="I27" i="4"/>
  <c r="J27" i="4"/>
  <c r="H28" i="4"/>
  <c r="I28" i="4"/>
  <c r="J28" i="4"/>
  <c r="H29" i="4"/>
  <c r="I29" i="4"/>
  <c r="J29" i="4"/>
  <c r="H30" i="4"/>
  <c r="I30" i="4"/>
  <c r="J30" i="4"/>
  <c r="H31" i="4"/>
  <c r="I31" i="4"/>
  <c r="J31" i="4"/>
  <c r="H32" i="4"/>
  <c r="I32" i="4"/>
  <c r="J32" i="4"/>
  <c r="H33" i="4"/>
  <c r="I33" i="4"/>
  <c r="J33" i="4"/>
  <c r="H34" i="4"/>
  <c r="I34" i="4"/>
  <c r="J34" i="4"/>
  <c r="H35" i="4"/>
  <c r="I35" i="4"/>
  <c r="J35" i="4"/>
  <c r="H36" i="4"/>
  <c r="I36" i="4"/>
  <c r="J36" i="4"/>
  <c r="H37" i="4"/>
  <c r="I37" i="4"/>
  <c r="J37" i="4"/>
  <c r="H38" i="4"/>
  <c r="I38" i="4"/>
  <c r="J38" i="4"/>
  <c r="H39" i="4"/>
  <c r="I39" i="4"/>
  <c r="J39" i="4"/>
  <c r="H40" i="4"/>
  <c r="I40" i="4"/>
  <c r="J40" i="4"/>
  <c r="H41" i="4"/>
  <c r="I41" i="4"/>
  <c r="J41" i="4"/>
  <c r="H42" i="4"/>
  <c r="I42" i="4"/>
  <c r="J42" i="4"/>
  <c r="H43" i="4"/>
  <c r="I43" i="4"/>
  <c r="J43" i="4"/>
  <c r="H44" i="4"/>
  <c r="I44" i="4"/>
  <c r="J44" i="4"/>
  <c r="H45" i="4"/>
  <c r="I45" i="4"/>
  <c r="J45" i="4"/>
  <c r="H46" i="4"/>
  <c r="I46" i="4"/>
  <c r="J46" i="4"/>
  <c r="H47" i="4"/>
  <c r="I47" i="4"/>
  <c r="J47" i="4"/>
  <c r="H48" i="4"/>
  <c r="I48" i="4"/>
  <c r="J48" i="4"/>
  <c r="H49" i="4"/>
  <c r="I49" i="4"/>
  <c r="J49" i="4"/>
  <c r="H50" i="4"/>
  <c r="I50" i="4"/>
  <c r="J50" i="4"/>
  <c r="H51" i="4"/>
  <c r="I51" i="4"/>
  <c r="J51" i="4"/>
  <c r="H52" i="4"/>
  <c r="I52" i="4"/>
  <c r="J52" i="4"/>
  <c r="H53" i="4"/>
  <c r="I53" i="4"/>
  <c r="J53" i="4"/>
  <c r="H54" i="4"/>
  <c r="I54" i="4"/>
  <c r="J54" i="4"/>
  <c r="H55" i="4"/>
  <c r="I55" i="4"/>
  <c r="J55" i="4"/>
  <c r="H56" i="4"/>
  <c r="I56" i="4"/>
  <c r="J56" i="4"/>
  <c r="H57" i="4"/>
  <c r="I57" i="4"/>
  <c r="J57" i="4"/>
  <c r="H58" i="4"/>
  <c r="I58" i="4"/>
  <c r="J58" i="4"/>
  <c r="H59" i="4"/>
  <c r="I59" i="4"/>
  <c r="J59" i="4"/>
  <c r="H60" i="4"/>
  <c r="I60" i="4"/>
  <c r="J60" i="4"/>
  <c r="H61" i="4"/>
  <c r="I61" i="4"/>
  <c r="J61" i="4"/>
  <c r="H62" i="4"/>
  <c r="I62" i="4"/>
  <c r="J62" i="4"/>
  <c r="H63" i="4"/>
  <c r="I63" i="4"/>
  <c r="J63" i="4"/>
  <c r="H64" i="4"/>
  <c r="I64" i="4"/>
  <c r="J64" i="4"/>
  <c r="H65" i="4"/>
  <c r="I65" i="4"/>
  <c r="J65" i="4"/>
  <c r="H66" i="4"/>
  <c r="I66" i="4"/>
  <c r="J66" i="4"/>
  <c r="H67" i="4"/>
  <c r="I67" i="4"/>
  <c r="J67" i="4"/>
  <c r="H68" i="4"/>
  <c r="I68" i="4"/>
  <c r="J68" i="4"/>
  <c r="H69" i="4"/>
  <c r="I69" i="4"/>
  <c r="J69" i="4"/>
  <c r="H70" i="4"/>
  <c r="I70" i="4"/>
  <c r="J70" i="4"/>
  <c r="H71" i="4"/>
  <c r="I71" i="4"/>
  <c r="J71" i="4"/>
  <c r="H72" i="4"/>
  <c r="I72" i="4"/>
  <c r="J72" i="4"/>
  <c r="H73" i="4"/>
  <c r="I73" i="4"/>
  <c r="J73" i="4"/>
  <c r="H74" i="4"/>
  <c r="I74" i="4"/>
  <c r="J74" i="4"/>
  <c r="H75" i="4"/>
  <c r="I75" i="4"/>
  <c r="J75" i="4"/>
  <c r="H76" i="4"/>
  <c r="I76" i="4"/>
  <c r="J76" i="4"/>
  <c r="H77" i="4"/>
  <c r="I77" i="4"/>
  <c r="J77" i="4"/>
  <c r="H78" i="4"/>
  <c r="I78" i="4"/>
  <c r="J78" i="4"/>
  <c r="H79" i="4"/>
  <c r="I79" i="4"/>
  <c r="J79" i="4"/>
  <c r="H80" i="4"/>
  <c r="I80" i="4"/>
  <c r="J80" i="4"/>
  <c r="H81" i="4"/>
  <c r="I81" i="4"/>
  <c r="J81" i="4"/>
  <c r="H82" i="4"/>
  <c r="I82" i="4"/>
  <c r="J82"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3" i="4"/>
  <c r="F78" i="4"/>
  <c r="F79" i="4"/>
  <c r="F80" i="4"/>
  <c r="F81" i="4"/>
  <c r="F82" i="4"/>
  <c r="F51" i="4"/>
  <c r="F52" i="4"/>
  <c r="F53" i="4"/>
  <c r="F54" i="4"/>
  <c r="F55" i="4"/>
  <c r="F56" i="4"/>
  <c r="F57" i="4"/>
  <c r="F58" i="4"/>
  <c r="F59" i="4"/>
  <c r="F60" i="4"/>
  <c r="F61" i="4"/>
  <c r="F62" i="4"/>
  <c r="F63" i="4"/>
  <c r="F64" i="4"/>
  <c r="F65" i="4"/>
  <c r="F66" i="4"/>
  <c r="F67" i="4"/>
  <c r="F68" i="4"/>
  <c r="F69" i="4"/>
  <c r="F70" i="4"/>
  <c r="F71" i="4"/>
  <c r="F72" i="4"/>
  <c r="F73" i="4"/>
  <c r="F74" i="4"/>
  <c r="F75" i="4"/>
  <c r="F76" i="4"/>
  <c r="F77" i="4"/>
  <c r="F34" i="4"/>
  <c r="F35" i="4"/>
  <c r="F36" i="4"/>
  <c r="F37" i="4"/>
  <c r="F38" i="4"/>
  <c r="F39" i="4"/>
  <c r="F40" i="4"/>
  <c r="F41" i="4"/>
  <c r="F42" i="4"/>
  <c r="F43" i="4"/>
  <c r="F44" i="4"/>
  <c r="F45" i="4"/>
  <c r="F46" i="4"/>
  <c r="F47" i="4"/>
  <c r="F48" i="4"/>
  <c r="F49" i="4"/>
  <c r="F50" i="4"/>
  <c r="F17" i="4"/>
  <c r="F18" i="4"/>
  <c r="F19" i="4"/>
  <c r="F20" i="4"/>
  <c r="F21" i="4"/>
  <c r="F22" i="4"/>
  <c r="F23" i="4"/>
  <c r="F24" i="4"/>
  <c r="F25" i="4"/>
  <c r="F26" i="4"/>
  <c r="F27" i="4"/>
  <c r="F28" i="4"/>
  <c r="F29" i="4"/>
  <c r="F30" i="4"/>
  <c r="F31" i="4"/>
  <c r="F32" i="4"/>
  <c r="F33" i="4"/>
  <c r="F4" i="4"/>
  <c r="F5" i="4"/>
  <c r="F6" i="4"/>
  <c r="F7" i="4"/>
  <c r="F8" i="4"/>
  <c r="F9" i="4"/>
  <c r="F10" i="4"/>
  <c r="F11" i="4"/>
  <c r="F12" i="4"/>
  <c r="F13" i="4"/>
  <c r="F14" i="4"/>
  <c r="F15" i="4"/>
  <c r="F16" i="4"/>
  <c r="F3" i="4"/>
  <c r="E60" i="4"/>
  <c r="E61" i="4"/>
  <c r="E62" i="4"/>
  <c r="E63" i="4"/>
  <c r="E64" i="4"/>
  <c r="E65" i="4"/>
  <c r="E66" i="4"/>
  <c r="E67" i="4"/>
  <c r="E68" i="4"/>
  <c r="E69" i="4"/>
  <c r="E70" i="4"/>
  <c r="E71" i="4"/>
  <c r="E72" i="4"/>
  <c r="E73" i="4"/>
  <c r="E74" i="4"/>
  <c r="E75" i="4"/>
  <c r="E76" i="4"/>
  <c r="E77" i="4"/>
  <c r="E78" i="4"/>
  <c r="E79" i="4"/>
  <c r="E80" i="4"/>
  <c r="E81" i="4"/>
  <c r="E82" i="4"/>
  <c r="E35" i="4"/>
  <c r="E36" i="4"/>
  <c r="E37" i="4"/>
  <c r="E38" i="4"/>
  <c r="E39" i="4"/>
  <c r="E40" i="4"/>
  <c r="E41" i="4"/>
  <c r="E42" i="4"/>
  <c r="E43" i="4"/>
  <c r="E44" i="4"/>
  <c r="E45" i="4"/>
  <c r="E46" i="4"/>
  <c r="E47" i="4"/>
  <c r="E48" i="4"/>
  <c r="E49" i="4"/>
  <c r="E50" i="4"/>
  <c r="E51" i="4"/>
  <c r="E52" i="4"/>
  <c r="E53" i="4"/>
  <c r="E54" i="4"/>
  <c r="E55" i="4"/>
  <c r="E56" i="4"/>
  <c r="E57" i="4"/>
  <c r="E58" i="4"/>
  <c r="E59" i="4"/>
  <c r="E15" i="4"/>
  <c r="E16" i="4"/>
  <c r="E17" i="4"/>
  <c r="E18" i="4"/>
  <c r="E19" i="4"/>
  <c r="E20" i="4"/>
  <c r="E21" i="4"/>
  <c r="E22" i="4"/>
  <c r="E23" i="4"/>
  <c r="E24" i="4"/>
  <c r="E25" i="4"/>
  <c r="E26" i="4"/>
  <c r="E27" i="4"/>
  <c r="E28" i="4"/>
  <c r="E29" i="4"/>
  <c r="E30" i="4"/>
  <c r="E31" i="4"/>
  <c r="E32" i="4"/>
  <c r="E33" i="4"/>
  <c r="E34" i="4"/>
  <c r="E4" i="4"/>
  <c r="E5" i="4"/>
  <c r="E6" i="4"/>
  <c r="E7" i="4"/>
  <c r="E8" i="4"/>
  <c r="E9" i="4"/>
  <c r="E10" i="4"/>
  <c r="E11" i="4"/>
  <c r="E12" i="4"/>
  <c r="E13" i="4"/>
  <c r="E14" i="4"/>
  <c r="E3"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4" i="4"/>
  <c r="A5" i="4"/>
  <c r="A6" i="4"/>
  <c r="A7" i="4"/>
  <c r="A8" i="4"/>
  <c r="A9" i="4"/>
  <c r="A10" i="4"/>
  <c r="A11" i="4"/>
  <c r="A12" i="4"/>
  <c r="A13" i="4"/>
  <c r="A14" i="4"/>
  <c r="A3" i="4"/>
  <c r="DE84" i="27"/>
  <c r="DE86" i="27"/>
  <c r="DE94" i="27"/>
  <c r="DE95" i="27"/>
  <c r="L80" i="16"/>
  <c r="I80" i="16"/>
  <c r="P80" i="19"/>
  <c r="J80" i="19"/>
  <c r="E80" i="19"/>
  <c r="D80" i="18"/>
  <c r="C80" i="19"/>
  <c r="G80" i="14"/>
  <c r="F80" i="14"/>
  <c r="C80" i="14"/>
  <c r="L80" i="13"/>
  <c r="K80" i="13"/>
  <c r="I80" i="13"/>
  <c r="H80" i="13"/>
  <c r="M80" i="12"/>
  <c r="K80" i="12"/>
  <c r="I80" i="12"/>
  <c r="G80" i="12"/>
  <c r="F80" i="12"/>
  <c r="D80" i="8"/>
  <c r="E80" i="8"/>
  <c r="F80" i="8"/>
  <c r="H80" i="8"/>
  <c r="J80" i="8"/>
  <c r="L80" i="8"/>
  <c r="M80" i="8"/>
  <c r="G80" i="9"/>
  <c r="I80" i="9"/>
  <c r="F80" i="9"/>
  <c r="H80" i="7"/>
  <c r="H92" i="14"/>
  <c r="G92" i="14"/>
  <c r="H92" i="13"/>
  <c r="E92" i="12"/>
  <c r="K92" i="12"/>
  <c r="L92" i="12"/>
  <c r="I92" i="13"/>
  <c r="E92" i="14"/>
  <c r="C92" i="14"/>
  <c r="L92" i="16"/>
  <c r="I80" i="7"/>
  <c r="C80" i="9"/>
  <c r="I80" i="8"/>
  <c r="H80" i="12"/>
  <c r="C92" i="13"/>
  <c r="D92" i="19"/>
  <c r="M92" i="16"/>
  <c r="F92" i="7"/>
  <c r="G92" i="7"/>
  <c r="C92" i="18"/>
  <c r="I92" i="7"/>
  <c r="C66" i="9"/>
  <c r="I66" i="9"/>
  <c r="G66" i="9"/>
  <c r="I92" i="9"/>
  <c r="G92" i="9"/>
  <c r="C92" i="8"/>
  <c r="L92" i="8"/>
  <c r="J92" i="8"/>
  <c r="H92" i="8"/>
  <c r="F92" i="8"/>
  <c r="D92" i="8"/>
  <c r="G92" i="12"/>
  <c r="D92" i="12"/>
  <c r="I92" i="11"/>
  <c r="C92" i="16"/>
  <c r="J92" i="18"/>
  <c r="C92" i="19"/>
  <c r="E92" i="19"/>
  <c r="J92" i="19"/>
  <c r="E93" i="20"/>
  <c r="M80" i="16"/>
  <c r="G80" i="8"/>
  <c r="I92" i="8"/>
  <c r="Q80" i="19"/>
  <c r="D92" i="7"/>
  <c r="G80" i="7"/>
  <c r="C92" i="9"/>
  <c r="K80" i="8"/>
  <c r="O80" i="19"/>
  <c r="H92" i="18"/>
  <c r="E80" i="18"/>
  <c r="I92" i="18"/>
  <c r="E81" i="20"/>
  <c r="E80" i="16"/>
  <c r="D80" i="7"/>
  <c r="D80" i="12"/>
  <c r="D80" i="13"/>
  <c r="J80" i="13"/>
  <c r="F93" i="20"/>
  <c r="J80" i="18"/>
  <c r="N92" i="18"/>
  <c r="I80" i="19"/>
  <c r="K92" i="19"/>
  <c r="P92" i="16"/>
  <c r="N80" i="16"/>
  <c r="H80" i="18"/>
  <c r="D80" i="19"/>
  <c r="K80" i="19"/>
  <c r="Q92" i="19"/>
  <c r="F92" i="14"/>
  <c r="G80" i="18"/>
  <c r="F81" i="20"/>
  <c r="D80" i="16"/>
  <c r="F80" i="16"/>
  <c r="D92" i="16"/>
  <c r="F92" i="16"/>
  <c r="E92" i="7"/>
  <c r="E80" i="7"/>
  <c r="F80" i="7"/>
  <c r="H92" i="7"/>
  <c r="H66" i="9"/>
  <c r="M92" i="8"/>
  <c r="E92" i="8"/>
  <c r="K92" i="8"/>
  <c r="G92" i="8"/>
  <c r="J92" i="12"/>
  <c r="F92" i="12"/>
  <c r="N92" i="16"/>
  <c r="I92" i="16"/>
  <c r="E92" i="16"/>
  <c r="F66" i="9"/>
  <c r="H92" i="9"/>
  <c r="H92" i="16"/>
  <c r="G92" i="16"/>
  <c r="C92" i="12"/>
  <c r="I92" i="12"/>
  <c r="M92" i="12"/>
  <c r="F92" i="13"/>
  <c r="H92" i="12"/>
  <c r="L92" i="13"/>
  <c r="F80" i="13"/>
  <c r="D92" i="13"/>
  <c r="J92" i="13"/>
  <c r="K92" i="13"/>
  <c r="F92" i="18"/>
  <c r="E92" i="18"/>
  <c r="I92" i="19"/>
  <c r="P92" i="19"/>
  <c r="H93" i="20"/>
  <c r="D92" i="18"/>
  <c r="G92" i="18"/>
  <c r="J81" i="20"/>
  <c r="H80" i="19"/>
  <c r="G93" i="20"/>
  <c r="F92" i="9"/>
  <c r="J80" i="12"/>
  <c r="L80" i="12"/>
  <c r="F80" i="18"/>
  <c r="H80" i="9"/>
  <c r="E80" i="12"/>
  <c r="N80" i="19"/>
  <c r="H92" i="19"/>
  <c r="N92" i="19"/>
  <c r="G81" i="20"/>
  <c r="O92" i="19"/>
  <c r="EK86" i="4" l="1"/>
  <c r="EF86" i="4"/>
  <c r="DZ86" i="4"/>
  <c r="DU86" i="4"/>
  <c r="DP86" i="4"/>
  <c r="CZ86" i="4"/>
  <c r="CJ86" i="4"/>
  <c r="BY86" i="4"/>
  <c r="BT86" i="4"/>
  <c r="BO86" i="4"/>
  <c r="BI86" i="4"/>
  <c r="BD86" i="4"/>
  <c r="AY86" i="4"/>
  <c r="AS86" i="4"/>
  <c r="AN86" i="4"/>
  <c r="AI86" i="4"/>
  <c r="AA86" i="4"/>
  <c r="G80" i="10"/>
  <c r="H69" i="10"/>
  <c r="K92" i="9"/>
  <c r="G66" i="8"/>
  <c r="I66" i="7"/>
  <c r="E66" i="7"/>
  <c r="X84" i="4"/>
  <c r="X88" i="4"/>
  <c r="X92" i="4"/>
  <c r="MF87" i="4"/>
  <c r="MB87" i="4"/>
  <c r="LX87" i="4"/>
  <c r="LT87" i="4"/>
  <c r="LP87" i="4"/>
  <c r="LL87" i="4"/>
  <c r="LH87" i="4"/>
  <c r="LD87" i="4"/>
  <c r="KZ87" i="4"/>
  <c r="KV87" i="4"/>
  <c r="KR87" i="4"/>
  <c r="EP86" i="4"/>
  <c r="EL86" i="4"/>
  <c r="EG86" i="4"/>
  <c r="DV86" i="4"/>
  <c r="DT86" i="4"/>
  <c r="DQ86" i="4"/>
  <c r="DO86" i="4"/>
  <c r="DL86" i="4"/>
  <c r="DA86" i="4"/>
  <c r="CY86" i="4"/>
  <c r="CV86" i="4"/>
  <c r="CN86" i="4"/>
  <c r="CK86" i="4"/>
  <c r="CI86" i="4"/>
  <c r="CF86" i="4"/>
  <c r="BU86" i="4"/>
  <c r="BP86" i="4"/>
  <c r="BK86" i="4"/>
  <c r="BE86" i="4"/>
  <c r="AZ86" i="4"/>
  <c r="AO86" i="4"/>
  <c r="AJ86" i="4"/>
  <c r="AB86" i="4"/>
  <c r="I66" i="11"/>
  <c r="C66" i="10"/>
  <c r="E66" i="10"/>
  <c r="H8" i="10"/>
  <c r="H66" i="10" s="1"/>
  <c r="D80" i="11"/>
  <c r="H72" i="10"/>
  <c r="H68" i="10"/>
  <c r="H80" i="10" s="1"/>
  <c r="C92" i="10"/>
  <c r="F66" i="19"/>
  <c r="O66" i="19"/>
  <c r="G80" i="19"/>
  <c r="M92" i="19"/>
  <c r="M66" i="28"/>
  <c r="H66" i="28"/>
  <c r="ER86" i="4"/>
  <c r="EO86" i="4"/>
  <c r="EM86" i="4"/>
  <c r="EH86" i="4"/>
  <c r="EC86" i="4"/>
  <c r="DR86" i="4"/>
  <c r="DM86" i="4"/>
  <c r="DK86" i="4"/>
  <c r="DH86" i="4"/>
  <c r="CW86" i="4"/>
  <c r="CU86" i="4"/>
  <c r="CR86" i="4"/>
  <c r="CO86" i="4"/>
  <c r="CG86" i="4"/>
  <c r="CE86" i="4"/>
  <c r="CB86" i="4"/>
  <c r="BW86" i="4"/>
  <c r="BQ86" i="4"/>
  <c r="BL86" i="4"/>
  <c r="BG86" i="4"/>
  <c r="BA86" i="4"/>
  <c r="AV86" i="4"/>
  <c r="AQ86" i="4"/>
  <c r="AD86" i="4"/>
  <c r="F66" i="10"/>
  <c r="H90" i="10"/>
  <c r="D92" i="11"/>
  <c r="G73" i="13"/>
  <c r="G80" i="13" s="1"/>
  <c r="X86" i="4"/>
  <c r="ES86" i="4"/>
  <c r="EN86" i="4"/>
  <c r="EJ86" i="4"/>
  <c r="ED86" i="4"/>
  <c r="DY86" i="4"/>
  <c r="DI86" i="4"/>
  <c r="DD86" i="4"/>
  <c r="DE9" i="4"/>
  <c r="DE86" i="4" s="1"/>
  <c r="CS86" i="4"/>
  <c r="CC86" i="4"/>
  <c r="BX86" i="4"/>
  <c r="BS86" i="4"/>
  <c r="BM86" i="4"/>
  <c r="BH86" i="4"/>
  <c r="BC86" i="4"/>
  <c r="AW86" i="4"/>
  <c r="AR86" i="4"/>
  <c r="AM86" i="4"/>
  <c r="AF86" i="4"/>
  <c r="Y86" i="4"/>
  <c r="I66" i="10"/>
  <c r="F92" i="10"/>
  <c r="D92" i="10"/>
  <c r="K66" i="8"/>
  <c r="F66" i="8"/>
  <c r="F66" i="7"/>
  <c r="C92" i="7"/>
  <c r="D66" i="12"/>
  <c r="H66" i="12"/>
  <c r="G28" i="13"/>
  <c r="G24" i="13"/>
  <c r="G12" i="13"/>
  <c r="F66" i="13"/>
  <c r="E66" i="13"/>
  <c r="C80" i="13"/>
  <c r="G83" i="13"/>
  <c r="G92" i="13" s="1"/>
  <c r="E92" i="13"/>
  <c r="J80" i="9"/>
  <c r="C66" i="8"/>
  <c r="I66" i="8"/>
  <c r="C80" i="8"/>
  <c r="C80" i="7"/>
  <c r="C66" i="13"/>
  <c r="G10" i="13"/>
  <c r="G66" i="13" s="1"/>
  <c r="K92" i="15"/>
  <c r="H92" i="15"/>
  <c r="J66" i="16"/>
  <c r="O80" i="16"/>
  <c r="H66" i="18"/>
  <c r="L66" i="18"/>
  <c r="H88" i="10"/>
  <c r="H92" i="10" s="1"/>
  <c r="J66" i="9"/>
  <c r="K80" i="9"/>
  <c r="M66" i="8"/>
  <c r="J66" i="8"/>
  <c r="E66" i="8"/>
  <c r="G66" i="7"/>
  <c r="C66" i="7"/>
  <c r="C80" i="12"/>
  <c r="D66" i="13"/>
  <c r="G80" i="15"/>
  <c r="K66" i="15"/>
  <c r="F66" i="15"/>
  <c r="C66" i="14"/>
  <c r="E66" i="14"/>
  <c r="D92" i="14"/>
  <c r="K80" i="15"/>
  <c r="F80" i="15"/>
  <c r="J66" i="15"/>
  <c r="I66" i="16"/>
  <c r="I66" i="18"/>
  <c r="M66" i="18"/>
  <c r="I80" i="18"/>
  <c r="L92" i="18"/>
  <c r="L66" i="19"/>
  <c r="P66" i="19"/>
  <c r="F80" i="19"/>
  <c r="L92" i="19"/>
  <c r="K66" i="28"/>
  <c r="O9" i="28"/>
  <c r="O43" i="28"/>
  <c r="O39" i="28"/>
  <c r="O35" i="28"/>
  <c r="G66" i="28"/>
  <c r="O11" i="28"/>
  <c r="N62" i="28"/>
  <c r="N58" i="28"/>
  <c r="N54" i="28"/>
  <c r="N42" i="28"/>
  <c r="N38" i="28"/>
  <c r="N34" i="28"/>
  <c r="J80" i="28"/>
  <c r="G66" i="15"/>
  <c r="E66" i="15"/>
  <c r="C66" i="16"/>
  <c r="F66" i="16"/>
  <c r="K66" i="16"/>
  <c r="C80" i="16"/>
  <c r="J80" i="16"/>
  <c r="D66" i="18"/>
  <c r="M80" i="18"/>
  <c r="K80" i="18"/>
  <c r="K92" i="18"/>
  <c r="H66" i="19"/>
  <c r="L80" i="19"/>
  <c r="F92" i="19"/>
  <c r="C67" i="20"/>
  <c r="G67" i="20"/>
  <c r="I66" i="28"/>
  <c r="F23" i="17"/>
  <c r="E23" i="17"/>
  <c r="D32" i="17"/>
  <c r="C32" i="17"/>
  <c r="G42" i="17"/>
  <c r="E94" i="18"/>
  <c r="F94" i="18"/>
  <c r="D66" i="14"/>
  <c r="F66" i="14"/>
  <c r="H66" i="14"/>
  <c r="E80" i="14"/>
  <c r="C80" i="15"/>
  <c r="J80" i="15"/>
  <c r="C92" i="15"/>
  <c r="E92" i="15"/>
  <c r="G92" i="15"/>
  <c r="I92" i="15"/>
  <c r="G66" i="16"/>
  <c r="E66" i="16"/>
  <c r="N66" i="16"/>
  <c r="O66" i="16"/>
  <c r="F66" i="18"/>
  <c r="J66" i="18"/>
  <c r="C66" i="18"/>
  <c r="J66" i="19"/>
  <c r="M80" i="19"/>
  <c r="G92" i="19"/>
  <c r="H67" i="20"/>
  <c r="E67" i="20"/>
  <c r="I67" i="20"/>
  <c r="J67" i="20"/>
  <c r="O66" i="28"/>
  <c r="N9" i="28"/>
  <c r="N66" i="28" s="1"/>
  <c r="J66" i="28"/>
  <c r="L80" i="28"/>
  <c r="K92" i="28"/>
  <c r="L49" i="28"/>
  <c r="E66" i="28"/>
  <c r="N92" i="28"/>
  <c r="AH97" i="4"/>
  <c r="L51" i="28"/>
  <c r="L47" i="28"/>
  <c r="L42" i="28"/>
  <c r="L38" i="28"/>
  <c r="L34" i="28"/>
  <c r="K80" i="28"/>
  <c r="I80" i="28"/>
  <c r="N78" i="28"/>
  <c r="N74" i="28"/>
  <c r="N70" i="28"/>
  <c r="N80" i="28" s="1"/>
  <c r="F80" i="28"/>
  <c r="L92" i="28"/>
  <c r="O82" i="28"/>
  <c r="G92" i="28"/>
  <c r="O88" i="28"/>
  <c r="O84" i="28"/>
  <c r="N94" i="28"/>
  <c r="I94" i="10"/>
  <c r="I51" i="17"/>
  <c r="L62" i="28"/>
  <c r="L58" i="28"/>
  <c r="L54" i="28"/>
  <c r="L29" i="28"/>
  <c r="L25" i="28"/>
  <c r="L21" i="28"/>
  <c r="L17" i="28"/>
  <c r="L13" i="28"/>
  <c r="L9" i="28"/>
  <c r="G80" i="28"/>
  <c r="O69" i="28"/>
  <c r="O80" i="28" s="1"/>
  <c r="E80" i="28"/>
  <c r="J92" i="28"/>
  <c r="M69" i="28"/>
  <c r="M80" i="28" s="1"/>
  <c r="F92" i="28"/>
  <c r="AG84" i="4"/>
  <c r="AH85" i="4" s="1"/>
  <c r="AC86" i="4"/>
  <c r="AH87" i="4" s="1"/>
  <c r="AG90" i="4"/>
  <c r="AH91" i="4" s="1"/>
  <c r="H92" i="28"/>
  <c r="AG88" i="4"/>
  <c r="AH89" i="4" s="1"/>
  <c r="L66" i="28" l="1"/>
  <c r="DE92" i="4"/>
  <c r="DE84" i="4"/>
  <c r="DE87" i="4"/>
  <c r="DE93" i="4"/>
  <c r="DE85" i="4"/>
  <c r="O92" i="28"/>
</calcChain>
</file>

<file path=xl/comments1.xml><?xml version="1.0" encoding="utf-8"?>
<comments xmlns="http://schemas.openxmlformats.org/spreadsheetml/2006/main">
  <authors>
    <author>State of NC</author>
  </authors>
  <commentList>
    <comment ref="C4" authorId="0" shapeId="0">
      <text>
        <r>
          <rPr>
            <b/>
            <sz val="9"/>
            <color indexed="81"/>
            <rFont val="Tahoma"/>
            <family val="2"/>
          </rPr>
          <t>State of NC:</t>
        </r>
        <r>
          <rPr>
            <sz val="9"/>
            <color indexed="81"/>
            <rFont val="Tahoma"/>
            <family val="2"/>
          </rPr>
          <t xml:space="preserve">
These are based on economic well-being of the county. For libraries in multiple tier designations, I chose the designation that had the highest percentage of the population served or split the difference https://www.nccommerce.com/research-publications/incentive-reports/2011-county-tier-designations</t>
        </r>
      </text>
    </comment>
  </commentList>
</comments>
</file>

<file path=xl/comments2.xml><?xml version="1.0" encoding="utf-8"?>
<comments xmlns="http://schemas.openxmlformats.org/spreadsheetml/2006/main">
  <authors>
    <author>CO</author>
    <author>alamance</author>
    <author>albemarle</author>
    <author>alexanderco</author>
    <author>amy</author>
    <author>SLNC001</author>
    <author>appalachian</author>
    <author>bhm</author>
    <author>bladen</author>
    <author>brunswick</author>
    <author>buncombe</author>
    <author>burke</author>
    <author>cabarrus</author>
    <author>caldwell</author>
    <author>gunn</author>
    <author>catawba</author>
    <author>chapelhill</author>
    <author>chatham</author>
    <author>cleveland</author>
    <author>columbus</author>
    <author>cpc</author>
    <author>cumberland</author>
    <author>davidson</author>
    <author>davie</author>
    <author>duplin</author>
    <author>durham</author>
    <author xml:space="preserve">durham </author>
    <author>eastalbemarle</author>
    <author>edgecombe</author>
    <author>farmville</author>
    <author>fontana</author>
    <author>forsyth</author>
    <author>franklin</author>
    <author>gaston</author>
    <author>granville</author>
    <author>halifax</author>
    <author>harnett</author>
    <author>haywood</author>
    <author>henderson</author>
    <author>highpoint</author>
    <author>iredell</author>
    <author>johnston</author>
    <author>mauney</author>
    <author>lee</author>
    <author>lincoln</author>
    <author>madison</author>
    <author>mcdowell</author>
    <author>mecklenburg</author>
    <author>mooresville</author>
    <author>nantahala</author>
    <author>braswell</author>
    <author>cooley</author>
    <author>neuse</author>
    <author>newhanover</author>
    <author xml:space="preserve">northwestern </author>
    <author>northwestern</author>
    <author>onslow</author>
    <author>orange</author>
    <author>pender</author>
    <author>person</author>
    <author>pettigrew</author>
    <author>sheppard</author>
    <author>polk</author>
    <author>randolph</author>
    <author>roanokerapids</author>
    <author>rockingham</author>
    <author>rowan</author>
    <author xml:space="preserve">rutherford </author>
    <author>rutherford</author>
    <author>sampson</author>
    <author>sandhill</author>
    <author>scotland</author>
    <author>southernpines</author>
    <author>transylvania</author>
    <author>union</author>
    <author>UNION</author>
    <author>Perry</author>
    <author>wake</author>
    <author>Warren</author>
    <author>brown</author>
    <author>wayne</author>
  </authors>
  <commentList>
    <comment ref="Q1" authorId="0" shapeId="0">
      <text>
        <r>
          <rPr>
            <sz val="8"/>
            <color indexed="8"/>
            <rFont val="Arial"/>
            <family val="2"/>
          </rPr>
          <t>SRP: juvenile participants</t>
        </r>
      </text>
    </comment>
    <comment ref="R1" authorId="0" shapeId="0">
      <text>
        <r>
          <rPr>
            <sz val="8"/>
            <color indexed="8"/>
            <rFont val="Arial"/>
            <family val="2"/>
          </rPr>
          <t>SRP: juvenile events</t>
        </r>
      </text>
    </comment>
    <comment ref="S1" authorId="0" shapeId="0">
      <text>
        <r>
          <rPr>
            <sz val="8"/>
            <color indexed="8"/>
            <rFont val="Arial"/>
            <family val="2"/>
          </rPr>
          <t>SRP: juvenile event attendance</t>
        </r>
      </text>
    </comment>
    <comment ref="T1" authorId="0" shapeId="0">
      <text>
        <r>
          <rPr>
            <sz val="8"/>
            <color indexed="8"/>
            <rFont val="Arial"/>
            <family val="2"/>
          </rPr>
          <t>SRP: juvenile circulations</t>
        </r>
      </text>
    </comment>
    <comment ref="U1" authorId="0" shapeId="0">
      <text>
        <r>
          <rPr>
            <sz val="8"/>
            <color indexed="8"/>
            <rFont val="Arial"/>
            <family val="2"/>
          </rPr>
          <t>SRP: YA participants</t>
        </r>
      </text>
    </comment>
    <comment ref="V1" authorId="0" shapeId="0">
      <text>
        <r>
          <rPr>
            <sz val="8"/>
            <color indexed="8"/>
            <rFont val="Arial"/>
            <family val="2"/>
          </rPr>
          <t>SRP: YA events</t>
        </r>
      </text>
    </comment>
    <comment ref="W1" authorId="0" shapeId="0">
      <text>
        <r>
          <rPr>
            <sz val="8"/>
            <color indexed="8"/>
            <rFont val="Arial"/>
            <family val="2"/>
          </rPr>
          <t>SRP: YA event attendance</t>
        </r>
      </text>
    </comment>
    <comment ref="FT1" authorId="0" shapeId="0">
      <text>
        <r>
          <rPr>
            <sz val="8"/>
            <color indexed="8"/>
            <rFont val="Arial"/>
            <family val="2"/>
          </rPr>
          <t>Circ: all audio</t>
        </r>
      </text>
    </comment>
    <comment ref="FU1" authorId="0" shapeId="0">
      <text>
        <r>
          <rPr>
            <sz val="8"/>
            <color indexed="8"/>
            <rFont val="Arial"/>
            <family val="2"/>
          </rPr>
          <t>Circ: Central Library</t>
        </r>
      </text>
    </comment>
    <comment ref="FV1" authorId="0" shapeId="0">
      <text>
        <r>
          <rPr>
            <sz val="8"/>
            <color indexed="8"/>
            <rFont val="Arial"/>
            <family val="2"/>
          </rPr>
          <t>Circ: Branches</t>
        </r>
      </text>
    </comment>
    <comment ref="FW1" authorId="0" shapeId="0">
      <text>
        <r>
          <rPr>
            <sz val="8"/>
            <color indexed="8"/>
            <rFont val="Arial"/>
            <family val="2"/>
          </rPr>
          <t>Circ: Bookmobiles</t>
        </r>
      </text>
    </comment>
    <comment ref="KP1" authorId="0" shapeId="0">
      <text>
        <r>
          <rPr>
            <sz val="8"/>
            <color indexed="8"/>
            <rFont val="Arial"/>
            <family val="2"/>
          </rPr>
          <t>Circulation per holding</t>
        </r>
      </text>
    </comment>
    <comment ref="CH5" authorId="1" shapeId="0">
      <text>
        <r>
          <rPr>
            <sz val="8"/>
            <color indexed="8"/>
            <rFont val="Arial"/>
            <family val="2"/>
          </rPr>
          <t xml:space="preserve">2013-09-10: alamance
Programming money from the FOL.  We did not spend our Gardner Trust pay-out in 2012-2013
</t>
        </r>
      </text>
    </comment>
    <comment ref="CN5" authorId="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t>
        </r>
      </text>
    </comment>
    <comment ref="CS5" authorId="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t>
        </r>
      </text>
    </comment>
    <comment ref="DZ5" authorId="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t>
        </r>
      </text>
    </comment>
    <comment ref="HO5" authorId="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t>
        </r>
      </text>
    </comment>
    <comment ref="Q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t>
        </r>
      </text>
    </comment>
    <comment ref="R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t>
        </r>
      </text>
    </comment>
    <comment ref="S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t>
        </r>
      </text>
    </comment>
    <comment ref="DN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t>
        </r>
      </text>
    </comment>
    <comment ref="FZ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t>
        </r>
      </text>
    </comment>
    <comment ref="GA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t>
        </r>
      </text>
    </comment>
    <comment ref="GB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t>
        </r>
      </text>
    </comment>
    <comment ref="HP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t>
        </r>
      </text>
    </comment>
    <comment ref="HQ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t>
        </r>
      </text>
    </comment>
    <comment ref="IA6" authorId="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t>
        </r>
      </text>
    </comment>
    <comment ref="P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t>
        </r>
      </text>
    </comment>
    <comment ref="ET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t>
        </r>
      </text>
    </comment>
    <comment ref="EV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t>
        </r>
      </text>
    </comment>
    <comment ref="EW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t>
        </r>
      </text>
    </comment>
    <comment ref="FB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t>
        </r>
      </text>
    </comment>
    <comment ref="FC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t>
        </r>
      </text>
    </comment>
    <comment ref="FG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t>
        </r>
      </text>
    </comment>
    <comment ref="FK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t>
        </r>
      </text>
    </comment>
    <comment ref="HQ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t>
        </r>
      </text>
    </comment>
    <comment ref="HY7" authorId="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t>
        </r>
      </text>
    </comment>
    <comment ref="Q8" authorId="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t>
        </r>
      </text>
    </comment>
    <comment ref="BD8" authorId="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t>
        </r>
      </text>
    </comment>
    <comment ref="CM8"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t>
        </r>
      </text>
    </comment>
    <comment ref="CP8"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t>
        </r>
      </text>
    </comment>
    <comment ref="HP8" authorId="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t>
        </r>
      </text>
    </comment>
    <comment ref="HQ8" authorId="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t>
        </r>
      </text>
    </comment>
    <comment ref="HY8" authorId="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t>
        </r>
      </text>
    </comment>
    <comment ref="BD9" authorId="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t>
        </r>
      </text>
    </comment>
    <comment ref="BK9" authorId="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t>
        </r>
      </text>
    </comment>
    <comment ref="DZ9" authorId="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t>
        </r>
      </text>
    </comment>
    <comment ref="HX9" authorId="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t>
        </r>
      </text>
    </comment>
    <comment ref="CU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t>
        </r>
      </text>
    </comment>
    <comment ref="CW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t>
        </r>
      </text>
    </comment>
    <comment ref="DJ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t>
        </r>
      </text>
    </comment>
    <comment ref="EV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t>
        </r>
      </text>
    </comment>
    <comment ref="FW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t>
        </r>
      </text>
    </comment>
    <comment ref="FZ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t>
        </r>
      </text>
    </comment>
    <comment ref="GE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t>
        </r>
      </text>
    </comment>
    <comment ref="GT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t>
        </r>
      </text>
    </comment>
    <comment ref="HB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t>
        </r>
      </text>
    </comment>
    <comment ref="HC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t>
        </r>
      </text>
    </comment>
    <comment ref="HP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t>
        </r>
      </text>
    </comment>
    <comment ref="HQ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t>
        </r>
      </text>
    </comment>
    <comment ref="IB10" authorId="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t>
        </r>
      </text>
    </comment>
    <comment ref="BJ1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t>
        </r>
      </text>
    </comment>
    <comment ref="CN11" authorId="8"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t>
        </r>
      </text>
    </comment>
    <comment ref="HC1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t>
        </r>
      </text>
    </comment>
    <comment ref="BD12" authorId="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t>
        </r>
      </text>
    </comment>
    <comment ref="BM12" authorId="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t>
        </r>
      </text>
    </comment>
    <comment ref="CM12" authorId="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t>
        </r>
      </text>
    </comment>
    <comment ref="CN12" authorId="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t>
        </r>
      </text>
    </comment>
    <comment ref="CO12" authorId="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t>
        </r>
      </text>
    </comment>
    <comment ref="DZ13" authorId="1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t>
        </r>
      </text>
    </comment>
    <comment ref="HU13" authorId="1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t>
        </r>
      </text>
    </comment>
    <comment ref="HV13" authorId="1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t>
        </r>
      </text>
    </comment>
    <comment ref="HY13" authorId="1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t>
        </r>
      </text>
    </comment>
    <comment ref="IA13" authorId="1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t>
        </r>
      </text>
    </comment>
    <comment ref="CM14" authorId="1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t>
        </r>
      </text>
    </comment>
    <comment ref="Y15" authorId="1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t>
        </r>
      </text>
    </comment>
    <comment ref="DZ15" authorId="1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t>
        </r>
      </text>
    </comment>
    <comment ref="FR15" authorId="1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t>
        </r>
      </text>
    </comment>
    <comment ref="FZ15" authorId="1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t>
        </r>
      </text>
    </comment>
    <comment ref="BK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t>
        </r>
      </text>
    </comment>
    <comment ref="DO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t>
        </r>
      </text>
    </comment>
    <comment ref="DP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t>
        </r>
      </text>
    </comment>
    <comment ref="FZ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t>
        </r>
      </text>
    </comment>
    <comment ref="HP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t>
        </r>
      </text>
    </comment>
    <comment ref="HQ16" authorId="1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t>
        </r>
      </text>
    </comment>
    <comment ref="I17"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t>
        </r>
      </text>
    </comment>
    <comment ref="J17"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t>
        </r>
      </text>
    </comment>
    <comment ref="L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t>
        </r>
      </text>
    </comment>
    <comment ref="N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t>
        </r>
      </text>
    </comment>
    <comment ref="BD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t>
        </r>
      </text>
    </comment>
    <comment ref="BE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t>
        </r>
      </text>
    </comment>
    <comment ref="BG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t>
        </r>
      </text>
    </comment>
    <comment ref="BN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t>
        </r>
      </text>
    </comment>
    <comment ref="CE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t>
        </r>
      </text>
    </comment>
    <comment ref="CJ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t>
        </r>
      </text>
    </comment>
    <comment ref="CK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t>
        </r>
      </text>
    </comment>
    <comment ref="CM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t>
        </r>
      </text>
    </comment>
    <comment ref="CQ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t>
        </r>
      </text>
    </comment>
    <comment ref="DO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t>
        </r>
      </text>
    </comment>
    <comment ref="DP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t>
        </r>
      </text>
    </comment>
    <comment ref="ET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t>
        </r>
      </text>
    </comment>
    <comment ref="FW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t>
        </r>
      </text>
    </comment>
    <comment ref="HN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t>
        </r>
      </text>
    </comment>
    <comment ref="HX17" authorId="1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t>
        </r>
      </text>
    </comment>
    <comment ref="DJ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t>
        </r>
      </text>
    </comment>
    <comment ref="DN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t>
        </r>
      </text>
    </comment>
    <comment ref="DQ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t>
        </r>
      </text>
    </comment>
    <comment ref="ET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t>
        </r>
      </text>
    </comment>
    <comment ref="FW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t>
        </r>
      </text>
    </comment>
    <comment ref="FX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t>
        </r>
      </text>
    </comment>
    <comment ref="GE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t>
        </r>
      </text>
    </comment>
    <comment ref="HX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t>
        </r>
      </text>
    </comment>
    <comment ref="IA18" authorId="1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t>
        </r>
      </text>
    </comment>
    <comment ref="AA19"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t>
        </r>
      </text>
    </comment>
    <comment ref="AE19"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t>
        </r>
      </text>
    </comment>
    <comment ref="BE19" authorId="1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t>
        </r>
      </text>
    </comment>
    <comment ref="BN19" authorId="1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t>
        </r>
      </text>
    </comment>
    <comment ref="BO19" authorId="1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t>
        </r>
      </text>
    </comment>
    <comment ref="DZ19" authorId="1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t>
        </r>
      </text>
    </comment>
    <comment ref="DZ20" authorId="1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t>
        </r>
      </text>
    </comment>
    <comment ref="EE20" authorId="1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t>
        </r>
      </text>
    </comment>
    <comment ref="HC20" authorId="1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t>
        </r>
      </text>
    </comment>
    <comment ref="HN20" authorId="1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t>
        </r>
      </text>
    </comment>
    <comment ref="HX20" authorId="1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t>
        </r>
      </text>
    </comment>
    <comment ref="DZ21" authorId="18"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t>
        </r>
      </text>
    </comment>
    <comment ref="BM22" authorId="1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t>
        </r>
      </text>
    </comment>
    <comment ref="CN22" authorId="1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t>
        </r>
      </text>
    </comment>
    <comment ref="CO22" authorId="1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t>
        </r>
      </text>
    </comment>
    <comment ref="BD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t>
        </r>
      </text>
    </comment>
    <comment ref="BK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t>
        </r>
      </text>
    </comment>
    <comment ref="BL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t>
        </r>
      </text>
    </comment>
    <comment ref="BM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t>
        </r>
      </text>
    </comment>
    <comment ref="ET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t>
        </r>
      </text>
    </comment>
    <comment ref="HP23" authorId="2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t>
        </r>
      </text>
    </comment>
    <comment ref="DZ24" authorId="2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t>
        </r>
      </text>
    </comment>
    <comment ref="EI24" authorId="2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t>
        </r>
      </text>
    </comment>
    <comment ref="DV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t>
        </r>
      </text>
    </comment>
    <comment ref="DX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t>
        </r>
      </text>
    </comment>
    <comment ref="EF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t>
        </r>
      </text>
    </comment>
    <comment ref="EG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t>
        </r>
      </text>
    </comment>
    <comment ref="EI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t>
        </r>
      </text>
    </comment>
    <comment ref="GS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t>
        </r>
      </text>
    </comment>
    <comment ref="HD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t>
        </r>
      </text>
    </comment>
    <comment ref="HQ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t>
        </r>
      </text>
    </comment>
    <comment ref="HS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t>
        </r>
      </text>
    </comment>
    <comment ref="HT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t>
        </r>
      </text>
    </comment>
    <comment ref="HU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t>
        </r>
      </text>
    </comment>
    <comment ref="HV25" authorId="2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t>
        </r>
      </text>
    </comment>
    <comment ref="CN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t>
        </r>
      </text>
    </comment>
    <comment ref="CO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t>
        </r>
      </text>
    </comment>
    <comment ref="CT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t>
        </r>
      </text>
    </comment>
    <comment ref="DN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t>
        </r>
      </text>
    </comment>
    <comment ref="DY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t>
        </r>
      </text>
    </comment>
    <comment ref="DZ26"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t>
        </r>
      </text>
    </comment>
    <comment ref="ED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t>
        </r>
      </text>
    </comment>
    <comment ref="EE26"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t>
        </r>
      </text>
    </comment>
    <comment ref="ES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t>
        </r>
      </text>
    </comment>
    <comment ref="FZ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t>
        </r>
      </text>
    </comment>
    <comment ref="HD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t>
        </r>
      </text>
    </comment>
    <comment ref="HN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t>
        </r>
      </text>
    </comment>
    <comment ref="HQ26"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t>
        </r>
      </text>
    </comment>
    <comment ref="HU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t>
        </r>
      </text>
    </comment>
    <comment ref="HV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t>
        </r>
      </text>
    </comment>
    <comment ref="IA26" authorId="2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t>
        </r>
      </text>
    </comment>
    <comment ref="HF27" authorId="2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t>
        </r>
      </text>
    </comment>
    <comment ref="HN27" authorId="2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t>
        </r>
      </text>
    </comment>
    <comment ref="HQ27" authorId="2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t>
        </r>
      </text>
    </comment>
    <comment ref="HX27" authorId="2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t>
        </r>
      </text>
    </comment>
    <comment ref="EI28" authorId="2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t>
        </r>
      </text>
    </comment>
    <comment ref="FY28" authorId="2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t>
        </r>
      </text>
    </comment>
    <comment ref="FZ28" authorId="2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t>
        </r>
      </text>
    </comment>
    <comment ref="AL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t>
        </r>
      </text>
    </comment>
    <comment ref="CO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t>
        </r>
      </text>
    </comment>
    <comment ref="HC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t>
        </r>
      </text>
    </comment>
    <comment ref="HP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t>
        </r>
      </text>
    </comment>
    <comment ref="HQ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t>
        </r>
      </text>
    </comment>
    <comment ref="HZ29" authorId="2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t>
        </r>
      </text>
    </comment>
    <comment ref="HQ30"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t>
        </r>
      </text>
    </comment>
    <comment ref="HX30" authorId="28"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t>
        </r>
      </text>
    </comment>
    <comment ref="BE31" authorId="2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t>
        </r>
      </text>
    </comment>
    <comment ref="HD31" authorId="2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t>
        </r>
      </text>
    </comment>
    <comment ref="HF3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t>
        </r>
      </text>
    </comment>
    <comment ref="HG31" authorId="2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t>
        </r>
      </text>
    </comment>
    <comment ref="HV31" authorId="2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t>
        </r>
      </text>
    </comment>
    <comment ref="IA31" authorId="2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t>
        </r>
      </text>
    </comment>
    <comment ref="AL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t>
        </r>
      </text>
    </comment>
    <comment ref="BD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t>
        </r>
      </text>
    </comment>
    <comment ref="DZ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t>
        </r>
      </text>
    </comment>
    <comment ref="EE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t>
        </r>
      </text>
    </comment>
    <comment ref="HN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t>
        </r>
      </text>
    </comment>
    <comment ref="HU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t>
        </r>
      </text>
    </comment>
    <comment ref="HV32" authorId="3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t>
        </r>
      </text>
    </comment>
    <comment ref="DI33" authorId="3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t>
        </r>
      </text>
    </comment>
    <comment ref="DZ33" authorId="3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t>
        </r>
      </text>
    </comment>
    <comment ref="GA33" authorId="3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t>
        </r>
      </text>
    </comment>
    <comment ref="HQ33" authorId="3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t>
        </r>
      </text>
    </comment>
    <comment ref="Q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t>
        </r>
      </text>
    </comment>
    <comment ref="CJ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t>
        </r>
      </text>
    </comment>
    <comment ref="CK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t>
        </r>
      </text>
    </comment>
    <comment ref="CM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t>
        </r>
      </text>
    </comment>
    <comment ref="CN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t>
        </r>
      </text>
    </comment>
    <comment ref="DZ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t>
        </r>
      </text>
    </comment>
    <comment ref="HN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t>
        </r>
      </text>
    </comment>
    <comment ref="HQ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t>
        </r>
      </text>
    </comment>
    <comment ref="HY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t>
        </r>
      </text>
    </comment>
    <comment ref="IA34" authorId="32"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t>
        </r>
      </text>
    </comment>
    <comment ref="BD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t>
        </r>
      </text>
    </comment>
    <comment ref="BE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t>
        </r>
      </text>
    </comment>
    <comment ref="BK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t>
        </r>
      </text>
    </comment>
    <comment ref="BN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t>
        </r>
      </text>
    </comment>
    <comment ref="CH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t>
        </r>
      </text>
    </comment>
    <comment ref="CJ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t>
        </r>
      </text>
    </comment>
    <comment ref="CK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t>
        </r>
      </text>
    </comment>
    <comment ref="CM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t>
        </r>
      </text>
    </comment>
    <comment ref="CN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t>
        </r>
      </text>
    </comment>
    <comment ref="CO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t>
        </r>
      </text>
    </comment>
    <comment ref="CQ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t>
        </r>
      </text>
    </comment>
    <comment ref="DN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t>
        </r>
      </text>
    </comment>
    <comment ref="DO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t>
        </r>
      </text>
    </comment>
    <comment ref="DP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t>
        </r>
      </text>
    </comment>
    <comment ref="DR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t>
        </r>
      </text>
    </comment>
    <comment ref="HN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t>
        </r>
      </text>
    </comment>
    <comment ref="HV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t>
        </r>
      </text>
    </comment>
    <comment ref="HX35" authorId="33"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t>
        </r>
      </text>
    </comment>
    <comment ref="JA35"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t>
        </r>
      </text>
    </comment>
    <comment ref="T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t>
        </r>
      </text>
    </comment>
    <comment ref="Y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t>
        </r>
      </text>
    </comment>
    <comment ref="CO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t>
        </r>
      </text>
    </comment>
    <comment ref="CY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t>
        </r>
      </text>
    </comment>
    <comment ref="ED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t>
        </r>
      </text>
    </comment>
    <comment ref="EH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t>
        </r>
      </text>
    </comment>
    <comment ref="ET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t>
        </r>
      </text>
    </comment>
    <comment ref="HA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t>
        </r>
      </text>
    </comment>
    <comment ref="HC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t>
        </r>
      </text>
    </comment>
    <comment ref="HZ36" authorId="34"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t>
        </r>
      </text>
    </comment>
    <comment ref="DZ37"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t>
        </r>
      </text>
    </comment>
    <comment ref="EE37"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t>
        </r>
      </text>
    </comment>
    <comment ref="HQ37"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t>
        </r>
      </text>
    </comment>
    <comment ref="BF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t>
        </r>
      </text>
    </comment>
    <comment ref="CM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t>
        </r>
      </text>
    </comment>
    <comment ref="ET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t>
        </r>
      </text>
    </comment>
    <comment ref="GB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t>
        </r>
      </text>
    </comment>
    <comment ref="GE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t>
        </r>
      </text>
    </comment>
    <comment ref="GG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t>
        </r>
      </text>
    </comment>
    <comment ref="IA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t>
        </r>
      </text>
    </comment>
    <comment ref="IB38" authorId="3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t>
        </r>
      </text>
    </comment>
    <comment ref="DC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t>
        </r>
      </text>
    </comment>
    <comment ref="DF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t>
        </r>
      </text>
    </comment>
    <comment ref="DJ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t>
        </r>
      </text>
    </comment>
    <comment ref="DN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t>
        </r>
      </text>
    </comment>
    <comment ref="DR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t>
        </r>
      </text>
    </comment>
    <comment ref="DU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t>
        </r>
      </text>
    </comment>
    <comment ref="ED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t>
        </r>
      </text>
    </comment>
    <comment ref="FR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t>
        </r>
      </text>
    </comment>
    <comment ref="GG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t>
        </r>
      </text>
    </comment>
    <comment ref="GX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t>
        </r>
      </text>
    </comment>
    <comment ref="HH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t>
        </r>
      </text>
    </comment>
    <comment ref="HN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t>
        </r>
      </text>
    </comment>
    <comment ref="HO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t>
        </r>
      </text>
    </comment>
    <comment ref="HU39" authorId="3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t>
        </r>
      </text>
    </comment>
    <comment ref="BY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t>
        </r>
      </text>
    </comment>
    <comment ref="CH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t>
        </r>
      </text>
    </comment>
    <comment ref="CM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t>
        </r>
      </text>
    </comment>
    <comment ref="CN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t>
        </r>
      </text>
    </comment>
    <comment ref="DZ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t>
        </r>
      </text>
    </comment>
    <comment ref="EA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t>
        </r>
      </text>
    </comment>
    <comment ref="EE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t>
        </r>
      </text>
    </comment>
    <comment ref="ET40"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t>
        </r>
      </text>
    </comment>
    <comment ref="FA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t>
        </r>
      </text>
    </comment>
    <comment ref="FW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t>
        </r>
      </text>
    </comment>
    <comment ref="FX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t>
        </r>
      </text>
    </comment>
    <comment ref="FY40" authorId="3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t>
        </r>
      </text>
    </comment>
    <comment ref="FZ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U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V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L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U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V40" authorId="3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41" authorId="3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41" authorId="3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I41" authorId="3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41" authorId="3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41" authorId="3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4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43" authorId="3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44" authorId="4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44" authorId="4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B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C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D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E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B45" authorId="4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T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46"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D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B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D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G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Y46" authorId="4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47" authorId="4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U47" authorId="4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J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K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L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N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AB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AC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AL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N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J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K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O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Q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Y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N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P4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V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48" authorId="4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X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I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K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M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C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E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Q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S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U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X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Z49"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A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49"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D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F49"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G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P49"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R49"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S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T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49" authorId="4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50" authorId="4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M50" authorId="4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S50" authorId="4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T50" authorId="4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50" authorId="4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G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t>
        </r>
      </text>
    </comment>
    <comment ref="DH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t>
        </r>
      </text>
    </comment>
    <comment ref="DZ5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t>
        </r>
      </text>
    </comment>
    <comment ref="ED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t>
        </r>
      </text>
    </comment>
    <comment ref="EE5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t>
        </r>
      </text>
    </comment>
    <comment ref="EI51" authorId="5"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t>
        </r>
      </text>
    </comment>
    <comment ref="GG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t>
        </r>
      </text>
    </comment>
    <comment ref="HN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t>
        </r>
      </text>
    </comment>
    <comment ref="HO51" authorId="47"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t>
        </r>
      </text>
    </comment>
    <comment ref="BE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Y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D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52" authorId="4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V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W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X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W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Y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A53" authorId="4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AM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t>
        </r>
      </text>
    </comment>
    <comment ref="BE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t>
        </r>
      </text>
    </comment>
    <comment ref="BK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t>
        </r>
      </text>
    </comment>
    <comment ref="BQ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t>
        </r>
      </text>
    </comment>
    <comment ref="BS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t>
        </r>
      </text>
    </comment>
    <comment ref="CT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t>
        </r>
      </text>
    </comment>
    <comment ref="CY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t>
        </r>
      </text>
    </comment>
    <comment ref="DP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t>
        </r>
      </text>
    </comment>
    <comment ref="EE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t>
        </r>
      </text>
    </comment>
    <comment ref="EI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t>
        </r>
      </text>
    </comment>
    <comment ref="GB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t>
        </r>
      </text>
    </comment>
    <comment ref="HQ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t>
        </r>
      </text>
    </comment>
    <comment ref="HU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t>
        </r>
      </text>
    </comment>
    <comment ref="HV54" authorId="50"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t>
        </r>
      </text>
    </comment>
    <comment ref="BE55" authorId="5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t>
        </r>
      </text>
    </comment>
    <comment ref="CO55" authorId="5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t>
        </r>
      </text>
    </comment>
    <comment ref="GS55" authorId="5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t>
        </r>
      </text>
    </comment>
    <comment ref="HN55" authorId="5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t>
        </r>
      </text>
    </comment>
    <comment ref="HQ55" authorId="51"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t>
        </r>
      </text>
    </comment>
    <comment ref="P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Q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V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V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W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56" authorId="5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57" authorId="5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I57" authorId="5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57" authorId="5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58" authorId="5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M5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N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C58" authorId="5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O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Q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Y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N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Y58" authorId="5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5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D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58"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F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W58" authorId="5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G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E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S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T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A58" authorId="5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U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V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W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F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S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59" authorId="5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60"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J60"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K60"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L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N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H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J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K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O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Q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N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P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Q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W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V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60" authorId="5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61" authorId="5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6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J6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K6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L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AL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N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J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K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Q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N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P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62" authorId="5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C6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JA62"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Y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U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Y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D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H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O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R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B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H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I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J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K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L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M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N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P63" authorId="6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O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K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T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U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V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W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Y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Z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E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S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T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Y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F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A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F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O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64" authorId="6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T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U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V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W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E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R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I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S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A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G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Q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R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X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Y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E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Z65" authorId="6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66" authorId="6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66" authorId="6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67" authorId="6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67" authorId="6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67"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U67" authorId="6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67" authorId="6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69" authorId="6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S69" authorId="6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T69" authorId="6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69" authorId="6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69" authorId="6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F70" authorId="6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H70" authorId="6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W70" authorId="6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Z70" authorId="6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A70" authorId="66"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H71" authorId="6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Q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R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H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O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R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X71" authorId="6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M72" authorId="6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72" authorId="6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E72" authorId="6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72" authorId="69"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D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J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U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A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E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73" authorId="7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S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R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U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A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74"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O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P74"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IB74" authorId="71"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T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B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F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O75" authorId="72"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76" authorId="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77" authorId="7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77" authorId="7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I77" authorId="73"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U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Z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ES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W78" authorId="75"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E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A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Y78" authorId="74"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t>
        </r>
      </text>
    </comment>
    <comment ref="CN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t>
        </r>
      </text>
    </comment>
    <comment ref="CS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t>
        </r>
      </text>
    </comment>
    <comment ref="HC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t>
        </r>
      </text>
    </comment>
    <comment ref="HP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t>
        </r>
      </text>
    </comment>
    <comment ref="HQ79" authorId="76"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t>
        </r>
      </text>
    </comment>
    <comment ref="BD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J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H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J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K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M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CN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O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DP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U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C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F80" authorId="77"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E81" authorId="7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FE81" authorId="78"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BQ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t>
        </r>
      </text>
    </comment>
    <comment ref="BT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t>
        </r>
      </text>
    </comment>
    <comment ref="DA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t>
        </r>
      </text>
    </comment>
    <comment ref="DN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t>
        </r>
      </text>
    </comment>
    <comment ref="DR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t>
        </r>
      </text>
    </comment>
    <comment ref="DZ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t>
        </r>
      </text>
    </comment>
    <comment ref="EE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t>
        </r>
      </text>
    </comment>
    <comment ref="EV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t>
        </r>
      </text>
    </comment>
    <comment ref="EX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t>
        </r>
      </text>
    </comment>
    <comment ref="EY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t>
        </r>
      </text>
    </comment>
    <comment ref="FC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t>
        </r>
      </text>
    </comment>
    <comment ref="FG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t>
        </r>
      </text>
    </comment>
    <comment ref="GE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t>
        </r>
      </text>
    </comment>
    <comment ref="HD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t>
        </r>
      </text>
    </comment>
    <comment ref="HQ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t>
        </r>
      </text>
    </comment>
    <comment ref="IA82" authorId="79" shapeId="0">
      <text>
        <r>
          <rPr>
            <sz val="8"/>
            <color indexed="8"/>
            <rFont val="Arial"/>
            <family val="2"/>
          </rPr>
          <t xml:space="preserve">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t>
        </r>
      </text>
    </comment>
    <comment ref="GC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D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E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GF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C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 ref="HQ83" authorId="80" shapeId="0">
      <text>
        <r>
          <rPr>
            <sz val="8"/>
            <color indexed="8"/>
            <rFont val="Arial"/>
            <family val="2"/>
          </rPr>
          <t>2013-09-10: alamance
Programming money from the FOL.  We did not spend our Gardner Trust pay-out in 2012-2013
2013-09-05: alamance
We began offering ebooks using Baker &amp; Taylor's Axis360 service.  $5000 was used from the Gardner Trust Fund to start this collection.
2013-09-09: alamance
Budget was frozen in March, 2013
2013-09-11: alamance
2013-09-11: alamance
Random days were chosen, one a month, to take statistics
2013-09-04: albemarle
ARL does not require registration for SRP so this figure is a guess.
2013-09-04: albemarle
Summer Reading programs in ARL are usually open to children of all ages - not age specific.
2013-09-04: albemarle
This figure is a guess as ARL does not usually do age specific programs during the summer.
2013-08-13: albemarle
All branch locations reduced the number of periodicals due to budget cuts.
2013-08-22: albemarle
Homebound circulation
2013-09-04: albemarle
We do not lend the items listed for this question. However the system will not acknowledge that we do not lend - defaults to "we do not track".
2013-09-05: albemarle
We do not loan technology items, but this system will not allow me to select that option from the drop down menu.  The system also requires a value on the data collection method on the tech items that we do not circulate.  I chose "other" and hope I will be able to get this report submitted.  (BLMassie)
2013-09-04: albemarle
No YA programs were held during FY ending June 30, 2013
2013-09-04: albemarle
No significant difference in programs held. Gates County Library was closed for almost 10 weeks while they moved to a new location.
2013-08-22: albemarle
Figure reflects all site visits.  Last year's figure reported incorrectly
2013-09-06: alexanderco
Also created a summer reading video for schools and government channel.
2013-09-10: alexanderco
Horizon data for LY does not match the numbers used in last  year's statistical report.  I don't know where the error is.
2013-09-10: alexanderco
On the Horizon circulation report, we only appear to be down about 2500 for circulation from last year to this year.  I'm not sure where the 37,865 circulation came from.
2013-09-10: alexanderco
Horizon data shows NF circ down b about 200, not 5000.  Again, I'm not sure when/where the error was made.
2013-09-10: alexanderco
Same discrepancy - I'm not sure which year is incorrect.
2013-09-10: alexanderco
2013-09-10: alexanderco
According to Horizon, we're up from last year.
2013-09-10: alexanderco
2013-09-13: alexanderco
Manually re-counted all of 2012-13 stats.  The error must lie in 11-12, and we'll go back through those.  We have not cut any regular programs, but this was our year "without food" at inside programs.
2013-09-12: alexanderco
Added Envisionware, but have had trouble - months without public printing hurt our numbers this year.
2013-09-11: appalachian
no central library in this region
2013-08-28: appalachian
Number is correct
2013-08-28: appalachian
Number is correct
2013-09-11: appalachian
2013-08-14: appalachian
number is correct
2013-08-06: amy
We do not have a program for birth to 5 years
2013-09-13: amy
Regional Office is the central library.
2013-09-13: SLNC001
2013-09-13: SLNC001
The library says they didn't buy any collection materials that were't print (no DVDs, audiobooks, databases, etc)
2013-09-13: amy
We have added a new program to the one we had last year so the totals are larger now.
2013-09-13: amy
We have added a teen program to the regular childrens program....
2013-09-13: amy
We count our internet sessions in half hour slots so the totals are higher on this statistic....
2013-09-13: bhm
A new courier van was purchased. When the finance officer retired, the salary returned to entry level.
2013-09-13: bhm
Bequest (willed) funds given to Martin Memorial Library were used to buy a empty house and lot to expand the parking lot
2013-09-13: bhm
We have 118,655 volumes. It would not let me type in the blue line area.
2013-09-13: bhm
We have less money to buy materials with and our numbers are dropping. It could also be e-books public is buying for e-readers.
2013-09-13: bhm
The central branch library has had reduced hours of operation for two years due to budget constraints. Being open only three days a week instead of five days a week has taken its toll.
2013-09-13: bhm
We do an outreach program to 53 daycares and preschools with monthly visits and exchange of materials.
2013-09-13: bhm
We have just purged borrowers who have not used the library in 3 years in preparation of changing automation systems and lost some users when the Headquarters library reduced hours to 3 days a week.
2013-09-13: bhm
We are focusing on trying to engage teens. We partnered with the Parks and Recreation Dept., have provided opportunities for maker space video crafting.
2013-09-13: bhm
We have added activities and partnerships hoping to draw the teens back to the library. The videos they have been making are on our website www.bhmliib.org under teens. They learned how to kayak with the Parks dept.
2013-09-13: bhm
We have increased our efforts to bring back the teens.
2013-09-13: bhm
We have increased our efforts to bring in the teens.
2013-09-13: bhm
Some attendance at children's programs was less than last year.
2013-09-13: bhm
We did not track in 2012-2013 FY, but it is averaging 50 per day mostly smart phones at locations. We had to increase number of wifi users from 50-100 at all locations.
2013-09-17: SLNC001
I'm not sure why the system is throwing an edit check. Only the bookmobile had reduced service hours.
2013-08-07: bladen
Cost of database remained the same.
2013-09-17: SLNC001
The library offered many fewer YA programs.
2013-07-18: braswell
Interim Director
2013-07-22: braswell
We don't have a branch.
2013-07-23: braswell
Librarians previously reported as not accredited now accredited.
2013-07-18: braswell
Error in previously reported data.
2013-07-18: braswell
This refers to the last Director who left on June 22, 2013. Interim Director currently holds position.
2013-07-18: braswell
2013-07-18: braswell
Chiller replacement
2013-07-18: braswell
2013-07-18: braswell
Eliminating VHS formats from collection.
2013-07-22: braswell
No idea why this changed so much - suspect NCLIVE count changed or was not counted right before.
2013-07-22: braswell
2013-07-18: braswell
Check out items via ILS.
2013-07-22: braswell
Reduction due to change in Smart Start funding to DEPC RAGGS program and change to Raising a Reader program.
2013-07-22: braswell
Started new one card consortium
2013-07-22: braswell
2013-09-10: brunswick
WBrunswick County does not have a central library.
2013-09-10: brunswick
Brunswick County has one librarian and 16 paraprofessional employees.
2013-09-10: brunswick
Last year we received a grant.  This year -- no grant.
2013-09-10: brunswick
$2,000 for electronic expenditures is correct.
2013-09-10: brunswick
AA-V budget was cut this year.
2013-09-12: buncombe
The large increase in total ebooks is due to purchases made with an LSTA EZ Strengthening Public and Academic Libraries grant for digital books.
2013-09-12: buncombe
Interlibrary Loans provided includes consortial lending for NCCardinal in addition to OCLC ILLs.
2013-09-12: buncombe
Interlibrary Loans received includes consortial lending for NCCardinal in addition to OCLC ILLs.
2013-09-05: buncombe
Usage counts unavailable for several months at several branch libraries due to software upgrades.
2013-09-05: buncombe
New reporting software allows the count of visits to the website as opposed to estimating from page visits.
2013-09-10: burke
Significant increase in local funding for materials.
2013-09-03: cabarrus
Teen fiction only (non-fiction interfiled with adult)
2013-09-05: cabarrus
NC LIVE eBooks were not counted previously.  Their MARC records were not in our catalog until this fiscal year.
2013-09-03: cabarrus
Our local eAudio collection is also through OneClickDigitial and counted with NC LIVE eAudio circulation.
2013-09-03: cabarrus
Outreach circulation is counted with Main Library circulation.
2013-09-11: caldwell
Last year we had one vacant MLS position. This year we have filled that position and, after a retirement, have upgraded a paraprofessional vacancy to an MLS position.
2013-09-11: caldwell
Weeded audio cassettes
2013-09-11: caldwell
Weeded VHS items
2013-09-11: caldwell
Digital library checkouts
2013-09-14: caldwell
Our Children's Librarian position was vacant for the first 6 months of the fiscal year so the number of programs offered was reduced.
2013-09-14: caldwell
The Children's Librarian position was vacant for the first 6 months of the fiscal year so fewer programs were offered.
2013-09-06: SLNC001
This is the first year that Caswell library has existed as an independent library. The Hyconeechee regional library split apart. Caswell, Orange, and Person are all now county libraries for the first time.
2013-09-06: SLNC001
2013-08-19: gunn
The Hyconeechee Regional Library System dissolved in 2011, making this the first year that Caswell County Public Library is reporting the data as a seperate county library.
2013-09-09: gunn
2013-07-22: gunn
The Hyconeechee Regional Library System dissolved in 2011, making this the first year that Caswell County Public Library is reporting the data as a seperate county library.
2013-07-22: gunn
2013-07-22: gunn
Outreach Van that is used to deliver materials to area nursing homes, senior centers, etc.
2013-07-22: gunn
2013-08-19: gunn
LSTA Planning Grant - Dr. Burgin - $11,960 LSTA NC Cardinal Grant -  $19,978
2013-08-19: gunn
2013-08-19: gunn
2013-08-19: gunn
2013-08-20: gunn
This figure includes $31,938 in LSTA grant expenses, as well as all other expenses including water, supplies, automation, etc...
2013-08-20: gunn
2013-08-20: gunn
2013-08-20: gunn
Also includes regional ops of $3630 from FY 11/12
2013-08-20: gunn
2013-08-20: gunn
2013-08-20: gunn
2013-08-20: gunn
2013-08-20: gunn
2013-08-20: gunn
2013-08-20: gunn
2013-08-19: gunn
2013-09-03: gunn
2013-09-03: gunn
2013-09-03: gunn
NC Cardinal has reports that we run monthly. The totals in this report are based on the monthly stats collected at the end of each month in NC Cardinal and Polaris. However, the monthly stats collected in NC Cardinal are much larger than the stats provided by the year end NC Cardinal report...  We would prefer to use the monthly figures, which are much closer to the figures from our old system.
2013-09-03: gunn
2013-08-20: gunn
2013-08-20: gunn
2013-08-21: catawba
During this past fiscal year, the library has embarked on a weeding project. Since we had not weeded in 5 years, there were a large number of items removed from the collection. We are using the collectionHQ software to identify "dead" and "grubby" items for removal. Since we had not weeded in the previous 5 years, this weeding project has had a larger impact on our collection counts than if it had been spread out over the longer time period.
2013-08-21: catawba
In last year's number, staff only counted the newspaper subscriptions and the periodicals that we obtain through Ebsco. But in fact, we have gift and free subscriptions that were not added to the number. Also, there are quite a few periodicals that come to our local history and genealogy room that are paid directly to the publishers and they were not counted last year. So this year's number is more accurate according to the instructions for this report.
2013-08-21: catawba
This number includes the microform collection in our local history and genealogy room. (Both microfiche and microfilm)
2013-08-21: catawba
Last year, the checkout of public computers was included in this total number. This year it is not included per the report instructions. So this number is significantly lower.
2013-08-19: catawba
Last year, the checkout of public computers was included in this total number. This year it is not included per the report instructions.
2013-08-19: catawba
Last year, the checkout of public computers was included in this total number. This year it is not included per the report instructions.
2013-08-20: catawba
Our registered patrons database was last purged in August 2011. It will be purged again in August 2014.
2013-08-20: catawba
We have the same number of public Internet computer terminals as we did last year.
2013-08-20: catawba
Last year, we used Google Analytics to track website usage, but this year we reverted back to Catawba County Government's "official" tracking tool "StatCounter.com." We are unable to explain why there is such as large discrepancy in the numbers from last year to this year except that the Google Analytics page may have been set up improperly. That could mean an error between our ILS vendor Library.Solution and the county's ITC department who set up Google Analytics. Since it was not set up inhouse and we lack the technical expertise to analyze it, we queried ITC. But they could not explain it either. So we decided to go back to using their official count which is taken from StatCounter.com. So while this year's number is much lower, it matches that of our official governing body.
2013-09-10: SLNC001
After renovations completed this year, the library returned to their old location.
2013-09-10: SLNC001
2013-09-10: chapelhill
0
2013-09-10: chapelhill
Includes 'program support' personnel and all other FTE calculated at 40hr/wk
2013-09-10: chapelhill
2013-09-13: chapelhill
Large increase over last year due to better data collection (numbers provided by state rather than local staff) and new purchases by NCDL.
2013-09-09: mecklenburg
ILS cannot provide this data for FY13
2013-09-09: mecklenburg
2013-09-10: SLNC001
The library added large amounts of ebooks this year. Additionally, consortially held materials were counted.
2013-09-10: mecklenburg
Includes audio titles in both Freegal (music singles) and Hoopla, both added this year.
2013-09-10: SLNC001
2013-09-10: SLNC001
The library added large quantities of video this year.
2013-09-09: mecklenburg
Total door count for each location using laser beam door counter machine
2013-09-10: mecklenburg
Does not include directional transactions (323,627) and library account transactions (375,918).  These were included in previous reports.
2013-08-15: mecklenburg
Sampling for 1 week, once a quarter per year, (January, April, July &amp; October)
2013-09-13: chatham
Collection increase due to emphasis on eresources.
2013-09-13: chatham
Collection increase due emphasis on eresources.
2013-09-13: chatham
Children's services staff provided an increase in YA programming that impacted increased program attendance.
2013-09-13: chatham
Improved staff training to increase accuracy of data collection in counting reference transactions.
2013-08-22: chatham
We have neither added nor removed any terminals.
2013-09-10: cleveland
This was our first full year with the e-iNC consortium and we have made a concerted effort to train the public on the various e-readers available.
2013-09-10: cleveland
The large number on NC LIVE ebook circulation was pre-populated by the State Library and we have no way to verify that this is correct.
2013-09-20: columbus
Columbus County Public Library  only have one F.T.E. MLS employee.
2013-09-20: columbus
$6,000 for overdrive ebooks
2013-09-20: columbus
Lines Items funding is not the same.
2013-09-15: cpc
We only have branches. No central library.
2013-09-16: cpc
Based on instructions this is the correct answer.
2013-09-15: cpc
answer changed due to explaination of instructions
2013-09-15: cpc
THIS IS THE CORRECT ANSWER BASED ON THE INSTRUCTIONS DIRECTIONS.
2013-09-15: cpc
This is the correct answer based on the instructions directions - Positions that require a MLS degree.
2013-09-15: cpc
This is the correct answer based on the instructions directions - Positions that require a MLS degree.
2013-09-15: cpc
BECAUSE WE WERE NOT ABLE TO GET DATA DUE TO NEW PROGRAM IN PREVIOUS YEAR, ESTIMATES WERE USED.  THESE ARE THE FIGURES FROM CURRENT PROGRAM.
2013-09-15: cpc
WE ARE HAVING MORE PROGRAMS FOR YOUNG ADULTS.
2013-09-04: cumberland
Change in instructions now require the library to include ALL ebooks accessible by customers.
2013-09-04: cumberland
Change in instructions now require the library to include ALL downloadable videos accessible by customers.
2013-09-13: davidson
These questions are new this year.
2013-09-13: davidson
2013-09-13: davidson
2013-09-13: davidson
2013-09-13: davidson
Some of these are new questions not asked last year and therefore there is an increase.
2013-09-13: davidson
2013-09-13: davidson
The access to internet and the availability of games, websites, etc. has helped lowere these numbers. Also the economic conditions and the effects on families has lessened the amount of money they have which lessens the trips to libraries which lowers our numbers.
2013-09-13: davidson
2013-08-21: davidson
The use of technology  and being able to communicate via the internet has decreased the usage of the meeting rooms.
2013-08-21: davidson
2013-08-12: davidson
We are a part of NC Cardinal which does Resource Sharing among its members. This factor accounts for the increase of"Intralibrary loans".
2013-08-12: davidson
2013-08-27: davie
eInc = 6968; databases = 2926; newspaper digitization = 12,783
2013-08-27: davie
AV for two locations plus microfilm
2013-09-10: davie
a year ago the library replaced its PCs according to the county replacement cycle; this year our only capital expenditure was for recovering juvenile area chairs
2013-07-24: davie
WT Cox = 72, plus 3 newspapers
2013-07-22: davie
WT Cox = 78 (total?). plus newspapers....
2013-09-10: davie
this year the count includes NC LIVE ebooks
2013-09-10: davie
also, our ebook consortium collection continues to grow.
2013-07-22: davie
Advantage account
2013-09-10: SLNC001
All NC libraries started counting consortially shared digital content for the first time this year, which drastically increased their numbers.
2013-09-10: davie
this year NC LIVE is included in numbers
2013-07-22: davie
confirm that Advantage = 100% ebook
2013-09-10: SLNC001
2013-07-24: davie
20 Outreach destinations
2013-07-22: davie
FOL, DCHGS, Chamber, DCCC, NCHC, Smart Start, School System, Outreach destinations, Senior Center,
2013-07-24: davie
Outreach van.
2013-09-10: davie
better counting and additional programs captured this year
2013-08-27: davie
guesstimate
2013-09-10: SLNC001
This appears to have only decreased by 5%, I'm not sure why an edit check is being triggered.
2013-08-27: davie
NC Cardinal Resource Sharing - Items Loaned
2013-08-27: davie
Cardinal = 569 OCLC = 21
2013-08-27: davie
OCLC = 46 borrowed
2013-08-27: davie
Cardinal Hold Requests Filled = 459
2013-07-22: davie
new site launched 10/19/12: 37,367 visits thru 6/30/13; extrapolate to 52,753 for 12 mons.
2013-09-11: duplin
That's just how many Children's programs we were able to offer.  Keep in mind that my children's librarian runs a branch library too.
2013-09-11: duplin
We did not track reference transactions this year
2013-09-11: duplin
Due to State budget cuts, pre-ks were not allowed to go on as many library visits as in the past.  We had one pre-k was no longer able to come because they increased from 2 to 6 classes and we could not accommodate that many children.
2013-08-02: duplin
We have not added any new public computers this year.
2013-09-14: durham
FY12 numbers only included local videos
2013-09-05: durham 
Bookmobile went off the road in November of 2012 and was out of commission the rest of the fiscal year.
2013-09-05: durham 
Additional circulation was done using other mobile units after Bookmobile went off the road in November.
2013-09-13: eastalbemarle
Library system serves Camden, Currituck, Dare and Pasquotank counties.  The physical address for the headquarters is located in Pasquotank county.
2013-09-13: eastalbemarle
More DVDs and Books on CD purchased this past year.  In error, one of our branches did not report a cost for this item the previous year.
2013-09-13: eastalbemarle
We provided fewer young adult programs last year resulting in less attendance.
2013-09-13: eastalbemarle
young adult programs equal (6).
2013-09-13: eastalbemarle
two counties provided more children's programs outside of the library.
2013-09-10: eastalbemarle
Computer software and sign up sheets were used
2013-09-13: SLNC001
This is only 4 fewer programs than last year. Not sure why the error is throwing.
2013-08-14: edgecombe
We have the same number of public computers we had last year.
2013-09-05: farmville
We are one location; no branches.
2013-09-06: farmville
Increase was due to more quality programming and community awareness.
2013-09-06: SLNC001
2013-09-05: farmville
The total program attendance increase was due to the increase of quality programming and community awareness.
2013-08-26: farmville
Due to NC Cardinal resource sharing.
2013-07-24: farmville
2012/13 was the first complete fiscal year that the Library maintained a website.
2013-09-12: fontana
The County has NOT changed and you people pre-filled this field!
2013-09-12: fontana
We do not have a "central" library.  We are a regional library system serving 3 counties.  Our administrative HQ is not a library it is an office not open to the public.
2013-09-12: fontana
NCLive added a lot of e-books that weren't there last year.  And the e-iNC consortium was brand new.  We've grown.
2013-09-12: fontana
NC-Live has added downloadables and e-iNC has grown.
2013-09-12: fontana
You changed the definitions.
2013-09-12: fontana
We are now part of NC-Cardinal and loan a lot to other libraries in the consortium
2013-09-12: fontana
We are now part of NC-Cardinal and borrow a lot from other liraries in the consortium.
2013-09-12: forsyth
did not count this year.
2013-09-13: forsyth
There were additional funds added to the book budget to purchase e-books
2013-09-13: forsyth
Did not count this year.
2013-09-12: forsyth
2013-09-12: forsyth
There were less programs done this year.
2013-09-13: franklin
Registration not required
2013-09-13: franklin
We had an increase in the amount of part time hours allowed.
2013-09-12: franklin
Includes FICA and unemployment insurance as well as hospitalization, retiree insurance, retirement and 401/457 contributions.
2013-09-12: franklin
included; printed costs for advertising, periodicals, books.  Our professional dues and subscriptions line item expenditure is not included as associated print media is an ancillary benefit of membership dues and is not calculated separately.  Expenditures for print materials distributed by the library at no cost to the beneficiary and paid for by a foundation grant are included.
2013-09-12: franklin
Includes LSTA grant expenditures for e-books, local match and balance of consortium (e-inc,) dues in addition expenditures for Pro Quest ancestry.com and african american ancestry products included.
2013-09-13: franklin
We joined e-iNC consortium which gave patrons access to many more ebooks this value was provided to us we didn't input it.
2013-09-13: franklin
used to count 725 and 726 in the reference transactions.
2013-09-13: franklin
Children's programs offered only difference of 14 programs not sure why this was flagged
2013-09-13: franklin
Computers have been checked out in the past for 1/2 hour sessions, now 1 hour sessions; we do not require patrons to leave computers if there is no waiting and circulation staff are too encumbered to renew sessions for patrons surpassing one hour use.  This number will not be accurate given current operational parameters.
2013-09-13: franklin
Incorrect data last year
2013-08-16: gaston
Gaston County Public Library Main Branch, 1555 E. Garrison Blvd.
2013-08-16: gaston
Fewer branches this year due to breakup of Regional Library system
2013-09-06: gaston
2013-09-06: gaston
2013-09-13: gaston
2013-09-13: gaston
2013-09-13: gaston
2013-09-13: gaston
2013-09-13: gaston
2013-09-13: gaston
2013-09-13: gaston
2013-09-13: gaston
2013-09-13: gaston
2013-09-13: gaston
2013-09-06: gaston
2013-08-16: gaston
prior year was not zero
2013-08-16: gaston
2013-09-06: gaston
2013-09-06: gaston
2013-09-09: SLNC001
This is the first year the library is a separate administrative entity. Previously it was part of the Gaston-Lincoln Regional library.
2013-09-09: SLNC001
This is the first year the library is a separate administrative entity. Previously it was part of the Gaston-Lincoln Regional library.
2013-09-11: brown
Have not received yearly evaluation due July 1, 2013; therefore salary remains the same.
2013-08-09: brown
Inadvertently used annual salary before yearly merit instead of hiring rate salary.
2013-09-11: brown
Last year Young Adult was counted as "Adult" rather than "Juvenile".   There was an error in the adult fiction count as well.
2013-08-26: brown
Young adult fiction and nonfiction was included in the adult count.
2013-09-13: brown
The number this year is lower because the actual number of periodicals on hand were counted last year instead of the number of subscriptions.
2013-09-13: brown
Misread the question last year.  We currently subscribe to two online database.
2013-09-05: brown
The question was misread last year.  We currently have 2 online databases.
2013-09-13: brown
NCLIVE and e-INC eBooks were not included in last year's count.
2013-09-11: brown
NCLIVE eBooks were not included in last years' count.
2013-09-13: brown
Typo in last year's report.  Typed a 9 instead of a 3, bringing total adult fiction books to 90,000 rather than 30,000.
2013-09-11: brown
A typo increase the Adult fiction book count by 60,000.
2013-08-09: brown
2013-08-09: brown
2013-08-09: brown
Renewals were not counted last year and Young Adult was counted as Adult.
2013-09-11: brown
Periodicals do not circulate.
2013-08-26: brown
All borrowers (both active and inactive) were counted in last fiscal year. This year's count included active members only.
2013-09-11: brown
We are only able to accommodate 40 children in some of our programs due to space issues.
2013-09-13: brown
Movie showings were counted as programs last year.  They were not necessarily children's movie showings but children attended with parents or teens.
2013-09-09: brown
We went live with our new website in March 2013.  Have set up a Google Analytics account  and will be able to gather stats for next year.
2013-09-12: granville
implementing new system but was not functioning properly during this time
2013-09-12: granville
https://nc.countingopinions.com/pireports/images/notes_icon.gif
2013-09-12: granville
2013-10-01: granville
changes due to budget reporting
2013-10-01: granville
Library Bond expenditures
2013-10-01: granville
n/a
2013-10-01: granville
n/a electronic only
2013-10-01: granville
2013-10-01: granville
promoted programs in schools
2013-10-01: granville
south implemented a teen advisory board and offered more programs
2013-10-01: granville
network
2013-09-11: SLNC001
The addition of consortially shared ebooks are the reason this number is so much higher. Last year only locally owned ebooks were reported.
2013-09-11: SLNC001
The addition of consortially shared NCDL audiobooks are the reason this value is so much higher than last year.
2013-09-11: SLNC001
I don't know why this is throwing an error, the number is practically the same as last year.
2013-09-12: Perry
We are a single location system with no branches.
2013-09-12: Perry
This year the library joined e-iNC for ebooks, which was a substantial expense.  We also paid for several other online resources, including Newsbank.
2013-09-12: Perry
For FY 2013 our board appropriated $138,096.00 from the library's fund balance to be used in the FY 2013 operating budget.  Our auditor has said that this amount should not be counted as income, which it has not been on this report.  Our auditor said that we should report an unencumbered fund balance of $0 for FY 2013.
2013-09-13: Perry
Two YA programs the library had previously done, Teens and Tweens and the Anime Club, were dropped.  Teens and Tweens was dropped due to a lack of attendance and the Anime Club was dropped due to behavior problems.
2013-09-13: Perry
Two programs, Teens and Tweens and Anime Club, were dropped from the library's programming.
2013-09-13: Perry
We did cut back on the number of children's programs, including dropping the Baby and Me lapsit program due to lack of attendance.
2013-08-26: halifax
We stopped using our bookmobile in October 2012. We are using our van to provide outreach services.
2013-09-11: halifax
Our book budget decreased, because we had to move money to part-time salaries.
2013-09-11: halifax
Our book circulation is done, because we discovered that staff at one of the branches was incorrectly counting certain items as circulating.
2013-09-10: halifax
We are counting the microfilm used by our patrons, primarily for genealogical purposes.
2013-09-10: halifax
Our Enfield branch purged there patron data base and started over this past year.
2013-09-10: halifax
Each branch counts patrons manually each day.
2013-09-07: halifax
The Halifax County Library System's website did not go "live" until December 2012, so the county is for seven months.
2013-09-09: halifax
We only have the capability to measure the wireless visits at our Halifax site. We hope to purchase the necessary equipment for all of the branches during the next year.
2013-09-24: harnett
We are in the middle of a massive weeding project.
2013-09-24: harnett
2013-09-24: harnett
2013-09-24: harnett
Subscription from Ebsco lapsed.  New subscription from WT Cox starting Jan 2013.
2013-09-23: harnett
Tumblebooks, bookflix, OneClick, Newsbank Historical Newspapers, Ancestry, Worldbook.
2013-09-23: harnett
serials subscription with Ebsco lapses for a year.  Started new subscription with WT Cox Jan 2013.
2013-09-24: harnett
2013-09-24: harnett
circulation from OneClickDigital
2013-09-23: harnett
OneClickDigital:  Children/YA subscription 1155 titles + Adult subscription 3484 titles + 167 owned titles
2013-09-23: harnett
2013-07-17: harnett
Main &amp; Dunn Libraries have a gate counter.  Other libraries manually count individuals.
2013-09-23: harnett
Library sponsored programs and meeting room usage.
2013-07-17: harnett
career fairs
2013-09-23: harnett
Branch libraries report monthly; 682.  Main library samples one week a year then multilplies by 52; 3484.  Total 4166
2013-09-23: harnett
2013-07-17: harnett
ILS has option for staff to track however they choose to sample once a year.
2013-09-25: harnett
Rarely are we asked to provide ILL to other libraries.
2013-08-26: cooley
we do not have any branches
2013-08-26: cooley
Monies from a state grant.
2013-08-26: cooley
Tighter budget meant fewer programs.
2013-08-26: cooley
not sure why, but this is the hashmark figure. we have put in an aggressive policy and being friendly, greeting every patron, and being more approachable.
2013-08-26: cooley
i don't think 2 less is a large change.
2013-09-09: haywood
ABC funds were eliminated this year
2013-09-12: haywood
Donated funds went into capital outlay.
2013-09-09: haywood
Federal Funds are found in capital projects in this report.
2013-09-11: haywood
More funding was added to electronic resources
2013-09-11: haywood
Applied more funds to electronic resources
2013-09-12: haywood
NCDL materials were not counted correctly last year.
2013-09-12: haywood
This collection is just starting to grow.
2013-09-12: haywood
NCDL materials were not counted correctly last year.
2013-09-24: SLNC001
Those Cardinal libraries that came from Sirsi Dynix realized that Sirsi was counting a number of transactions as "circs" that The Cardinal Evergreen system does not. In particular, Haywood was having issues with books making it to the shelves without having been checked back in. So they asked staff to double zap everything being returned to make sure it was checked back in. Sirsi counted each of those as a circ and Evergreen only counts it once. This explains the large difference between last year and this year.
2013-09-11: haywood
Circulation changed from two week loan period to three week loan period when we joined NC Cardinal. More patrons purchasing e-books.
2013-09-09: haywood
Last years numbers were in error
2013-10-02: haywood
Materials not assigned to a particular library added to central library such as e-book, non-print
2013-10-02: haywood
Increase due to NC Cardinal assigning home library to each patron.  Check outs on patron cards are assigned to their home library
2013-09-11: haywood
We do not have a bookmobile service.
2013-09-11: haywood
The small number showing up under bookmobile are circulations coming through other NC Cardinal libraries.
2013-09-11</t>
        </r>
      </text>
    </comment>
  </commentList>
</comments>
</file>

<file path=xl/sharedStrings.xml><?xml version="1.0" encoding="utf-8"?>
<sst xmlns="http://schemas.openxmlformats.org/spreadsheetml/2006/main" count="35889" uniqueCount="6448">
  <si>
    <t>n/a</t>
  </si>
  <si>
    <t>Public Service Hours Per Year</t>
  </si>
  <si>
    <t>Number of Weeks Open</t>
  </si>
  <si>
    <t>154</t>
  </si>
  <si>
    <t>PLSC ID</t>
  </si>
  <si>
    <t>PLSC SEQ</t>
  </si>
  <si>
    <t>LIB ID</t>
  </si>
  <si>
    <t>C-ALAMANCE-G</t>
  </si>
  <si>
    <t>C-ALAMANCE-MA</t>
  </si>
  <si>
    <t>C-ALAMANCE-M</t>
  </si>
  <si>
    <t>C-ALAMANCE-NP</t>
  </si>
  <si>
    <t>C-ALAMANCE-SA</t>
  </si>
  <si>
    <t>R-ALBEMARLE-L</t>
  </si>
  <si>
    <t>R-ALBEMARLE-J</t>
  </si>
  <si>
    <t>R-ALBEMARLE-G</t>
  </si>
  <si>
    <t>R-ALBEMARLE-H</t>
  </si>
  <si>
    <t>R-ALBEMARLE-A</t>
  </si>
  <si>
    <t>R-ALBEMARLE-M</t>
  </si>
  <si>
    <t>R-ALBEMARLE-N</t>
  </si>
  <si>
    <t>C-ALEXANDER-A</t>
  </si>
  <si>
    <t>C-ALEXANDER-B</t>
  </si>
  <si>
    <t>R-APPALACHIAN-W</t>
  </si>
  <si>
    <t>R-APPALACHIAN-A</t>
  </si>
  <si>
    <t>R-APPALACHIAN-WI</t>
  </si>
  <si>
    <t>R-APPALACHIAN-T</t>
  </si>
  <si>
    <t>R-APPALACHIAN-WW</t>
  </si>
  <si>
    <t>R-AVERY-MITCHELL-A</t>
  </si>
  <si>
    <t>R-AVERY-MITCHELL-M</t>
  </si>
  <si>
    <t>R-AVERY-MITCHELL-S</t>
  </si>
  <si>
    <t>R-AVERY-MITCHELL-Y</t>
  </si>
  <si>
    <t>R-AVERY-MITCHELL-BS</t>
  </si>
  <si>
    <t>R-BHM-A</t>
  </si>
  <si>
    <t>R-BHM-FM</t>
  </si>
  <si>
    <t>R-BHM-HG</t>
  </si>
  <si>
    <t>R-BHM-O</t>
  </si>
  <si>
    <t>R-BHM-M</t>
  </si>
  <si>
    <t>R-BHM-RO</t>
  </si>
  <si>
    <t>R-BHM-BHM</t>
  </si>
  <si>
    <t>R-BHM-G</t>
  </si>
  <si>
    <t>C-BLADEN-E</t>
  </si>
  <si>
    <t>C-BLADEN-B</t>
  </si>
  <si>
    <t>C-BLADEN-C</t>
  </si>
  <si>
    <t>C-BLADEN-BS</t>
  </si>
  <si>
    <t>C-NASH-N</t>
  </si>
  <si>
    <t>C-BRUNSWICK-S</t>
  </si>
  <si>
    <t>C-BRUNSWICK-L</t>
  </si>
  <si>
    <t>C-BRUNSWICK-WB</t>
  </si>
  <si>
    <t>C-BRUNSWICK-O</t>
  </si>
  <si>
    <t>C-BRUNSWICK-HC</t>
  </si>
  <si>
    <t>C-BUNCOMBE-A</t>
  </si>
  <si>
    <t>C-BUNCOMBE-W</t>
  </si>
  <si>
    <t>C-BUNCOMBE-BM</t>
  </si>
  <si>
    <t>C-BUNCOMBE-EA</t>
  </si>
  <si>
    <t>C-BUNCOMBE-NA</t>
  </si>
  <si>
    <t>C-BUNCOMBE-SA</t>
  </si>
  <si>
    <t>C-BUNCOMBE-SB</t>
  </si>
  <si>
    <t>C-BUNCOMBE-S</t>
  </si>
  <si>
    <t>C-BUNCOMBE-WA</t>
  </si>
  <si>
    <t>C-BUNCOMBE-EN</t>
  </si>
  <si>
    <t>C-BUNCOMBE-F</t>
  </si>
  <si>
    <t>C-BUNCOMBE-LAW</t>
  </si>
  <si>
    <t>C-BUNCOMBE-LE</t>
  </si>
  <si>
    <t>C-BURKE-M</t>
  </si>
  <si>
    <t>C-BURKE-V</t>
  </si>
  <si>
    <t>C-BURKE-C</t>
  </si>
  <si>
    <t>C-CABARRUS-C</t>
  </si>
  <si>
    <t>C-CABARRUS-K</t>
  </si>
  <si>
    <t>C-CABARRUS-M</t>
  </si>
  <si>
    <t>C-CABARRUS-H</t>
  </si>
  <si>
    <t>C-CALDWELL-C</t>
  </si>
  <si>
    <t>C-CALDWELL-G</t>
  </si>
  <si>
    <t>C-CALDWELL-H</t>
  </si>
  <si>
    <t>C-CATAWBA-M</t>
  </si>
  <si>
    <t>C-CATAWBA-S</t>
  </si>
  <si>
    <t>C-CATAWBA-SS</t>
  </si>
  <si>
    <t>C-CATAWBA-C</t>
  </si>
  <si>
    <t>C-CATAWBA-SW</t>
  </si>
  <si>
    <t>C-CATAWBA-CE</t>
  </si>
  <si>
    <t>M-CHAPELHILL-C</t>
  </si>
  <si>
    <t>C-CHATHAM-GO</t>
  </si>
  <si>
    <t>C-CHATHAM-W</t>
  </si>
  <si>
    <t>C-CHATHAM-P</t>
  </si>
  <si>
    <t>C-CLEVELAND-C</t>
  </si>
  <si>
    <t>C-CLEVELAND-S</t>
  </si>
  <si>
    <t>C-COLUMBUS-E</t>
  </si>
  <si>
    <t>C-COLUMBUS-F</t>
  </si>
  <si>
    <t>C-COLUMBUS-T</t>
  </si>
  <si>
    <t>C-COLUMBUS-BS</t>
  </si>
  <si>
    <t>C-COLUMBUS-CO</t>
  </si>
  <si>
    <t>C-COLUMBUS-RM</t>
  </si>
  <si>
    <t>C-COLUMBUS-CH</t>
  </si>
  <si>
    <t>R-CRAVEN-PAMLICO-B</t>
  </si>
  <si>
    <t>R-CRAVEN-PAMLICO-C</t>
  </si>
  <si>
    <t>R-CRAVEN-PAMLICO-N</t>
  </si>
  <si>
    <t>R-CRAVEN-PAMLICO-CC</t>
  </si>
  <si>
    <t>R-CRAVEN-PAMLICO-H</t>
  </si>
  <si>
    <t>R-CRAVEN-PAMLICO-V</t>
  </si>
  <si>
    <t>R-CRAVEN-PAMLICO-P</t>
  </si>
  <si>
    <t>R-CRAVEN-PAMLICO-NB</t>
  </si>
  <si>
    <t>R-CRAVEN-PAMLICO-E</t>
  </si>
  <si>
    <t>C-CUMBERLAND-HQ</t>
  </si>
  <si>
    <t>C-CUMBERLAND-B</t>
  </si>
  <si>
    <t>C-CUMBERLAND-CL</t>
  </si>
  <si>
    <t>C-CUMBERLAND-SL</t>
  </si>
  <si>
    <t>C-CUMBERLAND-HM</t>
  </si>
  <si>
    <t>C-CUMBERLAND-NR</t>
  </si>
  <si>
    <t>C-CUMBERLAND-E</t>
  </si>
  <si>
    <t>C-CUMBERLAND-LA</t>
  </si>
  <si>
    <t>C-CUMBERLAND-W</t>
  </si>
  <si>
    <t>C-DAVIDSON-D</t>
  </si>
  <si>
    <t>C-DAVIDSON-DE</t>
  </si>
  <si>
    <t>C-DAVIDSON-N</t>
  </si>
  <si>
    <t>C-DAVIDSON-T</t>
  </si>
  <si>
    <t>C-DAVIDSON-BS</t>
  </si>
  <si>
    <t>C-DAVIDSON-W</t>
  </si>
  <si>
    <t>C-DAVIE-D</t>
  </si>
  <si>
    <t>C-DAVIE-C</t>
  </si>
  <si>
    <t>C-DUPLIN-D</t>
  </si>
  <si>
    <t>C-DUPLIN-F</t>
  </si>
  <si>
    <t>C-DUPLIN-L</t>
  </si>
  <si>
    <t>C-DUPLIN-R</t>
  </si>
  <si>
    <t>C-DUPLIN-W</t>
  </si>
  <si>
    <t>C-DURHAM-D</t>
  </si>
  <si>
    <t>C-DURHAM-N</t>
  </si>
  <si>
    <t>C-DURHAM-W</t>
  </si>
  <si>
    <t>C-DURHAM-BS</t>
  </si>
  <si>
    <t>C-DURHAM-M</t>
  </si>
  <si>
    <t>C-DURHAM-B</t>
  </si>
  <si>
    <t>C-DURHAM-SW</t>
  </si>
  <si>
    <t>C-DURHAM-ER</t>
  </si>
  <si>
    <t>C-DURHAM-SR</t>
  </si>
  <si>
    <t>R-EASTALBEMARLE-BS</t>
  </si>
  <si>
    <t>R-EASTALBEMARLE-C</t>
  </si>
  <si>
    <t>R-EASTALBEMARLE-D</t>
  </si>
  <si>
    <t>R-EASTALBEMARLE-H</t>
  </si>
  <si>
    <t>R-EASTALBEMARLE-K</t>
  </si>
  <si>
    <t>R-EASTALBEMARLE-P</t>
  </si>
  <si>
    <t>R-EASTALBEMARLE-CO</t>
  </si>
  <si>
    <t>R-EASTALBEMARLE-M</t>
  </si>
  <si>
    <t>C-EDGECOMBE-E</t>
  </si>
  <si>
    <t>C-EDGECOME-P</t>
  </si>
  <si>
    <t>M-FARMVILLE-F</t>
  </si>
  <si>
    <t>R-FONTANA-J</t>
  </si>
  <si>
    <t>R-FONTANA-M</t>
  </si>
  <si>
    <t>R-FONTANA-H</t>
  </si>
  <si>
    <t>R-FONTANA-S</t>
  </si>
  <si>
    <t>R-FONTANA-CASHIERS</t>
  </si>
  <si>
    <t>R-FONTANA-N</t>
  </si>
  <si>
    <t>C-FORSYTH-F</t>
  </si>
  <si>
    <t>C-FORSYTH-C</t>
  </si>
  <si>
    <t>C-FORSYTH-E</t>
  </si>
  <si>
    <t>C-FORSYTH-K</t>
  </si>
  <si>
    <t>C-FORSYTH-L</t>
  </si>
  <si>
    <t>C-FORSYTH-RH</t>
  </si>
  <si>
    <t>C-FORSYTH-SO</t>
  </si>
  <si>
    <t>C-FORSYTH-W</t>
  </si>
  <si>
    <t>C-FORSYTH-BS</t>
  </si>
  <si>
    <t>C-FORSYTH-CS</t>
  </si>
  <si>
    <t>C-FORSYTH-S</t>
  </si>
  <si>
    <t>C-FORSYTH-Y</t>
  </si>
  <si>
    <t>C-FORSYTH-R</t>
  </si>
  <si>
    <t>C-FRANKLIN-F</t>
  </si>
  <si>
    <t>C-FRANKLIN-B</t>
  </si>
  <si>
    <t>C-FRANKLIN-FR</t>
  </si>
  <si>
    <t>C-FRANKLIN-Y</t>
  </si>
  <si>
    <t>C-FRANKLIN-BS</t>
  </si>
  <si>
    <t>R-GASTON-LINCOLN-B</t>
  </si>
  <si>
    <t>R-GASTON-LINCOLN-BC</t>
  </si>
  <si>
    <t>R-GASTON-LINCOLN-C</t>
  </si>
  <si>
    <t>R-GASTON-LINCOLN-D</t>
  </si>
  <si>
    <t>R-GASTON-LINCOLN-G</t>
  </si>
  <si>
    <t>R-GASTON-LINCOLN-L</t>
  </si>
  <si>
    <t>R-GASTON-LINCOLN-M</t>
  </si>
  <si>
    <t>R-GASTON-LINCOLN-S</t>
  </si>
  <si>
    <t>R-GASTON-LINCOLN-E</t>
  </si>
  <si>
    <t>R-GASTON-LINCOLN-LI</t>
  </si>
  <si>
    <t>R-GASTON-LINCOLN-EC</t>
  </si>
  <si>
    <t>R-GASTON-LINCOLN-U</t>
  </si>
  <si>
    <t>R-GASTON-LINCOLN-W</t>
  </si>
  <si>
    <t>M-WASHINGTON-W</t>
  </si>
  <si>
    <t>C-GRANVILLE-T</t>
  </si>
  <si>
    <t>C-GRANVILLE-B</t>
  </si>
  <si>
    <t>C-GRANVILLE-S</t>
  </si>
  <si>
    <t>C-GRANVILLE-ST</t>
  </si>
  <si>
    <t>C-GUILFORD-BB</t>
  </si>
  <si>
    <t>C-GUILFORD-M</t>
  </si>
  <si>
    <t>C-GUILFORD-C</t>
  </si>
  <si>
    <t>C-GUILFORD-GLENWOOD</t>
  </si>
  <si>
    <t>C-GUILFORD-CE</t>
  </si>
  <si>
    <t>C-GUILFORD-BS</t>
  </si>
  <si>
    <t>C-GUILFORD-HH</t>
  </si>
  <si>
    <t>C-GUILFORD-KC</t>
  </si>
  <si>
    <t>C-VANCE-H</t>
  </si>
  <si>
    <t>C-HALIFAX-H</t>
  </si>
  <si>
    <t>C-HALIFAX-L</t>
  </si>
  <si>
    <t>C-HALIFAX-W</t>
  </si>
  <si>
    <t>C-HALIFAX-SN</t>
  </si>
  <si>
    <t>C-HALIFAX-BS</t>
  </si>
  <si>
    <t>C-HALIFAX-E</t>
  </si>
  <si>
    <t>C-HARNETT-A</t>
  </si>
  <si>
    <t>C-HARNETT-H</t>
  </si>
  <si>
    <t>C-HARNETT-C</t>
  </si>
  <si>
    <t>C-HARNETT-E</t>
  </si>
  <si>
    <t>C-HARNETT-D</t>
  </si>
  <si>
    <t>C-HARNETT-AC</t>
  </si>
  <si>
    <t>M-NASHVILLE-C</t>
  </si>
  <si>
    <t>C-HAYWOOD-H</t>
  </si>
  <si>
    <t>C-HAYWOOD-C</t>
  </si>
  <si>
    <t>C-HAYWOOD-M</t>
  </si>
  <si>
    <t>C-HAYWOOD-F</t>
  </si>
  <si>
    <t>C-HENDERSON-H</t>
  </si>
  <si>
    <t>C-HENDERSON-ET</t>
  </si>
  <si>
    <t>C-HENDERSON-F</t>
  </si>
  <si>
    <t>C-HENDERSON-G</t>
  </si>
  <si>
    <t>C-HENDERSON-E</t>
  </si>
  <si>
    <t>C-HENDERSON-M</t>
  </si>
  <si>
    <t>M-HICKORY-E</t>
  </si>
  <si>
    <t>M-HICKORY-R</t>
  </si>
  <si>
    <t>M-HIGHPOINT-H</t>
  </si>
  <si>
    <t>R-HYCONEECHEE-G</t>
  </si>
  <si>
    <t>R-HYCONEECHEE-O</t>
  </si>
  <si>
    <t>R-HYCONEECHEE-P</t>
  </si>
  <si>
    <t>R-HYCONEECHEE-C</t>
  </si>
  <si>
    <t>R-HYCONEECHEE-CC</t>
  </si>
  <si>
    <t>C-IREDELL-I</t>
  </si>
  <si>
    <t>C-IREDELL-BS</t>
  </si>
  <si>
    <t>C-IREDELL-T</t>
  </si>
  <si>
    <t>M-KINGSMOUNTAIN-M</t>
  </si>
  <si>
    <t>C-LEE-L</t>
  </si>
  <si>
    <t>C-LEE-B</t>
  </si>
  <si>
    <t>C-MADISON-M</t>
  </si>
  <si>
    <t>C-MADISON-MH</t>
  </si>
  <si>
    <t>C-MADISON-H</t>
  </si>
  <si>
    <t>C-MCDOWELL-M</t>
  </si>
  <si>
    <t>C-MCDOWELL-O</t>
  </si>
  <si>
    <t>C-MCDOWELL-LAW</t>
  </si>
  <si>
    <t>M-MOORESVILLE-M</t>
  </si>
  <si>
    <t>R-NANTAHALA-C</t>
  </si>
  <si>
    <t>R-NANTAHALA-M</t>
  </si>
  <si>
    <t>R-NANTAHALA-MO</t>
  </si>
  <si>
    <t>R-NANTAHALA-G</t>
  </si>
  <si>
    <t>R-NANTAHALA-BS</t>
  </si>
  <si>
    <t>R-NEUSE-K</t>
  </si>
  <si>
    <t>R-NEUSE-P</t>
  </si>
  <si>
    <t>R-NEUSE-T</t>
  </si>
  <si>
    <t>R-NEUSE-L</t>
  </si>
  <si>
    <t>R-NEUSE-G</t>
  </si>
  <si>
    <t>R-NEUSE-PH</t>
  </si>
  <si>
    <t>R-NEUSE-C</t>
  </si>
  <si>
    <t>R-NEUSE-M</t>
  </si>
  <si>
    <t>C-NEWHANOVER-N</t>
  </si>
  <si>
    <t>C-NEWHANOVER-C</t>
  </si>
  <si>
    <t>C-NEWHANOVER-M</t>
  </si>
  <si>
    <t>C-NEWHANOVER-L</t>
  </si>
  <si>
    <t>R-NORTHWESTERN-A</t>
  </si>
  <si>
    <t>R-NORTHWESTERN-D</t>
  </si>
  <si>
    <t>R-NORTHWESTERN-K</t>
  </si>
  <si>
    <t>R-NORTHWESTERN-W</t>
  </si>
  <si>
    <t>R-NORTHWESTERN-S</t>
  </si>
  <si>
    <t>R-NORTHWESTERN-DO</t>
  </si>
  <si>
    <t>R-NORTHWESTERN-E</t>
  </si>
  <si>
    <t>R-NORTHWESTERN-L</t>
  </si>
  <si>
    <t>R-NORTHWESTERN-M</t>
  </si>
  <si>
    <t>R-NORTHWESTERN-EB</t>
  </si>
  <si>
    <t>R-NORTHWESTERN-J</t>
  </si>
  <si>
    <t>R-NORTHWESTERN-Y</t>
  </si>
  <si>
    <t>R-NORTHWESTERN-B</t>
  </si>
  <si>
    <t>R-NORTHWESTERN-BS</t>
  </si>
  <si>
    <t>C-ONSLOW-O</t>
  </si>
  <si>
    <t>C-ONSLOW-R</t>
  </si>
  <si>
    <t>C-ONSLOW-SF</t>
  </si>
  <si>
    <t>C-ONSLOW-S</t>
  </si>
  <si>
    <t>C-PENDER-P</t>
  </si>
  <si>
    <t>C-PENDER-H</t>
  </si>
  <si>
    <t>R-PETTIGREW-S</t>
  </si>
  <si>
    <t>R-PETTIGREW-P</t>
  </si>
  <si>
    <t>R-PETTIGREW-T</t>
  </si>
  <si>
    <t>R-PETTIGREW-W</t>
  </si>
  <si>
    <t>C-POLK-P</t>
  </si>
  <si>
    <t>C-POLK-BS</t>
  </si>
  <si>
    <t>C-POLK-S</t>
  </si>
  <si>
    <t>C-MECKLENBURG-C</t>
  </si>
  <si>
    <t>C-MECKLENBURG-CO</t>
  </si>
  <si>
    <t>C-MECKLENBURG-D</t>
  </si>
  <si>
    <t>C-MECKLENBURG-P</t>
  </si>
  <si>
    <t>C-MECKLENBURG-HG</t>
  </si>
  <si>
    <t>C-MECKLENBURG-I</t>
  </si>
  <si>
    <t>C-MECKLENBURG-MA</t>
  </si>
  <si>
    <t>C-MECKLENBURG-MH</t>
  </si>
  <si>
    <t>C-MECKLENBURG-MO</t>
  </si>
  <si>
    <t>C-MECKLENBURG-S</t>
  </si>
  <si>
    <t>C-MECKLENBURG-MP</t>
  </si>
  <si>
    <t>C-MECKLENBURG-WB</t>
  </si>
  <si>
    <t>C-MECKLENBURG-SC</t>
  </si>
  <si>
    <t>C-MECKLENBURG-U</t>
  </si>
  <si>
    <t>C-MECKLENBURG-BF</t>
  </si>
  <si>
    <t>C-MECKLENBURG-SCR</t>
  </si>
  <si>
    <t>C-MECKLENBURG-NCR</t>
  </si>
  <si>
    <t>C-MECKLENBURG-SCRK</t>
  </si>
  <si>
    <t>C-MECKLENBURG-IM</t>
  </si>
  <si>
    <t>C-MECKLENBURG-MI</t>
  </si>
  <si>
    <t>C-JOHNSTON-H</t>
  </si>
  <si>
    <t>C-JOHNSTON-J</t>
  </si>
  <si>
    <t>C-JOHNSTON-BS</t>
  </si>
  <si>
    <t>C-JOHNSTON-K</t>
  </si>
  <si>
    <t>C-JOHNSTON-M</t>
  </si>
  <si>
    <t>C-JOHNSTON-S</t>
  </si>
  <si>
    <t>C-JOHNSTON-JBC</t>
  </si>
  <si>
    <t>C-JOHNSTON-P</t>
  </si>
  <si>
    <t>C-RANDOLPH-R</t>
  </si>
  <si>
    <t>C-RANDOLPH-AR</t>
  </si>
  <si>
    <t>C-RANDOLPH-C</t>
  </si>
  <si>
    <t>C-RANDOLPH-L</t>
  </si>
  <si>
    <t>C-RANDOLPH-RA</t>
  </si>
  <si>
    <t>C-RANDOLPH-RAN</t>
  </si>
  <si>
    <t>C-RANDLOPH-S</t>
  </si>
  <si>
    <t>M-ROANOKERAPIDS-R</t>
  </si>
  <si>
    <t>C-ROBESON-L</t>
  </si>
  <si>
    <t>C-ROBESON-G</t>
  </si>
  <si>
    <t>C-ROBESON-M</t>
  </si>
  <si>
    <t>C-ROBESON-RO</t>
  </si>
  <si>
    <t>C-ROBESON-SP</t>
  </si>
  <si>
    <t>C-ROBESON-PEM</t>
  </si>
  <si>
    <t>C-ROBESON-BS</t>
  </si>
  <si>
    <t>C-ROCKINGHAM-E</t>
  </si>
  <si>
    <t>C-ROCKINGHAM-M</t>
  </si>
  <si>
    <t>C-ROCKINGHAM-MA</t>
  </si>
  <si>
    <t>C-ROCKINGHAM-R</t>
  </si>
  <si>
    <t>C-ROCKINGHAM-S</t>
  </si>
  <si>
    <t>C-ROCKINGHAM-BS</t>
  </si>
  <si>
    <t>C-ROWAN</t>
  </si>
  <si>
    <t>C-ROWAN-E</t>
  </si>
  <si>
    <t>C-ROWAN-BS</t>
  </si>
  <si>
    <t>C-ROWAN-SR</t>
  </si>
  <si>
    <t>C-RUTHERFORD-S</t>
  </si>
  <si>
    <t>C-RUTHERFORD-H</t>
  </si>
  <si>
    <t>C-RUTHERFORD-M</t>
  </si>
  <si>
    <t>C-SAMPSON-B</t>
  </si>
  <si>
    <t>C-SAMPSON-L</t>
  </si>
  <si>
    <t>C-SAMPSON-R</t>
  </si>
  <si>
    <t>C-SAMPSON-S</t>
  </si>
  <si>
    <t>C-SAMPSON-BS</t>
  </si>
  <si>
    <t>R-SANDHILL-A</t>
  </si>
  <si>
    <t>R-SANDHILL-HO</t>
  </si>
  <si>
    <t>R-SANDHILL-B</t>
  </si>
  <si>
    <t>R-SANDHILL-C</t>
  </si>
  <si>
    <t>R-SANDHILL-M</t>
  </si>
  <si>
    <t>R-SANDHILL-MG</t>
  </si>
  <si>
    <t>R-SANDHILL-SB</t>
  </si>
  <si>
    <t>R-SANDHILL-MO</t>
  </si>
  <si>
    <t>R-SANDHILL-P</t>
  </si>
  <si>
    <t>R-SANDHILL-H</t>
  </si>
  <si>
    <t>R-SANDHILL-K</t>
  </si>
  <si>
    <t>R-SANDHILL-L</t>
  </si>
  <si>
    <t>R-SANDHILL-ROBBINS</t>
  </si>
  <si>
    <t>R-SANDHILL-V</t>
  </si>
  <si>
    <t>R-SANDHILL-BS</t>
  </si>
  <si>
    <t>R-SANDHILL-BS2</t>
  </si>
  <si>
    <t>C-SCOTLAND-L</t>
  </si>
  <si>
    <t>C-SCOTLAND-BS</t>
  </si>
  <si>
    <t>C-PITT-S</t>
  </si>
  <si>
    <t>C-PITT-B</t>
  </si>
  <si>
    <t>C-PITT-C</t>
  </si>
  <si>
    <t>C-PITT-E</t>
  </si>
  <si>
    <t>C-PITT-W</t>
  </si>
  <si>
    <t>C-PITT-BS</t>
  </si>
  <si>
    <t>M-SOUTHERNPINES-S</t>
  </si>
  <si>
    <t>C-STANLY-A</t>
  </si>
  <si>
    <t>C-STANLY-B</t>
  </si>
  <si>
    <t>C-STANLY-N</t>
  </si>
  <si>
    <t>C-STANLY-O</t>
  </si>
  <si>
    <t>C-STANLY-L</t>
  </si>
  <si>
    <t>C-TRANSYLVANIA-B</t>
  </si>
  <si>
    <t>C-TRANSYLVANIA-BS</t>
  </si>
  <si>
    <t>C-UNION-U</t>
  </si>
  <si>
    <t>C-UNION-I</t>
  </si>
  <si>
    <t>C-UNION-M</t>
  </si>
  <si>
    <t>C-UNION-W</t>
  </si>
  <si>
    <t>C-WAKE-AT</t>
  </si>
  <si>
    <t>C-WAKE-CV</t>
  </si>
  <si>
    <t>C-WAKE-C</t>
  </si>
  <si>
    <t>C-WAKE-F</t>
  </si>
  <si>
    <t>C-WAKE-K</t>
  </si>
  <si>
    <t>C-WAKE-NR</t>
  </si>
  <si>
    <t>C-WAKE-RH</t>
  </si>
  <si>
    <t>C-WAKE-SR</t>
  </si>
  <si>
    <t>C-WAKE-S</t>
  </si>
  <si>
    <t>C-WAKE-WF</t>
  </si>
  <si>
    <t>C-WAKE-W</t>
  </si>
  <si>
    <t>C-WAKE-Z</t>
  </si>
  <si>
    <t>C-WAKE-WP</t>
  </si>
  <si>
    <t>C-WAKE-E</t>
  </si>
  <si>
    <t>C-WAKE-O</t>
  </si>
  <si>
    <t>C-WAKE-EIC</t>
  </si>
  <si>
    <t>C-WAKE-G</t>
  </si>
  <si>
    <t>C-WAKE-WR</t>
  </si>
  <si>
    <t>C-WAKE-HS</t>
  </si>
  <si>
    <t>C-WARREN</t>
  </si>
  <si>
    <t>C-WAYNE-G</t>
  </si>
  <si>
    <t>C-WAYNE-F</t>
  </si>
  <si>
    <t>C-WAYNE-P</t>
  </si>
  <si>
    <t>C-WAYNE-S</t>
  </si>
  <si>
    <t>C-WILSON-W</t>
  </si>
  <si>
    <t>C-WILSON-B</t>
  </si>
  <si>
    <t>C-WILSON-C</t>
  </si>
  <si>
    <t>C-WILSON-E</t>
  </si>
  <si>
    <t>C-WILSON-EC</t>
  </si>
  <si>
    <t>C-WILSON-L</t>
  </si>
  <si>
    <t>C-WILSON-BS</t>
  </si>
  <si>
    <t>Outlet Type Code</t>
  </si>
  <si>
    <t>BR</t>
  </si>
  <si>
    <t>CE</t>
  </si>
  <si>
    <t>158</t>
  </si>
  <si>
    <t>Metropolitan Status Code</t>
  </si>
  <si>
    <t>NC</t>
  </si>
  <si>
    <t>CC</t>
  </si>
  <si>
    <t>NO</t>
  </si>
  <si>
    <t>C-ALAMANCE</t>
  </si>
  <si>
    <t>R-ALBEMARLE</t>
  </si>
  <si>
    <t>C-ALEXANDER</t>
  </si>
  <si>
    <t>R-APPALACHIAN</t>
  </si>
  <si>
    <t>R-AVERY-MITCHELL</t>
  </si>
  <si>
    <t>R-BHM</t>
  </si>
  <si>
    <t>C-BLADEN</t>
  </si>
  <si>
    <t>C-BRUNSWICK</t>
  </si>
  <si>
    <t>C-BUNCOMBE</t>
  </si>
  <si>
    <t>C-BURKE</t>
  </si>
  <si>
    <t>C-CABARRUS</t>
  </si>
  <si>
    <t>C-CALDWELL</t>
  </si>
  <si>
    <t>C-CATAWBA</t>
  </si>
  <si>
    <t>M-CHAPEL HILL</t>
  </si>
  <si>
    <t>C-CHATHAM</t>
  </si>
  <si>
    <t>C-CLEVELAND</t>
  </si>
  <si>
    <t>C-COLUMBUS</t>
  </si>
  <si>
    <t>R-CRAVEN-PAMLICO</t>
  </si>
  <si>
    <t>C-CUMBERLAND</t>
  </si>
  <si>
    <t>C-DAVIDSON</t>
  </si>
  <si>
    <t>C-DAVIE</t>
  </si>
  <si>
    <t>C-DUPLIN</t>
  </si>
  <si>
    <t>C-DURHAM</t>
  </si>
  <si>
    <t>R-EAST ALBEMARLE</t>
  </si>
  <si>
    <t>C-EDGECOMBE</t>
  </si>
  <si>
    <t>M-FARMVILLE</t>
  </si>
  <si>
    <t>R-FONTANA</t>
  </si>
  <si>
    <t>C-FORSYTH</t>
  </si>
  <si>
    <t>C-FRANKLIN</t>
  </si>
  <si>
    <t>M-WASHINGTON</t>
  </si>
  <si>
    <t>C-GRANVILLE</t>
  </si>
  <si>
    <t>C-GUILFORD</t>
  </si>
  <si>
    <t>C-VANCE</t>
  </si>
  <si>
    <t>C-HALIFAX</t>
  </si>
  <si>
    <t>C-HARNETT</t>
  </si>
  <si>
    <t>M-NASHVILLE</t>
  </si>
  <si>
    <t>C-HAYWOOD</t>
  </si>
  <si>
    <t>C-HENDERSON</t>
  </si>
  <si>
    <t>M-HICKORY</t>
  </si>
  <si>
    <t>M-HIGH POINT</t>
  </si>
  <si>
    <t>C-IREDELL</t>
  </si>
  <si>
    <t>M-KINGS MOUNTAIN</t>
  </si>
  <si>
    <t>C-LEE</t>
  </si>
  <si>
    <t>C-MADISON</t>
  </si>
  <si>
    <t>C-MCDOWELL</t>
  </si>
  <si>
    <t>M-MOORESVILLE</t>
  </si>
  <si>
    <t>R-NANTAHALA</t>
  </si>
  <si>
    <t>R-NEUSE</t>
  </si>
  <si>
    <t>C-NEW HANOVER</t>
  </si>
  <si>
    <t>R-NORTHWESTERN</t>
  </si>
  <si>
    <t>C-ONSLOW</t>
  </si>
  <si>
    <t>C-PENDER</t>
  </si>
  <si>
    <t>R-PETTIGREW</t>
  </si>
  <si>
    <t>C-POLK</t>
  </si>
  <si>
    <t>C-MECKLENBURG</t>
  </si>
  <si>
    <t>C-JOHNSTON</t>
  </si>
  <si>
    <t>C-RANDOLPH</t>
  </si>
  <si>
    <t>M-ROANOKE RAPIDS</t>
  </si>
  <si>
    <t>C-ROBESON</t>
  </si>
  <si>
    <t>C-ROCKINGHAM</t>
  </si>
  <si>
    <t>C-RUTHERFORD</t>
  </si>
  <si>
    <t>C-SAMPSON</t>
  </si>
  <si>
    <t>R-SANDHILL</t>
  </si>
  <si>
    <t>C-SCOTLAND</t>
  </si>
  <si>
    <t>C-PITT</t>
  </si>
  <si>
    <t>M-SOUTHERN PINES</t>
  </si>
  <si>
    <t>C-STANLY</t>
  </si>
  <si>
    <t>C-TRANSYLVANIA</t>
  </si>
  <si>
    <t>C-UNION</t>
  </si>
  <si>
    <t>C-WAKE</t>
  </si>
  <si>
    <t>C-WARREN COUNTY</t>
  </si>
  <si>
    <t>C-WAYNE</t>
  </si>
  <si>
    <t>C-WILSON</t>
  </si>
  <si>
    <t>ILL Relationship</t>
  </si>
  <si>
    <t>HQ</t>
  </si>
  <si>
    <t>Legal Basis Code</t>
  </si>
  <si>
    <t>CO</t>
  </si>
  <si>
    <t>MJ</t>
  </si>
  <si>
    <t>NP</t>
  </si>
  <si>
    <t>CI</t>
  </si>
  <si>
    <t>OT</t>
  </si>
  <si>
    <t>Admin Structure Code</t>
  </si>
  <si>
    <t>MO</t>
  </si>
  <si>
    <t>MA</t>
  </si>
  <si>
    <t>SO</t>
  </si>
  <si>
    <t>PLSC Library?</t>
  </si>
  <si>
    <t>Yes</t>
  </si>
  <si>
    <t>Geographic Code</t>
  </si>
  <si>
    <t>CO1</t>
  </si>
  <si>
    <t>MC1</t>
  </si>
  <si>
    <t>MC2</t>
  </si>
  <si>
    <t>CO2</t>
  </si>
  <si>
    <t>CI1</t>
  </si>
  <si>
    <t>167</t>
  </si>
  <si>
    <t>LSA Boundary Change?</t>
  </si>
  <si>
    <t>No</t>
  </si>
  <si>
    <t>Population of Legal Service Area</t>
  </si>
  <si>
    <t>Question Number</t>
  </si>
  <si>
    <t>Description</t>
  </si>
  <si>
    <t>SUSAN W. SIMPSON</t>
  </si>
  <si>
    <t>Jane McAllister</t>
  </si>
  <si>
    <t>Joel White</t>
  </si>
  <si>
    <t>Serenity Richards</t>
  </si>
  <si>
    <t>Elizabeth Skinner</t>
  </si>
  <si>
    <t>Barbara Valdes</t>
  </si>
  <si>
    <t>Mary Kautz</t>
  </si>
  <si>
    <t>Debbie Brewer</t>
  </si>
  <si>
    <t>Judi Bugniazet</t>
  </si>
  <si>
    <t>Jonita Edmonds</t>
  </si>
  <si>
    <t>Connie Whitt</t>
  </si>
  <si>
    <t>Patrick Fitzgerald</t>
  </si>
  <si>
    <t>Dianne Saunders</t>
  </si>
  <si>
    <t>Melanie Holles</t>
  </si>
  <si>
    <t>bpeterson@alamancelibraries.org</t>
  </si>
  <si>
    <t>hscott@arlnc.org</t>
  </si>
  <si>
    <t>smoore@arlibrary.org</t>
  </si>
  <si>
    <t>acpl@amyregionallibrary.org</t>
  </si>
  <si>
    <t>harperlibrary@brunsco.net</t>
  </si>
  <si>
    <t>mcowell@chathamlibraries.org</t>
  </si>
  <si>
    <t>susansimpson@carteretcountylibraries.org</t>
  </si>
  <si>
    <t>jcasto@cumberland.lib.nc.us</t>
  </si>
  <si>
    <t>barbara.seuberling@davidsoncountync.gov</t>
  </si>
  <si>
    <t>jking@earlibrary.org</t>
  </si>
  <si>
    <t>srichards@fontanalib.org</t>
  </si>
  <si>
    <t>jsackett@lincolncounty.org</t>
  </si>
  <si>
    <t>bav1968@gmail.com</t>
  </si>
  <si>
    <t>rgriffin@caswellcountync.gov</t>
  </si>
  <si>
    <t>cbondy@personcounty.net</t>
  </si>
  <si>
    <t>sklipp@madisoncountylibrary.org</t>
  </si>
  <si>
    <t>mkautz@nantahalalibrary.org</t>
  </si>
  <si>
    <t>dbrewer@nwrl.org</t>
  </si>
  <si>
    <t>Estell_Carter@onslowcountync.gov</t>
  </si>
  <si>
    <t>jbugniazet@pettigrewlibraries.org</t>
  </si>
  <si>
    <t>jedmonds@cmlibrary.org</t>
  </si>
  <si>
    <t>cwhitt@rcpl.org</t>
  </si>
  <si>
    <t>dibiscoe@yahoo.com</t>
  </si>
  <si>
    <t>Building Square Feet</t>
  </si>
  <si>
    <t>-3</t>
  </si>
  <si>
    <t>FTE Staff</t>
  </si>
  <si>
    <t>151</t>
  </si>
  <si>
    <t>Hours of Operation</t>
  </si>
  <si>
    <t>Mon-Fri 8am-1pm and 2pm-5pm</t>
  </si>
  <si>
    <t>Varies</t>
  </si>
  <si>
    <t>HICKORY GROVE BRANCH LIBRARY</t>
  </si>
  <si>
    <t>INDEPENDENCE REGIONAL BRANCH LIBRARY</t>
  </si>
  <si>
    <t>MATTHEWS BRANCH LIBRARY</t>
  </si>
  <si>
    <t>MINT HILL BRANCH LIBRARY</t>
  </si>
  <si>
    <t>MORRISON REGIONAL LIBRARY</t>
  </si>
  <si>
    <t>SCALEYBARK BRANCH LIBRARY</t>
  </si>
  <si>
    <t>MYERS PARK BRANCH LIBRARY</t>
  </si>
  <si>
    <t>WEST BOULEVARD BRANCH LIBRARY</t>
  </si>
  <si>
    <t>STEELE CREEK BRANCH LIBRARY</t>
  </si>
  <si>
    <t>UNIVERSITY CITY REGIONAL LIBRARY</t>
  </si>
  <si>
    <t>BEATTIES FORD ROAD BRANCH LIBRARY</t>
  </si>
  <si>
    <t>SOUTH COUNTY REGIONAL LIBRARY</t>
  </si>
  <si>
    <t>NORTH COUNTY REGIONAL LIBRARY</t>
  </si>
  <si>
    <t>SUGAR CREEK BRANCH LIBRARY</t>
  </si>
  <si>
    <t>IMAGINON: THE JOE &amp; JOAN MARTIN CENTER</t>
  </si>
  <si>
    <t>MOUNTAIN ISLAND LIBRARY</t>
  </si>
  <si>
    <t>HOCUTT ELLINGTON MEMORIAL LIBRARY</t>
  </si>
  <si>
    <t>PUBLIC LIBRARY OF JOHNSTON CNTY &amp; SMITHFIELD</t>
  </si>
  <si>
    <t>PUBLIC LIBRARY OF JOHNSTON CNTY &amp; SMITHFIELD BOOKMOBILE</t>
  </si>
  <si>
    <t>KENLY PUBLIC LIBRARY</t>
  </si>
  <si>
    <t>MARY DUNCAN PUBLIC LIBRARY</t>
  </si>
  <si>
    <t>SELMA PUBLIC LIBRARY</t>
  </si>
  <si>
    <t>JAMES BRYAN CREECH LIBRARY</t>
  </si>
  <si>
    <t>PRINCETON PUBLIC LIBRARY</t>
  </si>
  <si>
    <t>ARCHDALE PUBLIC LIBRARY</t>
  </si>
  <si>
    <t>JOHN W. CLARK PUBLIC LIBRARY</t>
  </si>
  <si>
    <t>LIBERTY PUBLIC LIBRARY</t>
  </si>
  <si>
    <t>RAMSEUR PUBLIC LIBRARY</t>
  </si>
  <si>
    <t>RANDLEMAN PUBLIC LIBRARY</t>
  </si>
  <si>
    <t>SEAGROVE PUBLIC LIBRARY</t>
  </si>
  <si>
    <t>GILBERT PATTERSON MEMORIAL PUBLIC LIBRARY</t>
  </si>
  <si>
    <t>HECTOR MACLEAN PUBLIC LIBRARY</t>
  </si>
  <si>
    <t>ROWLAND PUBLIC LIBRARY</t>
  </si>
  <si>
    <t>ST. PAULS PUBLIC LIBRARY</t>
  </si>
  <si>
    <t>PEMBROKE PUBLIC LIBRARY</t>
  </si>
  <si>
    <t>ROBESON COUNTY PUBLIC LIBRARY BOOKMOBILE</t>
  </si>
  <si>
    <t>MCMILLAN MEMORIAL LIBRARY</t>
  </si>
  <si>
    <t>EDEN BRANCH LIBRARY</t>
  </si>
  <si>
    <t>MADISON BRANCH LIBRARY</t>
  </si>
  <si>
    <t>MAYODAN BRANCH LIBRARY</t>
  </si>
  <si>
    <t>REIDSVILLE BRANCH LIBRARY</t>
  </si>
  <si>
    <t>STONEVILLE BRANCH LIBRARY</t>
  </si>
  <si>
    <t>ROCKINGHAM COUNTY PUBLIC LIBRARY BOOKMOBILE</t>
  </si>
  <si>
    <t>EAST BRANCH LIBRARY</t>
  </si>
  <si>
    <t>ROWAN PUBLIC LIBRARY BOOKMOBILE</t>
  </si>
  <si>
    <t>SOUTH ROWAN REGIONAL LIBRARY</t>
  </si>
  <si>
    <t>HAYNES PUBLIC LIBRARY</t>
  </si>
  <si>
    <t>MOUNTAINS BRANCH LIBRARY</t>
  </si>
  <si>
    <t>BRYAN MEMORIAL LIBRARY</t>
  </si>
  <si>
    <t>MIRIAM B. LAMB MEMORIAL LIBRARY</t>
  </si>
  <si>
    <t>ROSEBORO PUBLIC LIBRARY</t>
  </si>
  <si>
    <t>J.C. HOLLIDAY LIBRARY</t>
  </si>
  <si>
    <t>SAMPSON-CLINTON PUBLIC LIBRARY BOOKMOBILE</t>
  </si>
  <si>
    <t>HAMPTON B. ALLEN LIBRARY</t>
  </si>
  <si>
    <t>HOKE COUNTY PUBLIC LIBRARY</t>
  </si>
  <si>
    <t>ALLEN LIBRARY</t>
  </si>
  <si>
    <t>CURRIE MEMORIAL LIBRARY</t>
  </si>
  <si>
    <t>MONTGOMERY COUNTY LIBRARY</t>
  </si>
  <si>
    <t>MOUNT GILEAD BRANCH</t>
  </si>
  <si>
    <t>STAR BRANCH</t>
  </si>
  <si>
    <t>MOORE COUNTY LIBRARY</t>
  </si>
  <si>
    <t>PAGE MEMORIAL LIBRARY</t>
  </si>
  <si>
    <t>PINEBLUFF PUBLIC LIBRARY</t>
  </si>
  <si>
    <t>HAMLET PUBLIC LIBRARY</t>
  </si>
  <si>
    <t>KEMP SUGG MEMORIAL LIBRARY</t>
  </si>
  <si>
    <t>LEATH MEMORIAL LIBRARY</t>
  </si>
  <si>
    <t>ROBBINS AREA BRANCH</t>
  </si>
  <si>
    <t>VASS AREA LIBRARY</t>
  </si>
  <si>
    <t>ANSON COUNTY BOOKMOBILE</t>
  </si>
  <si>
    <t>MOORE COUNTY BOOKMOBILE</t>
  </si>
  <si>
    <t>SCOTLAND COUNTY MEMORIAL LIBRARY BOOKMOBILE</t>
  </si>
  <si>
    <t>BLOUNT LIBRARY</t>
  </si>
  <si>
    <t>CARVER BRANCH LIBRARY</t>
  </si>
  <si>
    <t>WINTERVILLE PUBLIC LIBRARY</t>
  </si>
  <si>
    <t>PITT COUNTY BOOKMOBILE</t>
  </si>
  <si>
    <t>BADIN BRANCH LIBRARY</t>
  </si>
  <si>
    <t>NORWOOD BRANCH LIBRARY</t>
  </si>
  <si>
    <t>OAKBORO BRANCH LIBRARY</t>
  </si>
  <si>
    <t>LOCUST BRANCH LIBRARY</t>
  </si>
  <si>
    <t>TRANSYLVANIA COUNTY LIBRARY BOOKMOBILE</t>
  </si>
  <si>
    <t>UNION WEST REGIONAL LIBRARY</t>
  </si>
  <si>
    <t>LOIS MORGAN EDWARDS MEMORIAL LIBRARY</t>
  </si>
  <si>
    <t>WAXHAW LIBRARY</t>
  </si>
  <si>
    <t>ATHENS DRIVE COMMUNITY LIBRARY</t>
  </si>
  <si>
    <t>CAMERON VILLAGE REGIONAL LIBRARY</t>
  </si>
  <si>
    <t>CARY LIBRARY</t>
  </si>
  <si>
    <t>FUQUAY-VARINA LIBRARY</t>
  </si>
  <si>
    <t>EAST REGIONAL LIBRARY</t>
  </si>
  <si>
    <t>RICHARD B. HARRISON LIBRARY</t>
  </si>
  <si>
    <t>SOUTHGATE LIBRARY</t>
  </si>
  <si>
    <t>SOUTHEAST REGIONAL LIBRARY</t>
  </si>
  <si>
    <t>WAKE FOREST LIBRARY</t>
  </si>
  <si>
    <t>WENDELL BRANCH LIBRARY</t>
  </si>
  <si>
    <t>ZEBULON BRANCH LIBRARY</t>
  </si>
  <si>
    <t>DURALEIGH ROAD LIBRARY</t>
  </si>
  <si>
    <t>EVA PERRY REGIONAL LIBRARY</t>
  </si>
  <si>
    <t>OLIVIA RANEY LOCAL HISTORY LIBRARY</t>
  </si>
  <si>
    <t>EXPRESS LIBRARY FAYETTEVILLE STREET</t>
  </si>
  <si>
    <t>GREEN ROAD LIBRARY</t>
  </si>
  <si>
    <t>WEST REGIONAL LIBRARY</t>
  </si>
  <si>
    <t>HOLLY SPRINGS LIBRARY</t>
  </si>
  <si>
    <t>LEESVILLE COMMUNITY LIBRARY</t>
  </si>
  <si>
    <t>WAYNE COUNTY PUBLIC LIBRARY, INC.</t>
  </si>
  <si>
    <t>FREMONT PUBLIC LIBRARY</t>
  </si>
  <si>
    <t>PIKEVILLE PUBLIC LIBRARY</t>
  </si>
  <si>
    <t>STEELE MEMORIAL LIBRARY</t>
  </si>
  <si>
    <t>BLACK CREEK BRANCH LIBRARY</t>
  </si>
  <si>
    <t>CROCKER BRANCH LIBRARY</t>
  </si>
  <si>
    <t>ELM CITY BRANCH</t>
  </si>
  <si>
    <t>LUCAMA BRANCH LIBRARY</t>
  </si>
  <si>
    <t>WILSON COUNTY PUBLIC LIBRARY BOOKMOBILE</t>
  </si>
  <si>
    <t>211 S MAIN ST</t>
  </si>
  <si>
    <t>101 S FIRST ST</t>
  </si>
  <si>
    <t>849 SHARPE RD</t>
  </si>
  <si>
    <t>342 S. Spring Street</t>
  </si>
  <si>
    <t>204 E DUNDEE ST</t>
  </si>
  <si>
    <t>PO BOX 189</t>
  </si>
  <si>
    <t>PO BOX 27</t>
  </si>
  <si>
    <t>210 E CHURCH ST</t>
  </si>
  <si>
    <t>PO DRAWER 186</t>
  </si>
  <si>
    <t>PO BOX 427</t>
  </si>
  <si>
    <t>140 QUEEN ST</t>
  </si>
  <si>
    <t>215 10TH ST</t>
  </si>
  <si>
    <t>6938 TRAPHILL RD</t>
  </si>
  <si>
    <t>1085 OLD US HWY 421</t>
  </si>
  <si>
    <t>PO BOX 250</t>
  </si>
  <si>
    <t>PO BOX 26</t>
  </si>
  <si>
    <t>142 WALNUT AVE</t>
  </si>
  <si>
    <t>PO BOX 1659</t>
  </si>
  <si>
    <t>PO BOX 310</t>
  </si>
  <si>
    <t>PO BOX 160</t>
  </si>
  <si>
    <t>PO BOX 130</t>
  </si>
  <si>
    <t>PO BOX 489</t>
  </si>
  <si>
    <t>200 N SMITHWICK ST</t>
  </si>
  <si>
    <t>PO BOX 1060</t>
  </si>
  <si>
    <t>20418 US 264</t>
  </si>
  <si>
    <t>PO BOX 1259</t>
  </si>
  <si>
    <t>PO BOX BOX 665</t>
  </si>
  <si>
    <t>PO Box 1419</t>
  </si>
  <si>
    <t>487 VILLAGE RD</t>
  </si>
  <si>
    <t>5068 MAIN ST</t>
  </si>
  <si>
    <t>8200 E OAK ISLAND DR</t>
  </si>
  <si>
    <t>1040 CALABASH RD</t>
  </si>
  <si>
    <t>41 N MAIN ST</t>
  </si>
  <si>
    <t>105 DOUGHERTY ST</t>
  </si>
  <si>
    <t>902 TUNNEL RD</t>
  </si>
  <si>
    <t>1230 MERRIMON AVE</t>
  </si>
  <si>
    <t>749 FAIRVIEW RD</t>
  </si>
  <si>
    <t>260 OVERLOOK RD</t>
  </si>
  <si>
    <t>101 W CHARLESTON ST</t>
  </si>
  <si>
    <t>942 HAYWOOD RD</t>
  </si>
  <si>
    <t>PO BOX 1559</t>
  </si>
  <si>
    <t>1 TAYLOR RD</t>
  </si>
  <si>
    <t>60 COURT PLAZA</t>
  </si>
  <si>
    <t>1561 ALEXANDER RD</t>
  </si>
  <si>
    <t>213 SAINT GERMAIN AVE SE</t>
  </si>
  <si>
    <t>201 S CENTER ST</t>
  </si>
  <si>
    <t>850 MOUNTAIN ST</t>
  </si>
  <si>
    <t>8556 COOK ST</t>
  </si>
  <si>
    <t>201 SIMS PKWY</t>
  </si>
  <si>
    <t>24 S MAIN ST</t>
  </si>
  <si>
    <t>530 CENTRAL ST</t>
  </si>
  <si>
    <t>3288 E MAIN ST</t>
  </si>
  <si>
    <t>8456 SHERRILLS FORD RD</t>
  </si>
  <si>
    <t>3225 SPRINGS RD</t>
  </si>
  <si>
    <t>2944 S NC 127 HWY</t>
  </si>
  <si>
    <t>403 CONOVER STATION SE</t>
  </si>
  <si>
    <t>11 S A AVE</t>
  </si>
  <si>
    <t>9235 PITTSBORO-GOLDSTON RD</t>
  </si>
  <si>
    <t>500 N 2ND AVE</t>
  </si>
  <si>
    <t>112 PIEDMONT DR</t>
  </si>
  <si>
    <t>PO BOX 428</t>
  </si>
  <si>
    <t>1 E 5TH ST</t>
  </si>
  <si>
    <t>301 FLEMING DR</t>
  </si>
  <si>
    <t>301 NORTH WILSON ST</t>
  </si>
  <si>
    <t>320 SALTER PATH RD</t>
  </si>
  <si>
    <t>1702 LIVE OAK ST SUITE 100</t>
  </si>
  <si>
    <t>PO BOX 727</t>
  </si>
  <si>
    <t>PO BOX 399</t>
  </si>
  <si>
    <t>301 CUNNINGHAM BLVD</t>
  </si>
  <si>
    <t>PO BOX 38</t>
  </si>
  <si>
    <t>603 MAIN ST</t>
  </si>
  <si>
    <t>230 TAYLOR NOTION RD</t>
  </si>
  <si>
    <t>702 HWY 70 E OTWAY</t>
  </si>
  <si>
    <t>300 MAIDEN LN</t>
  </si>
  <si>
    <t>101 LAKETREE BLVD</t>
  </si>
  <si>
    <t>PO BOX 578</t>
  </si>
  <si>
    <t>PO BOX 1749</t>
  </si>
  <si>
    <t>14 RANDOLPH ST</t>
  </si>
  <si>
    <t>246 TYRO SCHOOL RD</t>
  </si>
  <si>
    <t>PO BOX 25</t>
  </si>
  <si>
    <t>PO BOX 129</t>
  </si>
  <si>
    <t>PO BOX 721</t>
  </si>
  <si>
    <t>PO BOX 940</t>
  </si>
  <si>
    <t>117 E COLLEGE ST</t>
  </si>
  <si>
    <t>PO BOX 333</t>
  </si>
  <si>
    <t>221 MILTON RD</t>
  </si>
  <si>
    <t>1201 FAYETTEVILLE ST</t>
  </si>
  <si>
    <t>1101 LAWSON ST</t>
  </si>
  <si>
    <t>3200 DEARBORN DR</t>
  </si>
  <si>
    <t>3605 SHANNON RD</t>
  </si>
  <si>
    <t>211 LICK CREEK LN</t>
  </si>
  <si>
    <t>4505 S ALSTON AVE</t>
  </si>
  <si>
    <t>4261 CARATOKE HWY</t>
  </si>
  <si>
    <t>PO BOX 1000</t>
  </si>
  <si>
    <t>400 MUSTIAN ST</t>
  </si>
  <si>
    <t>PO BOX 123</t>
  </si>
  <si>
    <t>126 CAMPUS DR</t>
  </si>
  <si>
    <t>PO BOX 688</t>
  </si>
  <si>
    <t>310 KEENER ST</t>
  </si>
  <si>
    <t>149 SILER FARM RD</t>
  </si>
  <si>
    <t>554 MAIN ST</t>
  </si>
  <si>
    <t>249 FRANK ALLEN RD</t>
  </si>
  <si>
    <t>128 NANTAHALA SCHOOL RD</t>
  </si>
  <si>
    <t>3554 CLEMMONS RD</t>
  </si>
  <si>
    <t>1110 E 7TH ST</t>
  </si>
  <si>
    <t>130 E MOUNTAIN ST</t>
  </si>
  <si>
    <t>6490 SHALLOWFORD RD</t>
  </si>
  <si>
    <t>7125 BROAD ST</t>
  </si>
  <si>
    <t>3185 BUCHANAN ST</t>
  </si>
  <si>
    <t>2969 MAIN ST</t>
  </si>
  <si>
    <t>2851 FAIRLAWN DR</t>
  </si>
  <si>
    <t>4915 LANSING DR</t>
  </si>
  <si>
    <t>2100 REYNOLDS PARK RD</t>
  </si>
  <si>
    <t>1031 HIGHLAND AVE</t>
  </si>
  <si>
    <t>2839 FAIRLAWN DR</t>
  </si>
  <si>
    <t>9 W MASON ST</t>
  </si>
  <si>
    <t>125 CENTRAL AVE</t>
  </si>
  <si>
    <t>207 N 12TH ST</t>
  </si>
  <si>
    <t>605 E MAIN ST</t>
  </si>
  <si>
    <t>105 S HOLLAND ST</t>
  </si>
  <si>
    <t>203 MCADENVILLE RD</t>
  </si>
  <si>
    <t>245 W CATAWBA AVE</t>
  </si>
  <si>
    <t>205 PETERSON ST</t>
  </si>
  <si>
    <t>7837 FAIRFIELD FOREST RD</t>
  </si>
  <si>
    <t>306 W MAIN ST</t>
  </si>
  <si>
    <t>913 PRYOR ST</t>
  </si>
  <si>
    <t>5800 S UNION RD</t>
  </si>
  <si>
    <t>5545 W NC HWY 27</t>
  </si>
  <si>
    <t>1547 S CAMPUS DR</t>
  </si>
  <si>
    <t>PO BOX 306</t>
  </si>
  <si>
    <t>1530 BENJAMIN PKWY</t>
  </si>
  <si>
    <t>2501 PHILLIPS AVE</t>
  </si>
  <si>
    <t>900 S. BENBOW RD</t>
  </si>
  <si>
    <t>1901 W FLORIDA ST</t>
  </si>
  <si>
    <t>2301 W VANDALIA RD</t>
  </si>
  <si>
    <t>1420 PRICE PARK RD</t>
  </si>
  <si>
    <t>PO BOX 455</t>
  </si>
  <si>
    <t>6 W 1ST ST</t>
  </si>
  <si>
    <t>PO BOX 126</t>
  </si>
  <si>
    <t>103 SOUTH RAILROAD ST</t>
  </si>
  <si>
    <t>PO BOX 1870</t>
  </si>
  <si>
    <t>243 S MCKINLEY ST</t>
  </si>
  <si>
    <t>110 W F ST</t>
  </si>
  <si>
    <t>110 E DIVINE ST</t>
  </si>
  <si>
    <t>914 ANDERSON CREEK SCHOOL RD</t>
  </si>
  <si>
    <t>11 PENNSYLVANIA AVE</t>
  </si>
  <si>
    <t>3987 SOCO RD</t>
  </si>
  <si>
    <t>190 FINES CREEK RD</t>
  </si>
  <si>
    <t>101 BRICKYARD RD</t>
  </si>
  <si>
    <t>120 LIBRARY RD</t>
  </si>
  <si>
    <t>50 GREEN RIVER RD</t>
  </si>
  <si>
    <t>2 FIREHOUSE LN</t>
  </si>
  <si>
    <t>124 TOWN CENTER DR STE 1</t>
  </si>
  <si>
    <t>706 1ST ST SW</t>
  </si>
  <si>
    <t>161 MAIN ST E</t>
  </si>
  <si>
    <t>319 S MAIN ST</t>
  </si>
  <si>
    <t>900 OLD FAYETTEVILLE RD</t>
  </si>
  <si>
    <t>100 N GREENSBORO ST</t>
  </si>
  <si>
    <t>PO BOX 419</t>
  </si>
  <si>
    <t>215 W CHURCH ST</t>
  </si>
  <si>
    <t>206 S MAIN ST</t>
  </si>
  <si>
    <t>PO BOX 28</t>
  </si>
  <si>
    <t>PO BOX 175</t>
  </si>
  <si>
    <t>65 E MITCHELL ST</t>
  </si>
  <si>
    <t>21 S MAIN ST</t>
  </si>
  <si>
    <t>PO DRAWER 700</t>
  </si>
  <si>
    <t>9 BLUMENTHAL ST</t>
  </si>
  <si>
    <t>PO BOX 900</t>
  </si>
  <si>
    <t>PO BOX 517</t>
  </si>
  <si>
    <t>PO BOX 6</t>
  </si>
  <si>
    <t>PO BOX 610</t>
  </si>
  <si>
    <t>119 E WASHINGTON ST</t>
  </si>
  <si>
    <t>229G KINGOLD BLVD</t>
  </si>
  <si>
    <t>114 W BROADWAY ST</t>
  </si>
  <si>
    <t>4889 HIGHWAY 41 W</t>
  </si>
  <si>
    <t>PO BOX 205</t>
  </si>
  <si>
    <t>300 CAPE FEAR BLVD</t>
  </si>
  <si>
    <t>5155 S COLLEGE RD</t>
  </si>
  <si>
    <t>1241 MILITARY CUTOFF RD</t>
  </si>
  <si>
    <t>PO BOX 656</t>
  </si>
  <si>
    <t>PO BOX 218</t>
  </si>
  <si>
    <t>PO BOX 629</t>
  </si>
  <si>
    <t>PO BOX 706</t>
  </si>
  <si>
    <t>PO BOX 10</t>
  </si>
  <si>
    <t>PO BOX 1264</t>
  </si>
  <si>
    <t>145 ROCKFORD ST</t>
  </si>
  <si>
    <t>PO BOX 69</t>
  </si>
  <si>
    <t>150 W MAIN ST</t>
  </si>
  <si>
    <t>PO BOX 607</t>
  </si>
  <si>
    <t>PO BOX 786</t>
  </si>
  <si>
    <t>1104 MAIN ST</t>
  </si>
  <si>
    <t>299 S WILMINGTON ST</t>
  </si>
  <si>
    <t>242 SNEADS FERRY RD</t>
  </si>
  <si>
    <t>1460 W CORBETT AVE</t>
  </si>
  <si>
    <t>75 LIBRARY DR</t>
  </si>
  <si>
    <t>106 W WATER ST</t>
  </si>
  <si>
    <t>110 W ACADEMY ST</t>
  </si>
  <si>
    <t>PO BOX 540</t>
  </si>
  <si>
    <t>44 WEST MAIN ST</t>
  </si>
  <si>
    <t>21105 CATAWBA AVE</t>
  </si>
  <si>
    <t>119 S MAIN ST</t>
  </si>
  <si>
    <t>1623 CENTRAL AVE</t>
  </si>
  <si>
    <t>5935 HICKORY GROVE RD</t>
  </si>
  <si>
    <t>6015 CONFERENCE DR</t>
  </si>
  <si>
    <t>230 MATTHEWS STATION ST</t>
  </si>
  <si>
    <t>6840 MATTHEWS-MINT HILL RD</t>
  </si>
  <si>
    <t>7015 MORRISON BLVD</t>
  </si>
  <si>
    <t>101 SCALEYBARK RD</t>
  </si>
  <si>
    <t>1361 QUEENS RD</t>
  </si>
  <si>
    <t>2157 WEST BLVD</t>
  </si>
  <si>
    <t>13620 STEELE CREEK RD</t>
  </si>
  <si>
    <t>2412 BEATTIES FORD RD</t>
  </si>
  <si>
    <t>5801 REA RD</t>
  </si>
  <si>
    <t>16500 HOLLY CREST LN</t>
  </si>
  <si>
    <t>4045 N TRYON ST</t>
  </si>
  <si>
    <t>300 E 7TH ST</t>
  </si>
  <si>
    <t>4420 HOYT GALVIN WY</t>
  </si>
  <si>
    <t>100 S CHURCH ST</t>
  </si>
  <si>
    <t>205 EDGERTON ST</t>
  </si>
  <si>
    <t>100 W MAIN ST</t>
  </si>
  <si>
    <t>301 N POLLOCK ST</t>
  </si>
  <si>
    <t>PO BOX 13</t>
  </si>
  <si>
    <t>101 DOCTOR DONNIE H. JONES, JR BLVD</t>
  </si>
  <si>
    <t>10433 S MAIN ST</t>
  </si>
  <si>
    <t>PO BOX 280</t>
  </si>
  <si>
    <t>PO BOX 1006</t>
  </si>
  <si>
    <t>PO BOX 546</t>
  </si>
  <si>
    <t>122 COMMERCE SQ</t>
  </si>
  <si>
    <t>PO BOX 258</t>
  </si>
  <si>
    <t>210 N FLORENCE ST</t>
  </si>
  <si>
    <t>106 S MAIN ST</t>
  </si>
  <si>
    <t>221 W BROAD ST</t>
  </si>
  <si>
    <t>PO BOX 1295</t>
  </si>
  <si>
    <t>205 E 2ND AVE</t>
  </si>
  <si>
    <t>598 S PIERCE ST</t>
  </si>
  <si>
    <t>140 E MURPHY ST</t>
  </si>
  <si>
    <t>101 N 10TH AVE</t>
  </si>
  <si>
    <t>204 W MOREHEAD ST</t>
  </si>
  <si>
    <t>PO BOX 20</t>
  </si>
  <si>
    <t>PO BOX 550</t>
  </si>
  <si>
    <t>920 KIMBALL RD</t>
  </si>
  <si>
    <t>141 N MAIN ST, STE 110</t>
  </si>
  <si>
    <t>150 BILLS CREEK RD</t>
  </si>
  <si>
    <t>302 W WEEKSDALE ST</t>
  </si>
  <si>
    <t>144 S CHURCH AVE</t>
  </si>
  <si>
    <t>300 W ROSEBORO ST</t>
  </si>
  <si>
    <t>120 S GREENE ST</t>
  </si>
  <si>
    <t>334 N MAIN ST</t>
  </si>
  <si>
    <t>PO BOX 518</t>
  </si>
  <si>
    <t>PO BOX 220</t>
  </si>
  <si>
    <t>215 W MAIN ST</t>
  </si>
  <si>
    <t>PO BOX 67</t>
  </si>
  <si>
    <t>222 S MAIN ST</t>
  </si>
  <si>
    <t>PO BOX 400</t>
  </si>
  <si>
    <t>100 S POPLAR ST</t>
  </si>
  <si>
    <t>PO BOX 758</t>
  </si>
  <si>
    <t>302 MAIN ST</t>
  </si>
  <si>
    <t>279 2ND ST</t>
  </si>
  <si>
    <t>PO BOX 159</t>
  </si>
  <si>
    <t>PO BOX 1349</t>
  </si>
  <si>
    <t>312 W CHURCH ST</t>
  </si>
  <si>
    <t>PO BOX 1170</t>
  </si>
  <si>
    <t>618 W 14TH AVE</t>
  </si>
  <si>
    <t>2000 CEDAR LN</t>
  </si>
  <si>
    <t>PO BOX 752</t>
  </si>
  <si>
    <t>PO BOX 1217</t>
  </si>
  <si>
    <t>214 S MAIN ST</t>
  </si>
  <si>
    <t>P.O. Box 400</t>
  </si>
  <si>
    <t>123 UNIONVILLE-INDIAN TRAIL RD</t>
  </si>
  <si>
    <t>414 HASTY ST</t>
  </si>
  <si>
    <t>509 S PROVIDENCE ST</t>
  </si>
  <si>
    <t>1420 ATHENS DR</t>
  </si>
  <si>
    <t>1930 CLARK AVE</t>
  </si>
  <si>
    <t>310 S ACADEMY ST</t>
  </si>
  <si>
    <t>133 S FUQUAY AVE</t>
  </si>
  <si>
    <t>946 STEEPLE SQUARE CT</t>
  </si>
  <si>
    <t>7009 HARPS MILL RD</t>
  </si>
  <si>
    <t>1313 NEW BERN AVE</t>
  </si>
  <si>
    <t>1601-14 CROSSLINK RD</t>
  </si>
  <si>
    <t>908 7TH AVE</t>
  </si>
  <si>
    <t>400 E HOLDING AVE</t>
  </si>
  <si>
    <t>207 S HOLLYBROOK RD</t>
  </si>
  <si>
    <t>1000 DOGWOOD DR</t>
  </si>
  <si>
    <t>5800 DURALEIGH RD</t>
  </si>
  <si>
    <t>2100 SHEPHERDS VINEYARD DR</t>
  </si>
  <si>
    <t>4016 CARYA DR</t>
  </si>
  <si>
    <t>336 FAYETTEVILLE ST</t>
  </si>
  <si>
    <t>4101 GREEN RD</t>
  </si>
  <si>
    <t>4000 LOUIS STEPHENS DR</t>
  </si>
  <si>
    <t>300 W BALLENTINE ST</t>
  </si>
  <si>
    <t>5105 COUNTRY TRL</t>
  </si>
  <si>
    <t>107 W MAIN ST</t>
  </si>
  <si>
    <t>111 N CHESTNUT ST</t>
  </si>
  <si>
    <t>103 CENTRAL AVE</t>
  </si>
  <si>
    <t>114 S MAIN ST</t>
  </si>
  <si>
    <t>1006-C WARD BLVD</t>
  </si>
  <si>
    <t>114 N RAILROAD ST</t>
  </si>
  <si>
    <t>103 E SPRING ST</t>
  </si>
  <si>
    <t>249 W NASH ST</t>
  </si>
  <si>
    <t>137</t>
  </si>
  <si>
    <t>GRAHAM</t>
  </si>
  <si>
    <t>MEBANE</t>
  </si>
  <si>
    <t>WINDSOR</t>
  </si>
  <si>
    <t>AULANDER</t>
  </si>
  <si>
    <t>GATESVILLE</t>
  </si>
  <si>
    <t>AHOSKIE</t>
  </si>
  <si>
    <t>MURFREESBORO</t>
  </si>
  <si>
    <t>JACKSON</t>
  </si>
  <si>
    <t>BOONE</t>
  </si>
  <si>
    <t>NORTH WILKESBORO</t>
  </si>
  <si>
    <t>TRAPHILL</t>
  </si>
  <si>
    <t>SUGAR GROVE</t>
  </si>
  <si>
    <t>NEWLAND</t>
  </si>
  <si>
    <t>BAKERSVILLE</t>
  </si>
  <si>
    <t>SPRUCE PINE</t>
  </si>
  <si>
    <t>BATH</t>
  </si>
  <si>
    <t>BELHAVEN</t>
  </si>
  <si>
    <t>AURORA</t>
  </si>
  <si>
    <t>OCRACOKE</t>
  </si>
  <si>
    <t>WILLIAMSTON</t>
  </si>
  <si>
    <t>ROBERSONVILLE</t>
  </si>
  <si>
    <t>SWAN QUARTER</t>
  </si>
  <si>
    <t>BLADENBORO</t>
  </si>
  <si>
    <t>CLARKTON</t>
  </si>
  <si>
    <t>LELAND</t>
  </si>
  <si>
    <t>SHALLOTTE</t>
  </si>
  <si>
    <t>OAK ISLAND</t>
  </si>
  <si>
    <t>CALABASH</t>
  </si>
  <si>
    <t>WEAVERVILLE</t>
  </si>
  <si>
    <t>BLACK MOUNTAIN</t>
  </si>
  <si>
    <t>SKYLAND</t>
  </si>
  <si>
    <t>SWANNONOA</t>
  </si>
  <si>
    <t>ENKA</t>
  </si>
  <si>
    <t>FAIRVIEW</t>
  </si>
  <si>
    <t>LEICESTER</t>
  </si>
  <si>
    <t>VALDESE</t>
  </si>
  <si>
    <t>HILDEBRAN</t>
  </si>
  <si>
    <t>KANNAPOLIS</t>
  </si>
  <si>
    <t>MT. PLEASANT</t>
  </si>
  <si>
    <t>HARRISBURG</t>
  </si>
  <si>
    <t>GRANITE FALLS</t>
  </si>
  <si>
    <t>HUDSON</t>
  </si>
  <si>
    <t>CLAREMONT</t>
  </si>
  <si>
    <t>SHERRILS FORD</t>
  </si>
  <si>
    <t>CONOVER</t>
  </si>
  <si>
    <t>MAIDEN</t>
  </si>
  <si>
    <t>GOLDSTON</t>
  </si>
  <si>
    <t>SILER CITY</t>
  </si>
  <si>
    <t>LAWNDALE</t>
  </si>
  <si>
    <t>RIEGELWOOD</t>
  </si>
  <si>
    <t>FAIR BLUFF</t>
  </si>
  <si>
    <t>TABOR CITY</t>
  </si>
  <si>
    <t>LAKE WACCAMAW</t>
  </si>
  <si>
    <t>CHADBOURN</t>
  </si>
  <si>
    <t>PINE KNOLL SHORES</t>
  </si>
  <si>
    <t>NEWPORT</t>
  </si>
  <si>
    <t>COVE CITY</t>
  </si>
  <si>
    <t>HAVELOCK</t>
  </si>
  <si>
    <t>VANCEBORO</t>
  </si>
  <si>
    <t>BAYBORO</t>
  </si>
  <si>
    <t>CAPE CARTERET</t>
  </si>
  <si>
    <t>SPRING LAKE</t>
  </si>
  <si>
    <t>HOPE MILLS</t>
  </si>
  <si>
    <t>DENTON</t>
  </si>
  <si>
    <t>WELCOME</t>
  </si>
  <si>
    <t>THOMASVILLE</t>
  </si>
  <si>
    <t>COOLEEMEE</t>
  </si>
  <si>
    <t>FAISON</t>
  </si>
  <si>
    <t>BEULAVILLE</t>
  </si>
  <si>
    <t>ROSE HILL</t>
  </si>
  <si>
    <t>WARSAW</t>
  </si>
  <si>
    <t>MAGNOLIA</t>
  </si>
  <si>
    <t>BARCO</t>
  </si>
  <si>
    <t>MANTEO</t>
  </si>
  <si>
    <t>HATTERAS</t>
  </si>
  <si>
    <t>KILL DEVIL HILLS</t>
  </si>
  <si>
    <t>COROLLA</t>
  </si>
  <si>
    <t>MOYOCK</t>
  </si>
  <si>
    <t>PINETOPS</t>
  </si>
  <si>
    <t>SYLVA</t>
  </si>
  <si>
    <t>HIGHLANDS</t>
  </si>
  <si>
    <t>TOPTON</t>
  </si>
  <si>
    <t>CLEMMONS</t>
  </si>
  <si>
    <t>KERNERSVILLE</t>
  </si>
  <si>
    <t>LEWISVILLE</t>
  </si>
  <si>
    <t>RURAL HALL</t>
  </si>
  <si>
    <t>WALKERTOWN</t>
  </si>
  <si>
    <t>BUNN</t>
  </si>
  <si>
    <t>FRANKLINTON</t>
  </si>
  <si>
    <t>YOUNGSVILLE</t>
  </si>
  <si>
    <t>BELMONT</t>
  </si>
  <si>
    <t>BESSEMER CITY</t>
  </si>
  <si>
    <t>CHERRYVILLE</t>
  </si>
  <si>
    <t>DALLAS</t>
  </si>
  <si>
    <t>LOWELL</t>
  </si>
  <si>
    <t>MT. HOLLY</t>
  </si>
  <si>
    <t>STANLEY</t>
  </si>
  <si>
    <t>DENVER</t>
  </si>
  <si>
    <t>LINCOLNTON</t>
  </si>
  <si>
    <t>VALE</t>
  </si>
  <si>
    <t>CREEDMOOR</t>
  </si>
  <si>
    <t>STOVALL</t>
  </si>
  <si>
    <t>LITTLETON</t>
  </si>
  <si>
    <t>WELDON</t>
  </si>
  <si>
    <t>SCOTLAND NECK</t>
  </si>
  <si>
    <t>ENFIELD</t>
  </si>
  <si>
    <t>ANGIER</t>
  </si>
  <si>
    <t>COATS</t>
  </si>
  <si>
    <t>ERWIN</t>
  </si>
  <si>
    <t>DUNN</t>
  </si>
  <si>
    <t>BUNNLEVEL</t>
  </si>
  <si>
    <t>CANTON</t>
  </si>
  <si>
    <t>MAGGIE VALLEY</t>
  </si>
  <si>
    <t>CLYDE</t>
  </si>
  <si>
    <t>ETOWAH</t>
  </si>
  <si>
    <t>FLETCHER</t>
  </si>
  <si>
    <t>ZIRCONIA</t>
  </si>
  <si>
    <t>MILLS RIVER</t>
  </si>
  <si>
    <t>YANCEYVILLE</t>
  </si>
  <si>
    <t>ROXBORO</t>
  </si>
  <si>
    <t>CARRBORO</t>
  </si>
  <si>
    <t>HARMONY</t>
  </si>
  <si>
    <t>TROUTMAN</t>
  </si>
  <si>
    <t>BROADWAY</t>
  </si>
  <si>
    <t>MARS HILL</t>
  </si>
  <si>
    <t>HOT SPRINGS</t>
  </si>
  <si>
    <t>OLD FORT</t>
  </si>
  <si>
    <t>ANDREWS</t>
  </si>
  <si>
    <t>HAYESVILLE</t>
  </si>
  <si>
    <t>ROBBINSVILLE</t>
  </si>
  <si>
    <t>POLLOCKSVILLE</t>
  </si>
  <si>
    <t>TRENTON</t>
  </si>
  <si>
    <t>LA GRANGE</t>
  </si>
  <si>
    <t>SNOW HILL</t>
  </si>
  <si>
    <t>PINK HILL</t>
  </si>
  <si>
    <t>MAYSVILLE</t>
  </si>
  <si>
    <t>CAROLINA BEACH</t>
  </si>
  <si>
    <t>SPARTA</t>
  </si>
  <si>
    <t>DANBURY</t>
  </si>
  <si>
    <t>KING</t>
  </si>
  <si>
    <t>WALNUT COVE</t>
  </si>
  <si>
    <t>PILOT MOUNTAIN</t>
  </si>
  <si>
    <t>DOBSON</t>
  </si>
  <si>
    <t>LOWGAP</t>
  </si>
  <si>
    <t>MOUNT AIRY</t>
  </si>
  <si>
    <t>EAST BEND</t>
  </si>
  <si>
    <t>JONESVILLE</t>
  </si>
  <si>
    <t>YADKINVILLE</t>
  </si>
  <si>
    <t>BOONVILLE</t>
  </si>
  <si>
    <t>RICHLANDS</t>
  </si>
  <si>
    <t>SNEADS FERRY</t>
  </si>
  <si>
    <t>SWANSBORO</t>
  </si>
  <si>
    <t>HAMPSTEAD</t>
  </si>
  <si>
    <t>EDENTON</t>
  </si>
  <si>
    <t>COLUMBIA</t>
  </si>
  <si>
    <t>PLYMOUTH</t>
  </si>
  <si>
    <t>SALUDA</t>
  </si>
  <si>
    <t>MATTHEWS</t>
  </si>
  <si>
    <t>HUNTERSVILLE</t>
  </si>
  <si>
    <t>CLAYTON</t>
  </si>
  <si>
    <t>KENLY</t>
  </si>
  <si>
    <t>BENSON</t>
  </si>
  <si>
    <t>SELMA</t>
  </si>
  <si>
    <t>FOUR OAKS</t>
  </si>
  <si>
    <t>PRINCETON</t>
  </si>
  <si>
    <t>ARCHDALE</t>
  </si>
  <si>
    <t>FRANKLINVILLE</t>
  </si>
  <si>
    <t>LIBERTY</t>
  </si>
  <si>
    <t>RAMSEUR</t>
  </si>
  <si>
    <t>RANDLEMAN</t>
  </si>
  <si>
    <t>SEAGROVE</t>
  </si>
  <si>
    <t>MAXTON</t>
  </si>
  <si>
    <t>FAIRMONT</t>
  </si>
  <si>
    <t>ROWLAND</t>
  </si>
  <si>
    <t>ST. PAULS</t>
  </si>
  <si>
    <t>PEMBROKE</t>
  </si>
  <si>
    <t>RED SPRINGS</t>
  </si>
  <si>
    <t>MAYODAN</t>
  </si>
  <si>
    <t>REIDSVILLE</t>
  </si>
  <si>
    <t>STONEVILLE</t>
  </si>
  <si>
    <t>ROCKWELL</t>
  </si>
  <si>
    <t>CHINA GROVE</t>
  </si>
  <si>
    <t>HENRIETTA</t>
  </si>
  <si>
    <t>LAKE LURE</t>
  </si>
  <si>
    <t>NEWTON GROVE</t>
  </si>
  <si>
    <t>GARLAND</t>
  </si>
  <si>
    <t>ROSEBORO</t>
  </si>
  <si>
    <t>WADESBORO</t>
  </si>
  <si>
    <t>RAEFORD</t>
  </si>
  <si>
    <t>BISCOE</t>
  </si>
  <si>
    <t>CANDOR</t>
  </si>
  <si>
    <t>TROY</t>
  </si>
  <si>
    <t>MOUNT GILEAD</t>
  </si>
  <si>
    <t>STAR</t>
  </si>
  <si>
    <t>CARTHAGE</t>
  </si>
  <si>
    <t>ABERDEEN</t>
  </si>
  <si>
    <t>PINEBLUFF</t>
  </si>
  <si>
    <t>HAMLET</t>
  </si>
  <si>
    <t>ELLERBE</t>
  </si>
  <si>
    <t>ROBBINS</t>
  </si>
  <si>
    <t>VASS</t>
  </si>
  <si>
    <t>BETHEL</t>
  </si>
  <si>
    <t>WINTERVILLE</t>
  </si>
  <si>
    <t>BADIN</t>
  </si>
  <si>
    <t>NORWOOD</t>
  </si>
  <si>
    <t>OAKBORO</t>
  </si>
  <si>
    <t>LOCUST</t>
  </si>
  <si>
    <t>INDIAN TRAIL</t>
  </si>
  <si>
    <t>MARSHVILLE</t>
  </si>
  <si>
    <t>WAXHAW</t>
  </si>
  <si>
    <t>CARY</t>
  </si>
  <si>
    <t>FUQUAY-VARINA</t>
  </si>
  <si>
    <t>KNIGHTDALE</t>
  </si>
  <si>
    <t>GARNER</t>
  </si>
  <si>
    <t>WAKE FOREST</t>
  </si>
  <si>
    <t>WENDELL</t>
  </si>
  <si>
    <t>ZEBULON</t>
  </si>
  <si>
    <t>APEX</t>
  </si>
  <si>
    <t>Raleigh</t>
  </si>
  <si>
    <t>FREMONT</t>
  </si>
  <si>
    <t>PIKEVILLE</t>
  </si>
  <si>
    <t>MT. OLIVE</t>
  </si>
  <si>
    <t>BLACK CREEK</t>
  </si>
  <si>
    <t>STANTONSBURG</t>
  </si>
  <si>
    <t>ELM CITY</t>
  </si>
  <si>
    <t>LUCAMA</t>
  </si>
  <si>
    <t>0193</t>
  </si>
  <si>
    <t>0186</t>
  </si>
  <si>
    <t>0427</t>
  </si>
  <si>
    <t>0250</t>
  </si>
  <si>
    <t>0026</t>
  </si>
  <si>
    <t>0160</t>
  </si>
  <si>
    <t>0041</t>
  </si>
  <si>
    <t>0049</t>
  </si>
  <si>
    <t>0067</t>
  </si>
  <si>
    <t>0665</t>
  </si>
  <si>
    <t>0633</t>
  </si>
  <si>
    <t>0728</t>
  </si>
  <si>
    <t>0027</t>
  </si>
  <si>
    <t>0428</t>
  </si>
  <si>
    <t>0399</t>
  </si>
  <si>
    <t>0038</t>
  </si>
  <si>
    <t>0578</t>
  </si>
  <si>
    <t>0025</t>
  </si>
  <si>
    <t>0129</t>
  </si>
  <si>
    <t>0721</t>
  </si>
  <si>
    <t>0940</t>
  </si>
  <si>
    <t>0333</t>
  </si>
  <si>
    <t>0309</t>
  </si>
  <si>
    <t>0123</t>
  </si>
  <si>
    <t>0688</t>
  </si>
  <si>
    <t>0213</t>
  </si>
  <si>
    <t>0323</t>
  </si>
  <si>
    <t>0455</t>
  </si>
  <si>
    <t>0126</t>
  </si>
  <si>
    <t>0442</t>
  </si>
  <si>
    <t>0998</t>
  </si>
  <si>
    <t>0158</t>
  </si>
  <si>
    <t>0188</t>
  </si>
  <si>
    <t>0028</t>
  </si>
  <si>
    <t>0175</t>
  </si>
  <si>
    <t>0700</t>
  </si>
  <si>
    <t>0900</t>
  </si>
  <si>
    <t>0517</t>
  </si>
  <si>
    <t>0006</t>
  </si>
  <si>
    <t>0005</t>
  </si>
  <si>
    <t>0218</t>
  </si>
  <si>
    <t>0451</t>
  </si>
  <si>
    <t>0706</t>
  </si>
  <si>
    <t>0237</t>
  </si>
  <si>
    <t>0010</t>
  </si>
  <si>
    <t>0069</t>
  </si>
  <si>
    <t>0607</t>
  </si>
  <si>
    <t>0086</t>
  </si>
  <si>
    <t>0308</t>
  </si>
  <si>
    <t>0548</t>
  </si>
  <si>
    <t>0540</t>
  </si>
  <si>
    <t>0746</t>
  </si>
  <si>
    <t>0519</t>
  </si>
  <si>
    <t>0278</t>
  </si>
  <si>
    <t>0546</t>
  </si>
  <si>
    <t>0258</t>
  </si>
  <si>
    <t>0020</t>
  </si>
  <si>
    <t>0426</t>
  </si>
  <si>
    <t>0400</t>
  </si>
  <si>
    <t>0758</t>
  </si>
  <si>
    <t>0499</t>
  </si>
  <si>
    <t>0161</t>
  </si>
  <si>
    <t>0395</t>
  </si>
  <si>
    <t>0372</t>
  </si>
  <si>
    <t>0828</t>
  </si>
  <si>
    <t>0236</t>
  </si>
  <si>
    <t>0717</t>
  </si>
  <si>
    <t>6343 SNOW CAMP RD</t>
  </si>
  <si>
    <t>302 BROAD ST</t>
  </si>
  <si>
    <t>213 E MAIN ST</t>
  </si>
  <si>
    <t>207 W JEFFERSON ST</t>
  </si>
  <si>
    <t>150 LIBRARY PL</t>
  </si>
  <si>
    <t>18 N MITCHELL AVE</t>
  </si>
  <si>
    <t>321 SCHOOL CIR</t>
  </si>
  <si>
    <t>100 CARTERET ST</t>
  </si>
  <si>
    <t>333 E MAIN ST</t>
  </si>
  <si>
    <t>524 MAIN ST</t>
  </si>
  <si>
    <t>225 BACK RD</t>
  </si>
  <si>
    <t>313 S MAIN ST</t>
  </si>
  <si>
    <t>10413 N COLLEGE ST</t>
  </si>
  <si>
    <t>1404 SANDHILL RD</t>
  </si>
  <si>
    <t>100 LIBRARY DR</t>
  </si>
  <si>
    <t>103 CHURCH RD</t>
  </si>
  <si>
    <t>315 RAILROAD ST</t>
  </si>
  <si>
    <t>1702 LIVE OAK ST. SUITE 100</t>
  </si>
  <si>
    <t>210 HOWARD BLVD</t>
  </si>
  <si>
    <t>102 N MAIN ST</t>
  </si>
  <si>
    <t>7931 MAIN ST</t>
  </si>
  <si>
    <t>310 W SALISBURY ST</t>
  </si>
  <si>
    <t>559 CRITCHER DR</t>
  </si>
  <si>
    <t>7796 HWY 801 S</t>
  </si>
  <si>
    <t>106 PARK CIR</t>
  </si>
  <si>
    <t>807 E BROAD ST</t>
  </si>
  <si>
    <t>113 S WALNUT ST</t>
  </si>
  <si>
    <t>104 W MAIN ST</t>
  </si>
  <si>
    <t>700 N HIGHWAY 64/264</t>
  </si>
  <si>
    <t>57709 HIGHWAY 12</t>
  </si>
  <si>
    <t>1123 OCEAN TRAIL</t>
  </si>
  <si>
    <t>201 S 1ST ST</t>
  </si>
  <si>
    <t>610 MAIN ST</t>
  </si>
  <si>
    <t>218 US 1A HWY S</t>
  </si>
  <si>
    <t>1211 HWY 158</t>
  </si>
  <si>
    <t>1550 S CAMPUS DR</t>
  </si>
  <si>
    <t>127 W SOUTH MAIN ST</t>
  </si>
  <si>
    <t>1600 MAIN ST</t>
  </si>
  <si>
    <t>28 N RALEIGH ST</t>
  </si>
  <si>
    <t>3393 HARMONY HWY</t>
  </si>
  <si>
    <t>25 LIBRARY ST</t>
  </si>
  <si>
    <t>88 BRIDGE ST</t>
  </si>
  <si>
    <t>871 MAIN ST</t>
  </si>
  <si>
    <t>26 ANDERSON ST</t>
  </si>
  <si>
    <t>80 KNIGHT ST</t>
  </si>
  <si>
    <t>415 GREEN HILL ST</t>
  </si>
  <si>
    <t>204 LAKEVIEW DR</t>
  </si>
  <si>
    <t>122 N MAIN ST</t>
  </si>
  <si>
    <t>101 PILOT VIEW DR</t>
  </si>
  <si>
    <t>106 W FIFTH ST</t>
  </si>
  <si>
    <t>319 W MAIN ST</t>
  </si>
  <si>
    <t>113 CRUTCHFIELD ST</t>
  </si>
  <si>
    <t>5210 W PINE ST</t>
  </si>
  <si>
    <t>420 Flint Hill Road</t>
  </si>
  <si>
    <t>233 E MAIN ST</t>
  </si>
  <si>
    <t>121 W MAIN ST</t>
  </si>
  <si>
    <t>414 MAIN ST</t>
  </si>
  <si>
    <t>206 W HATCHER ST</t>
  </si>
  <si>
    <t>111 SUMNER PL</t>
  </si>
  <si>
    <t>239 S FAYETTEVILLE ST</t>
  </si>
  <si>
    <t>1512 MAIN ST</t>
  </si>
  <si>
    <t>530 SEAGROVE PLANK RD</t>
  </si>
  <si>
    <t>113 E MAIN ST</t>
  </si>
  <si>
    <t>413 S BLAINE ST</t>
  </si>
  <si>
    <t>201 E MAIN ST</t>
  </si>
  <si>
    <t>110 BROAD ST</t>
  </si>
  <si>
    <t>307 PAGE ST</t>
  </si>
  <si>
    <t>138 S SCHOOL ST</t>
  </si>
  <si>
    <t>110 W ALLENTON ST</t>
  </si>
  <si>
    <t>101 SAUNDERS ST</t>
  </si>
  <si>
    <t>305 E BALTIMORE AVE</t>
  </si>
  <si>
    <t>161 E MAGNOLIA DR</t>
  </si>
  <si>
    <t>128 SEABOARD ST</t>
  </si>
  <si>
    <t>201 IVES ST</t>
  </si>
  <si>
    <t>2613 RAILROAD ST</t>
  </si>
  <si>
    <t>62 PINE ST</t>
  </si>
  <si>
    <t>207 PEE DEE AVE</t>
  </si>
  <si>
    <t>202 N GOLDSBORO ST</t>
  </si>
  <si>
    <t>CASHIERS</t>
  </si>
  <si>
    <t>CORNELIUS</t>
  </si>
  <si>
    <t>HOLLY SPRINGS</t>
  </si>
  <si>
    <t>142</t>
  </si>
  <si>
    <t>BERTIE</t>
  </si>
  <si>
    <t>GATES</t>
  </si>
  <si>
    <t>NORTHAMPTON</t>
  </si>
  <si>
    <t>WATAUGA</t>
  </si>
  <si>
    <t>ASHE</t>
  </si>
  <si>
    <t>WILKES</t>
  </si>
  <si>
    <t>AVERY</t>
  </si>
  <si>
    <t>MITCHELL</t>
  </si>
  <si>
    <t>HYDE</t>
  </si>
  <si>
    <t>MARTIN</t>
  </si>
  <si>
    <t>CARTERET</t>
  </si>
  <si>
    <t>CRAVEN</t>
  </si>
  <si>
    <t>PAMLICO</t>
  </si>
  <si>
    <t>CURRITUCK</t>
  </si>
  <si>
    <t>DARE</t>
  </si>
  <si>
    <t>MACON</t>
  </si>
  <si>
    <t>GASTON</t>
  </si>
  <si>
    <t>LINCOLN</t>
  </si>
  <si>
    <t>CASWELL</t>
  </si>
  <si>
    <t>PERSON</t>
  </si>
  <si>
    <t>CLAY</t>
  </si>
  <si>
    <t>JONES</t>
  </si>
  <si>
    <t>GREENE</t>
  </si>
  <si>
    <t>ALLEGHANY</t>
  </si>
  <si>
    <t>STOKES</t>
  </si>
  <si>
    <t>YADKIN</t>
  </si>
  <si>
    <t>CHOWAN</t>
  </si>
  <si>
    <t>PERQUIMANS</t>
  </si>
  <si>
    <t>TYRRELL</t>
  </si>
  <si>
    <t>ANSON</t>
  </si>
  <si>
    <t>HOKE</t>
  </si>
  <si>
    <t>MONTGOMERY</t>
  </si>
  <si>
    <t>RICHMOND</t>
  </si>
  <si>
    <t>(704) 735-8044</t>
  </si>
  <si>
    <t>(336) 694-6241</t>
  </si>
  <si>
    <t>(336) 597-7881</t>
  </si>
  <si>
    <t>(704) 732-9042</t>
  </si>
  <si>
    <t>(336) 694-9846</t>
  </si>
  <si>
    <t>(336) 597-5081</t>
  </si>
  <si>
    <t>(704) 279-7832</t>
  </si>
  <si>
    <t>147</t>
  </si>
  <si>
    <t>Branch Head</t>
  </si>
  <si>
    <t>Becky Peterson</t>
  </si>
  <si>
    <t>Hal Scott</t>
  </si>
  <si>
    <t>Phyllis Burroughs</t>
  </si>
  <si>
    <t>Signa Simpson</t>
  </si>
  <si>
    <t>Mike Cowell</t>
  </si>
  <si>
    <t>Morris Pridgen, Jr.</t>
  </si>
  <si>
    <t>91</t>
  </si>
  <si>
    <t>Circ: Periodicals</t>
  </si>
  <si>
    <t>92</t>
  </si>
  <si>
    <t>Circ: Other Print Materials</t>
  </si>
  <si>
    <t>157</t>
  </si>
  <si>
    <t>93</t>
  </si>
  <si>
    <t>Total Print Circulation</t>
  </si>
  <si>
    <t>94</t>
  </si>
  <si>
    <t>Circ: Other Non-Print Materials</t>
  </si>
  <si>
    <t>139</t>
  </si>
  <si>
    <t>97</t>
  </si>
  <si>
    <t>Total Non-Print Circulation</t>
  </si>
  <si>
    <t>Total Circulation</t>
  </si>
  <si>
    <t>Circ: Central Library</t>
  </si>
  <si>
    <t>Circ: Branches</t>
  </si>
  <si>
    <t>Circ: Bookmobiles</t>
  </si>
  <si>
    <t>Circ: Other</t>
  </si>
  <si>
    <t>103</t>
  </si>
  <si>
    <t>104</t>
  </si>
  <si>
    <t>Adult Borrowers</t>
  </si>
  <si>
    <t>105</t>
  </si>
  <si>
    <t>Juvenile Borrowers</t>
  </si>
  <si>
    <t>106</t>
  </si>
  <si>
    <t>Total Registered Borrowers</t>
  </si>
  <si>
    <t>Number Entering Library</t>
  </si>
  <si>
    <t>108</t>
  </si>
  <si>
    <t>Adult Program in Library</t>
  </si>
  <si>
    <t>109</t>
  </si>
  <si>
    <t>152</t>
  </si>
  <si>
    <t>136</t>
  </si>
  <si>
    <t>155</t>
  </si>
  <si>
    <t>165</t>
  </si>
  <si>
    <t>123</t>
  </si>
  <si>
    <t>163</t>
  </si>
  <si>
    <t>Adult Programs Outside Library</t>
  </si>
  <si>
    <t>110</t>
  </si>
  <si>
    <t>Children's Programs in Library</t>
  </si>
  <si>
    <t>161</t>
  </si>
  <si>
    <t>146</t>
  </si>
  <si>
    <t>126</t>
  </si>
  <si>
    <t>119</t>
  </si>
  <si>
    <t>Children's Programs Outside Library</t>
  </si>
  <si>
    <t>149</t>
  </si>
  <si>
    <t>144</t>
  </si>
  <si>
    <t>Young Adult Programs in Library</t>
  </si>
  <si>
    <t>166</t>
  </si>
  <si>
    <t>127</t>
  </si>
  <si>
    <t>Young Adult Programs Outside Library</t>
  </si>
  <si>
    <t>Total Programs</t>
  </si>
  <si>
    <t>138</t>
  </si>
  <si>
    <t>Adult Attendance in Library</t>
  </si>
  <si>
    <t>121</t>
  </si>
  <si>
    <t>Adult Attendance Outside Library</t>
  </si>
  <si>
    <t>117</t>
  </si>
  <si>
    <t>Children's Attendance in Library</t>
  </si>
  <si>
    <t>Children's Attendance Outside Library</t>
  </si>
  <si>
    <t>Total Children's Program Attendance</t>
  </si>
  <si>
    <t>120</t>
  </si>
  <si>
    <t>Young Adult Attendance in Library</t>
  </si>
  <si>
    <t>Young Adult Attendance Outside Library</t>
  </si>
  <si>
    <t>Total Young Adult Program Attendance</t>
  </si>
  <si>
    <t>Total Program Attendance</t>
  </si>
  <si>
    <t>Meeting Room Use</t>
  </si>
  <si>
    <t>164</t>
  </si>
  <si>
    <t>156</t>
  </si>
  <si>
    <t>125</t>
  </si>
  <si>
    <t>Meeting Room Attendance</t>
  </si>
  <si>
    <t>Reference</t>
  </si>
  <si>
    <t>ILL Loaned</t>
  </si>
  <si>
    <t>168</t>
  </si>
  <si>
    <t>ILL Borrowed</t>
  </si>
  <si>
    <t>Library's  Home Page URL</t>
  </si>
  <si>
    <t>www.alamancelibraries.org</t>
  </si>
  <si>
    <t>www.arlnc.org</t>
  </si>
  <si>
    <t>www.arlibrary.org</t>
  </si>
  <si>
    <t>www.amyregionallibrary.org</t>
  </si>
  <si>
    <t>www.bhmlib.org</t>
  </si>
  <si>
    <t>www.braswell-library.org</t>
  </si>
  <si>
    <t>www.brunsco.net/lib</t>
  </si>
  <si>
    <t>www.bcpls.org</t>
  </si>
  <si>
    <t>www.cabarruscounty.us/library</t>
  </si>
  <si>
    <t>www.ccpl.us</t>
  </si>
  <si>
    <t>www.catawbacountync.gov/library</t>
  </si>
  <si>
    <t>www.chathamlibraries.org</t>
  </si>
  <si>
    <t>www.ccml.org</t>
  </si>
  <si>
    <t>www.cpclib.org</t>
  </si>
  <si>
    <t>www.cumberland.lib.nc.us</t>
  </si>
  <si>
    <t>www.earlibrary.org</t>
  </si>
  <si>
    <t>www.farmvillelibrary.org</t>
  </si>
  <si>
    <t>www.fontanalib.org</t>
  </si>
  <si>
    <t>www.forsythlibrary.org</t>
  </si>
  <si>
    <t>www.granville.lib.nc.us</t>
  </si>
  <si>
    <t>www.greensborolibrary.org</t>
  </si>
  <si>
    <t>www.perrylibrary.org</t>
  </si>
  <si>
    <t>www.harnett.org/library</t>
  </si>
  <si>
    <t>www.youseemore.com/cooleylibrary/default.asp</t>
  </si>
  <si>
    <t>www.haywoodlibrary.org</t>
  </si>
  <si>
    <t>www.henderson.lib.nc.us</t>
  </si>
  <si>
    <t>www.hickorync.gov/library</t>
  </si>
  <si>
    <t>www.highpointpubliclibrary.com</t>
  </si>
  <si>
    <t>www.iredell.lib.nc.us</t>
  </si>
  <si>
    <t>mauneylibrary.org</t>
  </si>
  <si>
    <t>www.madisoncountylibrary.org</t>
  </si>
  <si>
    <t>www.mcdowellpubliclibrary.org</t>
  </si>
  <si>
    <t>www.mooresvillelibrary.org</t>
  </si>
  <si>
    <t>www.nantahalalibrary.org</t>
  </si>
  <si>
    <t>www.neuselibrary.org</t>
  </si>
  <si>
    <t>WWW.NHCLIBRARY.ORG</t>
  </si>
  <si>
    <t>www.nwrl.org</t>
  </si>
  <si>
    <t>www1.youseemore.com/penderpl</t>
  </si>
  <si>
    <t>www.pettigrewlibraries.org</t>
  </si>
  <si>
    <t>www.polklibrary.org</t>
  </si>
  <si>
    <t>www.cmlibrary.org</t>
  </si>
  <si>
    <t>www.pljcs.org</t>
  </si>
  <si>
    <t>www.randolphlibrary.org</t>
  </si>
  <si>
    <t>www.robesoncountylibary.org</t>
  </si>
  <si>
    <t>www.rcpl.org</t>
  </si>
  <si>
    <t>www.rowanpubliclibrary.com</t>
  </si>
  <si>
    <t>rutherfordcountylibrary.org, haynesbranchlibrary.org, mountainsbranchlibrary.org, haynesbranchlibrary.org, mountainsbranchlibrary.org</t>
  </si>
  <si>
    <t>https://sites.google.com/site/sampsonclintonpubliclibrary/</t>
  </si>
  <si>
    <t>www.srls.info</t>
  </si>
  <si>
    <t>www.scotlandcounty.org/library</t>
  </si>
  <si>
    <t>www.sheppardlibrary.org</t>
  </si>
  <si>
    <t>www.sppl.net</t>
  </si>
  <si>
    <t>www.stanlycountylibrary.org</t>
  </si>
  <si>
    <t>library.transylvaniacounty.org</t>
  </si>
  <si>
    <t>www.union.lib.nc.us</t>
  </si>
  <si>
    <t>www.wakegov.com/libraries</t>
  </si>
  <si>
    <t>www.wcmlibrary.org</t>
  </si>
  <si>
    <t>www.wcpl.org</t>
  </si>
  <si>
    <t>Staff Only Internet Computers</t>
  </si>
  <si>
    <t>Public Internet Computers</t>
  </si>
  <si>
    <t>134</t>
  </si>
  <si>
    <t>141</t>
  </si>
  <si>
    <t>Users of Public Internet Computers</t>
  </si>
  <si>
    <t>Name of Branch</t>
  </si>
  <si>
    <t>REPEATING</t>
  </si>
  <si>
    <t>GRAHAM PUBLIC LIBRARY</t>
  </si>
  <si>
    <t>MAY MEMORIAL LIBRARY</t>
  </si>
  <si>
    <t>MEBANE PUBLIC LIBRARY</t>
  </si>
  <si>
    <t>NORTH PARK LIBRARY / COMMUNITY CENTER</t>
  </si>
  <si>
    <t>SOUTH ANNEX BRANCH</t>
  </si>
  <si>
    <t>LAWRENCE MEMORIAL LIBRARY</t>
  </si>
  <si>
    <t>SALLIE H. JENKINS MEMORIAL LIBRARY</t>
  </si>
  <si>
    <t>GATES COUNTY LIBRARY</t>
  </si>
  <si>
    <t>HERTFORD COUNTY LIBRARY</t>
  </si>
  <si>
    <t>AHOSKIE PUBLIC LIBRARY</t>
  </si>
  <si>
    <t>ELIZABETH SEWELL PARKER LIBRARY</t>
  </si>
  <si>
    <t>NORTHAMPTON COUNTY MEMORIAL LIBRARY</t>
  </si>
  <si>
    <t>BETHLEHEM BRANCH LIBRARY</t>
  </si>
  <si>
    <t>WATAUGA COUNTY PUBLIC LIBRARY</t>
  </si>
  <si>
    <t>ASHE COUNTY LIBRARY</t>
  </si>
  <si>
    <t>WILKES COUNTY LIBRARY</t>
  </si>
  <si>
    <t>TRAPHILL BRANCH LIBRARY</t>
  </si>
  <si>
    <t>WESTERN WATAUGA BRANCH LIBRARY</t>
  </si>
  <si>
    <t>AVERY COUNTY LIBRARY</t>
  </si>
  <si>
    <t>MITCHELL COUNTY LIBRARY</t>
  </si>
  <si>
    <t>SPRUCE PINE PUBLIC LIBRARY</t>
  </si>
  <si>
    <t>YANCEY COUNTY LIBRARY</t>
  </si>
  <si>
    <t>AVERY-MITCHELL-YANCEY REGIONAL LIBRARY BOOKMOBILE</t>
  </si>
  <si>
    <t>BATH COMMUNITY LIBRARY</t>
  </si>
  <si>
    <t>BELHAVEN PUBLIC LIBRARY</t>
  </si>
  <si>
    <t>HAZEL W. GUILFORD MEMORIAL LIBRARY</t>
  </si>
  <si>
    <t>OCRACOKE BRANCH LIBRARY</t>
  </si>
  <si>
    <t>MARTIN MEMORIAL LIBRARY</t>
  </si>
  <si>
    <t>ROBERSONVILLE PUBLIC LIBRARY</t>
  </si>
  <si>
    <t>MATTAMUSKEET LIBRARY</t>
  </si>
  <si>
    <t>BRIDGER MEMORIAL LIBRARY</t>
  </si>
  <si>
    <t>CLARKTON PUBLIC LIBRARY</t>
  </si>
  <si>
    <t>BLADEN COUNTY PUBLIC LIBRARY BOOKMOBILE</t>
  </si>
  <si>
    <t>BRASWELL MEMORIAL PUBLIC LIBRARY</t>
  </si>
  <si>
    <t>HARPER LIBRARY</t>
  </si>
  <si>
    <t>LELAND BRANCH LIBRARY</t>
  </si>
  <si>
    <t>ROURK BRANCH LIBRARY</t>
  </si>
  <si>
    <t>G. V. BARBEE, SR. LIBRARY</t>
  </si>
  <si>
    <t>HICKMANS CROSSROADS LIBRARY</t>
  </si>
  <si>
    <t>PACK MEMORIAL LIBRARY</t>
  </si>
  <si>
    <t>WEAVERVILLE LIBRARY</t>
  </si>
  <si>
    <t>BLACK MOUNTAIN BRANCH LIBRARY</t>
  </si>
  <si>
    <t>EAST ASHEVILLE BRANCH LIBRARY</t>
  </si>
  <si>
    <t>NORTH ASHEVILLE BRANCH LIBRARY</t>
  </si>
  <si>
    <t>SOUTH ASHEVILLE BRANCH LIBRARY</t>
  </si>
  <si>
    <t>SOUTH BUNCOMBE - SKYLAND LIBRARY</t>
  </si>
  <si>
    <t>SWANNANOA BRANCH LIBRARY</t>
  </si>
  <si>
    <t>WEST ASHEVILLE BRANCH LIBRARY</t>
  </si>
  <si>
    <t>ENKA BRANCH LIBRARY</t>
  </si>
  <si>
    <t>FAIRVIEW BRANCH LIBRARY</t>
  </si>
  <si>
    <t>BUNCOMBE COUNTY LAW LIBRARY</t>
  </si>
  <si>
    <t>LEICESTER BRANCH LIBRARY</t>
  </si>
  <si>
    <t>VALDESE PUBLIC LIBRARY</t>
  </si>
  <si>
    <t>C B HILDEBRAND PUBLIC LIBRARY</t>
  </si>
  <si>
    <t>KANNAPOLIS BRANCH LIBRARY</t>
  </si>
  <si>
    <t>MT. PLEASANT BRANCH LIBRARY</t>
  </si>
  <si>
    <t>HARRISBURG LIBRARY</t>
  </si>
  <si>
    <t>GRANITE FALLS BRANCH LIBRARY</t>
  </si>
  <si>
    <t>HUDSON BRANCH LIBRARY</t>
  </si>
  <si>
    <t>CLAREMONT BRANCH LIBRARY</t>
  </si>
  <si>
    <t>SHERRILLS FORD BRANCH</t>
  </si>
  <si>
    <t>ST. STEPHENS BRANCH LIBRARY</t>
  </si>
  <si>
    <t>SOUTHWEST BRANCH LIBRARY</t>
  </si>
  <si>
    <t>CONOVER EXPRESS BRANCH LIBRARY</t>
  </si>
  <si>
    <t>MAIDEN BRANCH LIBRARY</t>
  </si>
  <si>
    <t>GOLDSTON PUBLIC LIBRARY</t>
  </si>
  <si>
    <t>WREN MEMORIAL LIBRARY</t>
  </si>
  <si>
    <t>CHATHAM COMMUNITY LIBRARY</t>
  </si>
  <si>
    <t>SPANGLER BRANCH LIBRARY</t>
  </si>
  <si>
    <t>EAST COLUMBUS BRANCH LIBRARY</t>
  </si>
  <si>
    <t>FAIR BLUFF COMMUNITY LIBRARY</t>
  </si>
  <si>
    <t>TABOR CITY PUBLIC LIBRARY</t>
  </si>
  <si>
    <t>COLUMBUS COUNTY PUBLIC LIBRARY BOOKMOBILE</t>
  </si>
  <si>
    <t>RUBE MCCRAY MEMORIAL LIBRARY</t>
  </si>
  <si>
    <t>CHADBOURN COMMUNITY LIBRARY</t>
  </si>
  <si>
    <t>BOGUE BANKS PUBLIC LIBRARY</t>
  </si>
  <si>
    <t>CARTERET COUNTY PUBLIC LIBRARY</t>
  </si>
  <si>
    <t>NEWPORT PUBLIC LIBRARY</t>
  </si>
  <si>
    <t>COVE CITY-CRAVEN COUNTY PUBLIC LIBRARY</t>
  </si>
  <si>
    <t>HAVELOCK-CRAVEN COUNTY PUBLIC</t>
  </si>
  <si>
    <t>VANCEBORO-CRAVEN COUNTY PUBLIC LIBRARY</t>
  </si>
  <si>
    <t>PAMLICO COUNTY LIBRARY</t>
  </si>
  <si>
    <t>NEW BERN-CRAVEN COUNTY PUBLIC LIBRARY</t>
  </si>
  <si>
    <t>WESTERN CARTERET LIBRARY</t>
  </si>
  <si>
    <t>DOWN EAST PUBLIC LIBRARY</t>
  </si>
  <si>
    <t>CUMBERLAND COUNTY PUBLIC LIBRARY &amp; INFORMATION CENTER</t>
  </si>
  <si>
    <t>BORDEAUX BRANCH LIBRARY</t>
  </si>
  <si>
    <t>CLIFFDALE BRANCH LIBRARY</t>
  </si>
  <si>
    <t>SPRING LAKE BRANCH LIBRARY</t>
  </si>
  <si>
    <t>HOPE MILLS BRANCH LIBRARY</t>
  </si>
  <si>
    <t>NORTH REGIONAL BRANCH LIBRARY</t>
  </si>
  <si>
    <t>EAST REGIONAL BRANCH LIBRARY</t>
  </si>
  <si>
    <t>LAW LIBRARY</t>
  </si>
  <si>
    <t>WEST REGIONAL BRANCH LIBRARY</t>
  </si>
  <si>
    <t>LEXINGTON PUBLIC LIBRARY</t>
  </si>
  <si>
    <t>DENTON PUBLIC LIBRARY</t>
  </si>
  <si>
    <t>NORTH DAVIDSON BRANCH LIBRARY</t>
  </si>
  <si>
    <t>THOMASVILLE PUBLIC LIBRARY</t>
  </si>
  <si>
    <t>DAVIDSON COUNTY BOOKMOBILE</t>
  </si>
  <si>
    <t>WEST DAVIDSON PUBLIC LIBRARY</t>
  </si>
  <si>
    <t>COOLEEMEE BRANCH LIBRARY</t>
  </si>
  <si>
    <t>DUPLIN COUNTY - DOROTHY WIGHTMAN LIBRARY</t>
  </si>
  <si>
    <t>FAISON BRANCH LIBRARY (EMILY HILL LIBRARY)</t>
  </si>
  <si>
    <t>PHILLIP LEFF MEMORIAL LIBRARY</t>
  </si>
  <si>
    <t>ROSE HILL LIBRARY</t>
  </si>
  <si>
    <t>WARSAW-KORNEGAY PUBLIC LIBRARY</t>
  </si>
  <si>
    <t>FLORENCE GALLIER LIBRARY</t>
  </si>
  <si>
    <t>NORTH REGIONAL LIBRARY</t>
  </si>
  <si>
    <t>STANFORD L WARREN BRANCH LIBRARY</t>
  </si>
  <si>
    <t>DURHAM COUNTY BOOKMOBILE</t>
  </si>
  <si>
    <t>MCDOUGALD TERRACE BRANCH</t>
  </si>
  <si>
    <t>BRAGTOWN BRANCH LIBRARY</t>
  </si>
  <si>
    <t>SOUTHWEST REGIONAL LIBRARY</t>
  </si>
  <si>
    <t>SOUTH REGIONAL LIBRARY</t>
  </si>
  <si>
    <t>PASQUOTANK-CAMDEN LIBRARY BOOKMOBILE</t>
  </si>
  <si>
    <t>CURRITUCK COUNTY LIBRARY</t>
  </si>
  <si>
    <t>DARE COUNTY LIBRARY</t>
  </si>
  <si>
    <t>HATTERAS BRANCH LIBRARY</t>
  </si>
  <si>
    <t>KILL DEVIL HILLS BRANCH LIBRARY</t>
  </si>
  <si>
    <t>PASQUOTANK-CAMDEN LIBRARY</t>
  </si>
  <si>
    <t>COROLLA BRANCH LIBRARY</t>
  </si>
  <si>
    <t>MOYOCK PUBLIC LIBRARY</t>
  </si>
  <si>
    <t>PINETOPS BRANCH LIBRARY</t>
  </si>
  <si>
    <t>JACKSON COUNTY PUBLIC LIBRARY</t>
  </si>
  <si>
    <t>MACON COUNTY PUBLIC LIBRARY</t>
  </si>
  <si>
    <t>HUDSON LIBRARY</t>
  </si>
  <si>
    <t>MARIANNA BLACK LIBRARY</t>
  </si>
  <si>
    <t>ALBERT CARLTON-CASHIERS COMMUNITY LIBRARY</t>
  </si>
  <si>
    <t>NANTAHALA COMMUNITY LIBRARY</t>
  </si>
  <si>
    <t>CLEMMONS BRANCH LIBRARY</t>
  </si>
  <si>
    <t>MALLOY / JORDAN EAST WINSTON HERITAGE CENTER</t>
  </si>
  <si>
    <t>KERNERSVILLE BRANCH LIBRARY</t>
  </si>
  <si>
    <t>LEWISVILLE BRANCH LIBRARY</t>
  </si>
  <si>
    <t>RURAL HALL BRANCH LIBRARY</t>
  </si>
  <si>
    <t>SOUTHSIDE BRANCH LIBRARY</t>
  </si>
  <si>
    <t>WALKERTOWN BRANCH LIBRARY</t>
  </si>
  <si>
    <t>FORSYTH COUNTY PUBLIC LIBRARY BOOKMOBILE</t>
  </si>
  <si>
    <t>CARVER SCHOOL ROAD BRANCH LIBRARY</t>
  </si>
  <si>
    <t>SALVATION ARMY BOYS &amp; GIRLS CLUB</t>
  </si>
  <si>
    <t>YWCA BEST CHOICE CENTER</t>
  </si>
  <si>
    <t>REYNOLDA MANOR BRANCH LIBRARY</t>
  </si>
  <si>
    <t>BUNN BRANCH LIBRARY</t>
  </si>
  <si>
    <t>FRANKLINTON PUBLIC LIBRARY</t>
  </si>
  <si>
    <t>YOUNGSVILLE BRANCH LIBRARY</t>
  </si>
  <si>
    <t>FRANKLIN COUNTY BOOKMOBILE</t>
  </si>
  <si>
    <t>BELMONT BRANCH LIBRARY</t>
  </si>
  <si>
    <t>BESSEMER CITY BRANCH LIBRARY</t>
  </si>
  <si>
    <t>CHERRYVILLE BRANCH LIBRARY</t>
  </si>
  <si>
    <t>DALLAS BRANCH LIBRARY</t>
  </si>
  <si>
    <t>GASTON COUNTY PUBLIC LIBRARY (REGIONAL HEADQUARTERS)</t>
  </si>
  <si>
    <t>LOWELL BRANCH LIBRARY</t>
  </si>
  <si>
    <t>MT. HOLLY BRANCH LIBRARY</t>
  </si>
  <si>
    <t>STANLEY BRANCH LIBRARY</t>
  </si>
  <si>
    <t>FLORENCE S. SHANKLIN BRANCH LIBRARY</t>
  </si>
  <si>
    <t>CHARLES R. JONAS LIBRARY</t>
  </si>
  <si>
    <t>FERGUSON BRANCH LIBRARY - ERWIN CENTER</t>
  </si>
  <si>
    <t>UNION ROAD BRANCH LIBRARY</t>
  </si>
  <si>
    <t>WEST LINCOLN BRANCH LIBRARY</t>
  </si>
  <si>
    <t>RICHARD H. THORNTON LIBRARY</t>
  </si>
  <si>
    <t>BEREA BRANCH LIBRARY</t>
  </si>
  <si>
    <t>SOUTH BRANCH LIBRARY</t>
  </si>
  <si>
    <t>STOVALL BRANCH LIBRARY</t>
  </si>
  <si>
    <t>BLANCHE BENJAMIN BRANCH LIBRARY</t>
  </si>
  <si>
    <t>MCGIRT-HORTON BRANCH LIBRARY</t>
  </si>
  <si>
    <t>VANCE H. CHAVIS LIFELONG LEARNING CENTER</t>
  </si>
  <si>
    <t>GLENWOOD BRANCH</t>
  </si>
  <si>
    <t>READING RAILROAD BOOKMOBILE</t>
  </si>
  <si>
    <t>HEMPHILL BRANCH LIBRARY</t>
  </si>
  <si>
    <t>KATHLEEN CLAY EDWARDS FAMILY BRANCH</t>
  </si>
  <si>
    <t>H. LESLIE PERRY MEMORIAL LIBRARY</t>
  </si>
  <si>
    <t>HALIFAX COUNTY LIBRARY</t>
  </si>
  <si>
    <t>LITTLETON PUBLIC LIBRARY (WC JONES MEMORIAL)</t>
  </si>
  <si>
    <t>WELDON MEMORIAL LIBRARY</t>
  </si>
  <si>
    <t>SCOTLAND NECK MEMORIAL LIBRARY</t>
  </si>
  <si>
    <t>HALIFAX COUNTY LIBRARY BOOKMOBILE</t>
  </si>
  <si>
    <t>ENFIELD LIBRARY</t>
  </si>
  <si>
    <t>ANGIER PUBLIC LIBRARY</t>
  </si>
  <si>
    <t>COATS PUBLIC LIBRARY</t>
  </si>
  <si>
    <t>ERWIN PUBLIC LIBRARY</t>
  </si>
  <si>
    <t>DUNN PUBLIC LIBRARY</t>
  </si>
  <si>
    <t>ANDERSON CREEK PUBLIC LIBRARY</t>
  </si>
  <si>
    <t>CANTON BRANCH LIBRARY</t>
  </si>
  <si>
    <t>MAGGIE VALLEY BRANCH LIBRARY</t>
  </si>
  <si>
    <t>FINES CREEK BRANCH LIBRARY</t>
  </si>
  <si>
    <t>ETOWAH BRANCH LIBRARY</t>
  </si>
  <si>
    <t>FLETCHER BRANCH LIBRARY</t>
  </si>
  <si>
    <t>GREEN RIVER BRANCH LIBRARY</t>
  </si>
  <si>
    <t>EDNEYVILLE BRANCH LIBRARY</t>
  </si>
  <si>
    <t>MILLS RIVER BRANCH</t>
  </si>
  <si>
    <t>PATRICK BEAVER MEMORIAL LIBRARY</t>
  </si>
  <si>
    <t>RIDGEVIEW BRANCH LIBRARY</t>
  </si>
  <si>
    <t>BOOKS &amp; BEYOND</t>
  </si>
  <si>
    <t>GUNN MEMORIAL PUBLIC LIBRARY</t>
  </si>
  <si>
    <t>ORANGE COUNTY PUBLIC LIBRARY</t>
  </si>
  <si>
    <t>PERSON COUNTY LIBRARY</t>
  </si>
  <si>
    <t>CARRBORO BRANCH LIBRARY / MCDOUGLE MIDDLE SCH</t>
  </si>
  <si>
    <t>CARRBORO CYBRARY</t>
  </si>
  <si>
    <t>HARMONY BRANCH LIBRARY</t>
  </si>
  <si>
    <t>J. HOYT HAYES MEMORIAL TROUTMAN BRANCH LIBRARY</t>
  </si>
  <si>
    <t>LEE COUNTY LIBRARY SYSTEM</t>
  </si>
  <si>
    <t>BROADWAY BRANCH LIBRARY</t>
  </si>
  <si>
    <t>MARS HILL BRANCH LIBRARY</t>
  </si>
  <si>
    <t>HOT SPRINGS BRANCH LIBRARY</t>
  </si>
  <si>
    <t>OLD FORT BRANCH LIBRARY</t>
  </si>
  <si>
    <t>MCDOWELL COUNTY LAW LIBRARY</t>
  </si>
  <si>
    <t>ANDREWS PUBLIC LIBRARY</t>
  </si>
  <si>
    <t>MURPHY PUBLIC LIBRARY</t>
  </si>
  <si>
    <t>MOSS MEMORIAL LIBRARY</t>
  </si>
  <si>
    <t>GRAHAM COUNTY PUBLIC LIBRARY</t>
  </si>
  <si>
    <t>NANTAHALA REGIONAL LIBRARY BOOKMOBILE</t>
  </si>
  <si>
    <t>KINSTON-LENOIR COUNTY PUBLIC LIBRARY</t>
  </si>
  <si>
    <t>POLLOCKSVILLE BRANCH LIBRARY</t>
  </si>
  <si>
    <t>TRENTON BRANCH LIBRARY</t>
  </si>
  <si>
    <t>LA GRANGE BRANCH LIBRARY</t>
  </si>
  <si>
    <t>GREENE COUNTY LIBRARY</t>
  </si>
  <si>
    <t>PINK HILL BRANCH LIBRARY</t>
  </si>
  <si>
    <t>COMFORT BRANCH LIBRARY</t>
  </si>
  <si>
    <t>MAYSVILLE BRANCH LIBRARY</t>
  </si>
  <si>
    <t>CAROLINA BEACH LIBRARY</t>
  </si>
  <si>
    <t>MYRTLE GROVE BRANCH</t>
  </si>
  <si>
    <t>NORTHEAST REGIONAL</t>
  </si>
  <si>
    <t>ALLEGHANY COUNTY PUBLIC LIBRARY</t>
  </si>
  <si>
    <t>DANBURY PUBLIC LIBRARY</t>
  </si>
  <si>
    <t>KING PUBLIC LIBRARY</t>
  </si>
  <si>
    <t>WALNUT COVE PUBLIC LIBRARY</t>
  </si>
  <si>
    <t>CHARLES H. STONE MEMORIAL LIBRARY</t>
  </si>
  <si>
    <t>DOBSON COMMUNITY LIBRARY</t>
  </si>
  <si>
    <t>ELKIN PUBLIC LIBRARY</t>
  </si>
  <si>
    <t>LOWGAP PUBLIC LIBRARY</t>
  </si>
  <si>
    <t>MOUNT AIRY PUBLIC LIBRARY</t>
  </si>
  <si>
    <t>EAST BEND PUBLIC LIBRARY</t>
  </si>
  <si>
    <t>JONESVILLE PUBLIC LIBRARY</t>
  </si>
  <si>
    <t>YADKIN COUNTY PUBLIC LIBRARY</t>
  </si>
  <si>
    <t>BOONVILLE COMMUNITY PUBLIC LIBRARY</t>
  </si>
  <si>
    <t>DANBURY PUBLIC LIBRARY BOOKMOBILE</t>
  </si>
  <si>
    <t>RICHLANDS PUBLIC LIBRARY</t>
  </si>
  <si>
    <t>SNEADS FERRY BRANCH LIBRARY</t>
  </si>
  <si>
    <t>SWANSBORO BRANCH LIBRARY</t>
  </si>
  <si>
    <t>HAMPSTEAD BRANCH LIBRARY</t>
  </si>
  <si>
    <t>SHEPARD-PRUDEN MEMORIAL LIBRARY</t>
  </si>
  <si>
    <t>PERQUIMANS COUNTY LIBRARY</t>
  </si>
  <si>
    <t>TYRRELL COUNTY LIBRARY</t>
  </si>
  <si>
    <t>WASHINGTON COUNTY LIBRARY</t>
  </si>
  <si>
    <t>POLK COUNTY PUBLIC LIBRARY BOOKMOBILE</t>
  </si>
  <si>
    <t>SALUDA BRANCH LIBRARY</t>
  </si>
  <si>
    <t>CORNELIUS BRANCH LIBRARY</t>
  </si>
  <si>
    <t>DAVIDSON BRANCH LIBRARY</t>
  </si>
  <si>
    <t>PLAZA MIDWOOD BRANCH LIBRARY</t>
  </si>
  <si>
    <t>40</t>
  </si>
  <si>
    <t>Aid To Public Libraries Grant</t>
  </si>
  <si>
    <t>41</t>
  </si>
  <si>
    <t>Other State Funds</t>
  </si>
  <si>
    <t>Total State Funds</t>
  </si>
  <si>
    <t>43</t>
  </si>
  <si>
    <t>LSTA Grants</t>
  </si>
  <si>
    <t>44</t>
  </si>
  <si>
    <t>Other Federal Funds</t>
  </si>
  <si>
    <t>45</t>
  </si>
  <si>
    <t>Total Federal Funds</t>
  </si>
  <si>
    <t>46</t>
  </si>
  <si>
    <t>Other Funds</t>
  </si>
  <si>
    <t>47</t>
  </si>
  <si>
    <t>Total Operating Income</t>
  </si>
  <si>
    <t>48</t>
  </si>
  <si>
    <t>Salaries and Wages</t>
  </si>
  <si>
    <t>49</t>
  </si>
  <si>
    <t>Employee Benefits</t>
  </si>
  <si>
    <t>Total Personnel Expenditures</t>
  </si>
  <si>
    <t>51</t>
  </si>
  <si>
    <t>Print Materials Expenditures</t>
  </si>
  <si>
    <t>52</t>
  </si>
  <si>
    <t>Electronic Materials Expenditures</t>
  </si>
  <si>
    <t>53</t>
  </si>
  <si>
    <t>Other Materials Expenditures</t>
  </si>
  <si>
    <t>54</t>
  </si>
  <si>
    <t>Total Collection Expenditures</t>
  </si>
  <si>
    <t>55</t>
  </si>
  <si>
    <t>Other Operating Expenditures</t>
  </si>
  <si>
    <t>Total Operating Expenditures</t>
  </si>
  <si>
    <t>57</t>
  </si>
  <si>
    <t>Total Unencumbered Operational Balance</t>
  </si>
  <si>
    <t>58</t>
  </si>
  <si>
    <t>Local Capital Income</t>
  </si>
  <si>
    <t>59</t>
  </si>
  <si>
    <t>State Capital Income</t>
  </si>
  <si>
    <t>60</t>
  </si>
  <si>
    <t>Federal Capital Income</t>
  </si>
  <si>
    <t>61</t>
  </si>
  <si>
    <t>Other Capital Income</t>
  </si>
  <si>
    <t>62</t>
  </si>
  <si>
    <t>Total Capital Income</t>
  </si>
  <si>
    <t>63</t>
  </si>
  <si>
    <t>Total Capital Expenditures</t>
  </si>
  <si>
    <t>64</t>
  </si>
  <si>
    <t>Adult Fiction</t>
  </si>
  <si>
    <t>65</t>
  </si>
  <si>
    <t>Adult Nonfiction</t>
  </si>
  <si>
    <t>66</t>
  </si>
  <si>
    <t>Total Adult Books</t>
  </si>
  <si>
    <t>67</t>
  </si>
  <si>
    <t>Juvenile Fiction</t>
  </si>
  <si>
    <t>68</t>
  </si>
  <si>
    <t>Juvenile Nonfiction</t>
  </si>
  <si>
    <t>69</t>
  </si>
  <si>
    <t>Total Juvenile Books</t>
  </si>
  <si>
    <t>70</t>
  </si>
  <si>
    <t>Total Book Volumes</t>
  </si>
  <si>
    <t>71</t>
  </si>
  <si>
    <t>Serial Volumes</t>
  </si>
  <si>
    <t>148</t>
  </si>
  <si>
    <t>100</t>
  </si>
  <si>
    <t>150</t>
  </si>
  <si>
    <t>131</t>
  </si>
  <si>
    <t>73</t>
  </si>
  <si>
    <t>160</t>
  </si>
  <si>
    <t>72</t>
  </si>
  <si>
    <t>Total Book and Serial Volumes</t>
  </si>
  <si>
    <t>Other Print Materials</t>
  </si>
  <si>
    <t>153</t>
  </si>
  <si>
    <t>74</t>
  </si>
  <si>
    <t>Electronic Books</t>
  </si>
  <si>
    <t>115</t>
  </si>
  <si>
    <t>129</t>
  </si>
  <si>
    <t>75</t>
  </si>
  <si>
    <t>Local Databases</t>
  </si>
  <si>
    <t>76</t>
  </si>
  <si>
    <t>Statewide Databases</t>
  </si>
  <si>
    <t>77</t>
  </si>
  <si>
    <t>Total Databases</t>
  </si>
  <si>
    <t>86</t>
  </si>
  <si>
    <t>83</t>
  </si>
  <si>
    <t>87</t>
  </si>
  <si>
    <t>95</t>
  </si>
  <si>
    <t>81</t>
  </si>
  <si>
    <t>102</t>
  </si>
  <si>
    <t>80</t>
  </si>
  <si>
    <t>96</t>
  </si>
  <si>
    <t>79</t>
  </si>
  <si>
    <t>78</t>
  </si>
  <si>
    <t>Audio - Physical Units</t>
  </si>
  <si>
    <t>Audio - Downloadable</t>
  </si>
  <si>
    <t>130</t>
  </si>
  <si>
    <t>84</t>
  </si>
  <si>
    <t>Video - Physical Units</t>
  </si>
  <si>
    <t>Video - Downloadable</t>
  </si>
  <si>
    <t>143</t>
  </si>
  <si>
    <t>122</t>
  </si>
  <si>
    <t>135</t>
  </si>
  <si>
    <t>162</t>
  </si>
  <si>
    <t>Current Print Serial Subscriptions</t>
  </si>
  <si>
    <t>159</t>
  </si>
  <si>
    <t>140</t>
  </si>
  <si>
    <t>132</t>
  </si>
  <si>
    <t>113</t>
  </si>
  <si>
    <t>101</t>
  </si>
  <si>
    <t>128</t>
  </si>
  <si>
    <t>114</t>
  </si>
  <si>
    <t>111</t>
  </si>
  <si>
    <t>107</t>
  </si>
  <si>
    <t>99</t>
  </si>
  <si>
    <t>145</t>
  </si>
  <si>
    <t>116</t>
  </si>
  <si>
    <t>118</t>
  </si>
  <si>
    <t>124</t>
  </si>
  <si>
    <t>Circ: Adult Fiction</t>
  </si>
  <si>
    <t>85</t>
  </si>
  <si>
    <t>Circ: Adult Nonfiction</t>
  </si>
  <si>
    <t>Total Circ: Adult Books</t>
  </si>
  <si>
    <t>Circ: Juvenile Fiction</t>
  </si>
  <si>
    <t>88</t>
  </si>
  <si>
    <t>Circ: Juvenile Nonfiction</t>
  </si>
  <si>
    <t>Total Circ: Juvenile Books</t>
  </si>
  <si>
    <t>90</t>
  </si>
  <si>
    <t>Total Book Circulation</t>
  </si>
  <si>
    <t>1</t>
  </si>
  <si>
    <t>Library Name</t>
  </si>
  <si>
    <t>NC0103</t>
  </si>
  <si>
    <t>Alamance County Public Libraries</t>
  </si>
  <si>
    <t>ALAMANCE COUNTY PUBLIC LIBRARIES</t>
  </si>
  <si>
    <t>NC0001</t>
  </si>
  <si>
    <t>Albemarle Regional Library</t>
  </si>
  <si>
    <t>ALBEMARLE REGIONAL LIBRARY</t>
  </si>
  <si>
    <t>NC0016</t>
  </si>
  <si>
    <t>Alexander County Library</t>
  </si>
  <si>
    <t>ALEXANDER COUNTY LIBRARY</t>
  </si>
  <si>
    <t>NC0002</t>
  </si>
  <si>
    <t>Appalachian Regional Library</t>
  </si>
  <si>
    <t>APPALACHIAN REGIONAL LIBRARY</t>
  </si>
  <si>
    <t>NC0003</t>
  </si>
  <si>
    <t>Avery-Mitchell-Yancey Regional Library</t>
  </si>
  <si>
    <t>AVERY-MITCHELL-YANCEY REGIONAL LIBRARY</t>
  </si>
  <si>
    <t>NC0004</t>
  </si>
  <si>
    <t>BHM Regional Library</t>
  </si>
  <si>
    <t>BHM REGIONAL LIBRARY</t>
  </si>
  <si>
    <t>NC0017</t>
  </si>
  <si>
    <t>Bladen County Public Library</t>
  </si>
  <si>
    <t>BLADEN COUNTY PUBLIC LIBRARY</t>
  </si>
  <si>
    <t>NC0046</t>
  </si>
  <si>
    <t>Braswell Memorial Library</t>
  </si>
  <si>
    <t>BRASWELL MEMORIAL LIBRARY</t>
  </si>
  <si>
    <t>NC0018</t>
  </si>
  <si>
    <t>Brunswick County Library</t>
  </si>
  <si>
    <t>BRUNSWICK COUNTY LIBRARY</t>
  </si>
  <si>
    <t>NC0019</t>
  </si>
  <si>
    <t>Buncombe County Public Libraries</t>
  </si>
  <si>
    <t>BUNCOMBE COUNTY PUBLIC LIBRARIES</t>
  </si>
  <si>
    <t>NC0020</t>
  </si>
  <si>
    <t>Burke County Public Library</t>
  </si>
  <si>
    <t>BURKE COUNTY PUBLIC LIBRARY</t>
  </si>
  <si>
    <t>NC0021</t>
  </si>
  <si>
    <t>Cabarrus County Public Library</t>
  </si>
  <si>
    <t>CABARRUS COUNTY PUBLIC LIBRARY</t>
  </si>
  <si>
    <t>NC0022</t>
  </si>
  <si>
    <t>Caldwell County Public Library</t>
  </si>
  <si>
    <t>CALDWELL COUNTY PUBLIC LIBRARY</t>
  </si>
  <si>
    <t>NC0023</t>
  </si>
  <si>
    <t>Catawba County Library</t>
  </si>
  <si>
    <t>CATAWBA COUNTY LIBRARY</t>
  </si>
  <si>
    <t>NC0071</t>
  </si>
  <si>
    <t>Chapel Hill Public Library</t>
  </si>
  <si>
    <t>CHAPEL HILL PUBLIC LIBRARY</t>
  </si>
  <si>
    <t>NC0104</t>
  </si>
  <si>
    <t>Chatham County Public Libraries</t>
  </si>
  <si>
    <t>CHATHAM COUNTY PUBLIC LIBRARIES</t>
  </si>
  <si>
    <t>NC0024</t>
  </si>
  <si>
    <t>Cleveland County Memorial Library</t>
  </si>
  <si>
    <t>CLEVELAND COUNTY MEMORIAL LIBRARY</t>
  </si>
  <si>
    <t>NC0025</t>
  </si>
  <si>
    <t>Columbus County Public Library</t>
  </si>
  <si>
    <t>COLUMBUS COUNTY PUBLIC LIBRARY</t>
  </si>
  <si>
    <t>NC0006</t>
  </si>
  <si>
    <t>Craven-Pamlico-Carteret Regional Library</t>
  </si>
  <si>
    <t>CRAVEN-PAMLICO-CARTERET REGIONAL LIBRARY</t>
  </si>
  <si>
    <t>NC0026</t>
  </si>
  <si>
    <t>Cumberland County Public Library &amp; Information Center</t>
  </si>
  <si>
    <t>NC0027</t>
  </si>
  <si>
    <t>Davidson County Public Library System</t>
  </si>
  <si>
    <t>DAVIDSON COUNTY PUBLIC LIBRARY SYSTEM</t>
  </si>
  <si>
    <t>NC0028</t>
  </si>
  <si>
    <t>Davie County Public Library</t>
  </si>
  <si>
    <t>DAVIE COUNTY PUBLIC LIBRARY</t>
  </si>
  <si>
    <t>NC0029</t>
  </si>
  <si>
    <t>Duplin County Library</t>
  </si>
  <si>
    <t>DUPLIN COUNTY LIBRARY</t>
  </si>
  <si>
    <t>NC0030</t>
  </si>
  <si>
    <t>Durham County Library</t>
  </si>
  <si>
    <t>DURHAM COUNTY LIBRARY</t>
  </si>
  <si>
    <t>NC0007</t>
  </si>
  <si>
    <t>East Albemarle Regional Library</t>
  </si>
  <si>
    <t>EAST ALBEMARLE REGIONAL LIBRARY</t>
  </si>
  <si>
    <t>NC0031</t>
  </si>
  <si>
    <t>Edgecombe County Memorial Library</t>
  </si>
  <si>
    <t>EDGECOMBE COUNTY MEMORIAL LIBRARY</t>
  </si>
  <si>
    <t>NC0075</t>
  </si>
  <si>
    <t>Farmville Public Library</t>
  </si>
  <si>
    <t>FARMVILLE PUBLIC LIBRARY</t>
  </si>
  <si>
    <t>NC0008</t>
  </si>
  <si>
    <t>Fontana Regional Library</t>
  </si>
  <si>
    <t>FONTANA REGIONAL LIBRARY</t>
  </si>
  <si>
    <t>NC0032</t>
  </si>
  <si>
    <t>Forsyth County Public Library</t>
  </si>
  <si>
    <t>FORSYTH COUNTY PUBLIC LIBRARY</t>
  </si>
  <si>
    <t>NC0033</t>
  </si>
  <si>
    <t>Franklin County Library</t>
  </si>
  <si>
    <t>FRANKLIN COUNTY LIBRARY</t>
  </si>
  <si>
    <t>NC0009</t>
  </si>
  <si>
    <t>Gaston-Lincoln Regional Library</t>
  </si>
  <si>
    <t>NC0099</t>
  </si>
  <si>
    <t>George H. and Laura E. Brown Public Library</t>
  </si>
  <si>
    <t>GEORGE H. AND LAURA E. BROWN PUBLIC LIBRARY</t>
  </si>
  <si>
    <t>NC0034</t>
  </si>
  <si>
    <t>Granville County Library System</t>
  </si>
  <si>
    <t>GRANVILLE COUNTY LIBRARY SYSTEM</t>
  </si>
  <si>
    <t>NC0035</t>
  </si>
  <si>
    <t>Greensboro Public Library</t>
  </si>
  <si>
    <t>GREENSBORO PUBLIC LIBRARY</t>
  </si>
  <si>
    <t>NC0062</t>
  </si>
  <si>
    <t>H. Leslie Perry Memorial Library</t>
  </si>
  <si>
    <t>PERRY MEMORIAL LIBRARY</t>
  </si>
  <si>
    <t>NC0036</t>
  </si>
  <si>
    <t>Halifax County Library System</t>
  </si>
  <si>
    <t>HALIFAX COUNTY LIBRARY SYSTEM</t>
  </si>
  <si>
    <t>NC0037</t>
  </si>
  <si>
    <t>Harnett County Public Library</t>
  </si>
  <si>
    <t>HARNETT COUNTY PUBLIC LIBRARY</t>
  </si>
  <si>
    <t>NC0102</t>
  </si>
  <si>
    <t>Harold D. Cooley Library</t>
  </si>
  <si>
    <t>HAROLD D. COOLEY LIBRARY</t>
  </si>
  <si>
    <t>NC0038</t>
  </si>
  <si>
    <t>Haywood County Public Library</t>
  </si>
  <si>
    <t>HAYWOOD COUNTY PUBLIC LIBRARY</t>
  </si>
  <si>
    <t>NC0039</t>
  </si>
  <si>
    <t>Henderson County Public Library</t>
  </si>
  <si>
    <t>HENDERSON COUNTY PUBLIC LIBRARY</t>
  </si>
  <si>
    <t>NC0079</t>
  </si>
  <si>
    <t>Hickory Public Library</t>
  </si>
  <si>
    <t>HICKORY PUBLIC LIBRARY</t>
  </si>
  <si>
    <t>NC0080</t>
  </si>
  <si>
    <t>High Point Public Library</t>
  </si>
  <si>
    <t>HIGH POINT PUBLIC LIBRARY</t>
  </si>
  <si>
    <t>NC0010</t>
  </si>
  <si>
    <t>NC0040</t>
  </si>
  <si>
    <t>Iredell County Library</t>
  </si>
  <si>
    <t>IREDELL COUNTY LIBRARY</t>
  </si>
  <si>
    <t>NC0100</t>
  </si>
  <si>
    <t>Jacob Mauney Memorial Library</t>
  </si>
  <si>
    <t>JACOB MAUNEY MEMORIAL LIBRARY</t>
  </si>
  <si>
    <t>NC0042</t>
  </si>
  <si>
    <t>Lee County Library</t>
  </si>
  <si>
    <t>LEE COUNTY LIBRARY</t>
  </si>
  <si>
    <t>NC0043</t>
  </si>
  <si>
    <t>Madison County Public Library</t>
  </si>
  <si>
    <t>MADISON COUNTY PUBLIC LIBRARY</t>
  </si>
  <si>
    <t>NC0044</t>
  </si>
  <si>
    <t>McDowell County Public Library</t>
  </si>
  <si>
    <t>MCDOWELL COUNTY PUBLIC LIBRARY</t>
  </si>
  <si>
    <t>NC0083</t>
  </si>
  <si>
    <t>Mooresville Public Library</t>
  </si>
  <si>
    <t>MOORESVILLE PUBLIC LIBRARY</t>
  </si>
  <si>
    <t>NC0011</t>
  </si>
  <si>
    <t>Nantahala Regional Library</t>
  </si>
  <si>
    <t>NANTAHALA REGIONAL LIBRARY</t>
  </si>
  <si>
    <t>NC0012</t>
  </si>
  <si>
    <t>Neuse Regional Library</t>
  </si>
  <si>
    <t>NEUSE REGIONAL LIBRARY</t>
  </si>
  <si>
    <t>NC0047</t>
  </si>
  <si>
    <t>New Hanover County Public Library</t>
  </si>
  <si>
    <t>NEW HANOVER COUNTY PUBLIC LIBRARY</t>
  </si>
  <si>
    <t>NC0013</t>
  </si>
  <si>
    <t>Northwestern Regional Library</t>
  </si>
  <si>
    <t>NORTHWESTERN REGIONAL LIBRARY</t>
  </si>
  <si>
    <t>NC0048</t>
  </si>
  <si>
    <t>Onslow County Public Library</t>
  </si>
  <si>
    <t>ONSLOW COUNTY PUBLIC LIBRARY</t>
  </si>
  <si>
    <t>NC0049</t>
  </si>
  <si>
    <t>Pender County Public Library</t>
  </si>
  <si>
    <t>PENDER COUNTY PUBLIC LIBRARY</t>
  </si>
  <si>
    <t>NC0014</t>
  </si>
  <si>
    <t>Pettigrew Regional Library</t>
  </si>
  <si>
    <t>PETTIGREW REGIONAL LIBRARY</t>
  </si>
  <si>
    <t>NC0051</t>
  </si>
  <si>
    <t>Polk County Public Library</t>
  </si>
  <si>
    <t>POLK COUNTY PUBLIC LIBRARY</t>
  </si>
  <si>
    <t>NC0045</t>
  </si>
  <si>
    <t>Public Library of Charlotte &amp; Mecklenburg County</t>
  </si>
  <si>
    <t>CHARLOTTE MECKLENBURG LIBRARY</t>
  </si>
  <si>
    <t>NC0041</t>
  </si>
  <si>
    <t>Public Library Of Johnston County &amp; Smithfield</t>
  </si>
  <si>
    <t>PUBLIC LIBRARY OF JOHNSTON COUNTY &amp; SMITHFIELD</t>
  </si>
  <si>
    <t>NC0052</t>
  </si>
  <si>
    <t>Randolph Public Library</t>
  </si>
  <si>
    <t>RANDOLPH PUBLIC LIBRARY</t>
  </si>
  <si>
    <t>NC0088</t>
  </si>
  <si>
    <t>Roanoke Rapids Public Library</t>
  </si>
  <si>
    <t>ROANOKE RAPIDS PUBLIC LIBRARY</t>
  </si>
  <si>
    <t>NC0053</t>
  </si>
  <si>
    <t>Robeson County Public Library</t>
  </si>
  <si>
    <t>ROBESON COUNTY PUBLIC LIBRARY</t>
  </si>
  <si>
    <t>NC0054</t>
  </si>
  <si>
    <t>Rockingham County Public Library</t>
  </si>
  <si>
    <t>ROCKINGHAM COUNTY PUBLIC LIBRARY</t>
  </si>
  <si>
    <t>NC0055</t>
  </si>
  <si>
    <t>Rowan Public Library</t>
  </si>
  <si>
    <t>ROWAN PUBLIC LIBRARY</t>
  </si>
  <si>
    <t>NC0056</t>
  </si>
  <si>
    <t>Rutherford County Library</t>
  </si>
  <si>
    <t>RUTHERFORD COUNTY LIBRARY</t>
  </si>
  <si>
    <t>NC0057</t>
  </si>
  <si>
    <t>Sampson-Clinton Public Library</t>
  </si>
  <si>
    <t>SAMPSON-CLINTON PUBLIC LIBRARY</t>
  </si>
  <si>
    <t>NC0015</t>
  </si>
  <si>
    <t>Sandhill Regional Library System</t>
  </si>
  <si>
    <t>SANDHILL REGIONAL LIBRARY SYSTEM</t>
  </si>
  <si>
    <t>NC0058</t>
  </si>
  <si>
    <t>Scotland County Memorial Library</t>
  </si>
  <si>
    <t>SCOTLAND COUNTY MEMORIAL LIBRARY</t>
  </si>
  <si>
    <t>NC0050</t>
  </si>
  <si>
    <t>Sheppard Memorial Library</t>
  </si>
  <si>
    <t>SHEPPARD MEMORIAL LIBRARY</t>
  </si>
  <si>
    <t>NC0093</t>
  </si>
  <si>
    <t>Southern Pines Public Library</t>
  </si>
  <si>
    <t>SOUTHERN PINES PUBLIC LIBRARY</t>
  </si>
  <si>
    <t>NC0059</t>
  </si>
  <si>
    <t>Stanly County Public Library</t>
  </si>
  <si>
    <t>STANLY COUNTY PUBLIC LIBRARY</t>
  </si>
  <si>
    <t>NC0060</t>
  </si>
  <si>
    <t>Transylvania County Library</t>
  </si>
  <si>
    <t>TRANSYLVANIA COUNTY LIBRARY</t>
  </si>
  <si>
    <t>NC0061</t>
  </si>
  <si>
    <t>Union County Public Library</t>
  </si>
  <si>
    <t>UNION COUNTY PUBLIC LIBRARY</t>
  </si>
  <si>
    <t>NC0063</t>
  </si>
  <si>
    <t>Wake County Public Libraries</t>
  </si>
  <si>
    <t>WAKE COUNTY PUBLIC LIBRARIES</t>
  </si>
  <si>
    <t>NC0101</t>
  </si>
  <si>
    <t>Warren County Memorial Library</t>
  </si>
  <si>
    <t>WARREN COUNTY MEMORIAL LIBRARY</t>
  </si>
  <si>
    <t>NC0065</t>
  </si>
  <si>
    <t>Wayne County Public Library</t>
  </si>
  <si>
    <t>WAYNE COUNTY PUBLIC LIBRARY</t>
  </si>
  <si>
    <t>NC0066</t>
  </si>
  <si>
    <t>Wilson County Public Library</t>
  </si>
  <si>
    <t>WILSON COUNTY PUBLIC LIBRARY</t>
  </si>
  <si>
    <t>2</t>
  </si>
  <si>
    <t>County</t>
  </si>
  <si>
    <t>ALAMANCE</t>
  </si>
  <si>
    <t>HERTFORD</t>
  </si>
  <si>
    <t>ALEXANDER</t>
  </si>
  <si>
    <t>YANCEY</t>
  </si>
  <si>
    <t>BEAUFORT</t>
  </si>
  <si>
    <t>BLADEN</t>
  </si>
  <si>
    <t>NASH</t>
  </si>
  <si>
    <t>BRUNSWICK</t>
  </si>
  <si>
    <t>BUNCOMBE</t>
  </si>
  <si>
    <t>BURKE</t>
  </si>
  <si>
    <t>CABARRUS</t>
  </si>
  <si>
    <t>CALDWELL</t>
  </si>
  <si>
    <t>CATAWBA</t>
  </si>
  <si>
    <t>ORANGE</t>
  </si>
  <si>
    <t>CHATHAM</t>
  </si>
  <si>
    <t>CLEVELAND</t>
  </si>
  <si>
    <t>COLUMBUS</t>
  </si>
  <si>
    <t>CUMBERLAND</t>
  </si>
  <si>
    <t>DAVIDSON</t>
  </si>
  <si>
    <t>DAVIE</t>
  </si>
  <si>
    <t>DUPLIN</t>
  </si>
  <si>
    <t>DURHAM</t>
  </si>
  <si>
    <t>PASQUOTANK</t>
  </si>
  <si>
    <t>EDGECOMBE</t>
  </si>
  <si>
    <t>PITT</t>
  </si>
  <si>
    <t>SWAIN</t>
  </si>
  <si>
    <t>FORSYTH</t>
  </si>
  <si>
    <t>FRANKLIN</t>
  </si>
  <si>
    <t>GRANVILLE</t>
  </si>
  <si>
    <t>GUILFORD</t>
  </si>
  <si>
    <t>VANCE</t>
  </si>
  <si>
    <t>HALIFAX</t>
  </si>
  <si>
    <t>HARNETT</t>
  </si>
  <si>
    <t>HAYWOOD</t>
  </si>
  <si>
    <t>HENDERSON</t>
  </si>
  <si>
    <t>IREDELL</t>
  </si>
  <si>
    <t>LEE</t>
  </si>
  <si>
    <t>MADISON</t>
  </si>
  <si>
    <t>MCDOWELL</t>
  </si>
  <si>
    <t>CHEROKEE</t>
  </si>
  <si>
    <t>LENOIR</t>
  </si>
  <si>
    <t>NEW HANOVER</t>
  </si>
  <si>
    <t>SURRY</t>
  </si>
  <si>
    <t>ONSLOW</t>
  </si>
  <si>
    <t>PENDER</t>
  </si>
  <si>
    <t>POLK</t>
  </si>
  <si>
    <t>MECKLENBURG</t>
  </si>
  <si>
    <t>JOHNSTON</t>
  </si>
  <si>
    <t>RANDOLPH</t>
  </si>
  <si>
    <t>ROBESON</t>
  </si>
  <si>
    <t>ROCKINGHAM</t>
  </si>
  <si>
    <t>ROWAN</t>
  </si>
  <si>
    <t>RUTHERFORD</t>
  </si>
  <si>
    <t>SAMPSON</t>
  </si>
  <si>
    <t>SCOTLAND</t>
  </si>
  <si>
    <t>MOORE</t>
  </si>
  <si>
    <t>STANLY</t>
  </si>
  <si>
    <t>TRANSYLVANIA</t>
  </si>
  <si>
    <t>UNION</t>
  </si>
  <si>
    <t>WAKE</t>
  </si>
  <si>
    <t>WARREN</t>
  </si>
  <si>
    <t>WAYNE</t>
  </si>
  <si>
    <t>WILSON</t>
  </si>
  <si>
    <t>3</t>
  </si>
  <si>
    <t>Mailing Address</t>
  </si>
  <si>
    <t>342 S SPRING ST</t>
  </si>
  <si>
    <t>PO BOX 68</t>
  </si>
  <si>
    <t>77 1ST AVE SW</t>
  </si>
  <si>
    <t>148 LIBRARY DR</t>
  </si>
  <si>
    <t>PO DRAWER 310</t>
  </si>
  <si>
    <t>158 N MARKET ST</t>
  </si>
  <si>
    <t>PO BOX 1419</t>
  </si>
  <si>
    <t>727 N GRACE ST</t>
  </si>
  <si>
    <t>109 W MOORE ST</t>
  </si>
  <si>
    <t>67 HAYWOOD ST</t>
  </si>
  <si>
    <t>204 S KING ST</t>
  </si>
  <si>
    <t>27 UNION ST N</t>
  </si>
  <si>
    <t>120 HOSPITAL AVE</t>
  </si>
  <si>
    <t>115 W C ST</t>
  </si>
  <si>
    <t>197 NC HWY 87 N</t>
  </si>
  <si>
    <t>PO BOX 1120</t>
  </si>
  <si>
    <t>407 N JK POWELL BLVD</t>
  </si>
  <si>
    <t>400 JOHNSON ST</t>
  </si>
  <si>
    <t>300 MAIDEN LANE</t>
  </si>
  <si>
    <t>602 S MAIN ST</t>
  </si>
  <si>
    <t>371 N MAIN ST</t>
  </si>
  <si>
    <t>PO BOX 930</t>
  </si>
  <si>
    <t>PO BOX 3809</t>
  </si>
  <si>
    <t>100 E COLONIAL AVE</t>
  </si>
  <si>
    <t>909 MAIN ST</t>
  </si>
  <si>
    <t>4276 W CHURCH ST</t>
  </si>
  <si>
    <t>33 FRYEMONT ST</t>
  </si>
  <si>
    <t>660 W 5TH ST</t>
  </si>
  <si>
    <t>906 N MAIN ST</t>
  </si>
  <si>
    <t>1555 E GARRISON BLVD</t>
  </si>
  <si>
    <t>122 VAN NORDEN ST</t>
  </si>
  <si>
    <t>PO BOX 339</t>
  </si>
  <si>
    <t>PO BOX 3178</t>
  </si>
  <si>
    <t>205 BRECKENRIDGE ST</t>
  </si>
  <si>
    <t>PO BOX 97</t>
  </si>
  <si>
    <t>PO BOX 1149</t>
  </si>
  <si>
    <t>114 W CHURCH ST</t>
  </si>
  <si>
    <t>678 S HAYWOOD ST</t>
  </si>
  <si>
    <t>301 N WASHINGTON ST</t>
  </si>
  <si>
    <t>375 3RD ST NE</t>
  </si>
  <si>
    <t>PO BOX 2530</t>
  </si>
  <si>
    <t>PO BOX 8181</t>
  </si>
  <si>
    <t>PO BOX 1810</t>
  </si>
  <si>
    <t>100 S PIEDMONT AVE</t>
  </si>
  <si>
    <t>107 HAWKINS AVE</t>
  </si>
  <si>
    <t>1335 N MAIN ST</t>
  </si>
  <si>
    <t>90 W COURT ST</t>
  </si>
  <si>
    <t>304 S MAIN ST</t>
  </si>
  <si>
    <t>11 BLUMENTHAL ST</t>
  </si>
  <si>
    <t>510 N QUEEN ST</t>
  </si>
  <si>
    <t>201 CHESTNUT ST</t>
  </si>
  <si>
    <t>111 N FRONT ST</t>
  </si>
  <si>
    <t>58 DORIS AVENUE E</t>
  </si>
  <si>
    <t>PO BOX 879</t>
  </si>
  <si>
    <t>201 E THIRD ST</t>
  </si>
  <si>
    <t>1289 W MILLS ST</t>
  </si>
  <si>
    <t>310 N TRYON ST</t>
  </si>
  <si>
    <t>305 MARKET ST</t>
  </si>
  <si>
    <t>201 WORTH ST</t>
  </si>
  <si>
    <t>319 ROANOKE AVE</t>
  </si>
  <si>
    <t>PO BOX 988</t>
  </si>
  <si>
    <t>527 BOONE RD</t>
  </si>
  <si>
    <t>201 W FISHER ST</t>
  </si>
  <si>
    <t>255 CALLAHAN KOON RD</t>
  </si>
  <si>
    <t>217 GRAHAM ST</t>
  </si>
  <si>
    <t>412 E FRANKLIN ST</t>
  </si>
  <si>
    <t>530 S EVANS ST</t>
  </si>
  <si>
    <t>170 W CONNECTICUT AVE</t>
  </si>
  <si>
    <t>133 E MAIN ST</t>
  </si>
  <si>
    <t>212 S GASTON ST</t>
  </si>
  <si>
    <t>316 E WINDSOR ST</t>
  </si>
  <si>
    <t>4020 CARYA DR</t>
  </si>
  <si>
    <t>119 S FRONT ST</t>
  </si>
  <si>
    <t>1001 E ASH ST</t>
  </si>
  <si>
    <t>249 NASH ST W</t>
  </si>
  <si>
    <t>4</t>
  </si>
  <si>
    <t>City</t>
  </si>
  <si>
    <t>BURLINGTON</t>
  </si>
  <si>
    <t>TAYLORSVILLE</t>
  </si>
  <si>
    <t>WEST JEFFERSON</t>
  </si>
  <si>
    <t>WASHINGTON</t>
  </si>
  <si>
    <t>PITTSBORO</t>
  </si>
  <si>
    <t>NEW BERN</t>
  </si>
  <si>
    <t>FAYETTEVILLE</t>
  </si>
  <si>
    <t>FARMVILLE</t>
  </si>
  <si>
    <t>LOUISBURG</t>
  </si>
  <si>
    <t>HILLSBOROUGH</t>
  </si>
  <si>
    <t>KINGS MOUNTAIN</t>
  </si>
  <si>
    <t>SANFORD</t>
  </si>
  <si>
    <t>KINSTON</t>
  </si>
  <si>
    <t>ELKIN</t>
  </si>
  <si>
    <t>ROANOKE RAPIDS</t>
  </si>
  <si>
    <t>LUMBERTON</t>
  </si>
  <si>
    <t>CLINTON</t>
  </si>
  <si>
    <t>ALBEMARLE</t>
  </si>
  <si>
    <t>RALEIGH</t>
  </si>
  <si>
    <t>WARRENTON</t>
  </si>
  <si>
    <t>5</t>
  </si>
  <si>
    <t>Zip Code</t>
  </si>
  <si>
    <t>6</t>
  </si>
  <si>
    <t>Zip Code Extension</t>
  </si>
  <si>
    <t>0068</t>
  </si>
  <si>
    <t>N</t>
  </si>
  <si>
    <t>0310</t>
  </si>
  <si>
    <t>N/A</t>
  </si>
  <si>
    <t>0930</t>
  </si>
  <si>
    <t>0339</t>
  </si>
  <si>
    <t>0097</t>
  </si>
  <si>
    <t>0879</t>
  </si>
  <si>
    <t>0988</t>
  </si>
  <si>
    <t>7</t>
  </si>
  <si>
    <t>Street Address</t>
  </si>
  <si>
    <t>303 W TRYON ST</t>
  </si>
  <si>
    <t>289 BURNSVILLE SCHOOL RD</t>
  </si>
  <si>
    <t>111 N CYPRESS ST</t>
  </si>
  <si>
    <t>104 HOWIE DR</t>
  </si>
  <si>
    <t>107 BOWDEN DR</t>
  </si>
  <si>
    <t>300 N ROXBORO ST</t>
  </si>
  <si>
    <t>210 MAIN ST</t>
  </si>
  <si>
    <t>219 N CHURCH ST</t>
  </si>
  <si>
    <t>33 GRANVILLE ST</t>
  </si>
  <si>
    <t>601 S MAIN ST</t>
  </si>
  <si>
    <t>901 N MAIN ST</t>
  </si>
  <si>
    <t>137 W MARGARET LN</t>
  </si>
  <si>
    <t>201 N TRADD ST</t>
  </si>
  <si>
    <t>103 S COWAN ST</t>
  </si>
  <si>
    <t>101 N CHESTNUT ST</t>
  </si>
  <si>
    <t>8</t>
  </si>
  <si>
    <t>WINTON</t>
  </si>
  <si>
    <t>BURNSVILLE</t>
  </si>
  <si>
    <t>ELIZABETHTOWN</t>
  </si>
  <si>
    <t>ROCKY MOUNT</t>
  </si>
  <si>
    <t>SOUTHPORT</t>
  </si>
  <si>
    <t>ASHEVILLE</t>
  </si>
  <si>
    <t>MORGANTON</t>
  </si>
  <si>
    <t>CONCORD</t>
  </si>
  <si>
    <t>NEWTON</t>
  </si>
  <si>
    <t>CHAPEL HILL</t>
  </si>
  <si>
    <t>SHELBY</t>
  </si>
  <si>
    <t>WHITEVILLE</t>
  </si>
  <si>
    <t>LEXINGTON</t>
  </si>
  <si>
    <t>MOCKSVILLE</t>
  </si>
  <si>
    <t>KENANSVILLE</t>
  </si>
  <si>
    <t>ELIZABETH CITY</t>
  </si>
  <si>
    <t>TARBORO</t>
  </si>
  <si>
    <t>BRYSON CITY</t>
  </si>
  <si>
    <t>WINSTON-SALEM</t>
  </si>
  <si>
    <t>GASTONIA</t>
  </si>
  <si>
    <t>OXFORD</t>
  </si>
  <si>
    <t>GREENSBORO</t>
  </si>
  <si>
    <t>LILLINGTON</t>
  </si>
  <si>
    <t>NASHVILLE</t>
  </si>
  <si>
    <t>WAYNESVILLE</t>
  </si>
  <si>
    <t>HENDERSONVILLE</t>
  </si>
  <si>
    <t>HICKORY</t>
  </si>
  <si>
    <t>HIGH POINT</t>
  </si>
  <si>
    <t>STATESVILLE</t>
  </si>
  <si>
    <t>MARSHALL</t>
  </si>
  <si>
    <t>MARION</t>
  </si>
  <si>
    <t>MOORESVILLE</t>
  </si>
  <si>
    <t>MURPHY</t>
  </si>
  <si>
    <t>WILMINGTON</t>
  </si>
  <si>
    <t>JACKSONVILLE</t>
  </si>
  <si>
    <t>BURGAW</t>
  </si>
  <si>
    <t>CHARLOTTE</t>
  </si>
  <si>
    <t>SMITHFIELD</t>
  </si>
  <si>
    <t>ASHEBORO</t>
  </si>
  <si>
    <t>EDEN</t>
  </si>
  <si>
    <t>SALISBURY</t>
  </si>
  <si>
    <t>SPINDALE</t>
  </si>
  <si>
    <t>LAURINBURG</t>
  </si>
  <si>
    <t>GREENVILLE</t>
  </si>
  <si>
    <t>SOUTHERN PINES</t>
  </si>
  <si>
    <t>BREVARD</t>
  </si>
  <si>
    <t>MONROE</t>
  </si>
  <si>
    <t>GOLDSBORO</t>
  </si>
  <si>
    <t>9</t>
  </si>
  <si>
    <t>10</t>
  </si>
  <si>
    <t>11</t>
  </si>
  <si>
    <t>Library Director</t>
  </si>
  <si>
    <t>Mary Wilkerson</t>
  </si>
  <si>
    <t>Gary Hoyle</t>
  </si>
  <si>
    <t>Laura Crooks</t>
  </si>
  <si>
    <t>Daniel Barron</t>
  </si>
  <si>
    <t>Susan M. Benning</t>
  </si>
  <si>
    <t>Rhea Hebert</t>
  </si>
  <si>
    <t>Jane W. Blackburn</t>
  </si>
  <si>
    <t>Maurice Tate</t>
  </si>
  <si>
    <t>Edward J. Sheary</t>
  </si>
  <si>
    <t>Jim Wilson</t>
  </si>
  <si>
    <t>Dana M Eure</t>
  </si>
  <si>
    <t>Sarah Greene</t>
  </si>
  <si>
    <t>Linda Clarke</t>
  </si>
  <si>
    <t>Carol H. WIlson</t>
  </si>
  <si>
    <t>Morris Pridgen Jr.</t>
  </si>
  <si>
    <t>JACKIE B. BEACH</t>
  </si>
  <si>
    <t>Joellen Risacher</t>
  </si>
  <si>
    <t>Ruth Ann Copley</t>
  </si>
  <si>
    <t>Jane S. McAllister</t>
  </si>
  <si>
    <t>Elizabeth Watson</t>
  </si>
  <si>
    <t>Tammy Baggett</t>
  </si>
  <si>
    <t>Jonathan Wark</t>
  </si>
  <si>
    <t>Roman Leary</t>
  </si>
  <si>
    <t>David Miller</t>
  </si>
  <si>
    <t>Karen Wallace</t>
  </si>
  <si>
    <t>Sylvia Sprinkle-Hamlin</t>
  </si>
  <si>
    <t>Holt Kornegay</t>
  </si>
  <si>
    <t>GLORIA JEAN. MOORE</t>
  </si>
  <si>
    <t>Tresia Dodson</t>
  </si>
  <si>
    <t>Brigitte Blanton</t>
  </si>
  <si>
    <t>Jay Stephens</t>
  </si>
  <si>
    <t>Virginia Orvedahl</t>
  </si>
  <si>
    <t>Sharon Woodrow</t>
  </si>
  <si>
    <t>William Snyder</t>
  </si>
  <si>
    <t>Louise Humphrey</t>
  </si>
  <si>
    <t>Mary M. Sizemore</t>
  </si>
  <si>
    <t>Lucinda Munger</t>
  </si>
  <si>
    <t>Steve Messick</t>
  </si>
  <si>
    <t>Sharon Stack</t>
  </si>
  <si>
    <t>Michael Matochik</t>
  </si>
  <si>
    <t>Sallie Klipp</t>
  </si>
  <si>
    <t>Elizabeth House</t>
  </si>
  <si>
    <t>John A. Pritchard</t>
  </si>
  <si>
    <t>Daphne Childres</t>
  </si>
  <si>
    <t>Agnes W. Ho</t>
  </si>
  <si>
    <t>HARRY TUCHMAYER</t>
  </si>
  <si>
    <t>John Hedrick</t>
  </si>
  <si>
    <t>Mike Taylor</t>
  </si>
  <si>
    <t>Cindy Nanney</t>
  </si>
  <si>
    <t>DAVID SINGLETON</t>
  </si>
  <si>
    <t>Margaret Marshall</t>
  </si>
  <si>
    <t>ROSS HOLT</t>
  </si>
  <si>
    <t>Jeffrey C. Watson</t>
  </si>
  <si>
    <t>Catie Roche</t>
  </si>
  <si>
    <t>Michael P. Roche</t>
  </si>
  <si>
    <t>Jeff Hall</t>
  </si>
  <si>
    <t>Martha Schatz</t>
  </si>
  <si>
    <t>Heather Bonney</t>
  </si>
  <si>
    <t>Jesse Gibson</t>
  </si>
  <si>
    <t>Leon L. Gyles</t>
  </si>
  <si>
    <t>Greg Needham</t>
  </si>
  <si>
    <t>Lynn Thompson</t>
  </si>
  <si>
    <t>Melanie J Holles</t>
  </si>
  <si>
    <t>Anna Yount</t>
  </si>
  <si>
    <t>Michael J. Wasilick</t>
  </si>
  <si>
    <t>Cheryl Reddish</t>
  </si>
  <si>
    <t>DONNA PHILLIPS</t>
  </si>
  <si>
    <t>Becky Callison</t>
  </si>
  <si>
    <t>12</t>
  </si>
  <si>
    <t>Director's Phone Number</t>
  </si>
  <si>
    <t>(336) 513-4753</t>
  </si>
  <si>
    <t>(252) 358-7832</t>
  </si>
  <si>
    <t>(828) 632-4058</t>
  </si>
  <si>
    <t>(336) 846-2041</t>
  </si>
  <si>
    <t>(828) 682-4476</t>
  </si>
  <si>
    <t>(252) 946-6401</t>
  </si>
  <si>
    <t>(910) 862-6990</t>
  </si>
  <si>
    <t>(252) 442-1951</t>
  </si>
  <si>
    <t>(910) 278-4283</t>
  </si>
  <si>
    <t>(828) 250-4713</t>
  </si>
  <si>
    <t>(704) 920-2063</t>
  </si>
  <si>
    <t>(828) 757-1288</t>
  </si>
  <si>
    <t>(828) 465-8660</t>
  </si>
  <si>
    <t>(919) 969-2034</t>
  </si>
  <si>
    <t>(919) 545-8081</t>
  </si>
  <si>
    <t>(704) 487-9069</t>
  </si>
  <si>
    <t>(910) 642-3116</t>
  </si>
  <si>
    <t>(252) 638-7812</t>
  </si>
  <si>
    <t>(910) 483-7727</t>
  </si>
  <si>
    <t>(336) 242-2064</t>
  </si>
  <si>
    <t>(336) 753-6034</t>
  </si>
  <si>
    <t>(910) 296-2117</t>
  </si>
  <si>
    <t>(919) 560-0160</t>
  </si>
  <si>
    <t>(252) 335-2511</t>
  </si>
  <si>
    <t>(252) 823-1141</t>
  </si>
  <si>
    <t>(252) 753-6713</t>
  </si>
  <si>
    <t>(828) 524-3600</t>
  </si>
  <si>
    <t>(336) 703-3016</t>
  </si>
  <si>
    <t>(919) 496-2111</t>
  </si>
  <si>
    <t>(704) 868-2164</t>
  </si>
  <si>
    <t>(252) 975-9356</t>
  </si>
  <si>
    <t>(919) 693-1121</t>
  </si>
  <si>
    <t>(336) 373-2716</t>
  </si>
  <si>
    <t>(252) 438-3316</t>
  </si>
  <si>
    <t>(252) 583-3631</t>
  </si>
  <si>
    <t>(910) 893-3446</t>
  </si>
  <si>
    <t>(252) 459-2106</t>
  </si>
  <si>
    <t>(828) 356-2504</t>
  </si>
  <si>
    <t>(828) 697-4725</t>
  </si>
  <si>
    <t>(828) 261-2275</t>
  </si>
  <si>
    <t>(336) 883-3694</t>
  </si>
  <si>
    <t>(919) 245-2528</t>
  </si>
  <si>
    <t>(704) 878-3092</t>
  </si>
  <si>
    <t>(704) 739-2371</t>
  </si>
  <si>
    <t>(919) 718-4665</t>
  </si>
  <si>
    <t>(828) 649-3741</t>
  </si>
  <si>
    <t>(828) 652-3858</t>
  </si>
  <si>
    <t>(704) 660-3272</t>
  </si>
  <si>
    <t>(828) 837-2025</t>
  </si>
  <si>
    <t>(252) 527-7066</t>
  </si>
  <si>
    <t>(910) 798-6321</t>
  </si>
  <si>
    <t>(336) 835-4894</t>
  </si>
  <si>
    <t>(910) 455-7350</t>
  </si>
  <si>
    <t>(252) 793-2875</t>
  </si>
  <si>
    <t>(828) 894-8721</t>
  </si>
  <si>
    <t>(704) 416-0612</t>
  </si>
  <si>
    <t>(919) 934-8146</t>
  </si>
  <si>
    <t>(336) 318-6806</t>
  </si>
  <si>
    <t>(252) 533-2890</t>
  </si>
  <si>
    <t>(910) 738-4859</t>
  </si>
  <si>
    <t>(336) 627-1106</t>
  </si>
  <si>
    <t>(704) 216-8233</t>
  </si>
  <si>
    <t>(828) 287-6117</t>
  </si>
  <si>
    <t>(910) 592-4153</t>
  </si>
  <si>
    <t>(910) 997-3388</t>
  </si>
  <si>
    <t>(910) 276-0577</t>
  </si>
  <si>
    <t>(252) 329-4585</t>
  </si>
  <si>
    <t>(910) 692-8235</t>
  </si>
  <si>
    <t>(704) 986-3766</t>
  </si>
  <si>
    <t>(828) 884-3151</t>
  </si>
  <si>
    <t>(704) 283-8184</t>
  </si>
  <si>
    <t>(919) 250-4532</t>
  </si>
  <si>
    <t>(252) 257-4990</t>
  </si>
  <si>
    <t>(919) 735-1880</t>
  </si>
  <si>
    <t>(252) 237-5355</t>
  </si>
  <si>
    <t>13</t>
  </si>
  <si>
    <t>Fax Number</t>
  </si>
  <si>
    <t>(336) 229-3592</t>
  </si>
  <si>
    <t>(252) 358-7868</t>
  </si>
  <si>
    <t>(828) 632-1094</t>
  </si>
  <si>
    <t>(336) 846-7503</t>
  </si>
  <si>
    <t>(828) 682-6277</t>
  </si>
  <si>
    <t>(252) 946-0352</t>
  </si>
  <si>
    <t>(910) 862-8777</t>
  </si>
  <si>
    <t>(252) 442-7366</t>
  </si>
  <si>
    <t>(910) 278-4049</t>
  </si>
  <si>
    <t>(828) 433-1914</t>
  </si>
  <si>
    <t>(704) 784-3822</t>
  </si>
  <si>
    <t>(828) 757-1413</t>
  </si>
  <si>
    <t>(828) 465-8983</t>
  </si>
  <si>
    <t>(919) 968-2838</t>
  </si>
  <si>
    <t>(919) 545-8080</t>
  </si>
  <si>
    <t>(704) 487-4856</t>
  </si>
  <si>
    <t>(910) 642-3839</t>
  </si>
  <si>
    <t>(252) 638-7817</t>
  </si>
  <si>
    <t>(910) 486-5372</t>
  </si>
  <si>
    <t>(336) 249-8161</t>
  </si>
  <si>
    <t>(336) 751-1370</t>
  </si>
  <si>
    <t>(910) 296-2172</t>
  </si>
  <si>
    <t>(919) 560-0137</t>
  </si>
  <si>
    <t>(252) 335-2386</t>
  </si>
  <si>
    <t>(252) 823-7699</t>
  </si>
  <si>
    <t>(252) 753-2855</t>
  </si>
  <si>
    <t>(828) 488-2638</t>
  </si>
  <si>
    <t>(336) 727-2549</t>
  </si>
  <si>
    <t>(919) 496-1339</t>
  </si>
  <si>
    <t>(704) 853-6012</t>
  </si>
  <si>
    <t>(252) 975-2015</t>
  </si>
  <si>
    <t>(919) 693-2244</t>
  </si>
  <si>
    <t>(336) 333-6781</t>
  </si>
  <si>
    <t>(252) 438-3744</t>
  </si>
  <si>
    <t>(252) 583-8661</t>
  </si>
  <si>
    <t>(910) 893-3001</t>
  </si>
  <si>
    <t>(252) 459-8819</t>
  </si>
  <si>
    <t>(828) 452-6746</t>
  </si>
  <si>
    <t>(828) 692-8449</t>
  </si>
  <si>
    <t>(828) 304-0023</t>
  </si>
  <si>
    <t>(336) 883-3636</t>
  </si>
  <si>
    <t>(919) 644-3372</t>
  </si>
  <si>
    <t>(704) 878-5449</t>
  </si>
  <si>
    <t>(704) 734-4499</t>
  </si>
  <si>
    <t>(919) 775-1832</t>
  </si>
  <si>
    <t>(828) 649-3504</t>
  </si>
  <si>
    <t>(828) 652-2098</t>
  </si>
  <si>
    <t>(704) 660-3292</t>
  </si>
  <si>
    <t>(828) 837-6416</t>
  </si>
  <si>
    <t>(252) 527-8220</t>
  </si>
  <si>
    <t>(910) 798-6312</t>
  </si>
  <si>
    <t>(336) 835-1356</t>
  </si>
  <si>
    <t>(910) 455-3974</t>
  </si>
  <si>
    <t>(252) 793-2818</t>
  </si>
  <si>
    <t>(828) 894-2761</t>
  </si>
  <si>
    <t>(704) 416-0677</t>
  </si>
  <si>
    <t>(919) 934-8084</t>
  </si>
  <si>
    <t>(336) 318-6823</t>
  </si>
  <si>
    <t>(252) 533-2892</t>
  </si>
  <si>
    <t>(910) 739-8321</t>
  </si>
  <si>
    <t>(336) 623-1258</t>
  </si>
  <si>
    <t>(704) 216-8237</t>
  </si>
  <si>
    <t>(828) 287-6119</t>
  </si>
  <si>
    <t>(910) 590-3504</t>
  </si>
  <si>
    <t>(910) 997-2516</t>
  </si>
  <si>
    <t>(910) 276-4032</t>
  </si>
  <si>
    <t>(252) 329-4255</t>
  </si>
  <si>
    <t>(910) 695-1037</t>
  </si>
  <si>
    <t>(704) 983-6713</t>
  </si>
  <si>
    <t>(828) 877-4230</t>
  </si>
  <si>
    <t>(704) 282-0657</t>
  </si>
  <si>
    <t>(919) 250-1209</t>
  </si>
  <si>
    <t>(252) 257-4089</t>
  </si>
  <si>
    <t>(919) 731-2889</t>
  </si>
  <si>
    <t>(252) 265-5569</t>
  </si>
  <si>
    <t>14</t>
  </si>
  <si>
    <t>Email Address</t>
  </si>
  <si>
    <t>mwilkerson@alamancelibraries.org</t>
  </si>
  <si>
    <t>ghoyle@arlnc.org</t>
  </si>
  <si>
    <t>lcrooks@alexandercountync.gov</t>
  </si>
  <si>
    <t>director@amyregionallibrary.org</t>
  </si>
  <si>
    <t>sbenning@bhmlib.org</t>
  </si>
  <si>
    <t>rhebert@bladenco.org</t>
  </si>
  <si>
    <t>mtate@brunsco.net</t>
  </si>
  <si>
    <t>ed.sheary@buncombecounty.org</t>
  </si>
  <si>
    <t>jwilson@bcpls.org</t>
  </si>
  <si>
    <t>dmeure@cabarruscounty.us</t>
  </si>
  <si>
    <t>ssgreene@caldwellcountync.org</t>
  </si>
  <si>
    <t>lclarke@chathamlibraries.org</t>
  </si>
  <si>
    <t>cwilson@ccml.org</t>
  </si>
  <si>
    <t>mpridgen@columbusco.org</t>
  </si>
  <si>
    <t>jbeach@cpclib.org</t>
  </si>
  <si>
    <t>jrisacher@cumberland.lib.nc.us</t>
  </si>
  <si>
    <t>ruth.copley@davidsoncountync.gov</t>
  </si>
  <si>
    <t>jane.mcallister@co.davie.nc.us</t>
  </si>
  <si>
    <t>elizabeth.watson@duplincountync.com</t>
  </si>
  <si>
    <t>tbaggett@dconc.gov</t>
  </si>
  <si>
    <t>jwark@earlibrary.org</t>
  </si>
  <si>
    <t>rleary@edgecombelibrary.org</t>
  </si>
  <si>
    <t>dmiller@farmville-nc.com</t>
  </si>
  <si>
    <t>kwallace@fontanalib.org</t>
  </si>
  <si>
    <t>hamlinss@forsythlibrary.org</t>
  </si>
  <si>
    <t>jhkornegay@fcnclibrary.org</t>
  </si>
  <si>
    <t>gmoore@washingtonnc.gov</t>
  </si>
  <si>
    <t>tresia.dodson@granvillecounty.org</t>
  </si>
  <si>
    <t>brigitte.blanton@greensboro-nc.gov</t>
  </si>
  <si>
    <t>jstephens@perrylibrary.org</t>
  </si>
  <si>
    <t>orvedahlg@halifaxnc.com</t>
  </si>
  <si>
    <t>swoodrow@haywoodnc.net</t>
  </si>
  <si>
    <t>wsnyder@henderson.lib.nc.us</t>
  </si>
  <si>
    <t>lhumphrey@hickorync.gov</t>
  </si>
  <si>
    <t>mary.sizemore@highpointnc.gov</t>
  </si>
  <si>
    <t>lmunger@orangecountync.gov</t>
  </si>
  <si>
    <t>smessick@iredell.lib.nc.us</t>
  </si>
  <si>
    <t>sstack@mauneylibrary.org</t>
  </si>
  <si>
    <t>michael.matochik@leecountync.gov</t>
  </si>
  <si>
    <t>ehouse@mcdowellpubliclibrary.org</t>
  </si>
  <si>
    <t>jpritchard@ci.mooresville.nc.us</t>
  </si>
  <si>
    <t>dchildres@nantahalalibrary.org</t>
  </si>
  <si>
    <t>aho@neuselibrary.org</t>
  </si>
  <si>
    <t>HTUCHMAYER@NHCGOV.COM</t>
  </si>
  <si>
    <t>jhedrick@nwrl.org</t>
  </si>
  <si>
    <t>estell_carter@onslowcountync.gov</t>
  </si>
  <si>
    <t>mtaylor@pendercountync.gov</t>
  </si>
  <si>
    <t>kdavis@pettigrewlibraries.org</t>
  </si>
  <si>
    <t>cnanney@polklibrary.org</t>
  </si>
  <si>
    <t>dsingleton@cmlibrary.org</t>
  </si>
  <si>
    <t>mmarshall@pljcs.org</t>
  </si>
  <si>
    <t>rholt@randolphlibrary.org</t>
  </si>
  <si>
    <t>jwatson@roanokerapidsnc.com</t>
  </si>
  <si>
    <t>croche@robesoncountylibrary.org</t>
  </si>
  <si>
    <t>mproche@rcpl.org</t>
  </si>
  <si>
    <t>jeff.hall@rowancountync.gov</t>
  </si>
  <si>
    <t>martha.schatz@rutherfordcountync.gov</t>
  </si>
  <si>
    <t>jesse.gibson@srls.info</t>
  </si>
  <si>
    <t>lgyles@scotlandcounty.org</t>
  </si>
  <si>
    <t>gneedham@sheppardlibrary.org</t>
  </si>
  <si>
    <t>thompson@sppl.net</t>
  </si>
  <si>
    <t>mholles@stanlycountylibrary.org</t>
  </si>
  <si>
    <t>anna.yount@transylvaniacounty.org</t>
  </si>
  <si>
    <t>mwasilick@wakegov.com</t>
  </si>
  <si>
    <t>donna.phillips@waynegov.com</t>
  </si>
  <si>
    <t>bcallison@wilson-co.com</t>
  </si>
  <si>
    <t>15</t>
  </si>
  <si>
    <t>Person Completing Form</t>
  </si>
  <si>
    <t>Rella B. Dale</t>
  </si>
  <si>
    <t>Susan Benning</t>
  </si>
  <si>
    <t>Carol H. Wilson</t>
  </si>
  <si>
    <t>DEIRDRA SIMMONS</t>
  </si>
  <si>
    <t>Brian Manning</t>
  </si>
  <si>
    <t>Gail Marsh</t>
  </si>
  <si>
    <t>Shelley Geyer</t>
  </si>
  <si>
    <t>Deb Lawley</t>
  </si>
  <si>
    <t>GLORIA J. MOORE</t>
  </si>
  <si>
    <t>Jackie Frye</t>
  </si>
  <si>
    <t>Brian Booth</t>
  </si>
  <si>
    <t>Doris Clontz</t>
  </si>
  <si>
    <t>Lorrie Russell</t>
  </si>
  <si>
    <t>Andrea Tullos</t>
  </si>
  <si>
    <t>YVETTE MAYS</t>
  </si>
  <si>
    <t>Estell Carter</t>
  </si>
  <si>
    <t>Lynn Denison</t>
  </si>
  <si>
    <t>Saronda Morgan</t>
  </si>
  <si>
    <t>Beverly Osborn</t>
  </si>
  <si>
    <t>16</t>
  </si>
  <si>
    <t>Title</t>
  </si>
  <si>
    <t>Director</t>
  </si>
  <si>
    <t>Administrative Assistant</t>
  </si>
  <si>
    <t>Director of Library Services</t>
  </si>
  <si>
    <t>Deputy Director</t>
  </si>
  <si>
    <t>Assistant Director</t>
  </si>
  <si>
    <t>Business Manager</t>
  </si>
  <si>
    <t>LIBRARY DIRECTOR</t>
  </si>
  <si>
    <t>Acquisition Clerk</t>
  </si>
  <si>
    <t>Budget Manager</t>
  </si>
  <si>
    <t>Director of Libraries</t>
  </si>
  <si>
    <t>ADMIN SUPPORT SPECIALIST</t>
  </si>
  <si>
    <t>Head Librarian</t>
  </si>
  <si>
    <t>Administrative Assistant II</t>
  </si>
  <si>
    <t>Library Program Support Assistant</t>
  </si>
  <si>
    <t>Automation Coordinator</t>
  </si>
  <si>
    <t>17</t>
  </si>
  <si>
    <t>Phone Number</t>
  </si>
  <si>
    <t>(252) 638-7810</t>
  </si>
  <si>
    <t>(336) 242-2942</t>
  </si>
  <si>
    <t>(919) 560-0237</t>
  </si>
  <si>
    <t>(828) 488-2382</t>
  </si>
  <si>
    <t>(828) 261-2276</t>
  </si>
  <si>
    <t>(336) 883-3644</t>
  </si>
  <si>
    <t>(919) 245-2529</t>
  </si>
  <si>
    <t>(704) 799-4203</t>
  </si>
  <si>
    <t>(336) 318-6812</t>
  </si>
  <si>
    <t>(252) 329-4586</t>
  </si>
  <si>
    <t>(919) 581-3554</t>
  </si>
  <si>
    <t>18</t>
  </si>
  <si>
    <t>(919) 560-0246</t>
  </si>
  <si>
    <t>(704) 663-2459</t>
  </si>
  <si>
    <t>19</t>
  </si>
  <si>
    <t>dsimmons@cpclib.org</t>
  </si>
  <si>
    <t>bmanning@cumberland.lib.nc.us</t>
  </si>
  <si>
    <t>gail.marsh@davidsoncountync.gov</t>
  </si>
  <si>
    <t>mgeyer@dconc.gov</t>
  </si>
  <si>
    <t>mbarnes@earlibrary.org</t>
  </si>
  <si>
    <t>showard@edgecombelibrary.org</t>
  </si>
  <si>
    <t>dlawley@fontanalib.org</t>
  </si>
  <si>
    <t>brian.booth@townofnashvillenc.gov</t>
  </si>
  <si>
    <t>dclontz@hickorync.gov</t>
  </si>
  <si>
    <t>lorrie.russell@highpointnc.gov</t>
  </si>
  <si>
    <t>atullos@orangecountync.gov</t>
  </si>
  <si>
    <t>nmartin@ci.mooresville.nc.us</t>
  </si>
  <si>
    <t>YMAYS@NHCGOV.COM</t>
  </si>
  <si>
    <t>lsshirley@randolphlibrary.org</t>
  </si>
  <si>
    <t>clemons@rcpl.org</t>
  </si>
  <si>
    <t>saronda.morgan@transylvaniacounty.org</t>
  </si>
  <si>
    <t>bosborn@union.lib.nc.us</t>
  </si>
  <si>
    <t>creddish@co.warren.nc.us</t>
  </si>
  <si>
    <t>diane.kelley@waynegov.com</t>
  </si>
  <si>
    <t>20</t>
  </si>
  <si>
    <t>Number of Central Libraries</t>
  </si>
  <si>
    <t>21</t>
  </si>
  <si>
    <t>Number of Branch Libraries</t>
  </si>
  <si>
    <t>22</t>
  </si>
  <si>
    <t>Number of Bookmobiles</t>
  </si>
  <si>
    <t>23</t>
  </si>
  <si>
    <t>Number of Other Mobile Units</t>
  </si>
  <si>
    <t>24</t>
  </si>
  <si>
    <t>Total Hours Open to Public</t>
  </si>
  <si>
    <t>25</t>
  </si>
  <si>
    <t>FTE MLS w/ALA</t>
  </si>
  <si>
    <t>42</t>
  </si>
  <si>
    <t>89</t>
  </si>
  <si>
    <t>112</t>
  </si>
  <si>
    <t>26</t>
  </si>
  <si>
    <t>FTE MLS w/o ALA</t>
  </si>
  <si>
    <t>27</t>
  </si>
  <si>
    <t>Total FTE MLS</t>
  </si>
  <si>
    <t>28</t>
  </si>
  <si>
    <t>Other Paid FTE</t>
  </si>
  <si>
    <t>50</t>
  </si>
  <si>
    <t>56</t>
  </si>
  <si>
    <t>38</t>
  </si>
  <si>
    <t>31</t>
  </si>
  <si>
    <t>30</t>
  </si>
  <si>
    <t>37</t>
  </si>
  <si>
    <t>29</t>
  </si>
  <si>
    <t>Total FTE Staff</t>
  </si>
  <si>
    <t>Director's Salary</t>
  </si>
  <si>
    <t>Director's Salary Range</t>
  </si>
  <si>
    <t>56,778-90,844</t>
  </si>
  <si>
    <t>$42,798 - $76,015</t>
  </si>
  <si>
    <t>$62,318 - $100,531</t>
  </si>
  <si>
    <t>$68,283 - $105,843</t>
  </si>
  <si>
    <t>$61,130-$94,813</t>
  </si>
  <si>
    <t>$56,823 - $90,917</t>
  </si>
  <si>
    <t>$112,800 - $195,811</t>
  </si>
  <si>
    <t>$46,668 - $66,672</t>
  </si>
  <si>
    <t>32</t>
  </si>
  <si>
    <t>Director's Appointment Year</t>
  </si>
  <si>
    <t>33</t>
  </si>
  <si>
    <t>Minimum MLS Salary</t>
  </si>
  <si>
    <t>34</t>
  </si>
  <si>
    <t>Min. Hourly Rate -w/High School</t>
  </si>
  <si>
    <t>35</t>
  </si>
  <si>
    <t>Min. Hourly Rate - w/2 Years of College</t>
  </si>
  <si>
    <t>36</t>
  </si>
  <si>
    <t>Min. Hourly Rate - w/4 Year Degree</t>
  </si>
  <si>
    <t>Municipal Funds</t>
  </si>
  <si>
    <t>County Funds</t>
  </si>
  <si>
    <t>39</t>
  </si>
  <si>
    <t>Total Local Funds</t>
  </si>
  <si>
    <t>Tables ID</t>
  </si>
  <si>
    <t>Alamance</t>
  </si>
  <si>
    <t>Albemarle</t>
  </si>
  <si>
    <t>Alexander</t>
  </si>
  <si>
    <t>AMY</t>
  </si>
  <si>
    <t>Appalachian</t>
  </si>
  <si>
    <t>BHM</t>
  </si>
  <si>
    <t>Bladen</t>
  </si>
  <si>
    <t>Brunswick</t>
  </si>
  <si>
    <t>Buncombe</t>
  </si>
  <si>
    <t>Burke</t>
  </si>
  <si>
    <t>Cabarrus</t>
  </si>
  <si>
    <t>Caldwell</t>
  </si>
  <si>
    <t>Catawba</t>
  </si>
  <si>
    <t>Chapel Hill</t>
  </si>
  <si>
    <t>Chatham</t>
  </si>
  <si>
    <t>Cleveland</t>
  </si>
  <si>
    <t>Columbus</t>
  </si>
  <si>
    <t>CPC</t>
  </si>
  <si>
    <t>Cumberland</t>
  </si>
  <si>
    <t>Davidson</t>
  </si>
  <si>
    <t>Davie</t>
  </si>
  <si>
    <t>Duplin</t>
  </si>
  <si>
    <t>Durham</t>
  </si>
  <si>
    <t>East Albemarle</t>
  </si>
  <si>
    <t>Edgecombe</t>
  </si>
  <si>
    <t>Farmville</t>
  </si>
  <si>
    <t>Fontana</t>
  </si>
  <si>
    <t>Forsyth</t>
  </si>
  <si>
    <t>Franklin</t>
  </si>
  <si>
    <t>Granville</t>
  </si>
  <si>
    <t>Guilford (Greensboro)</t>
  </si>
  <si>
    <t>Halifax</t>
  </si>
  <si>
    <t>Harnett</t>
  </si>
  <si>
    <t>Haywood</t>
  </si>
  <si>
    <t>Henderson</t>
  </si>
  <si>
    <t>Hickory</t>
  </si>
  <si>
    <t>High Point</t>
  </si>
  <si>
    <t>Iredell</t>
  </si>
  <si>
    <t>Johnston</t>
  </si>
  <si>
    <t>Kings Mtn. (Mauney)</t>
  </si>
  <si>
    <t>Lee</t>
  </si>
  <si>
    <t>Madison</t>
  </si>
  <si>
    <t>McDowell</t>
  </si>
  <si>
    <t>Mecklenburg</t>
  </si>
  <si>
    <t>Mooresville</t>
  </si>
  <si>
    <t>Nantahala</t>
  </si>
  <si>
    <t>Nash (Braswell)</t>
  </si>
  <si>
    <t>Nashville (Cooley)</t>
  </si>
  <si>
    <t>Neuse</t>
  </si>
  <si>
    <t>New Hanover</t>
  </si>
  <si>
    <t>Northwestern</t>
  </si>
  <si>
    <t>Onslow</t>
  </si>
  <si>
    <t>Pender</t>
  </si>
  <si>
    <t>Pettigrew</t>
  </si>
  <si>
    <t>Pitt (Sheppard)</t>
  </si>
  <si>
    <t>Polk</t>
  </si>
  <si>
    <t>Randolph</t>
  </si>
  <si>
    <t>Roanoke Rapids</t>
  </si>
  <si>
    <t>Robeson</t>
  </si>
  <si>
    <t>Rockingham</t>
  </si>
  <si>
    <t>Rowan</t>
  </si>
  <si>
    <t>Rutherford</t>
  </si>
  <si>
    <t>Sampson</t>
  </si>
  <si>
    <t>Sandhill</t>
  </si>
  <si>
    <t>Scotland</t>
  </si>
  <si>
    <t>Southern Pines</t>
  </si>
  <si>
    <t>Stanly</t>
  </si>
  <si>
    <t>Transylvania</t>
  </si>
  <si>
    <t>Union</t>
  </si>
  <si>
    <t>Vance (Perry)</t>
  </si>
  <si>
    <t>Wake</t>
  </si>
  <si>
    <t>Warren</t>
  </si>
  <si>
    <t>Washington (Brown)</t>
  </si>
  <si>
    <t>Wayne</t>
  </si>
  <si>
    <t>Wilson</t>
  </si>
  <si>
    <t>Name in Tables</t>
  </si>
  <si>
    <t>Local</t>
  </si>
  <si>
    <t xml:space="preserve">Total </t>
  </si>
  <si>
    <t>Income</t>
  </si>
  <si>
    <t>State Aid</t>
  </si>
  <si>
    <t>Operating Funds as a Percent (%) of Total Income</t>
  </si>
  <si>
    <t>Per Capita($)</t>
  </si>
  <si>
    <t>Federal</t>
  </si>
  <si>
    <t>Other</t>
  </si>
  <si>
    <t>Statistical Report of North Carolina Public Libraries</t>
  </si>
  <si>
    <t>TABLE 5 - OPERATING INCOME: PER CAPITA MEASURES &amp; PERCENT TOTALS</t>
  </si>
  <si>
    <t>County Libraries</t>
  </si>
  <si>
    <t>Regional Libraries</t>
  </si>
  <si>
    <t>Municipal Libraries</t>
  </si>
  <si>
    <t>Mean average</t>
  </si>
  <si>
    <t>NC mean average</t>
  </si>
  <si>
    <t>TABLE 1 - LIBRARY PROFILE</t>
  </si>
  <si>
    <t>Central</t>
  </si>
  <si>
    <t>Branches</t>
  </si>
  <si>
    <t>Bookmobiles</t>
  </si>
  <si>
    <t>Mobile units</t>
  </si>
  <si>
    <t>Service outlets</t>
  </si>
  <si>
    <t>Annual hours</t>
  </si>
  <si>
    <t>Legal service population area</t>
  </si>
  <si>
    <t>NC Dept. of Commerce tier designation</t>
  </si>
  <si>
    <t>Total</t>
  </si>
  <si>
    <t>Other mobile units</t>
  </si>
  <si>
    <t>TABLE 2 - LIBRARY STAFF</t>
  </si>
  <si>
    <t>FTE</t>
  </si>
  <si>
    <t>FTE Per</t>
  </si>
  <si>
    <t>% of Staff</t>
  </si>
  <si>
    <t>MLS</t>
  </si>
  <si>
    <t>with</t>
  </si>
  <si>
    <t>ALA/MLS</t>
  </si>
  <si>
    <t>Not ALA</t>
  </si>
  <si>
    <t>Paid Staff</t>
  </si>
  <si>
    <t>Population</t>
  </si>
  <si>
    <t>Minimum</t>
  </si>
  <si>
    <t>Minimum Paraprofessional Hourly Rate ($)</t>
  </si>
  <si>
    <t>Year</t>
  </si>
  <si>
    <t>High School</t>
  </si>
  <si>
    <t>2-Year</t>
  </si>
  <si>
    <t>4-Year</t>
  </si>
  <si>
    <t>Salary ($)</t>
  </si>
  <si>
    <t>Appointed</t>
  </si>
  <si>
    <t>Diploma</t>
  </si>
  <si>
    <t>Degree</t>
  </si>
  <si>
    <t>TABLE 3 - SALARIES AND WAGES</t>
  </si>
  <si>
    <t xml:space="preserve"> range ($)</t>
  </si>
  <si>
    <t>Salary</t>
  </si>
  <si>
    <t>TABLE 4 - OPERATING INCOME</t>
  </si>
  <si>
    <t>Local Funds ($)</t>
  </si>
  <si>
    <t>State Funds ($)</t>
  </si>
  <si>
    <t>Federal Funds ($)</t>
  </si>
  <si>
    <t>Operating</t>
  </si>
  <si>
    <t>Municipal</t>
  </si>
  <si>
    <t xml:space="preserve">County </t>
  </si>
  <si>
    <t xml:space="preserve">Other </t>
  </si>
  <si>
    <t>LSTA</t>
  </si>
  <si>
    <t xml:space="preserve">Total  </t>
  </si>
  <si>
    <t xml:space="preserve"> Funds ($)</t>
  </si>
  <si>
    <t>Income ($)</t>
  </si>
  <si>
    <t>NC total</t>
  </si>
  <si>
    <t>TABLE 6 - OPERATING EXPENDITURES</t>
  </si>
  <si>
    <t>% of Total</t>
  </si>
  <si>
    <t xml:space="preserve">Personnel </t>
  </si>
  <si>
    <t xml:space="preserve">% of Total </t>
  </si>
  <si>
    <t xml:space="preserve">Collection </t>
  </si>
  <si>
    <t>Personnel</t>
  </si>
  <si>
    <t>For</t>
  </si>
  <si>
    <t>Costs ($)</t>
  </si>
  <si>
    <t>Collection</t>
  </si>
  <si>
    <t>Total ($)</t>
  </si>
  <si>
    <t>Operating ($)</t>
  </si>
  <si>
    <t>($)</t>
  </si>
  <si>
    <t xml:space="preserve">Per Capita </t>
  </si>
  <si>
    <t xml:space="preserve"> Operating </t>
  </si>
  <si>
    <t xml:space="preserve"> Per Capita</t>
  </si>
  <si>
    <t>Non-Print</t>
  </si>
  <si>
    <t>Adult</t>
  </si>
  <si>
    <t>Juvenile</t>
  </si>
  <si>
    <t xml:space="preserve"> Other Print</t>
  </si>
  <si>
    <t>Total Book</t>
  </si>
  <si>
    <t>Books</t>
  </si>
  <si>
    <t>Volumes</t>
  </si>
  <si>
    <t>Materials</t>
  </si>
  <si>
    <t>Subscriptions</t>
  </si>
  <si>
    <t>Print collection</t>
  </si>
  <si>
    <t>TABLE 7 - COLLECTIONS</t>
  </si>
  <si>
    <t>eBooks</t>
  </si>
  <si>
    <t>Five-Year Statewide Summary</t>
  </si>
  <si>
    <t>Collections/Circulation</t>
  </si>
  <si>
    <t>Cost per</t>
  </si>
  <si>
    <t>Grand</t>
  </si>
  <si>
    <t>Circulation</t>
  </si>
  <si>
    <t>Per Capita</t>
  </si>
  <si>
    <t>2008-2009</t>
  </si>
  <si>
    <t>2009-2010</t>
  </si>
  <si>
    <t>2010-2011</t>
  </si>
  <si>
    <t>Operating Income</t>
  </si>
  <si>
    <t>Local Income</t>
  </si>
  <si>
    <t>Total Income</t>
  </si>
  <si>
    <t>Per Capita ($)</t>
  </si>
  <si>
    <t>State Aid ($)</t>
  </si>
  <si>
    <t>Per capita ($)</t>
  </si>
  <si>
    <t>Operating Expenditures</t>
  </si>
  <si>
    <t>Expenses ($)</t>
  </si>
  <si>
    <t>Service Measures</t>
  </si>
  <si>
    <t xml:space="preserve">Library </t>
  </si>
  <si>
    <t>Questions</t>
  </si>
  <si>
    <t>Library</t>
  </si>
  <si>
    <t>Visits</t>
  </si>
  <si>
    <t>Registered</t>
  </si>
  <si>
    <t>Annual</t>
  </si>
  <si>
    <t>Borrowers</t>
  </si>
  <si>
    <t>Hours</t>
  </si>
  <si>
    <t>Program/FTE Staff Measures</t>
  </si>
  <si>
    <t>Program</t>
  </si>
  <si>
    <t>Attendance</t>
  </si>
  <si>
    <t>FTE Staff Per</t>
  </si>
  <si>
    <t>% Staff</t>
  </si>
  <si>
    <t>Programs</t>
  </si>
  <si>
    <t>ALA MLS</t>
  </si>
  <si>
    <t>25,000 Pop.</t>
  </si>
  <si>
    <t>with ALA MLS</t>
  </si>
  <si>
    <t>2011-2012</t>
  </si>
  <si>
    <t>County total</t>
  </si>
  <si>
    <t>County mean average</t>
  </si>
  <si>
    <t>Municipal total</t>
  </si>
  <si>
    <t>Municipal mean average</t>
  </si>
  <si>
    <t>Regional total</t>
  </si>
  <si>
    <t>Regional mean average</t>
  </si>
  <si>
    <t>Tier 1 total</t>
  </si>
  <si>
    <t>Tier 2 total</t>
  </si>
  <si>
    <t>Tier 3 total</t>
  </si>
  <si>
    <t>Tier 3 mean average</t>
  </si>
  <si>
    <t>NC Dept. of Commerce Tier Designation</t>
  </si>
  <si>
    <t>Statistics by NC Dept. of Commerce Tier</t>
  </si>
  <si>
    <t>Type</t>
  </si>
  <si>
    <t>Regional</t>
  </si>
  <si>
    <t>North Carolina</t>
  </si>
  <si>
    <t>County libraries</t>
  </si>
  <si>
    <t>Municipal libraries</t>
  </si>
  <si>
    <t>Regional libraries</t>
  </si>
  <si>
    <t>Tier 1 mean average</t>
  </si>
  <si>
    <t>Teir 2 mean average</t>
  </si>
  <si>
    <t>% of</t>
  </si>
  <si>
    <t>Book Volumes</t>
  </si>
  <si>
    <t>Per 1,000</t>
  </si>
  <si>
    <t>Adult Volumes</t>
  </si>
  <si>
    <t>Juvenile Volumes</t>
  </si>
  <si>
    <t>TABLE 9 - CIRCULATION: TYPE OF MATERIAL</t>
  </si>
  <si>
    <t>Print</t>
  </si>
  <si>
    <t>Total Print</t>
  </si>
  <si>
    <t>Fiction</t>
  </si>
  <si>
    <t>Non-Fiction</t>
  </si>
  <si>
    <t>Periodicals</t>
  </si>
  <si>
    <t>Circulation*</t>
  </si>
  <si>
    <t>Trend</t>
  </si>
  <si>
    <t>Totals</t>
  </si>
  <si>
    <t>NC totals</t>
  </si>
  <si>
    <t xml:space="preserve">TABLE 10 - CIRCULATION: SERVICE OUTLETS &amp; SERVICE MEASURES </t>
  </si>
  <si>
    <t>Cost Per</t>
  </si>
  <si>
    <t>Service Outlets</t>
  </si>
  <si>
    <t>% Adult</t>
  </si>
  <si>
    <t>% Juvenile</t>
  </si>
  <si>
    <t>Bookmobile</t>
  </si>
  <si>
    <t>TABLE 11 -  SERVICE MEASURES: USERS, VISITS, REFERENCE, ILL</t>
  </si>
  <si>
    <t>Registered Users</t>
  </si>
  <si>
    <t>Number of</t>
  </si>
  <si>
    <t>Interlibrary Loan</t>
  </si>
  <si>
    <t>Items</t>
  </si>
  <si>
    <t>Adults</t>
  </si>
  <si>
    <t>Juveniles</t>
  </si>
  <si>
    <t>Loaned</t>
  </si>
  <si>
    <t>Borrowed</t>
  </si>
  <si>
    <t>Totals or mean average*</t>
  </si>
  <si>
    <t>Average</t>
  </si>
  <si>
    <t>*Total or mean average</t>
  </si>
  <si>
    <t>Number of Programs</t>
  </si>
  <si>
    <t>Young</t>
  </si>
  <si>
    <t>Children</t>
  </si>
  <si>
    <t>Use</t>
  </si>
  <si>
    <t>Program attendance</t>
  </si>
  <si>
    <t>NA</t>
  </si>
  <si>
    <t>NC totals or mean average*</t>
  </si>
  <si>
    <t>Public per</t>
  </si>
  <si>
    <t>Staff</t>
  </si>
  <si>
    <t>of Internet</t>
  </si>
  <si>
    <t>Databases</t>
  </si>
  <si>
    <t>Only</t>
  </si>
  <si>
    <t>Public</t>
  </si>
  <si>
    <t>Computers</t>
  </si>
  <si>
    <t>Sessions</t>
  </si>
  <si>
    <t>Use Sessions</t>
  </si>
  <si>
    <t>TABLE 13 - ELECTRONIC TECHNOLOGY</t>
  </si>
  <si>
    <t>Print circulation (Books only)</t>
  </si>
  <si>
    <t>Total or mean average*</t>
  </si>
  <si>
    <t>NC total or mean average*</t>
  </si>
  <si>
    <t>*</t>
  </si>
  <si>
    <t>1. FSCS KEY (WebPLUS Identification Number)</t>
  </si>
  <si>
    <t>2. LIB ID (State Assigned Identification Number)</t>
  </si>
  <si>
    <t>3. Interlibrary Relationship Code</t>
  </si>
  <si>
    <t>4. Legal Basis Code</t>
  </si>
  <si>
    <t>5. Administrative Structure Code</t>
  </si>
  <si>
    <t>6. FSCS Public Library Definition</t>
  </si>
  <si>
    <t>7. Geographic Code</t>
  </si>
  <si>
    <t>8. Legal Service Area Boundary Change</t>
  </si>
  <si>
    <t>9. Population of the Legal Service Area</t>
  </si>
  <si>
    <t>10. Library staff did school/daycare visits to advertise the summer reading program.</t>
  </si>
  <si>
    <t>11. Number of birth to Grade 5 registered participants</t>
  </si>
  <si>
    <t>12. Total SRP/SRC events/programs held for birth to grade 5</t>
  </si>
  <si>
    <t>13. Total attendees at events for birth to grade 5 programs (all ages)</t>
  </si>
  <si>
    <t>16. Number of Grade 6 through Grade 12 registered participants</t>
  </si>
  <si>
    <t>102. Mailing Address</t>
  </si>
  <si>
    <t>103. Mailing City</t>
  </si>
  <si>
    <t>104. Mailing ZIP Code</t>
  </si>
  <si>
    <t>105. Mailing ZIP+4 Code</t>
  </si>
  <si>
    <t>106. Physical Street Address</t>
  </si>
  <si>
    <t>107. City</t>
  </si>
  <si>
    <t>108. ZIP Code</t>
  </si>
  <si>
    <t>109. ZIP+4 Code</t>
  </si>
  <si>
    <t>101. County</t>
  </si>
  <si>
    <t>110. Library Director</t>
  </si>
  <si>
    <t>119. Web Address</t>
  </si>
  <si>
    <t>200. Number of Central Libraries</t>
  </si>
  <si>
    <t>201. Number of Branch Libraries</t>
  </si>
  <si>
    <t>202. Number of Bookmobiles</t>
  </si>
  <si>
    <t>203. Number of Other Mobile Units</t>
  </si>
  <si>
    <t>204. Public Service Hours Per Year (Input field)</t>
  </si>
  <si>
    <t>205. FTE Librarians with MLS accredited by ALA</t>
  </si>
  <si>
    <t>206. FTE Librarians with MLS not accredited by ALA</t>
  </si>
  <si>
    <t>207. Total Librarians</t>
  </si>
  <si>
    <t>208. FTE all other paid staff</t>
  </si>
  <si>
    <t>209. Total Paid Employees</t>
  </si>
  <si>
    <t>ALA-MLS Librarians As Percent of Total Staff</t>
  </si>
  <si>
    <t>210. Director's Salary</t>
  </si>
  <si>
    <t>211. Director's Salary Range</t>
  </si>
  <si>
    <t>212. Year of Appointment of Library Director</t>
  </si>
  <si>
    <t>213. Minimum MLS Salary</t>
  </si>
  <si>
    <t>214. Minimum hourly rate: w/ high school degree</t>
  </si>
  <si>
    <t>215. Minimum hourly rate: w/ 2 years of college</t>
  </si>
  <si>
    <t>216. Minimum hourly rate: w/ 4 year degree</t>
  </si>
  <si>
    <t>400. Total Operating Income</t>
  </si>
  <si>
    <t>300. Municipal Funds</t>
  </si>
  <si>
    <t>301. County Funds</t>
  </si>
  <si>
    <t>302. Total Local Income</t>
  </si>
  <si>
    <t>303. Aid To Public Libraries Grant</t>
  </si>
  <si>
    <t>304. Other State Funds</t>
  </si>
  <si>
    <t>305. Total State Funds</t>
  </si>
  <si>
    <t>306. LSTA Grants</t>
  </si>
  <si>
    <t>307. Other Federal Funds</t>
  </si>
  <si>
    <t>308. Total Federal Funds</t>
  </si>
  <si>
    <t>309. All other funds</t>
  </si>
  <si>
    <t>401. Salaries &amp; Wages Expenditures</t>
  </si>
  <si>
    <t>402. Employee Benefits Expenditures</t>
  </si>
  <si>
    <t>403. Total Staff Expenditures</t>
  </si>
  <si>
    <t>404. Print Materials Expenditures</t>
  </si>
  <si>
    <t>405. Electronic Materials Expenditures</t>
  </si>
  <si>
    <t>406. Other Materials Expenditures</t>
  </si>
  <si>
    <t>407. Total Collection Expenditures</t>
  </si>
  <si>
    <t>408. Other Operating Expenditures</t>
  </si>
  <si>
    <t>409. Total Operating Expenditures</t>
  </si>
  <si>
    <t>410. Total Unencumbered Operational Balance</t>
  </si>
  <si>
    <t>411. Local Capital Revenue</t>
  </si>
  <si>
    <t>412. State Capital Revenue</t>
  </si>
  <si>
    <t>413. Federal Capital Revenue</t>
  </si>
  <si>
    <t>414. Other Capital Revenue</t>
  </si>
  <si>
    <t>415. Total Capital Revenue</t>
  </si>
  <si>
    <t>416. Total Capital Expenditures</t>
  </si>
  <si>
    <t>Total Holdings</t>
  </si>
  <si>
    <t>500. Cataloged Adult Fiction Books</t>
  </si>
  <si>
    <t>501. Cataloged Adult Non-fiction Books</t>
  </si>
  <si>
    <t>502. Total Cataloged Adult Books</t>
  </si>
  <si>
    <t>503. Cataloged Juvenile Fiction Books</t>
  </si>
  <si>
    <t>504. Cataloged Juvenile Non-fiction Books</t>
  </si>
  <si>
    <t>505. Total Cataloged Juvenile Books</t>
  </si>
  <si>
    <t>506. Cataloged Young Adult Fiction Books</t>
  </si>
  <si>
    <t>507. Cataloged Young Adult Non-fiction Books</t>
  </si>
  <si>
    <t>508. Total Cataloged Young Adult Books</t>
  </si>
  <si>
    <t>509. Total Book Volumes</t>
  </si>
  <si>
    <t>510. Serial Volumes</t>
  </si>
  <si>
    <t>511. Total Book and Serial Volumes</t>
  </si>
  <si>
    <t>512. Other Print Materials</t>
  </si>
  <si>
    <t>516. Current Print Serial Subscriptions</t>
  </si>
  <si>
    <t>513. Audio - Physical Units</t>
  </si>
  <si>
    <t>514. Video - Physical Units</t>
  </si>
  <si>
    <t>515. Other Non-Print Materials</t>
  </si>
  <si>
    <t>517. Local/other cooperative agreements</t>
  </si>
  <si>
    <t>519. Total Licensed Databases</t>
  </si>
  <si>
    <t>523. E-periodical subscriptions</t>
  </si>
  <si>
    <t>NCLIVE ebooks</t>
  </si>
  <si>
    <t>e-iNC shared consortial ebooks</t>
  </si>
  <si>
    <t>NCDL shared consortial ebooks</t>
  </si>
  <si>
    <t>Local ebooks</t>
  </si>
  <si>
    <t>522. Total ebooks</t>
  </si>
  <si>
    <t>NCLIVE audiobooks</t>
  </si>
  <si>
    <t>e-iNC shared consortial audiobooks</t>
  </si>
  <si>
    <t>NCDL shared consortial audiobooks</t>
  </si>
  <si>
    <t>Local audio</t>
  </si>
  <si>
    <t>520. Total Audio - Downloadable Units</t>
  </si>
  <si>
    <t>NCLIVE videos</t>
  </si>
  <si>
    <t>NCDL shared consortial videos</t>
  </si>
  <si>
    <t>Local videos</t>
  </si>
  <si>
    <t>521. Total Video - Downloadable Units</t>
  </si>
  <si>
    <t>% of Holdings are Video Materials</t>
  </si>
  <si>
    <t>% of Holdings are Serial Subscriptions</t>
  </si>
  <si>
    <t>% of Holdings are Electronic Materials</t>
  </si>
  <si>
    <t>% of Holdings are Electronic Serial Subscriptions</t>
  </si>
  <si>
    <t>% of Holdings are Electronic Books</t>
  </si>
  <si>
    <t>% of Holdings are Databases</t>
  </si>
  <si>
    <t>% of Holdings are Print Materials</t>
  </si>
  <si>
    <t>% of Holdings are Audio Materials</t>
  </si>
  <si>
    <t>Circulation of Children's Materials As Percent of Total Circulation</t>
  </si>
  <si>
    <t>30. Number of agencies partnered with to provide programs and services</t>
  </si>
  <si>
    <t>625. Total Circulation</t>
  </si>
  <si>
    <t>629. Circulation of Children's Materials</t>
  </si>
  <si>
    <t>600. Adult Fiction Books</t>
  </si>
  <si>
    <t>601. Adult Non-fiction Books</t>
  </si>
  <si>
    <t>602. Total Adult Books</t>
  </si>
  <si>
    <t>603. Young Adult Fiction Books</t>
  </si>
  <si>
    <t>604. Young Adult Non-fiction Books</t>
  </si>
  <si>
    <t>605. Total Young Adult Books</t>
  </si>
  <si>
    <t>606. Juvenile Fiction Books</t>
  </si>
  <si>
    <t>607. Juvenile Non-fiction Books</t>
  </si>
  <si>
    <t>608. Total Juvenile Books</t>
  </si>
  <si>
    <t>609. Total Book Circulation</t>
  </si>
  <si>
    <t>627. Total Circulation</t>
  </si>
  <si>
    <t>610. Print periodicals</t>
  </si>
  <si>
    <t>611. Other print materials</t>
  </si>
  <si>
    <t>612. Total Print Circulation</t>
  </si>
  <si>
    <t>613. Analog audio circulation</t>
  </si>
  <si>
    <t>614. Analog video circulation</t>
  </si>
  <si>
    <t>615. Other non-print materials</t>
  </si>
  <si>
    <t>616. Total Non Print Circulation</t>
  </si>
  <si>
    <t>617. Total e-book circulation</t>
  </si>
  <si>
    <t>618. Total e-audio circulation</t>
  </si>
  <si>
    <t>619. E-periodicals circulation</t>
  </si>
  <si>
    <t>620. TOTAL electronic materials circulation</t>
  </si>
  <si>
    <t>628. Total audio circulation</t>
  </si>
  <si>
    <t>621. Central Library</t>
  </si>
  <si>
    <t>622. Branches</t>
  </si>
  <si>
    <t>623. Bookmobiles</t>
  </si>
  <si>
    <t>626. Technology Lending Circulation</t>
  </si>
  <si>
    <t>Method of data collection: tech lending</t>
  </si>
  <si>
    <t>700. Adults</t>
  </si>
  <si>
    <t>701. Juveniles</t>
  </si>
  <si>
    <t>702. Total Registered Users</t>
  </si>
  <si>
    <t>703. Library Visits</t>
  </si>
  <si>
    <t>Method of data collection: visits</t>
  </si>
  <si>
    <t>% of Children's Program Attendance to Total Attendance</t>
  </si>
  <si>
    <t>% of Adult Program Attendance to Total Attendance</t>
  </si>
  <si>
    <t>Total Attendance Per Program</t>
  </si>
  <si>
    <t>Children's Attendance Per Program</t>
  </si>
  <si>
    <t>Adult Attendance Per Program</t>
  </si>
  <si>
    <t>Total Library Programs in Library</t>
  </si>
  <si>
    <t>Total Program Attendance in Library</t>
  </si>
  <si>
    <t>Total Library Programs Outside Library</t>
  </si>
  <si>
    <t>Total Program Attendance Outside Library</t>
  </si>
  <si>
    <t>704. Adult Programs in Library</t>
  </si>
  <si>
    <t>705. Adult Programs Outside Library</t>
  </si>
  <si>
    <t>706. Children's Programs in Library</t>
  </si>
  <si>
    <t>708. Children's Programs Outside Library</t>
  </si>
  <si>
    <t>709. Young Adult Programs in Library</t>
  </si>
  <si>
    <t>707. Young Adult Programs Outside Library</t>
  </si>
  <si>
    <t>710. Total Programs</t>
  </si>
  <si>
    <t>711. Adult Program Attendance in Library</t>
  </si>
  <si>
    <t>712. Adult Program Attendance Outside Library</t>
  </si>
  <si>
    <t>713. Total Adult Program Attendance</t>
  </si>
  <si>
    <t>714. Young Adult Program Attendance in Library</t>
  </si>
  <si>
    <t>715. Young Adult Program Attendance Outside Library</t>
  </si>
  <si>
    <t>716. Total Young Adult Program Attendance</t>
  </si>
  <si>
    <t>717. Children's Program Attendance in Library</t>
  </si>
  <si>
    <t>718. Children's Program Attendance Outside Library</t>
  </si>
  <si>
    <t>719. Total Children's Program Attendance</t>
  </si>
  <si>
    <t>720. GRAND TOTAL Program Attendance</t>
  </si>
  <si>
    <t>721. Jobs/career programs (offered)</t>
  </si>
  <si>
    <t>722. Jobs/career programs (attendance)</t>
  </si>
  <si>
    <t>723. Technology programs (offered)</t>
  </si>
  <si>
    <t>724. Technology programs (attendance)</t>
  </si>
  <si>
    <t>725. Technology transactions</t>
  </si>
  <si>
    <t>726. Jobs/career transactions</t>
  </si>
  <si>
    <t>727. Reference Transactions</t>
  </si>
  <si>
    <t>Method of data collection: patron assistance</t>
  </si>
  <si>
    <t>732. Total young adult programs</t>
  </si>
  <si>
    <t>733. Total children's programs</t>
  </si>
  <si>
    <t>734. Total adult programs</t>
  </si>
  <si>
    <t>730. Meeting Room Use</t>
  </si>
  <si>
    <t>731. Meeting Room Attendance</t>
  </si>
  <si>
    <t>728. Interlibrary Loans Provided To</t>
  </si>
  <si>
    <t>729. Interlibrary Loans Received From</t>
  </si>
  <si>
    <t>800. Internet terminals used by staff only</t>
  </si>
  <si>
    <t>801. Internet Computers Used by General Public</t>
  </si>
  <si>
    <t>802. Uses of Public Internet Computers Per Year</t>
  </si>
  <si>
    <t>Method of data collection, Uses of Public Computers</t>
  </si>
  <si>
    <t>804. Website Visits</t>
  </si>
  <si>
    <t>805. Wireless Internet Sessions</t>
  </si>
  <si>
    <t>917. Public Service Hours Per Year</t>
  </si>
  <si>
    <t>Total Operating Expenditures per Circulation</t>
  </si>
  <si>
    <t>Total Staff Expenditures per Circulation</t>
  </si>
  <si>
    <t>Total Collection Expenditures per Circulation</t>
  </si>
  <si>
    <t>Total Operating Expenditures per Registered Borrower</t>
  </si>
  <si>
    <t>Total Staff Expenditures per Registered Borrower</t>
  </si>
  <si>
    <t>Total Collection Expenditures per Registered Borrower</t>
  </si>
  <si>
    <t>Total Operating Expenditures per Visit</t>
  </si>
  <si>
    <t>Total Staff Expenditures per Visit</t>
  </si>
  <si>
    <t>Total Collection Expenditures per Visit</t>
  </si>
  <si>
    <t>Total Operating Expenditures per Reference Transaction</t>
  </si>
  <si>
    <t>Total Staff Expenditures per Reference Transaction</t>
  </si>
  <si>
    <t>Total Collection Expenditures per Reference Transaction</t>
  </si>
  <si>
    <t>Total Operating Expenditures per Program Attendance</t>
  </si>
  <si>
    <t>Total Staff Expenditures per Program Attendance</t>
  </si>
  <si>
    <t>Total Collection Expenditures per Program Attendance</t>
  </si>
  <si>
    <t>Total Operating Expenditures per Childrens Circulation</t>
  </si>
  <si>
    <t>Total Staff Expenditures per Childrens Circulation</t>
  </si>
  <si>
    <t>Total Collection Expenditures per  Childrens Circulation</t>
  </si>
  <si>
    <t>Total Circulation per Capita</t>
  </si>
  <si>
    <t>Library Visits per Capita</t>
  </si>
  <si>
    <t>ILLs Provided per 1,000 Served</t>
  </si>
  <si>
    <t>ILLs Received Per 1,000 Served</t>
  </si>
  <si>
    <t>Reference Transactions Per Capita</t>
  </si>
  <si>
    <t>Children's Circulation Per Capita</t>
  </si>
  <si>
    <t>Registered Borrower Per Capita</t>
  </si>
  <si>
    <t>Total Attendance Per Capita</t>
  </si>
  <si>
    <t>ILL Provided Per Capita</t>
  </si>
  <si>
    <t>ILL Received Per Capita</t>
  </si>
  <si>
    <t>Public Internet Computer Uses Per Capita</t>
  </si>
  <si>
    <t>Adult Program Attendance per Capita</t>
  </si>
  <si>
    <t>Children's Program Attendance Per Capita</t>
  </si>
  <si>
    <t>Reference Transactions Per Staff FTE</t>
  </si>
  <si>
    <t>Reference Tranasctions Per MLS FTE</t>
  </si>
  <si>
    <t>ReferenceTransactions Per Librarian FTE</t>
  </si>
  <si>
    <t>Visits Per Staff FTE</t>
  </si>
  <si>
    <t>Visits Per MLS FTE</t>
  </si>
  <si>
    <t>Visits Per Librarian FTE</t>
  </si>
  <si>
    <t>Circulation Per Librarian FTE</t>
  </si>
  <si>
    <t>Circulation Per MLS FTE</t>
  </si>
  <si>
    <t>Circulation Turnover</t>
  </si>
  <si>
    <t>Circulation per Staff FTE</t>
  </si>
  <si>
    <t>Circulation per FTE Staff Hours</t>
  </si>
  <si>
    <t>State Revenue per Capita</t>
  </si>
  <si>
    <t>Local Revenue per Capita</t>
  </si>
  <si>
    <t>Federal Revenue per Capita</t>
  </si>
  <si>
    <t>Other Revenue per Capita</t>
  </si>
  <si>
    <t>Total Revenue per Capita</t>
  </si>
  <si>
    <t>Staff Expenditures Per Capita</t>
  </si>
  <si>
    <t>Holdings Per Capita</t>
  </si>
  <si>
    <t>Electronic Serial Subscriptions Per Capita</t>
  </si>
  <si>
    <t>Print Serial Subscriptions Per Capita</t>
  </si>
  <si>
    <t>Electronic Books Per Capita</t>
  </si>
  <si>
    <t>Databases Per Capita</t>
  </si>
  <si>
    <t>MLS FTEs Per 1,000 Served</t>
  </si>
  <si>
    <t>FTEs Per 1,000 Served</t>
  </si>
  <si>
    <t>Serial Subscriptions Per 1,000 Served</t>
  </si>
  <si>
    <t>Print Materials per Capita</t>
  </si>
  <si>
    <t>Other Staff per 1,000 Population</t>
  </si>
  <si>
    <t>Electronic Books per 1,000 Served</t>
  </si>
  <si>
    <t>Databases per 1,000 Served</t>
  </si>
  <si>
    <t>Operating Expenditures on Other Per Capita</t>
  </si>
  <si>
    <t>Audio Materials Per 1,000 Served</t>
  </si>
  <si>
    <t>Video Materials Per 1,000 Served</t>
  </si>
  <si>
    <t>Total Operating Expenditures per Capita</t>
  </si>
  <si>
    <t>Total Collection Expenditures per Capita</t>
  </si>
  <si>
    <t>Print Materials Expenditures per Capita</t>
  </si>
  <si>
    <t>FTEs Per 1,000 Population</t>
  </si>
  <si>
    <t>MLS FTEs Per 1,000 Population</t>
  </si>
  <si>
    <t>Other Staff per 1,000 Served</t>
  </si>
  <si>
    <t>ILLs Provided Per Week</t>
  </si>
  <si>
    <t>ILLs Received Per Week</t>
  </si>
  <si>
    <t>Circulation Per Visit</t>
  </si>
  <si>
    <t>Circulation Per Week</t>
  </si>
  <si>
    <t>Visits Per Hour</t>
  </si>
  <si>
    <t>Visits Per Week</t>
  </si>
  <si>
    <t>Reference Transactions Per Hour</t>
  </si>
  <si>
    <t>Circulation Per Hour</t>
  </si>
  <si>
    <t>Reference Transactions Per Visit</t>
  </si>
  <si>
    <t>Reference Per Week</t>
  </si>
  <si>
    <t>Holdings Per Circulation</t>
  </si>
  <si>
    <t>Collection Expenditures Per Visit</t>
  </si>
  <si>
    <t>Holdings Per Visit</t>
  </si>
  <si>
    <t>Hours Open Per 100 Pop.</t>
  </si>
  <si>
    <t>Circulation Per Registered Borrower</t>
  </si>
  <si>
    <t>Operating Expenditure Per Visit</t>
  </si>
  <si>
    <t>Average Number of Weekly Public Service Hours Per Outlet</t>
  </si>
  <si>
    <t>Total Staff Expenditures per FTE Staff</t>
  </si>
  <si>
    <t>Expenditures on Salaries and Wages Per FTE</t>
  </si>
  <si>
    <t>FTEs Per 1,000 Circulation</t>
  </si>
  <si>
    <t>FTEs Per 1,000 Reference Transactions</t>
  </si>
  <si>
    <t>FTEs Per 1,000 Visits</t>
  </si>
  <si>
    <t>MLS FTEs Per 1,000 Circulation</t>
  </si>
  <si>
    <t>MLS FTEs Per 1,000 Reference Transactions</t>
  </si>
  <si>
    <t>MLS FTEs Per 1,000 Visits</t>
  </si>
  <si>
    <t>% of FTE Librarians With ALA_MLS Degree</t>
  </si>
  <si>
    <t>% of FTEs with Librarian Title</t>
  </si>
  <si>
    <t>% of FTEs with Other Qualifications</t>
  </si>
  <si>
    <t>% of Staff Expenditures on Benefits</t>
  </si>
  <si>
    <t>% of Staff Expenditures on Salaries &amp; Wages</t>
  </si>
  <si>
    <t>% of Operating Expenditures on Collections</t>
  </si>
  <si>
    <t>% of Operating Expenditures on Electronic Materials</t>
  </si>
  <si>
    <t>% of Operating Expeditures on Employee Benefits</t>
  </si>
  <si>
    <t>% of Operating Expenditures on Other Materials</t>
  </si>
  <si>
    <t>% of Operating Expenditures on Other</t>
  </si>
  <si>
    <t>% of Operating Expenditures on Print Materials</t>
  </si>
  <si>
    <t>% of Operating Expenditures on Salaries and Wages</t>
  </si>
  <si>
    <t>% of Operating Expenditures on Staff Expenditures</t>
  </si>
  <si>
    <t>% of Operating Income from Federal Government</t>
  </si>
  <si>
    <t>% of Operating Income from Local Government</t>
  </si>
  <si>
    <t>% of Operating Income from Other Sources</t>
  </si>
  <si>
    <t>% of Operating Income from State Government</t>
  </si>
  <si>
    <t>Benefits Per Staff FTE</t>
  </si>
  <si>
    <t>Visits per Registered Borrower</t>
  </si>
  <si>
    <t>Population Per Librarian FTE</t>
  </si>
  <si>
    <t>Population Per MLS FTE</t>
  </si>
  <si>
    <t>Population Per Staff FTE</t>
  </si>
  <si>
    <t>% of Collection Expenditures spent on Print Materials</t>
  </si>
  <si>
    <t>% of Collection Expenditures spent on Electronic Materials</t>
  </si>
  <si>
    <t>% of Collection Expenditures spent on Other Materials</t>
  </si>
  <si>
    <t>Circulation Per Salaries &amp; Wages Expenditures</t>
  </si>
  <si>
    <t>Circulation Per Employee Benefits Expenditures</t>
  </si>
  <si>
    <t>Circulation Per Total Staff Expenditures</t>
  </si>
  <si>
    <t>Circulation Per Electronic Materials Expenditures</t>
  </si>
  <si>
    <t>Circulation Per Print Materials Expenditures</t>
  </si>
  <si>
    <t>Circulation Per Other Materials Expenditures</t>
  </si>
  <si>
    <t>Circulation Per Total Collection Expenditures</t>
  </si>
  <si>
    <t>Circulation Per Total Operating Expenditures</t>
  </si>
  <si>
    <t>Circulation Per Total Revenue</t>
  </si>
  <si>
    <t>Unencumbered operational balance (%)</t>
  </si>
  <si>
    <t>27215</t>
  </si>
  <si>
    <t>5863</t>
  </si>
  <si>
    <t/>
  </si>
  <si>
    <t>2010</t>
  </si>
  <si>
    <t>27986</t>
  </si>
  <si>
    <t>49841-75237</t>
  </si>
  <si>
    <t>2008</t>
  </si>
  <si>
    <t>28681</t>
  </si>
  <si>
    <t>2698</t>
  </si>
  <si>
    <t>www.alexanderlibrary.org</t>
  </si>
  <si>
    <t>45,671 - 64,532</t>
  </si>
  <si>
    <t>2011</t>
  </si>
  <si>
    <t>28694</t>
  </si>
  <si>
    <t>2013</t>
  </si>
  <si>
    <t>28714</t>
  </si>
  <si>
    <t>45,000 - 60,000</t>
  </si>
  <si>
    <t>2006</t>
  </si>
  <si>
    <t>27889</t>
  </si>
  <si>
    <t>4948</t>
  </si>
  <si>
    <t>50000-60000</t>
  </si>
  <si>
    <t>2012</t>
  </si>
  <si>
    <t>28337</t>
  </si>
  <si>
    <t>1419</t>
  </si>
  <si>
    <t>youseemore.com/bladen</t>
  </si>
  <si>
    <t>42,962 - 57,717</t>
  </si>
  <si>
    <t>2003</t>
  </si>
  <si>
    <t>27804</t>
  </si>
  <si>
    <t>4842</t>
  </si>
  <si>
    <t>Phillip B. Whitford</t>
  </si>
  <si>
    <t>$74,000 - $106,000</t>
  </si>
  <si>
    <t>28461</t>
  </si>
  <si>
    <t>3827</t>
  </si>
  <si>
    <t>1980</t>
  </si>
  <si>
    <t>28801</t>
  </si>
  <si>
    <t>2834</t>
  </si>
  <si>
    <t>www.buncombecounty.org/library</t>
  </si>
  <si>
    <t>1990</t>
  </si>
  <si>
    <t>28655</t>
  </si>
  <si>
    <t>3535</t>
  </si>
  <si>
    <t>$53,214 - $82,481.40</t>
  </si>
  <si>
    <t>2007</t>
  </si>
  <si>
    <t>28025</t>
  </si>
  <si>
    <t>4793</t>
  </si>
  <si>
    <t>2009</t>
  </si>
  <si>
    <t>28645</t>
  </si>
  <si>
    <t>4454</t>
  </si>
  <si>
    <t>50,878 - 84,798</t>
  </si>
  <si>
    <t>CASWELL COUNTY PUBLIC LIBRARY</t>
  </si>
  <si>
    <t>NC0107</t>
  </si>
  <si>
    <t>C-CASWELL</t>
  </si>
  <si>
    <t>161 MAIN STREET EAST</t>
  </si>
  <si>
    <t>27379</t>
  </si>
  <si>
    <t>Rhonda H. Griffin</t>
  </si>
  <si>
    <t>http://www.caswellcountync.gov/library/</t>
  </si>
  <si>
    <t>34,514 - 56,988</t>
  </si>
  <si>
    <t>28658</t>
  </si>
  <si>
    <t>3397</t>
  </si>
  <si>
    <t>Suzanne M White</t>
  </si>
  <si>
    <t>71,512.36 to 110,951.86</t>
  </si>
  <si>
    <t>27514</t>
  </si>
  <si>
    <t>3649</t>
  </si>
  <si>
    <t>Susan Brown</t>
  </si>
  <si>
    <t>chapelhillpubliclibrary.org</t>
  </si>
  <si>
    <t>$77,019-$111,321</t>
  </si>
  <si>
    <t>28202</t>
  </si>
  <si>
    <t>2139</t>
  </si>
  <si>
    <t>27312</t>
  </si>
  <si>
    <t>9471</t>
  </si>
  <si>
    <t>64885 - 100573</t>
  </si>
  <si>
    <t>2001</t>
  </si>
  <si>
    <t>28151</t>
  </si>
  <si>
    <t>1120</t>
  </si>
  <si>
    <t>28150</t>
  </si>
  <si>
    <t>5036</t>
  </si>
  <si>
    <t>47004-73368</t>
  </si>
  <si>
    <t>1986</t>
  </si>
  <si>
    <t>28472</t>
  </si>
  <si>
    <t>3977</t>
  </si>
  <si>
    <t>3198</t>
  </si>
  <si>
    <t>www.columbusco.org/dotnetnuke_2</t>
  </si>
  <si>
    <t>$53,635 - $64,342</t>
  </si>
  <si>
    <t>2002</t>
  </si>
  <si>
    <t>28560</t>
  </si>
  <si>
    <t>4098</t>
  </si>
  <si>
    <t>$54631 and up</t>
  </si>
  <si>
    <t>1996</t>
  </si>
  <si>
    <t>28301</t>
  </si>
  <si>
    <t>5032</t>
  </si>
  <si>
    <t>$73,041 to $122,928</t>
  </si>
  <si>
    <t>27292</t>
  </si>
  <si>
    <t>www.co.davidson.nc.us/library</t>
  </si>
  <si>
    <t>$58,468 - $87,703</t>
  </si>
  <si>
    <t>2004</t>
  </si>
  <si>
    <t>27028</t>
  </si>
  <si>
    <t>2115</t>
  </si>
  <si>
    <t>www.library.daviecounty.org/</t>
  </si>
  <si>
    <t>49542-76829</t>
  </si>
  <si>
    <t>28349</t>
  </si>
  <si>
    <t>www.youseemore.com/duplin</t>
  </si>
  <si>
    <t>42252-75041</t>
  </si>
  <si>
    <t>27702</t>
  </si>
  <si>
    <t>3809</t>
  </si>
  <si>
    <t>27701</t>
  </si>
  <si>
    <t>3414</t>
  </si>
  <si>
    <t>www.durhamcountylibrary.org</t>
  </si>
  <si>
    <t>27909</t>
  </si>
  <si>
    <t>53,223 - 79,010</t>
  </si>
  <si>
    <t>27886</t>
  </si>
  <si>
    <t>3818</t>
  </si>
  <si>
    <t>www.edgecombelibrary.org</t>
  </si>
  <si>
    <t>27828</t>
  </si>
  <si>
    <t>41,415.52 - 62,123.28</t>
  </si>
  <si>
    <t>28713</t>
  </si>
  <si>
    <t>5667</t>
  </si>
  <si>
    <t>62746-92704</t>
  </si>
  <si>
    <t>27101</t>
  </si>
  <si>
    <t>2755</t>
  </si>
  <si>
    <t>$82243-$133660</t>
  </si>
  <si>
    <t>2000</t>
  </si>
  <si>
    <t>27549</t>
  </si>
  <si>
    <t>1217</t>
  </si>
  <si>
    <t>www.franklincountync.us/services/library</t>
  </si>
  <si>
    <t>$53359-$83040</t>
  </si>
  <si>
    <t>GASTON COUNTY PUBLIC LIBRARY</t>
  </si>
  <si>
    <t>NC0106</t>
  </si>
  <si>
    <t>C-GASTON</t>
  </si>
  <si>
    <t>1555 East Garrison Boulevard</t>
  </si>
  <si>
    <t>Gastonia</t>
  </si>
  <si>
    <t>28054</t>
  </si>
  <si>
    <t>5156</t>
  </si>
  <si>
    <t>Laurel R. Hicks</t>
  </si>
  <si>
    <t>www.gastonlibrary.org</t>
  </si>
  <si>
    <t>4847</t>
  </si>
  <si>
    <t>www2.youseemore.com/brown/</t>
  </si>
  <si>
    <t>$48,718 - $72,103</t>
  </si>
  <si>
    <t>27565</t>
  </si>
  <si>
    <t>40157-70838</t>
  </si>
  <si>
    <t>27402</t>
  </si>
  <si>
    <t>3178</t>
  </si>
  <si>
    <t>27401</t>
  </si>
  <si>
    <t>2941</t>
  </si>
  <si>
    <t>27536</t>
  </si>
  <si>
    <t>4211</t>
  </si>
  <si>
    <t>46992-82716</t>
  </si>
  <si>
    <t>27839</t>
  </si>
  <si>
    <t>www.halifaxnc.libguides.com/hcl</t>
  </si>
  <si>
    <t>50,668 - 82,251</t>
  </si>
  <si>
    <t>1991</t>
  </si>
  <si>
    <t>27546</t>
  </si>
  <si>
    <t>1149</t>
  </si>
  <si>
    <t>27856</t>
  </si>
  <si>
    <t>Brian K. Booth</t>
  </si>
  <si>
    <t>37368-55210</t>
  </si>
  <si>
    <t>28786</t>
  </si>
  <si>
    <t>3197</t>
  </si>
  <si>
    <t>$51,040-$76,560</t>
  </si>
  <si>
    <t>28739</t>
  </si>
  <si>
    <t>4300</t>
  </si>
  <si>
    <t>65,286 - 101,205</t>
  </si>
  <si>
    <t>1989</t>
  </si>
  <si>
    <t>28601</t>
  </si>
  <si>
    <t>5126</t>
  </si>
  <si>
    <t>$68398-$123896</t>
  </si>
  <si>
    <t>27261</t>
  </si>
  <si>
    <t>2530</t>
  </si>
  <si>
    <t>27262</t>
  </si>
  <si>
    <t>3923</t>
  </si>
  <si>
    <t>78,287 - 134,223</t>
  </si>
  <si>
    <t>28677</t>
  </si>
  <si>
    <t>1810</t>
  </si>
  <si>
    <t>28086</t>
  </si>
  <si>
    <t>grade 21 - $39,474 to $58,599</t>
  </si>
  <si>
    <t>27330</t>
  </si>
  <si>
    <t>4399</t>
  </si>
  <si>
    <t>leecountync.gov/library</t>
  </si>
  <si>
    <t>59,526-83,336</t>
  </si>
  <si>
    <t>LINCOLN COUNTY PUBLIC LIBRARY</t>
  </si>
  <si>
    <t>C-LINCOLN</t>
  </si>
  <si>
    <t>28021</t>
  </si>
  <si>
    <t>3416</t>
  </si>
  <si>
    <t>28092</t>
  </si>
  <si>
    <t>Jennifer Sackett</t>
  </si>
  <si>
    <t>mylincolnlibrary.org</t>
  </si>
  <si>
    <t>$61,401-$93,683</t>
  </si>
  <si>
    <t>28753</t>
  </si>
  <si>
    <t>6901</t>
  </si>
  <si>
    <t>$40,000.</t>
  </si>
  <si>
    <t>28752</t>
  </si>
  <si>
    <t>3906</t>
  </si>
  <si>
    <t>49,500-58,176</t>
  </si>
  <si>
    <t>28115</t>
  </si>
  <si>
    <t>3262</t>
  </si>
  <si>
    <t>64,585 - 101,008</t>
  </si>
  <si>
    <t>28906</t>
  </si>
  <si>
    <t>2950</t>
  </si>
  <si>
    <t>28501</t>
  </si>
  <si>
    <t>4330</t>
  </si>
  <si>
    <t>81696-</t>
  </si>
  <si>
    <t>1994</t>
  </si>
  <si>
    <t>28401</t>
  </si>
  <si>
    <t>3942</t>
  </si>
  <si>
    <t>28621</t>
  </si>
  <si>
    <t>3398</t>
  </si>
  <si>
    <t>$50,146-$75,219</t>
  </si>
  <si>
    <t>28540</t>
  </si>
  <si>
    <t>5197</t>
  </si>
  <si>
    <t>5148</t>
  </si>
  <si>
    <t>www.onslowcountync.gov/library/</t>
  </si>
  <si>
    <t>NC0108</t>
  </si>
  <si>
    <t>C-ORANGE</t>
  </si>
  <si>
    <t>27278</t>
  </si>
  <si>
    <t>www.orangecountync.gov/library</t>
  </si>
  <si>
    <t>$74,844-$122,641</t>
  </si>
  <si>
    <t>28425</t>
  </si>
  <si>
    <t>1985</t>
  </si>
  <si>
    <t>PERSON COUNTY PUBLIC LIBRARY</t>
  </si>
  <si>
    <t>NC0109</t>
  </si>
  <si>
    <t>C-PERSON</t>
  </si>
  <si>
    <t>27573</t>
  </si>
  <si>
    <t>Christy M Bondy</t>
  </si>
  <si>
    <t>http://www.personcounty.net/index.aspx?page=176</t>
  </si>
  <si>
    <t>$51,750-$80,213</t>
  </si>
  <si>
    <t>27962</t>
  </si>
  <si>
    <t>1319</t>
  </si>
  <si>
    <t>CHOWAN, PERQUIMANS,</t>
  </si>
  <si>
    <t>SAME AS LAST YEAR</t>
  </si>
  <si>
    <t>vacant</t>
  </si>
  <si>
    <t>50000-63814 plus</t>
  </si>
  <si>
    <t>2005</t>
  </si>
  <si>
    <t>28722</t>
  </si>
  <si>
    <t>8643</t>
  </si>
  <si>
    <t>27577</t>
  </si>
  <si>
    <t>3919</t>
  </si>
  <si>
    <t>49841-84599</t>
  </si>
  <si>
    <t>27203</t>
  </si>
  <si>
    <t>5557</t>
  </si>
  <si>
    <t>62899-96845</t>
  </si>
  <si>
    <t>27870</t>
  </si>
  <si>
    <t>1917</t>
  </si>
  <si>
    <t>www.youseemore.com/RoanokeRapids/</t>
  </si>
  <si>
    <t>28359</t>
  </si>
  <si>
    <t>28358</t>
  </si>
  <si>
    <t>27288</t>
  </si>
  <si>
    <t>4997</t>
  </si>
  <si>
    <t>$59,236 to $88,852</t>
  </si>
  <si>
    <t>28144</t>
  </si>
  <si>
    <t>4935</t>
  </si>
  <si>
    <t>64,893 - 103,155</t>
  </si>
  <si>
    <t>28160</t>
  </si>
  <si>
    <t>55,169 - $84,633</t>
  </si>
  <si>
    <t>1983</t>
  </si>
  <si>
    <t>28328</t>
  </si>
  <si>
    <t>4111</t>
  </si>
  <si>
    <t>28379</t>
  </si>
  <si>
    <t>3607</t>
  </si>
  <si>
    <t>55,000 and up</t>
  </si>
  <si>
    <t>312 WEST CHURCH STREET</t>
  </si>
  <si>
    <t>28352</t>
  </si>
  <si>
    <t>3720</t>
  </si>
  <si>
    <t>46404-65568</t>
  </si>
  <si>
    <t>27858</t>
  </si>
  <si>
    <t>2308</t>
  </si>
  <si>
    <t>$84,614 - $156,942</t>
  </si>
  <si>
    <t>28387</t>
  </si>
  <si>
    <t>4819</t>
  </si>
  <si>
    <t>$51,436-$89,903</t>
  </si>
  <si>
    <t>1993</t>
  </si>
  <si>
    <t>28001</t>
  </si>
  <si>
    <t>4939</t>
  </si>
  <si>
    <t>52,987-79,481</t>
  </si>
  <si>
    <t>28712</t>
  </si>
  <si>
    <t>3729</t>
  </si>
  <si>
    <t>55,087 - 82,621</t>
  </si>
  <si>
    <t>28112</t>
  </si>
  <si>
    <t>Nina Meadows</t>
  </si>
  <si>
    <t>$68,434-$102,650</t>
  </si>
  <si>
    <t>27610</t>
  </si>
  <si>
    <t>2913</t>
  </si>
  <si>
    <t>79,400 - 135,100</t>
  </si>
  <si>
    <t>27589</t>
  </si>
  <si>
    <t>47273-75859</t>
  </si>
  <si>
    <t>27530</t>
  </si>
  <si>
    <t>3807</t>
  </si>
  <si>
    <t>77300-98951</t>
  </si>
  <si>
    <t>27893</t>
  </si>
  <si>
    <t>3801</t>
  </si>
  <si>
    <t>www.wilsoncountypubliclibrary.org</t>
  </si>
  <si>
    <t>46,488 - 78,612</t>
  </si>
  <si>
    <t>Lincoln</t>
  </si>
  <si>
    <t>Gaston</t>
  </si>
  <si>
    <t>Orange</t>
  </si>
  <si>
    <t>Person</t>
  </si>
  <si>
    <t>Caswell</t>
  </si>
  <si>
    <t>LS_ID</t>
  </si>
  <si>
    <t>SP_ID</t>
  </si>
  <si>
    <t>Collection_ID</t>
  </si>
  <si>
    <t>Period_ID</t>
  </si>
  <si>
    <t>Subperiod_ID</t>
  </si>
  <si>
    <t>14. Total books circulated (juvenile), June 1 - Aug. 31</t>
  </si>
  <si>
    <t>17. Total SRP/SRC events/programs held for grade 6-12</t>
  </si>
  <si>
    <t>18. Total attendees at events for grades 6-12 (all ages)</t>
  </si>
  <si>
    <t>19. Total books circulated (young adult), June 1 - Aug. 31</t>
  </si>
  <si>
    <t>100. Legal Name</t>
  </si>
  <si>
    <t>Economic tier</t>
  </si>
  <si>
    <t>Library type</t>
  </si>
  <si>
    <t>111. Phone</t>
  </si>
  <si>
    <t>112. Fax Number</t>
  </si>
  <si>
    <t>113. Email Address</t>
  </si>
  <si>
    <t>114. Person Completing Form</t>
  </si>
  <si>
    <t>115. Title</t>
  </si>
  <si>
    <t>116. Phone Number</t>
  </si>
  <si>
    <t>117. Fax Number</t>
  </si>
  <si>
    <t>118. Email Address</t>
  </si>
  <si>
    <t>Status of AE record current to prior year</t>
  </si>
  <si>
    <t>Status of LIBNAME current to prior year</t>
  </si>
  <si>
    <t>Status of ADDRESS current to prior year</t>
  </si>
  <si>
    <t>Reporting Period Start Date (mm/dd/yyyy)</t>
  </si>
  <si>
    <t>Reporting Period End Date (mm/dd/yyyy)</t>
  </si>
  <si>
    <t>Old FSCSKEY</t>
  </si>
  <si>
    <t>User Defined ID, Used to Link Two or More AEs Together</t>
  </si>
  <si>
    <t>Total # of Service Outlets</t>
  </si>
  <si>
    <t>204. Public Service Hours Per Year</t>
  </si>
  <si>
    <t>518. NCLIVE Licensed Databases</t>
  </si>
  <si>
    <t>NCLIVE e-book circulation</t>
  </si>
  <si>
    <t>Local and other e-book circulation</t>
  </si>
  <si>
    <t>NCLIVE e-audio circulation</t>
  </si>
  <si>
    <t>Local and other e-audio circulation</t>
  </si>
  <si>
    <t>624. Other</t>
  </si>
  <si>
    <t>900. Name of Branch</t>
  </si>
  <si>
    <t>901. Mailing Address</t>
  </si>
  <si>
    <t>902. Mailing City</t>
  </si>
  <si>
    <t>903. Mailing ZIP Code</t>
  </si>
  <si>
    <t>904. Mailing ZIP+4 Code</t>
  </si>
  <si>
    <t>905. Street Address</t>
  </si>
  <si>
    <t>906. City</t>
  </si>
  <si>
    <t>907. ZIP Code</t>
  </si>
  <si>
    <t>908. ZIP+4 Code</t>
  </si>
  <si>
    <t>909. County</t>
  </si>
  <si>
    <t>910. Phone</t>
  </si>
  <si>
    <t>911. Fax</t>
  </si>
  <si>
    <t>912. Branch Head</t>
  </si>
  <si>
    <t>913. Email Address</t>
  </si>
  <si>
    <t>914. Building square feet</t>
  </si>
  <si>
    <t>915. FTE Staff</t>
  </si>
  <si>
    <t>916. Hours of Operation</t>
  </si>
  <si>
    <t>918. Number of Weeks Open</t>
  </si>
  <si>
    <t>920. Unique ID suffix assigned by WebPLUS</t>
  </si>
  <si>
    <t>921. State assigned identification number</t>
  </si>
  <si>
    <t>1. WebPLUS Identification number</t>
  </si>
  <si>
    <t>922. Outlet Type Code</t>
  </si>
  <si>
    <t>923. Number of Bookmobiles</t>
  </si>
  <si>
    <t>924. Metropolitan Status Code</t>
  </si>
  <si>
    <t>925. Broadband speed (upload)</t>
  </si>
  <si>
    <t>926. Broadband speed (download)</t>
  </si>
  <si>
    <t>927. Wireless internet provided</t>
  </si>
  <si>
    <t>FSCSKEY</t>
  </si>
  <si>
    <t>LIBID</t>
  </si>
  <si>
    <t>C_RELATN</t>
  </si>
  <si>
    <t>C_LEGBAS</t>
  </si>
  <si>
    <t>C_ADMIN</t>
  </si>
  <si>
    <t>C_FSCS</t>
  </si>
  <si>
    <t>GEOCODE</t>
  </si>
  <si>
    <t>LSABOUND</t>
  </si>
  <si>
    <t>POPU_LSA</t>
  </si>
  <si>
    <t>SRP_SCH_PROMO</t>
  </si>
  <si>
    <t>SRP_0_5_REG</t>
  </si>
  <si>
    <t>SRP_0_5_EVNTS</t>
  </si>
  <si>
    <t>SRP_0_5_EVNT_ATT</t>
  </si>
  <si>
    <t>SRP_0_5_BKS_CIRC</t>
  </si>
  <si>
    <t>SRP_6_12_REG</t>
  </si>
  <si>
    <t>SRP_6_12_EVNTS</t>
  </si>
  <si>
    <t>SRP_6_12_EVNT_ATT</t>
  </si>
  <si>
    <t>SRP_6_12_BKS_CIRC</t>
  </si>
  <si>
    <t>ADDRES_M</t>
  </si>
  <si>
    <t>CITY_M</t>
  </si>
  <si>
    <t>ZIP_M</t>
  </si>
  <si>
    <t>ZIP4_M</t>
  </si>
  <si>
    <t>ADDRESS</t>
  </si>
  <si>
    <t>CITY</t>
  </si>
  <si>
    <t>ZIP</t>
  </si>
  <si>
    <t>ZIP4</t>
  </si>
  <si>
    <t>LIBNAME</t>
  </si>
  <si>
    <t>TIER</t>
  </si>
  <si>
    <t>LIBTYPE</t>
  </si>
  <si>
    <t>CNTY</t>
  </si>
  <si>
    <t>LIB_DIR</t>
  </si>
  <si>
    <t>PHONE</t>
  </si>
  <si>
    <t>LIB_FAX</t>
  </si>
  <si>
    <t>LIB_EMAIL</t>
  </si>
  <si>
    <t>RESPONDENT</t>
  </si>
  <si>
    <t>RESP_TITLE</t>
  </si>
  <si>
    <t>RESP_PHONE</t>
  </si>
  <si>
    <t>RESP_FAX</t>
  </si>
  <si>
    <t>RESP_EMAIL</t>
  </si>
  <si>
    <t>WEB_ADDR</t>
  </si>
  <si>
    <t>STATSTRU</t>
  </si>
  <si>
    <t>STATNAME</t>
  </si>
  <si>
    <t>STATADDR</t>
  </si>
  <si>
    <t>STARTDAT</t>
  </si>
  <si>
    <t>ENDDATE</t>
  </si>
  <si>
    <t>OLDID</t>
  </si>
  <si>
    <t>LINKID</t>
  </si>
  <si>
    <t>CENTLIB</t>
  </si>
  <si>
    <t>BRANLIB</t>
  </si>
  <si>
    <t>BKMOB</t>
  </si>
  <si>
    <t>TOT_MOBILE</t>
  </si>
  <si>
    <t>TOT_OUTLETS</t>
  </si>
  <si>
    <t>HRS_OPEN</t>
  </si>
  <si>
    <t>HRS_OPEN_TOT</t>
  </si>
  <si>
    <t>MASTER</t>
  </si>
  <si>
    <t>LIBRNOMAST</t>
  </si>
  <si>
    <t>LIBRARIA</t>
  </si>
  <si>
    <t>OTHPAID</t>
  </si>
  <si>
    <t>TOTSTAFF</t>
  </si>
  <si>
    <t>PERMASTER_TOT</t>
  </si>
  <si>
    <t>DIR_SAL</t>
  </si>
  <si>
    <t>DIR_SAL_RANGE</t>
  </si>
  <si>
    <t>DIR_APPT_YR</t>
  </si>
  <si>
    <t>MIN_MLS_SAL</t>
  </si>
  <si>
    <t>MIN_HS</t>
  </si>
  <si>
    <t>MIN_TWOYR</t>
  </si>
  <si>
    <t>MIN_FOURYR</t>
  </si>
  <si>
    <t>TOTINCM</t>
  </si>
  <si>
    <t>MUN_FUNDS</t>
  </si>
  <si>
    <t>CNTY_FUNDS</t>
  </si>
  <si>
    <t>LOCGVT</t>
  </si>
  <si>
    <t>AID_GRNT</t>
  </si>
  <si>
    <t>OTH_ST_FUNDS</t>
  </si>
  <si>
    <t>STGVT</t>
  </si>
  <si>
    <t>OTH_FED_FUNDS</t>
  </si>
  <si>
    <t>FEDGVT</t>
  </si>
  <si>
    <t>OTHINCM</t>
  </si>
  <si>
    <t>OP_BAL_PRCT</t>
  </si>
  <si>
    <t>SALARIES</t>
  </si>
  <si>
    <t>BENEFIT</t>
  </si>
  <si>
    <t>STAFFEXP</t>
  </si>
  <si>
    <t>PRMATEXP</t>
  </si>
  <si>
    <t>ELMATEXP</t>
  </si>
  <si>
    <t>OTHMATEX</t>
  </si>
  <si>
    <t>TOTEXPCO</t>
  </si>
  <si>
    <t>OTHOPEXP</t>
  </si>
  <si>
    <t>TOTOPEXP</t>
  </si>
  <si>
    <t>OP_BAL</t>
  </si>
  <si>
    <t>LCAP_REV</t>
  </si>
  <si>
    <t>SCAP_REV</t>
  </si>
  <si>
    <t>FCAP_REV</t>
  </si>
  <si>
    <t>OCAP_REV</t>
  </si>
  <si>
    <t>CAP_REV</t>
  </si>
  <si>
    <t>CAPITAL</t>
  </si>
  <si>
    <t>HOLD</t>
  </si>
  <si>
    <t>AD_FIC</t>
  </si>
  <si>
    <t>AD_NFIC</t>
  </si>
  <si>
    <t>AD_TOT</t>
  </si>
  <si>
    <t>JUV_FIC</t>
  </si>
  <si>
    <t>JUV_NFIC</t>
  </si>
  <si>
    <t>JUV_TOT</t>
  </si>
  <si>
    <t>YA_FIC</t>
  </si>
  <si>
    <t>YA_NFIC</t>
  </si>
  <si>
    <t>YA_TOT</t>
  </si>
  <si>
    <t>BKVOL</t>
  </si>
  <si>
    <t>SERIALS</t>
  </si>
  <si>
    <t>BK_SER_TOT</t>
  </si>
  <si>
    <t>OTH_PRNT</t>
  </si>
  <si>
    <t>SUBSCRIP</t>
  </si>
  <si>
    <t>AUDIO_PH</t>
  </si>
  <si>
    <t>VIDEO_PH</t>
  </si>
  <si>
    <t>ONP_MATS</t>
  </si>
  <si>
    <t>DB_LO_OT</t>
  </si>
  <si>
    <t>DB_ST</t>
  </si>
  <si>
    <t>DATABAS</t>
  </si>
  <si>
    <t>EPER</t>
  </si>
  <si>
    <t>EBOOK_NCLIVE</t>
  </si>
  <si>
    <t>EBOOK_EINC</t>
  </si>
  <si>
    <t>EBOOK_NCDL</t>
  </si>
  <si>
    <t>EBOOK_LOC</t>
  </si>
  <si>
    <t>EBOOK</t>
  </si>
  <si>
    <t>AUDIO_NCLIVE</t>
  </si>
  <si>
    <t>AUDIO_EINC</t>
  </si>
  <si>
    <t>AUDIO_NCDL</t>
  </si>
  <si>
    <t>AUDIO_LOC</t>
  </si>
  <si>
    <t>AUDIO_DL</t>
  </si>
  <si>
    <t>VIDEO_NCLIVE</t>
  </si>
  <si>
    <t>VIDEO_NCDL</t>
  </si>
  <si>
    <t>VIDEO_LOC</t>
  </si>
  <si>
    <t>VIDEO_DL</t>
  </si>
  <si>
    <t>PERCENT_HOLD_VIDS</t>
  </si>
  <si>
    <t>PERCENT_HOLD_SERIALS</t>
  </si>
  <si>
    <t>PERCENT_HOLD_EMATS</t>
  </si>
  <si>
    <t>PERCENT_HOLD_ESUBS</t>
  </si>
  <si>
    <t>PERCENT_HOLD_EBKS</t>
  </si>
  <si>
    <t>PERCENT_HOLD_DATABASES</t>
  </si>
  <si>
    <t>PERCENT_HOLD_PRINT</t>
  </si>
  <si>
    <t>PERCENT_HOLD_AUD</t>
  </si>
  <si>
    <t>KIDCIR_CAP</t>
  </si>
  <si>
    <t>PRTN_AGNC</t>
  </si>
  <si>
    <t>TOTCIR</t>
  </si>
  <si>
    <t>KIDCIRCL</t>
  </si>
  <si>
    <t>CIRC_AD_FIC</t>
  </si>
  <si>
    <t>CIRC_AD_NFIC</t>
  </si>
  <si>
    <t>CIRC_AD_TOT</t>
  </si>
  <si>
    <t>CIRC_YA_FIC</t>
  </si>
  <si>
    <t>CIRC_YA_NFIC</t>
  </si>
  <si>
    <t>CIRC_YA_TOT</t>
  </si>
  <si>
    <t>CIRC_JUV_FIC</t>
  </si>
  <si>
    <t>CIRC_JUV_NFIC</t>
  </si>
  <si>
    <t>CIRC_JUV_TOT</t>
  </si>
  <si>
    <t>CIRC_BK</t>
  </si>
  <si>
    <t>TOTCIR_CATEGORIES</t>
  </si>
  <si>
    <t>CIRC_PER</t>
  </si>
  <si>
    <t>CIRC_OTH_PRNT</t>
  </si>
  <si>
    <t>CIRC_PRINT</t>
  </si>
  <si>
    <t>CIRC_AUD_AN</t>
  </si>
  <si>
    <t>CIRC_VID</t>
  </si>
  <si>
    <t>CIRC_OTH_NPRNT</t>
  </si>
  <si>
    <t>CIRC_NPRNT</t>
  </si>
  <si>
    <t>CIRC_EBKS_NCLIVE</t>
  </si>
  <si>
    <t>CIRC_EBKS_OTH</t>
  </si>
  <si>
    <t>CIRC_EBKS</t>
  </si>
  <si>
    <t>CIRC_EAUD_NCLIVE</t>
  </si>
  <si>
    <t>CIRC_EAUD_OTH</t>
  </si>
  <si>
    <t>CIRC_EAUD</t>
  </si>
  <si>
    <t>CIRC_EPER</t>
  </si>
  <si>
    <t>ELMATCIR</t>
  </si>
  <si>
    <t>CIRC_AUD</t>
  </si>
  <si>
    <t>CIRC_CENTRAL</t>
  </si>
  <si>
    <t>CIRC_BRANCES</t>
  </si>
  <si>
    <t>CIRC_BKMB</t>
  </si>
  <si>
    <t>CIRC_OTH</t>
  </si>
  <si>
    <t>TECH_LND</t>
  </si>
  <si>
    <t>TECHLEND_METH</t>
  </si>
  <si>
    <t>AD_BORR</t>
  </si>
  <si>
    <t>JUV_BORR</t>
  </si>
  <si>
    <t>REGBOR</t>
  </si>
  <si>
    <t>VISITS</t>
  </si>
  <si>
    <t>VISITS_METH</t>
  </si>
  <si>
    <t>PERCENT_CHATT_TOT_ATT</t>
  </si>
  <si>
    <t>PERCENT_ADATT_TOT_ATT</t>
  </si>
  <si>
    <t>TOTATT_PRG</t>
  </si>
  <si>
    <t>CHATT_PRG</t>
  </si>
  <si>
    <t>ADATT_PRG</t>
  </si>
  <si>
    <t>TOTPRO_LIB</t>
  </si>
  <si>
    <t>TOTATTEN_LIB</t>
  </si>
  <si>
    <t>TOTPRO_OUT</t>
  </si>
  <si>
    <t>TOTATTEN_OUT</t>
  </si>
  <si>
    <t>ADPRO_LIB</t>
  </si>
  <si>
    <t>ADPRO_OUT</t>
  </si>
  <si>
    <t>KIDPRO_LIB</t>
  </si>
  <si>
    <t>KIDPRO_OUT</t>
  </si>
  <si>
    <t>YAPRO_LIB</t>
  </si>
  <si>
    <t>YAPRO_OUT</t>
  </si>
  <si>
    <t>TOTPRO</t>
  </si>
  <si>
    <t>ADATTEN_LIB</t>
  </si>
  <si>
    <t>ADATTEN_OUT</t>
  </si>
  <si>
    <t>ADATTEN</t>
  </si>
  <si>
    <t>YAATTEN_LIB</t>
  </si>
  <si>
    <t>YAATTEN_OUT</t>
  </si>
  <si>
    <t>YAATTEN</t>
  </si>
  <si>
    <t>KIDATTEN_LIB</t>
  </si>
  <si>
    <t>KIDATTEN_OUT</t>
  </si>
  <si>
    <t>KIDATTEN</t>
  </si>
  <si>
    <t>TOTATTEN</t>
  </si>
  <si>
    <t>CAREER_PRO</t>
  </si>
  <si>
    <t>CAREER_ATT</t>
  </si>
  <si>
    <t>TECH_PRO</t>
  </si>
  <si>
    <t>TECH_ATT</t>
  </si>
  <si>
    <t>TECH_TRANS</t>
  </si>
  <si>
    <t>CAREER_TRANS</t>
  </si>
  <si>
    <t>REFERENC</t>
  </si>
  <si>
    <t>REFR_METH</t>
  </si>
  <si>
    <t>YAPRO</t>
  </si>
  <si>
    <t>KIDPRO</t>
  </si>
  <si>
    <t>ADPRO</t>
  </si>
  <si>
    <t>MTG_RM_USE</t>
  </si>
  <si>
    <t>MTG_RM_ATT</t>
  </si>
  <si>
    <t>LOANTO</t>
  </si>
  <si>
    <t>LOANFM</t>
  </si>
  <si>
    <t>STFTERMS</t>
  </si>
  <si>
    <t>GPTERMS</t>
  </si>
  <si>
    <t>PITUSR</t>
  </si>
  <si>
    <t>PITUSR_METH</t>
  </si>
  <si>
    <t>VIRTUAL_VIS</t>
  </si>
  <si>
    <t>WIRELESS</t>
  </si>
  <si>
    <t>OUT_LIBNAME</t>
  </si>
  <si>
    <t>OUT_ADDRES_M</t>
  </si>
  <si>
    <t>OUT_CITY_M</t>
  </si>
  <si>
    <t>OUT_ZIP_M</t>
  </si>
  <si>
    <t>OUT_ZIP4_M</t>
  </si>
  <si>
    <t>OUT_ADDRESS</t>
  </si>
  <si>
    <t>OUT_CITY</t>
  </si>
  <si>
    <t>OUT_ZIP</t>
  </si>
  <si>
    <t>OUT_ZIP4</t>
  </si>
  <si>
    <t>OUT_CNTY</t>
  </si>
  <si>
    <t>OUT_PHONE</t>
  </si>
  <si>
    <t>OUT_FAX</t>
  </si>
  <si>
    <t>BR_HEAD</t>
  </si>
  <si>
    <t>OUT_EMAIL</t>
  </si>
  <si>
    <t>SQ_FEET</t>
  </si>
  <si>
    <t>OUT_STF</t>
  </si>
  <si>
    <t>OUT_HOURS_OP</t>
  </si>
  <si>
    <t>HOURS</t>
  </si>
  <si>
    <t>WKS_OPEN</t>
  </si>
  <si>
    <t>OUT_FSCS_SEQ</t>
  </si>
  <si>
    <t>OUT_LIBID</t>
  </si>
  <si>
    <t>OUT_FSCSKEY</t>
  </si>
  <si>
    <t>C_OUT_TY</t>
  </si>
  <si>
    <t>L_NUM_BM</t>
  </si>
  <si>
    <t>C_MSA</t>
  </si>
  <si>
    <t>BRD_SPD_UPLOAD</t>
  </si>
  <si>
    <t>BRD_SPD_DOWN</t>
  </si>
  <si>
    <t>WRLS</t>
  </si>
  <si>
    <t>OP_EXP_CIRC</t>
  </si>
  <si>
    <t>STAFF_EXP_CIRC</t>
  </si>
  <si>
    <t>COLL_EXP_CIRC</t>
  </si>
  <si>
    <t>OP_EXP_BORR</t>
  </si>
  <si>
    <t>STAFF_EXP_BORR</t>
  </si>
  <si>
    <t>COLL_EXP_BORR</t>
  </si>
  <si>
    <t>OP_EXP_VIS</t>
  </si>
  <si>
    <t>STAFF_EXP_VIS</t>
  </si>
  <si>
    <t>COLL_EXP_VIS</t>
  </si>
  <si>
    <t>OP_EXP_REF</t>
  </si>
  <si>
    <t>STAFF_EXP_REF</t>
  </si>
  <si>
    <t>COLL_EXP_REF</t>
  </si>
  <si>
    <t>OP_EXP_PRG</t>
  </si>
  <si>
    <t>STAFF_EXP_PRG</t>
  </si>
  <si>
    <t>COLL_EXP_PRG</t>
  </si>
  <si>
    <t>OP_EXP_CHILD_CIRC</t>
  </si>
  <si>
    <t>STAFF_EXP_CHILD_CIRC</t>
  </si>
  <si>
    <t>COLL_EXP_CHILD_CIRC</t>
  </si>
  <si>
    <t>TOTCIR_CAP</t>
  </si>
  <si>
    <t>VISITS_CAP</t>
  </si>
  <si>
    <t>ILLS_OUT_1K_SERVED</t>
  </si>
  <si>
    <t>ILLS_IN_1K_SERVED</t>
  </si>
  <si>
    <t>REF_CAP</t>
  </si>
  <si>
    <t>KIDCIRC_CAP</t>
  </si>
  <si>
    <t>REGBOR_CAP</t>
  </si>
  <si>
    <t>TOTATT_CAP</t>
  </si>
  <si>
    <t>LOANTO_CAP</t>
  </si>
  <si>
    <t>LOANFM_CAP</t>
  </si>
  <si>
    <t>PICU_PER_CAPITA</t>
  </si>
  <si>
    <t>APROG_ATT_CAPITA</t>
  </si>
  <si>
    <t>KIDPROG_ATT_CAPITA</t>
  </si>
  <si>
    <t>REF_FTE</t>
  </si>
  <si>
    <t>REF_MLS</t>
  </si>
  <si>
    <t>REF_LIB</t>
  </si>
  <si>
    <t>VISITS_FTE</t>
  </si>
  <si>
    <t>VISITS_MLS</t>
  </si>
  <si>
    <t>VISITS_LIB</t>
  </si>
  <si>
    <t>CIRC_LIB</t>
  </si>
  <si>
    <t>CIRC_MLS</t>
  </si>
  <si>
    <t>CIRC_HOLD</t>
  </si>
  <si>
    <t>CIRC_FTE</t>
  </si>
  <si>
    <t>CIRC_FTE_HRS</t>
  </si>
  <si>
    <t>STGVT_CAP</t>
  </si>
  <si>
    <t>LOCGVT_CAP</t>
  </si>
  <si>
    <t>FEDGVT_CAP</t>
  </si>
  <si>
    <t>OTHINC_CAP</t>
  </si>
  <si>
    <t>TOTINC_CAP</t>
  </si>
  <si>
    <t>STAFFEXP_CAP</t>
  </si>
  <si>
    <t>HOLD_CAP</t>
  </si>
  <si>
    <t>ESUBSCRP_CAP</t>
  </si>
  <si>
    <t>SUBSCRIPT_CAP</t>
  </si>
  <si>
    <t>EBKS_CAP</t>
  </si>
  <si>
    <t>DATABASES_CAP</t>
  </si>
  <si>
    <t>MLS_FTE_1K_SERVED</t>
  </si>
  <si>
    <t>FTE_1K_SERVED</t>
  </si>
  <si>
    <t>SUBS_1K_SERVED</t>
  </si>
  <si>
    <t>BKVOL_CAP</t>
  </si>
  <si>
    <t>OTHSTFF_THOUS</t>
  </si>
  <si>
    <t>EBKS_1K_SERVED</t>
  </si>
  <si>
    <t>DATA_1K_SERVED</t>
  </si>
  <si>
    <t>OTH_OP_EXP_CAPITA</t>
  </si>
  <si>
    <t>AUD_MATS_1K_SERVED</t>
  </si>
  <si>
    <t>VID_MATS_1K_SERVED</t>
  </si>
  <si>
    <t>TOTOPEXP_CAP</t>
  </si>
  <si>
    <t>TOTEXPCO_CAP</t>
  </si>
  <si>
    <t>PRMEXP_CAP</t>
  </si>
  <si>
    <t>FTE_1K_POP</t>
  </si>
  <si>
    <t>MLS_FTE_1K_POP</t>
  </si>
  <si>
    <t>OTHSTFF_1K_SERV</t>
  </si>
  <si>
    <t>ILLS_OUT_WEEK</t>
  </si>
  <si>
    <t>ILLS_IN_WEEK</t>
  </si>
  <si>
    <t>CIRC_VISIT</t>
  </si>
  <si>
    <t>CIRC_WK</t>
  </si>
  <si>
    <t>VISITS_HR</t>
  </si>
  <si>
    <t>VISITS_WK</t>
  </si>
  <si>
    <t>REF_HR</t>
  </si>
  <si>
    <t>CIRC_HR</t>
  </si>
  <si>
    <t>REF_VIS</t>
  </si>
  <si>
    <t>REF_WK</t>
  </si>
  <si>
    <t>HOLD_CIRC</t>
  </si>
  <si>
    <t>COLLECT_EXP_PER_VISIT</t>
  </si>
  <si>
    <t>HOLD_VISIT</t>
  </si>
  <si>
    <t>HRS_PER_100POP</t>
  </si>
  <si>
    <t>CIRC_PER_BORROWER</t>
  </si>
  <si>
    <t>OPEXP_PER_VISIT</t>
  </si>
  <si>
    <t>AVGWKPSHRS</t>
  </si>
  <si>
    <t>TOT_STAFF_EXP_FTE</t>
  </si>
  <si>
    <t>SALWAG_EXP_FTE</t>
  </si>
  <si>
    <t>FTE_1K_CIRC</t>
  </si>
  <si>
    <t>FTE_1K_REF</t>
  </si>
  <si>
    <t>FTE_1K_VISITS</t>
  </si>
  <si>
    <t>MLS_FTE_1K_CIRC</t>
  </si>
  <si>
    <t>MLS_FTE_1K_REF</t>
  </si>
  <si>
    <t>MLS_FTE_1K_VISITS</t>
  </si>
  <si>
    <t>PERCENT_MLS_LIBS</t>
  </si>
  <si>
    <t>PERCENT_FTE_LIB</t>
  </si>
  <si>
    <t>PERCENT_FTE_NONLIB</t>
  </si>
  <si>
    <t>PERCENT_SEXP_BENEFITS</t>
  </si>
  <si>
    <t>PERCENT_SEXP_SALWAG</t>
  </si>
  <si>
    <t>PERCENT_OPEXP_COLL</t>
  </si>
  <si>
    <t>PERCENT_OPEXP_EMATS</t>
  </si>
  <si>
    <t>PERCENT_OPEXP_BENEFITS</t>
  </si>
  <si>
    <t>PERCENT_OPEXP_OTHMAT</t>
  </si>
  <si>
    <t>PERCENT_OPEXP_OTH</t>
  </si>
  <si>
    <t>PERCENT_OPEXP_PMATS</t>
  </si>
  <si>
    <t>PERCENT_OPEXP_SALWAG</t>
  </si>
  <si>
    <t>PERCENT_OPEXP_SEXP</t>
  </si>
  <si>
    <t>PERCENT_FED_OPINC</t>
  </si>
  <si>
    <t>PERCENT_LOC_OPINC</t>
  </si>
  <si>
    <t>PERCENT_OTH_OPINC</t>
  </si>
  <si>
    <t>PERCENT_STATE_OPINC</t>
  </si>
  <si>
    <t>BENEFITS_FTE</t>
  </si>
  <si>
    <t>VISITS_BORR</t>
  </si>
  <si>
    <t>POP_LIB</t>
  </si>
  <si>
    <t>POP_MLS</t>
  </si>
  <si>
    <t>POP_FTE</t>
  </si>
  <si>
    <t>COLLEXP_PRINT</t>
  </si>
  <si>
    <t>COLLEXP_EMATS</t>
  </si>
  <si>
    <t>COLLEXP_OTHERMATS</t>
  </si>
  <si>
    <t>CIRC_SALWAGS</t>
  </si>
  <si>
    <t>CIRC_BENEFITS</t>
  </si>
  <si>
    <t>CIRC_TOTSTAFF_EXP</t>
  </si>
  <si>
    <t>CIRC_EMATS_EXP</t>
  </si>
  <si>
    <t>CIRC_PMATS_EXP</t>
  </si>
  <si>
    <t>CIRC_OTHMATS_EXP</t>
  </si>
  <si>
    <t>CIRC_COLL_EXP</t>
  </si>
  <si>
    <t>CIRC_TOT_EXP</t>
  </si>
  <si>
    <t>CIRC_TOT_REV</t>
  </si>
  <si>
    <t>78181</t>
  </si>
  <si>
    <t>78180</t>
  </si>
  <si>
    <t>78199</t>
  </si>
  <si>
    <t>78201</t>
  </si>
  <si>
    <t>78202</t>
  </si>
  <si>
    <t>78194</t>
  </si>
  <si>
    <t>78193</t>
  </si>
  <si>
    <t>78196</t>
  </si>
  <si>
    <t>78204</t>
  </si>
  <si>
    <t>83327</t>
  </si>
  <si>
    <t>83328</t>
  </si>
  <si>
    <t>83329</t>
  </si>
  <si>
    <t>83330</t>
  </si>
  <si>
    <t>83331</t>
  </si>
  <si>
    <t>83333</t>
  </si>
  <si>
    <t>83334</t>
  </si>
  <si>
    <t>83335</t>
  </si>
  <si>
    <t>83336</t>
  </si>
  <si>
    <t>78188</t>
  </si>
  <si>
    <t>78190</t>
  </si>
  <si>
    <t>78191</t>
  </si>
  <si>
    <t>78189</t>
  </si>
  <si>
    <t>78184</t>
  </si>
  <si>
    <t>78185</t>
  </si>
  <si>
    <t>78186</t>
  </si>
  <si>
    <t>78187</t>
  </si>
  <si>
    <t>78182</t>
  </si>
  <si>
    <t>98007</t>
  </si>
  <si>
    <t>98008</t>
  </si>
  <si>
    <t>78200</t>
  </si>
  <si>
    <t>78277</t>
  </si>
  <si>
    <t>78329</t>
  </si>
  <si>
    <t>78278</t>
  </si>
  <si>
    <t>78279</t>
  </si>
  <si>
    <t>78280</t>
  </si>
  <si>
    <t>78281</t>
  </si>
  <si>
    <t>78282</t>
  </si>
  <si>
    <t>78283</t>
  </si>
  <si>
    <t>78284</t>
  </si>
  <si>
    <t>78195</t>
  </si>
  <si>
    <t>78218</t>
  </si>
  <si>
    <t>78217</t>
  </si>
  <si>
    <t>78216</t>
  </si>
  <si>
    <t>78197</t>
  </si>
  <si>
    <t>78192</t>
  </si>
  <si>
    <t>78220</t>
  </si>
  <si>
    <t>78219</t>
  </si>
  <si>
    <t>78228</t>
  </si>
  <si>
    <t>78229</t>
  </si>
  <si>
    <t>78230</t>
  </si>
  <si>
    <t>78266</t>
  </si>
  <si>
    <t>78231</t>
  </si>
  <si>
    <t>77162</t>
  </si>
  <si>
    <t>83391</t>
  </si>
  <si>
    <t>78224</t>
  </si>
  <si>
    <t>78226</t>
  </si>
  <si>
    <t>78223</t>
  </si>
  <si>
    <t>78222</t>
  </si>
  <si>
    <t>78225</t>
  </si>
  <si>
    <t>78227</t>
  </si>
  <si>
    <t>78285</t>
  </si>
  <si>
    <t>78286</t>
  </si>
  <si>
    <t>78287</t>
  </si>
  <si>
    <t>78288</t>
  </si>
  <si>
    <t>78289</t>
  </si>
  <si>
    <t>78290</t>
  </si>
  <si>
    <t>78291</t>
  </si>
  <si>
    <t>77131</t>
  </si>
  <si>
    <t>78292</t>
  </si>
  <si>
    <t>78293</t>
  </si>
  <si>
    <t>77114</t>
  </si>
  <si>
    <t>78294</t>
  </si>
  <si>
    <t>78295</t>
  </si>
  <si>
    <t>77113</t>
  </si>
  <si>
    <t>78296</t>
  </si>
  <si>
    <t>78297</t>
  </si>
  <si>
    <t>77112</t>
  </si>
  <si>
    <t>77111</t>
  </si>
  <si>
    <t>95545</t>
  </si>
  <si>
    <t>77119</t>
  </si>
  <si>
    <t>77118</t>
  </si>
  <si>
    <t>77117</t>
  </si>
  <si>
    <t>77121</t>
  </si>
  <si>
    <t>77122</t>
  </si>
  <si>
    <t>77120</t>
  </si>
  <si>
    <t>77123</t>
  </si>
  <si>
    <t>77116</t>
  </si>
  <si>
    <t>77125</t>
  </si>
  <si>
    <t>78298</t>
  </si>
  <si>
    <t>77126</t>
  </si>
  <si>
    <t>77127</t>
  </si>
  <si>
    <t>77128</t>
  </si>
  <si>
    <t>77129</t>
  </si>
  <si>
    <t>77130</t>
  </si>
  <si>
    <t>77124</t>
  </si>
  <si>
    <t>77139</t>
  </si>
  <si>
    <t>78299</t>
  </si>
  <si>
    <t>78300</t>
  </si>
  <si>
    <t>78301</t>
  </si>
  <si>
    <t>78302</t>
  </si>
  <si>
    <t>78303</t>
  </si>
  <si>
    <t>78304</t>
  </si>
  <si>
    <t>83313</t>
  </si>
  <si>
    <t>83314</t>
  </si>
  <si>
    <t>83315</t>
  </si>
  <si>
    <t>78305</t>
  </si>
  <si>
    <t>78306</t>
  </si>
  <si>
    <t>78307</t>
  </si>
  <si>
    <t>78308</t>
  </si>
  <si>
    <t>77143</t>
  </si>
  <si>
    <t>77137</t>
  </si>
  <si>
    <t>77135</t>
  </si>
  <si>
    <t>77134</t>
  </si>
  <si>
    <t>78179</t>
  </si>
  <si>
    <t>78221</t>
  </si>
  <si>
    <t>77132</t>
  </si>
  <si>
    <t>83978</t>
  </si>
  <si>
    <t>83546</t>
  </si>
  <si>
    <t>83547</t>
  </si>
  <si>
    <t>83548</t>
  </si>
  <si>
    <t>83549</t>
  </si>
  <si>
    <t>77133</t>
  </si>
  <si>
    <t>83556</t>
  </si>
  <si>
    <t>83557</t>
  </si>
  <si>
    <t>83558</t>
  </si>
  <si>
    <t>83563</t>
  </si>
  <si>
    <t>77141</t>
  </si>
  <si>
    <t>83550</t>
  </si>
  <si>
    <t>85657</t>
  </si>
  <si>
    <t>83552</t>
  </si>
  <si>
    <t>77140</t>
  </si>
  <si>
    <t>77159</t>
  </si>
  <si>
    <t>77158</t>
  </si>
  <si>
    <t>77157</t>
  </si>
  <si>
    <t>77156</t>
  </si>
  <si>
    <t>77155</t>
  </si>
  <si>
    <t>77154</t>
  </si>
  <si>
    <t>77153</t>
  </si>
  <si>
    <t>77152</t>
  </si>
  <si>
    <t>77151</t>
  </si>
  <si>
    <t>83338</t>
  </si>
  <si>
    <t>77146</t>
  </si>
  <si>
    <t>77145</t>
  </si>
  <si>
    <t>78309</t>
  </si>
  <si>
    <t>78310</t>
  </si>
  <si>
    <t>78311</t>
  </si>
  <si>
    <t>83317</t>
  </si>
  <si>
    <t>83318</t>
  </si>
  <si>
    <t>83319</t>
  </si>
  <si>
    <t>78312</t>
  </si>
  <si>
    <t>78313</t>
  </si>
  <si>
    <t>78314</t>
  </si>
  <si>
    <t>78315</t>
  </si>
  <si>
    <t>78331</t>
  </si>
  <si>
    <t>78316</t>
  </si>
  <si>
    <t>78317</t>
  </si>
  <si>
    <t>78318</t>
  </si>
  <si>
    <t>83320</t>
  </si>
  <si>
    <t>78320</t>
  </si>
  <si>
    <t>78321</t>
  </si>
  <si>
    <t>78322</t>
  </si>
  <si>
    <t>85781</t>
  </si>
  <si>
    <t>85782</t>
  </si>
  <si>
    <t>83321</t>
  </si>
  <si>
    <t>85783</t>
  </si>
  <si>
    <t>85784</t>
  </si>
  <si>
    <t>83322</t>
  </si>
  <si>
    <t>83323</t>
  </si>
  <si>
    <t>83324</t>
  </si>
  <si>
    <t>78319</t>
  </si>
  <si>
    <t>78323</t>
  </si>
  <si>
    <t>78324</t>
  </si>
  <si>
    <t>78325</t>
  </si>
  <si>
    <t>78326</t>
  </si>
  <si>
    <t>83339</t>
  </si>
  <si>
    <t>83979</t>
  </si>
  <si>
    <t>78327</t>
  </si>
  <si>
    <t>78328</t>
  </si>
  <si>
    <t>78330</t>
  </si>
  <si>
    <t>77160</t>
  </si>
  <si>
    <t>83524</t>
  </si>
  <si>
    <t>77176</t>
  </si>
  <si>
    <t>77175</t>
  </si>
  <si>
    <t>77174</t>
  </si>
  <si>
    <t>77173</t>
  </si>
  <si>
    <t>77172</t>
  </si>
  <si>
    <t>77165</t>
  </si>
  <si>
    <t>77171</t>
  </si>
  <si>
    <t>78273</t>
  </si>
  <si>
    <t>78274</t>
  </si>
  <si>
    <t>77168</t>
  </si>
  <si>
    <t>78271</t>
  </si>
  <si>
    <t>77167</t>
  </si>
  <si>
    <t>78267</t>
  </si>
  <si>
    <t>77170</t>
  </si>
  <si>
    <t>78269</t>
  </si>
  <si>
    <t>78332</t>
  </si>
  <si>
    <t>77166</t>
  </si>
  <si>
    <t>78272</t>
  </si>
  <si>
    <t>83325</t>
  </si>
  <si>
    <t>77169</t>
  </si>
  <si>
    <t>78270</t>
  </si>
  <si>
    <t>78334</t>
  </si>
  <si>
    <t>77164</t>
  </si>
  <si>
    <t>78268</t>
  </si>
  <si>
    <t>78333</t>
  </si>
  <si>
    <t>83326</t>
  </si>
  <si>
    <t>83340</t>
  </si>
  <si>
    <t>83341</t>
  </si>
  <si>
    <t>83342</t>
  </si>
  <si>
    <t>83343</t>
  </si>
  <si>
    <t>83344</t>
  </si>
  <si>
    <t>83345</t>
  </si>
  <si>
    <t>77148</t>
  </si>
  <si>
    <t>83980</t>
  </si>
  <si>
    <t>83346</t>
  </si>
  <si>
    <t>83347</t>
  </si>
  <si>
    <t>83348</t>
  </si>
  <si>
    <t>78275</t>
  </si>
  <si>
    <t>78276</t>
  </si>
  <si>
    <t>77150</t>
  </si>
  <si>
    <t>77149</t>
  </si>
  <si>
    <t>77179</t>
  </si>
  <si>
    <t>77178</t>
  </si>
  <si>
    <t>77186</t>
  </si>
  <si>
    <t>83525</t>
  </si>
  <si>
    <t>78256</t>
  </si>
  <si>
    <t>83316</t>
  </si>
  <si>
    <t>78242</t>
  </si>
  <si>
    <t>78257</t>
  </si>
  <si>
    <t>78258</t>
  </si>
  <si>
    <t>78259</t>
  </si>
  <si>
    <t>78260</t>
  </si>
  <si>
    <t>78243</t>
  </si>
  <si>
    <t>78244</t>
  </si>
  <si>
    <t>78245</t>
  </si>
  <si>
    <t>78246</t>
  </si>
  <si>
    <t>78247</t>
  </si>
  <si>
    <t>78248</t>
  </si>
  <si>
    <t>78261</t>
  </si>
  <si>
    <t>78262</t>
  </si>
  <si>
    <t>78263</t>
  </si>
  <si>
    <t>78251</t>
  </si>
  <si>
    <t>78264</t>
  </si>
  <si>
    <t>78265</t>
  </si>
  <si>
    <t>78253</t>
  </si>
  <si>
    <t>78254</t>
  </si>
  <si>
    <t>78235</t>
  </si>
  <si>
    <t>78233</t>
  </si>
  <si>
    <t>78236</t>
  </si>
  <si>
    <t>78249</t>
  </si>
  <si>
    <t>78252</t>
  </si>
  <si>
    <t>78250</t>
  </si>
  <si>
    <t>84482</t>
  </si>
  <si>
    <t>83981</t>
  </si>
  <si>
    <t>83393</t>
  </si>
  <si>
    <t>77298</t>
  </si>
  <si>
    <t>77299</t>
  </si>
  <si>
    <t>77300</t>
  </si>
  <si>
    <t>77301</t>
  </si>
  <si>
    <t>77302</t>
  </si>
  <si>
    <t>77303</t>
  </si>
  <si>
    <t>77304</t>
  </si>
  <si>
    <t>77305</t>
  </si>
  <si>
    <t>77306</t>
  </si>
  <si>
    <t>77307</t>
  </si>
  <si>
    <t>77308</t>
  </si>
  <si>
    <t>77310</t>
  </si>
  <si>
    <t>77311</t>
  </si>
  <si>
    <t>77312</t>
  </si>
  <si>
    <t>77313</t>
  </si>
  <si>
    <t>77314</t>
  </si>
  <si>
    <t>77315</t>
  </si>
  <si>
    <t>77316</t>
  </si>
  <si>
    <t>77242</t>
  </si>
  <si>
    <t>77243</t>
  </si>
  <si>
    <t>77244</t>
  </si>
  <si>
    <t>77245</t>
  </si>
  <si>
    <t>77246</t>
  </si>
  <si>
    <t>77247</t>
  </si>
  <si>
    <t>77250</t>
  </si>
  <si>
    <t>77251</t>
  </si>
  <si>
    <t>77252</t>
  </si>
  <si>
    <t>77253</t>
  </si>
  <si>
    <t>77254</t>
  </si>
  <si>
    <t>77248</t>
  </si>
  <si>
    <t>77249</t>
  </si>
  <si>
    <t>77282</t>
  </si>
  <si>
    <t>77281</t>
  </si>
  <si>
    <t>77280</t>
  </si>
  <si>
    <t>77279</t>
  </si>
  <si>
    <t>77278</t>
  </si>
  <si>
    <t>77277</t>
  </si>
  <si>
    <t>77273</t>
  </si>
  <si>
    <t>77274</t>
  </si>
  <si>
    <t>77276</t>
  </si>
  <si>
    <t>77275</t>
  </si>
  <si>
    <t>77283</t>
  </si>
  <si>
    <t>77285</t>
  </si>
  <si>
    <t>77284</t>
  </si>
  <si>
    <t>77286</t>
  </si>
  <si>
    <t>77287</t>
  </si>
  <si>
    <t>77288</t>
  </si>
  <si>
    <t>77204</t>
  </si>
  <si>
    <t>77205</t>
  </si>
  <si>
    <t>77201</t>
  </si>
  <si>
    <t>77200</t>
  </si>
  <si>
    <t>77199</t>
  </si>
  <si>
    <t>77198</t>
  </si>
  <si>
    <t>77197</t>
  </si>
  <si>
    <t>77196</t>
  </si>
  <si>
    <t>77194</t>
  </si>
  <si>
    <t>77191</t>
  </si>
  <si>
    <t>77187</t>
  </si>
  <si>
    <t>77203</t>
  </si>
  <si>
    <t>77202</t>
  </si>
  <si>
    <t>77195</t>
  </si>
  <si>
    <t>77193</t>
  </si>
  <si>
    <t>77192</t>
  </si>
  <si>
    <t>77190</t>
  </si>
  <si>
    <t>77189</t>
  </si>
  <si>
    <t>77188</t>
  </si>
  <si>
    <t>77206</t>
  </si>
  <si>
    <t>77208</t>
  </si>
  <si>
    <t>77207</t>
  </si>
  <si>
    <t>77257</t>
  </si>
  <si>
    <t>77258</t>
  </si>
  <si>
    <t>77259</t>
  </si>
  <si>
    <t>77260</t>
  </si>
  <si>
    <t>77262</t>
  </si>
  <si>
    <t>77263</t>
  </si>
  <si>
    <t>77264</t>
  </si>
  <si>
    <t>77261</t>
  </si>
  <si>
    <t>77265</t>
  </si>
  <si>
    <t>77266</t>
  </si>
  <si>
    <t>77267</t>
  </si>
  <si>
    <t>77271</t>
  </si>
  <si>
    <t>77268</t>
  </si>
  <si>
    <t>77270</t>
  </si>
  <si>
    <t>77269</t>
  </si>
  <si>
    <t>77272</t>
  </si>
  <si>
    <t>77256</t>
  </si>
  <si>
    <t>77209</t>
  </si>
  <si>
    <t>77210</t>
  </si>
  <si>
    <t>77211</t>
  </si>
  <si>
    <t>77212</t>
  </si>
  <si>
    <t>77213</t>
  </si>
  <si>
    <t>77214</t>
  </si>
  <si>
    <t>77215</t>
  </si>
  <si>
    <t>77216</t>
  </si>
  <si>
    <t>77217</t>
  </si>
  <si>
    <t>77218</t>
  </si>
  <si>
    <t>77219</t>
  </si>
  <si>
    <t>77220</t>
  </si>
  <si>
    <t>77221</t>
  </si>
  <si>
    <t>77222</t>
  </si>
  <si>
    <t>77223</t>
  </si>
  <si>
    <t>77224</t>
  </si>
  <si>
    <t>77225</t>
  </si>
  <si>
    <t>77226</t>
  </si>
  <si>
    <t>77227</t>
  </si>
  <si>
    <t>77228</t>
  </si>
  <si>
    <t>77229</t>
  </si>
  <si>
    <t>77230</t>
  </si>
  <si>
    <t>77231</t>
  </si>
  <si>
    <t>77232</t>
  </si>
  <si>
    <t>77233</t>
  </si>
  <si>
    <t>77234</t>
  </si>
  <si>
    <t>77235</t>
  </si>
  <si>
    <t>77236</t>
  </si>
  <si>
    <t>77237</t>
  </si>
  <si>
    <t>77238</t>
  </si>
  <si>
    <t>77239</t>
  </si>
  <si>
    <t>77240</t>
  </si>
  <si>
    <t>77241</t>
  </si>
  <si>
    <t>77289</t>
  </si>
  <si>
    <t>77290</t>
  </si>
  <si>
    <t>77291</t>
  </si>
  <si>
    <t>77292</t>
  </si>
  <si>
    <t>77293</t>
  </si>
  <si>
    <t>77294</t>
  </si>
  <si>
    <t>77295</t>
  </si>
  <si>
    <t>77296</t>
  </si>
  <si>
    <t>77297</t>
  </si>
  <si>
    <t>14794</t>
  </si>
  <si>
    <t>0</t>
  </si>
  <si>
    <t>1375</t>
  </si>
  <si>
    <t>11644</t>
  </si>
  <si>
    <t>Y</t>
  </si>
  <si>
    <t>(336) 524-4753</t>
  </si>
  <si>
    <t>00</t>
  </si>
  <si>
    <t>07/01/2012</t>
  </si>
  <si>
    <t>06/30/2013</t>
  </si>
  <si>
    <t>3362293588</t>
  </si>
  <si>
    <t>Mon-Thur: 9am -9pm; Fri-Sat: 9am-6pm; Sun: 1pm-5pm</t>
  </si>
  <si>
    <t>11640</t>
  </si>
  <si>
    <t>2523587855</t>
  </si>
  <si>
    <t>2523580368</t>
  </si>
  <si>
    <t>M,W,Th,F - 10am-6pm; Tue - 10am- 8pm; Sat - 10am-2pm</t>
  </si>
  <si>
    <t>11655</t>
  </si>
  <si>
    <t>11641</t>
  </si>
  <si>
    <t>jblackburn@arlibrary.org</t>
  </si>
  <si>
    <t>9793</t>
  </si>
  <si>
    <t>3368462041</t>
  </si>
  <si>
    <t>Suzanne Moore</t>
  </si>
  <si>
    <t>M-Th 9a-7p; F-Sat 9a-5p</t>
  </si>
  <si>
    <t>11642</t>
  </si>
  <si>
    <t>Tech@amyregionallibrary.org</t>
  </si>
  <si>
    <t>28657</t>
  </si>
  <si>
    <t>250</t>
  </si>
  <si>
    <t>8287339393</t>
  </si>
  <si>
    <t>2460</t>
  </si>
  <si>
    <t>11643</t>
  </si>
  <si>
    <t>(252) 946-3052</t>
  </si>
  <si>
    <t>2529466401</t>
  </si>
  <si>
    <t>M,W,F 9-5</t>
  </si>
  <si>
    <t>11656</t>
  </si>
  <si>
    <t>(910) 862-6994</t>
  </si>
  <si>
    <t>9108626990</t>
  </si>
  <si>
    <t>8:30 AM - 6:00 PM Mon, Wed, Fri, 8:30 AM - 8:30 PM Tue, Thur, 8:30 AM - 12:30 PM Sat</t>
  </si>
  <si>
    <t>11685</t>
  </si>
  <si>
    <t>pwhitford@braswell-library.org</t>
  </si>
  <si>
    <t>Interim Director</t>
  </si>
  <si>
    <t>(252) 469-1630</t>
  </si>
  <si>
    <t>2524421951</t>
  </si>
  <si>
    <t>2524427366</t>
  </si>
  <si>
    <t>Mon-Thur 10am - 8 pm,; Fri &amp; Sat 10 am - 6 PM</t>
  </si>
  <si>
    <t>002</t>
  </si>
  <si>
    <t>11657</t>
  </si>
  <si>
    <t>9104576237</t>
  </si>
  <si>
    <t>9104576977</t>
  </si>
  <si>
    <t>Mon. - Fri. 9 - 6</t>
  </si>
  <si>
    <t>11658</t>
  </si>
  <si>
    <t>Georgianna Francis</t>
  </si>
  <si>
    <t>Administrative Librarian</t>
  </si>
  <si>
    <t>(828) 250-4714</t>
  </si>
  <si>
    <t>gigi.francis@buncombecounty.org</t>
  </si>
  <si>
    <t>$98,020.94-149,933.22</t>
  </si>
  <si>
    <t>8282504700</t>
  </si>
  <si>
    <t>Ed Sheary</t>
  </si>
  <si>
    <t>M-Th 10:00am - 8:00pm; F 10:00am - 6:00pm; Sa 10:00am - 5:00pm</t>
  </si>
  <si>
    <t>11659</t>
  </si>
  <si>
    <t>(828) 764-9260</t>
  </si>
  <si>
    <t>(828) 764-9276</t>
  </si>
  <si>
    <t>8287649260</t>
  </si>
  <si>
    <t>8284331914</t>
  </si>
  <si>
    <t>M,W -- 9am-8pm; T,Th -- 9am-6pm; F -- 12pm-6pm; Sat -- 9am-5pm; Sun -- Closed</t>
  </si>
  <si>
    <t>11660</t>
  </si>
  <si>
    <t>75259.76-116172.07</t>
  </si>
  <si>
    <t>7049202050</t>
  </si>
  <si>
    <t>Dana Eure</t>
  </si>
  <si>
    <t>M &amp; T 9 am - 8 pm; W &amp; Th 9 am - 7 pm; Sat 9 am - 5 pm</t>
  </si>
  <si>
    <t>11661</t>
  </si>
  <si>
    <t>8287571270</t>
  </si>
  <si>
    <t>MWF: 8:30am-5:30pm; TTh: 8:30am-5:30pm; Sat 9am-4pm</t>
  </si>
  <si>
    <t>154237</t>
  </si>
  <si>
    <t>04</t>
  </si>
  <si>
    <t>Gunn Memorial Public Library</t>
  </si>
  <si>
    <t>161 Main Street East</t>
  </si>
  <si>
    <t>Yanceyville</t>
  </si>
  <si>
    <t>336-694-6241</t>
  </si>
  <si>
    <t>336-694-9846</t>
  </si>
  <si>
    <t>Mon. &amp; Thurs. 9:00 - 7:00; Tues. &amp; Wed. 9:00 - 6:00; Fri. 9:00 - 5:00; Sat. 10:00 - 1:00</t>
  </si>
  <si>
    <t>11662</t>
  </si>
  <si>
    <t>suzanne@catawbacountync.gov</t>
  </si>
  <si>
    <t>Linda Shull</t>
  </si>
  <si>
    <t>(828) 465-8290</t>
  </si>
  <si>
    <t>lshull@catawbacountync.gov</t>
  </si>
  <si>
    <t>8284658664</t>
  </si>
  <si>
    <t>828-465-8983</t>
  </si>
  <si>
    <t>Lynne Reed</t>
  </si>
  <si>
    <t>lreed@catawbacountync.gov</t>
  </si>
  <si>
    <t>Mon-Thurs 9-8; Fri-Sat 9-6</t>
  </si>
  <si>
    <t>11705</t>
  </si>
  <si>
    <t>sbrown2@townofchapelhill.org</t>
  </si>
  <si>
    <t>Kristi Petty/Meeghan Rosen</t>
  </si>
  <si>
    <t>Office Manager/Tech Svcs Supv</t>
  </si>
  <si>
    <t>(919) 969-2046</t>
  </si>
  <si>
    <t>mrosen@townofchapelhill.org</t>
  </si>
  <si>
    <t>3712</t>
  </si>
  <si>
    <t>9199682777</t>
  </si>
  <si>
    <t>M-Th:10am-9pm, F-Sat:10am-6pm,Sun:1pm-5pm</t>
  </si>
  <si>
    <t>11684</t>
  </si>
  <si>
    <t>DONOVAN CRAIG</t>
  </si>
  <si>
    <t>ADMINISTRATIVE SUPPORT COORDINATOR</t>
  </si>
  <si>
    <t>(704) 416-0606</t>
  </si>
  <si>
    <t>dcraig@cmlibrary.org</t>
  </si>
  <si>
    <t>7044160600</t>
  </si>
  <si>
    <t>M: Closed, T-Th: 10-7pm, F&amp;Sat: 10-5pm, Sun: 1-5pm (Closed during the Summer, Memorial day - Labor day)</t>
  </si>
  <si>
    <t>101786</t>
  </si>
  <si>
    <t>27344</t>
  </si>
  <si>
    <t>3123</t>
  </si>
  <si>
    <t>9197422016</t>
  </si>
  <si>
    <t>2400</t>
  </si>
  <si>
    <t>11663</t>
  </si>
  <si>
    <t>Carol Wilson</t>
  </si>
  <si>
    <t>7044879069</t>
  </si>
  <si>
    <t>7044874856</t>
  </si>
  <si>
    <t>M-Th 10am - 8pm F-Sa 10 am - 2 pm</t>
  </si>
  <si>
    <t>11664</t>
  </si>
  <si>
    <t>Morris Pridgen</t>
  </si>
  <si>
    <t>(910) 642-3977</t>
  </si>
  <si>
    <t>9106423116</t>
  </si>
  <si>
    <t>11-6</t>
  </si>
  <si>
    <t>11645</t>
  </si>
  <si>
    <t>FINANCE OFFICER</t>
  </si>
  <si>
    <t>28512</t>
  </si>
  <si>
    <t>6122</t>
  </si>
  <si>
    <t>2522474660</t>
  </si>
  <si>
    <t>2527281857</t>
  </si>
  <si>
    <t>M-SAT 8:30am-5pm</t>
  </si>
  <si>
    <t>11665</t>
  </si>
  <si>
    <t>5000</t>
  </si>
  <si>
    <t>9104837727</t>
  </si>
  <si>
    <t>9104865372</t>
  </si>
  <si>
    <t>JANE CASTO</t>
  </si>
  <si>
    <t>Mon-Thu 9am-9pm, Fri-Sat 9am-6pm, Sun 2pm-6pm</t>
  </si>
  <si>
    <t>11666</t>
  </si>
  <si>
    <t>Admin. Asst/Tech Support</t>
  </si>
  <si>
    <t>3239</t>
  </si>
  <si>
    <t>3362422040</t>
  </si>
  <si>
    <t>3362484122</t>
  </si>
  <si>
    <t>Barbara Seuberling</t>
  </si>
  <si>
    <t>Mon -Thurs: 9:00 a.m.-8:00 p.m. Fri: 9:00 a.m. - 5:30 p.m. Sat: 9:30 a.m. -3:00 p.m.</t>
  </si>
  <si>
    <t>11667</t>
  </si>
  <si>
    <t>3367536030</t>
  </si>
  <si>
    <t>3367511370</t>
  </si>
  <si>
    <t>jane.mcallistere@co.davie.nc.us</t>
  </si>
  <si>
    <t>M-TH 9-8:30; F 9-5:30; S 9-3; Sun 2-5</t>
  </si>
  <si>
    <t>11668</t>
  </si>
  <si>
    <t>930</t>
  </si>
  <si>
    <t>9102962117</t>
  </si>
  <si>
    <t>Mon-Fri 9:00-6:00</t>
  </si>
  <si>
    <t>11669</t>
  </si>
  <si>
    <t>Adult Services Manager, North Regional Library</t>
  </si>
  <si>
    <t>$84,444-145,637</t>
  </si>
  <si>
    <t>9195600100</t>
  </si>
  <si>
    <t>9195600137</t>
  </si>
  <si>
    <t>jwhite@dconc.gov</t>
  </si>
  <si>
    <t>M, T: 9 am - 9 pm; W: 9 am - 6 pm; Th: 9 am - 9 pm; F: 2-6 pm; Sat: 9:30 am - 6 pm; Sun: 2-6 pm</t>
  </si>
  <si>
    <t>11646</t>
  </si>
  <si>
    <t>Marian Barnes</t>
  </si>
  <si>
    <t>Admin Assistant/Finance Officer</t>
  </si>
  <si>
    <t>4423</t>
  </si>
  <si>
    <t>2523352473</t>
  </si>
  <si>
    <t>2523317449</t>
  </si>
  <si>
    <t>Jackie king</t>
  </si>
  <si>
    <t>M,W,F: 8:30-6:30, T,TH: 8:30-7, Sat:10-2</t>
  </si>
  <si>
    <t>11670</t>
  </si>
  <si>
    <t>Sue Howard</t>
  </si>
  <si>
    <t>2528231141</t>
  </si>
  <si>
    <t>2528237699</t>
  </si>
  <si>
    <t>M-Th 9-9, Fri. 9-6, Sat. 9-5</t>
  </si>
  <si>
    <t>11706</t>
  </si>
  <si>
    <t>1621</t>
  </si>
  <si>
    <t>2527533355</t>
  </si>
  <si>
    <t>M-F (9 am - 6 pm); Sat (9 am - 1 pm)</t>
  </si>
  <si>
    <t>11647</t>
  </si>
  <si>
    <t>28717</t>
  </si>
  <si>
    <t>2194</t>
  </si>
  <si>
    <t>8287430215</t>
  </si>
  <si>
    <t>8287431638</t>
  </si>
  <si>
    <t>T-W:10:00-5:30;Th: 10:00-8:00; F-Sa: 10:00-4:00</t>
  </si>
  <si>
    <t>11671</t>
  </si>
  <si>
    <t>hamlinss@forsyth.cc</t>
  </si>
  <si>
    <t>3367033011</t>
  </si>
  <si>
    <t>3367272549</t>
  </si>
  <si>
    <t>skinneej@forsyth.cc</t>
  </si>
  <si>
    <t>Mon-Wed-10 AM- 9PM; THURS-FRI: 10AM-6PM;SAT-10AM-5PM; SUN- CLOSED</t>
  </si>
  <si>
    <t>11672</t>
  </si>
  <si>
    <t>2199</t>
  </si>
  <si>
    <t>9194962111</t>
  </si>
  <si>
    <t>9194961339</t>
  </si>
  <si>
    <t>jhkornega@fcnclibrary.org</t>
  </si>
  <si>
    <t>M-F 10 -7 Sat 10-5</t>
  </si>
  <si>
    <t>154236</t>
  </si>
  <si>
    <t>7048682164</t>
  </si>
  <si>
    <t>laurel.hicks@co.gaston.nc.us</t>
  </si>
  <si>
    <t>Laurel Hicks</t>
  </si>
  <si>
    <t>Gaston County Public Library - Gastonia Main Library</t>
  </si>
  <si>
    <t>1555 E. Garrison Blvd.</t>
  </si>
  <si>
    <t>7048530609</t>
  </si>
  <si>
    <t>M,T,Th 10-9, W, Sa 10-6, F 10-2</t>
  </si>
  <si>
    <t>C-GASTON-G</t>
  </si>
  <si>
    <t>NC0105</t>
  </si>
  <si>
    <t>11711</t>
  </si>
  <si>
    <t>(252)946-4300</t>
  </si>
  <si>
    <t>M-F: 10am -7pm; Sat: 10am -3pm; Sun: 1-6pm</t>
  </si>
  <si>
    <t>11673</t>
  </si>
  <si>
    <t>Shirley McCaden</t>
  </si>
  <si>
    <t>shirley.mccaden@grsanvillecounty.org</t>
  </si>
  <si>
    <t>339</t>
  </si>
  <si>
    <t>9196931121</t>
  </si>
  <si>
    <t>9196932244</t>
  </si>
  <si>
    <t>TRESIA DODSON</t>
  </si>
  <si>
    <t>TRESIA.DODSON@GRANVILLECOUNTY.ORG</t>
  </si>
  <si>
    <t>M-Th10-8,F-S10-5,summer Sun1-5</t>
  </si>
  <si>
    <t>11674</t>
  </si>
  <si>
    <t>Michele Richardson</t>
  </si>
  <si>
    <t>(336) 373-2714</t>
  </si>
  <si>
    <t>michele.richardson@greensboro-nc.gov</t>
  </si>
  <si>
    <t>3363732474</t>
  </si>
  <si>
    <t>3363336781</t>
  </si>
  <si>
    <t>M-F 9am-9pm; Sat 9a-6p; Sun -2pm-6pm</t>
  </si>
  <si>
    <t>11701</t>
  </si>
  <si>
    <t>2524383316</t>
  </si>
  <si>
    <t>2524383744</t>
  </si>
  <si>
    <t>Jay Stepehens</t>
  </si>
  <si>
    <t>Mon/Tue 12-8, Wed/Thu 10-8, Fri 10-6, Sat/Sun 1-5</t>
  </si>
  <si>
    <t>11675</t>
  </si>
  <si>
    <t>2525833631</t>
  </si>
  <si>
    <t>2525838661</t>
  </si>
  <si>
    <t>M-8:30-7;TU-FRI-8:30-5;SAT. 9-12:30</t>
  </si>
  <si>
    <t>11676</t>
  </si>
  <si>
    <t>pfitzgerald@harnett.org</t>
  </si>
  <si>
    <t>Data Systems Specialist</t>
  </si>
  <si>
    <t>JFRYE@harnett.org</t>
  </si>
  <si>
    <t>$53,893.00 - $83,534.00</t>
  </si>
  <si>
    <t>9108933446</t>
  </si>
  <si>
    <t>2415</t>
  </si>
  <si>
    <t>11714</t>
  </si>
  <si>
    <t>1310</t>
  </si>
  <si>
    <t>2524592106</t>
  </si>
  <si>
    <t>M,Th 9-7; Tu, W, F 9-6; Sa 9-3</t>
  </si>
  <si>
    <t>11677</t>
  </si>
  <si>
    <t>8284525169</t>
  </si>
  <si>
    <t>8284526746</t>
  </si>
  <si>
    <t>Mon., Tues., Wed. 9-6 Thurs. 9-7 Fri. Sat. 9-5</t>
  </si>
  <si>
    <t>11678</t>
  </si>
  <si>
    <t>Trina Rushing</t>
  </si>
  <si>
    <t>trushing@henderson.lib.nc.us</t>
  </si>
  <si>
    <t>8286974725</t>
  </si>
  <si>
    <t>8286928449</t>
  </si>
  <si>
    <t>M-Th 9-8 Fri-Sat 9-5</t>
  </si>
  <si>
    <t>11707</t>
  </si>
  <si>
    <t>8283040500</t>
  </si>
  <si>
    <t>Mon-Thurs 9 am - 9 pm; Fri-Sat 9 am - 5 pm</t>
  </si>
  <si>
    <t>11708</t>
  </si>
  <si>
    <t>3368833631</t>
  </si>
  <si>
    <t>3368833636</t>
  </si>
  <si>
    <t>Mary Sizemore</t>
  </si>
  <si>
    <t>Monday - Thursday, 10:00 am - 8:00 pm; Friday, 10:00 am - 6:00 pm; Saturday, 12:00 noon - 6:00 pm; Sunday 1:30 pm - 5:30 pm</t>
  </si>
  <si>
    <t>11679</t>
  </si>
  <si>
    <t>Librry Director</t>
  </si>
  <si>
    <t>(704) 657-0970</t>
  </si>
  <si>
    <t>28687</t>
  </si>
  <si>
    <t>7048783090</t>
  </si>
  <si>
    <t>Peggy Carter</t>
  </si>
  <si>
    <t>pcarter@iredell.lib.nc.us</t>
  </si>
  <si>
    <t>M-Th, 9am-6pm; Fri-Sat 9 am-6 pm</t>
  </si>
  <si>
    <t>11712</t>
  </si>
  <si>
    <t>7047392371</t>
  </si>
  <si>
    <t>7047344499</t>
  </si>
  <si>
    <t>Monday, Tuesday 9 am to 8 pm; Wednesday, Thursday 9 am to 6 pm; Friday 9 am to 5 pm; Saturday 9 am to 1 pm</t>
  </si>
  <si>
    <t>11681</t>
  </si>
  <si>
    <t>9197184665</t>
  </si>
  <si>
    <t>9197751832</t>
  </si>
  <si>
    <t>M-9-6; Tu-Wed:9-9; Thu-Fr:9-6; Sat:10-2</t>
  </si>
  <si>
    <t>154235</t>
  </si>
  <si>
    <t>Katie Cox</t>
  </si>
  <si>
    <t>administrative assistant</t>
  </si>
  <si>
    <t>(704) 732-0548</t>
  </si>
  <si>
    <t>kcox@lincolncounty.org</t>
  </si>
  <si>
    <t>306 W Main Street</t>
  </si>
  <si>
    <t>Lincolnton</t>
  </si>
  <si>
    <t>704-735-8044</t>
  </si>
  <si>
    <t>704-732-9042</t>
  </si>
  <si>
    <t>M, T, Th: 9am-9pm, W: 10am-6pm, F, S: 9am-6pm</t>
  </si>
  <si>
    <t>C-LINCOLN-C</t>
  </si>
  <si>
    <t>11682</t>
  </si>
  <si>
    <t>(828) 469-3741</t>
  </si>
  <si>
    <t>8286493741</t>
  </si>
  <si>
    <t>8286493504</t>
  </si>
  <si>
    <t>50.5</t>
  </si>
  <si>
    <t>11683</t>
  </si>
  <si>
    <t>8286523858</t>
  </si>
  <si>
    <t>8286522098</t>
  </si>
  <si>
    <t>M,W,F 10-5:30, T,Th 10-7, Sat 11-5</t>
  </si>
  <si>
    <t>11709</t>
  </si>
  <si>
    <t>Neal A Martin</t>
  </si>
  <si>
    <t>7046642927</t>
  </si>
  <si>
    <t>7046603292</t>
  </si>
  <si>
    <t>John Pritchard</t>
  </si>
  <si>
    <t>M-Th 9-9; F 9-6; Sa 10-3; Su closed</t>
  </si>
  <si>
    <t>11650</t>
  </si>
  <si>
    <t>Daphne Childres/Wanda Leatherwood</t>
  </si>
  <si>
    <t>Director/Finance Officer</t>
  </si>
  <si>
    <t>dchildres@nantahalalibrary.org/wleather@nantahalalibrary.org</t>
  </si>
  <si>
    <t>28901</t>
  </si>
  <si>
    <t>700</t>
  </si>
  <si>
    <t>8283215956</t>
  </si>
  <si>
    <t>8283213256</t>
  </si>
  <si>
    <t>M,W 8:30 a.m.-6 p.m.; T,Th 8:30 a.m.-8 p.m.; F 9 a.m. -6 p.m.; Sat. 9 a.m.-3 p.m.</t>
  </si>
  <si>
    <t>11651</t>
  </si>
  <si>
    <t>Justin Stout</t>
  </si>
  <si>
    <t>Reference Librarian and Grants Specialist</t>
  </si>
  <si>
    <t>jstout@neuselibrary.org</t>
  </si>
  <si>
    <t>2525277066</t>
  </si>
  <si>
    <t>2525278220</t>
  </si>
  <si>
    <t>Mon. - Thu. 9:00 a.m. - 9:00 p.m. Fri. - Sat. 9:00 a.m. - 6:00 p.m. Sun. 2:00 p.m. - 6:00 p.m.</t>
  </si>
  <si>
    <t>11686</t>
  </si>
  <si>
    <t>(910) 798-6309</t>
  </si>
  <si>
    <t>89914-137918</t>
  </si>
  <si>
    <t>9107986300</t>
  </si>
  <si>
    <t>9107986312</t>
  </si>
  <si>
    <t>M-TU: 9AM-8PM, W-TH 9AM-6PM, F-SAT 9AM - 5PM, SUN 1-5PM</t>
  </si>
  <si>
    <t>11652</t>
  </si>
  <si>
    <t>28675</t>
  </si>
  <si>
    <t>8894</t>
  </si>
  <si>
    <t>3363725573</t>
  </si>
  <si>
    <t>3363724912</t>
  </si>
  <si>
    <t>Monday/Thursday:8:30a.m.-6:00p.m.; Tuesday, Wednesday, Friday:8:30 a.m.-5:30 p.m.; Saturday: 8:30 a.m.-1:00 p.m.</t>
  </si>
  <si>
    <t>11687</t>
  </si>
  <si>
    <t>(910) 937-1425</t>
  </si>
  <si>
    <t>70,196 -112,314</t>
  </si>
  <si>
    <t>9104557350</t>
  </si>
  <si>
    <t>910-455-1661</t>
  </si>
  <si>
    <t>9-9 M-Th, 9-6 Fri,Sat, 1-5 Sun</t>
  </si>
  <si>
    <t>154238</t>
  </si>
  <si>
    <t>-1</t>
  </si>
  <si>
    <t>Asst Library Director</t>
  </si>
  <si>
    <t>Hillsborough</t>
  </si>
  <si>
    <t>919-245-2525</t>
  </si>
  <si>
    <t>919-644-3003</t>
  </si>
  <si>
    <t>M-Th 9am - 8pm; Fri-Sat 10am-6pm; Sun 1-5pm</t>
  </si>
  <si>
    <t>C-ORANGE-O</t>
  </si>
  <si>
    <t>11688</t>
  </si>
  <si>
    <t>(910) 259-5113</t>
  </si>
  <si>
    <t>(919) 259-0656</t>
  </si>
  <si>
    <t>Mke Taylor</t>
  </si>
  <si>
    <t>(910) 259-1234</t>
  </si>
  <si>
    <t>9102591234</t>
  </si>
  <si>
    <t>Mon., Wed., Fri. 10-6; Tue., Thur. 10-7; Sat. 10-2</t>
  </si>
  <si>
    <t>154239</t>
  </si>
  <si>
    <t>319 S. Main Street</t>
  </si>
  <si>
    <t>Roxboro</t>
  </si>
  <si>
    <t>5525</t>
  </si>
  <si>
    <t>336-597-7881</t>
  </si>
  <si>
    <t>336-597-5081</t>
  </si>
  <si>
    <t>Mon.-Thurs. 9-6, Fri. 9-5, Sat. 10-4</t>
  </si>
  <si>
    <t>C-PERSON-P</t>
  </si>
  <si>
    <t>11653</t>
  </si>
  <si>
    <t>Gayle T. Critcher</t>
  </si>
  <si>
    <t>Chief Financial Officer</t>
  </si>
  <si>
    <t>gcritcher@pettigrewlibraries.org</t>
  </si>
  <si>
    <t>27944</t>
  </si>
  <si>
    <t>1306</t>
  </si>
  <si>
    <t>2524265319</t>
  </si>
  <si>
    <t>M,T,Th 9:30-7, W&amp;F 9:30-5, Sat 9:30-12</t>
  </si>
  <si>
    <t>11690</t>
  </si>
  <si>
    <t>Wanangwa Dever</t>
  </si>
  <si>
    <t>Technical Services Assistant</t>
  </si>
  <si>
    <t>wdever@polklibrary.org</t>
  </si>
  <si>
    <t>8288948721</t>
  </si>
  <si>
    <t>Monday &amp; Friday: 9am - 6pm; Tuesday - Thursday: 9am - 8pm; Saturday: 9am - 4pm</t>
  </si>
  <si>
    <t>11680</t>
  </si>
  <si>
    <t>9199348146</t>
  </si>
  <si>
    <t>Sun.  Closed  Mon.  9 am - 8 pm  Tue.  9 am - 5:30 pm  Wed.  9 am - 5:30 pm  Thur.  9 am - 8:00 pm  Fri.  9 am - 5:30 pm  Sat.  9 am - 5 pm</t>
  </si>
  <si>
    <t>11691</t>
  </si>
  <si>
    <t>Linda S. Shirley</t>
  </si>
  <si>
    <t>Office Supervisor</t>
  </si>
  <si>
    <t>3363186800</t>
  </si>
  <si>
    <t>3363186823</t>
  </si>
  <si>
    <t>Ross Holt</t>
  </si>
  <si>
    <t>M-TH:9a.m.-9p.m.F:9a.m.-6p.m. SA:9a.m.-5:p.m.</t>
  </si>
  <si>
    <t>101785</t>
  </si>
  <si>
    <t>2525332890</t>
  </si>
  <si>
    <t>11692</t>
  </si>
  <si>
    <t>(910) 738-6563</t>
  </si>
  <si>
    <t>1111</t>
  </si>
  <si>
    <t>9107384859</t>
  </si>
  <si>
    <t>Mon, Wed, Fri, Sat 9:00-6:00/Tues, Thurs 9:00-9:00</t>
  </si>
  <si>
    <t>11693</t>
  </si>
  <si>
    <t>Cathy B. Lemons</t>
  </si>
  <si>
    <t>5298</t>
  </si>
  <si>
    <t>3366233168</t>
  </si>
  <si>
    <t>3366231171</t>
  </si>
  <si>
    <t>M,Th 9-8; Tue,Wed,Fri 9-6; Sat 9-4</t>
  </si>
  <si>
    <t>11694</t>
  </si>
  <si>
    <t>Branch Manager, East Rowan RPL</t>
  </si>
  <si>
    <t>(704) 216-7841</t>
  </si>
  <si>
    <t>lynn.denison@rowancountync.gov</t>
  </si>
  <si>
    <t>704-216-8228</t>
  </si>
  <si>
    <t>704-216-8237</t>
  </si>
  <si>
    <t>Melody Moxley</t>
  </si>
  <si>
    <t>melody.moxley@rowancountync.gov</t>
  </si>
  <si>
    <t>9-9 M-W, 9-6 Th, 9-5 Fri-SAT</t>
  </si>
  <si>
    <t>11695</t>
  </si>
  <si>
    <t>marthaschatz@rutherfordcountync.gov</t>
  </si>
  <si>
    <t>8282876115</t>
  </si>
  <si>
    <t>8282876119</t>
  </si>
  <si>
    <t>M-F 9-5:30; Sat. 10-1</t>
  </si>
  <si>
    <t>11696</t>
  </si>
  <si>
    <t>hbonney@sampsonnc.com</t>
  </si>
  <si>
    <t>9105924153</t>
  </si>
  <si>
    <t>M-F 8 - 6 ; S 8 - 5</t>
  </si>
  <si>
    <t>11654</t>
  </si>
  <si>
    <t>Dave Davis</t>
  </si>
  <si>
    <t>Office Assistant</t>
  </si>
  <si>
    <t>dave.davis@srls.info</t>
  </si>
  <si>
    <t>27209</t>
  </si>
  <si>
    <t>9801</t>
  </si>
  <si>
    <t>9104282551</t>
  </si>
  <si>
    <t>M-T 2:30 - 6:00; W-F - 9:30 - 1:00</t>
  </si>
  <si>
    <t>11697</t>
  </si>
  <si>
    <t>9102760563</t>
  </si>
  <si>
    <t>9102764032</t>
  </si>
  <si>
    <t>Leon Gyles</t>
  </si>
  <si>
    <t>M, W, F 9:30 am to 6 pm; Tu , Th 9:30 am to 7 pm; Sa 9 am to 5 pm: Su Closed</t>
  </si>
  <si>
    <t>11689</t>
  </si>
  <si>
    <t>Lynn Woolard</t>
  </si>
  <si>
    <t>Library Business Manager</t>
  </si>
  <si>
    <t>lwoolard@sheppardlibrary.org</t>
  </si>
  <si>
    <t>2523294580</t>
  </si>
  <si>
    <t>2523294255</t>
  </si>
  <si>
    <t>Tammy Fulcher</t>
  </si>
  <si>
    <t>tfulcher@sheppardlibrary.org</t>
  </si>
  <si>
    <t>9 a.m.-9 p.m. Mon-Thu; 9 a.m.-6 p.m. Fri; 1 p.m.-5 p.m. Sat; 2 p.m.-5 p.m. Sun</t>
  </si>
  <si>
    <t>11710</t>
  </si>
  <si>
    <t>9106928235</t>
  </si>
  <si>
    <t>9106951037</t>
  </si>
  <si>
    <t>M-Thur. 10-7, F-Sat. 10-5, Sun. 2-5</t>
  </si>
  <si>
    <t>11698</t>
  </si>
  <si>
    <t>mholles@stanlycountylibrary.og</t>
  </si>
  <si>
    <t>4993</t>
  </si>
  <si>
    <t>7049863765</t>
  </si>
  <si>
    <t>7049836713</t>
  </si>
  <si>
    <t>M-Th 9:00 - 1:00, F &amp; S 9:00-5:00, S 9:0-1:00 during summer</t>
  </si>
  <si>
    <t>11699</t>
  </si>
  <si>
    <t>8288843151</t>
  </si>
  <si>
    <t>8288774230</t>
  </si>
  <si>
    <t>M, Th 9:30 am-8:00 pm, TuWFS 9:30 am-5:30 pm</t>
  </si>
  <si>
    <t>11700</t>
  </si>
  <si>
    <t>nmeadows@union.lib.nc.us</t>
  </si>
  <si>
    <t>4844</t>
  </si>
  <si>
    <t>7042838184</t>
  </si>
  <si>
    <t>7042820657</t>
  </si>
  <si>
    <t>10am-7pm M-Th, 10am-6pm F, 1-5 Sat, 2-5 Sun</t>
  </si>
  <si>
    <t>11702</t>
  </si>
  <si>
    <t>Carol McCollum</t>
  </si>
  <si>
    <t>Digital Librarian</t>
  </si>
  <si>
    <t>(919) 250-1191</t>
  </si>
  <si>
    <t>cmccollum@wakegov.com</t>
  </si>
  <si>
    <t>11713</t>
  </si>
  <si>
    <t>LIbrary Director</t>
  </si>
  <si>
    <t>1929</t>
  </si>
  <si>
    <t>2522574990</t>
  </si>
  <si>
    <t>M-Th:9:00a.m.-7:00p.m. F:9:00a.m.-5:00p.m.  Sat:10:00 a.m. -2:00p.m.</t>
  </si>
  <si>
    <t>11703</t>
  </si>
  <si>
    <t>Diane Kelley</t>
  </si>
  <si>
    <t>Accounting Clerk</t>
  </si>
  <si>
    <t>3850</t>
  </si>
  <si>
    <t>9197351824</t>
  </si>
  <si>
    <t>9197312889</t>
  </si>
  <si>
    <t>Donna Phillips</t>
  </si>
  <si>
    <t>M-TH 9AM-9PM; F,SA 9AM-5:30PM</t>
  </si>
  <si>
    <t>11704</t>
  </si>
  <si>
    <t>2522375355</t>
  </si>
  <si>
    <t>2522655569</t>
  </si>
  <si>
    <t>M-W: 9:00-9:00; Th-Sat: 9:00-6:00</t>
  </si>
  <si>
    <t>The only thing I did was delete two rows for Hyconeechee and Gaston-Lincoln</t>
  </si>
  <si>
    <t>Gaston County Public Library</t>
  </si>
  <si>
    <t>Caswell County Public Library</t>
  </si>
  <si>
    <t>Lincoln County Public Library</t>
  </si>
  <si>
    <t>Orange County Public Library</t>
  </si>
  <si>
    <t>Person County Public Library</t>
  </si>
  <si>
    <t>Young Adult Fiction</t>
  </si>
  <si>
    <t>Young Adult Nonfiction</t>
  </si>
  <si>
    <t>Total Young Adult Books</t>
  </si>
  <si>
    <t>E-Periodicals</t>
  </si>
  <si>
    <t>Agencies partnered with</t>
  </si>
  <si>
    <t>Circ: Young Adult Fiction</t>
  </si>
  <si>
    <t>Circ: Young Adult Nonfiction</t>
  </si>
  <si>
    <t>Total Circ: Young Adult Books</t>
  </si>
  <si>
    <t>Circ: All audio</t>
  </si>
  <si>
    <t>Circ: All video</t>
  </si>
  <si>
    <t>Circ: Analog audio</t>
  </si>
  <si>
    <t>Circ: Digital audio</t>
  </si>
  <si>
    <t>Circ: ebooks</t>
  </si>
  <si>
    <t>Circ: eperiodicals</t>
  </si>
  <si>
    <t>Total electronic materials circulation</t>
  </si>
  <si>
    <t>Technology lending</t>
  </si>
  <si>
    <t>Total adult program attendance</t>
  </si>
  <si>
    <t>Workforce development programs</t>
  </si>
  <si>
    <t>Workforce development program attendance</t>
  </si>
  <si>
    <t>Technology programs</t>
  </si>
  <si>
    <t>Technology program attendance</t>
  </si>
  <si>
    <t>Did not track this year</t>
  </si>
  <si>
    <t>Total reference</t>
  </si>
  <si>
    <t>Technology reference</t>
  </si>
  <si>
    <t>Workforce development reference</t>
  </si>
  <si>
    <t>Web visits</t>
  </si>
  <si>
    <t>Wireless sessions</t>
  </si>
  <si>
    <t>2009-2013</t>
  </si>
  <si>
    <t>Statistical Report of North Carolina Public Libraries, July 1, 2012 - June 30, 2013</t>
  </si>
  <si>
    <t>July 1, 2012 - June 30, 2013</t>
  </si>
  <si>
    <t>Wireless</t>
  </si>
  <si>
    <t>Internet</t>
  </si>
  <si>
    <t>Website</t>
  </si>
  <si>
    <t>2012-2013</t>
  </si>
  <si>
    <t>Total:</t>
  </si>
  <si>
    <t>NC totals:</t>
  </si>
  <si>
    <t>expenditures</t>
  </si>
  <si>
    <t>per capita</t>
  </si>
  <si>
    <t>Expenditures on</t>
  </si>
  <si>
    <t>salaries &amp; wages</t>
  </si>
  <si>
    <t>per FTE</t>
  </si>
  <si>
    <t>Young adult</t>
  </si>
  <si>
    <t>Print Serial</t>
  </si>
  <si>
    <t>Audio &amp;</t>
  </si>
  <si>
    <t>eAudio</t>
  </si>
  <si>
    <t>Video &amp;</t>
  </si>
  <si>
    <t>eVideo</t>
  </si>
  <si>
    <t>ePeriodical</t>
  </si>
  <si>
    <t xml:space="preserve">TABLE 8 - COLLECTION: PERCENT TOTALS &amp; PER CAPITA MEASURES </t>
  </si>
  <si>
    <t xml:space="preserve">Books Young </t>
  </si>
  <si>
    <t>Per</t>
  </si>
  <si>
    <t>Capita</t>
  </si>
  <si>
    <t>Young Adult</t>
  </si>
  <si>
    <t>ePeriodicals</t>
  </si>
  <si>
    <t>Electronic</t>
  </si>
  <si>
    <t>Mean Average</t>
  </si>
  <si>
    <t>% Young</t>
  </si>
  <si>
    <t>Electronic Materials</t>
  </si>
  <si>
    <t>Annual Library</t>
  </si>
  <si>
    <t>Transactions</t>
  </si>
  <si>
    <t>Reference:</t>
  </si>
  <si>
    <t>Technology</t>
  </si>
  <si>
    <t>Workforce</t>
  </si>
  <si>
    <t>Development</t>
  </si>
  <si>
    <t>Technology/</t>
  </si>
  <si>
    <t xml:space="preserve">% Young Adult </t>
  </si>
  <si>
    <t>Lending</t>
  </si>
  <si>
    <t>NC Mean Average</t>
  </si>
  <si>
    <t>NC totals or mean average</t>
  </si>
  <si>
    <t>TABLE 12 -  LIBRARY PROGRAMS, ATTENDANCE, AND MEETING SPACE</t>
  </si>
  <si>
    <t>Meeting Rooms</t>
  </si>
  <si>
    <t>Internet Computers</t>
  </si>
  <si>
    <t>TABLE 14 -  SUMMER READING PROGRAM</t>
  </si>
  <si>
    <t>6-12 GRADE</t>
  </si>
  <si>
    <t xml:space="preserve"> Library staff did</t>
  </si>
  <si>
    <t>school/daycare visits</t>
  </si>
  <si>
    <t xml:space="preserve"> to advertise SRP</t>
  </si>
  <si>
    <t>Events</t>
  </si>
  <si>
    <t>Event</t>
  </si>
  <si>
    <t>Programs/</t>
  </si>
  <si>
    <t>Circulated</t>
  </si>
  <si>
    <t>AGE 0-5TH GRADE</t>
  </si>
  <si>
    <t>TOTALS</t>
  </si>
  <si>
    <t>Participants*</t>
  </si>
  <si>
    <t>* Many libraries do not track registered participants at this time</t>
  </si>
  <si>
    <t xml:space="preserve">Electronic </t>
  </si>
  <si>
    <t>Circulation ($)</t>
  </si>
  <si>
    <t>Print Book</t>
  </si>
  <si>
    <t xml:space="preserve">* This includes ebooks, downloadable audio, downloadable video, and eperiodicals. </t>
  </si>
  <si>
    <t xml:space="preserve">     The number does not include circulation of electronic materials in library databases.</t>
  </si>
  <si>
    <t xml:space="preserve">Public </t>
  </si>
  <si>
    <t>Computer</t>
  </si>
  <si>
    <t>Usage</t>
  </si>
  <si>
    <t xml:space="preserve">NC mean average: </t>
  </si>
  <si>
    <t>Mean average:</t>
  </si>
  <si>
    <t xml:space="preserve">     The number does not include circulation of electronic materials in library databases</t>
  </si>
  <si>
    <t>Doesn't count separate</t>
  </si>
  <si>
    <t>Location</t>
  </si>
  <si>
    <t>System Name</t>
  </si>
  <si>
    <t>914. Area in Square Feet of outlet</t>
  </si>
  <si>
    <t>Central Library</t>
  </si>
  <si>
    <t>Central City</t>
  </si>
  <si>
    <t>40.0-69.9 Mbps</t>
  </si>
  <si>
    <t>20.0-39.9 Mbps</t>
  </si>
  <si>
    <t>27253</t>
  </si>
  <si>
    <t>3365706730</t>
  </si>
  <si>
    <t>M,T:9:00am-8:00pm; W-Sat: 9:00am-6:00pm; Sun 2:00-5:00pm (Sept-May)</t>
  </si>
  <si>
    <t>Branch Library</t>
  </si>
  <si>
    <t>Metropolitan Area, but Not Within Central City Limits</t>
  </si>
  <si>
    <t>15.0-19.9 Mbps</t>
  </si>
  <si>
    <t>27302</t>
  </si>
  <si>
    <t>2601</t>
  </si>
  <si>
    <t>9195636431</t>
  </si>
  <si>
    <t>Mon-Tues: 9am-8pm; Wed-Sat: 9am-6pm; Sun: 2pm-5pm, closed on Sundays between Memorial Day and Labor Day</t>
  </si>
  <si>
    <t>0-1.4 Mbps (megabits per second)</t>
  </si>
  <si>
    <t>NORTH PARK LIBRARY/COMMUNITY CENTER</t>
  </si>
  <si>
    <t>27217</t>
  </si>
  <si>
    <t>1637</t>
  </si>
  <si>
    <t>3362267185</t>
  </si>
  <si>
    <t>Mon-Thur: 1pm-6pm</t>
  </si>
  <si>
    <t>9161</t>
  </si>
  <si>
    <t>3363769705</t>
  </si>
  <si>
    <t>Wednesdays 1:00 pm - 6:00 pm</t>
  </si>
  <si>
    <t>27910</t>
  </si>
  <si>
    <t>3515</t>
  </si>
  <si>
    <t>2523325500</t>
  </si>
  <si>
    <t>2523326435</t>
  </si>
  <si>
    <t>Mon - 10am - 8pm; T,W,Th,F - 10am-6pm; Sat - 9am-12noon</t>
  </si>
  <si>
    <t>Not in a Metropolitan Area</t>
  </si>
  <si>
    <t>10.0-14.9 Mbps</t>
  </si>
  <si>
    <t>27938</t>
  </si>
  <si>
    <t>14 Cypress Creek Drive</t>
  </si>
  <si>
    <t>2523570110</t>
  </si>
  <si>
    <t>2523571285</t>
  </si>
  <si>
    <t>M,T,Th,F - 10:30am-6pm: Wed - 1pm-8:30pm; Sat - 9:30am-12:30pm</t>
  </si>
  <si>
    <t>27983</t>
  </si>
  <si>
    <t>1210</t>
  </si>
  <si>
    <t>2527942244</t>
  </si>
  <si>
    <t>2527941546</t>
  </si>
  <si>
    <t>M,T,W,F - 10am-6pm; Th - 10am-8pm; Sat - 9am - 12 noon</t>
  </si>
  <si>
    <t>27855</t>
  </si>
  <si>
    <t>2523984494</t>
  </si>
  <si>
    <t>2523985724</t>
  </si>
  <si>
    <t>M,T,W,F - 10am-6pm; Th - 10am - 7:30pm; Sat - 9am-12noon</t>
  </si>
  <si>
    <t>27845</t>
  </si>
  <si>
    <t>9432</t>
  </si>
  <si>
    <t>2525343571</t>
  </si>
  <si>
    <t>2525341017</t>
  </si>
  <si>
    <t>M,T,W,F - 10am-6pm; Th - 10am-8pm; Sat - 9am-12noon</t>
  </si>
  <si>
    <t>27805</t>
  </si>
  <si>
    <t>2523454461</t>
  </si>
  <si>
    <t>2523458000</t>
  </si>
  <si>
    <t>M,T,W,Th - 11am-5pm</t>
  </si>
  <si>
    <t>45 RINK DAM RD</t>
  </si>
  <si>
    <t>9303</t>
  </si>
  <si>
    <t>8284958753</t>
  </si>
  <si>
    <t>8284957304</t>
  </si>
  <si>
    <t>M/W 9-2, T/TH 12-7</t>
  </si>
  <si>
    <t>2639</t>
  </si>
  <si>
    <t>8286324058</t>
  </si>
  <si>
    <t>8286321094</t>
  </si>
  <si>
    <t>M/TH 9-7, T/W/F 9-6, Sat 9-3</t>
  </si>
  <si>
    <t>28685</t>
  </si>
  <si>
    <t>9036</t>
  </si>
  <si>
    <t>3369572534</t>
  </si>
  <si>
    <t>T &amp; th 11-1, 2-6; Sat 9a-4:30p</t>
  </si>
  <si>
    <t>28607</t>
  </si>
  <si>
    <t>3589</t>
  </si>
  <si>
    <t>8282648784</t>
  </si>
  <si>
    <t>28679</t>
  </si>
  <si>
    <t>9553</t>
  </si>
  <si>
    <t>8282975515</t>
  </si>
  <si>
    <t>M &amp; W 10-5; T &amp; Th 10-7</t>
  </si>
  <si>
    <t>5.0-9.9 Mbps</t>
  </si>
  <si>
    <t>28659</t>
  </si>
  <si>
    <t>4199</t>
  </si>
  <si>
    <t>4150</t>
  </si>
  <si>
    <t>3368382818</t>
  </si>
  <si>
    <t>310</t>
  </si>
  <si>
    <t>8286824476</t>
  </si>
  <si>
    <t>8286286277</t>
  </si>
  <si>
    <t>1800</t>
  </si>
  <si>
    <t>28705</t>
  </si>
  <si>
    <t>8286882511</t>
  </si>
  <si>
    <t>28777</t>
  </si>
  <si>
    <t>2798</t>
  </si>
  <si>
    <t>8287654673</t>
  </si>
  <si>
    <t>2933</t>
  </si>
  <si>
    <t>8286822600</t>
  </si>
  <si>
    <t>27808</t>
  </si>
  <si>
    <t>2529236371</t>
  </si>
  <si>
    <t>M-F 9-5 Sat 9-12</t>
  </si>
  <si>
    <t>27810</t>
  </si>
  <si>
    <t>2529432993</t>
  </si>
  <si>
    <t>27806</t>
  </si>
  <si>
    <t>2523225046</t>
  </si>
  <si>
    <t>1.6-4.9 Mbps</t>
  </si>
  <si>
    <t>27892</t>
  </si>
  <si>
    <t>2527927476</t>
  </si>
  <si>
    <t>M,T,F, 9:30-5:30,W,TH9:30-8, Sat 9:30-1, Sun. 2-5</t>
  </si>
  <si>
    <t>27960</t>
  </si>
  <si>
    <t>2529284436</t>
  </si>
  <si>
    <t>M,T.TH, F 3-7; W 3-8</t>
  </si>
  <si>
    <t>27871</t>
  </si>
  <si>
    <t>1060</t>
  </si>
  <si>
    <t>2527953591</t>
  </si>
  <si>
    <t>27885</t>
  </si>
  <si>
    <t>2529268841</t>
  </si>
  <si>
    <t>M-TH 2:30-5:30,F11:30-3:30</t>
  </si>
  <si>
    <t>28320</t>
  </si>
  <si>
    <t>1259</t>
  </si>
  <si>
    <t>9108634586</t>
  </si>
  <si>
    <t>9:00 AM - 7:00 PM Mon, 9:00 AM - 12:00 &amp; 1:00 PM - 6:00 PM Tues, 1:00 PM - 6:00 PM Wed, Thur, Fri</t>
  </si>
  <si>
    <t>11:00 AM - 2:00 PM Mon, 10:00 - 1:00 PM Tue, 2:00 PM - 4:30 PM Wed &amp; Thur</t>
  </si>
  <si>
    <t>28433</t>
  </si>
  <si>
    <t>665</t>
  </si>
  <si>
    <t>9106473661</t>
  </si>
  <si>
    <t xml:space="preserve">9:00 AM - 12:00 PM &amp; 1:00 PM - 6:00 PM Mon, 9:00 AM - 7:00 PM Tue, 1:00 PM - 6:00 PM Wed, Thur, Fri </t>
  </si>
  <si>
    <t>28467</t>
  </si>
  <si>
    <t>9105750173</t>
  </si>
  <si>
    <t>9105750176</t>
  </si>
  <si>
    <t>1.5 Mbps</t>
  </si>
  <si>
    <t>28451</t>
  </si>
  <si>
    <t>9805</t>
  </si>
  <si>
    <t>9103719442</t>
  </si>
  <si>
    <t>9103711856</t>
  </si>
  <si>
    <t>Mon. - Fri. 9 - 6; Sat. 9 - 1</t>
  </si>
  <si>
    <t>G. V. BARBEE SR. LIBRARY</t>
  </si>
  <si>
    <t>28465</t>
  </si>
  <si>
    <t>8157</t>
  </si>
  <si>
    <t>9102784283</t>
  </si>
  <si>
    <t>9102784049</t>
  </si>
  <si>
    <t>28459</t>
  </si>
  <si>
    <t>7024</t>
  </si>
  <si>
    <t>9107546578</t>
  </si>
  <si>
    <t>9107546874</t>
  </si>
  <si>
    <t>70.0-99.9 Mbps</t>
  </si>
  <si>
    <t>28711</t>
  </si>
  <si>
    <t>3325</t>
  </si>
  <si>
    <t>8282504756</t>
  </si>
  <si>
    <t>M,W,Th,F 10:00am - 6:00pm; Tu 10:00am - 8:00pm; Sa 10:00am - 5:00pm</t>
  </si>
  <si>
    <t>28805</t>
  </si>
  <si>
    <t>2091</t>
  </si>
  <si>
    <t>8282504738</t>
  </si>
  <si>
    <t>Tu,Th 9:00am - 8:00pm; W,F 9:00am - 6:00pm; Sa 9:00am - 5:00pm</t>
  </si>
  <si>
    <t>28728</t>
  </si>
  <si>
    <t>1559</t>
  </si>
  <si>
    <t>8282504758</t>
  </si>
  <si>
    <t>28804</t>
  </si>
  <si>
    <t>2357</t>
  </si>
  <si>
    <t>8282504752</t>
  </si>
  <si>
    <t>M,W,F 10:00am - 6:00pm; Tu, Th 10:00am - 8:00pm; Sa 10:00am - 5:00pm</t>
  </si>
  <si>
    <t>28803</t>
  </si>
  <si>
    <t>1107</t>
  </si>
  <si>
    <t>8282504754</t>
  </si>
  <si>
    <t>SOUTH BUNCOMBE SKYLAND LIBRARY</t>
  </si>
  <si>
    <t>28776</t>
  </si>
  <si>
    <t>1037</t>
  </si>
  <si>
    <t>8282506488</t>
  </si>
  <si>
    <t>28778</t>
  </si>
  <si>
    <t>8282506486</t>
  </si>
  <si>
    <t>Tu 10:00am - 8:00 pm; W-F 10:00am - 6:00pm; Sa 10:00am - 2:00pm</t>
  </si>
  <si>
    <t>28787</t>
  </si>
  <si>
    <t>8282506482</t>
  </si>
  <si>
    <t>28806</t>
  </si>
  <si>
    <t>2693</t>
  </si>
  <si>
    <t>8282504750</t>
  </si>
  <si>
    <t>60 COURT PLZ</t>
  </si>
  <si>
    <t>3519</t>
  </si>
  <si>
    <t>8282504735</t>
  </si>
  <si>
    <t>M-F 8:00am - 6:00pm</t>
  </si>
  <si>
    <t>28730</t>
  </si>
  <si>
    <t>8746</t>
  </si>
  <si>
    <t>8282506484</t>
  </si>
  <si>
    <t>28748</t>
  </si>
  <si>
    <t>6408</t>
  </si>
  <si>
    <t>8282506480</t>
  </si>
  <si>
    <t>28637</t>
  </si>
  <si>
    <t>8305</t>
  </si>
  <si>
    <t>8283973600</t>
  </si>
  <si>
    <t>M -- 3pm-8pm, T-F -- 10am-5pm (closed 1pm-2pm for lunch); Sat -- 10am--2pm; Sun -- Closed</t>
  </si>
  <si>
    <t>28690</t>
  </si>
  <si>
    <t>2846</t>
  </si>
  <si>
    <t>8288742421</t>
  </si>
  <si>
    <t>8288741211</t>
  </si>
  <si>
    <t>M,W -- 9am-6pm; T,Th -- 9am-8pm; F -- 9am-6pm; Sat -- 9am-5pm; Sun -- Closed</t>
  </si>
  <si>
    <t>28081</t>
  </si>
  <si>
    <t>7049201180</t>
  </si>
  <si>
    <t>M - Th 9 am - 7 pm; Sat 9 am - 5 pm</t>
  </si>
  <si>
    <t>28124</t>
  </si>
  <si>
    <t>7686</t>
  </si>
  <si>
    <t>7044369955</t>
  </si>
  <si>
    <t>M - Th 9 am - 7 pm; Sat 9 am - 1 pm</t>
  </si>
  <si>
    <t>28027</t>
  </si>
  <si>
    <t>7630</t>
  </si>
  <si>
    <t>28075</t>
  </si>
  <si>
    <t>7049202080</t>
  </si>
  <si>
    <t>28630</t>
  </si>
  <si>
    <t>1597</t>
  </si>
  <si>
    <t>8283967703</t>
  </si>
  <si>
    <t>MTThF: 8:30am-5:30pm; W: 11:00am-5:30pm; Sat 9:00am-12:00pm; Closed each day for lunch 1:00pm-2:00pm</t>
  </si>
  <si>
    <t>28638</t>
  </si>
  <si>
    <t>2401</t>
  </si>
  <si>
    <t>8287284207</t>
  </si>
  <si>
    <t>MTThF: 8:30am-5:30pm; W: 11:00am-5:30pm; Sat 9:00am-1:00pm; Closed each day for lunch 1:00pm-2:00pm</t>
  </si>
  <si>
    <t>C-Caswell</t>
  </si>
  <si>
    <t>28613</t>
  </si>
  <si>
    <t>1924</t>
  </si>
  <si>
    <t>8284665108</t>
  </si>
  <si>
    <t>Tues 12-8; Wed-Fri 9-6; Sat 9-2</t>
  </si>
  <si>
    <t>100 Mbps-999 Mbps</t>
  </si>
  <si>
    <t>28650</t>
  </si>
  <si>
    <t>1248</t>
  </si>
  <si>
    <t>8284282712</t>
  </si>
  <si>
    <t>28673</t>
  </si>
  <si>
    <t>8284782729</t>
  </si>
  <si>
    <t>Tues 12-8; Wed-Frid 9-6; Sat 9-2</t>
  </si>
  <si>
    <t>28602</t>
  </si>
  <si>
    <t>5401</t>
  </si>
  <si>
    <t>8282942343</t>
  </si>
  <si>
    <t>Mon-Tues 12-8; Wed-Fri 9-6; Sat 9-2</t>
  </si>
  <si>
    <t>9700</t>
  </si>
  <si>
    <t>8282563030</t>
  </si>
  <si>
    <t>Mon-Tues 12-8; Wed-Sat 9-6</t>
  </si>
  <si>
    <t>PO Box 220</t>
  </si>
  <si>
    <t>28610</t>
  </si>
  <si>
    <t>0220</t>
  </si>
  <si>
    <t>8284666817</t>
  </si>
  <si>
    <t>Tues-Fri 12-6; Sat 9-2</t>
  </si>
  <si>
    <t xml:space="preserve">M-Th:10am-9pm, F-Sat:10am-6pm,Sun:1pm-5pm </t>
  </si>
  <si>
    <t>BEATTIES FORD ROAD REGIONAL LIBRARY</t>
  </si>
  <si>
    <t>28216</t>
  </si>
  <si>
    <t>4316</t>
  </si>
  <si>
    <t>7044163000</t>
  </si>
  <si>
    <t>M-Th: 10-8pm, F&amp;Sat: 10-5pm, Sun: 1-5pm (Closed during the Summer, Memorial day - Labor day)</t>
  </si>
  <si>
    <t>28031</t>
  </si>
  <si>
    <t>746</t>
  </si>
  <si>
    <t>7044163800</t>
  </si>
  <si>
    <t>M-W: 10-8pm, Th: Closed, F&amp;Sat: 10-5pm, Sun: Closed</t>
  </si>
  <si>
    <t>28036</t>
  </si>
  <si>
    <t>7044164000</t>
  </si>
  <si>
    <t>28215</t>
  </si>
  <si>
    <t>4127</t>
  </si>
  <si>
    <t>7044164400</t>
  </si>
  <si>
    <t>7049732780</t>
  </si>
  <si>
    <t>INDEPENDENCE REGIONAL LIBRARY</t>
  </si>
  <si>
    <t>28212</t>
  </si>
  <si>
    <t>6830</t>
  </si>
  <si>
    <t>7044164800</t>
  </si>
  <si>
    <t>28105</t>
  </si>
  <si>
    <t>5316</t>
  </si>
  <si>
    <t>7044165000</t>
  </si>
  <si>
    <t>28227</t>
  </si>
  <si>
    <t>9355</t>
  </si>
  <si>
    <t>7044165200</t>
  </si>
  <si>
    <t>28211</t>
  </si>
  <si>
    <t>3584</t>
  </si>
  <si>
    <t>7044165400</t>
  </si>
  <si>
    <t>MOUNTAIN ISLAND BRANCH LIBRARY</t>
  </si>
  <si>
    <t>28214</t>
  </si>
  <si>
    <t>7044165600</t>
  </si>
  <si>
    <t>28207</t>
  </si>
  <si>
    <t>7044165800</t>
  </si>
  <si>
    <t>28078</t>
  </si>
  <si>
    <t>4953</t>
  </si>
  <si>
    <t>7044166000</t>
  </si>
  <si>
    <t>28205</t>
  </si>
  <si>
    <t>5021</t>
  </si>
  <si>
    <t>7044166200</t>
  </si>
  <si>
    <t>28209</t>
  </si>
  <si>
    <t>2608</t>
  </si>
  <si>
    <t>7044166400</t>
  </si>
  <si>
    <t>28277</t>
  </si>
  <si>
    <t>2527</t>
  </si>
  <si>
    <t>7044166600</t>
  </si>
  <si>
    <t>28273</t>
  </si>
  <si>
    <t>3114</t>
  </si>
  <si>
    <t>7044166800</t>
  </si>
  <si>
    <t>28206</t>
  </si>
  <si>
    <t>7044167000</t>
  </si>
  <si>
    <t>301 E W T HARRIS RD</t>
  </si>
  <si>
    <t>28262</t>
  </si>
  <si>
    <t>3473</t>
  </si>
  <si>
    <t>7044167200</t>
  </si>
  <si>
    <t>28208</t>
  </si>
  <si>
    <t>6104</t>
  </si>
  <si>
    <t>7044167400</t>
  </si>
  <si>
    <t>CHATHAM COUNTY - BOOKMOBILE</t>
  </si>
  <si>
    <t>CHATHAM COUNTY BOOKMOBILE</t>
  </si>
  <si>
    <t>9195427725</t>
  </si>
  <si>
    <t>C-CHATHAM-BS</t>
  </si>
  <si>
    <t>27252</t>
  </si>
  <si>
    <t>9323</t>
  </si>
  <si>
    <t>9198984522</t>
  </si>
  <si>
    <t>1650</t>
  </si>
  <si>
    <t>9195458084</t>
  </si>
  <si>
    <t>9195458080</t>
  </si>
  <si>
    <t>3050</t>
  </si>
  <si>
    <t>28090</t>
  </si>
  <si>
    <t>9462</t>
  </si>
  <si>
    <t>7045387005</t>
  </si>
  <si>
    <t>7045380801</t>
  </si>
  <si>
    <t>M-W 2pm - 6 pm Th 9am - 6 pm Sa 9am - 1pm</t>
  </si>
  <si>
    <t>28431</t>
  </si>
  <si>
    <t>1839</t>
  </si>
  <si>
    <t>9106543322</t>
  </si>
  <si>
    <t>9106402665</t>
  </si>
  <si>
    <t>12-6</t>
  </si>
  <si>
    <t>28456</t>
  </si>
  <si>
    <t>9106554157</t>
  </si>
  <si>
    <t>28439</t>
  </si>
  <si>
    <t>9106497098</t>
  </si>
  <si>
    <t>28450</t>
  </si>
  <si>
    <t>9106464616</t>
  </si>
  <si>
    <t>28463</t>
  </si>
  <si>
    <t>9106533774</t>
  </si>
  <si>
    <t>28584</t>
  </si>
  <si>
    <t>4492</t>
  </si>
  <si>
    <t>2523936500</t>
  </si>
  <si>
    <t>M,W,F,SAT. 8:30am-5pm</t>
  </si>
  <si>
    <t>28516</t>
  </si>
  <si>
    <t>2527281333</t>
  </si>
  <si>
    <t>2525042009</t>
  </si>
  <si>
    <t>M&amp;F 9am-6pm, W 9am-8pm</t>
  </si>
  <si>
    <t>1565</t>
  </si>
  <si>
    <t>2527282050</t>
  </si>
  <si>
    <t>M-TH 8:30-9pm, F 8:30am-6pm, SAT 8:30am-5pm</t>
  </si>
  <si>
    <t>28523</t>
  </si>
  <si>
    <t>2526386363</t>
  </si>
  <si>
    <t>2526384639</t>
  </si>
  <si>
    <t>M-TH 2pm-8pm, F 2pm-6pm</t>
  </si>
  <si>
    <t>EMERALD ISLE LIBRARY</t>
  </si>
  <si>
    <t>28532</t>
  </si>
  <si>
    <t>1942</t>
  </si>
  <si>
    <t>2524477509</t>
  </si>
  <si>
    <t>2524477422</t>
  </si>
  <si>
    <t>M-W 10am-8pm, TH-F 10am-6pm, SAT 10am-4pm</t>
  </si>
  <si>
    <t>2526387800</t>
  </si>
  <si>
    <t>2526387817</t>
  </si>
  <si>
    <t>M-TH 9am-9pm, F&amp; SAT 9am-6pm, SUN 2pm-6pm</t>
  </si>
  <si>
    <t>28570</t>
  </si>
  <si>
    <t>9530</t>
  </si>
  <si>
    <t>2522235108</t>
  </si>
  <si>
    <t>2522236116</t>
  </si>
  <si>
    <t>M-T 9am-8pm, F 9am-6pm, SAT. 9am-4pm</t>
  </si>
  <si>
    <t>28515</t>
  </si>
  <si>
    <t>9633</t>
  </si>
  <si>
    <t>2527453515</t>
  </si>
  <si>
    <t>2527453847</t>
  </si>
  <si>
    <t>M,T,TH 9am-8pm, W 9am-2pm, F 9am-6pm, SAT 10am-2pm</t>
  </si>
  <si>
    <t>28586</t>
  </si>
  <si>
    <t>2522440571</t>
  </si>
  <si>
    <t>2522441335</t>
  </si>
  <si>
    <t>3711 VILLAGE DRIVE</t>
  </si>
  <si>
    <t>28304</t>
  </si>
  <si>
    <t>1530</t>
  </si>
  <si>
    <t>1598</t>
  </si>
  <si>
    <t>9104244008</t>
  </si>
  <si>
    <t>9104231456</t>
  </si>
  <si>
    <t>Mon-Wed 9am-9pm, Thu-Sat 9am-6pm, Sun closed</t>
  </si>
  <si>
    <t>6882 CLIFFDALE ROAD</t>
  </si>
  <si>
    <t>28314</t>
  </si>
  <si>
    <t>1936</t>
  </si>
  <si>
    <t>9108643800</t>
  </si>
  <si>
    <t>9104879090</t>
  </si>
  <si>
    <t>CUMBERLAND COUNTY PUBLIC LIBRARY &amp; INF CENTER</t>
  </si>
  <si>
    <t>CUMBERLAND COUNTY PUBLIC LIBRARY &amp; INF CENTER BM</t>
  </si>
  <si>
    <t>4809 CLINTON ROAD</t>
  </si>
  <si>
    <t>28312</t>
  </si>
  <si>
    <t>8401</t>
  </si>
  <si>
    <t>9104852955</t>
  </si>
  <si>
    <t>9104855492</t>
  </si>
  <si>
    <t>3411 GOLFVIEW ROAD</t>
  </si>
  <si>
    <t>28348</t>
  </si>
  <si>
    <t>2266</t>
  </si>
  <si>
    <t>9104258455</t>
  </si>
  <si>
    <t>9104230997</t>
  </si>
  <si>
    <t>COURT LIBRARY</t>
  </si>
  <si>
    <t>117 DICK STREET</t>
  </si>
  <si>
    <t>5763</t>
  </si>
  <si>
    <t>9103216600</t>
  </si>
  <si>
    <t>9104855291</t>
  </si>
  <si>
    <t>855 MCARTHUR ROAD</t>
  </si>
  <si>
    <t>28311</t>
  </si>
  <si>
    <t>2053</t>
  </si>
  <si>
    <t>9108221998</t>
  </si>
  <si>
    <t>9104800030</t>
  </si>
  <si>
    <t>28390</t>
  </si>
  <si>
    <t>3189</t>
  </si>
  <si>
    <t>3340</t>
  </si>
  <si>
    <t>9104973650</t>
  </si>
  <si>
    <t>9104970523</t>
  </si>
  <si>
    <t>7469 CENTURY CIRCLE</t>
  </si>
  <si>
    <t>28306</t>
  </si>
  <si>
    <t>3141</t>
  </si>
  <si>
    <t>9104870440</t>
  </si>
  <si>
    <t>9104870455</t>
  </si>
  <si>
    <t>27239</t>
  </si>
  <si>
    <t>3368592215</t>
  </si>
  <si>
    <t>3368595006</t>
  </si>
  <si>
    <t>Mon &amp; Thurs: 9:00 a.m. - 8:00 a.m. Tues,Wed, &amp; Fri: 9:00 a.m. - 5:30 p.m. Sat: 10:00 a.m. - 2:00 p.m.</t>
  </si>
  <si>
    <t>DAVIDSON COUNTY PUBLIC LIBRARY SYSTEM BOOKMOBILE</t>
  </si>
  <si>
    <t>3364257135</t>
  </si>
  <si>
    <t>Mon - Fri: 8:30 a.m. - 4:30 p.m.</t>
  </si>
  <si>
    <t>27374</t>
  </si>
  <si>
    <t>1749</t>
  </si>
  <si>
    <t>3362422050</t>
  </si>
  <si>
    <t>3367313719</t>
  </si>
  <si>
    <t>Mon: 9:30 a.m. - 8:00 p.m. Tues, Wed, Thurs: 9:30 a.m. - 7:00 p.m. Fri: 9:00 a.m. - 5;30 p.m. Sat: 10:00 a.m. - 3:00 p.m.</t>
  </si>
  <si>
    <t>27360</t>
  </si>
  <si>
    <t>4638</t>
  </si>
  <si>
    <t>3364742690</t>
  </si>
  <si>
    <t>3364724690</t>
  </si>
  <si>
    <t>Mon -Thurs: 9:00 a.m.-8:00 p.m. Fri: 9:00 a.m. - 5:30 p.m. Sat: 9:30 a.m. -3:00 p.m</t>
  </si>
  <si>
    <t>27295</t>
  </si>
  <si>
    <t>6006</t>
  </si>
  <si>
    <t>3368534800</t>
  </si>
  <si>
    <t>3368534803</t>
  </si>
  <si>
    <t>Mon &amp; Thurs: 9:00 a.m. - 8:00 p.m.Tues &amp; Wed: 9:00 a.m. - 6:00 p.m. Fri: 9:00 a.m. - 5:30 p.m. Sat: 10:00 a.m. - 2:00 p.m.</t>
  </si>
  <si>
    <t>27014</t>
  </si>
  <si>
    <t>3362842805</t>
  </si>
  <si>
    <t>M12-6; t-f 10-5</t>
  </si>
  <si>
    <t>28453</t>
  </si>
  <si>
    <t>333</t>
  </si>
  <si>
    <t>9102897056</t>
  </si>
  <si>
    <t>M,W,F 2:00-5:54 and Th 3:00-6:45</t>
  </si>
  <si>
    <t>28341</t>
  </si>
  <si>
    <t>9102670601</t>
  </si>
  <si>
    <t>M,W,Th,F 2:00-5:45</t>
  </si>
  <si>
    <t>28518</t>
  </si>
  <si>
    <t>721</t>
  </si>
  <si>
    <t>9102984677</t>
  </si>
  <si>
    <t>M,T,Th,F 10:00-12:30 and 2:00-5:45 W 2:00-5:45</t>
  </si>
  <si>
    <t>28458</t>
  </si>
  <si>
    <t>940</t>
  </si>
  <si>
    <t>9102892490</t>
  </si>
  <si>
    <t>T,F 9:00-1:00 &amp; 2:00-5:45 W,Th 2:00-5:45</t>
  </si>
  <si>
    <t>28398</t>
  </si>
  <si>
    <t>1908</t>
  </si>
  <si>
    <t>9102934664</t>
  </si>
  <si>
    <t>M,F 9:00-12:45 &amp; 2:00-5:45 and T,Th 2:00-5:45</t>
  </si>
  <si>
    <t>27703</t>
  </si>
  <si>
    <t>6746</t>
  </si>
  <si>
    <t>9195600203</t>
  </si>
  <si>
    <t>9195988673</t>
  </si>
  <si>
    <t>27713</t>
  </si>
  <si>
    <t>2225</t>
  </si>
  <si>
    <t>9195607409</t>
  </si>
  <si>
    <t>9198063603</t>
  </si>
  <si>
    <t>27704</t>
  </si>
  <si>
    <t>9195600210</t>
  </si>
  <si>
    <t>M-F: 2-6 pm</t>
  </si>
  <si>
    <t>DURHAM COUNTY LIBRARY BOOKMOBILE</t>
  </si>
  <si>
    <t>9195600155</t>
  </si>
  <si>
    <t>varies</t>
  </si>
  <si>
    <t>4649</t>
  </si>
  <si>
    <t>9195600240</t>
  </si>
  <si>
    <t>27712</t>
  </si>
  <si>
    <t>2223</t>
  </si>
  <si>
    <t>9195600231</t>
  </si>
  <si>
    <t>9195600246</t>
  </si>
  <si>
    <t>PARKWOOD BRANCH LIBRARY</t>
  </si>
  <si>
    <t>SALVATION ARMY BOYS CLUB</t>
  </si>
  <si>
    <t>27707</t>
  </si>
  <si>
    <t>3531</t>
  </si>
  <si>
    <t>9195608590</t>
  </si>
  <si>
    <t>9195600542</t>
  </si>
  <si>
    <t>2369</t>
  </si>
  <si>
    <t>9195600270</t>
  </si>
  <si>
    <t>9195600283</t>
  </si>
  <si>
    <t>M, T: 9 am - 9 pm; W: 9 am - 6 pm; Th: 9 am - 9 pm; F: 2-6 pm; Sat: 9:30 am - 6 pm</t>
  </si>
  <si>
    <t>27958</t>
  </si>
  <si>
    <t>6500</t>
  </si>
  <si>
    <t>2524356419</t>
  </si>
  <si>
    <t>2524350680</t>
  </si>
  <si>
    <t>M-F: 9-6, Sat: 8:30-5</t>
  </si>
  <si>
    <t>27917</t>
  </si>
  <si>
    <t>9707</t>
  </si>
  <si>
    <t>2524538345</t>
  </si>
  <si>
    <t>2524538717</t>
  </si>
  <si>
    <t>27954</t>
  </si>
  <si>
    <t>1000</t>
  </si>
  <si>
    <t>9241</t>
  </si>
  <si>
    <t>2524732372</t>
  </si>
  <si>
    <t>2524736034</t>
  </si>
  <si>
    <t>M, TH:10-7, T,W,F:10-5:30, Sat:10-4</t>
  </si>
  <si>
    <t>PO BOX 309</t>
  </si>
  <si>
    <t>27943</t>
  </si>
  <si>
    <t>309</t>
  </si>
  <si>
    <t>2529862385</t>
  </si>
  <si>
    <t>2529862952</t>
  </si>
  <si>
    <t>T, TH, F:10-5:30, W:1-7, Sat:10-12:30</t>
  </si>
  <si>
    <t>27948</t>
  </si>
  <si>
    <t>8455</t>
  </si>
  <si>
    <t>2524414331</t>
  </si>
  <si>
    <t>2524410608</t>
  </si>
  <si>
    <t>M.TH,F:10-5:30, T-W:10-7, Sat:10-4</t>
  </si>
  <si>
    <t>PASQUOTANK-CAMDEN BOOKMOBILE</t>
  </si>
  <si>
    <t>M-TH: 9:30-5</t>
  </si>
  <si>
    <t>27927</t>
  </si>
  <si>
    <t>2524530496</t>
  </si>
  <si>
    <t>2524536960</t>
  </si>
  <si>
    <t>M-T,W,F:9-5, TH: 10-6</t>
  </si>
  <si>
    <t>27864</t>
  </si>
  <si>
    <t>2528274621</t>
  </si>
  <si>
    <t>M, W,F 9-6 / T, Th 9-8</t>
  </si>
  <si>
    <t>28741</t>
  </si>
  <si>
    <t>8285263031</t>
  </si>
  <si>
    <t>8285265278</t>
  </si>
  <si>
    <t>T-F: 10:00-5:30; Sa: 10:00-4:00</t>
  </si>
  <si>
    <t>28779</t>
  </si>
  <si>
    <t>3098</t>
  </si>
  <si>
    <t>8285862016</t>
  </si>
  <si>
    <t>8285863423</t>
  </si>
  <si>
    <t>M,W,F,Sa: 10:00-5:30; T,Th: 10:00-8:00</t>
  </si>
  <si>
    <t>28734</t>
  </si>
  <si>
    <t>8285243600</t>
  </si>
  <si>
    <t>8285249550</t>
  </si>
  <si>
    <t>M-Th: 9:00-8:00; F,Sa: 9:00-5:00</t>
  </si>
  <si>
    <t>8284883030</t>
  </si>
  <si>
    <t>8284889857</t>
  </si>
  <si>
    <t>M,W: 10:00-5:30; T,Th: 10:00-7:00; F,Sa: 10:00-4:00</t>
  </si>
  <si>
    <t>28781</t>
  </si>
  <si>
    <t>8283213020</t>
  </si>
  <si>
    <t>M-Sa:10:00-5:00</t>
  </si>
  <si>
    <t>27105</t>
  </si>
  <si>
    <t>3023</t>
  </si>
  <si>
    <t>3367032910</t>
  </si>
  <si>
    <t>3366614919</t>
  </si>
  <si>
    <t>27012</t>
  </si>
  <si>
    <t>8726</t>
  </si>
  <si>
    <t>3367032920</t>
  </si>
  <si>
    <t>3367124452</t>
  </si>
  <si>
    <t>EAST WINSTON HERITAGE CENTER</t>
  </si>
  <si>
    <t>4215</t>
  </si>
  <si>
    <t>3367032950</t>
  </si>
  <si>
    <t>3367278498</t>
  </si>
  <si>
    <t>Mon-Wed-12 PM- 9PM; THURS-FRI: 10AM-6PM;SAT-10AM-2PM; SUN- CLOSED</t>
  </si>
  <si>
    <t>27106</t>
  </si>
  <si>
    <t>3805</t>
  </si>
  <si>
    <t>3367032900</t>
  </si>
  <si>
    <t>Mon - Fri - 8AM - 5PM</t>
  </si>
  <si>
    <t>27284</t>
  </si>
  <si>
    <t>2939</t>
  </si>
  <si>
    <t>3367032930</t>
  </si>
  <si>
    <t>3369935216</t>
  </si>
  <si>
    <t>27023</t>
  </si>
  <si>
    <t>7610</t>
  </si>
  <si>
    <t>3367032940</t>
  </si>
  <si>
    <t>3369459745</t>
  </si>
  <si>
    <t>27045</t>
  </si>
  <si>
    <t>9324</t>
  </si>
  <si>
    <t>3367032970</t>
  </si>
  <si>
    <t>3369699401</t>
  </si>
  <si>
    <t>Mon-Wed-10 AM- 9PM; THURS-FRI: 10AM-6PM;SAT-10AM-2PM; SUN- CLOSED</t>
  </si>
  <si>
    <t>27127</t>
  </si>
  <si>
    <t>3870</t>
  </si>
  <si>
    <t>3367032980</t>
  </si>
  <si>
    <t>3367714724</t>
  </si>
  <si>
    <t>27051</t>
  </si>
  <si>
    <t>3367032990</t>
  </si>
  <si>
    <t>3365959080</t>
  </si>
  <si>
    <t>3108</t>
  </si>
  <si>
    <t>3367220597</t>
  </si>
  <si>
    <t>Tues and Thurs - 2PM - 5PM</t>
  </si>
  <si>
    <t>HAPPY HILL MINI LIBRARY</t>
  </si>
  <si>
    <t>27107</t>
  </si>
  <si>
    <t>1596</t>
  </si>
  <si>
    <t>3367886563</t>
  </si>
  <si>
    <t>Mon and Wed - 2PM - 5PM</t>
  </si>
  <si>
    <t>3897</t>
  </si>
  <si>
    <t>3367032960</t>
  </si>
  <si>
    <t>3367483318</t>
  </si>
  <si>
    <t>610 Main St</t>
  </si>
  <si>
    <t>27508</t>
  </si>
  <si>
    <t>9194966764</t>
  </si>
  <si>
    <t>9194975821</t>
  </si>
  <si>
    <t>M-F 1-7p.m.</t>
  </si>
  <si>
    <t>27525</t>
  </si>
  <si>
    <t>1329</t>
  </si>
  <si>
    <t>9194942736</t>
  </si>
  <si>
    <t>9194942466</t>
  </si>
  <si>
    <t>M-F 12-7pm</t>
  </si>
  <si>
    <t>9195561612</t>
  </si>
  <si>
    <t>Wed Thurs Times Vary</t>
  </si>
  <si>
    <t>218 US 1-A S</t>
  </si>
  <si>
    <t>27596</t>
  </si>
  <si>
    <t>9195569633</t>
  </si>
  <si>
    <t>M-F 10-7 Sat 1-5pm</t>
  </si>
  <si>
    <t>BELMONT BRANCH</t>
  </si>
  <si>
    <t>Belmont Branch</t>
  </si>
  <si>
    <t>125 N. Central Ave.</t>
  </si>
  <si>
    <t>Belmont</t>
  </si>
  <si>
    <t>28012</t>
  </si>
  <si>
    <t>7042855426</t>
  </si>
  <si>
    <t>7048255426</t>
  </si>
  <si>
    <t>M 10-2, T,Th 10-6, Sa 10-2</t>
  </si>
  <si>
    <t>C-GASTON-B</t>
  </si>
  <si>
    <t>BESSEMER CITY BRANCH</t>
  </si>
  <si>
    <t>Bessemer City Branch</t>
  </si>
  <si>
    <t>207 N. 12th St.</t>
  </si>
  <si>
    <t>Bessemer City</t>
  </si>
  <si>
    <t>28016</t>
  </si>
  <si>
    <t>7046293321</t>
  </si>
  <si>
    <t>M, W, F 10-6</t>
  </si>
  <si>
    <t>C-GASTON-BS</t>
  </si>
  <si>
    <t>CHERRYVILLE BRANCH</t>
  </si>
  <si>
    <t>Cherryville Branch</t>
  </si>
  <si>
    <t>605 E. Main St.</t>
  </si>
  <si>
    <t>Cherryville</t>
  </si>
  <si>
    <t>7044356767</t>
  </si>
  <si>
    <t>C-GASTON-C</t>
  </si>
  <si>
    <t>DALLAS BRANCH</t>
  </si>
  <si>
    <t>Dallas Branch</t>
  </si>
  <si>
    <t>105 S. Holland St.</t>
  </si>
  <si>
    <t>Dallas</t>
  </si>
  <si>
    <t>28034</t>
  </si>
  <si>
    <t>7049223621</t>
  </si>
  <si>
    <t>C-GASTON-D</t>
  </si>
  <si>
    <t>FERGUSON BRANCH</t>
  </si>
  <si>
    <t>Ferguson Branch</t>
  </si>
  <si>
    <t>913 N. Pryor St.</t>
  </si>
  <si>
    <t>28052</t>
  </si>
  <si>
    <t>7048688046</t>
  </si>
  <si>
    <t>M,T,Th 1-9, W,F 1-6, Sa 10-2</t>
  </si>
  <si>
    <t>C-GASTON-F</t>
  </si>
  <si>
    <t>LOWELL BRANCH</t>
  </si>
  <si>
    <t>Lowell Branch</t>
  </si>
  <si>
    <t>203 McAdenville Rd.</t>
  </si>
  <si>
    <t>Lowell</t>
  </si>
  <si>
    <t>28098</t>
  </si>
  <si>
    <t>7048241266</t>
  </si>
  <si>
    <t>C-GASTON-L</t>
  </si>
  <si>
    <t>MOUNT HOLLY BRANCH</t>
  </si>
  <si>
    <t>Mt. Holly Branch</t>
  </si>
  <si>
    <t>245 W. Catawba Ave.</t>
  </si>
  <si>
    <t>Mt. Holly</t>
  </si>
  <si>
    <t>28120</t>
  </si>
  <si>
    <t>7048273581</t>
  </si>
  <si>
    <t>7048278573</t>
  </si>
  <si>
    <t>C-GASTON-H</t>
  </si>
  <si>
    <t>STANLEY BRANCH</t>
  </si>
  <si>
    <t>Stanley Branch</t>
  </si>
  <si>
    <t>205 Peterson St.</t>
  </si>
  <si>
    <t>Stanley</t>
  </si>
  <si>
    <t>28164</t>
  </si>
  <si>
    <t>7042634166</t>
  </si>
  <si>
    <t>C-GASTON-S</t>
  </si>
  <si>
    <t>UNION ROAD BRANCH</t>
  </si>
  <si>
    <t>Union Road Branch</t>
  </si>
  <si>
    <t>5800 Union Rd.</t>
  </si>
  <si>
    <t>28056</t>
  </si>
  <si>
    <t>7048524073</t>
  </si>
  <si>
    <t>7048529631</t>
  </si>
  <si>
    <t>C-GASTON-U</t>
  </si>
  <si>
    <t>LINCOLN COUNTY PUBLIC LIBRARY - BOOKMOBILE</t>
  </si>
  <si>
    <t>GASTON-LINCOLN REGIONAL LIBRARY</t>
  </si>
  <si>
    <t>LINCOLN COUNTY PUBLIC LIBRARY BOOKMOBILE</t>
  </si>
  <si>
    <t>2616</t>
  </si>
  <si>
    <t>7047358044</t>
  </si>
  <si>
    <t>R-GASTON-LINCOLN-BS</t>
  </si>
  <si>
    <t>3635</t>
  </si>
  <si>
    <t>2331</t>
  </si>
  <si>
    <t>28037</t>
  </si>
  <si>
    <t>9229</t>
  </si>
  <si>
    <t>7044833589</t>
  </si>
  <si>
    <t>1709</t>
  </si>
  <si>
    <t>2651</t>
  </si>
  <si>
    <t>1564</t>
  </si>
  <si>
    <t>1603</t>
  </si>
  <si>
    <t>1817</t>
  </si>
  <si>
    <t>9999</t>
  </si>
  <si>
    <t>28168</t>
  </si>
  <si>
    <t>8434</t>
  </si>
  <si>
    <t>7042769946</t>
  </si>
  <si>
    <t>9196931231</t>
  </si>
  <si>
    <t>T&amp;Sat10-3,TH2-7</t>
  </si>
  <si>
    <t>27522</t>
  </si>
  <si>
    <t>9195281752</t>
  </si>
  <si>
    <t>9195281376</t>
  </si>
  <si>
    <t>M-TH10-8,F10-5,Sat12-5</t>
  </si>
  <si>
    <t>27582</t>
  </si>
  <si>
    <t>300 MAIN ST</t>
  </si>
  <si>
    <t>9196935722</t>
  </si>
  <si>
    <t>9196930410</t>
  </si>
  <si>
    <t>M&amp;W10-5,Tue&amp;Th12-7</t>
  </si>
  <si>
    <t>27408</t>
  </si>
  <si>
    <t>4602</t>
  </si>
  <si>
    <t>3363737540</t>
  </si>
  <si>
    <t>3363737542</t>
  </si>
  <si>
    <t>M-Th 9am-9pm; F - 9a-9p;Sat. - 9a-6p; Sun - 2-pm - 6 pm</t>
  </si>
  <si>
    <t>27403</t>
  </si>
  <si>
    <t>3329</t>
  </si>
  <si>
    <t>3362</t>
  </si>
  <si>
    <t>3362975000</t>
  </si>
  <si>
    <t>3362975005</t>
  </si>
  <si>
    <t>27410</t>
  </si>
  <si>
    <t>2044</t>
  </si>
  <si>
    <t>3363732923</t>
  </si>
  <si>
    <t>3363737943</t>
  </si>
  <si>
    <t>27405</t>
  </si>
  <si>
    <t>5357</t>
  </si>
  <si>
    <t>3363735810</t>
  </si>
  <si>
    <t>3363326458</t>
  </si>
  <si>
    <t>27407</t>
  </si>
  <si>
    <t>7623</t>
  </si>
  <si>
    <t>3363732925</t>
  </si>
  <si>
    <t>3368556635</t>
  </si>
  <si>
    <t>27406</t>
  </si>
  <si>
    <t>3363735838</t>
  </si>
  <si>
    <t>3364125960</t>
  </si>
  <si>
    <t>3363732580</t>
  </si>
  <si>
    <t>Th. 9am - 5 pm</t>
  </si>
  <si>
    <t>27823</t>
  </si>
  <si>
    <t>2524455203</t>
  </si>
  <si>
    <t>2524454321</t>
  </si>
  <si>
    <t>M-F 8:30-5:00;Sat. 9 -12</t>
  </si>
  <si>
    <t>WED- 8:30-2</t>
  </si>
  <si>
    <t>27850</t>
  </si>
  <si>
    <t>2525863608</t>
  </si>
  <si>
    <t>2525863495</t>
  </si>
  <si>
    <t>M-F- 8:30-5;SAT. 9-12:30</t>
  </si>
  <si>
    <t>27874</t>
  </si>
  <si>
    <t>2528265578</t>
  </si>
  <si>
    <t>2528265037</t>
  </si>
  <si>
    <t>M,W,F-8:30-5;TU &amp;THUR. 8:30-7; SAT. 9-12</t>
  </si>
  <si>
    <t>27890</t>
  </si>
  <si>
    <t>1504</t>
  </si>
  <si>
    <t>2525363837</t>
  </si>
  <si>
    <t>2525362477</t>
  </si>
  <si>
    <t>M,W,F 8:30-5; TU &amp; THURS. 11 AM TO 7 PM; SAT. 9 TO 12:30</t>
  </si>
  <si>
    <t>27501</t>
  </si>
  <si>
    <t>442</t>
  </si>
  <si>
    <t>9196394413</t>
  </si>
  <si>
    <t>2144</t>
  </si>
  <si>
    <t>27521</t>
  </si>
  <si>
    <t>9397</t>
  </si>
  <si>
    <t>9102301944</t>
  </si>
  <si>
    <t>1502</t>
  </si>
  <si>
    <t>28334</t>
  </si>
  <si>
    <t>5304</t>
  </si>
  <si>
    <t>9108922899</t>
  </si>
  <si>
    <t>2462</t>
  </si>
  <si>
    <t>28339</t>
  </si>
  <si>
    <t>2029</t>
  </si>
  <si>
    <t>9108975780</t>
  </si>
  <si>
    <t>28323</t>
  </si>
  <si>
    <t>9108144012</t>
  </si>
  <si>
    <t>652</t>
  </si>
  <si>
    <t>28721</t>
  </si>
  <si>
    <t>9319</t>
  </si>
  <si>
    <t>8283562551</t>
  </si>
  <si>
    <t>8283562559</t>
  </si>
  <si>
    <t>Mon. Wed. 9-5</t>
  </si>
  <si>
    <t>28716</t>
  </si>
  <si>
    <t>4534</t>
  </si>
  <si>
    <t>8286482924</t>
  </si>
  <si>
    <t>8286480377</t>
  </si>
  <si>
    <t>Mon. Wed. Fri. 9-5 Tues. Thurs. 9-7 Sun. 1:30-5</t>
  </si>
  <si>
    <t>28751</t>
  </si>
  <si>
    <t>4398</t>
  </si>
  <si>
    <t>8283562541</t>
  </si>
  <si>
    <t>8283562549</t>
  </si>
  <si>
    <t>Tues, Thurs. 9-5</t>
  </si>
  <si>
    <t>28759</t>
  </si>
  <si>
    <t>5507</t>
  </si>
  <si>
    <t>8288901850</t>
  </si>
  <si>
    <t>M,W,Th 9-5:30 Tues 1:30-5:30 Fri-Sat 9-1</t>
  </si>
  <si>
    <t>28792</t>
  </si>
  <si>
    <t>188</t>
  </si>
  <si>
    <t>8286850110</t>
  </si>
  <si>
    <t>M 9-8 Tues,Th 9-5:30 W 1:30-5:30 Sat 9-1</t>
  </si>
  <si>
    <t>28729</t>
  </si>
  <si>
    <t>9784</t>
  </si>
  <si>
    <t>8288916577</t>
  </si>
  <si>
    <t xml:space="preserve">M,Tues,Th 9-5:30 W 1:30-5:30 Fri-Sat 9-1 </t>
  </si>
  <si>
    <t>28732</t>
  </si>
  <si>
    <t>998</t>
  </si>
  <si>
    <t>8286871218</t>
  </si>
  <si>
    <t>8286849446</t>
  </si>
  <si>
    <t>M 9-8 Tues,W 9-5:30 Th 1:30-5:30 Fri-Sat 9-1</t>
  </si>
  <si>
    <t>28790</t>
  </si>
  <si>
    <t>8286974969</t>
  </si>
  <si>
    <t>3507</t>
  </si>
  <si>
    <t>8283456037</t>
  </si>
  <si>
    <t>Books and Beyond</t>
  </si>
  <si>
    <t>PO Box 2530</t>
  </si>
  <si>
    <t>901 N Main St</t>
  </si>
  <si>
    <t>Guilford</t>
  </si>
  <si>
    <t>3368833653</t>
  </si>
  <si>
    <t>M-HIGHPOINT-BS</t>
  </si>
  <si>
    <t>CEDAR GROVE BRANCH LIBRARY</t>
  </si>
  <si>
    <t>HYCONEECHEE REGIONAL LIBRARY</t>
  </si>
  <si>
    <t>5800 HWY 86 NORTH</t>
  </si>
  <si>
    <t>8935</t>
  </si>
  <si>
    <t>9197329211</t>
  </si>
  <si>
    <t>R-HYCONEECHEE-CG</t>
  </si>
  <si>
    <t>27510</t>
  </si>
  <si>
    <t>2016</t>
  </si>
  <si>
    <t>9199187387</t>
  </si>
  <si>
    <t>27516</t>
  </si>
  <si>
    <t>7935</t>
  </si>
  <si>
    <t>9199693006</t>
  </si>
  <si>
    <t>8293</t>
  </si>
  <si>
    <t>3366946241</t>
  </si>
  <si>
    <t>ORANGE COUNTY LIBRARY</t>
  </si>
  <si>
    <t>8181</t>
  </si>
  <si>
    <t>9196443011</t>
  </si>
  <si>
    <t>3365977881</t>
  </si>
  <si>
    <t>28166</t>
  </si>
  <si>
    <t>8606</t>
  </si>
  <si>
    <t>7045282682</t>
  </si>
  <si>
    <t>7048785449</t>
  </si>
  <si>
    <t>Tu-Th, 10 am-7 pm; fri-sat, 9am-6 pm</t>
  </si>
  <si>
    <t>28634</t>
  </si>
  <si>
    <t>7045467086</t>
  </si>
  <si>
    <t>27505</t>
  </si>
  <si>
    <t>9725</t>
  </si>
  <si>
    <t>9192586513</t>
  </si>
  <si>
    <t>Tu-Wed:2-6; Thr:3-7</t>
  </si>
  <si>
    <t>JONESBORO BRANCH LIBRARY</t>
  </si>
  <si>
    <t>5921</t>
  </si>
  <si>
    <t>C-LEE-J</t>
  </si>
  <si>
    <t>WEST LINCOLN LIBRARY</t>
  </si>
  <si>
    <t>5545 W Hwy 27</t>
  </si>
  <si>
    <t>Vale</t>
  </si>
  <si>
    <t>704-276-9946</t>
  </si>
  <si>
    <t>704-276-1243</t>
  </si>
  <si>
    <t>M: 10am-8pm, T-F: 10am-6pm, S: 10am-1pm</t>
  </si>
  <si>
    <t>C-LINCOLN-W</t>
  </si>
  <si>
    <t>FLORENCE S. SHANKLIN LIBRARY</t>
  </si>
  <si>
    <t>7837 Fairfield Forest Road</t>
  </si>
  <si>
    <t>Denver</t>
  </si>
  <si>
    <t>704-483-3589</t>
  </si>
  <si>
    <t>704-483-8317</t>
  </si>
  <si>
    <t>M: 10am-8pm, T, Th, F: 9am-6pm, W: 10am-6pm, S: 10am-2pm</t>
  </si>
  <si>
    <t>C-LINCOLN-F</t>
  </si>
  <si>
    <t>28743</t>
  </si>
  <si>
    <t>8286223584</t>
  </si>
  <si>
    <t>38.5</t>
  </si>
  <si>
    <t>28754</t>
  </si>
  <si>
    <t>8286895183</t>
  </si>
  <si>
    <t>44.5</t>
  </si>
  <si>
    <t>3941</t>
  </si>
  <si>
    <t>access by requesting key</t>
  </si>
  <si>
    <t>28762</t>
  </si>
  <si>
    <t>6805</t>
  </si>
  <si>
    <t>8286687111</t>
  </si>
  <si>
    <t>8286684013</t>
  </si>
  <si>
    <t>T,W,F 10-5:30, Th 10-7, Sat. 12:30-5</t>
  </si>
  <si>
    <t>28771</t>
  </si>
  <si>
    <t>517</t>
  </si>
  <si>
    <t>8284798796</t>
  </si>
  <si>
    <t>8284793156</t>
  </si>
  <si>
    <t>T 12 p.m.-9 p.m.; W,Th,F 9 a.m.-6 p.m.; Sat. 9 a.m.-1 p.m.</t>
  </si>
  <si>
    <t>28904</t>
  </si>
  <si>
    <t>900</t>
  </si>
  <si>
    <t>8283898401</t>
  </si>
  <si>
    <t>8283893734</t>
  </si>
  <si>
    <t>T,W,F,S 9 a.m.-5 p.m.; Th. 9 a.m.-8 p.m.</t>
  </si>
  <si>
    <t>8288372417</t>
  </si>
  <si>
    <t>8288376416</t>
  </si>
  <si>
    <t>M,T,W,F 9 a.m.-6 p.m.; Th. 9 a.m.-9 p.m.; Sat. 9 a.m.-2 p.m.</t>
  </si>
  <si>
    <t>8288372025</t>
  </si>
  <si>
    <t>M-F 8 a.m.-4:30 p.m. (plus 17 furlough days)</t>
  </si>
  <si>
    <t>28585</t>
  </si>
  <si>
    <t>5545</t>
  </si>
  <si>
    <t>9103245061</t>
  </si>
  <si>
    <t>Tue. and Thu. 2:30 p.m. - 7:30 p.m. Sat. 11:00 a.m. - 3:00 p.m.</t>
  </si>
  <si>
    <t>28580</t>
  </si>
  <si>
    <t>1331</t>
  </si>
  <si>
    <t>2527473437</t>
  </si>
  <si>
    <t>2527477489</t>
  </si>
  <si>
    <t>Mon. - Thu. 9:00 a.m. - 9:00 p.m. Fri. - Sat. 9:00 a.m. - 6:00 p.m.</t>
  </si>
  <si>
    <t>28551</t>
  </si>
  <si>
    <t>1717</t>
  </si>
  <si>
    <t>2525663722</t>
  </si>
  <si>
    <t>2525669768</t>
  </si>
  <si>
    <t>Mon. 9:00 a.m. - 8:00 p.m. Tue. - Sat. 9:00 a.m. - 6:00 p.m.</t>
  </si>
  <si>
    <t>28555</t>
  </si>
  <si>
    <t>9741</t>
  </si>
  <si>
    <t>601 7TH ST</t>
  </si>
  <si>
    <t>9107433796</t>
  </si>
  <si>
    <t>Mon. 2:00 p.m. - 7:00 p.m. Tue. 10:00 a.m. - 6:00 p.m. Wed./Fri. 2:00 p.m. - 6:00 p.m. Sat. 10:00 a.m. - 2:00 p.m.</t>
  </si>
  <si>
    <t>28572</t>
  </si>
  <si>
    <t>7991</t>
  </si>
  <si>
    <t>2525683631</t>
  </si>
  <si>
    <t>Mon. - Fri. 9:00 a.m. - 6:00 p.m. Sat. 9:00 a.m. - 5:00 p.m.</t>
  </si>
  <si>
    <t>28573</t>
  </si>
  <si>
    <t>2522245011</t>
  </si>
  <si>
    <t>Tue. 2:00 p.m. - 7:00 p.m. Wed. 2:00 p.m. - 7:00 p.m. Thu. 11:00 a.m. - 6:00 p.m. Fri. 2:00 p.m. - 6:00 p.m. Sat. 11:00 a.m. - 3:00 p.m.</t>
  </si>
  <si>
    <t>2524484261</t>
  </si>
  <si>
    <t>Mon. - Tue. 2:00 p.m. - 7:00 p.m. Wed. 2:00 p.m. - 6:00 p.m. Thu. 2:00 p.m. - 7:00 p.m. Fri. 2:00 p.m. - 6:00 p.m. Sat. 11:00 a.m. - 3:00 p.m.</t>
  </si>
  <si>
    <t>28405</t>
  </si>
  <si>
    <t>9107986370</t>
  </si>
  <si>
    <t>9102561238</t>
  </si>
  <si>
    <t>C-NEWHANOVER-P</t>
  </si>
  <si>
    <t>28428</t>
  </si>
  <si>
    <t>5129</t>
  </si>
  <si>
    <t>9107986380</t>
  </si>
  <si>
    <t>9104589422</t>
  </si>
  <si>
    <t>M-TH 9-6PM, FRI 9-5PM, SAT 9-1PM, SUN CLOSED</t>
  </si>
  <si>
    <t>28412</t>
  </si>
  <si>
    <t>2207</t>
  </si>
  <si>
    <t>9107986390</t>
  </si>
  <si>
    <t>9104526417</t>
  </si>
  <si>
    <t>27041</t>
  </si>
  <si>
    <t>1366</t>
  </si>
  <si>
    <t>3363682370</t>
  </si>
  <si>
    <t>3363689587</t>
  </si>
  <si>
    <t>Monday:9:00a.m.-8:00p.m.; Tuesday-Thursday: 8:30 a.m.-5:30p.m.; Friday-Noon-5:30p.m.; Saturday- 8:00a.m.-1:00p.m.</t>
  </si>
  <si>
    <t>27016</t>
  </si>
  <si>
    <t>3365932419</t>
  </si>
  <si>
    <t>3365933232</t>
  </si>
  <si>
    <t>Monday/Wednesday/Friday: 9:00 a.m.-5:30 p.m.; Tuesday/Thursday: 9:00 a.m.- 8:00 p.m.; Saturday: 9:00 a.m.-1:00 p.m.</t>
  </si>
  <si>
    <t>27017</t>
  </si>
  <si>
    <t>3363868208</t>
  </si>
  <si>
    <t>3363864086</t>
  </si>
  <si>
    <t>Monday-Friday: 9:00 a.m.-6:00 p.m.</t>
  </si>
  <si>
    <t>27018</t>
  </si>
  <si>
    <t>3366993890</t>
  </si>
  <si>
    <t>3366992359</t>
  </si>
  <si>
    <t>Monday:9:00 a.m.-7:00 p.m.; Tuesday-Thursday: 9:00 a.m.-5:30 p.m.; Friday: 9:00 a.m.-2:00 p.m.; Saturday: 9:00 a.m.-12:00 p.m.</t>
  </si>
  <si>
    <t>3368355586</t>
  </si>
  <si>
    <t>3368355008</t>
  </si>
  <si>
    <t>Monday/Thursday: 8:30 a.m.- 8:00 p.m.; Tuesday, Wednesday, Friday: 8:30 a.m.-5:30 p.m.; Saturday: 10:00 a.m.-2:00 p.m.</t>
  </si>
  <si>
    <t>28642</t>
  </si>
  <si>
    <t>2125</t>
  </si>
  <si>
    <t>3368357604</t>
  </si>
  <si>
    <t>3365264226</t>
  </si>
  <si>
    <t>Monday/Wednesday/Friday: 8:30 a.m.-5:30 p.m.; Tuesday/Thursday: 8:30 a.m.-7:30 p.m.; Saturday: 9:00 a.m.-1:00 p.m.</t>
  </si>
  <si>
    <t>27021</t>
  </si>
  <si>
    <t>3369833868</t>
  </si>
  <si>
    <t>3369830769</t>
  </si>
  <si>
    <t>Monday-Thursday: 9:00 a.m.- 8:00 p.m.; Friday: 9:00 a.m.-6:00 p.m.; Saturday: 10:00 a.m.- 3:00 p.m.</t>
  </si>
  <si>
    <t>27024</t>
  </si>
  <si>
    <t>3363523000</t>
  </si>
  <si>
    <t>Tuesday/Thursday: 2:30 p.m.-8:00 p.m.</t>
  </si>
  <si>
    <t>27030</t>
  </si>
  <si>
    <t>3367895108</t>
  </si>
  <si>
    <t>3367865838</t>
  </si>
  <si>
    <t>Monday-Thursday: 8:30 a.m.- 8:00 p.m.; Friday: 8:30 a.m.- 5:00 p.m.; Saturday: 10:00 a.m.- 1:00 p.m.</t>
  </si>
  <si>
    <t>27052</t>
  </si>
  <si>
    <t>3365917496</t>
  </si>
  <si>
    <t>3365918494</t>
  </si>
  <si>
    <t>Monday/Wednesday/Friday: 9:00 a.m.- 5:30 p.m.; Tuesday/Thursday: 9:00 a.m.- 8:00 p.m.; Saturday: 9:00 a.m.- 1:00 p.m.</t>
  </si>
  <si>
    <t>27055</t>
  </si>
  <si>
    <t>3366798792</t>
  </si>
  <si>
    <t>3366794625</t>
  </si>
  <si>
    <t>Monday/Thursday: 8:30 a.m.-6:00 p.m.; Tuesday/ Wednesday/ Friday: 8:30 a.m.- 5:30 p.m..</t>
  </si>
  <si>
    <t>27011</t>
  </si>
  <si>
    <t>3363677737</t>
  </si>
  <si>
    <t>Monday/Thursday: 10:00 a.m.- 7:00 p.m.; Tuesday/Wednesday/Friday: 12:00 p.m.- 5:00 p.m.; Saturday: 9:00 a.m.-12:00 p.m.</t>
  </si>
  <si>
    <t>Monday-Thursday: 9:00 a.m.-2:30 p.m.; Friday: 9:00 a.m.-12:00 p.m.</t>
  </si>
  <si>
    <t>28574</t>
  </si>
  <si>
    <t>9103245321</t>
  </si>
  <si>
    <t>910-324-4682</t>
  </si>
  <si>
    <t>9-6 MTWF, 10-7 TH, 9-3 Sat</t>
  </si>
  <si>
    <t>28460</t>
  </si>
  <si>
    <t>308</t>
  </si>
  <si>
    <t>9103276471</t>
  </si>
  <si>
    <t>910-327-0284</t>
  </si>
  <si>
    <t>548</t>
  </si>
  <si>
    <t>9103264888</t>
  </si>
  <si>
    <t>910-326-6682</t>
  </si>
  <si>
    <t>CARRBORO BRANCH LIBRARY</t>
  </si>
  <si>
    <t>919-969-3006</t>
  </si>
  <si>
    <t>919-969-3008</t>
  </si>
  <si>
    <t>M-Th 3:30 - 8pm; Sat 10-2pm; Sun 1-5pm</t>
  </si>
  <si>
    <t>C-ORANGE-M</t>
  </si>
  <si>
    <t>919-918-7387</t>
  </si>
  <si>
    <t>919-918-3960</t>
  </si>
  <si>
    <t>M - F 9-4pm; Sat 10-2pm</t>
  </si>
  <si>
    <t>C-ORANGE-C</t>
  </si>
  <si>
    <t>28443</t>
  </si>
  <si>
    <t>3597</t>
  </si>
  <si>
    <t>9102704603</t>
  </si>
  <si>
    <t>27932</t>
  </si>
  <si>
    <t>1854</t>
  </si>
  <si>
    <t>2524824112</t>
  </si>
  <si>
    <t>M-T 10-7, W,Th,F 10-5</t>
  </si>
  <si>
    <t>27925</t>
  </si>
  <si>
    <t>540</t>
  </si>
  <si>
    <t>2527963771</t>
  </si>
  <si>
    <t>M,W,F 10-6, T,Th 10-8, Sat 10-1</t>
  </si>
  <si>
    <t>786</t>
  </si>
  <si>
    <t>2527932113</t>
  </si>
  <si>
    <t>M,T,W,Th 10-7, F 10-5:30, Sat 10-1</t>
  </si>
  <si>
    <t>28773</t>
  </si>
  <si>
    <t>9769</t>
  </si>
  <si>
    <t>8287492117</t>
  </si>
  <si>
    <t>Monday - Friday 9am - 6pm; Saturday: 9am - 1pm</t>
  </si>
  <si>
    <t>Varied</t>
  </si>
  <si>
    <t>27569</t>
  </si>
  <si>
    <t>9199369996</t>
  </si>
  <si>
    <t>M,T, Th 4-7 pm; Sun 2-5</t>
  </si>
  <si>
    <t>27520</t>
  </si>
  <si>
    <t>9195535542</t>
  </si>
  <si>
    <t>919-553-1529</t>
  </si>
  <si>
    <t>Mon-Wed - 10:00 am - 6:00 pm Thursday - 1:00 pm - 8:00 pm Friday - 10:00 am - 5:00 pm Saturday - 9:00 am - Noon Sunday - CLOSED</t>
  </si>
  <si>
    <t>27524</t>
  </si>
  <si>
    <t>8314</t>
  </si>
  <si>
    <t>9199636013</t>
  </si>
  <si>
    <t>919-963-6013</t>
  </si>
  <si>
    <t>Wednesday 10am-6pm Thursday 1:30pm-5:30pm Friday 1pm-7pm Saturday 1pm-5pm</t>
  </si>
  <si>
    <t>27542</t>
  </si>
  <si>
    <t>519</t>
  </si>
  <si>
    <t>9192844217</t>
  </si>
  <si>
    <t>Monday / Wednesday 9:00am %u2013 5:30pm Tuesday / Thursday 9:00am %u2013 7:00pm Friday 9:00am %u2013 5:00pm Saturday 9:00am %u2013 12:00pm Sunday Closed</t>
  </si>
  <si>
    <t>27504</t>
  </si>
  <si>
    <t>1457</t>
  </si>
  <si>
    <t>9198943724</t>
  </si>
  <si>
    <t>919-894-1266</t>
  </si>
  <si>
    <t>Monday: 9:00 AM %u2013 8:00 PM Tuesday: 9:00 AM %u2013 5:30 PM Wednesday: 9:00 AM %u2013 5:30 PM Thursday: 9:00 AM %u2013 8:00 PM Friday: 9:00 AM %u2013 3:00 PM Saturday: 9:00 AM %u2013 12:00 noon Sunday: Closed</t>
  </si>
  <si>
    <t>Sun. Closed Mon. 9 am - 8 pm Tue. 9 am - 5:30 pm Wed. 9 am - 5:30 pm Thur. 9 am - 8:00 pm Fri. 9 am - 5:30 pm Sat. 9 am - 5 pm</t>
  </si>
  <si>
    <t>919-934-8084</t>
  </si>
  <si>
    <t>M-W 9-5pm</t>
  </si>
  <si>
    <t>27576</t>
  </si>
  <si>
    <t>2524</t>
  </si>
  <si>
    <t>9199658613</t>
  </si>
  <si>
    <t>919-965-8613</t>
  </si>
  <si>
    <t>Monday - Wednesday: 9am - 6pm Thursday: 9am - 8pm Friday: 9am - 5pm Saturday: 9am - 12pm</t>
  </si>
  <si>
    <t>27263</t>
  </si>
  <si>
    <t>3361</t>
  </si>
  <si>
    <t>3364313811</t>
  </si>
  <si>
    <t>3364314619</t>
  </si>
  <si>
    <t>M-W-F:9a.m.-6p.m. T-TH:9a.m.-8p.m. S:9a.m.-5p.m.</t>
  </si>
  <si>
    <t>27248</t>
  </si>
  <si>
    <t>278</t>
  </si>
  <si>
    <t>3368244020</t>
  </si>
  <si>
    <t>M-F:2p.m.-6p.m.Sun:2p.m.-5p.m.</t>
  </si>
  <si>
    <t>27298</t>
  </si>
  <si>
    <t>1006</t>
  </si>
  <si>
    <t>3366224605</t>
  </si>
  <si>
    <t>M-W-TH-F:9a.m.-5p.m.T:9a.m.-7p.m.SA:9a.m.-1p.m.</t>
  </si>
  <si>
    <t>27316</t>
  </si>
  <si>
    <t>546</t>
  </si>
  <si>
    <t>3368242232</t>
  </si>
  <si>
    <t>M-F:8:30a.m.-5p.m.</t>
  </si>
  <si>
    <t>27317</t>
  </si>
  <si>
    <t>2220</t>
  </si>
  <si>
    <t>3364983141</t>
  </si>
  <si>
    <t>3364981139</t>
  </si>
  <si>
    <t>M-F:10a.m.-6p.m.SA:10a.m.-1p.m.</t>
  </si>
  <si>
    <t>27341</t>
  </si>
  <si>
    <t>258</t>
  </si>
  <si>
    <t>3368737521</t>
  </si>
  <si>
    <t>3368737298</t>
  </si>
  <si>
    <t>M-TH:1p.m.7p.m.F:12p.m.-6p.m.SA:10a.m.-3p.m.</t>
  </si>
  <si>
    <t>28377</t>
  </si>
  <si>
    <t>1307</t>
  </si>
  <si>
    <t>9108434205</t>
  </si>
  <si>
    <t>Tues-Fri 2:30-6:00</t>
  </si>
  <si>
    <t>C-ROBESON-A</t>
  </si>
  <si>
    <t>28364</t>
  </si>
  <si>
    <t>1722</t>
  </si>
  <si>
    <t>9108443884</t>
  </si>
  <si>
    <t>Mon, Tues, Thurs 12:00-8:00/Wed. 11:00-8:00/Fri. 12:00-6:00/Sat. 10:00-1:00</t>
  </si>
  <si>
    <t>28340</t>
  </si>
  <si>
    <t>1902</t>
  </si>
  <si>
    <t>9106289331</t>
  </si>
  <si>
    <t>Mon, Wed, Fri, 2:00-6:00/Tues, Thurs 9:00-1:00</t>
  </si>
  <si>
    <t>28372</t>
  </si>
  <si>
    <t>9640</t>
  </si>
  <si>
    <t>9105211554</t>
  </si>
  <si>
    <t>Mon, Wed 9:00-5:30/Tues, Fri 1:30-5:30/Thurs. 2-8</t>
  </si>
  <si>
    <t>28383</t>
  </si>
  <si>
    <t>9104223996</t>
  </si>
  <si>
    <t>Mon, Tues, Wed, Fri 2:30-6:00/Thurs 9:00-1:00</t>
  </si>
  <si>
    <t>28384</t>
  </si>
  <si>
    <t>1611</t>
  </si>
  <si>
    <t>9108654002</t>
  </si>
  <si>
    <t>Mon, Tues, Wed 11:00-6:00/Thurs12:30-5:30/ Fri 9:00-12:30</t>
  </si>
  <si>
    <t>LEARNING PLACE LIBRARY</t>
  </si>
  <si>
    <t>27025</t>
  </si>
  <si>
    <t>1967</t>
  </si>
  <si>
    <t>1995</t>
  </si>
  <si>
    <t>3365486553</t>
  </si>
  <si>
    <t>3365482010</t>
  </si>
  <si>
    <t>Tue 9-6; Th 9-8; Sat 9-4</t>
  </si>
  <si>
    <t>27027</t>
  </si>
  <si>
    <t>2141</t>
  </si>
  <si>
    <t>3365486951</t>
  </si>
  <si>
    <t>3365482015</t>
  </si>
  <si>
    <t>M 9-8; Wed,Fri 9-6; Tue,Thur,Sat closed</t>
  </si>
  <si>
    <t>27320</t>
  </si>
  <si>
    <t>3892</t>
  </si>
  <si>
    <t>3363498476</t>
  </si>
  <si>
    <t>3363424824</t>
  </si>
  <si>
    <t>M,Wed 9-8;Tue, Thur, Fri 9-6; Sat 9-4</t>
  </si>
  <si>
    <t>3366271106</t>
  </si>
  <si>
    <t>3366231258</t>
  </si>
  <si>
    <t>M-F 8-5</t>
  </si>
  <si>
    <t>27048</t>
  </si>
  <si>
    <t>3365739040</t>
  </si>
  <si>
    <t>3365732774</t>
  </si>
  <si>
    <t>M,Wed 12-5; Tue 1-6; Thur 1-8; Fri 10-8; Sat closed</t>
  </si>
  <si>
    <t>28138</t>
  </si>
  <si>
    <t>704-216-7838</t>
  </si>
  <si>
    <t>704-279-7832</t>
  </si>
  <si>
    <t>9-8, M-W, 9-5 Th-Fri, 10-1 Sat.</t>
  </si>
  <si>
    <t>ROWAN PUBLIC LIBRARY BS</t>
  </si>
  <si>
    <t>704-216-8270</t>
  </si>
  <si>
    <t>Various hours</t>
  </si>
  <si>
    <t>SOUTH ROWAN BRANCH LIBRARY</t>
  </si>
  <si>
    <t>28023</t>
  </si>
  <si>
    <t>9594</t>
  </si>
  <si>
    <t>28088</t>
  </si>
  <si>
    <t>704-216-7727</t>
  </si>
  <si>
    <t>704-855-2449</t>
  </si>
  <si>
    <t>9-9 M-W, 9-7 Th., 9-5 Fri-Sat</t>
  </si>
  <si>
    <t>28076</t>
  </si>
  <si>
    <t>8286575278</t>
  </si>
  <si>
    <t>M-F 9-5; Sat.10-12</t>
  </si>
  <si>
    <t>8286250456</t>
  </si>
  <si>
    <t>8286250453</t>
  </si>
  <si>
    <t>M-F 9-5; Sat. 10-12</t>
  </si>
  <si>
    <t>28366</t>
  </si>
  <si>
    <t>9105941260</t>
  </si>
  <si>
    <t>M-F 9-6 (Closed 1:30-2:30)</t>
  </si>
  <si>
    <t>28441</t>
  </si>
  <si>
    <t>426</t>
  </si>
  <si>
    <t>9105292441</t>
  </si>
  <si>
    <t>M-F 9-6 (Closed 12:30-1:30)</t>
  </si>
  <si>
    <t>28382</t>
  </si>
  <si>
    <t>2066</t>
  </si>
  <si>
    <t>9105255436</t>
  </si>
  <si>
    <t>T-TH 9 - 2</t>
  </si>
  <si>
    <t>28327</t>
  </si>
  <si>
    <t>9109475335</t>
  </si>
  <si>
    <t>9109473660</t>
  </si>
  <si>
    <t>M-TH - 9-5</t>
  </si>
  <si>
    <t>28170</t>
  </si>
  <si>
    <t>2773</t>
  </si>
  <si>
    <t>7046945177</t>
  </si>
  <si>
    <t>7046945178</t>
  </si>
  <si>
    <t>M - TH - 9-5</t>
  </si>
  <si>
    <t>27229</t>
  </si>
  <si>
    <t>8017</t>
  </si>
  <si>
    <t>9109744033</t>
  </si>
  <si>
    <t>M-F - 1-5</t>
  </si>
  <si>
    <t>28345</t>
  </si>
  <si>
    <t>3300</t>
  </si>
  <si>
    <t>9105823477</t>
  </si>
  <si>
    <t>9105823478</t>
  </si>
  <si>
    <t>M-F-9:30-6;SA-9:30-12:30</t>
  </si>
  <si>
    <t>M-9:30-5:30;W-8:30-12:00;T &amp; TH-8:30-6:30;F-8:30-5:30;S-9-12</t>
  </si>
  <si>
    <t>28376</t>
  </si>
  <si>
    <t>2696</t>
  </si>
  <si>
    <t>9108752502</t>
  </si>
  <si>
    <t>9108752207</t>
  </si>
  <si>
    <t>M,W,F-9-6;T,TH-9-8;S-9-5</t>
  </si>
  <si>
    <t>28338</t>
  </si>
  <si>
    <t>499</t>
  </si>
  <si>
    <t>9106526130</t>
  </si>
  <si>
    <t>M&amp;TH-9-1;2-5:30;T-10:30-1,2-7;F-9-1,1:30-5;SA-10-12</t>
  </si>
  <si>
    <t>9108956337</t>
  </si>
  <si>
    <t>9108955851</t>
  </si>
  <si>
    <t>M-9-7;T,W,TH-9-6;F-9-5;SA-9-12</t>
  </si>
  <si>
    <t>27371</t>
  </si>
  <si>
    <t>2999</t>
  </si>
  <si>
    <t>9105721311</t>
  </si>
  <si>
    <t>9105765565</t>
  </si>
  <si>
    <t>M-F-9:30-6;S-9:30-12:30;SU-2-5</t>
  </si>
  <si>
    <t>400</t>
  </si>
  <si>
    <t>M-F-8:30-6; SA-10-4</t>
  </si>
  <si>
    <t>27306</t>
  </si>
  <si>
    <t>9104396651</t>
  </si>
  <si>
    <t>28315</t>
  </si>
  <si>
    <t>2706</t>
  </si>
  <si>
    <t>9109441200</t>
  </si>
  <si>
    <t>M-F - 2-6</t>
  </si>
  <si>
    <t>28373</t>
  </si>
  <si>
    <t>758</t>
  </si>
  <si>
    <t>9102813004</t>
  </si>
  <si>
    <t>S-SANDHILL-PB</t>
  </si>
  <si>
    <t>27325</t>
  </si>
  <si>
    <t>9109484000</t>
  </si>
  <si>
    <t>T-10-8; W,TH,F-8-6;SA-10-2</t>
  </si>
  <si>
    <t>27356</t>
  </si>
  <si>
    <t>9104282338</t>
  </si>
  <si>
    <t>M,W,TH - 2-6; T,F-9:30-1:30</t>
  </si>
  <si>
    <t>SANDHILL REGIONAL LIBRARY BOOKMOBILE</t>
  </si>
  <si>
    <t>9109973388</t>
  </si>
  <si>
    <t>9109972516</t>
  </si>
  <si>
    <t>M-F - 9-5</t>
  </si>
  <si>
    <t>28394</t>
  </si>
  <si>
    <t>9102452200</t>
  </si>
  <si>
    <t>M-8:30-5:30;T-9:30-8;W-F-8:30-5:30;SA-8:30-1</t>
  </si>
  <si>
    <t>Tu, W 9:30 am to 2 pm</t>
  </si>
  <si>
    <t>27812</t>
  </si>
  <si>
    <t>1170</t>
  </si>
  <si>
    <t>2528250782</t>
  </si>
  <si>
    <t>1 p.m. - 5 p.m. M-F</t>
  </si>
  <si>
    <t>2613 RAILROAD STREET</t>
  </si>
  <si>
    <t>28590</t>
  </si>
  <si>
    <t>395</t>
  </si>
  <si>
    <t>2527561786</t>
  </si>
  <si>
    <t>2523550287</t>
  </si>
  <si>
    <t>9 a.m.-8 p.m. Mon-Thu; 9 a.m.-6 p.m. Fri; 1 p.m.-5 p.m. Sat</t>
  </si>
  <si>
    <t>27834</t>
  </si>
  <si>
    <t>3016</t>
  </si>
  <si>
    <t>2523294583</t>
  </si>
  <si>
    <t>2523294126</t>
  </si>
  <si>
    <t>9 a.m.-8 p.m. Mon-Thu; 9 a.m.-6 p.m. Fri; 11 a.m.-3 p.m. Sat</t>
  </si>
  <si>
    <t>4845</t>
  </si>
  <si>
    <t>2523294582</t>
  </si>
  <si>
    <t>2523294127</t>
  </si>
  <si>
    <t>2523294251</t>
  </si>
  <si>
    <t>2523294587</t>
  </si>
  <si>
    <t>Wed, Thurs &amp; Fri, varying times per published schedule</t>
  </si>
  <si>
    <t>28009</t>
  </si>
  <si>
    <t>372</t>
  </si>
  <si>
    <t>7044233218</t>
  </si>
  <si>
    <t>M &amp; Th 3:00-7:00, T 10:00-1:00</t>
  </si>
  <si>
    <t>28097</t>
  </si>
  <si>
    <t>9774</t>
  </si>
  <si>
    <t>213 TOWN CENTRE DR</t>
  </si>
  <si>
    <t>7048880103</t>
  </si>
  <si>
    <t>M-Th 1:00-5:00, F &amp; S 9:00-1:00</t>
  </si>
  <si>
    <t>28128</t>
  </si>
  <si>
    <t>828</t>
  </si>
  <si>
    <t>7044743625</t>
  </si>
  <si>
    <t>M &amp; W 1:00-7:00, F &amp; S 9:00-1:00</t>
  </si>
  <si>
    <t>28129</t>
  </si>
  <si>
    <t>236</t>
  </si>
  <si>
    <t>7044854310</t>
  </si>
  <si>
    <t>M &amp; S 9:00-1:00, W &amp;F 1:00-5:00</t>
  </si>
  <si>
    <t>UNIONVILLE SUB-REGIONAL LIBRARY</t>
  </si>
  <si>
    <t>UNIONVILLE</t>
  </si>
  <si>
    <t>1102 Unionville Church Rd</t>
  </si>
  <si>
    <t>28110</t>
  </si>
  <si>
    <t>C-UNION-US</t>
  </si>
  <si>
    <t>28079</t>
  </si>
  <si>
    <t>9646</t>
  </si>
  <si>
    <t>7048217475</t>
  </si>
  <si>
    <t>7048213506</t>
  </si>
  <si>
    <t>28103</t>
  </si>
  <si>
    <t>1242</t>
  </si>
  <si>
    <t>7046242828</t>
  </si>
  <si>
    <t>7046242055</t>
  </si>
  <si>
    <t>MONROE LIBRARY</t>
  </si>
  <si>
    <t>WAXHAW BRANCH LIBRARY</t>
  </si>
  <si>
    <t>28173</t>
  </si>
  <si>
    <t>9339</t>
  </si>
  <si>
    <t>7048433131</t>
  </si>
  <si>
    <t>7048435538</t>
  </si>
  <si>
    <t>10am-7pm M,Th, 10am-6pm T, W, F, 1-5 Sat</t>
  </si>
  <si>
    <t>27606</t>
  </si>
  <si>
    <t>2427</t>
  </si>
  <si>
    <t>9192334000</t>
  </si>
  <si>
    <t>Mon-Thu 10am-8pm; Fri 10am-6pm; Sat 10am-2pm</t>
  </si>
  <si>
    <t>27605</t>
  </si>
  <si>
    <t>9198566710</t>
  </si>
  <si>
    <t>Mon-Thu 9am-9pm; Fri-Sat 10am-6pm; Sun 1pm-5pm</t>
  </si>
  <si>
    <t>27511</t>
  </si>
  <si>
    <t>3399</t>
  </si>
  <si>
    <t>9194603350</t>
  </si>
  <si>
    <t>Mon-Thu 9am-9pm; Fri-Sat 10am-6pm</t>
  </si>
  <si>
    <t>27545</t>
  </si>
  <si>
    <t>7655</t>
  </si>
  <si>
    <t>9192175300</t>
  </si>
  <si>
    <t>27612</t>
  </si>
  <si>
    <t>2583</t>
  </si>
  <si>
    <t>9198811344</t>
  </si>
  <si>
    <t>Mon-Thu 10am-9pm; Fri-Sat 10am-6pm</t>
  </si>
  <si>
    <t>27502</t>
  </si>
  <si>
    <t>6407</t>
  </si>
  <si>
    <t>9193872100</t>
  </si>
  <si>
    <t>27601</t>
  </si>
  <si>
    <t>1739</t>
  </si>
  <si>
    <t>9198566690</t>
  </si>
  <si>
    <t>Mon-Fri 10am-6pm</t>
  </si>
  <si>
    <t>27526</t>
  </si>
  <si>
    <t>2210</t>
  </si>
  <si>
    <t>9195572788</t>
  </si>
  <si>
    <t>27604</t>
  </si>
  <si>
    <t>2741</t>
  </si>
  <si>
    <t>9197903200</t>
  </si>
  <si>
    <t>27540</t>
  </si>
  <si>
    <t>8519</t>
  </si>
  <si>
    <t>9195771660</t>
  </si>
  <si>
    <t>Leesville Community Library</t>
  </si>
  <si>
    <t>27613</t>
  </si>
  <si>
    <t>1713</t>
  </si>
  <si>
    <t>5105 Country Trail</t>
  </si>
  <si>
    <t>9195716661</t>
  </si>
  <si>
    <t>27615</t>
  </si>
  <si>
    <t>4922</t>
  </si>
  <si>
    <t>9198704000</t>
  </si>
  <si>
    <t>9192501196</t>
  </si>
  <si>
    <t>Mon-Fri 10am-6pm; Sat 10am-2pm</t>
  </si>
  <si>
    <t>2552</t>
  </si>
  <si>
    <t>9198565720</t>
  </si>
  <si>
    <t>4968</t>
  </si>
  <si>
    <t>9198566598</t>
  </si>
  <si>
    <t>27529</t>
  </si>
  <si>
    <t>3673</t>
  </si>
  <si>
    <t>9196622250</t>
  </si>
  <si>
    <t>WAKE COUNTY BOOKMOBILE</t>
  </si>
  <si>
    <t>27587</t>
  </si>
  <si>
    <t>2926</t>
  </si>
  <si>
    <t>9195548498</t>
  </si>
  <si>
    <t>27591</t>
  </si>
  <si>
    <t>8884</t>
  </si>
  <si>
    <t>9193652600</t>
  </si>
  <si>
    <t>27519</t>
  </si>
  <si>
    <t>9357</t>
  </si>
  <si>
    <t>9194638500</t>
  </si>
  <si>
    <t>27597</t>
  </si>
  <si>
    <t>2819</t>
  </si>
  <si>
    <t>9194043610</t>
  </si>
  <si>
    <t>M-Th:9:00a.m.-7:00p.m. F:9:00a.m.-5:00p.m. Sat:10:00 a.m. -2:00p.m.</t>
  </si>
  <si>
    <t>27830</t>
  </si>
  <si>
    <t>8892</t>
  </si>
  <si>
    <t>9197051893</t>
  </si>
  <si>
    <t>M,TH 2PM-6PM; TU,W,F 9AM-1PM</t>
  </si>
  <si>
    <t>PO BOX 909</t>
  </si>
  <si>
    <t>27863</t>
  </si>
  <si>
    <t>9504</t>
  </si>
  <si>
    <t>9197051892</t>
  </si>
  <si>
    <t>M,TH,SA 9AM-1PM; TU,W,F 2PM-6PM</t>
  </si>
  <si>
    <t>28365</t>
  </si>
  <si>
    <t>9197051891</t>
  </si>
  <si>
    <t>M,W-SA 9AM-5:30PM; TU 9AM-8PM</t>
  </si>
  <si>
    <t>WAYNE COUNTY PUBLIC LIBRARY INC.</t>
  </si>
  <si>
    <t>27813</t>
  </si>
  <si>
    <t>2522373715</t>
  </si>
  <si>
    <t>M, W, Th: 2:00-5:30; Tu: 3:00-6:30</t>
  </si>
  <si>
    <t>27883</t>
  </si>
  <si>
    <t>2522383758</t>
  </si>
  <si>
    <t>Mon-Thu: 2:00-5:30</t>
  </si>
  <si>
    <t>6436</t>
  </si>
  <si>
    <t>2522372627</t>
  </si>
  <si>
    <t>27822</t>
  </si>
  <si>
    <t>717</t>
  </si>
  <si>
    <t>2522364269</t>
  </si>
  <si>
    <t>M-Th: 11:00-1:00; 2:00-6:00</t>
  </si>
  <si>
    <t>27851</t>
  </si>
  <si>
    <t>9991</t>
  </si>
  <si>
    <t>2522390046</t>
  </si>
  <si>
    <t>M,W,F: 2:00-5:30; Tu: 2:00-7:30</t>
  </si>
  <si>
    <t>T-W afternoons; bi-weekly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</si>
</sst>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0.0"/>
    <numFmt numFmtId="168" formatCode="_(* #,##0.0_);_(* \(#,##0.0\);_(* &quot;-&quot;??_);_(@_)"/>
    <numFmt numFmtId="169" formatCode="_(&quot;$&quot;* #,##0_);_(&quot;$&quot;* \(#,##0\);_(&quot;$&quot;* &quot;-&quot;??_);_(@_)"/>
    <numFmt numFmtId="170" formatCode="_(&quot;$&quot;* #,##0.0_);_(&quot;$&quot;* \(#,##0.0\);_(&quot;$&quot;* &quot;-&quot;??_);_(@_)"/>
    <numFmt numFmtId="171" formatCode="0.000"/>
  </numFmts>
  <fonts count="30" x14ac:knownFonts="1">
    <font>
      <sz val="10"/>
      <name val="Arial"/>
    </font>
    <font>
      <sz val="10"/>
      <name val="Arial"/>
      <family val="2"/>
    </font>
    <font>
      <b/>
      <sz val="10"/>
      <name val="Arial"/>
      <family val="2"/>
    </font>
    <font>
      <sz val="10"/>
      <name val="Arial"/>
      <family val="2"/>
    </font>
    <font>
      <i/>
      <sz val="10"/>
      <name val="Arial"/>
      <family val="2"/>
    </font>
    <font>
      <sz val="11"/>
      <name val="Arial"/>
      <family val="2"/>
    </font>
    <font>
      <sz val="9"/>
      <color indexed="81"/>
      <name val="Tahoma"/>
      <family val="2"/>
    </font>
    <font>
      <b/>
      <sz val="9"/>
      <color indexed="81"/>
      <name val="Tahoma"/>
      <family val="2"/>
    </font>
    <font>
      <b/>
      <sz val="12"/>
      <name val="Arial"/>
      <family val="2"/>
    </font>
    <font>
      <sz val="11"/>
      <name val="Calibri"/>
      <family val="2"/>
      <scheme val="minor"/>
    </font>
    <font>
      <sz val="12"/>
      <name val="Calibri"/>
      <family val="2"/>
      <scheme val="minor"/>
    </font>
    <font>
      <b/>
      <sz val="10"/>
      <name val="Calibri"/>
      <family val="2"/>
      <scheme val="minor"/>
    </font>
    <font>
      <b/>
      <sz val="10"/>
      <color theme="1"/>
      <name val="Calibri"/>
      <family val="2"/>
      <scheme val="minor"/>
    </font>
    <font>
      <sz val="10"/>
      <name val="Calibri"/>
      <family val="2"/>
      <scheme val="minor"/>
    </font>
    <font>
      <b/>
      <sz val="12"/>
      <name val="Calibri"/>
      <family val="2"/>
      <scheme val="minor"/>
    </font>
    <font>
      <i/>
      <sz val="11"/>
      <name val="Calibri"/>
      <family val="2"/>
      <scheme val="minor"/>
    </font>
    <font>
      <b/>
      <sz val="12"/>
      <color indexed="10"/>
      <name val="Calibri"/>
      <family val="2"/>
      <scheme val="minor"/>
    </font>
    <font>
      <b/>
      <sz val="11"/>
      <name val="Calibri"/>
      <family val="2"/>
      <scheme val="minor"/>
    </font>
    <font>
      <b/>
      <sz val="9"/>
      <name val="Calibri"/>
      <family val="2"/>
      <scheme val="minor"/>
    </font>
    <font>
      <i/>
      <sz val="10"/>
      <name val="Calibri"/>
      <family val="2"/>
      <scheme val="minor"/>
    </font>
    <font>
      <b/>
      <sz val="10"/>
      <color indexed="10"/>
      <name val="Calibri"/>
      <family val="2"/>
      <scheme val="minor"/>
    </font>
    <font>
      <sz val="10"/>
      <color indexed="10"/>
      <name val="Calibri"/>
      <family val="2"/>
      <scheme val="minor"/>
    </font>
    <font>
      <b/>
      <i/>
      <sz val="10"/>
      <name val="Calibri"/>
      <family val="2"/>
      <scheme val="minor"/>
    </font>
    <font>
      <b/>
      <sz val="14"/>
      <name val="Calibri"/>
      <family val="2"/>
      <scheme val="minor"/>
    </font>
    <font>
      <i/>
      <sz val="9"/>
      <name val="Calibri"/>
      <family val="2"/>
      <scheme val="minor"/>
    </font>
    <font>
      <sz val="9"/>
      <name val="Calibri"/>
      <family val="2"/>
      <scheme val="minor"/>
    </font>
    <font>
      <sz val="10"/>
      <name val="Arial"/>
      <family val="2"/>
    </font>
    <font>
      <sz val="8"/>
      <color indexed="8"/>
      <name val="Arial"/>
      <family val="2"/>
    </font>
    <font>
      <u/>
      <sz val="10"/>
      <color theme="10"/>
      <name val="Arial"/>
      <family val="2"/>
    </font>
    <font>
      <u/>
      <sz val="10"/>
      <color theme="11"/>
      <name val="Arial"/>
      <family val="2"/>
    </font>
  </fonts>
  <fills count="6">
    <fill>
      <patternFill patternType="none"/>
    </fill>
    <fill>
      <patternFill patternType="gray125"/>
    </fill>
    <fill>
      <patternFill patternType="solid">
        <fgColor rgb="FFEEEEEE"/>
        <bgColor indexed="64"/>
      </patternFill>
    </fill>
    <fill>
      <patternFill patternType="solid">
        <fgColor rgb="FFFFFF00"/>
        <bgColor indexed="64"/>
      </patternFill>
    </fill>
    <fill>
      <patternFill patternType="solid">
        <fgColor theme="2"/>
        <bgColor indexed="64"/>
      </patternFill>
    </fill>
    <fill>
      <patternFill patternType="solid">
        <fgColor theme="3" tint="0.79998168889431442"/>
        <bgColor indexed="64"/>
      </patternFill>
    </fill>
  </fills>
  <borders count="68">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auto="1"/>
      </top>
      <bottom style="double">
        <color auto="1"/>
      </bottom>
      <diagonal/>
    </border>
    <border>
      <left/>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bottom style="double">
        <color auto="1"/>
      </bottom>
      <diagonal/>
    </border>
    <border>
      <left/>
      <right style="thin">
        <color auto="1"/>
      </right>
      <top style="double">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double">
        <color auto="1"/>
      </top>
      <bottom style="double">
        <color auto="1"/>
      </bottom>
      <diagonal/>
    </border>
    <border>
      <left style="thin">
        <color auto="1"/>
      </left>
      <right/>
      <top style="double">
        <color auto="1"/>
      </top>
      <bottom/>
      <diagonal/>
    </border>
    <border>
      <left style="thin">
        <color auto="1"/>
      </left>
      <right style="thin">
        <color auto="1"/>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auto="1"/>
      </bottom>
      <diagonal/>
    </border>
    <border>
      <left/>
      <right/>
      <top/>
      <bottom style="thin">
        <color theme="0" tint="-0.249977111117893"/>
      </bottom>
      <diagonal/>
    </border>
    <border>
      <left style="double">
        <color auto="1"/>
      </left>
      <right style="thin">
        <color theme="0" tint="-0.249977111117893"/>
      </right>
      <top style="thin">
        <color auto="1"/>
      </top>
      <bottom/>
      <diagonal/>
    </border>
    <border>
      <left/>
      <right style="double">
        <color auto="1"/>
      </right>
      <top/>
      <bottom/>
      <diagonal/>
    </border>
    <border>
      <left/>
      <right style="double">
        <color auto="1"/>
      </right>
      <top style="double">
        <color auto="1"/>
      </top>
      <bottom style="thin">
        <color auto="1"/>
      </bottom>
      <diagonal/>
    </border>
    <border>
      <left style="double">
        <color auto="1"/>
      </left>
      <right/>
      <top style="double">
        <color auto="1"/>
      </top>
      <bottom style="thin">
        <color auto="1"/>
      </bottom>
      <diagonal/>
    </border>
    <border>
      <left style="double">
        <color auto="1"/>
      </left>
      <right style="thin">
        <color auto="1"/>
      </right>
      <top style="thin">
        <color auto="1"/>
      </top>
      <bottom/>
      <diagonal/>
    </border>
    <border>
      <left/>
      <right style="double">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double">
        <color auto="1"/>
      </right>
      <top/>
      <bottom style="thin">
        <color auto="1"/>
      </bottom>
      <diagonal/>
    </border>
    <border>
      <left style="double">
        <color auto="1"/>
      </left>
      <right style="thin">
        <color auto="1"/>
      </right>
      <top style="thin">
        <color auto="1"/>
      </top>
      <bottom style="thin">
        <color auto="1"/>
      </bottom>
      <diagonal/>
    </border>
    <border>
      <left/>
      <right style="double">
        <color auto="1"/>
      </right>
      <top style="thin">
        <color auto="1"/>
      </top>
      <bottom style="thin">
        <color auto="1"/>
      </bottom>
      <diagonal/>
    </border>
    <border>
      <left style="double">
        <color auto="1"/>
      </left>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right style="double">
        <color auto="1"/>
      </right>
      <top style="double">
        <color auto="1"/>
      </top>
      <bottom/>
      <diagonal/>
    </border>
    <border>
      <left/>
      <right style="double">
        <color auto="1"/>
      </right>
      <top/>
      <bottom style="double">
        <color auto="1"/>
      </bottom>
      <diagonal/>
    </border>
    <border>
      <left style="thin">
        <color auto="1"/>
      </left>
      <right/>
      <top/>
      <bottom style="double">
        <color auto="1"/>
      </bottom>
      <diagonal/>
    </border>
    <border>
      <left style="thin">
        <color auto="1"/>
      </left>
      <right style="double">
        <color auto="1"/>
      </right>
      <top style="thin">
        <color auto="1"/>
      </top>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medium">
        <color auto="1"/>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6" fillId="0" borderId="0" applyNumberFormat="0" applyFont="0" applyFill="0" applyBorder="0" applyProtection="0">
      <alignment horizontal="left" vertical="center"/>
    </xf>
    <xf numFmtId="3" fontId="26" fillId="0" borderId="0" applyFont="0" applyFill="0" applyBorder="0" applyAlignment="0" applyProtection="0"/>
    <xf numFmtId="0" fontId="1" fillId="0" borderId="0" applyFont="0" applyFill="0" applyBorder="0" applyAlignment="0" applyProtection="0"/>
    <xf numFmtId="10" fontId="1" fillId="0" borderId="0" applyFont="0" applyFill="0" applyBorder="0" applyAlignment="0" applyProtection="0"/>
    <xf numFmtId="8" fontId="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733">
    <xf numFmtId="0" fontId="0" fillId="0" borderId="0" xfId="0"/>
    <xf numFmtId="1" fontId="0" fillId="0" borderId="0" xfId="0" applyNumberFormat="1"/>
    <xf numFmtId="0" fontId="2" fillId="0" borderId="0" xfId="0" applyFont="1"/>
    <xf numFmtId="0" fontId="9" fillId="0" borderId="0" xfId="0" applyFont="1" applyFill="1" applyBorder="1"/>
    <xf numFmtId="0" fontId="10" fillId="0" borderId="0" xfId="0" applyFont="1" applyFill="1" applyBorder="1"/>
    <xf numFmtId="0" fontId="10" fillId="0" borderId="0" xfId="0" applyFont="1"/>
    <xf numFmtId="0" fontId="13" fillId="0" borderId="0" xfId="0" applyFont="1" applyFill="1" applyBorder="1"/>
    <xf numFmtId="0" fontId="13" fillId="0" borderId="0" xfId="0" applyFont="1"/>
    <xf numFmtId="165" fontId="13" fillId="0" borderId="0" xfId="1" applyNumberFormat="1" applyFont="1"/>
    <xf numFmtId="0" fontId="3" fillId="0" borderId="0" xfId="0" applyFont="1"/>
    <xf numFmtId="3" fontId="13" fillId="0" borderId="0" xfId="0" applyNumberFormat="1" applyFont="1" applyFill="1"/>
    <xf numFmtId="3" fontId="13" fillId="0" borderId="0" xfId="0" applyNumberFormat="1" applyFont="1" applyFill="1" applyBorder="1"/>
    <xf numFmtId="3" fontId="3" fillId="0" borderId="0" xfId="0" applyNumberFormat="1" applyFont="1"/>
    <xf numFmtId="44" fontId="0" fillId="0" borderId="0" xfId="2" applyFont="1"/>
    <xf numFmtId="166" fontId="0" fillId="0" borderId="0" xfId="3" applyNumberFormat="1" applyFont="1"/>
    <xf numFmtId="0" fontId="4" fillId="0" borderId="0" xfId="0" applyFont="1"/>
    <xf numFmtId="0" fontId="10" fillId="0" borderId="8" xfId="0" applyFont="1" applyBorder="1"/>
    <xf numFmtId="0" fontId="10" fillId="0" borderId="9" xfId="0" applyFont="1" applyBorder="1"/>
    <xf numFmtId="4" fontId="10" fillId="0" borderId="9" xfId="0" applyNumberFormat="1" applyFont="1" applyBorder="1"/>
    <xf numFmtId="0" fontId="14" fillId="0" borderId="11" xfId="0" applyFont="1" applyFill="1" applyBorder="1"/>
    <xf numFmtId="4" fontId="10" fillId="0" borderId="0" xfId="0" applyNumberFormat="1" applyFont="1" applyFill="1" applyBorder="1"/>
    <xf numFmtId="0" fontId="10" fillId="0" borderId="11" xfId="0" applyFont="1" applyFill="1" applyBorder="1"/>
    <xf numFmtId="44" fontId="0" fillId="0" borderId="0" xfId="2" applyFont="1" applyBorder="1"/>
    <xf numFmtId="166" fontId="0" fillId="0" borderId="0" xfId="3" applyNumberFormat="1" applyFont="1" applyBorder="1"/>
    <xf numFmtId="0" fontId="10" fillId="0" borderId="9" xfId="0" applyFont="1" applyFill="1" applyBorder="1"/>
    <xf numFmtId="0" fontId="9" fillId="0" borderId="11" xfId="0" applyFont="1" applyFill="1" applyBorder="1"/>
    <xf numFmtId="0" fontId="9" fillId="0" borderId="9" xfId="0" applyFont="1" applyFill="1" applyBorder="1"/>
    <xf numFmtId="0" fontId="9" fillId="0" borderId="0" xfId="0" applyFont="1"/>
    <xf numFmtId="44" fontId="9" fillId="0" borderId="0" xfId="2" applyFont="1" applyBorder="1"/>
    <xf numFmtId="166" fontId="9" fillId="0" borderId="0" xfId="3" applyNumberFormat="1" applyFont="1" applyBorder="1"/>
    <xf numFmtId="166" fontId="9" fillId="0" borderId="12" xfId="3" applyNumberFormat="1" applyFont="1" applyBorder="1"/>
    <xf numFmtId="0" fontId="10" fillId="0" borderId="9" xfId="0" applyNumberFormat="1" applyFont="1" applyBorder="1"/>
    <xf numFmtId="0" fontId="10" fillId="0" borderId="0" xfId="0" applyNumberFormat="1" applyFont="1" applyFill="1" applyBorder="1"/>
    <xf numFmtId="0" fontId="9" fillId="0" borderId="0" xfId="2" applyNumberFormat="1" applyFont="1" applyBorder="1"/>
    <xf numFmtId="0" fontId="0" fillId="0" borderId="0" xfId="0" applyNumberFormat="1"/>
    <xf numFmtId="165" fontId="9" fillId="0" borderId="0" xfId="1" applyNumberFormat="1" applyFont="1" applyBorder="1"/>
    <xf numFmtId="0" fontId="9" fillId="0" borderId="8" xfId="0" applyFont="1" applyBorder="1"/>
    <xf numFmtId="0" fontId="9" fillId="0" borderId="9" xfId="0" applyFont="1" applyBorder="1"/>
    <xf numFmtId="0" fontId="9" fillId="0" borderId="9" xfId="0" applyNumberFormat="1" applyFont="1" applyBorder="1"/>
    <xf numFmtId="165" fontId="9" fillId="0" borderId="9" xfId="1" applyNumberFormat="1" applyFont="1" applyBorder="1"/>
    <xf numFmtId="0" fontId="9" fillId="0" borderId="0" xfId="0" applyNumberFormat="1" applyFont="1" applyFill="1" applyBorder="1"/>
    <xf numFmtId="165" fontId="9" fillId="0" borderId="0" xfId="1" applyNumberFormat="1" applyFont="1" applyFill="1" applyBorder="1"/>
    <xf numFmtId="0" fontId="15" fillId="0" borderId="0" xfId="0" applyFont="1"/>
    <xf numFmtId="0" fontId="9" fillId="0" borderId="0" xfId="0" applyNumberFormat="1" applyFont="1"/>
    <xf numFmtId="165" fontId="9" fillId="0" borderId="0" xfId="1" applyNumberFormat="1" applyFont="1"/>
    <xf numFmtId="2" fontId="9" fillId="0" borderId="0" xfId="0" applyNumberFormat="1" applyFont="1"/>
    <xf numFmtId="165" fontId="9" fillId="0" borderId="12" xfId="1" applyNumberFormat="1" applyFont="1" applyFill="1" applyBorder="1"/>
    <xf numFmtId="165" fontId="9" fillId="0" borderId="12" xfId="1" applyNumberFormat="1" applyFont="1" applyBorder="1"/>
    <xf numFmtId="1" fontId="9" fillId="0" borderId="9" xfId="1" applyNumberFormat="1" applyFont="1" applyBorder="1"/>
    <xf numFmtId="1" fontId="9" fillId="0" borderId="0" xfId="1" applyNumberFormat="1" applyFont="1" applyFill="1" applyBorder="1"/>
    <xf numFmtId="1" fontId="9" fillId="0" borderId="0" xfId="1" applyNumberFormat="1" applyFont="1" applyBorder="1"/>
    <xf numFmtId="1" fontId="9" fillId="0" borderId="0" xfId="1" applyNumberFormat="1" applyFont="1"/>
    <xf numFmtId="0" fontId="8" fillId="0" borderId="0" xfId="0" applyFont="1" applyFill="1"/>
    <xf numFmtId="166" fontId="9" fillId="0" borderId="0" xfId="3" applyNumberFormat="1" applyFont="1"/>
    <xf numFmtId="0" fontId="17" fillId="0" borderId="0" xfId="0" applyFont="1" applyFill="1" applyBorder="1"/>
    <xf numFmtId="0" fontId="9" fillId="0" borderId="0" xfId="0" applyFont="1" applyFill="1"/>
    <xf numFmtId="0" fontId="17" fillId="0" borderId="0" xfId="0" applyFont="1"/>
    <xf numFmtId="44" fontId="9" fillId="0" borderId="0" xfId="2" applyFont="1"/>
    <xf numFmtId="44" fontId="10" fillId="0" borderId="9" xfId="2" applyFont="1" applyBorder="1"/>
    <xf numFmtId="44" fontId="10" fillId="0" borderId="0" xfId="2" applyFont="1" applyFill="1" applyBorder="1"/>
    <xf numFmtId="44" fontId="9" fillId="0" borderId="12" xfId="2" applyFont="1" applyBorder="1"/>
    <xf numFmtId="169" fontId="10" fillId="0" borderId="9" xfId="2" applyNumberFormat="1" applyFont="1" applyBorder="1"/>
    <xf numFmtId="169" fontId="10" fillId="0" borderId="0" xfId="2" applyNumberFormat="1" applyFont="1" applyFill="1" applyBorder="1"/>
    <xf numFmtId="169" fontId="9" fillId="0" borderId="0" xfId="2" applyNumberFormat="1" applyFont="1" applyBorder="1"/>
    <xf numFmtId="169" fontId="0" fillId="0" borderId="0" xfId="2" applyNumberFormat="1" applyFont="1"/>
    <xf numFmtId="0" fontId="14" fillId="0" borderId="0" xfId="0" applyFont="1" applyFill="1"/>
    <xf numFmtId="0" fontId="9" fillId="0" borderId="12" xfId="0" applyFont="1" applyBorder="1"/>
    <xf numFmtId="165" fontId="13" fillId="0" borderId="0" xfId="1" applyNumberFormat="1" applyFont="1" applyBorder="1"/>
    <xf numFmtId="44" fontId="3" fillId="0" borderId="0" xfId="2" applyFont="1"/>
    <xf numFmtId="169" fontId="3" fillId="0" borderId="0" xfId="2" applyNumberFormat="1" applyFont="1"/>
    <xf numFmtId="3" fontId="13" fillId="0" borderId="4" xfId="0" applyNumberFormat="1" applyFont="1" applyBorder="1"/>
    <xf numFmtId="166" fontId="13" fillId="0" borderId="4" xfId="3" applyNumberFormat="1" applyFont="1" applyBorder="1"/>
    <xf numFmtId="44" fontId="13" fillId="0" borderId="4" xfId="2" applyFont="1" applyBorder="1"/>
    <xf numFmtId="169" fontId="13" fillId="0" borderId="4" xfId="2" applyNumberFormat="1" applyFont="1" applyBorder="1"/>
    <xf numFmtId="44" fontId="13" fillId="0" borderId="15" xfId="2" applyFont="1" applyBorder="1"/>
    <xf numFmtId="169" fontId="13" fillId="0" borderId="0" xfId="2" applyNumberFormat="1" applyFont="1"/>
    <xf numFmtId="166" fontId="13" fillId="0" borderId="0" xfId="3" applyNumberFormat="1" applyFont="1"/>
    <xf numFmtId="44" fontId="13" fillId="0" borderId="0" xfId="2" applyFont="1"/>
    <xf numFmtId="44" fontId="13" fillId="0" borderId="12" xfId="2" applyFont="1" applyBorder="1"/>
    <xf numFmtId="0" fontId="13" fillId="0" borderId="8" xfId="0" applyFont="1" applyBorder="1"/>
    <xf numFmtId="0" fontId="13" fillId="0" borderId="9" xfId="0" applyFont="1" applyBorder="1"/>
    <xf numFmtId="3" fontId="13" fillId="0" borderId="9" xfId="0" applyNumberFormat="1" applyFont="1" applyBorder="1"/>
    <xf numFmtId="9" fontId="13" fillId="0" borderId="9" xfId="3" applyFont="1" applyBorder="1"/>
    <xf numFmtId="44" fontId="13" fillId="0" borderId="9" xfId="2" applyFont="1" applyBorder="1"/>
    <xf numFmtId="166" fontId="3" fillId="0" borderId="0" xfId="3" applyNumberFormat="1" applyFont="1"/>
    <xf numFmtId="166" fontId="19" fillId="0" borderId="0" xfId="3" applyNumberFormat="1" applyFont="1" applyFill="1" applyBorder="1" applyAlignment="1">
      <alignment horizontal="right"/>
    </xf>
    <xf numFmtId="9" fontId="13" fillId="0" borderId="0" xfId="3" applyFont="1" applyFill="1" applyBorder="1"/>
    <xf numFmtId="44" fontId="13" fillId="0" borderId="0" xfId="2" applyFont="1" applyFill="1" applyBorder="1"/>
    <xf numFmtId="0" fontId="13" fillId="0" borderId="11" xfId="0" applyFont="1" applyFill="1" applyBorder="1"/>
    <xf numFmtId="0" fontId="11" fillId="0" borderId="32" xfId="0" applyFont="1" applyFill="1" applyBorder="1" applyAlignment="1">
      <alignment horizontal="center"/>
    </xf>
    <xf numFmtId="3" fontId="11" fillId="0" borderId="28" xfId="0" applyNumberFormat="1" applyFont="1" applyFill="1" applyBorder="1" applyAlignment="1">
      <alignment horizontal="center"/>
    </xf>
    <xf numFmtId="9" fontId="11" fillId="0" borderId="30" xfId="3" applyFont="1" applyFill="1" applyBorder="1" applyAlignment="1">
      <alignment horizontal="center"/>
    </xf>
    <xf numFmtId="44" fontId="11" fillId="0" borderId="30" xfId="2" applyFont="1" applyFill="1" applyBorder="1" applyAlignment="1">
      <alignment horizontal="center"/>
    </xf>
    <xf numFmtId="166" fontId="11" fillId="0" borderId="30" xfId="3" applyNumberFormat="1" applyFont="1" applyFill="1" applyBorder="1" applyAlignment="1">
      <alignment horizontal="center" wrapText="1"/>
    </xf>
    <xf numFmtId="169" fontId="11" fillId="0" borderId="30" xfId="2" applyNumberFormat="1" applyFont="1" applyFill="1" applyBorder="1" applyAlignment="1">
      <alignment horizontal="center"/>
    </xf>
    <xf numFmtId="166" fontId="11" fillId="0" borderId="30" xfId="3" applyNumberFormat="1" applyFont="1" applyFill="1" applyBorder="1" applyAlignment="1">
      <alignment horizontal="center"/>
    </xf>
    <xf numFmtId="0" fontId="11" fillId="0" borderId="33" xfId="0" applyFont="1" applyFill="1" applyBorder="1" applyAlignment="1">
      <alignment horizontal="center"/>
    </xf>
    <xf numFmtId="3" fontId="11" fillId="0" borderId="6" xfId="0" applyNumberFormat="1" applyFont="1" applyFill="1" applyBorder="1" applyAlignment="1">
      <alignment horizontal="center"/>
    </xf>
    <xf numFmtId="9" fontId="11" fillId="0" borderId="12" xfId="3" applyFont="1" applyFill="1" applyBorder="1" applyAlignment="1">
      <alignment horizontal="center"/>
    </xf>
    <xf numFmtId="44" fontId="11" fillId="0" borderId="12" xfId="2" applyFont="1" applyFill="1" applyBorder="1" applyAlignment="1">
      <alignment horizontal="center"/>
    </xf>
    <xf numFmtId="3" fontId="11" fillId="0" borderId="12" xfId="0" applyNumberFormat="1" applyFont="1" applyFill="1" applyBorder="1" applyAlignment="1">
      <alignment horizontal="center"/>
    </xf>
    <xf numFmtId="166" fontId="11" fillId="0" borderId="12" xfId="3" applyNumberFormat="1" applyFont="1" applyFill="1" applyBorder="1" applyAlignment="1">
      <alignment horizontal="center"/>
    </xf>
    <xf numFmtId="169" fontId="11" fillId="0" borderId="12" xfId="2" applyNumberFormat="1" applyFont="1" applyFill="1" applyBorder="1" applyAlignment="1">
      <alignment horizontal="center"/>
    </xf>
    <xf numFmtId="0" fontId="11" fillId="0" borderId="34" xfId="0" applyFont="1" applyFill="1" applyBorder="1" applyAlignment="1">
      <alignment horizontal="center" wrapText="1"/>
    </xf>
    <xf numFmtId="3" fontId="11" fillId="0" borderId="31" xfId="0" applyNumberFormat="1" applyFont="1" applyFill="1" applyBorder="1" applyAlignment="1">
      <alignment horizontal="center" wrapText="1"/>
    </xf>
    <xf numFmtId="9" fontId="11" fillId="0" borderId="14" xfId="3" applyFont="1" applyFill="1" applyBorder="1" applyAlignment="1">
      <alignment horizontal="center" wrapText="1"/>
    </xf>
    <xf numFmtId="44" fontId="11" fillId="0" borderId="14" xfId="2" applyFont="1" applyFill="1" applyBorder="1" applyAlignment="1">
      <alignment horizontal="center" wrapText="1"/>
    </xf>
    <xf numFmtId="3" fontId="11" fillId="0" borderId="14" xfId="0" applyNumberFormat="1" applyFont="1" applyFill="1" applyBorder="1" applyAlignment="1">
      <alignment horizontal="center" wrapText="1"/>
    </xf>
    <xf numFmtId="166" fontId="11" fillId="0" borderId="14" xfId="3" applyNumberFormat="1" applyFont="1" applyFill="1" applyBorder="1" applyAlignment="1">
      <alignment horizontal="center"/>
    </xf>
    <xf numFmtId="169" fontId="11" fillId="0" borderId="14" xfId="2" applyNumberFormat="1" applyFont="1" applyFill="1" applyBorder="1" applyAlignment="1">
      <alignment horizontal="center" wrapText="1"/>
    </xf>
    <xf numFmtId="166" fontId="11" fillId="0" borderId="14" xfId="3" applyNumberFormat="1" applyFont="1" applyFill="1" applyBorder="1" applyAlignment="1">
      <alignment horizontal="center" wrapText="1"/>
    </xf>
    <xf numFmtId="0" fontId="13" fillId="0" borderId="4" xfId="0" applyFont="1" applyBorder="1"/>
    <xf numFmtId="0" fontId="11" fillId="0" borderId="4" xfId="0" applyFont="1" applyFill="1" applyBorder="1" applyAlignment="1">
      <alignment horizontal="center"/>
    </xf>
    <xf numFmtId="3" fontId="13" fillId="0" borderId="4" xfId="2" applyNumberFormat="1" applyFont="1" applyFill="1" applyBorder="1" applyAlignment="1">
      <alignment horizontal="center"/>
    </xf>
    <xf numFmtId="9" fontId="13" fillId="0" borderId="4" xfId="3" applyFont="1" applyFill="1" applyBorder="1" applyAlignment="1">
      <alignment horizontal="center"/>
    </xf>
    <xf numFmtId="44" fontId="13" fillId="0" borderId="4" xfId="2" applyFont="1" applyFill="1" applyBorder="1" applyAlignment="1">
      <alignment horizontal="center"/>
    </xf>
    <xf numFmtId="3" fontId="13" fillId="0" borderId="1" xfId="0" applyNumberFormat="1" applyFont="1" applyFill="1" applyBorder="1"/>
    <xf numFmtId="0" fontId="13" fillId="0" borderId="1" xfId="0" applyFont="1" applyFill="1" applyBorder="1"/>
    <xf numFmtId="169" fontId="13" fillId="0" borderId="0" xfId="2" applyNumberFormat="1" applyFont="1" applyBorder="1"/>
    <xf numFmtId="166" fontId="13" fillId="0" borderId="0" xfId="3" applyNumberFormat="1" applyFont="1" applyBorder="1"/>
    <xf numFmtId="44" fontId="13" fillId="0" borderId="0" xfId="2" applyFont="1" applyBorder="1"/>
    <xf numFmtId="0" fontId="13" fillId="0" borderId="2" xfId="0" applyFont="1" applyFill="1" applyBorder="1"/>
    <xf numFmtId="3" fontId="13" fillId="0" borderId="4" xfId="2" applyNumberFormat="1" applyFont="1" applyBorder="1"/>
    <xf numFmtId="9" fontId="13" fillId="0" borderId="4" xfId="3" applyFont="1" applyBorder="1"/>
    <xf numFmtId="3" fontId="13" fillId="0" borderId="0" xfId="2" applyNumberFormat="1" applyFont="1" applyBorder="1"/>
    <xf numFmtId="9" fontId="13" fillId="0" borderId="0" xfId="3" applyFont="1" applyBorder="1"/>
    <xf numFmtId="44" fontId="19" fillId="0" borderId="20" xfId="2" applyFont="1" applyBorder="1"/>
    <xf numFmtId="0" fontId="13" fillId="0" borderId="9" xfId="0" applyFont="1" applyFill="1" applyBorder="1"/>
    <xf numFmtId="44" fontId="3" fillId="0" borderId="12" xfId="2" applyFont="1" applyBorder="1"/>
    <xf numFmtId="44" fontId="19" fillId="0" borderId="17" xfId="2" applyFont="1" applyBorder="1"/>
    <xf numFmtId="9" fontId="3" fillId="0" borderId="0" xfId="3" applyFont="1"/>
    <xf numFmtId="169" fontId="19" fillId="0" borderId="23" xfId="2" applyNumberFormat="1" applyFont="1" applyBorder="1"/>
    <xf numFmtId="166" fontId="19" fillId="0" borderId="23" xfId="3" applyNumberFormat="1" applyFont="1" applyBorder="1"/>
    <xf numFmtId="44" fontId="19" fillId="0" borderId="23" xfId="2" applyNumberFormat="1" applyFont="1" applyBorder="1"/>
    <xf numFmtId="3" fontId="19" fillId="0" borderId="22" xfId="2" applyNumberFormat="1" applyFont="1" applyBorder="1"/>
    <xf numFmtId="44" fontId="19" fillId="0" borderId="24" xfId="2" applyNumberFormat="1" applyFont="1" applyBorder="1"/>
    <xf numFmtId="169" fontId="19" fillId="0" borderId="20" xfId="2" applyNumberFormat="1" applyFont="1" applyBorder="1"/>
    <xf numFmtId="166" fontId="19" fillId="0" borderId="20" xfId="3" applyNumberFormat="1" applyFont="1" applyBorder="1"/>
    <xf numFmtId="44" fontId="19" fillId="0" borderId="21" xfId="2" applyFont="1" applyBorder="1"/>
    <xf numFmtId="169" fontId="19" fillId="0" borderId="17" xfId="2" applyNumberFormat="1" applyFont="1" applyBorder="1"/>
    <xf numFmtId="166" fontId="19" fillId="0" borderId="17" xfId="3" applyNumberFormat="1" applyFont="1" applyBorder="1"/>
    <xf numFmtId="44" fontId="19" fillId="0" borderId="18" xfId="2" applyFont="1" applyBorder="1"/>
    <xf numFmtId="0" fontId="11" fillId="0" borderId="34" xfId="0" applyFont="1" applyFill="1" applyBorder="1" applyAlignment="1">
      <alignment horizontal="center"/>
    </xf>
    <xf numFmtId="1" fontId="13" fillId="0" borderId="9" xfId="2" applyNumberFormat="1" applyFont="1" applyBorder="1"/>
    <xf numFmtId="1" fontId="3" fillId="0" borderId="0" xfId="2" applyNumberFormat="1" applyFont="1"/>
    <xf numFmtId="1" fontId="3" fillId="0" borderId="0" xfId="3" applyNumberFormat="1" applyFont="1"/>
    <xf numFmtId="1" fontId="19" fillId="0" borderId="0" xfId="3" applyNumberFormat="1" applyFont="1" applyFill="1" applyBorder="1" applyAlignment="1">
      <alignment horizontal="right"/>
    </xf>
    <xf numFmtId="1" fontId="13" fillId="0" borderId="0" xfId="2" applyNumberFormat="1" applyFont="1" applyFill="1" applyBorder="1"/>
    <xf numFmtId="1" fontId="11" fillId="0" borderId="12" xfId="0" applyNumberFormat="1" applyFont="1" applyFill="1" applyBorder="1" applyAlignment="1">
      <alignment horizontal="center"/>
    </xf>
    <xf numFmtId="1" fontId="11" fillId="0" borderId="0" xfId="0" applyNumberFormat="1" applyFont="1" applyFill="1" applyBorder="1" applyAlignment="1">
      <alignment horizontal="center"/>
    </xf>
    <xf numFmtId="1" fontId="11" fillId="0" borderId="6" xfId="0" applyNumberFormat="1" applyFont="1" applyFill="1" applyBorder="1" applyAlignment="1">
      <alignment horizontal="center"/>
    </xf>
    <xf numFmtId="1" fontId="11" fillId="0" borderId="14" xfId="0" applyNumberFormat="1" applyFont="1" applyFill="1" applyBorder="1" applyAlignment="1">
      <alignment horizontal="center"/>
    </xf>
    <xf numFmtId="1" fontId="11" fillId="0" borderId="7" xfId="0" applyNumberFormat="1" applyFont="1" applyFill="1" applyBorder="1" applyAlignment="1">
      <alignment horizontal="center"/>
    </xf>
    <xf numFmtId="1" fontId="11" fillId="0" borderId="31" xfId="0" applyNumberFormat="1" applyFont="1" applyFill="1" applyBorder="1" applyAlignment="1">
      <alignment horizontal="center"/>
    </xf>
    <xf numFmtId="1" fontId="13" fillId="0" borderId="4" xfId="2" applyNumberFormat="1" applyFont="1" applyFill="1" applyBorder="1" applyAlignment="1">
      <alignment horizontal="center"/>
    </xf>
    <xf numFmtId="1" fontId="13" fillId="0" borderId="4" xfId="2" applyNumberFormat="1" applyFont="1" applyBorder="1"/>
    <xf numFmtId="1" fontId="13" fillId="0" borderId="4" xfId="3" applyNumberFormat="1" applyFont="1" applyBorder="1"/>
    <xf numFmtId="1" fontId="13" fillId="0" borderId="15" xfId="2" applyNumberFormat="1" applyFont="1" applyBorder="1"/>
    <xf numFmtId="1" fontId="13" fillId="0" borderId="0" xfId="2" applyNumberFormat="1" applyFont="1" applyBorder="1"/>
    <xf numFmtId="1" fontId="3" fillId="0" borderId="12" xfId="2" applyNumberFormat="1" applyFont="1" applyBorder="1"/>
    <xf numFmtId="165" fontId="13" fillId="0" borderId="12" xfId="1" applyNumberFormat="1" applyFont="1" applyBorder="1"/>
    <xf numFmtId="1" fontId="13" fillId="0" borderId="4" xfId="0" applyNumberFormat="1" applyFont="1" applyBorder="1"/>
    <xf numFmtId="1" fontId="3" fillId="0" borderId="0" xfId="2" applyNumberFormat="1" applyFont="1" applyBorder="1"/>
    <xf numFmtId="165" fontId="19" fillId="0" borderId="23" xfId="1" applyNumberFormat="1" applyFont="1" applyBorder="1"/>
    <xf numFmtId="165" fontId="19" fillId="0" borderId="20" xfId="1" applyNumberFormat="1" applyFont="1" applyBorder="1"/>
    <xf numFmtId="165" fontId="19" fillId="0" borderId="17" xfId="1" applyNumberFormat="1" applyFont="1" applyBorder="1"/>
    <xf numFmtId="1" fontId="13" fillId="0" borderId="15" xfId="0" applyNumberFormat="1" applyFont="1" applyBorder="1"/>
    <xf numFmtId="165" fontId="19" fillId="0" borderId="24" xfId="1" applyNumberFormat="1" applyFont="1" applyBorder="1"/>
    <xf numFmtId="165" fontId="19" fillId="0" borderId="21" xfId="1" applyNumberFormat="1" applyFont="1" applyBorder="1"/>
    <xf numFmtId="165" fontId="19" fillId="0" borderId="18" xfId="1" applyNumberFormat="1" applyFont="1" applyBorder="1"/>
    <xf numFmtId="0" fontId="13" fillId="0" borderId="0" xfId="0" applyFont="1" applyAlignment="1">
      <alignment vertical="center"/>
    </xf>
    <xf numFmtId="0" fontId="25" fillId="0" borderId="40" xfId="0" applyFont="1" applyBorder="1" applyProtection="1"/>
    <xf numFmtId="3" fontId="25" fillId="0" borderId="10" xfId="0" applyNumberFormat="1" applyFont="1" applyBorder="1" applyAlignment="1" applyProtection="1">
      <alignment horizontal="center"/>
    </xf>
    <xf numFmtId="4" fontId="25" fillId="0" borderId="10" xfId="0" applyNumberFormat="1" applyFont="1" applyBorder="1" applyAlignment="1" applyProtection="1">
      <alignment horizontal="center"/>
    </xf>
    <xf numFmtId="4" fontId="25" fillId="0" borderId="3" xfId="0" applyNumberFormat="1" applyFont="1" applyBorder="1" applyAlignment="1" applyProtection="1">
      <alignment horizontal="center"/>
    </xf>
    <xf numFmtId="3" fontId="25" fillId="0" borderId="41" xfId="0" applyNumberFormat="1" applyFont="1" applyBorder="1" applyAlignment="1" applyProtection="1">
      <alignment horizontal="center"/>
    </xf>
    <xf numFmtId="0" fontId="25" fillId="0" borderId="42" xfId="0" applyFont="1" applyBorder="1" applyProtection="1"/>
    <xf numFmtId="3" fontId="25" fillId="0" borderId="12" xfId="0" applyNumberFormat="1" applyFont="1" applyBorder="1" applyAlignment="1" applyProtection="1">
      <alignment horizontal="center"/>
    </xf>
    <xf numFmtId="4" fontId="25" fillId="0" borderId="12" xfId="0" applyNumberFormat="1" applyFont="1" applyBorder="1" applyAlignment="1" applyProtection="1">
      <alignment horizontal="center"/>
    </xf>
    <xf numFmtId="4" fontId="25" fillId="0" borderId="6" xfId="0" applyNumberFormat="1" applyFont="1" applyBorder="1" applyAlignment="1" applyProtection="1">
      <alignment horizontal="center"/>
    </xf>
    <xf numFmtId="3" fontId="25" fillId="0" borderId="37" xfId="0" applyNumberFormat="1" applyFont="1" applyBorder="1" applyAlignment="1" applyProtection="1">
      <alignment horizontal="center"/>
    </xf>
    <xf numFmtId="0" fontId="25" fillId="0" borderId="43" xfId="0" applyFont="1" applyBorder="1" applyAlignment="1" applyProtection="1">
      <alignment horizontal="center"/>
    </xf>
    <xf numFmtId="3" fontId="25" fillId="0" borderId="1" xfId="0" applyNumberFormat="1" applyFont="1" applyBorder="1" applyAlignment="1" applyProtection="1">
      <alignment horizontal="center"/>
    </xf>
    <xf numFmtId="4" fontId="25" fillId="0" borderId="1" xfId="0" applyNumberFormat="1" applyFont="1" applyBorder="1" applyAlignment="1" applyProtection="1">
      <alignment horizontal="center"/>
    </xf>
    <xf numFmtId="3" fontId="25" fillId="0" borderId="44" xfId="0" applyNumberFormat="1" applyFont="1" applyBorder="1" applyAlignment="1" applyProtection="1">
      <alignment horizontal="center"/>
    </xf>
    <xf numFmtId="0" fontId="25" fillId="0" borderId="45" xfId="0" applyFont="1" applyBorder="1" applyAlignment="1" applyProtection="1">
      <alignment horizontal="center"/>
    </xf>
    <xf numFmtId="3" fontId="25" fillId="0" borderId="2" xfId="0" applyNumberFormat="1" applyFont="1" applyFill="1" applyBorder="1" applyAlignment="1">
      <alignment horizontal="center"/>
    </xf>
    <xf numFmtId="4" fontId="25" fillId="0" borderId="2" xfId="0" applyNumberFormat="1" applyFont="1" applyFill="1" applyBorder="1" applyAlignment="1">
      <alignment horizontal="center"/>
    </xf>
    <xf numFmtId="3" fontId="25" fillId="0" borderId="46" xfId="0" applyNumberFormat="1" applyFont="1" applyFill="1" applyBorder="1" applyAlignment="1">
      <alignment horizontal="center"/>
    </xf>
    <xf numFmtId="3" fontId="25" fillId="0" borderId="13" xfId="0" applyNumberFormat="1" applyFont="1" applyBorder="1" applyAlignment="1" applyProtection="1">
      <alignment horizontal="center"/>
    </xf>
    <xf numFmtId="4" fontId="25" fillId="0" borderId="13" xfId="0" applyNumberFormat="1" applyFont="1" applyBorder="1" applyAlignment="1" applyProtection="1">
      <alignment horizontal="center"/>
    </xf>
    <xf numFmtId="3" fontId="25" fillId="0" borderId="2" xfId="0" applyNumberFormat="1" applyFont="1" applyFill="1" applyBorder="1" applyAlignment="1" applyProtection="1">
      <alignment horizontal="center"/>
    </xf>
    <xf numFmtId="4" fontId="25" fillId="0" borderId="46" xfId="0" applyNumberFormat="1" applyFont="1" applyFill="1" applyBorder="1" applyAlignment="1">
      <alignment horizontal="center"/>
    </xf>
    <xf numFmtId="4" fontId="25" fillId="0" borderId="2" xfId="0" applyNumberFormat="1" applyFont="1" applyFill="1" applyBorder="1" applyAlignment="1" applyProtection="1">
      <alignment horizontal="center"/>
    </xf>
    <xf numFmtId="3" fontId="25" fillId="0" borderId="21" xfId="0" applyNumberFormat="1" applyFont="1" applyFill="1" applyBorder="1" applyAlignment="1">
      <alignment horizontal="center"/>
    </xf>
    <xf numFmtId="4" fontId="25" fillId="0" borderId="21" xfId="0" applyNumberFormat="1" applyFont="1" applyFill="1" applyBorder="1" applyAlignment="1">
      <alignment horizontal="center"/>
    </xf>
    <xf numFmtId="3" fontId="25" fillId="0" borderId="48" xfId="0" applyNumberFormat="1" applyFont="1" applyFill="1" applyBorder="1" applyAlignment="1">
      <alignment horizontal="center"/>
    </xf>
    <xf numFmtId="0" fontId="25" fillId="0" borderId="42" xfId="0" applyFont="1" applyBorder="1" applyAlignment="1" applyProtection="1">
      <alignment horizontal="center"/>
    </xf>
    <xf numFmtId="3" fontId="25" fillId="0" borderId="6" xfId="0" applyNumberFormat="1" applyFont="1" applyFill="1" applyBorder="1" applyAlignment="1">
      <alignment horizontal="center"/>
    </xf>
    <xf numFmtId="3" fontId="25" fillId="0" borderId="6" xfId="0" applyNumberFormat="1" applyFont="1" applyFill="1" applyBorder="1" applyAlignment="1" applyProtection="1">
      <alignment horizontal="center"/>
    </xf>
    <xf numFmtId="4" fontId="25" fillId="0" borderId="6" xfId="0" applyNumberFormat="1" applyFont="1" applyFill="1" applyBorder="1" applyAlignment="1" applyProtection="1">
      <alignment horizontal="center"/>
    </xf>
    <xf numFmtId="0" fontId="25" fillId="0" borderId="49" xfId="0" applyFont="1" applyBorder="1" applyAlignment="1" applyProtection="1">
      <alignment horizontal="center"/>
    </xf>
    <xf numFmtId="3" fontId="25" fillId="0" borderId="50" xfId="0" applyNumberFormat="1" applyFont="1" applyFill="1" applyBorder="1" applyAlignment="1">
      <alignment horizontal="center"/>
    </xf>
    <xf numFmtId="0" fontId="13" fillId="0" borderId="0" xfId="0" applyFont="1" applyFill="1"/>
    <xf numFmtId="0" fontId="11" fillId="0" borderId="56" xfId="0" applyFont="1" applyFill="1" applyBorder="1" applyAlignment="1">
      <alignment horizontal="right"/>
    </xf>
    <xf numFmtId="0" fontId="11" fillId="0" borderId="57" xfId="0" applyFont="1" applyFill="1" applyBorder="1" applyAlignment="1">
      <alignment horizontal="right"/>
    </xf>
    <xf numFmtId="4" fontId="25" fillId="0" borderId="48" xfId="0" applyNumberFormat="1" applyFont="1" applyFill="1" applyBorder="1" applyAlignment="1">
      <alignment horizontal="center"/>
    </xf>
    <xf numFmtId="0" fontId="17" fillId="0" borderId="0" xfId="0" applyFont="1" applyFill="1"/>
    <xf numFmtId="166" fontId="17" fillId="0" borderId="0" xfId="3" applyNumberFormat="1" applyFont="1" applyFill="1"/>
    <xf numFmtId="2" fontId="17" fillId="0" borderId="0" xfId="0" applyNumberFormat="1" applyFont="1" applyFill="1"/>
    <xf numFmtId="167" fontId="9" fillId="0" borderId="0" xfId="0" applyNumberFormat="1" applyFont="1"/>
    <xf numFmtId="167" fontId="17" fillId="0" borderId="0" xfId="0" applyNumberFormat="1" applyFont="1" applyFill="1"/>
    <xf numFmtId="167" fontId="0" fillId="0" borderId="0" xfId="2" applyNumberFormat="1" applyFont="1" applyBorder="1"/>
    <xf numFmtId="167" fontId="0" fillId="0" borderId="0" xfId="3" applyNumberFormat="1" applyFont="1" applyBorder="1"/>
    <xf numFmtId="167" fontId="0" fillId="0" borderId="0" xfId="0" applyNumberFormat="1"/>
    <xf numFmtId="167" fontId="0" fillId="0" borderId="12" xfId="3" applyNumberFormat="1" applyFont="1" applyBorder="1"/>
    <xf numFmtId="0" fontId="5" fillId="0" borderId="0" xfId="0" applyFont="1"/>
    <xf numFmtId="1" fontId="17" fillId="0" borderId="0" xfId="0" applyNumberFormat="1" applyFont="1" applyFill="1"/>
    <xf numFmtId="165" fontId="15" fillId="0" borderId="0" xfId="1" applyNumberFormat="1" applyFont="1" applyFill="1" applyAlignment="1">
      <alignment horizontal="right"/>
    </xf>
    <xf numFmtId="165" fontId="17" fillId="0" borderId="0" xfId="1" applyNumberFormat="1" applyFont="1" applyFill="1"/>
    <xf numFmtId="9" fontId="25" fillId="0" borderId="46" xfId="3" applyFont="1" applyFill="1" applyBorder="1" applyAlignment="1" applyProtection="1">
      <alignment horizontal="center"/>
    </xf>
    <xf numFmtId="9" fontId="25" fillId="0" borderId="37" xfId="3" applyFont="1" applyFill="1" applyBorder="1" applyAlignment="1" applyProtection="1">
      <alignment horizontal="center"/>
    </xf>
    <xf numFmtId="0" fontId="25" fillId="0" borderId="40" xfId="0" applyFont="1" applyBorder="1" applyAlignment="1" applyProtection="1">
      <alignment horizontal="center"/>
    </xf>
    <xf numFmtId="3" fontId="25" fillId="0" borderId="25" xfId="0" applyNumberFormat="1" applyFont="1" applyFill="1" applyBorder="1" applyAlignment="1">
      <alignment horizontal="center"/>
    </xf>
    <xf numFmtId="165" fontId="9" fillId="0" borderId="23" xfId="1" applyNumberFormat="1" applyFont="1" applyBorder="1"/>
    <xf numFmtId="1" fontId="17" fillId="0" borderId="0" xfId="0" applyNumberFormat="1" applyFont="1"/>
    <xf numFmtId="166" fontId="4" fillId="0" borderId="0" xfId="3" applyNumberFormat="1" applyFont="1"/>
    <xf numFmtId="2" fontId="9" fillId="0" borderId="0" xfId="3" applyNumberFormat="1" applyFont="1"/>
    <xf numFmtId="165" fontId="4" fillId="0" borderId="0" xfId="1" applyNumberFormat="1" applyFont="1"/>
    <xf numFmtId="165" fontId="0" fillId="0" borderId="0" xfId="1" applyNumberFormat="1" applyFont="1"/>
    <xf numFmtId="165" fontId="9" fillId="0" borderId="24" xfId="1" applyNumberFormat="1" applyFont="1" applyBorder="1"/>
    <xf numFmtId="0" fontId="17" fillId="0" borderId="0" xfId="0" applyFont="1" applyFill="1" applyAlignment="1">
      <alignment horizontal="left"/>
    </xf>
    <xf numFmtId="165" fontId="9" fillId="0" borderId="10" xfId="1" applyNumberFormat="1" applyFont="1" applyBorder="1"/>
    <xf numFmtId="166" fontId="17" fillId="0" borderId="0" xfId="3" applyNumberFormat="1" applyFont="1"/>
    <xf numFmtId="0" fontId="4" fillId="0" borderId="0" xfId="0" applyFont="1" applyAlignment="1">
      <alignment horizontal="right"/>
    </xf>
    <xf numFmtId="2" fontId="17" fillId="0" borderId="0" xfId="3" applyNumberFormat="1" applyFont="1"/>
    <xf numFmtId="2" fontId="17" fillId="0" borderId="0" xfId="3" applyNumberFormat="1" applyFont="1" applyFill="1"/>
    <xf numFmtId="2" fontId="0" fillId="0" borderId="0" xfId="3" applyNumberFormat="1" applyFont="1"/>
    <xf numFmtId="1" fontId="9" fillId="0" borderId="0" xfId="2" applyNumberFormat="1" applyFont="1" applyBorder="1"/>
    <xf numFmtId="1" fontId="9" fillId="0" borderId="0" xfId="3" applyNumberFormat="1" applyFont="1" applyBorder="1"/>
    <xf numFmtId="1" fontId="9" fillId="0" borderId="0" xfId="0" applyNumberFormat="1" applyFont="1"/>
    <xf numFmtId="2" fontId="17" fillId="0" borderId="0" xfId="2" applyNumberFormat="1" applyFont="1" applyFill="1"/>
    <xf numFmtId="2" fontId="9" fillId="0" borderId="12" xfId="3" applyNumberFormat="1" applyFont="1" applyBorder="1"/>
    <xf numFmtId="2" fontId="9" fillId="0" borderId="0" xfId="2" applyNumberFormat="1" applyFont="1"/>
    <xf numFmtId="1" fontId="13" fillId="0" borderId="0" xfId="0" applyNumberFormat="1" applyFont="1" applyFill="1"/>
    <xf numFmtId="2" fontId="13" fillId="0" borderId="0" xfId="0" applyNumberFormat="1" applyFont="1" applyFill="1"/>
    <xf numFmtId="164" fontId="13" fillId="0" borderId="0" xfId="0" applyNumberFormat="1" applyFont="1" applyFill="1"/>
    <xf numFmtId="165" fontId="13" fillId="0" borderId="0" xfId="1" applyNumberFormat="1" applyFont="1" applyFill="1" applyBorder="1"/>
    <xf numFmtId="168" fontId="13" fillId="0" borderId="0" xfId="1" applyNumberFormat="1" applyFont="1" applyFill="1" applyBorder="1"/>
    <xf numFmtId="0" fontId="11" fillId="0" borderId="0" xfId="0" applyFont="1" applyFill="1"/>
    <xf numFmtId="2" fontId="11" fillId="0" borderId="0" xfId="0" applyNumberFormat="1" applyFont="1" applyFill="1"/>
    <xf numFmtId="0" fontId="12" fillId="0" borderId="35" xfId="0" applyFont="1" applyFill="1" applyBorder="1"/>
    <xf numFmtId="0" fontId="12" fillId="0" borderId="0" xfId="0" applyFont="1" applyFill="1"/>
    <xf numFmtId="0" fontId="13" fillId="0" borderId="52" xfId="0" applyFont="1" applyFill="1" applyBorder="1"/>
    <xf numFmtId="167" fontId="13" fillId="0" borderId="52" xfId="0" applyNumberFormat="1" applyFont="1" applyFill="1" applyBorder="1"/>
    <xf numFmtId="3" fontId="13" fillId="0" borderId="52" xfId="0" applyNumberFormat="1" applyFont="1" applyFill="1" applyBorder="1"/>
    <xf numFmtId="167" fontId="13" fillId="0" borderId="0" xfId="0" applyNumberFormat="1" applyFont="1" applyFill="1" applyBorder="1"/>
    <xf numFmtId="165" fontId="11" fillId="0" borderId="59" xfId="1" applyNumberFormat="1" applyFont="1" applyFill="1" applyBorder="1" applyAlignment="1">
      <alignment horizontal="right"/>
    </xf>
    <xf numFmtId="165" fontId="13" fillId="0" borderId="0" xfId="1" applyNumberFormat="1" applyFont="1" applyFill="1"/>
    <xf numFmtId="168" fontId="11" fillId="0" borderId="57" xfId="1" applyNumberFormat="1" applyFont="1" applyFill="1" applyBorder="1" applyAlignment="1">
      <alignment horizontal="right"/>
    </xf>
    <xf numFmtId="168" fontId="13" fillId="0" borderId="0" xfId="1" applyNumberFormat="1" applyFont="1" applyFill="1"/>
    <xf numFmtId="0" fontId="11" fillId="0" borderId="59" xfId="0" applyFont="1" applyFill="1" applyBorder="1" applyAlignment="1">
      <alignment horizontal="right"/>
    </xf>
    <xf numFmtId="0" fontId="11" fillId="0" borderId="58" xfId="0" applyFont="1" applyFill="1" applyBorder="1" applyAlignment="1">
      <alignment horizontal="right"/>
    </xf>
    <xf numFmtId="0" fontId="13" fillId="0" borderId="55" xfId="0" applyFont="1" applyFill="1" applyBorder="1"/>
    <xf numFmtId="167" fontId="13" fillId="0" borderId="55" xfId="0" applyNumberFormat="1" applyFont="1" applyFill="1" applyBorder="1"/>
    <xf numFmtId="168" fontId="13" fillId="0" borderId="55" xfId="1" applyNumberFormat="1" applyFont="1" applyFill="1" applyBorder="1"/>
    <xf numFmtId="0" fontId="17" fillId="2" borderId="65" xfId="0" applyFont="1" applyFill="1" applyBorder="1" applyAlignment="1">
      <alignment horizontal="left"/>
    </xf>
    <xf numFmtId="0" fontId="0" fillId="0" borderId="0" xfId="0" applyFill="1"/>
    <xf numFmtId="0" fontId="9" fillId="0" borderId="0" xfId="6" applyNumberFormat="1" applyFont="1"/>
    <xf numFmtId="10" fontId="9" fillId="0" borderId="0" xfId="7" applyNumberFormat="1" applyFont="1"/>
    <xf numFmtId="8" fontId="9" fillId="0" borderId="0" xfId="8" applyNumberFormat="1" applyFont="1"/>
    <xf numFmtId="0" fontId="9" fillId="3" borderId="0" xfId="6" applyNumberFormat="1" applyFont="1" applyFill="1"/>
    <xf numFmtId="10" fontId="9" fillId="3" borderId="0" xfId="7" applyNumberFormat="1" applyFont="1" applyFill="1"/>
    <xf numFmtId="0" fontId="0" fillId="3" borderId="0" xfId="0" applyFill="1"/>
    <xf numFmtId="49" fontId="13" fillId="0" borderId="0" xfId="0" applyNumberFormat="1" applyFont="1" applyFill="1"/>
    <xf numFmtId="44" fontId="11" fillId="0" borderId="0" xfId="2" applyNumberFormat="1" applyFont="1" applyFill="1"/>
    <xf numFmtId="44" fontId="13" fillId="0" borderId="0" xfId="2" applyNumberFormat="1" applyFont="1" applyFill="1"/>
    <xf numFmtId="0" fontId="17" fillId="3" borderId="65" xfId="0" applyFont="1" applyFill="1" applyBorder="1" applyAlignment="1">
      <alignment horizontal="left"/>
    </xf>
    <xf numFmtId="0" fontId="17" fillId="0" borderId="65" xfId="0" applyFont="1" applyFill="1" applyBorder="1" applyAlignment="1">
      <alignment horizontal="left"/>
    </xf>
    <xf numFmtId="8" fontId="9" fillId="0" borderId="0" xfId="8" applyNumberFormat="1" applyFont="1" applyFill="1"/>
    <xf numFmtId="165" fontId="11" fillId="0" borderId="0" xfId="1" applyNumberFormat="1" applyFont="1" applyFill="1"/>
    <xf numFmtId="0" fontId="9" fillId="0" borderId="0" xfId="6" applyNumberFormat="1" applyFont="1" applyFill="1"/>
    <xf numFmtId="166" fontId="11" fillId="0" borderId="0" xfId="3" applyNumberFormat="1" applyFont="1" applyFill="1"/>
    <xf numFmtId="166" fontId="13" fillId="0" borderId="0" xfId="3" applyNumberFormat="1" applyFont="1" applyFill="1"/>
    <xf numFmtId="8" fontId="13" fillId="0" borderId="0" xfId="0" applyNumberFormat="1" applyFont="1" applyFill="1"/>
    <xf numFmtId="10" fontId="13" fillId="0" borderId="0" xfId="0" applyNumberFormat="1" applyFont="1" applyFill="1"/>
    <xf numFmtId="166" fontId="13" fillId="0" borderId="0" xfId="0" applyNumberFormat="1" applyFont="1" applyFill="1"/>
    <xf numFmtId="165" fontId="17" fillId="2" borderId="65" xfId="1" applyNumberFormat="1" applyFont="1" applyFill="1" applyBorder="1" applyAlignment="1">
      <alignment horizontal="left"/>
    </xf>
    <xf numFmtId="165" fontId="9" fillId="3" borderId="0" xfId="1" applyNumberFormat="1" applyFont="1" applyFill="1"/>
    <xf numFmtId="165" fontId="17" fillId="3" borderId="65" xfId="1" applyNumberFormat="1" applyFont="1" applyFill="1" applyBorder="1" applyAlignment="1">
      <alignment horizontal="left"/>
    </xf>
    <xf numFmtId="165" fontId="0" fillId="3" borderId="0" xfId="1" applyNumberFormat="1" applyFont="1" applyFill="1"/>
    <xf numFmtId="165" fontId="9" fillId="0" borderId="0" xfId="1" applyNumberFormat="1" applyFont="1" applyFill="1"/>
    <xf numFmtId="165" fontId="13" fillId="0" borderId="55" xfId="1" applyNumberFormat="1" applyFont="1" applyFill="1" applyBorder="1"/>
    <xf numFmtId="0" fontId="11" fillId="0" borderId="0" xfId="0" applyNumberFormat="1" applyFont="1" applyFill="1"/>
    <xf numFmtId="0" fontId="13" fillId="0" borderId="0" xfId="0" applyNumberFormat="1" applyFont="1" applyFill="1"/>
    <xf numFmtId="169" fontId="9" fillId="0" borderId="12" xfId="2" applyNumberFormat="1" applyFont="1" applyBorder="1"/>
    <xf numFmtId="0" fontId="11" fillId="3" borderId="0" xfId="0" applyFont="1" applyFill="1"/>
    <xf numFmtId="170" fontId="13" fillId="0" borderId="0" xfId="2" applyNumberFormat="1" applyFont="1"/>
    <xf numFmtId="166" fontId="19" fillId="0" borderId="22" xfId="3" applyNumberFormat="1" applyFont="1" applyBorder="1"/>
    <xf numFmtId="44" fontId="19" fillId="0" borderId="22" xfId="2" applyFont="1" applyBorder="1"/>
    <xf numFmtId="170" fontId="19" fillId="0" borderId="22" xfId="2" applyNumberFormat="1" applyFont="1" applyBorder="1"/>
    <xf numFmtId="169" fontId="19" fillId="0" borderId="22" xfId="2" applyNumberFormat="1" applyFont="1" applyBorder="1"/>
    <xf numFmtId="44" fontId="19" fillId="0" borderId="25" xfId="2" applyFont="1" applyBorder="1"/>
    <xf numFmtId="170" fontId="19" fillId="0" borderId="17" xfId="2" applyNumberFormat="1" applyFont="1" applyBorder="1"/>
    <xf numFmtId="170" fontId="19" fillId="0" borderId="20" xfId="2" applyNumberFormat="1" applyFont="1" applyBorder="1"/>
    <xf numFmtId="170" fontId="19" fillId="0" borderId="23" xfId="2" applyNumberFormat="1" applyFont="1" applyBorder="1"/>
    <xf numFmtId="167" fontId="13" fillId="0" borderId="0" xfId="2" applyNumberFormat="1" applyFont="1" applyBorder="1"/>
    <xf numFmtId="167" fontId="13" fillId="0" borderId="0" xfId="3" applyNumberFormat="1" applyFont="1" applyBorder="1"/>
    <xf numFmtId="167" fontId="13" fillId="0" borderId="12" xfId="3" applyNumberFormat="1" applyFont="1" applyBorder="1"/>
    <xf numFmtId="167" fontId="19" fillId="0" borderId="23" xfId="2" applyNumberFormat="1" applyFont="1" applyBorder="1"/>
    <xf numFmtId="167" fontId="19" fillId="0" borderId="24" xfId="3" applyNumberFormat="1" applyFont="1" applyBorder="1"/>
    <xf numFmtId="167" fontId="13" fillId="0" borderId="4" xfId="2" applyNumberFormat="1" applyFont="1" applyBorder="1"/>
    <xf numFmtId="167" fontId="13" fillId="0" borderId="4" xfId="3" applyNumberFormat="1" applyFont="1" applyBorder="1"/>
    <xf numFmtId="167" fontId="13" fillId="0" borderId="15" xfId="3" applyNumberFormat="1" applyFont="1" applyBorder="1"/>
    <xf numFmtId="166" fontId="19" fillId="0" borderId="19" xfId="3" applyNumberFormat="1" applyFont="1" applyBorder="1"/>
    <xf numFmtId="167" fontId="19" fillId="0" borderId="20" xfId="2" applyNumberFormat="1" applyFont="1" applyBorder="1"/>
    <xf numFmtId="167" fontId="19" fillId="0" borderId="21" xfId="3" applyNumberFormat="1" applyFont="1" applyBorder="1"/>
    <xf numFmtId="0" fontId="11" fillId="0" borderId="4" xfId="0" applyFont="1" applyFill="1" applyBorder="1" applyAlignment="1">
      <alignment horizontal="center"/>
    </xf>
    <xf numFmtId="0" fontId="19" fillId="0" borderId="19" xfId="0" applyFont="1" applyFill="1" applyBorder="1" applyAlignment="1">
      <alignment horizontal="center"/>
    </xf>
    <xf numFmtId="2" fontId="19" fillId="0" borderId="22" xfId="3" applyNumberFormat="1" applyFont="1" applyBorder="1"/>
    <xf numFmtId="167" fontId="19" fillId="0" borderId="22" xfId="3" applyNumberFormat="1" applyFont="1" applyBorder="1"/>
    <xf numFmtId="167" fontId="19" fillId="0" borderId="25" xfId="3" applyNumberFormat="1" applyFont="1" applyBorder="1"/>
    <xf numFmtId="166" fontId="13" fillId="0" borderId="0" xfId="3" applyNumberFormat="1" applyFont="1" applyFill="1" applyBorder="1"/>
    <xf numFmtId="167" fontId="13" fillId="0" borderId="0" xfId="2" applyNumberFormat="1" applyFont="1" applyFill="1" applyBorder="1"/>
    <xf numFmtId="2" fontId="13" fillId="0" borderId="0" xfId="3" applyNumberFormat="1" applyFont="1" applyBorder="1"/>
    <xf numFmtId="171" fontId="9" fillId="0" borderId="0" xfId="3" applyNumberFormat="1" applyFont="1" applyBorder="1"/>
    <xf numFmtId="165" fontId="0" fillId="0" borderId="12" xfId="1" applyNumberFormat="1" applyFont="1" applyBorder="1"/>
    <xf numFmtId="0" fontId="13" fillId="4" borderId="0" xfId="0" applyFont="1" applyFill="1" applyBorder="1"/>
    <xf numFmtId="0" fontId="13" fillId="4" borderId="0" xfId="0" applyFont="1" applyFill="1"/>
    <xf numFmtId="3" fontId="13" fillId="4" borderId="0" xfId="0" applyNumberFormat="1" applyFont="1" applyFill="1"/>
    <xf numFmtId="164" fontId="13" fillId="4" borderId="0" xfId="0" applyNumberFormat="1" applyFont="1" applyFill="1"/>
    <xf numFmtId="49" fontId="13" fillId="4" borderId="0" xfId="0" applyNumberFormat="1" applyFont="1" applyFill="1"/>
    <xf numFmtId="44" fontId="13" fillId="4" borderId="0" xfId="2" applyNumberFormat="1" applyFont="1" applyFill="1"/>
    <xf numFmtId="166" fontId="13" fillId="4" borderId="0" xfId="3" applyNumberFormat="1" applyFont="1" applyFill="1"/>
    <xf numFmtId="165" fontId="13" fillId="4" borderId="0" xfId="1" applyNumberFormat="1" applyFont="1" applyFill="1"/>
    <xf numFmtId="1" fontId="13" fillId="4" borderId="0" xfId="0" applyNumberFormat="1" applyFont="1" applyFill="1"/>
    <xf numFmtId="2" fontId="13" fillId="4" borderId="0" xfId="0" applyNumberFormat="1" applyFont="1" applyFill="1"/>
    <xf numFmtId="8" fontId="13" fillId="4" borderId="0" xfId="0" applyNumberFormat="1" applyFont="1" applyFill="1"/>
    <xf numFmtId="10" fontId="13" fillId="4" borderId="0" xfId="0" applyNumberFormat="1" applyFont="1" applyFill="1"/>
    <xf numFmtId="0" fontId="5" fillId="0" borderId="0" xfId="0" applyFont="1" applyFill="1"/>
    <xf numFmtId="10" fontId="9" fillId="0" borderId="0" xfId="7" applyNumberFormat="1" applyFont="1" applyFill="1"/>
    <xf numFmtId="165" fontId="25" fillId="0" borderId="21" xfId="1" applyNumberFormat="1" applyFont="1" applyFill="1" applyBorder="1" applyAlignment="1"/>
    <xf numFmtId="2" fontId="13" fillId="0" borderId="9" xfId="0" applyNumberFormat="1" applyFont="1" applyFill="1" applyBorder="1"/>
    <xf numFmtId="9" fontId="13" fillId="0" borderId="55" xfId="3" applyFont="1" applyFill="1" applyBorder="1"/>
    <xf numFmtId="3" fontId="25" fillId="0" borderId="10" xfId="0" applyNumberFormat="1" applyFont="1" applyFill="1" applyBorder="1" applyAlignment="1">
      <alignment horizontal="center"/>
    </xf>
    <xf numFmtId="4" fontId="25" fillId="0" borderId="10" xfId="0" applyNumberFormat="1" applyFont="1" applyFill="1" applyBorder="1" applyAlignment="1">
      <alignment horizontal="center"/>
    </xf>
    <xf numFmtId="9" fontId="25" fillId="0" borderId="63" xfId="3" applyFont="1" applyFill="1" applyBorder="1" applyAlignment="1">
      <alignment horizontal="center"/>
    </xf>
    <xf numFmtId="165" fontId="25" fillId="0" borderId="2" xfId="1" applyNumberFormat="1" applyFont="1" applyFill="1" applyBorder="1" applyAlignment="1">
      <alignment horizontal="center"/>
    </xf>
    <xf numFmtId="165" fontId="25" fillId="0" borderId="21" xfId="1" applyNumberFormat="1" applyFont="1" applyFill="1" applyBorder="1" applyAlignment="1">
      <alignment horizontal="center"/>
    </xf>
    <xf numFmtId="166" fontId="10" fillId="0" borderId="7" xfId="3" applyNumberFormat="1" applyFont="1" applyFill="1" applyBorder="1"/>
    <xf numFmtId="0" fontId="11" fillId="0" borderId="32" xfId="0" applyFont="1" applyFill="1" applyBorder="1"/>
    <xf numFmtId="166" fontId="11" fillId="0" borderId="29" xfId="3" applyNumberFormat="1" applyFont="1" applyFill="1" applyBorder="1" applyAlignment="1">
      <alignment horizontal="center"/>
    </xf>
    <xf numFmtId="166" fontId="11" fillId="0" borderId="28" xfId="3" applyNumberFormat="1" applyFont="1" applyFill="1" applyBorder="1" applyAlignment="1">
      <alignment horizontal="center"/>
    </xf>
    <xf numFmtId="167" fontId="11" fillId="0" borderId="29" xfId="0" applyNumberFormat="1" applyFont="1" applyFill="1" applyBorder="1" applyAlignment="1">
      <alignment horizontal="center"/>
    </xf>
    <xf numFmtId="167" fontId="11" fillId="0" borderId="60" xfId="0" applyNumberFormat="1" applyFont="1" applyFill="1" applyBorder="1" applyAlignment="1">
      <alignment horizontal="center"/>
    </xf>
    <xf numFmtId="0" fontId="11" fillId="0" borderId="33" xfId="0" applyFont="1" applyFill="1" applyBorder="1"/>
    <xf numFmtId="166" fontId="11" fillId="0" borderId="0" xfId="3" applyNumberFormat="1" applyFont="1" applyFill="1" applyBorder="1" applyAlignment="1">
      <alignment horizontal="center"/>
    </xf>
    <xf numFmtId="166" fontId="11" fillId="0" borderId="6" xfId="3" applyNumberFormat="1" applyFont="1" applyFill="1" applyBorder="1" applyAlignment="1">
      <alignment horizontal="center"/>
    </xf>
    <xf numFmtId="167" fontId="11" fillId="0" borderId="0" xfId="0" applyNumberFormat="1" applyFont="1" applyFill="1" applyBorder="1" applyAlignment="1">
      <alignment horizontal="center"/>
    </xf>
    <xf numFmtId="167" fontId="11" fillId="0" borderId="37" xfId="0" applyNumberFormat="1" applyFont="1" applyFill="1" applyBorder="1" applyAlignment="1">
      <alignment horizontal="center"/>
    </xf>
    <xf numFmtId="0" fontId="11" fillId="0" borderId="34" xfId="0" applyFont="1" applyFill="1" applyBorder="1"/>
    <xf numFmtId="166" fontId="11" fillId="0" borderId="7" xfId="3" applyNumberFormat="1" applyFont="1" applyFill="1" applyBorder="1" applyAlignment="1">
      <alignment horizontal="center"/>
    </xf>
    <xf numFmtId="166" fontId="11" fillId="0" borderId="31" xfId="3" applyNumberFormat="1" applyFont="1" applyFill="1" applyBorder="1" applyAlignment="1">
      <alignment horizontal="center"/>
    </xf>
    <xf numFmtId="167" fontId="11" fillId="0" borderId="7" xfId="0" applyNumberFormat="1" applyFont="1" applyFill="1" applyBorder="1" applyAlignment="1">
      <alignment horizontal="center"/>
    </xf>
    <xf numFmtId="167" fontId="11" fillId="0" borderId="61" xfId="0" applyNumberFormat="1" applyFont="1" applyFill="1" applyBorder="1" applyAlignment="1">
      <alignment horizontal="center"/>
    </xf>
    <xf numFmtId="0" fontId="13" fillId="0" borderId="26" xfId="0" applyFont="1" applyBorder="1"/>
    <xf numFmtId="166" fontId="13" fillId="0" borderId="4" xfId="3" applyNumberFormat="1" applyFont="1" applyFill="1" applyBorder="1" applyAlignment="1">
      <alignment horizontal="center"/>
    </xf>
    <xf numFmtId="167" fontId="13" fillId="0" borderId="4" xfId="2" applyNumberFormat="1" applyFont="1" applyFill="1" applyBorder="1" applyAlignment="1">
      <alignment horizontal="center"/>
    </xf>
    <xf numFmtId="167" fontId="13" fillId="0" borderId="4" xfId="3" applyNumberFormat="1" applyFont="1" applyFill="1" applyBorder="1" applyAlignment="1">
      <alignment horizontal="center"/>
    </xf>
    <xf numFmtId="167" fontId="13" fillId="0" borderId="15" xfId="3" applyNumberFormat="1" applyFont="1" applyFill="1" applyBorder="1" applyAlignment="1">
      <alignment horizontal="center"/>
    </xf>
    <xf numFmtId="167" fontId="19" fillId="0" borderId="0" xfId="0" applyNumberFormat="1" applyFont="1" applyFill="1" applyAlignment="1">
      <alignment horizontal="right"/>
    </xf>
    <xf numFmtId="167" fontId="19" fillId="0" borderId="17" xfId="2" applyNumberFormat="1" applyFont="1" applyBorder="1"/>
    <xf numFmtId="167" fontId="19" fillId="0" borderId="18" xfId="3" applyNumberFormat="1" applyFont="1" applyBorder="1"/>
    <xf numFmtId="165" fontId="11" fillId="0" borderId="3" xfId="1" applyNumberFormat="1" applyFont="1" applyFill="1" applyBorder="1" applyAlignment="1">
      <alignment horizontal="center"/>
    </xf>
    <xf numFmtId="165" fontId="11" fillId="0" borderId="10" xfId="1" applyNumberFormat="1" applyFont="1" applyFill="1" applyBorder="1" applyAlignment="1">
      <alignment horizontal="center"/>
    </xf>
    <xf numFmtId="165" fontId="11" fillId="0" borderId="8" xfId="1" applyNumberFormat="1" applyFont="1" applyFill="1" applyBorder="1"/>
    <xf numFmtId="165" fontId="11" fillId="0" borderId="6" xfId="1" applyNumberFormat="1" applyFont="1" applyFill="1" applyBorder="1" applyAlignment="1">
      <alignment horizontal="center"/>
    </xf>
    <xf numFmtId="165" fontId="11" fillId="0" borderId="14" xfId="1" applyNumberFormat="1" applyFont="1" applyFill="1" applyBorder="1" applyAlignment="1">
      <alignment horizontal="center"/>
    </xf>
    <xf numFmtId="165" fontId="11" fillId="0" borderId="62" xfId="1" applyNumberFormat="1" applyFont="1" applyFill="1" applyBorder="1" applyAlignment="1">
      <alignment horizontal="center"/>
    </xf>
    <xf numFmtId="165" fontId="11" fillId="0" borderId="31" xfId="1" applyNumberFormat="1" applyFont="1" applyFill="1" applyBorder="1" applyAlignment="1">
      <alignment horizontal="center"/>
    </xf>
    <xf numFmtId="165" fontId="13" fillId="0" borderId="4" xfId="1" applyNumberFormat="1" applyFont="1" applyFill="1" applyBorder="1" applyAlignment="1">
      <alignment horizontal="center"/>
    </xf>
    <xf numFmtId="165" fontId="13" fillId="0" borderId="15" xfId="1" applyNumberFormat="1" applyFont="1" applyFill="1" applyBorder="1" applyAlignment="1">
      <alignment horizontal="center"/>
    </xf>
    <xf numFmtId="165" fontId="13" fillId="0" borderId="29" xfId="1" applyNumberFormat="1" applyFont="1" applyBorder="1"/>
    <xf numFmtId="165" fontId="19" fillId="0" borderId="22" xfId="1" applyNumberFormat="1" applyFont="1" applyBorder="1"/>
    <xf numFmtId="165" fontId="19" fillId="0" borderId="25" xfId="1" applyNumberFormat="1" applyFont="1" applyBorder="1"/>
    <xf numFmtId="165" fontId="13" fillId="0" borderId="4" xfId="1" applyNumberFormat="1" applyFont="1" applyBorder="1"/>
    <xf numFmtId="165" fontId="13" fillId="0" borderId="15" xfId="1" applyNumberFormat="1" applyFont="1" applyBorder="1"/>
    <xf numFmtId="165" fontId="19" fillId="0" borderId="0" xfId="1" applyNumberFormat="1" applyFont="1" applyFill="1" applyAlignment="1">
      <alignment horizontal="right"/>
    </xf>
    <xf numFmtId="0" fontId="11" fillId="0" borderId="29" xfId="0" applyFont="1" applyFill="1" applyBorder="1" applyAlignment="1">
      <alignment horizontal="centerContinuous"/>
    </xf>
    <xf numFmtId="166" fontId="11" fillId="0" borderId="29" xfId="3" applyNumberFormat="1" applyFont="1" applyFill="1" applyBorder="1" applyAlignment="1">
      <alignment horizontal="centerContinuous"/>
    </xf>
    <xf numFmtId="2" fontId="11" fillId="0" borderId="28" xfId="3" applyNumberFormat="1" applyFont="1" applyFill="1" applyBorder="1" applyAlignment="1">
      <alignment horizontal="center"/>
    </xf>
    <xf numFmtId="2" fontId="11" fillId="0" borderId="30" xfId="3" applyNumberFormat="1" applyFont="1" applyFill="1" applyBorder="1" applyAlignment="1">
      <alignment horizontal="center"/>
    </xf>
    <xf numFmtId="2" fontId="11" fillId="0" borderId="30" xfId="2" applyNumberFormat="1" applyFont="1" applyFill="1" applyBorder="1" applyAlignment="1">
      <alignment horizontal="center"/>
    </xf>
    <xf numFmtId="0" fontId="11" fillId="0" borderId="10" xfId="0" applyFont="1" applyFill="1" applyBorder="1" applyAlignment="1">
      <alignment horizontal="center"/>
    </xf>
    <xf numFmtId="166" fontId="11" fillId="0" borderId="10" xfId="3" applyNumberFormat="1" applyFont="1" applyFill="1" applyBorder="1" applyAlignment="1">
      <alignment horizontal="center"/>
    </xf>
    <xf numFmtId="2" fontId="11" fillId="0" borderId="6" xfId="3" applyNumberFormat="1" applyFont="1" applyFill="1" applyBorder="1" applyAlignment="1">
      <alignment horizontal="center"/>
    </xf>
    <xf numFmtId="2" fontId="11" fillId="0" borderId="12" xfId="3" applyNumberFormat="1" applyFont="1" applyFill="1" applyBorder="1" applyAlignment="1">
      <alignment horizontal="center"/>
    </xf>
    <xf numFmtId="2" fontId="11" fillId="0" borderId="12" xfId="2" applyNumberFormat="1" applyFont="1" applyFill="1" applyBorder="1" applyAlignment="1">
      <alignment horizontal="center"/>
    </xf>
    <xf numFmtId="0" fontId="11" fillId="0" borderId="14" xfId="0" applyFont="1" applyFill="1" applyBorder="1" applyAlignment="1">
      <alignment horizontal="center"/>
    </xf>
    <xf numFmtId="1" fontId="13" fillId="0" borderId="4" xfId="3" applyNumberFormat="1" applyFont="1" applyFill="1" applyBorder="1" applyAlignment="1">
      <alignment horizontal="center"/>
    </xf>
    <xf numFmtId="2" fontId="13" fillId="0" borderId="15" xfId="3" applyNumberFormat="1" applyFont="1" applyFill="1" applyBorder="1" applyAlignment="1">
      <alignment horizontal="center"/>
    </xf>
    <xf numFmtId="171" fontId="13" fillId="0" borderId="0" xfId="3" applyNumberFormat="1" applyFont="1"/>
    <xf numFmtId="2" fontId="13" fillId="0" borderId="0" xfId="3" applyNumberFormat="1" applyFont="1"/>
    <xf numFmtId="44" fontId="13" fillId="0" borderId="12" xfId="2" applyNumberFormat="1" applyFont="1" applyBorder="1"/>
    <xf numFmtId="171" fontId="19" fillId="0" borderId="23" xfId="3" applyNumberFormat="1" applyFont="1" applyBorder="1"/>
    <xf numFmtId="2" fontId="19" fillId="0" borderId="23" xfId="3" applyNumberFormat="1" applyFont="1" applyBorder="1"/>
    <xf numFmtId="44" fontId="19" fillId="0" borderId="23" xfId="2" applyFont="1" applyBorder="1"/>
    <xf numFmtId="171" fontId="13" fillId="0" borderId="4" xfId="3" applyNumberFormat="1" applyFont="1" applyBorder="1"/>
    <xf numFmtId="2" fontId="13" fillId="0" borderId="15" xfId="3" applyNumberFormat="1" applyFont="1" applyBorder="1"/>
    <xf numFmtId="166" fontId="19" fillId="0" borderId="24" xfId="3" applyNumberFormat="1" applyFont="1" applyBorder="1"/>
    <xf numFmtId="171" fontId="19" fillId="0" borderId="24" xfId="3" applyNumberFormat="1" applyFont="1" applyBorder="1"/>
    <xf numFmtId="2" fontId="19" fillId="0" borderId="24" xfId="3" applyNumberFormat="1" applyFont="1" applyBorder="1"/>
    <xf numFmtId="44" fontId="19" fillId="0" borderId="24" xfId="2" applyFont="1" applyBorder="1"/>
    <xf numFmtId="165" fontId="19" fillId="0" borderId="19" xfId="1" applyNumberFormat="1" applyFont="1" applyBorder="1"/>
    <xf numFmtId="166" fontId="19" fillId="0" borderId="21" xfId="3" applyNumberFormat="1" applyFont="1" applyBorder="1"/>
    <xf numFmtId="171" fontId="19" fillId="0" borderId="21" xfId="3" applyNumberFormat="1" applyFont="1" applyBorder="1"/>
    <xf numFmtId="2" fontId="19" fillId="0" borderId="21" xfId="3" applyNumberFormat="1" applyFont="1" applyBorder="1"/>
    <xf numFmtId="2" fontId="19" fillId="0" borderId="0" xfId="2" applyNumberFormat="1" applyFont="1" applyFill="1" applyAlignment="1">
      <alignment horizontal="right"/>
    </xf>
    <xf numFmtId="171" fontId="19" fillId="0" borderId="17" xfId="3" applyNumberFormat="1" applyFont="1" applyBorder="1"/>
    <xf numFmtId="2" fontId="19" fillId="0" borderId="17" xfId="3" applyNumberFormat="1" applyFont="1" applyBorder="1"/>
    <xf numFmtId="1" fontId="19" fillId="0" borderId="0" xfId="0" applyNumberFormat="1" applyFont="1"/>
    <xf numFmtId="0" fontId="19" fillId="0" borderId="0" xfId="0" applyFont="1"/>
    <xf numFmtId="2" fontId="19" fillId="0" borderId="0" xfId="0" applyNumberFormat="1" applyFont="1"/>
    <xf numFmtId="0" fontId="11" fillId="0" borderId="30" xfId="0" applyFont="1" applyFill="1" applyBorder="1" applyAlignment="1">
      <alignment horizontal="centerContinuous"/>
    </xf>
    <xf numFmtId="166" fontId="11" fillId="0" borderId="18" xfId="3" applyNumberFormat="1" applyFont="1" applyFill="1" applyBorder="1" applyAlignment="1">
      <alignment horizontal="centerContinuous"/>
    </xf>
    <xf numFmtId="0" fontId="11" fillId="0" borderId="30" xfId="0" applyFont="1" applyFill="1" applyBorder="1" applyAlignment="1">
      <alignment horizontal="center"/>
    </xf>
    <xf numFmtId="2" fontId="11" fillId="0" borderId="29" xfId="0" applyNumberFormat="1" applyFont="1" applyFill="1" applyBorder="1" applyAlignment="1">
      <alignment horizontal="center"/>
    </xf>
    <xf numFmtId="0" fontId="11" fillId="0" borderId="28" xfId="0" applyFont="1" applyFill="1" applyBorder="1" applyAlignment="1">
      <alignment horizontal="center"/>
    </xf>
    <xf numFmtId="2" fontId="11" fillId="0" borderId="28" xfId="0" applyNumberFormat="1" applyFont="1" applyFill="1" applyBorder="1" applyAlignment="1">
      <alignment horizontal="center"/>
    </xf>
    <xf numFmtId="0" fontId="11" fillId="0" borderId="10" xfId="0" applyFont="1" applyFill="1" applyBorder="1"/>
    <xf numFmtId="0" fontId="11" fillId="0" borderId="12" xfId="0" applyFont="1" applyFill="1" applyBorder="1" applyAlignment="1">
      <alignment horizontal="center"/>
    </xf>
    <xf numFmtId="2" fontId="11" fillId="0" borderId="0" xfId="0" applyNumberFormat="1" applyFont="1" applyFill="1" applyBorder="1" applyAlignment="1">
      <alignment horizontal="center"/>
    </xf>
    <xf numFmtId="0" fontId="11" fillId="0" borderId="6" xfId="0" applyFont="1" applyFill="1" applyBorder="1" applyAlignment="1">
      <alignment horizontal="center"/>
    </xf>
    <xf numFmtId="2" fontId="11" fillId="0" borderId="6" xfId="0" applyNumberFormat="1" applyFont="1" applyFill="1" applyBorder="1" applyAlignment="1">
      <alignment horizontal="center"/>
    </xf>
    <xf numFmtId="0" fontId="11" fillId="0" borderId="31" xfId="0" applyFont="1" applyFill="1" applyBorder="1" applyAlignment="1">
      <alignment horizontal="center"/>
    </xf>
    <xf numFmtId="2" fontId="11" fillId="0" borderId="31" xfId="0" applyNumberFormat="1" applyFont="1" applyFill="1" applyBorder="1" applyAlignment="1">
      <alignment horizontal="center"/>
    </xf>
    <xf numFmtId="166" fontId="13" fillId="0" borderId="15" xfId="3" applyNumberFormat="1" applyFont="1" applyFill="1" applyBorder="1" applyAlignment="1">
      <alignment horizontal="center"/>
    </xf>
    <xf numFmtId="168" fontId="13" fillId="0" borderId="0" xfId="1" applyNumberFormat="1" applyFont="1"/>
    <xf numFmtId="168" fontId="19" fillId="0" borderId="23" xfId="1" applyNumberFormat="1" applyFont="1" applyBorder="1"/>
    <xf numFmtId="165" fontId="13" fillId="0" borderId="30" xfId="1" applyNumberFormat="1" applyFont="1" applyBorder="1"/>
    <xf numFmtId="168" fontId="19" fillId="0" borderId="20" xfId="1" applyNumberFormat="1" applyFont="1" applyBorder="1"/>
    <xf numFmtId="2" fontId="13" fillId="0" borderId="9" xfId="0" applyNumberFormat="1" applyFont="1" applyBorder="1"/>
    <xf numFmtId="166" fontId="19" fillId="0" borderId="10" xfId="3" applyNumberFormat="1" applyFont="1" applyFill="1" applyBorder="1" applyAlignment="1">
      <alignment horizontal="right"/>
    </xf>
    <xf numFmtId="0" fontId="1" fillId="0" borderId="0" xfId="0" applyFont="1"/>
    <xf numFmtId="2" fontId="13" fillId="0" borderId="0" xfId="0" applyNumberFormat="1" applyFont="1" applyFill="1" applyBorder="1"/>
    <xf numFmtId="166" fontId="19" fillId="0" borderId="12" xfId="3" applyNumberFormat="1" applyFont="1" applyFill="1" applyBorder="1" applyAlignment="1">
      <alignment horizontal="right"/>
    </xf>
    <xf numFmtId="2" fontId="11" fillId="0" borderId="30" xfId="0" applyNumberFormat="1" applyFon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2" fontId="13" fillId="0" borderId="4" xfId="2" applyNumberFormat="1" applyFont="1" applyFill="1" applyBorder="1" applyAlignment="1">
      <alignment horizontal="center"/>
    </xf>
    <xf numFmtId="2" fontId="13" fillId="0" borderId="4" xfId="3" applyNumberFormat="1" applyFont="1" applyFill="1" applyBorder="1" applyAlignment="1">
      <alignment horizontal="center"/>
    </xf>
    <xf numFmtId="2" fontId="13" fillId="0" borderId="0" xfId="2" applyNumberFormat="1" applyFont="1" applyBorder="1"/>
    <xf numFmtId="9" fontId="13" fillId="0" borderId="30" xfId="3" applyFont="1" applyBorder="1"/>
    <xf numFmtId="9" fontId="13" fillId="0" borderId="12" xfId="3" applyFont="1" applyBorder="1"/>
    <xf numFmtId="2" fontId="19" fillId="0" borderId="22" xfId="2" applyNumberFormat="1" applyFont="1" applyBorder="1"/>
    <xf numFmtId="2" fontId="19" fillId="0" borderId="23" xfId="2" applyNumberFormat="1" applyFont="1" applyBorder="1"/>
    <xf numFmtId="9" fontId="19" fillId="0" borderId="24" xfId="3" applyFont="1" applyBorder="1"/>
    <xf numFmtId="2" fontId="13" fillId="0" borderId="4" xfId="2" applyNumberFormat="1" applyFont="1" applyBorder="1"/>
    <xf numFmtId="2" fontId="13" fillId="0" borderId="4" xfId="3" applyNumberFormat="1" applyFont="1" applyBorder="1"/>
    <xf numFmtId="166" fontId="13" fillId="0" borderId="15" xfId="3" applyNumberFormat="1" applyFont="1" applyBorder="1"/>
    <xf numFmtId="9" fontId="13" fillId="0" borderId="12" xfId="3" applyNumberFormat="1" applyFont="1" applyBorder="1"/>
    <xf numFmtId="9" fontId="19" fillId="0" borderId="25" xfId="3" applyNumberFormat="1" applyFont="1" applyBorder="1"/>
    <xf numFmtId="2" fontId="19" fillId="0" borderId="19" xfId="2" applyNumberFormat="1" applyFont="1" applyBorder="1"/>
    <xf numFmtId="9" fontId="19" fillId="0" borderId="2" xfId="3" applyFont="1" applyBorder="1"/>
    <xf numFmtId="166" fontId="13" fillId="0" borderId="12" xfId="3" applyNumberFormat="1" applyFont="1" applyBorder="1"/>
    <xf numFmtId="2" fontId="22" fillId="0" borderId="17" xfId="2" applyNumberFormat="1" applyFont="1" applyBorder="1"/>
    <xf numFmtId="2" fontId="22" fillId="0" borderId="17" xfId="3" applyNumberFormat="1" applyFont="1" applyBorder="1"/>
    <xf numFmtId="166" fontId="22" fillId="0" borderId="18" xfId="3" applyNumberFormat="1" applyFont="1" applyBorder="1"/>
    <xf numFmtId="2" fontId="13" fillId="0" borderId="0" xfId="0" applyNumberFormat="1" applyFont="1"/>
    <xf numFmtId="2" fontId="1" fillId="0" borderId="0" xfId="0" applyNumberFormat="1" applyFont="1"/>
    <xf numFmtId="166" fontId="1" fillId="0" borderId="0" xfId="3" applyNumberFormat="1" applyFont="1"/>
    <xf numFmtId="166" fontId="13" fillId="0" borderId="14" xfId="3" applyNumberFormat="1" applyFont="1" applyFill="1" applyBorder="1"/>
    <xf numFmtId="1" fontId="11" fillId="0" borderId="14" xfId="1" applyNumberFormat="1" applyFont="1" applyFill="1" applyBorder="1" applyAlignment="1">
      <alignment horizontal="center"/>
    </xf>
    <xf numFmtId="1" fontId="11" fillId="0" borderId="25" xfId="1" applyNumberFormat="1" applyFont="1" applyFill="1" applyBorder="1" applyAlignment="1">
      <alignment horizontal="center"/>
    </xf>
    <xf numFmtId="1" fontId="11" fillId="0" borderId="14" xfId="1" applyNumberFormat="1" applyFont="1" applyFill="1" applyBorder="1" applyAlignment="1">
      <alignment horizontal="center" wrapText="1"/>
    </xf>
    <xf numFmtId="165" fontId="11" fillId="0" borderId="25" xfId="1" applyNumberFormat="1" applyFont="1" applyFill="1" applyBorder="1" applyAlignment="1">
      <alignment horizontal="center"/>
    </xf>
    <xf numFmtId="0" fontId="13" fillId="0" borderId="4" xfId="2" applyNumberFormat="1" applyFont="1" applyFill="1" applyBorder="1" applyAlignment="1">
      <alignment horizontal="center"/>
    </xf>
    <xf numFmtId="1" fontId="13" fillId="0" borderId="4" xfId="1" applyNumberFormat="1" applyFont="1" applyFill="1" applyBorder="1" applyAlignment="1">
      <alignment horizontal="center"/>
    </xf>
    <xf numFmtId="1" fontId="13" fillId="0" borderId="0" xfId="1" applyNumberFormat="1" applyFont="1" applyBorder="1"/>
    <xf numFmtId="167" fontId="19" fillId="0" borderId="22" xfId="2" applyNumberFormat="1" applyFont="1" applyBorder="1" applyAlignment="1">
      <alignment horizontal="right"/>
    </xf>
    <xf numFmtId="1" fontId="19" fillId="0" borderId="23" xfId="1" applyNumberFormat="1" applyFont="1" applyBorder="1"/>
    <xf numFmtId="165" fontId="19" fillId="0" borderId="23" xfId="1" applyNumberFormat="1" applyFont="1" applyBorder="1" applyAlignment="1">
      <alignment horizontal="right"/>
    </xf>
    <xf numFmtId="0" fontId="13" fillId="0" borderId="4" xfId="2" applyNumberFormat="1" applyFont="1" applyBorder="1"/>
    <xf numFmtId="1" fontId="13" fillId="0" borderId="4" xfId="1" applyNumberFormat="1" applyFont="1" applyBorder="1"/>
    <xf numFmtId="0" fontId="13" fillId="0" borderId="0" xfId="2" applyNumberFormat="1" applyFont="1" applyBorder="1"/>
    <xf numFmtId="0" fontId="19" fillId="0" borderId="19" xfId="2" applyNumberFormat="1" applyFont="1" applyBorder="1" applyAlignment="1">
      <alignment horizontal="right"/>
    </xf>
    <xf numFmtId="1" fontId="19" fillId="0" borderId="20" xfId="1" applyNumberFormat="1" applyFont="1" applyBorder="1"/>
    <xf numFmtId="165" fontId="19" fillId="0" borderId="20" xfId="1" applyNumberFormat="1" applyFont="1" applyBorder="1" applyAlignment="1">
      <alignment horizontal="right"/>
    </xf>
    <xf numFmtId="167" fontId="22" fillId="0" borderId="17" xfId="2" applyNumberFormat="1" applyFont="1" applyBorder="1" applyAlignment="1">
      <alignment horizontal="right"/>
    </xf>
    <xf numFmtId="165" fontId="22" fillId="0" borderId="17" xfId="1" applyNumberFormat="1" applyFont="1" applyBorder="1"/>
    <xf numFmtId="1" fontId="22" fillId="0" borderId="17" xfId="1" applyNumberFormat="1" applyFont="1" applyBorder="1"/>
    <xf numFmtId="1" fontId="22" fillId="0" borderId="17" xfId="1" applyNumberFormat="1" applyFont="1" applyBorder="1" applyAlignment="1">
      <alignment horizontal="right"/>
    </xf>
    <xf numFmtId="165" fontId="22" fillId="0" borderId="18" xfId="1" applyNumberFormat="1" applyFont="1" applyBorder="1"/>
    <xf numFmtId="165" fontId="19" fillId="0" borderId="10" xfId="1" applyNumberFormat="1" applyFont="1" applyFill="1" applyBorder="1" applyAlignment="1">
      <alignment horizontal="right"/>
    </xf>
    <xf numFmtId="165" fontId="19" fillId="0" borderId="12" xfId="1" applyNumberFormat="1" applyFont="1" applyFill="1" applyBorder="1" applyAlignment="1">
      <alignment horizontal="right"/>
    </xf>
    <xf numFmtId="169" fontId="11" fillId="0" borderId="28" xfId="2" applyNumberFormat="1" applyFont="1" applyFill="1" applyBorder="1" applyAlignment="1">
      <alignment horizontal="center"/>
    </xf>
    <xf numFmtId="44" fontId="11" fillId="0" borderId="16" xfId="2" applyFont="1" applyFill="1" applyBorder="1" applyAlignment="1">
      <alignment horizontal="right"/>
    </xf>
    <xf numFmtId="44" fontId="11" fillId="0" borderId="16" xfId="2" applyFont="1" applyFill="1" applyBorder="1" applyAlignment="1">
      <alignment horizontal="center"/>
    </xf>
    <xf numFmtId="44" fontId="11" fillId="0" borderId="18" xfId="2" applyFont="1" applyFill="1" applyBorder="1" applyAlignment="1">
      <alignment horizontal="right"/>
    </xf>
    <xf numFmtId="169" fontId="11" fillId="0" borderId="3" xfId="2" applyNumberFormat="1" applyFont="1" applyFill="1" applyBorder="1"/>
    <xf numFmtId="0" fontId="11" fillId="0" borderId="3" xfId="1" applyNumberFormat="1" applyFont="1" applyFill="1" applyBorder="1" applyAlignment="1">
      <alignment horizontal="center"/>
    </xf>
    <xf numFmtId="169" fontId="11" fillId="0" borderId="6" xfId="2" applyNumberFormat="1" applyFont="1" applyFill="1" applyBorder="1" applyAlignment="1">
      <alignment horizontal="center"/>
    </xf>
    <xf numFmtId="44" fontId="11" fillId="0" borderId="3" xfId="2" applyFont="1" applyFill="1" applyBorder="1" applyAlignment="1">
      <alignment horizontal="center"/>
    </xf>
    <xf numFmtId="169" fontId="11" fillId="0" borderId="14" xfId="2" applyNumberFormat="1" applyFont="1" applyFill="1" applyBorder="1" applyAlignment="1">
      <alignment horizontal="center"/>
    </xf>
    <xf numFmtId="0" fontId="11" fillId="0" borderId="14" xfId="1" applyNumberFormat="1" applyFont="1" applyFill="1" applyBorder="1" applyAlignment="1">
      <alignment horizontal="center"/>
    </xf>
    <xf numFmtId="44" fontId="11" fillId="0" borderId="14" xfId="2" applyFont="1" applyFill="1" applyBorder="1" applyAlignment="1">
      <alignment horizontal="center"/>
    </xf>
    <xf numFmtId="44" fontId="11" fillId="0" borderId="31" xfId="2" applyFont="1" applyFill="1" applyBorder="1" applyAlignment="1">
      <alignment horizontal="center"/>
    </xf>
    <xf numFmtId="169" fontId="13" fillId="0" borderId="4" xfId="2" applyNumberFormat="1" applyFont="1" applyFill="1" applyBorder="1" applyAlignment="1">
      <alignment horizontal="center"/>
    </xf>
    <xf numFmtId="44" fontId="13" fillId="0" borderId="15" xfId="2" applyFont="1" applyFill="1" applyBorder="1" applyAlignment="1">
      <alignment horizontal="center"/>
    </xf>
    <xf numFmtId="169" fontId="13" fillId="0" borderId="15" xfId="2" applyNumberFormat="1" applyFont="1" applyFill="1" applyBorder="1" applyAlignment="1">
      <alignment horizontal="center"/>
    </xf>
    <xf numFmtId="44" fontId="13" fillId="0" borderId="0" xfId="2" applyNumberFormat="1" applyFont="1" applyBorder="1"/>
    <xf numFmtId="6" fontId="13" fillId="0" borderId="12" xfId="2" applyNumberFormat="1" applyFont="1" applyBorder="1"/>
    <xf numFmtId="169" fontId="19" fillId="0" borderId="7" xfId="2" applyNumberFormat="1" applyFont="1" applyBorder="1"/>
    <xf numFmtId="44" fontId="19" fillId="0" borderId="7" xfId="2" applyFont="1" applyBorder="1"/>
    <xf numFmtId="1" fontId="19" fillId="0" borderId="7" xfId="2" applyNumberFormat="1" applyFont="1" applyBorder="1"/>
    <xf numFmtId="169" fontId="19" fillId="0" borderId="14" xfId="2" applyNumberFormat="1" applyFont="1" applyBorder="1"/>
    <xf numFmtId="169" fontId="13" fillId="0" borderId="15" xfId="2" applyNumberFormat="1" applyFont="1" applyBorder="1"/>
    <xf numFmtId="169" fontId="13" fillId="0" borderId="12" xfId="2" applyNumberFormat="1" applyFont="1" applyBorder="1"/>
    <xf numFmtId="1" fontId="19" fillId="0" borderId="23" xfId="2" applyNumberFormat="1" applyFont="1" applyBorder="1"/>
    <xf numFmtId="169" fontId="19" fillId="0" borderId="24" xfId="2" applyNumberFormat="1" applyFont="1" applyBorder="1"/>
    <xf numFmtId="169" fontId="19" fillId="0" borderId="19" xfId="2" applyNumberFormat="1" applyFont="1" applyBorder="1"/>
    <xf numFmtId="1" fontId="19" fillId="0" borderId="20" xfId="2" applyNumberFormat="1" applyFont="1" applyBorder="1"/>
    <xf numFmtId="44" fontId="19" fillId="0" borderId="20" xfId="2" applyNumberFormat="1" applyFont="1" applyBorder="1"/>
    <xf numFmtId="169" fontId="19" fillId="0" borderId="21" xfId="2" applyNumberFormat="1" applyFont="1" applyBorder="1"/>
    <xf numFmtId="44" fontId="19" fillId="0" borderId="17" xfId="2" applyNumberFormat="1" applyFont="1" applyBorder="1"/>
    <xf numFmtId="44" fontId="19" fillId="0" borderId="17" xfId="2" applyNumberFormat="1" applyFont="1" applyFill="1" applyBorder="1"/>
    <xf numFmtId="169" fontId="19" fillId="0" borderId="18" xfId="2" applyNumberFormat="1" applyFont="1" applyBorder="1"/>
    <xf numFmtId="44" fontId="19" fillId="0" borderId="9" xfId="2" applyFont="1" applyFill="1" applyBorder="1" applyAlignment="1">
      <alignment horizontal="right"/>
    </xf>
    <xf numFmtId="44" fontId="19" fillId="0" borderId="0" xfId="2" applyFont="1" applyFill="1" applyBorder="1" applyAlignment="1">
      <alignment horizontal="right"/>
    </xf>
    <xf numFmtId="3" fontId="11" fillId="0" borderId="27" xfId="0" applyNumberFormat="1" applyFont="1" applyFill="1" applyBorder="1"/>
    <xf numFmtId="3" fontId="11" fillId="0" borderId="29" xfId="0" applyNumberFormat="1" applyFont="1" applyFill="1" applyBorder="1"/>
    <xf numFmtId="3" fontId="11" fillId="0" borderId="30" xfId="0" applyNumberFormat="1" applyFont="1" applyFill="1" applyBorder="1"/>
    <xf numFmtId="3" fontId="11" fillId="0" borderId="28" xfId="0" applyNumberFormat="1" applyFont="1" applyFill="1" applyBorder="1"/>
    <xf numFmtId="3" fontId="11" fillId="0" borderId="30" xfId="0" applyNumberFormat="1" applyFont="1" applyFill="1" applyBorder="1" applyAlignment="1">
      <alignment horizontal="center"/>
    </xf>
    <xf numFmtId="3" fontId="11" fillId="0" borderId="11" xfId="0" applyNumberFormat="1" applyFont="1" applyFill="1" applyBorder="1" applyAlignment="1">
      <alignment horizontal="centerContinuous"/>
    </xf>
    <xf numFmtId="3" fontId="11" fillId="0" borderId="0" xfId="0" applyNumberFormat="1" applyFont="1" applyFill="1" applyBorder="1" applyAlignment="1">
      <alignment horizontal="centerContinuous"/>
    </xf>
    <xf numFmtId="3" fontId="11" fillId="0" borderId="12" xfId="0" applyNumberFormat="1" applyFont="1" applyFill="1" applyBorder="1" applyAlignment="1">
      <alignment horizontal="centerContinuous"/>
    </xf>
    <xf numFmtId="0" fontId="11" fillId="0" borderId="36" xfId="0" applyFont="1" applyFill="1" applyBorder="1"/>
    <xf numFmtId="0" fontId="11" fillId="0" borderId="9" xfId="0" applyFont="1" applyFill="1" applyBorder="1"/>
    <xf numFmtId="3" fontId="11" fillId="0" borderId="8" xfId="0" applyNumberFormat="1" applyFont="1" applyFill="1" applyBorder="1" applyAlignment="1">
      <alignment horizontal="center"/>
    </xf>
    <xf numFmtId="3" fontId="11" fillId="0" borderId="3" xfId="0" applyNumberFormat="1" applyFont="1" applyFill="1" applyBorder="1" applyAlignment="1">
      <alignment horizontal="center"/>
    </xf>
    <xf numFmtId="3" fontId="11" fillId="0" borderId="9" xfId="0" applyNumberFormat="1" applyFont="1" applyFill="1" applyBorder="1" applyAlignment="1">
      <alignment horizontal="center"/>
    </xf>
    <xf numFmtId="3" fontId="11" fillId="0" borderId="6" xfId="0" applyNumberFormat="1" applyFont="1" applyFill="1" applyBorder="1" applyAlignment="1">
      <alignment horizontal="center" wrapText="1"/>
    </xf>
    <xf numFmtId="3" fontId="11" fillId="0" borderId="12" xfId="0" applyNumberFormat="1" applyFont="1" applyFill="1" applyBorder="1" applyAlignment="1">
      <alignment horizontal="center" wrapText="1"/>
    </xf>
    <xf numFmtId="0" fontId="1" fillId="0" borderId="4" xfId="0" applyFont="1" applyBorder="1"/>
    <xf numFmtId="0" fontId="1" fillId="0" borderId="15" xfId="0" applyFont="1" applyBorder="1"/>
    <xf numFmtId="164" fontId="13" fillId="0" borderId="0" xfId="2" applyNumberFormat="1" applyFont="1" applyBorder="1"/>
    <xf numFmtId="164" fontId="13" fillId="0" borderId="30" xfId="2" applyNumberFormat="1" applyFont="1" applyBorder="1"/>
    <xf numFmtId="164" fontId="13" fillId="0" borderId="12" xfId="2" applyNumberFormat="1" applyFont="1" applyBorder="1"/>
    <xf numFmtId="164" fontId="19" fillId="0" borderId="23" xfId="2" applyNumberFormat="1" applyFont="1" applyBorder="1"/>
    <xf numFmtId="164" fontId="19" fillId="0" borderId="24" xfId="2" applyNumberFormat="1" applyFont="1" applyBorder="1"/>
    <xf numFmtId="0" fontId="13" fillId="0" borderId="15" xfId="0" applyFont="1" applyBorder="1"/>
    <xf numFmtId="164" fontId="19" fillId="0" borderId="22" xfId="2" applyNumberFormat="1" applyFont="1" applyBorder="1"/>
    <xf numFmtId="164" fontId="19" fillId="0" borderId="25" xfId="2" applyNumberFormat="1" applyFont="1" applyBorder="1"/>
    <xf numFmtId="164" fontId="19" fillId="0" borderId="19" xfId="2" applyNumberFormat="1" applyFont="1" applyBorder="1"/>
    <xf numFmtId="164" fontId="19" fillId="0" borderId="2" xfId="2" applyNumberFormat="1" applyFont="1" applyBorder="1"/>
    <xf numFmtId="0" fontId="19" fillId="0" borderId="0" xfId="0" applyFont="1" applyFill="1" applyBorder="1" applyAlignment="1">
      <alignment horizontal="right"/>
    </xf>
    <xf numFmtId="4" fontId="19" fillId="0" borderId="0" xfId="0" applyNumberFormat="1" applyFont="1" applyFill="1" applyBorder="1" applyAlignment="1">
      <alignment horizontal="right"/>
    </xf>
    <xf numFmtId="0" fontId="11" fillId="0" borderId="27" xfId="0" applyFont="1" applyFill="1" applyBorder="1"/>
    <xf numFmtId="44" fontId="11" fillId="0" borderId="28" xfId="2" applyFont="1" applyFill="1" applyBorder="1" applyAlignment="1">
      <alignment horizontal="center"/>
    </xf>
    <xf numFmtId="44" fontId="11" fillId="0" borderId="29" xfId="2" applyFont="1" applyFill="1" applyBorder="1"/>
    <xf numFmtId="166" fontId="11" fillId="0" borderId="29" xfId="3" applyNumberFormat="1" applyFont="1" applyFill="1" applyBorder="1"/>
    <xf numFmtId="166" fontId="11" fillId="0" borderId="30" xfId="3" applyNumberFormat="1" applyFont="1" applyFill="1" applyBorder="1"/>
    <xf numFmtId="0" fontId="11" fillId="0" borderId="11" xfId="0" applyFont="1" applyFill="1" applyBorder="1"/>
    <xf numFmtId="44" fontId="11" fillId="0" borderId="6" xfId="2" applyFont="1" applyFill="1" applyBorder="1" applyAlignment="1">
      <alignment horizontal="center"/>
    </xf>
    <xf numFmtId="44" fontId="11" fillId="0" borderId="0" xfId="2" applyFont="1" applyFill="1" applyBorder="1" applyAlignment="1">
      <alignment horizontal="center"/>
    </xf>
    <xf numFmtId="166" fontId="11" fillId="0" borderId="5" xfId="3" applyNumberFormat="1" applyFont="1" applyFill="1" applyBorder="1" applyAlignment="1">
      <alignment horizontal="centerContinuous"/>
    </xf>
    <xf numFmtId="166" fontId="11" fillId="0" borderId="0" xfId="3" applyNumberFormat="1" applyFont="1" applyFill="1" applyBorder="1" applyAlignment="1">
      <alignment horizontal="centerContinuous"/>
    </xf>
    <xf numFmtId="166" fontId="11" fillId="0" borderId="13" xfId="3" applyNumberFormat="1" applyFont="1" applyFill="1" applyBorder="1" applyAlignment="1">
      <alignment horizontal="centerContinuous"/>
    </xf>
    <xf numFmtId="0" fontId="11" fillId="0" borderId="0" xfId="0" applyFont="1" applyFill="1" applyBorder="1"/>
    <xf numFmtId="166" fontId="11" fillId="0" borderId="25" xfId="3" applyNumberFormat="1" applyFont="1" applyFill="1" applyBorder="1" applyAlignment="1">
      <alignment horizontal="center"/>
    </xf>
    <xf numFmtId="44" fontId="19" fillId="0" borderId="19" xfId="2" applyFont="1" applyBorder="1"/>
    <xf numFmtId="166" fontId="19" fillId="0" borderId="18" xfId="3" applyNumberFormat="1" applyFont="1" applyBorder="1"/>
    <xf numFmtId="168" fontId="19" fillId="0" borderId="17" xfId="1" applyNumberFormat="1" applyFont="1" applyBorder="1"/>
    <xf numFmtId="43" fontId="19" fillId="0" borderId="17" xfId="1" applyNumberFormat="1" applyFont="1" applyBorder="1"/>
    <xf numFmtId="2" fontId="11" fillId="0" borderId="28" xfId="0" applyNumberFormat="1" applyFont="1" applyFill="1" applyBorder="1" applyAlignment="1">
      <alignment horizontal="centerContinuous"/>
    </xf>
    <xf numFmtId="0" fontId="11" fillId="0" borderId="3" xfId="0" applyFont="1" applyFill="1" applyBorder="1"/>
    <xf numFmtId="0" fontId="11" fillId="0" borderId="3" xfId="0" applyFont="1" applyFill="1" applyBorder="1" applyAlignment="1">
      <alignment horizontal="center"/>
    </xf>
    <xf numFmtId="0" fontId="11" fillId="0" borderId="8" xfId="0" applyFont="1" applyFill="1" applyBorder="1"/>
    <xf numFmtId="0" fontId="11" fillId="0" borderId="8" xfId="0" applyFont="1" applyFill="1" applyBorder="1" applyAlignment="1">
      <alignment horizontal="center"/>
    </xf>
    <xf numFmtId="0" fontId="13" fillId="0" borderId="3" xfId="0" applyFont="1" applyBorder="1"/>
    <xf numFmtId="2" fontId="11" fillId="0" borderId="3" xfId="0" applyNumberFormat="1" applyFont="1" applyFill="1" applyBorder="1" applyAlignment="1">
      <alignment horizontal="center"/>
    </xf>
    <xf numFmtId="0" fontId="11" fillId="0" borderId="62" xfId="0" applyFont="1" applyFill="1" applyBorder="1" applyAlignment="1">
      <alignment horizontal="center"/>
    </xf>
    <xf numFmtId="0" fontId="11" fillId="0" borderId="7" xfId="0" applyFont="1" applyFill="1" applyBorder="1" applyAlignment="1">
      <alignment horizontal="center"/>
    </xf>
    <xf numFmtId="0" fontId="11" fillId="0" borderId="25" xfId="0" applyFont="1" applyFill="1" applyBorder="1" applyAlignment="1">
      <alignment horizontal="center"/>
    </xf>
    <xf numFmtId="43" fontId="13" fillId="0" borderId="29" xfId="1" applyNumberFormat="1" applyFont="1" applyBorder="1"/>
    <xf numFmtId="43" fontId="13" fillId="0" borderId="0" xfId="1" applyNumberFormat="1" applyFont="1" applyBorder="1"/>
    <xf numFmtId="43" fontId="19" fillId="0" borderId="23" xfId="1" applyNumberFormat="1" applyFont="1" applyBorder="1"/>
    <xf numFmtId="165" fontId="13" fillId="0" borderId="5" xfId="1" applyNumberFormat="1" applyFont="1" applyBorder="1"/>
    <xf numFmtId="165" fontId="13" fillId="0" borderId="13" xfId="1" applyNumberFormat="1" applyFont="1" applyBorder="1"/>
    <xf numFmtId="43" fontId="19" fillId="0" borderId="20" xfId="1" applyNumberFormat="1" applyFont="1" applyBorder="1"/>
    <xf numFmtId="168" fontId="19" fillId="0" borderId="21" xfId="1" applyNumberFormat="1" applyFont="1" applyBorder="1"/>
    <xf numFmtId="0" fontId="19" fillId="0" borderId="0" xfId="0" applyFont="1" applyFill="1" applyAlignment="1">
      <alignment horizontal="right"/>
    </xf>
    <xf numFmtId="4" fontId="19" fillId="0" borderId="0" xfId="0" applyNumberFormat="1" applyFont="1" applyFill="1" applyAlignment="1">
      <alignment horizontal="right"/>
    </xf>
    <xf numFmtId="0" fontId="11" fillId="5" borderId="8" xfId="0" applyFont="1" applyFill="1" applyBorder="1" applyAlignment="1">
      <alignment horizontal="center"/>
    </xf>
    <xf numFmtId="0" fontId="11" fillId="5" borderId="62" xfId="0" applyFont="1" applyFill="1" applyBorder="1" applyAlignment="1">
      <alignment horizontal="center"/>
    </xf>
    <xf numFmtId="0" fontId="20" fillId="0" borderId="30" xfId="0" applyFont="1" applyFill="1" applyBorder="1" applyAlignment="1">
      <alignment vertical="center"/>
    </xf>
    <xf numFmtId="0" fontId="20" fillId="0" borderId="66" xfId="0" applyFont="1" applyFill="1" applyBorder="1" applyAlignment="1">
      <alignment vertical="center"/>
    </xf>
    <xf numFmtId="0" fontId="11" fillId="0" borderId="18" xfId="0" applyFont="1" applyFill="1" applyBorder="1" applyAlignment="1">
      <alignment horizontal="center"/>
    </xf>
    <xf numFmtId="0" fontId="11" fillId="5" borderId="27" xfId="0" applyFont="1" applyFill="1" applyBorder="1" applyAlignment="1">
      <alignment horizontal="center"/>
    </xf>
    <xf numFmtId="0" fontId="21" fillId="0" borderId="12" xfId="0" applyFont="1" applyBorder="1" applyAlignment="1">
      <alignment vertical="center"/>
    </xf>
    <xf numFmtId="0" fontId="1" fillId="5" borderId="3" xfId="0" applyFont="1" applyFill="1" applyBorder="1"/>
    <xf numFmtId="0" fontId="11" fillId="5" borderId="11" xfId="0" applyFont="1" applyFill="1" applyBorder="1" applyAlignment="1">
      <alignment horizontal="center"/>
    </xf>
    <xf numFmtId="165" fontId="11" fillId="5" borderId="6" xfId="1" applyNumberFormat="1"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5" borderId="0" xfId="0" applyFont="1" applyFill="1" applyBorder="1" applyAlignment="1">
      <alignment horizontal="center"/>
    </xf>
    <xf numFmtId="0" fontId="21" fillId="0" borderId="14" xfId="0" applyFont="1" applyBorder="1" applyAlignment="1">
      <alignment vertical="center"/>
    </xf>
    <xf numFmtId="3" fontId="13" fillId="0" borderId="0" xfId="0" applyNumberFormat="1" applyFont="1"/>
    <xf numFmtId="3" fontId="13" fillId="0" borderId="12" xfId="0" applyNumberFormat="1" applyFont="1" applyBorder="1"/>
    <xf numFmtId="165" fontId="13" fillId="0" borderId="12" xfId="1" applyNumberFormat="1" applyFont="1" applyFill="1" applyBorder="1"/>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9" fillId="0" borderId="23" xfId="0" applyFont="1" applyFill="1" applyBorder="1" applyAlignment="1">
      <alignment horizontal="center"/>
    </xf>
    <xf numFmtId="0" fontId="11" fillId="0" borderId="3"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1" fillId="0" borderId="8" xfId="0" applyFont="1" applyBorder="1" applyAlignment="1">
      <alignment horizontal="center"/>
    </xf>
    <xf numFmtId="0" fontId="11" fillId="0" borderId="31" xfId="0" applyFont="1" applyBorder="1" applyAlignment="1">
      <alignment horizontal="center"/>
    </xf>
    <xf numFmtId="0" fontId="11" fillId="0" borderId="14" xfId="0" applyFont="1" applyBorder="1" applyAlignment="1">
      <alignment horizontal="center"/>
    </xf>
    <xf numFmtId="0" fontId="11" fillId="0" borderId="7" xfId="0" applyFont="1" applyBorder="1" applyAlignment="1">
      <alignment horizontal="center"/>
    </xf>
    <xf numFmtId="0" fontId="11" fillId="0" borderId="62" xfId="0" applyFont="1" applyBorder="1" applyAlignment="1">
      <alignment horizontal="center"/>
    </xf>
    <xf numFmtId="0" fontId="2" fillId="0" borderId="67" xfId="0" applyFont="1" applyFill="1" applyBorder="1" applyAlignment="1">
      <alignment horizontal="left"/>
    </xf>
    <xf numFmtId="0" fontId="26" fillId="0" borderId="0" xfId="4" applyFill="1" applyAlignment="1">
      <alignment horizontal="left" vertical="center"/>
    </xf>
    <xf numFmtId="3" fontId="26" fillId="0" borderId="0" xfId="5" applyNumberFormat="1" applyFill="1"/>
    <xf numFmtId="4" fontId="0" fillId="0" borderId="0" xfId="0" applyNumberFormat="1" applyFill="1"/>
    <xf numFmtId="0" fontId="2" fillId="5" borderId="67" xfId="0" applyFont="1" applyFill="1" applyBorder="1" applyAlignment="1">
      <alignment horizontal="left"/>
    </xf>
    <xf numFmtId="1" fontId="11" fillId="5" borderId="3" xfId="0" applyNumberFormat="1" applyFont="1" applyFill="1" applyBorder="1" applyAlignment="1">
      <alignment horizontal="center"/>
    </xf>
    <xf numFmtId="1" fontId="11" fillId="5" borderId="10" xfId="0" applyNumberFormat="1" applyFont="1" applyFill="1" applyBorder="1" applyAlignment="1">
      <alignment horizontal="center"/>
    </xf>
    <xf numFmtId="1" fontId="11" fillId="5" borderId="9" xfId="0" applyNumberFormat="1" applyFont="1" applyFill="1" applyBorder="1" applyAlignment="1">
      <alignment horizontal="center"/>
    </xf>
    <xf numFmtId="1" fontId="11" fillId="5" borderId="31" xfId="0" applyNumberFormat="1" applyFont="1" applyFill="1" applyBorder="1" applyAlignment="1">
      <alignment horizontal="center"/>
    </xf>
    <xf numFmtId="1" fontId="11" fillId="5" borderId="14" xfId="0" applyNumberFormat="1" applyFont="1" applyFill="1" applyBorder="1" applyAlignment="1">
      <alignment horizontal="center"/>
    </xf>
    <xf numFmtId="1" fontId="11" fillId="5" borderId="7" xfId="0" applyNumberFormat="1" applyFont="1" applyFill="1" applyBorder="1" applyAlignment="1">
      <alignment horizontal="center"/>
    </xf>
    <xf numFmtId="1" fontId="11" fillId="5" borderId="12" xfId="0" applyNumberFormat="1" applyFont="1" applyFill="1" applyBorder="1" applyAlignment="1">
      <alignment horizontal="center"/>
    </xf>
    <xf numFmtId="166" fontId="11" fillId="5" borderId="28" xfId="3" applyNumberFormat="1" applyFont="1" applyFill="1" applyBorder="1" applyAlignment="1">
      <alignment horizontal="center"/>
    </xf>
    <xf numFmtId="166" fontId="11" fillId="5" borderId="6" xfId="3" applyNumberFormat="1" applyFont="1" applyFill="1" applyBorder="1" applyAlignment="1">
      <alignment horizontal="center"/>
    </xf>
    <xf numFmtId="166" fontId="11" fillId="5" borderId="31" xfId="3" applyNumberFormat="1" applyFont="1" applyFill="1" applyBorder="1" applyAlignment="1">
      <alignment horizontal="center"/>
    </xf>
    <xf numFmtId="167" fontId="11" fillId="5" borderId="28" xfId="0" applyNumberFormat="1" applyFont="1" applyFill="1" applyBorder="1" applyAlignment="1">
      <alignment horizontal="center"/>
    </xf>
    <xf numFmtId="167" fontId="11" fillId="5" borderId="6" xfId="0" applyNumberFormat="1" applyFont="1" applyFill="1" applyBorder="1" applyAlignment="1">
      <alignment horizontal="center"/>
    </xf>
    <xf numFmtId="167" fontId="11" fillId="5" borderId="31" xfId="0" applyNumberFormat="1" applyFont="1" applyFill="1" applyBorder="1" applyAlignment="1">
      <alignment horizontal="center"/>
    </xf>
    <xf numFmtId="165" fontId="11" fillId="5" borderId="10" xfId="1" applyNumberFormat="1" applyFont="1" applyFill="1" applyBorder="1" applyAlignment="1">
      <alignment horizontal="center"/>
    </xf>
    <xf numFmtId="165" fontId="11" fillId="5" borderId="14" xfId="1" applyNumberFormat="1" applyFont="1" applyFill="1" applyBorder="1" applyAlignment="1">
      <alignment horizontal="center"/>
    </xf>
    <xf numFmtId="165" fontId="11" fillId="5" borderId="28" xfId="1" applyNumberFormat="1" applyFont="1" applyFill="1" applyBorder="1" applyAlignment="1">
      <alignment horizontal="center"/>
    </xf>
    <xf numFmtId="165" fontId="11" fillId="5" borderId="3" xfId="1" applyNumberFormat="1" applyFont="1" applyFill="1" applyBorder="1" applyAlignment="1">
      <alignment horizontal="center"/>
    </xf>
    <xf numFmtId="165" fontId="11" fillId="5" borderId="10" xfId="1" applyNumberFormat="1" applyFont="1" applyFill="1" applyBorder="1"/>
    <xf numFmtId="165" fontId="11" fillId="5" borderId="9" xfId="1" applyNumberFormat="1" applyFont="1" applyFill="1" applyBorder="1"/>
    <xf numFmtId="165" fontId="11" fillId="5" borderId="7" xfId="1" applyNumberFormat="1" applyFont="1" applyFill="1" applyBorder="1" applyAlignment="1">
      <alignment horizontal="center"/>
    </xf>
    <xf numFmtId="165" fontId="11" fillId="5" borderId="31" xfId="1" applyNumberFormat="1" applyFont="1" applyFill="1" applyBorder="1" applyAlignment="1">
      <alignment horizontal="center"/>
    </xf>
    <xf numFmtId="0" fontId="11" fillId="5" borderId="10" xfId="0" applyFont="1" applyFill="1" applyBorder="1" applyAlignment="1">
      <alignment horizontal="center"/>
    </xf>
    <xf numFmtId="0" fontId="11" fillId="5" borderId="14" xfId="0" applyFont="1" applyFill="1" applyBorder="1" applyAlignment="1">
      <alignment horizontal="center"/>
    </xf>
    <xf numFmtId="165" fontId="11" fillId="5" borderId="27" xfId="1" applyNumberFormat="1" applyFont="1" applyFill="1" applyBorder="1" applyAlignment="1">
      <alignment horizontal="center"/>
    </xf>
    <xf numFmtId="0" fontId="11" fillId="0" borderId="53"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51" xfId="0" applyFont="1" applyFill="1" applyBorder="1" applyAlignment="1">
      <alignment horizontal="center" vertical="center"/>
    </xf>
    <xf numFmtId="0" fontId="11" fillId="0" borderId="54" xfId="0" applyFont="1" applyFill="1" applyBorder="1" applyAlignment="1">
      <alignment horizontal="center" vertical="center"/>
    </xf>
    <xf numFmtId="165" fontId="11" fillId="0" borderId="51" xfId="1" applyNumberFormat="1" applyFont="1" applyFill="1" applyBorder="1" applyAlignment="1">
      <alignment horizontal="center" vertical="center"/>
    </xf>
    <xf numFmtId="165" fontId="11" fillId="0" borderId="54" xfId="1" applyNumberFormat="1" applyFont="1" applyFill="1" applyBorder="1" applyAlignment="1">
      <alignment horizontal="center" vertical="center"/>
    </xf>
    <xf numFmtId="0" fontId="11" fillId="0" borderId="53" xfId="0" applyFont="1" applyFill="1" applyBorder="1" applyAlignment="1">
      <alignment horizontal="center" vertical="center"/>
    </xf>
    <xf numFmtId="0" fontId="18" fillId="0" borderId="47"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44" xfId="0" applyFont="1" applyBorder="1" applyAlignment="1" applyProtection="1">
      <alignment horizontal="center" vertical="center"/>
    </xf>
    <xf numFmtId="4" fontId="20" fillId="0" borderId="0" xfId="0" applyNumberFormat="1" applyFont="1" applyAlignment="1">
      <alignment horizontal="center"/>
    </xf>
    <xf numFmtId="0" fontId="13" fillId="0" borderId="0" xfId="0" applyFont="1" applyAlignment="1"/>
    <xf numFmtId="0" fontId="23" fillId="0" borderId="0" xfId="0" applyFont="1" applyBorder="1" applyAlignment="1">
      <alignment horizontal="center"/>
    </xf>
    <xf numFmtId="3" fontId="24" fillId="0" borderId="0" xfId="0" applyNumberFormat="1" applyFont="1" applyAlignment="1" applyProtection="1">
      <alignment horizontal="center"/>
    </xf>
    <xf numFmtId="0" fontId="16" fillId="0" borderId="7" xfId="0" applyFont="1" applyBorder="1" applyAlignment="1" applyProtection="1">
      <alignment horizontal="center"/>
    </xf>
    <xf numFmtId="0" fontId="18" fillId="0" borderId="39"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0" borderId="38" xfId="0" applyFont="1" applyBorder="1" applyAlignment="1" applyProtection="1">
      <alignment horizontal="center" vertical="center"/>
    </xf>
    <xf numFmtId="0" fontId="19" fillId="0" borderId="19" xfId="0" applyFont="1" applyFill="1" applyBorder="1" applyAlignment="1">
      <alignment horizontal="center"/>
    </xf>
    <xf numFmtId="0" fontId="19" fillId="0" borderId="21" xfId="0" applyFont="1" applyFill="1" applyBorder="1" applyAlignment="1">
      <alignment horizontal="center"/>
    </xf>
    <xf numFmtId="0" fontId="22" fillId="0" borderId="16" xfId="0" applyFont="1" applyFill="1" applyBorder="1" applyAlignment="1">
      <alignment horizontal="center"/>
    </xf>
    <xf numFmtId="0" fontId="22" fillId="0" borderId="18" xfId="0" applyFont="1" applyFill="1" applyBorder="1" applyAlignment="1">
      <alignment horizontal="center"/>
    </xf>
    <xf numFmtId="0" fontId="20" fillId="0" borderId="30" xfId="0" applyFont="1" applyFill="1" applyBorder="1" applyAlignment="1">
      <alignment vertical="center"/>
    </xf>
    <xf numFmtId="0" fontId="20" fillId="0" borderId="12" xfId="0" applyFont="1" applyFill="1" applyBorder="1" applyAlignment="1">
      <alignment vertical="center"/>
    </xf>
    <xf numFmtId="0" fontId="20" fillId="0" borderId="14" xfId="0" applyFont="1" applyFill="1" applyBorder="1" applyAlignment="1">
      <alignment vertical="center"/>
    </xf>
    <xf numFmtId="0" fontId="11" fillId="0" borderId="26" xfId="0" applyFont="1" applyFill="1" applyBorder="1" applyAlignment="1">
      <alignment horizontal="center"/>
    </xf>
    <xf numFmtId="0" fontId="11" fillId="0" borderId="4" xfId="0" applyFont="1" applyFill="1" applyBorder="1" applyAlignment="1">
      <alignment horizontal="center"/>
    </xf>
    <xf numFmtId="0" fontId="11" fillId="0" borderId="29" xfId="0" applyFont="1" applyFill="1" applyBorder="1" applyAlignment="1">
      <alignment horizontal="center"/>
    </xf>
    <xf numFmtId="0" fontId="11" fillId="0" borderId="0" xfId="0" applyFont="1" applyFill="1" applyBorder="1" applyAlignment="1">
      <alignment horizontal="center"/>
    </xf>
    <xf numFmtId="0" fontId="11" fillId="0" borderId="7" xfId="0" applyFont="1" applyFill="1" applyBorder="1" applyAlignment="1">
      <alignment horizontal="center"/>
    </xf>
    <xf numFmtId="165" fontId="11" fillId="0" borderId="28" xfId="1" applyNumberFormat="1" applyFont="1" applyFill="1" applyBorder="1" applyAlignment="1">
      <alignment horizontal="center" wrapText="1"/>
    </xf>
    <xf numFmtId="165" fontId="11" fillId="0" borderId="6" xfId="1" applyNumberFormat="1" applyFont="1" applyFill="1" applyBorder="1" applyAlignment="1">
      <alignment horizontal="center" wrapText="1"/>
    </xf>
    <xf numFmtId="165" fontId="11" fillId="0" borderId="31" xfId="1" applyNumberFormat="1" applyFont="1" applyFill="1" applyBorder="1" applyAlignment="1">
      <alignment horizontal="center" wrapText="1"/>
    </xf>
    <xf numFmtId="165" fontId="11" fillId="0" borderId="16" xfId="1" applyNumberFormat="1" applyFont="1" applyFill="1" applyBorder="1" applyAlignment="1">
      <alignment horizontal="center"/>
    </xf>
    <xf numFmtId="165" fontId="11" fillId="0" borderId="17" xfId="1" applyNumberFormat="1" applyFont="1" applyFill="1" applyBorder="1" applyAlignment="1">
      <alignment horizontal="center"/>
    </xf>
    <xf numFmtId="165" fontId="11" fillId="0" borderId="18" xfId="1" applyNumberFormat="1" applyFont="1" applyFill="1" applyBorder="1" applyAlignment="1">
      <alignment horizontal="center"/>
    </xf>
    <xf numFmtId="0" fontId="19" fillId="0" borderId="22" xfId="0" applyFont="1" applyFill="1" applyBorder="1" applyAlignment="1">
      <alignment horizontal="center"/>
    </xf>
    <xf numFmtId="0" fontId="19" fillId="0" borderId="24" xfId="0" applyFont="1" applyFill="1" applyBorder="1" applyAlignment="1">
      <alignment horizontal="center"/>
    </xf>
    <xf numFmtId="0" fontId="11" fillId="0" borderId="28" xfId="2" applyNumberFormat="1" applyFont="1" applyFill="1" applyBorder="1" applyAlignment="1">
      <alignment horizontal="center" wrapText="1"/>
    </xf>
    <xf numFmtId="0" fontId="11" fillId="0" borderId="6" xfId="2" applyNumberFormat="1" applyFont="1" applyFill="1" applyBorder="1" applyAlignment="1">
      <alignment horizontal="center" wrapText="1"/>
    </xf>
    <xf numFmtId="0" fontId="11" fillId="0" borderId="31" xfId="2" applyNumberFormat="1" applyFont="1" applyFill="1" applyBorder="1" applyAlignment="1">
      <alignment horizontal="center" wrapText="1"/>
    </xf>
    <xf numFmtId="0" fontId="11" fillId="0" borderId="12" xfId="0" applyFont="1" applyBorder="1" applyAlignment="1">
      <alignment vertical="center"/>
    </xf>
    <xf numFmtId="0" fontId="11" fillId="0" borderId="14" xfId="0" applyFont="1" applyBorder="1" applyAlignment="1">
      <alignment vertical="center"/>
    </xf>
    <xf numFmtId="4" fontId="11" fillId="0" borderId="16" xfId="0" applyNumberFormat="1" applyFont="1" applyFill="1" applyBorder="1" applyAlignment="1">
      <alignment horizontal="center"/>
    </xf>
    <xf numFmtId="4" fontId="11" fillId="0" borderId="17" xfId="0" applyNumberFormat="1" applyFont="1" applyFill="1" applyBorder="1" applyAlignment="1">
      <alignment horizontal="center"/>
    </xf>
    <xf numFmtId="4" fontId="11" fillId="0" borderId="18" xfId="0" applyNumberFormat="1" applyFont="1" applyFill="1" applyBorder="1" applyAlignment="1">
      <alignment horizontal="center"/>
    </xf>
    <xf numFmtId="0" fontId="20" fillId="0" borderId="30" xfId="0" applyFont="1" applyFill="1" applyBorder="1" applyAlignment="1"/>
    <xf numFmtId="0" fontId="20" fillId="0" borderId="13" xfId="0" applyFont="1" applyBorder="1" applyAlignment="1"/>
    <xf numFmtId="164" fontId="19" fillId="0" borderId="19" xfId="0" applyNumberFormat="1" applyFont="1" applyFill="1" applyBorder="1" applyAlignment="1">
      <alignment horizontal="center"/>
    </xf>
    <xf numFmtId="164" fontId="19" fillId="0" borderId="21" xfId="0" applyNumberFormat="1" applyFont="1" applyFill="1" applyBorder="1" applyAlignment="1">
      <alignment horizontal="center"/>
    </xf>
    <xf numFmtId="0" fontId="20" fillId="0" borderId="30" xfId="0" applyFont="1" applyFill="1" applyBorder="1" applyAlignment="1">
      <alignment horizontal="center" vertical="center"/>
    </xf>
    <xf numFmtId="0" fontId="21" fillId="0" borderId="12" xfId="0" applyFont="1" applyBorder="1" applyAlignment="1">
      <alignment horizontal="center" vertical="center"/>
    </xf>
    <xf numFmtId="0" fontId="21" fillId="0" borderId="14" xfId="0" applyFont="1" applyBorder="1" applyAlignment="1">
      <alignment horizontal="center" vertical="center"/>
    </xf>
    <xf numFmtId="1" fontId="11" fillId="0" borderId="16" xfId="0" applyNumberFormat="1" applyFont="1" applyFill="1" applyBorder="1" applyAlignment="1">
      <alignment horizontal="center"/>
    </xf>
    <xf numFmtId="1" fontId="11" fillId="0" borderId="17" xfId="0" applyNumberFormat="1" applyFont="1" applyFill="1" applyBorder="1" applyAlignment="1">
      <alignment horizontal="center"/>
    </xf>
    <xf numFmtId="1" fontId="11" fillId="0" borderId="18" xfId="0" applyNumberFormat="1" applyFont="1" applyFill="1" applyBorder="1" applyAlignment="1">
      <alignment horizontal="center"/>
    </xf>
    <xf numFmtId="0" fontId="20" fillId="0" borderId="30" xfId="0" applyFont="1" applyFill="1" applyBorder="1" applyAlignment="1">
      <alignment horizontal="left" vertical="center"/>
    </xf>
    <xf numFmtId="0" fontId="21" fillId="0" borderId="12" xfId="0" applyFont="1" applyBorder="1" applyAlignment="1">
      <alignment horizontal="left" vertical="center"/>
    </xf>
    <xf numFmtId="0" fontId="21" fillId="0" borderId="14" xfId="0" applyFont="1" applyBorder="1" applyAlignment="1">
      <alignment horizontal="left" vertical="center"/>
    </xf>
    <xf numFmtId="0" fontId="21" fillId="0" borderId="12" xfId="0" applyFont="1" applyBorder="1" applyAlignment="1">
      <alignment vertical="center"/>
    </xf>
    <xf numFmtId="0" fontId="21" fillId="0" borderId="14" xfId="0" applyFont="1" applyBorder="1" applyAlignment="1">
      <alignment vertical="center"/>
    </xf>
    <xf numFmtId="165" fontId="11" fillId="0" borderId="27" xfId="1" applyNumberFormat="1" applyFont="1" applyFill="1" applyBorder="1" applyAlignment="1">
      <alignment horizontal="center"/>
    </xf>
    <xf numFmtId="165" fontId="11" fillId="0" borderId="29" xfId="1" applyNumberFormat="1" applyFont="1" applyFill="1" applyBorder="1" applyAlignment="1">
      <alignment horizontal="center"/>
    </xf>
    <xf numFmtId="165" fontId="11" fillId="0" borderId="30" xfId="1" applyNumberFormat="1" applyFont="1" applyFill="1" applyBorder="1" applyAlignment="1">
      <alignment horizontal="center"/>
    </xf>
    <xf numFmtId="165" fontId="11" fillId="5" borderId="27" xfId="1" applyNumberFormat="1" applyFont="1" applyFill="1" applyBorder="1" applyAlignment="1">
      <alignment horizontal="center"/>
    </xf>
    <xf numFmtId="165" fontId="11" fillId="5" borderId="29" xfId="1" applyNumberFormat="1" applyFont="1" applyFill="1" applyBorder="1" applyAlignment="1">
      <alignment horizontal="center"/>
    </xf>
    <xf numFmtId="1" fontId="11" fillId="0" borderId="27" xfId="0" applyNumberFormat="1" applyFont="1" applyFill="1" applyBorder="1" applyAlignment="1">
      <alignment horizontal="center" vertical="center"/>
    </xf>
    <xf numFmtId="1" fontId="11" fillId="0" borderId="29" xfId="0" applyNumberFormat="1" applyFont="1" applyFill="1" applyBorder="1" applyAlignment="1">
      <alignment horizontal="center" vertical="center"/>
    </xf>
    <xf numFmtId="1" fontId="11" fillId="0" borderId="30" xfId="0" applyNumberFormat="1" applyFont="1" applyFill="1" applyBorder="1" applyAlignment="1">
      <alignment horizontal="center" vertical="center"/>
    </xf>
    <xf numFmtId="1" fontId="11" fillId="0" borderId="64" xfId="0" applyNumberFormat="1" applyFont="1" applyFill="1" applyBorder="1" applyAlignment="1">
      <alignment horizontal="center" vertical="center"/>
    </xf>
    <xf numFmtId="1" fontId="11" fillId="0" borderId="5" xfId="0" applyNumberFormat="1" applyFont="1" applyFill="1" applyBorder="1" applyAlignment="1">
      <alignment horizontal="center" vertical="center"/>
    </xf>
    <xf numFmtId="1" fontId="11" fillId="0" borderId="13" xfId="0" applyNumberFormat="1" applyFont="1" applyFill="1" applyBorder="1" applyAlignment="1">
      <alignment horizontal="center" vertical="center"/>
    </xf>
    <xf numFmtId="165" fontId="13" fillId="0" borderId="18" xfId="1" applyNumberFormat="1" applyFont="1" applyBorder="1" applyAlignment="1">
      <alignment horizontal="center"/>
    </xf>
    <xf numFmtId="0" fontId="22" fillId="0" borderId="22" xfId="0" applyFont="1" applyFill="1" applyBorder="1" applyAlignment="1">
      <alignment horizontal="center"/>
    </xf>
    <xf numFmtId="0" fontId="11" fillId="0" borderId="30" xfId="0" applyFont="1" applyFill="1" applyBorder="1" applyAlignment="1">
      <alignment horizontal="center"/>
    </xf>
    <xf numFmtId="0" fontId="11" fillId="0" borderId="27" xfId="0" applyFont="1" applyFill="1" applyBorder="1" applyAlignment="1">
      <alignment horizontal="center"/>
    </xf>
    <xf numFmtId="0" fontId="13" fillId="0" borderId="30" xfId="0" applyFont="1" applyBorder="1" applyAlignment="1"/>
    <xf numFmtId="0" fontId="11" fillId="0" borderId="64" xfId="0" applyFont="1" applyFill="1" applyBorder="1" applyAlignment="1">
      <alignment horizontal="center"/>
    </xf>
    <xf numFmtId="0" fontId="11" fillId="0" borderId="13" xfId="0" applyFont="1" applyFill="1" applyBorder="1" applyAlignment="1">
      <alignment horizontal="center"/>
    </xf>
    <xf numFmtId="0" fontId="11" fillId="0" borderId="16" xfId="0" applyFont="1" applyFill="1" applyBorder="1" applyAlignment="1">
      <alignment horizontal="center"/>
    </xf>
    <xf numFmtId="0" fontId="11" fillId="0" borderId="17" xfId="0" applyFont="1" applyFill="1" applyBorder="1" applyAlignment="1">
      <alignment horizontal="center"/>
    </xf>
    <xf numFmtId="0" fontId="11" fillId="0" borderId="18" xfId="0" applyFont="1" applyFill="1" applyBorder="1" applyAlignment="1">
      <alignment horizontal="center"/>
    </xf>
  </cellXfs>
  <cellStyles count="51">
    <cellStyle name="Comma" xfId="1" builtinId="3"/>
    <cellStyle name="Currency" xfId="2" builtinId="4"/>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Normal" xfId="0" builtinId="0"/>
    <cellStyle name="Percent" xfId="3" builtinId="5"/>
    <cellStyle name="sCurrency" xfId="8"/>
    <cellStyle name="sInteger" xfId="5"/>
    <cellStyle name="sNumber" xfId="6"/>
    <cellStyle name="sPercent" xfId="7"/>
    <cellStyle name="sText"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I97"/>
  <sheetViews>
    <sheetView topLeftCell="EO1" workbookViewId="0">
      <pane ySplit="2" topLeftCell="A62" activePane="bottomLeft" state="frozen"/>
      <selection pane="bottomLeft" activeCell="ES78" sqref="ES78"/>
    </sheetView>
  </sheetViews>
  <sheetFormatPr defaultColWidth="8.85546875" defaultRowHeight="12.75" x14ac:dyDescent="0.2"/>
  <cols>
    <col min="1" max="1" width="7.85546875" style="203" bestFit="1" customWidth="1"/>
    <col min="2" max="2" width="32.7109375" style="203" bestFit="1" customWidth="1"/>
    <col min="3" max="3" width="15.28515625" style="203" hidden="1" customWidth="1"/>
    <col min="4" max="4" width="35.42578125" style="203" customWidth="1"/>
    <col min="5" max="5" width="11.7109375" style="203" hidden="1" customWidth="1"/>
    <col min="6" max="6" width="15.7109375" style="203" hidden="1" customWidth="1"/>
    <col min="7" max="7" width="25" style="203" hidden="1" customWidth="1"/>
    <col min="8" max="8" width="15" style="203" hidden="1" customWidth="1"/>
    <col min="9" max="9" width="7.7109375" style="203" hidden="1" customWidth="1"/>
    <col min="10" max="10" width="15.85546875" style="203" hidden="1" customWidth="1"/>
    <col min="11" max="11" width="25" style="203" hidden="1" customWidth="1"/>
    <col min="12" max="12" width="20.28515625" style="203" hidden="1" customWidth="1"/>
    <col min="13" max="13" width="7.7109375" style="203" hidden="1" customWidth="1"/>
    <col min="14" max="14" width="15.85546875" style="203" hidden="1" customWidth="1"/>
    <col min="15" max="15" width="19.140625" style="203" hidden="1" customWidth="1"/>
    <col min="16" max="16" width="21.42578125" style="203" hidden="1" customWidth="1"/>
    <col min="17" max="17" width="13.28515625" style="203" hidden="1" customWidth="1"/>
    <col min="18" max="18" width="33" style="203" hidden="1" customWidth="1"/>
    <col min="19" max="19" width="31.42578125" style="203" hidden="1" customWidth="1"/>
    <col min="20" max="20" width="39" style="203" hidden="1" customWidth="1"/>
    <col min="21" max="22" width="13.28515625" style="203" hidden="1" customWidth="1"/>
    <col min="23" max="23" width="54" style="203" hidden="1" customWidth="1"/>
    <col min="24" max="24" width="23.28515625" style="203" bestFit="1" customWidth="1"/>
    <col min="25" max="25" width="22.85546875" style="203" bestFit="1" customWidth="1"/>
    <col min="26" max="26" width="20.28515625" style="203" bestFit="1" customWidth="1"/>
    <col min="27" max="27" width="25.42578125" style="203" bestFit="1" customWidth="1"/>
    <col min="28" max="28" width="22.140625" style="203" bestFit="1" customWidth="1"/>
    <col min="29" max="29" width="13.28515625" style="245" bestFit="1" customWidth="1"/>
    <col min="30" max="30" width="14.7109375" style="245" bestFit="1" customWidth="1"/>
    <col min="31" max="31" width="11.42578125" style="245" bestFit="1" customWidth="1"/>
    <col min="32" max="32" width="12.42578125" style="245" bestFit="1" customWidth="1"/>
    <col min="33" max="33" width="11.85546875" style="245" bestFit="1" customWidth="1"/>
    <col min="34" max="34" width="34.85546875" style="245" customWidth="1"/>
    <col min="35" max="35" width="13.7109375" style="203" bestFit="1" customWidth="1"/>
    <col min="36" max="36" width="25" style="203" bestFit="1" customWidth="1"/>
    <col min="37" max="37" width="24" style="203" bestFit="1" customWidth="1"/>
    <col min="38" max="38" width="18.7109375" style="276" bestFit="1" customWidth="1"/>
    <col min="39" max="39" width="27.85546875" style="276" bestFit="1" customWidth="1"/>
    <col min="40" max="40" width="33.42578125" style="276" bestFit="1" customWidth="1"/>
    <col min="41" max="41" width="30.7109375" style="276" bestFit="1" customWidth="1"/>
    <col min="42" max="42" width="13.42578125" style="203" bestFit="1" customWidth="1"/>
    <col min="43" max="43" width="12.42578125" style="203" bestFit="1" customWidth="1"/>
    <col min="44" max="44" width="14.28515625" style="203" bestFit="1" customWidth="1"/>
    <col min="45" max="45" width="23.28515625" style="203" bestFit="1" customWidth="1"/>
    <col min="46" max="46" width="15.42578125" style="203" bestFit="1" customWidth="1"/>
    <col min="47" max="47" width="14.42578125" style="203" bestFit="1" customWidth="1"/>
    <col min="48" max="48" width="10.28515625" style="203" bestFit="1" customWidth="1"/>
    <col min="49" max="49" width="17.28515625" style="203" bestFit="1" customWidth="1"/>
    <col min="50" max="50" width="16.28515625" style="203" bestFit="1" customWidth="1"/>
    <col min="51" max="51" width="11.42578125" style="203" bestFit="1" customWidth="1"/>
    <col min="52" max="52" width="19.42578125" style="203" bestFit="1" customWidth="1"/>
    <col min="53" max="53" width="15.85546875" style="203" bestFit="1" customWidth="1"/>
    <col min="54" max="54" width="15.7109375" style="203" bestFit="1" customWidth="1"/>
    <col min="55" max="55" width="24.28515625" style="203" bestFit="1" customWidth="1"/>
    <col min="56" max="56" width="23.7109375" style="203" bestFit="1" customWidth="1"/>
    <col min="57" max="57" width="27.42578125" style="203" bestFit="1" customWidth="1"/>
    <col min="58" max="58" width="24.42578125" style="203" bestFit="1" customWidth="1"/>
    <col min="59" max="59" width="24.140625" style="203" bestFit="1" customWidth="1"/>
    <col min="60" max="60" width="25.140625" style="203" bestFit="1" customWidth="1"/>
    <col min="61" max="61" width="24.28515625" style="203" bestFit="1" customWidth="1"/>
    <col min="62" max="62" width="34.28515625" style="203" bestFit="1" customWidth="1"/>
    <col min="63" max="63" width="34.28515625" style="203" customWidth="1"/>
    <col min="64" max="64" width="16.85546875" style="203" bestFit="1" customWidth="1"/>
    <col min="65" max="65" width="17.28515625" style="203" bestFit="1" customWidth="1"/>
    <col min="66" max="66" width="19" style="203" bestFit="1" customWidth="1"/>
    <col min="67" max="67" width="17.85546875" style="203" bestFit="1" customWidth="1"/>
    <col min="68" max="68" width="16.85546875" style="203" bestFit="1" customWidth="1"/>
    <col min="69" max="69" width="21.7109375" style="203" bestFit="1" customWidth="1"/>
    <col min="70" max="70" width="11.42578125" style="203" bestFit="1" customWidth="1"/>
    <col min="71" max="71" width="14" style="203" bestFit="1" customWidth="1"/>
    <col min="72" max="72" width="14.7109375" style="203" bestFit="1" customWidth="1"/>
    <col min="73" max="73" width="12.85546875" style="203" bestFit="1" customWidth="1"/>
    <col min="74" max="74" width="16" style="203" bestFit="1" customWidth="1"/>
    <col min="75" max="75" width="16.7109375" style="203" bestFit="1" customWidth="1"/>
    <col min="76" max="76" width="16.28515625" style="203" bestFit="1" customWidth="1"/>
    <col min="77" max="77" width="19.42578125" style="203" bestFit="1" customWidth="1"/>
    <col min="78" max="78" width="20.140625" style="203" bestFit="1" customWidth="1"/>
    <col min="79" max="79" width="16.42578125" style="203" bestFit="1" customWidth="1"/>
    <col min="80" max="80" width="12.42578125" style="203" hidden="1" customWidth="1"/>
    <col min="81" max="81" width="24.85546875" style="203" hidden="1" customWidth="1"/>
    <col min="82" max="82" width="18" style="203" bestFit="1" customWidth="1"/>
    <col min="83" max="83" width="13.7109375" style="203" bestFit="1" customWidth="1"/>
    <col min="84" max="84" width="13.28515625" style="203" bestFit="1" customWidth="1"/>
    <col min="85" max="85" width="17.42578125" style="203" bestFit="1" customWidth="1"/>
    <col min="86" max="86" width="13.28515625" style="203" bestFit="1" customWidth="1"/>
    <col min="87" max="87" width="17.7109375" style="203" bestFit="1" customWidth="1"/>
    <col min="88" max="88" width="18.42578125" style="203" bestFit="1" customWidth="1"/>
    <col min="89" max="89" width="17.7109375" style="203" bestFit="1" customWidth="1"/>
    <col min="90" max="90" width="19.42578125" style="258" bestFit="1" customWidth="1"/>
    <col min="91" max="91" width="10.7109375" style="203" bestFit="1" customWidth="1"/>
    <col min="92" max="92" width="20.42578125" style="203" bestFit="1" customWidth="1"/>
    <col min="93" max="93" width="27.42578125" style="203" bestFit="1" customWidth="1"/>
    <col min="94" max="94" width="14.85546875" style="203" bestFit="1" customWidth="1"/>
    <col min="95" max="95" width="18" style="203" bestFit="1" customWidth="1"/>
    <col min="96" max="96" width="18.7109375" style="203" bestFit="1" customWidth="1"/>
    <col min="97" max="97" width="20.28515625" style="203" bestFit="1" customWidth="1"/>
    <col min="98" max="98" width="23.42578125" style="203" bestFit="1" customWidth="1"/>
    <col min="99" max="99" width="24.140625" style="203" bestFit="1" customWidth="1"/>
    <col min="100" max="100" width="16.85546875" style="203" bestFit="1" customWidth="1"/>
    <col min="101" max="101" width="20" style="203" bestFit="1" customWidth="1"/>
    <col min="102" max="102" width="20.7109375" style="203" bestFit="1" customWidth="1"/>
    <col min="103" max="103" width="18.140625" style="203" bestFit="1" customWidth="1"/>
    <col min="104" max="104" width="13.28515625" style="203" bestFit="1" customWidth="1"/>
    <col min="105" max="105" width="22" style="203" bestFit="1" customWidth="1"/>
    <col min="106" max="106" width="18.140625" style="203" bestFit="1" customWidth="1"/>
    <col min="107" max="107" width="15" style="203" bestFit="1" customWidth="1"/>
    <col min="108" max="108" width="14.42578125" style="203" bestFit="1" customWidth="1"/>
    <col min="109" max="110" width="11.42578125" style="203" bestFit="1" customWidth="1"/>
    <col min="111" max="111" width="10.42578125" style="203" bestFit="1" customWidth="1"/>
    <col min="112" max="112" width="14.28515625" style="203" bestFit="1" customWidth="1"/>
    <col min="113" max="113" width="29.85546875" style="203" bestFit="1" customWidth="1"/>
    <col min="114" max="114" width="26" style="203" bestFit="1" customWidth="1"/>
    <col min="115" max="115" width="22.140625" style="203" bestFit="1" customWidth="1"/>
    <col min="116" max="116" width="16.42578125" style="203" bestFit="1" customWidth="1"/>
    <col min="117" max="117" width="12.42578125" style="203" bestFit="1" customWidth="1"/>
    <col min="118" max="118" width="15" style="203" bestFit="1" customWidth="1"/>
    <col min="119" max="119" width="10" style="203" bestFit="1" customWidth="1"/>
    <col min="120" max="120" width="13.7109375" style="203" bestFit="1" customWidth="1"/>
    <col min="121" max="121" width="16" style="203" bestFit="1" customWidth="1"/>
    <col min="122" max="122" width="14.140625" style="203" bestFit="1" customWidth="1"/>
    <col min="123" max="123" width="16.140625" style="203" bestFit="1" customWidth="1"/>
    <col min="124" max="124" width="22.85546875" style="203" bestFit="1" customWidth="1"/>
    <col min="125" max="125" width="20.7109375" style="203" bestFit="1" customWidth="1"/>
    <col min="126" max="126" width="20.42578125" style="203" bestFit="1" customWidth="1"/>
    <col min="127" max="127" width="26.140625" style="203" bestFit="1" customWidth="1"/>
    <col min="128" max="128" width="24.7109375" style="203" bestFit="1" customWidth="1"/>
    <col min="129" max="129" width="29.7109375" style="203" bestFit="1" customWidth="1"/>
    <col min="130" max="130" width="26.7109375" style="203" bestFit="1" customWidth="1"/>
    <col min="131" max="131" width="31.42578125" style="203" bestFit="1" customWidth="1"/>
    <col min="132" max="132" width="12.7109375" style="203" bestFit="1" customWidth="1"/>
    <col min="133" max="133" width="23" style="203" bestFit="1" customWidth="1"/>
    <col min="134" max="134" width="27.85546875" style="203" bestFit="1" customWidth="1"/>
    <col min="135" max="135" width="26.28515625" style="203" bestFit="1" customWidth="1"/>
    <col min="136" max="136" width="26.42578125" style="203" bestFit="1" customWidth="1"/>
    <col min="137" max="137" width="31.42578125" style="203" bestFit="1" customWidth="1"/>
    <col min="138" max="138" width="30.42578125" style="203" bestFit="1" customWidth="1"/>
    <col min="139" max="139" width="28.42578125" style="203" bestFit="1" customWidth="1"/>
    <col min="140" max="140" width="33.28515625" style="203" bestFit="1" customWidth="1"/>
    <col min="141" max="141" width="32.28515625" style="203" bestFit="1" customWidth="1"/>
    <col min="142" max="142" width="22" style="203" bestFit="1" customWidth="1"/>
    <col min="143" max="143" width="28.7109375" style="203" bestFit="1" customWidth="1"/>
    <col min="144" max="144" width="37.42578125" style="203" bestFit="1" customWidth="1"/>
    <col min="145" max="145" width="18.7109375" style="203" bestFit="1" customWidth="1"/>
    <col min="146" max="146" width="26.7109375" style="203" bestFit="1" customWidth="1"/>
    <col min="147" max="147" width="16" style="203" bestFit="1" customWidth="1"/>
    <col min="148" max="148" width="22.42578125" style="203" bestFit="1" customWidth="1"/>
    <col min="149" max="149" width="13.140625" style="203" bestFit="1" customWidth="1"/>
    <col min="150" max="150" width="18.7109375" style="203" bestFit="1" customWidth="1"/>
    <col min="151" max="151" width="29" style="203" bestFit="1" customWidth="1"/>
    <col min="152" max="152" width="9.28515625" style="203" bestFit="1" customWidth="1"/>
    <col min="153" max="153" width="11.42578125" style="203" bestFit="1" customWidth="1"/>
    <col min="154" max="154" width="113.85546875" style="203" bestFit="1" customWidth="1"/>
    <col min="155" max="155" width="25.140625" style="203" bestFit="1" customWidth="1"/>
    <col min="156" max="156" width="22.140625" style="203" bestFit="1" customWidth="1"/>
    <col min="157" max="157" width="30.28515625" style="258" bestFit="1" customWidth="1"/>
    <col min="158" max="158" width="12.42578125" style="203" bestFit="1" customWidth="1"/>
    <col min="159" max="159" width="14.42578125" style="203" bestFit="1" customWidth="1"/>
    <col min="160" max="161" width="13.42578125" style="203" hidden="1" customWidth="1"/>
    <col min="162" max="163" width="9.42578125" style="203" hidden="1" customWidth="1"/>
    <col min="164" max="164" width="15.85546875" style="203" hidden="1" customWidth="1"/>
    <col min="165" max="165" width="12.7109375" style="203" hidden="1" customWidth="1"/>
    <col min="166" max="167" width="9.42578125" style="203" hidden="1" customWidth="1"/>
    <col min="168" max="168" width="15.85546875" style="203" hidden="1" customWidth="1"/>
    <col min="169" max="169" width="9.42578125" style="203" hidden="1" customWidth="1"/>
    <col min="170" max="170" width="13.140625" style="203" hidden="1" customWidth="1"/>
    <col min="171" max="171" width="10.42578125" style="203" hidden="1" customWidth="1"/>
    <col min="172" max="172" width="10.7109375" style="203" hidden="1" customWidth="1"/>
    <col min="173" max="173" width="11.85546875" style="203" hidden="1" customWidth="1"/>
    <col min="174" max="174" width="17.28515625" style="203" hidden="1" customWidth="1"/>
    <col min="175" max="175" width="9.42578125" style="203" hidden="1" customWidth="1"/>
    <col min="176" max="176" width="16.140625" style="203" hidden="1" customWidth="1"/>
    <col min="177" max="177" width="24.140625" style="203" hidden="1" customWidth="1"/>
    <col min="178" max="178" width="20.28515625" style="203" hidden="1" customWidth="1"/>
    <col min="179" max="181" width="9.42578125" style="203" hidden="1" customWidth="1"/>
    <col min="182" max="182" width="14.85546875" style="203" hidden="1" customWidth="1"/>
    <col min="183" max="183" width="20.28515625" style="203" hidden="1" customWidth="1"/>
    <col min="184" max="184" width="21.42578125" style="203" hidden="1" customWidth="1"/>
    <col min="185" max="185" width="7.140625" style="203" hidden="1" customWidth="1"/>
    <col min="186" max="186" width="17.28515625" style="203" hidden="1" customWidth="1"/>
    <col min="187" max="187" width="13.28515625" style="203" hidden="1" customWidth="1"/>
    <col min="188" max="188" width="13.7109375" style="203" hidden="1" customWidth="1"/>
    <col min="189" max="189" width="18.7109375" style="203" hidden="1" customWidth="1"/>
    <col min="190" max="190" width="11.42578125" style="203" hidden="1" customWidth="1"/>
    <col min="191" max="191" width="14.28515625" style="203" hidden="1" customWidth="1"/>
    <col min="192" max="192" width="19" style="203" hidden="1" customWidth="1"/>
    <col min="193" max="193" width="26.42578125" style="258" bestFit="1" customWidth="1"/>
    <col min="194" max="194" width="32.7109375" style="203" customWidth="1"/>
    <col min="195" max="195" width="8.85546875" style="203"/>
    <col min="196" max="196" width="68.28515625" style="203" bestFit="1" customWidth="1"/>
    <col min="197" max="197" width="44.7109375" style="203" bestFit="1" customWidth="1"/>
    <col min="198" max="198" width="49.28515625" style="203" bestFit="1" customWidth="1"/>
    <col min="199" max="199" width="55.85546875" style="203" bestFit="1" customWidth="1"/>
    <col min="200" max="200" width="42.7109375" style="203" bestFit="1" customWidth="1"/>
    <col min="201" max="201" width="52.85546875" style="203" bestFit="1" customWidth="1"/>
    <col min="202" max="202" width="45.28515625" style="203" bestFit="1" customWidth="1"/>
    <col min="203" max="203" width="44.42578125" style="203" bestFit="1" customWidth="1"/>
    <col min="204" max="204" width="45.7109375" style="203" bestFit="1" customWidth="1"/>
    <col min="205" max="205" width="46.42578125" style="283" bestFit="1" customWidth="1"/>
    <col min="206" max="206" width="42.85546875" style="283" bestFit="1" customWidth="1"/>
    <col min="207" max="207" width="25.140625" style="245" bestFit="1" customWidth="1"/>
    <col min="208" max="208" width="29.140625" style="245" bestFit="1" customWidth="1"/>
    <col min="209" max="209" width="25.7109375" style="245" bestFit="1" customWidth="1"/>
    <col min="210" max="210" width="36.42578125" style="203" bestFit="1" customWidth="1"/>
    <col min="211" max="211" width="32.140625" style="203" bestFit="1" customWidth="1"/>
    <col min="212" max="212" width="36.42578125" style="203" bestFit="1" customWidth="1"/>
    <col min="213" max="213" width="45" style="203" bestFit="1" customWidth="1"/>
    <col min="214" max="214" width="40.42578125" style="203" bestFit="1" customWidth="1"/>
    <col min="215" max="215" width="44.85546875" style="203" bestFit="1" customWidth="1"/>
    <col min="216" max="216" width="31.42578125" style="203" bestFit="1" customWidth="1"/>
    <col min="217" max="217" width="27.140625" style="203" bestFit="1" customWidth="1"/>
    <col min="218" max="218" width="31.42578125" style="203" bestFit="1" customWidth="1"/>
    <col min="219" max="219" width="45.85546875" style="203" bestFit="1" customWidth="1"/>
    <col min="220" max="220" width="41.42578125" style="203" bestFit="1" customWidth="1"/>
    <col min="221" max="221" width="45.7109375" style="203" bestFit="1" customWidth="1"/>
    <col min="222" max="222" width="44.85546875" style="203" bestFit="1" customWidth="1"/>
    <col min="223" max="223" width="40.42578125" style="203" bestFit="1" customWidth="1"/>
    <col min="224" max="224" width="44.7109375" style="203" bestFit="1" customWidth="1"/>
    <col min="225" max="225" width="44.42578125" style="203" bestFit="1" customWidth="1"/>
    <col min="226" max="226" width="40.140625" style="203" bestFit="1" customWidth="1"/>
    <col min="227" max="227" width="44.85546875" style="203" bestFit="1" customWidth="1"/>
    <col min="228" max="228" width="22.42578125" style="203" bestFit="1" customWidth="1"/>
    <col min="229" max="229" width="19.7109375" style="203" bestFit="1" customWidth="1"/>
    <col min="230" max="231" width="25.7109375" style="203" bestFit="1" customWidth="1"/>
    <col min="232" max="232" width="28" style="203" bestFit="1" customWidth="1"/>
    <col min="233" max="234" width="26.42578125" style="203" bestFit="1" customWidth="1"/>
    <col min="235" max="235" width="23.28515625" style="203" bestFit="1" customWidth="1"/>
    <col min="236" max="237" width="19.28515625" style="203" bestFit="1" customWidth="1"/>
    <col min="238" max="238" width="34.28515625" style="203" bestFit="1" customWidth="1"/>
    <col min="239" max="239" width="31.140625" style="203" bestFit="1" customWidth="1"/>
    <col min="240" max="240" width="34.7109375" style="203" bestFit="1" customWidth="1"/>
    <col min="241" max="241" width="29.85546875" style="203" bestFit="1" customWidth="1"/>
    <col min="242" max="242" width="29.42578125" style="203" bestFit="1" customWidth="1"/>
    <col min="243" max="243" width="32.7109375" style="203" bestFit="1" customWidth="1"/>
    <col min="244" max="244" width="15.42578125" style="203" bestFit="1" customWidth="1"/>
    <col min="245" max="245" width="15.140625" style="203" bestFit="1" customWidth="1"/>
    <col min="246" max="246" width="18.85546875" style="203" bestFit="1" customWidth="1"/>
    <col min="247" max="247" width="23.140625" style="203" bestFit="1" customWidth="1"/>
    <col min="248" max="248" width="19.42578125" style="203" bestFit="1" customWidth="1"/>
    <col min="249" max="249" width="17" style="203" bestFit="1" customWidth="1"/>
    <col min="250" max="250" width="19.7109375" style="203" bestFit="1" customWidth="1"/>
    <col min="251" max="251" width="24.85546875" style="203" bestFit="1" customWidth="1"/>
    <col min="252" max="252" width="21.140625" style="203" bestFit="1" customWidth="1"/>
    <col min="253" max="253" width="20.85546875" style="203" bestFit="1" customWidth="1"/>
    <col min="254" max="254" width="23" style="203" bestFit="1" customWidth="1"/>
    <col min="255" max="255" width="21.85546875" style="203" bestFit="1" customWidth="1"/>
    <col min="256" max="256" width="20.85546875" style="203" bestFit="1" customWidth="1"/>
    <col min="257" max="257" width="24.140625" style="203" bestFit="1" customWidth="1"/>
    <col min="258" max="258" width="16.140625" style="203" bestFit="1" customWidth="1"/>
    <col min="259" max="259" width="33.140625" style="203" bestFit="1" customWidth="1"/>
    <col min="260" max="260" width="29.28515625" style="203" bestFit="1" customWidth="1"/>
    <col min="261" max="261" width="22.42578125" style="203" bestFit="1" customWidth="1"/>
    <col min="262" max="262" width="17.42578125" style="203" bestFit="1" customWidth="1"/>
    <col min="263" max="263" width="22.28515625" style="203" bestFit="1" customWidth="1"/>
    <col min="264" max="264" width="18.42578125" style="203" bestFit="1" customWidth="1"/>
    <col min="265" max="265" width="30.42578125" style="203" bestFit="1" customWidth="1"/>
    <col min="266" max="266" width="21.42578125" style="203" bestFit="1" customWidth="1"/>
    <col min="267" max="267" width="27.140625" style="203" bestFit="1" customWidth="1"/>
    <col min="268" max="268" width="28" style="203" bestFit="1" customWidth="1"/>
    <col min="269" max="269" width="23.140625" style="203" bestFit="1" customWidth="1"/>
    <col min="270" max="270" width="36.42578125" style="203" bestFit="1" customWidth="1"/>
    <col min="271" max="272" width="27.7109375" style="203" bestFit="1" customWidth="1"/>
    <col min="273" max="273" width="33" style="203" bestFit="1" customWidth="1"/>
    <col min="274" max="274" width="32.85546875" style="203" bestFit="1" customWidth="1"/>
    <col min="275" max="275" width="32.42578125" style="203" bestFit="1" customWidth="1"/>
    <col min="276" max="276" width="21.42578125" style="203" bestFit="1" customWidth="1"/>
    <col min="277" max="277" width="25.28515625" style="203" bestFit="1" customWidth="1"/>
    <col min="278" max="278" width="24" style="203" bestFit="1" customWidth="1"/>
    <col min="279" max="280" width="19.7109375" style="203" bestFit="1" customWidth="1"/>
    <col min="281" max="281" width="16.42578125" style="203" bestFit="1" customWidth="1"/>
    <col min="282" max="282" width="17.7109375" style="203" bestFit="1" customWidth="1"/>
    <col min="283" max="283" width="12.42578125" style="203" bestFit="1" customWidth="1"/>
    <col min="284" max="284" width="13.42578125" style="203" bestFit="1" customWidth="1"/>
    <col min="285" max="285" width="27" style="203" bestFit="1" customWidth="1"/>
    <col min="286" max="286" width="16.85546875" style="203" bestFit="1" customWidth="1"/>
    <col min="287" max="287" width="26.42578125" style="203" bestFit="1" customWidth="1"/>
    <col min="288" max="288" width="17.42578125" style="203" bestFit="1" customWidth="1"/>
    <col min="289" max="289" width="19.7109375" style="203" bestFit="1" customWidth="1"/>
    <col min="290" max="290" width="27" style="203" bestFit="1" customWidth="1"/>
    <col min="291" max="291" width="14.7109375" style="203" bestFit="1" customWidth="1"/>
    <col min="292" max="292" width="21" style="203" bestFit="1" customWidth="1"/>
    <col min="293" max="293" width="30" style="203" bestFit="1" customWidth="1"/>
    <col min="294" max="294" width="26.42578125" style="203" bestFit="1" customWidth="1"/>
    <col min="295" max="295" width="48.7109375" style="203" bestFit="1" customWidth="1"/>
    <col min="296" max="296" width="30.42578125" style="203" bestFit="1" customWidth="1"/>
    <col min="297" max="297" width="35.85546875" style="203" bestFit="1" customWidth="1"/>
    <col min="298" max="298" width="21.42578125" style="203" bestFit="1" customWidth="1"/>
    <col min="299" max="299" width="31.42578125" style="203" bestFit="1" customWidth="1"/>
    <col min="300" max="300" width="17" style="203" bestFit="1" customWidth="1"/>
    <col min="301" max="301" width="25.140625" style="203" bestFit="1" customWidth="1"/>
    <col min="302" max="302" width="35.28515625" style="203" bestFit="1" customWidth="1"/>
    <col min="303" max="303" width="20.85546875" style="203" bestFit="1" customWidth="1"/>
    <col min="304" max="304" width="34.28515625" style="203" bestFit="1" customWidth="1"/>
    <col min="305" max="305" width="23.42578125" style="203" bestFit="1" customWidth="1"/>
    <col min="306" max="306" width="28.42578125" style="203" bestFit="1" customWidth="1"/>
    <col min="307" max="307" width="28.85546875" style="203" bestFit="1" customWidth="1"/>
    <col min="308" max="308" width="35.85546875" style="203" bestFit="1" customWidth="1"/>
    <col min="309" max="309" width="35.42578125" style="203" bestFit="1" customWidth="1"/>
    <col min="310" max="310" width="42.42578125" style="203" bestFit="1" customWidth="1"/>
    <col min="311" max="311" width="40.7109375" style="203" bestFit="1" customWidth="1"/>
    <col min="312" max="312" width="39.42578125" style="203" bestFit="1" customWidth="1"/>
    <col min="313" max="313" width="31.42578125" style="203" bestFit="1" customWidth="1"/>
    <col min="314" max="314" width="38.7109375" style="203" bestFit="1" customWidth="1"/>
    <col min="315" max="315" width="41.85546875" style="203" bestFit="1" customWidth="1"/>
    <col min="316" max="316" width="41.42578125" style="203" bestFit="1" customWidth="1"/>
    <col min="317" max="317" width="40.7109375" style="203" bestFit="1" customWidth="1"/>
    <col min="318" max="318" width="38.7109375" style="203" bestFit="1" customWidth="1"/>
    <col min="319" max="319" width="35.42578125" style="203" bestFit="1" customWidth="1"/>
    <col min="320" max="320" width="39" style="203" bestFit="1" customWidth="1"/>
    <col min="321" max="321" width="17.85546875" style="203" bestFit="1" customWidth="1"/>
    <col min="322" max="322" width="25.7109375" style="203" bestFit="1" customWidth="1"/>
    <col min="323" max="323" width="23.28515625" style="203" bestFit="1" customWidth="1"/>
    <col min="324" max="324" width="19.42578125" style="203" bestFit="1" customWidth="1"/>
    <col min="325" max="325" width="19.85546875" style="203" bestFit="1" customWidth="1"/>
    <col min="326" max="326" width="43.42578125" style="203" bestFit="1" customWidth="1"/>
    <col min="327" max="327" width="47.42578125" style="203" bestFit="1" customWidth="1"/>
    <col min="328" max="328" width="44.42578125" style="203" bestFit="1" customWidth="1"/>
    <col min="329" max="329" width="37.42578125" style="203" bestFit="1" customWidth="1"/>
    <col min="330" max="330" width="39.140625" style="203" bestFit="1" customWidth="1"/>
    <col min="331" max="331" width="32.140625" style="203" bestFit="1" customWidth="1"/>
    <col min="332" max="332" width="39.85546875" style="203" bestFit="1" customWidth="1"/>
    <col min="333" max="333" width="36" style="203" bestFit="1" customWidth="1"/>
    <col min="334" max="334" width="36.85546875" style="203" bestFit="1" customWidth="1"/>
    <col min="335" max="336" width="36.42578125" style="203" bestFit="1" customWidth="1"/>
    <col min="337" max="337" width="24.42578125" style="203" bestFit="1" customWidth="1"/>
    <col min="338" max="338" width="8.85546875" style="203"/>
    <col min="339" max="339" width="30.28515625" style="203" customWidth="1"/>
    <col min="340" max="340" width="30.42578125" style="203" customWidth="1"/>
    <col min="341" max="341" width="37.85546875" style="203" customWidth="1"/>
    <col min="342" max="342" width="27.7109375" style="203" customWidth="1"/>
    <col min="343" max="343" width="22.7109375" style="203" customWidth="1"/>
    <col min="344" max="344" width="26.7109375" style="203" customWidth="1"/>
    <col min="345" max="345" width="28.85546875" style="203" customWidth="1"/>
    <col min="346" max="346" width="51" style="203" customWidth="1"/>
    <col min="347" max="16384" width="8.85546875" style="203"/>
  </cols>
  <sheetData>
    <row r="1" spans="1:347" s="249" customFormat="1" x14ac:dyDescent="0.2">
      <c r="C1" s="249" t="s">
        <v>514</v>
      </c>
      <c r="D1" s="249" t="s">
        <v>1905</v>
      </c>
      <c r="F1" s="249" t="s">
        <v>2134</v>
      </c>
      <c r="G1" s="249" t="s">
        <v>2199</v>
      </c>
      <c r="H1" s="249" t="s">
        <v>2276</v>
      </c>
      <c r="I1" s="249" t="s">
        <v>2298</v>
      </c>
      <c r="J1" s="249" t="s">
        <v>2300</v>
      </c>
      <c r="K1" s="249" t="s">
        <v>2311</v>
      </c>
      <c r="L1" s="249" t="s">
        <v>2328</v>
      </c>
      <c r="M1" s="249" t="s">
        <v>2377</v>
      </c>
      <c r="N1" s="249" t="s">
        <v>2378</v>
      </c>
      <c r="O1" s="249" t="s">
        <v>2379</v>
      </c>
      <c r="P1" s="249" t="s">
        <v>2449</v>
      </c>
      <c r="Q1" s="249" t="s">
        <v>2526</v>
      </c>
      <c r="R1" s="249" t="s">
        <v>2603</v>
      </c>
      <c r="S1" s="249" t="s">
        <v>2671</v>
      </c>
      <c r="T1" s="249" t="s">
        <v>2692</v>
      </c>
      <c r="U1" s="249" t="s">
        <v>2709</v>
      </c>
      <c r="V1" s="249" t="s">
        <v>2722</v>
      </c>
      <c r="W1" s="249" t="s">
        <v>2725</v>
      </c>
      <c r="X1" s="249" t="s">
        <v>2745</v>
      </c>
      <c r="Y1" s="249" t="s">
        <v>2747</v>
      </c>
      <c r="Z1" s="249" t="s">
        <v>2749</v>
      </c>
      <c r="AA1" s="249" t="s">
        <v>2751</v>
      </c>
      <c r="AB1" s="249" t="s">
        <v>2753</v>
      </c>
      <c r="AC1" s="250" t="s">
        <v>2755</v>
      </c>
      <c r="AD1" s="250" t="s">
        <v>2760</v>
      </c>
      <c r="AE1" s="250" t="s">
        <v>2762</v>
      </c>
      <c r="AF1" s="250" t="s">
        <v>2764</v>
      </c>
      <c r="AG1" s="250" t="s">
        <v>2772</v>
      </c>
      <c r="AH1" s="250"/>
      <c r="AI1" s="249" t="s">
        <v>2770</v>
      </c>
      <c r="AJ1" s="249" t="s">
        <v>2769</v>
      </c>
      <c r="AK1" s="249" t="s">
        <v>2784</v>
      </c>
      <c r="AL1" s="275" t="s">
        <v>2786</v>
      </c>
      <c r="AM1" s="275" t="s">
        <v>2788</v>
      </c>
      <c r="AN1" s="275" t="s">
        <v>2790</v>
      </c>
      <c r="AO1" s="275" t="s">
        <v>2792</v>
      </c>
      <c r="AP1" s="249" t="s">
        <v>2771</v>
      </c>
      <c r="AQ1" s="249" t="s">
        <v>2768</v>
      </c>
      <c r="AR1" s="249" t="s">
        <v>2796</v>
      </c>
      <c r="AS1" s="249" t="s">
        <v>1779</v>
      </c>
      <c r="AT1" s="249" t="s">
        <v>1781</v>
      </c>
      <c r="AU1" s="249" t="s">
        <v>2757</v>
      </c>
      <c r="AV1" s="249" t="s">
        <v>1784</v>
      </c>
      <c r="AW1" s="249" t="s">
        <v>1786</v>
      </c>
      <c r="AX1" s="249" t="s">
        <v>1788</v>
      </c>
      <c r="AY1" s="249" t="s">
        <v>1790</v>
      </c>
      <c r="AZ1" s="249" t="s">
        <v>1792</v>
      </c>
      <c r="BA1" s="249" t="s">
        <v>1794</v>
      </c>
      <c r="BB1" s="249" t="s">
        <v>1796</v>
      </c>
      <c r="BC1" s="249" t="s">
        <v>2766</v>
      </c>
      <c r="BD1" s="249" t="s">
        <v>1799</v>
      </c>
      <c r="BE1" s="249" t="s">
        <v>1801</v>
      </c>
      <c r="BF1" s="249" t="s">
        <v>1803</v>
      </c>
      <c r="BG1" s="249" t="s">
        <v>1805</v>
      </c>
      <c r="BH1" s="249" t="s">
        <v>1807</v>
      </c>
      <c r="BI1" s="249" t="s">
        <v>2767</v>
      </c>
      <c r="BJ1" s="249" t="s">
        <v>1810</v>
      </c>
      <c r="BL1" s="249" t="s">
        <v>1812</v>
      </c>
      <c r="BM1" s="249" t="s">
        <v>1814</v>
      </c>
      <c r="BN1" s="249" t="s">
        <v>1816</v>
      </c>
      <c r="BO1" s="249" t="s">
        <v>1818</v>
      </c>
      <c r="BP1" s="249" t="s">
        <v>1820</v>
      </c>
      <c r="BQ1" s="249" t="s">
        <v>1822</v>
      </c>
      <c r="BR1" s="249" t="s">
        <v>1824</v>
      </c>
      <c r="BS1" s="249" t="s">
        <v>1826</v>
      </c>
      <c r="BT1" s="249" t="s">
        <v>1828</v>
      </c>
      <c r="BU1" s="249" t="s">
        <v>1830</v>
      </c>
      <c r="BV1" s="249" t="s">
        <v>1832</v>
      </c>
      <c r="BW1" s="249" t="s">
        <v>1834</v>
      </c>
      <c r="CA1" s="249" t="s">
        <v>1836</v>
      </c>
      <c r="CB1" s="249" t="s">
        <v>1838</v>
      </c>
      <c r="CC1" s="249" t="s">
        <v>1846</v>
      </c>
      <c r="CD1" s="249" t="s">
        <v>1844</v>
      </c>
      <c r="CE1" s="249" t="s">
        <v>1850</v>
      </c>
      <c r="CF1" s="249" t="s">
        <v>1854</v>
      </c>
      <c r="CG1" s="249" t="s">
        <v>1856</v>
      </c>
      <c r="CH1" s="249" t="s">
        <v>1858</v>
      </c>
      <c r="CI1" s="249" t="s">
        <v>1869</v>
      </c>
      <c r="CJ1" s="249" t="s">
        <v>1868</v>
      </c>
      <c r="CK1" s="249" t="s">
        <v>1866</v>
      </c>
      <c r="CL1" s="280" t="s">
        <v>1864</v>
      </c>
      <c r="CO1" s="249" t="s">
        <v>1861</v>
      </c>
      <c r="CP1" s="249" t="s">
        <v>1873</v>
      </c>
      <c r="CQ1" s="249" t="s">
        <v>1896</v>
      </c>
      <c r="CR1" s="249" t="s">
        <v>1860</v>
      </c>
      <c r="CV1" s="249" t="s">
        <v>1862</v>
      </c>
      <c r="CW1" s="249" t="s">
        <v>1900</v>
      </c>
      <c r="CX1" s="249" t="s">
        <v>2758</v>
      </c>
      <c r="CY1" s="249" t="s">
        <v>1903</v>
      </c>
      <c r="CZ1" s="249" t="s">
        <v>1394</v>
      </c>
      <c r="DA1" s="249" t="s">
        <v>1396</v>
      </c>
      <c r="DB1" s="249" t="s">
        <v>1399</v>
      </c>
      <c r="DE1" s="249" t="s">
        <v>1401</v>
      </c>
      <c r="DF1" s="249" t="s">
        <v>1863</v>
      </c>
      <c r="DJ1" s="249" t="s">
        <v>1867</v>
      </c>
      <c r="DK1" s="249" t="s">
        <v>1404</v>
      </c>
      <c r="DL1" s="249" t="s">
        <v>1890</v>
      </c>
      <c r="DM1" s="249" t="s">
        <v>1841</v>
      </c>
      <c r="DN1" s="249" t="s">
        <v>1885</v>
      </c>
      <c r="DO1" s="249" t="s">
        <v>1865</v>
      </c>
      <c r="DP1" s="249" t="s">
        <v>1411</v>
      </c>
      <c r="DR1" s="249" t="s">
        <v>1412</v>
      </c>
      <c r="DS1" s="249" t="s">
        <v>1414</v>
      </c>
      <c r="DT1" s="249" t="s">
        <v>1416</v>
      </c>
      <c r="DU1" s="249" t="s">
        <v>1889</v>
      </c>
      <c r="DV1" s="249" t="s">
        <v>1419</v>
      </c>
      <c r="DW1" s="249" t="s">
        <v>1421</v>
      </c>
      <c r="DX1" s="249" t="s">
        <v>1429</v>
      </c>
      <c r="DY1" s="249" t="s">
        <v>1888</v>
      </c>
      <c r="DZ1" s="249" t="s">
        <v>2759</v>
      </c>
      <c r="EA1" s="249" t="s">
        <v>1884</v>
      </c>
      <c r="EB1" s="249" t="s">
        <v>1887</v>
      </c>
      <c r="EC1" s="249" t="s">
        <v>1852</v>
      </c>
      <c r="ED1" s="249" t="s">
        <v>1892</v>
      </c>
      <c r="EF1" s="249" t="s">
        <v>1447</v>
      </c>
      <c r="EG1" s="249" t="s">
        <v>1893</v>
      </c>
      <c r="EH1" s="249" t="s">
        <v>1434</v>
      </c>
      <c r="EI1" s="249" t="s">
        <v>1451</v>
      </c>
      <c r="EJ1" s="249" t="s">
        <v>1445</v>
      </c>
      <c r="EK1" s="249" t="s">
        <v>1877</v>
      </c>
      <c r="EL1" s="249" t="s">
        <v>1426</v>
      </c>
      <c r="EQ1" s="249" t="s">
        <v>1894</v>
      </c>
      <c r="ER1" s="249" t="s">
        <v>1459</v>
      </c>
      <c r="ES1" s="249" t="s">
        <v>1433</v>
      </c>
      <c r="EV1" s="249" t="s">
        <v>1440</v>
      </c>
      <c r="EW1" s="249" t="s">
        <v>1886</v>
      </c>
      <c r="EX1" s="249" t="s">
        <v>1853</v>
      </c>
      <c r="EY1" s="249" t="s">
        <v>1872</v>
      </c>
      <c r="EZ1" s="249" t="s">
        <v>1843</v>
      </c>
      <c r="FA1" s="280" t="s">
        <v>1883</v>
      </c>
      <c r="FB1" s="249" t="s">
        <v>1526</v>
      </c>
      <c r="FD1" s="249" t="s">
        <v>1878</v>
      </c>
      <c r="FE1" s="249" t="s">
        <v>1423</v>
      </c>
      <c r="FF1" s="249" t="s">
        <v>970</v>
      </c>
      <c r="FG1" s="249" t="s">
        <v>1443</v>
      </c>
      <c r="FH1" s="249" t="s">
        <v>1403</v>
      </c>
      <c r="FI1" s="249" t="s">
        <v>1882</v>
      </c>
      <c r="FJ1" s="249" t="s">
        <v>1527</v>
      </c>
      <c r="FK1" s="249" t="s">
        <v>1345</v>
      </c>
      <c r="FL1" s="249" t="s">
        <v>1876</v>
      </c>
      <c r="FM1" s="249" t="s">
        <v>1437</v>
      </c>
      <c r="FN1" s="249" t="s">
        <v>1891</v>
      </c>
      <c r="FO1" s="249" t="s">
        <v>1432</v>
      </c>
      <c r="FP1" s="249" t="s">
        <v>1386</v>
      </c>
      <c r="FQ1" s="249" t="s">
        <v>1840</v>
      </c>
      <c r="FR1" s="249" t="s">
        <v>1436</v>
      </c>
      <c r="FS1" s="249" t="s">
        <v>1842</v>
      </c>
      <c r="FT1" s="249" t="s">
        <v>556</v>
      </c>
      <c r="FU1" s="249" t="s">
        <v>1422</v>
      </c>
      <c r="FV1" s="249" t="s">
        <v>1849</v>
      </c>
      <c r="FW1" s="249" t="s">
        <v>3</v>
      </c>
      <c r="FX1" s="249" t="s">
        <v>1424</v>
      </c>
      <c r="FY1" s="249" t="s">
        <v>1458</v>
      </c>
      <c r="FZ1" s="249" t="s">
        <v>1398</v>
      </c>
      <c r="GA1" s="249" t="s">
        <v>412</v>
      </c>
      <c r="GB1" s="249" t="s">
        <v>1881</v>
      </c>
      <c r="GC1" s="249" t="s">
        <v>1845</v>
      </c>
      <c r="GD1" s="249" t="s">
        <v>1431</v>
      </c>
      <c r="GE1" s="249" t="s">
        <v>1879</v>
      </c>
      <c r="GF1" s="249" t="s">
        <v>1427</v>
      </c>
      <c r="GG1" s="249" t="s">
        <v>1457</v>
      </c>
      <c r="GH1" s="249" t="s">
        <v>1425</v>
      </c>
      <c r="GI1" s="249" t="s">
        <v>1439</v>
      </c>
      <c r="GJ1" s="249" t="s">
        <v>510</v>
      </c>
      <c r="GK1" s="280" t="s">
        <v>1463</v>
      </c>
      <c r="GW1" s="282"/>
      <c r="GX1" s="282"/>
      <c r="GY1" s="250"/>
      <c r="GZ1" s="250"/>
      <c r="HA1" s="250"/>
    </row>
    <row r="2" spans="1:347" s="249" customFormat="1" x14ac:dyDescent="0.2">
      <c r="A2" s="251" t="s">
        <v>2798</v>
      </c>
      <c r="B2" s="251" t="s">
        <v>2874</v>
      </c>
      <c r="C2" s="249" t="s">
        <v>515</v>
      </c>
      <c r="D2" s="249" t="s">
        <v>1906</v>
      </c>
      <c r="F2" s="249" t="s">
        <v>2135</v>
      </c>
      <c r="G2" s="249" t="s">
        <v>2200</v>
      </c>
      <c r="H2" s="249" t="s">
        <v>2277</v>
      </c>
      <c r="I2" s="249" t="s">
        <v>2299</v>
      </c>
      <c r="J2" s="249" t="s">
        <v>2301</v>
      </c>
      <c r="K2" s="249" t="s">
        <v>2312</v>
      </c>
      <c r="L2" s="249" t="s">
        <v>2277</v>
      </c>
      <c r="M2" s="249" t="s">
        <v>2299</v>
      </c>
      <c r="N2" s="249" t="s">
        <v>2301</v>
      </c>
      <c r="O2" s="249" t="s">
        <v>2380</v>
      </c>
      <c r="P2" s="249" t="s">
        <v>2450</v>
      </c>
      <c r="Q2" s="249" t="s">
        <v>2527</v>
      </c>
      <c r="R2" s="249" t="s">
        <v>2604</v>
      </c>
      <c r="S2" s="249" t="s">
        <v>2672</v>
      </c>
      <c r="T2" s="249" t="s">
        <v>2693</v>
      </c>
      <c r="U2" s="249" t="s">
        <v>2710</v>
      </c>
      <c r="V2" s="249" t="s">
        <v>2527</v>
      </c>
      <c r="W2" s="249" t="s">
        <v>2604</v>
      </c>
      <c r="X2" s="249" t="s">
        <v>2746</v>
      </c>
      <c r="Y2" s="249" t="s">
        <v>2748</v>
      </c>
      <c r="Z2" s="249" t="s">
        <v>2750</v>
      </c>
      <c r="AA2" s="249" t="s">
        <v>2752</v>
      </c>
      <c r="AB2" s="249" t="s">
        <v>2754</v>
      </c>
      <c r="AC2" s="250" t="s">
        <v>2756</v>
      </c>
      <c r="AD2" s="250" t="s">
        <v>2761</v>
      </c>
      <c r="AE2" s="250" t="s">
        <v>2763</v>
      </c>
      <c r="AF2" s="250" t="s">
        <v>2765</v>
      </c>
      <c r="AG2" s="250" t="s">
        <v>2773</v>
      </c>
      <c r="AH2" s="250" t="str">
        <f>'LibPAS export'!BN1</f>
        <v>ALA-MLS Librarians As Percent of Total Staff</v>
      </c>
      <c r="AI2" s="249" t="s">
        <v>2774</v>
      </c>
      <c r="AJ2" s="249" t="s">
        <v>2775</v>
      </c>
      <c r="AK2" s="249" t="s">
        <v>2785</v>
      </c>
      <c r="AL2" s="275" t="s">
        <v>2787</v>
      </c>
      <c r="AM2" s="275" t="s">
        <v>2789</v>
      </c>
      <c r="AN2" s="275" t="s">
        <v>2791</v>
      </c>
      <c r="AO2" s="275" t="s">
        <v>2793</v>
      </c>
      <c r="AP2" s="249" t="s">
        <v>2794</v>
      </c>
      <c r="AQ2" s="249" t="s">
        <v>2795</v>
      </c>
      <c r="AR2" s="249" t="s">
        <v>2797</v>
      </c>
      <c r="AS2" s="249" t="s">
        <v>1780</v>
      </c>
      <c r="AT2" s="249" t="s">
        <v>1782</v>
      </c>
      <c r="AU2" s="249" t="s">
        <v>1783</v>
      </c>
      <c r="AV2" s="249" t="s">
        <v>1785</v>
      </c>
      <c r="AW2" s="249" t="s">
        <v>1787</v>
      </c>
      <c r="AX2" s="249" t="s">
        <v>1789</v>
      </c>
      <c r="AY2" s="249" t="s">
        <v>1791</v>
      </c>
      <c r="AZ2" s="249" t="s">
        <v>1793</v>
      </c>
      <c r="BA2" s="249" t="s">
        <v>1795</v>
      </c>
      <c r="BB2" s="249" t="s">
        <v>1797</v>
      </c>
      <c r="BC2" s="249" t="s">
        <v>1798</v>
      </c>
      <c r="BD2" s="249" t="s">
        <v>1800</v>
      </c>
      <c r="BE2" s="249" t="s">
        <v>1802</v>
      </c>
      <c r="BF2" s="249" t="s">
        <v>1804</v>
      </c>
      <c r="BG2" s="249" t="s">
        <v>1806</v>
      </c>
      <c r="BH2" s="249" t="s">
        <v>1808</v>
      </c>
      <c r="BI2" s="249" t="s">
        <v>1809</v>
      </c>
      <c r="BJ2" s="249" t="s">
        <v>1811</v>
      </c>
      <c r="BK2" s="249" t="str">
        <f>'LibPAS export'!CG1</f>
        <v>Unencumbered operational balance (%)</v>
      </c>
      <c r="BL2" s="249" t="s">
        <v>1813</v>
      </c>
      <c r="BM2" s="249" t="s">
        <v>1815</v>
      </c>
      <c r="BN2" s="249" t="s">
        <v>1817</v>
      </c>
      <c r="BO2" s="249" t="s">
        <v>1819</v>
      </c>
      <c r="BP2" s="249" t="s">
        <v>1821</v>
      </c>
      <c r="BQ2" s="249" t="s">
        <v>1823</v>
      </c>
      <c r="BR2" s="249" t="s">
        <v>1825</v>
      </c>
      <c r="BS2" s="249" t="s">
        <v>1827</v>
      </c>
      <c r="BT2" s="249" t="s">
        <v>1829</v>
      </c>
      <c r="BU2" s="249" t="s">
        <v>1831</v>
      </c>
      <c r="BV2" s="249" t="s">
        <v>1833</v>
      </c>
      <c r="BW2" s="249" t="s">
        <v>1835</v>
      </c>
      <c r="BX2" s="249" t="s">
        <v>5005</v>
      </c>
      <c r="BY2" s="249" t="s">
        <v>5006</v>
      </c>
      <c r="BZ2" s="249" t="s">
        <v>5007</v>
      </c>
      <c r="CA2" s="249" t="s">
        <v>1837</v>
      </c>
      <c r="CB2" s="249" t="s">
        <v>1839</v>
      </c>
      <c r="CC2" s="249" t="s">
        <v>1847</v>
      </c>
      <c r="CD2" s="249" t="s">
        <v>1848</v>
      </c>
      <c r="CE2" s="249" t="s">
        <v>1851</v>
      </c>
      <c r="CF2" s="249" t="s">
        <v>1855</v>
      </c>
      <c r="CG2" s="249" t="s">
        <v>1857</v>
      </c>
      <c r="CH2" s="249" t="s">
        <v>1859</v>
      </c>
      <c r="CI2" s="249" t="s">
        <v>1870</v>
      </c>
      <c r="CJ2" s="249" t="s">
        <v>1871</v>
      </c>
      <c r="CK2" s="249" t="s">
        <v>1874</v>
      </c>
      <c r="CL2" s="280" t="s">
        <v>1875</v>
      </c>
      <c r="CM2" s="249" t="s">
        <v>5008</v>
      </c>
      <c r="CN2" s="249" t="s">
        <v>5009</v>
      </c>
      <c r="CO2" s="249" t="s">
        <v>1880</v>
      </c>
      <c r="CP2" s="249" t="s">
        <v>1895</v>
      </c>
      <c r="CQ2" s="249" t="s">
        <v>1897</v>
      </c>
      <c r="CR2" s="249" t="s">
        <v>1898</v>
      </c>
      <c r="CS2" s="249" t="s">
        <v>5010</v>
      </c>
      <c r="CT2" s="249" t="s">
        <v>5011</v>
      </c>
      <c r="CU2" s="249" t="s">
        <v>5012</v>
      </c>
      <c r="CV2" s="249" t="s">
        <v>1899</v>
      </c>
      <c r="CW2" s="249" t="s">
        <v>1901</v>
      </c>
      <c r="CX2" s="249" t="s">
        <v>1902</v>
      </c>
      <c r="CY2" s="249" t="s">
        <v>1904</v>
      </c>
      <c r="CZ2" s="249" t="s">
        <v>1395</v>
      </c>
      <c r="DA2" s="249" t="s">
        <v>1397</v>
      </c>
      <c r="DB2" s="249" t="s">
        <v>1400</v>
      </c>
      <c r="DC2" s="249" t="s">
        <v>5015</v>
      </c>
      <c r="DD2" s="249" t="s">
        <v>5016</v>
      </c>
      <c r="DE2" s="249" t="s">
        <v>5013</v>
      </c>
      <c r="DF2" s="249" t="s">
        <v>5014</v>
      </c>
      <c r="DG2" s="249" t="s">
        <v>5017</v>
      </c>
      <c r="DH2" s="249" t="s">
        <v>5018</v>
      </c>
      <c r="DI2" s="249" t="s">
        <v>5019</v>
      </c>
      <c r="DJ2" s="249" t="s">
        <v>1402</v>
      </c>
      <c r="DK2" s="249" t="s">
        <v>1405</v>
      </c>
      <c r="DL2" s="249" t="s">
        <v>1407</v>
      </c>
      <c r="DM2" s="249" t="s">
        <v>1408</v>
      </c>
      <c r="DN2" s="249" t="s">
        <v>1409</v>
      </c>
      <c r="DO2" s="249" t="s">
        <v>1410</v>
      </c>
      <c r="DP2" s="249" t="s">
        <v>1406</v>
      </c>
      <c r="DQ2" s="249" t="s">
        <v>5020</v>
      </c>
      <c r="DR2" s="249" t="s">
        <v>1413</v>
      </c>
      <c r="DS2" s="249" t="s">
        <v>1415</v>
      </c>
      <c r="DT2" s="249" t="s">
        <v>1417</v>
      </c>
      <c r="DU2" s="249" t="s">
        <v>1418</v>
      </c>
      <c r="DV2" s="249" t="s">
        <v>1420</v>
      </c>
      <c r="DW2" s="249" t="s">
        <v>1428</v>
      </c>
      <c r="DX2" s="249" t="s">
        <v>1430</v>
      </c>
      <c r="DY2" s="249" t="s">
        <v>1435</v>
      </c>
      <c r="DZ2" s="249" t="s">
        <v>1438</v>
      </c>
      <c r="EA2" s="249" t="s">
        <v>1441</v>
      </c>
      <c r="EB2" s="249" t="s">
        <v>1442</v>
      </c>
      <c r="EC2" s="249" t="s">
        <v>1444</v>
      </c>
      <c r="ED2" s="249" t="s">
        <v>1446</v>
      </c>
      <c r="EE2" s="249" t="s">
        <v>5021</v>
      </c>
      <c r="EF2" s="249" t="s">
        <v>1448</v>
      </c>
      <c r="EG2" s="249" t="s">
        <v>1449</v>
      </c>
      <c r="EH2" s="249" t="s">
        <v>1450</v>
      </c>
      <c r="EI2" s="249" t="s">
        <v>1452</v>
      </c>
      <c r="EJ2" s="249" t="s">
        <v>1453</v>
      </c>
      <c r="EK2" s="249" t="s">
        <v>1454</v>
      </c>
      <c r="EL2" s="249" t="s">
        <v>1455</v>
      </c>
      <c r="EM2" s="249" t="s">
        <v>5022</v>
      </c>
      <c r="EN2" s="249" t="s">
        <v>5023</v>
      </c>
      <c r="EO2" s="249" t="s">
        <v>5024</v>
      </c>
      <c r="EP2" s="249" t="s">
        <v>5025</v>
      </c>
      <c r="EQ2" s="249" t="s">
        <v>1456</v>
      </c>
      <c r="ER2" s="249" t="s">
        <v>1460</v>
      </c>
      <c r="ES2" s="249" t="s">
        <v>5027</v>
      </c>
      <c r="ET2" s="249" t="s">
        <v>5028</v>
      </c>
      <c r="EU2" s="249" t="s">
        <v>5029</v>
      </c>
      <c r="EV2" s="249" t="s">
        <v>1462</v>
      </c>
      <c r="EW2" s="249" t="s">
        <v>1464</v>
      </c>
      <c r="EX2" s="249" t="s">
        <v>1465</v>
      </c>
      <c r="EY2" s="249" t="s">
        <v>1524</v>
      </c>
      <c r="EZ2" s="249" t="s">
        <v>1525</v>
      </c>
      <c r="FA2" s="280" t="s">
        <v>1528</v>
      </c>
      <c r="FB2" s="249" t="s">
        <v>5030</v>
      </c>
      <c r="FC2" s="249" t="s">
        <v>5031</v>
      </c>
      <c r="FD2" s="249" t="s">
        <v>1529</v>
      </c>
      <c r="FE2" s="249" t="s">
        <v>2200</v>
      </c>
      <c r="FF2" s="249" t="s">
        <v>2277</v>
      </c>
      <c r="FG2" s="249" t="s">
        <v>2299</v>
      </c>
      <c r="FH2" s="249" t="s">
        <v>2301</v>
      </c>
      <c r="FI2" s="249" t="s">
        <v>2312</v>
      </c>
      <c r="FJ2" s="249" t="s">
        <v>2277</v>
      </c>
      <c r="FK2" s="249" t="s">
        <v>2299</v>
      </c>
      <c r="FL2" s="249" t="s">
        <v>2301</v>
      </c>
      <c r="FM2" s="249" t="s">
        <v>2135</v>
      </c>
      <c r="FN2" s="249" t="s">
        <v>2710</v>
      </c>
      <c r="FO2" s="249" t="s">
        <v>2527</v>
      </c>
      <c r="FP2" s="249" t="s">
        <v>1387</v>
      </c>
      <c r="FQ2" s="249" t="s">
        <v>2604</v>
      </c>
      <c r="FR2" s="249" t="s">
        <v>553</v>
      </c>
      <c r="FS2" s="249" t="s">
        <v>555</v>
      </c>
      <c r="FT2" s="249" t="s">
        <v>557</v>
      </c>
      <c r="FU2" s="249" t="s">
        <v>1</v>
      </c>
      <c r="FV2" s="249" t="s">
        <v>2</v>
      </c>
      <c r="FW2" s="249" t="s">
        <v>4</v>
      </c>
      <c r="FX2" s="249" t="s">
        <v>5</v>
      </c>
      <c r="FY2" s="249" t="s">
        <v>6</v>
      </c>
      <c r="FZ2" s="249" t="s">
        <v>409</v>
      </c>
      <c r="GA2" s="249" t="s">
        <v>2750</v>
      </c>
      <c r="GB2" s="249" t="s">
        <v>413</v>
      </c>
      <c r="GC2" s="249" t="s">
        <v>4</v>
      </c>
      <c r="GD2" s="249" t="s">
        <v>6</v>
      </c>
      <c r="GE2" s="249" t="s">
        <v>490</v>
      </c>
      <c r="GF2" s="249" t="s">
        <v>492</v>
      </c>
      <c r="GG2" s="249" t="s">
        <v>498</v>
      </c>
      <c r="GH2" s="249" t="s">
        <v>502</v>
      </c>
      <c r="GI2" s="249" t="s">
        <v>504</v>
      </c>
      <c r="GJ2" s="249" t="s">
        <v>511</v>
      </c>
      <c r="GK2" s="280" t="s">
        <v>513</v>
      </c>
      <c r="GL2" s="252" t="s">
        <v>3010</v>
      </c>
      <c r="GM2" s="249" t="s">
        <v>3012</v>
      </c>
      <c r="GN2" s="249" t="str">
        <f>'LibPAS export'!P1</f>
        <v>10. Library staff did school/daycare visits to advertise the summer reading program.</v>
      </c>
      <c r="GO2" s="249" t="str">
        <f>'LibPAS export'!Q1</f>
        <v>11. Number of birth to Grade 5 registered participants</v>
      </c>
      <c r="GP2" s="249" t="str">
        <f>'LibPAS export'!R1</f>
        <v>12. Total SRP/SRC events/programs held for birth to grade 5</v>
      </c>
      <c r="GQ2" s="249" t="str">
        <f>'LibPAS export'!S1</f>
        <v>13. Total attendees at events for birth to grade 5 programs (all ages)</v>
      </c>
      <c r="GR2" s="249" t="str">
        <f>'LibPAS export'!T1</f>
        <v>14. Total books circulated (juvenile), June 1 - Aug. 31</v>
      </c>
      <c r="GS2" s="249" t="str">
        <f>'LibPAS export'!U1</f>
        <v>16. Number of Grade 6 through Grade 12 registered participants</v>
      </c>
      <c r="GT2" s="249" t="str">
        <f>'LibPAS export'!V1</f>
        <v>17. Total SRP/SRC events/programs held for grade 6-12</v>
      </c>
      <c r="GU2" s="249" t="str">
        <f>'LibPAS export'!W1</f>
        <v>18. Total attendees at events for grades 6-12 (all ages)</v>
      </c>
      <c r="GV2" s="249" t="str">
        <f>'LibPAS export'!X1</f>
        <v>19. Total books circulated (young adult), June 1 - Aug. 31</v>
      </c>
      <c r="GW2" s="282" t="str">
        <f>'LibPAS export'!GF1</f>
        <v>% of Children's Program Attendance to Total Attendance</v>
      </c>
      <c r="GX2" s="282" t="str">
        <f>'LibPAS export'!GG1</f>
        <v>% of Adult Program Attendance to Total Attendance</v>
      </c>
      <c r="GY2" s="250" t="str">
        <f>'LibPAS export'!GH1</f>
        <v>Total Attendance Per Program</v>
      </c>
      <c r="GZ2" s="250" t="str">
        <f>'LibPAS export'!GI1</f>
        <v>Children's Attendance Per Program</v>
      </c>
      <c r="HA2" s="250" t="str">
        <f>'LibPAS export'!GJ1</f>
        <v>Adult Attendance Per Program</v>
      </c>
      <c r="HB2" s="249" t="str">
        <f>'LibPAS export'!JC1</f>
        <v>Total Operating Expenditures per Circulation</v>
      </c>
      <c r="HC2" s="249" t="str">
        <f>'LibPAS export'!JD1</f>
        <v>Total Staff Expenditures per Circulation</v>
      </c>
      <c r="HD2" s="249" t="str">
        <f>'LibPAS export'!JE1</f>
        <v>Total Collection Expenditures per Circulation</v>
      </c>
      <c r="HE2" s="249" t="str">
        <f>'LibPAS export'!JF1</f>
        <v>Total Operating Expenditures per Registered Borrower</v>
      </c>
      <c r="HF2" s="249" t="str">
        <f>'LibPAS export'!JG1</f>
        <v>Total Staff Expenditures per Registered Borrower</v>
      </c>
      <c r="HG2" s="249" t="str">
        <f>'LibPAS export'!JH1</f>
        <v>Total Collection Expenditures per Registered Borrower</v>
      </c>
      <c r="HH2" s="249" t="str">
        <f>'LibPAS export'!JI1</f>
        <v>Total Operating Expenditures per Visit</v>
      </c>
      <c r="HI2" s="249" t="str">
        <f>'LibPAS export'!JJ1</f>
        <v>Total Staff Expenditures per Visit</v>
      </c>
      <c r="HJ2" s="249" t="str">
        <f>'LibPAS export'!JK1</f>
        <v>Total Collection Expenditures per Visit</v>
      </c>
      <c r="HK2" s="249" t="str">
        <f>'LibPAS export'!JL1</f>
        <v>Total Operating Expenditures per Reference Transaction</v>
      </c>
      <c r="HL2" s="249" t="str">
        <f>'LibPAS export'!JM1</f>
        <v>Total Staff Expenditures per Reference Transaction</v>
      </c>
      <c r="HM2" s="249" t="str">
        <f>'LibPAS export'!JN1</f>
        <v>Total Collection Expenditures per Reference Transaction</v>
      </c>
      <c r="HN2" s="249" t="str">
        <f>'LibPAS export'!JO1</f>
        <v>Total Operating Expenditures per Program Attendance</v>
      </c>
      <c r="HO2" s="249" t="str">
        <f>'LibPAS export'!JP1</f>
        <v>Total Staff Expenditures per Program Attendance</v>
      </c>
      <c r="HP2" s="249" t="str">
        <f>'LibPAS export'!JQ1</f>
        <v>Total Collection Expenditures per Program Attendance</v>
      </c>
      <c r="HQ2" s="249" t="str">
        <f>'LibPAS export'!JR1</f>
        <v>Total Operating Expenditures per Childrens Circulation</v>
      </c>
      <c r="HR2" s="249" t="str">
        <f>'LibPAS export'!JS1</f>
        <v>Total Staff Expenditures per Childrens Circulation</v>
      </c>
      <c r="HS2" s="249" t="str">
        <f>'LibPAS export'!JT1</f>
        <v>Total Collection Expenditures per  Childrens Circulation</v>
      </c>
      <c r="HT2" s="249" t="str">
        <f>'LibPAS export'!JU1</f>
        <v>Total Circulation per Capita</v>
      </c>
      <c r="HU2" s="249" t="str">
        <f>'LibPAS export'!JV1</f>
        <v>Library Visits per Capita</v>
      </c>
      <c r="HV2" s="249" t="str">
        <f>'LibPAS export'!JW1</f>
        <v>ILLs Provided per 1,000 Served</v>
      </c>
      <c r="HW2" s="249" t="str">
        <f>'LibPAS export'!JX1</f>
        <v>ILLs Received Per 1,000 Served</v>
      </c>
      <c r="HX2" s="249" t="str">
        <f>'LibPAS export'!JY1</f>
        <v>Reference Transactions Per Capita</v>
      </c>
      <c r="HY2" s="249" t="str">
        <f>'LibPAS export'!JZ1</f>
        <v>Children's Circulation Per Capita</v>
      </c>
      <c r="HZ2" s="249" t="str">
        <f>'LibPAS export'!KA1</f>
        <v>Registered Borrower Per Capita</v>
      </c>
      <c r="IA2" s="249" t="str">
        <f>'LibPAS export'!KB1</f>
        <v>Total Attendance Per Capita</v>
      </c>
      <c r="IB2" s="249" t="str">
        <f>'LibPAS export'!KC1</f>
        <v>ILL Provided Per Capita</v>
      </c>
      <c r="IC2" s="249" t="str">
        <f>'LibPAS export'!KD1</f>
        <v>ILL Received Per Capita</v>
      </c>
      <c r="ID2" s="249" t="str">
        <f>'LibPAS export'!KE1</f>
        <v>Public Internet Computer Uses Per Capita</v>
      </c>
      <c r="IE2" s="249" t="str">
        <f>'LibPAS export'!KF1</f>
        <v>Adult Program Attendance per Capita</v>
      </c>
      <c r="IF2" s="249" t="str">
        <f>'LibPAS export'!KG1</f>
        <v>Children's Program Attendance Per Capita</v>
      </c>
      <c r="IG2" s="249" t="str">
        <f>'LibPAS export'!KH1</f>
        <v>Reference Transactions Per Staff FTE</v>
      </c>
      <c r="IH2" s="249" t="str">
        <f>'LibPAS export'!KI1</f>
        <v>Reference Tranasctions Per MLS FTE</v>
      </c>
      <c r="II2" s="249" t="str">
        <f>'LibPAS export'!KJ1</f>
        <v>ReferenceTransactions Per Librarian FTE</v>
      </c>
      <c r="IJ2" s="249" t="str">
        <f>'LibPAS export'!KK1</f>
        <v>Visits Per Staff FTE</v>
      </c>
      <c r="IK2" s="249" t="str">
        <f>'LibPAS export'!KL1</f>
        <v>Visits Per MLS FTE</v>
      </c>
      <c r="IL2" s="249" t="str">
        <f>'LibPAS export'!KM1</f>
        <v>Visits Per Librarian FTE</v>
      </c>
      <c r="IM2" s="249" t="str">
        <f>'LibPAS export'!KN1</f>
        <v>Circulation Per Librarian FTE</v>
      </c>
      <c r="IN2" s="249" t="str">
        <f>'LibPAS export'!KO1</f>
        <v>Circulation Per MLS FTE</v>
      </c>
      <c r="IO2" s="249" t="str">
        <f>'LibPAS export'!KP1</f>
        <v>Circulation Turnover</v>
      </c>
      <c r="IP2" s="249" t="str">
        <f>'LibPAS export'!KQ1</f>
        <v>Circulation per Staff FTE</v>
      </c>
      <c r="IQ2" s="249" t="str">
        <f>'LibPAS export'!KR1</f>
        <v>Circulation per FTE Staff Hours</v>
      </c>
      <c r="IR2" s="249" t="str">
        <f>'LibPAS export'!KS1</f>
        <v>State Revenue per Capita</v>
      </c>
      <c r="IS2" s="249" t="str">
        <f>'LibPAS export'!KT1</f>
        <v>Local Revenue per Capita</v>
      </c>
      <c r="IT2" s="249" t="str">
        <f>'LibPAS export'!KU1</f>
        <v>Federal Revenue per Capita</v>
      </c>
      <c r="IU2" s="249" t="str">
        <f>'LibPAS export'!KV1</f>
        <v>Other Revenue per Capita</v>
      </c>
      <c r="IV2" s="249" t="str">
        <f>'LibPAS export'!KW1</f>
        <v>Total Revenue per Capita</v>
      </c>
      <c r="IW2" s="249" t="str">
        <f>'LibPAS export'!KX1</f>
        <v>Staff Expenditures Per Capita</v>
      </c>
      <c r="IX2" s="249" t="str">
        <f>'LibPAS export'!KY1</f>
        <v>Holdings Per Capita</v>
      </c>
      <c r="IY2" s="249" t="str">
        <f>'LibPAS export'!KZ1</f>
        <v>Electronic Serial Subscriptions Per Capita</v>
      </c>
      <c r="IZ2" s="249" t="str">
        <f>'LibPAS export'!LA1</f>
        <v>Print Serial Subscriptions Per Capita</v>
      </c>
      <c r="JA2" s="249" t="str">
        <f>'LibPAS export'!LB1</f>
        <v>Electronic Books Per Capita</v>
      </c>
      <c r="JB2" s="249" t="str">
        <f>'LibPAS export'!LC1</f>
        <v>Databases Per Capita</v>
      </c>
      <c r="JC2" s="249" t="str">
        <f>'LibPAS export'!LD1</f>
        <v>MLS FTEs Per 1,000 Served</v>
      </c>
      <c r="JD2" s="249" t="str">
        <f>'LibPAS export'!LE1</f>
        <v>FTEs Per 1,000 Served</v>
      </c>
      <c r="JE2" s="249" t="str">
        <f>'LibPAS export'!LF1</f>
        <v>Serial Subscriptions Per 1,000 Served</v>
      </c>
      <c r="JF2" s="249" t="str">
        <f>'LibPAS export'!LG1</f>
        <v>Print Materials per Capita</v>
      </c>
      <c r="JG2" s="249" t="str">
        <f>'LibPAS export'!LH1</f>
        <v>Other Staff per 1,000 Population</v>
      </c>
      <c r="JH2" s="249" t="str">
        <f>'LibPAS export'!LI1</f>
        <v>Electronic Books per 1,000 Served</v>
      </c>
      <c r="JI2" s="249" t="str">
        <f>'LibPAS export'!LJ1</f>
        <v>Databases per 1,000 Served</v>
      </c>
      <c r="JJ2" s="249" t="str">
        <f>'LibPAS export'!LK1</f>
        <v>Operating Expenditures on Other Per Capita</v>
      </c>
      <c r="JK2" s="249" t="str">
        <f>'LibPAS export'!LL1</f>
        <v>Audio Materials Per 1,000 Served</v>
      </c>
      <c r="JL2" s="249" t="str">
        <f>'LibPAS export'!LM1</f>
        <v>Video Materials Per 1,000 Served</v>
      </c>
      <c r="JM2" s="249" t="str">
        <f>'LibPAS export'!LN1</f>
        <v>Total Operating Expenditures per Capita</v>
      </c>
      <c r="JN2" s="249" t="str">
        <f>'LibPAS export'!LO1</f>
        <v>Total Collection Expenditures per Capita</v>
      </c>
      <c r="JO2" s="249" t="str">
        <f>'LibPAS export'!LP1</f>
        <v>Print Materials Expenditures per Capita</v>
      </c>
      <c r="JP2" s="249" t="str">
        <f>'LibPAS export'!LQ1</f>
        <v>FTEs Per 1,000 Population</v>
      </c>
      <c r="JQ2" s="249" t="str">
        <f>'LibPAS export'!LR1</f>
        <v>MLS FTEs Per 1,000 Population</v>
      </c>
      <c r="JR2" s="249" t="str">
        <f>'LibPAS export'!LS1</f>
        <v>Other Staff per 1,000 Served</v>
      </c>
      <c r="JS2" s="249" t="str">
        <f>'LibPAS export'!LT1</f>
        <v>ILLs Provided Per Week</v>
      </c>
      <c r="JT2" s="249" t="str">
        <f>'LibPAS export'!LU1</f>
        <v>ILLs Received Per Week</v>
      </c>
      <c r="JU2" s="249" t="str">
        <f>'LibPAS export'!LV1</f>
        <v>Circulation Per Visit</v>
      </c>
      <c r="JV2" s="249" t="str">
        <f>'LibPAS export'!LW1</f>
        <v>Circulation Per Week</v>
      </c>
      <c r="JW2" s="249" t="str">
        <f>'LibPAS export'!LX1</f>
        <v>Visits Per Hour</v>
      </c>
      <c r="JX2" s="249" t="str">
        <f>'LibPAS export'!LY1</f>
        <v>Visits Per Week</v>
      </c>
      <c r="JY2" s="249" t="str">
        <f>'LibPAS export'!LZ1</f>
        <v>Reference Transactions Per Hour</v>
      </c>
      <c r="JZ2" s="249" t="str">
        <f>'LibPAS export'!MA1</f>
        <v>Circulation Per Hour</v>
      </c>
      <c r="KA2" s="249" t="str">
        <f>'LibPAS export'!MB1</f>
        <v>Reference Transactions Per Visit</v>
      </c>
      <c r="KB2" s="249" t="str">
        <f>'LibPAS export'!MC1</f>
        <v>Reference Per Week</v>
      </c>
      <c r="KC2" s="249" t="str">
        <f>'LibPAS export'!MD1</f>
        <v>Holdings Per Circulation</v>
      </c>
      <c r="KD2" s="249" t="str">
        <f>'LibPAS export'!ME1</f>
        <v>Collection Expenditures Per Visit</v>
      </c>
      <c r="KE2" s="249" t="str">
        <f>'LibPAS export'!MF1</f>
        <v>Holdings Per Visit</v>
      </c>
      <c r="KF2" s="249" t="str">
        <f>'LibPAS export'!MG1</f>
        <v>Hours Open Per 100 Pop.</v>
      </c>
      <c r="KG2" s="249" t="str">
        <f>'LibPAS export'!MH1</f>
        <v>Circulation Per Registered Borrower</v>
      </c>
      <c r="KH2" s="249" t="str">
        <f>'LibPAS export'!MI1</f>
        <v>Operating Expenditure Per Visit</v>
      </c>
      <c r="KI2" s="249" t="str">
        <f>'LibPAS export'!MJ1</f>
        <v>Average Number of Weekly Public Service Hours Per Outlet</v>
      </c>
      <c r="KJ2" s="249" t="str">
        <f>'LibPAS export'!MK1</f>
        <v>Total Staff Expenditures per FTE Staff</v>
      </c>
      <c r="KK2" s="249" t="str">
        <f>'LibPAS export'!ML1</f>
        <v>Expenditures on Salaries and Wages Per FTE</v>
      </c>
      <c r="KL2" s="249" t="str">
        <f>'LibPAS export'!MM1</f>
        <v>FTEs Per 1,000 Circulation</v>
      </c>
      <c r="KM2" s="249" t="str">
        <f>'LibPAS export'!MN1</f>
        <v>FTEs Per 1,000 Reference Transactions</v>
      </c>
      <c r="KN2" s="249" t="str">
        <f>'LibPAS export'!MO1</f>
        <v>FTEs Per 1,000 Visits</v>
      </c>
      <c r="KO2" s="249" t="str">
        <f>'LibPAS export'!MP1</f>
        <v>MLS FTEs Per 1,000 Circulation</v>
      </c>
      <c r="KP2" s="249" t="str">
        <f>'LibPAS export'!MQ1</f>
        <v>MLS FTEs Per 1,000 Reference Transactions</v>
      </c>
      <c r="KQ2" s="249" t="str">
        <f>'LibPAS export'!MR1</f>
        <v>MLS FTEs Per 1,000 Visits</v>
      </c>
      <c r="KR2" s="249" t="str">
        <f>'LibPAS export'!MS1</f>
        <v>% of FTE Librarians With ALA_MLS Degree</v>
      </c>
      <c r="KS2" s="249" t="str">
        <f>'LibPAS export'!MT1</f>
        <v>% of FTEs with Librarian Title</v>
      </c>
      <c r="KT2" s="249" t="str">
        <f>'LibPAS export'!MU1</f>
        <v>% of FTEs with Other Qualifications</v>
      </c>
      <c r="KU2" s="249" t="str">
        <f>'LibPAS export'!MV1</f>
        <v>% of Staff Expenditures on Benefits</v>
      </c>
      <c r="KV2" s="249" t="str">
        <f>'LibPAS export'!MW1</f>
        <v>% of Staff Expenditures on Salaries &amp; Wages</v>
      </c>
      <c r="KW2" s="249" t="str">
        <f>'LibPAS export'!MX1</f>
        <v>% of Operating Expenditures on Collections</v>
      </c>
      <c r="KX2" s="249" t="str">
        <f>'LibPAS export'!MY1</f>
        <v>% of Operating Expenditures on Electronic Materials</v>
      </c>
      <c r="KY2" s="249" t="str">
        <f>'LibPAS export'!MZ1</f>
        <v>% of Operating Expeditures on Employee Benefits</v>
      </c>
      <c r="KZ2" s="249" t="str">
        <f>'LibPAS export'!NA1</f>
        <v>% of Operating Expenditures on Other Materials</v>
      </c>
      <c r="LA2" s="249" t="str">
        <f>'LibPAS export'!NB1</f>
        <v>% of Operating Expenditures on Other</v>
      </c>
      <c r="LB2" s="249" t="str">
        <f>'LibPAS export'!NC1</f>
        <v>% of Operating Expenditures on Print Materials</v>
      </c>
      <c r="LC2" s="249" t="str">
        <f>'LibPAS export'!ND1</f>
        <v>% of Operating Expenditures on Salaries and Wages</v>
      </c>
      <c r="LD2" s="249" t="str">
        <f>'LibPAS export'!NE1</f>
        <v>% of Operating Expenditures on Staff Expenditures</v>
      </c>
      <c r="LE2" s="249" t="str">
        <f>'LibPAS export'!NF1</f>
        <v>% of Operating Income from Federal Government</v>
      </c>
      <c r="LF2" s="249" t="str">
        <f>'LibPAS export'!NG1</f>
        <v>% of Operating Income from Local Government</v>
      </c>
      <c r="LG2" s="249" t="str">
        <f>'LibPAS export'!NH1</f>
        <v>% of Operating Income from Other Sources</v>
      </c>
      <c r="LH2" s="249" t="str">
        <f>'LibPAS export'!NI1</f>
        <v>% of Operating Income from State Government</v>
      </c>
      <c r="LI2" s="249" t="str">
        <f>'LibPAS export'!NJ1</f>
        <v>Benefits Per Staff FTE</v>
      </c>
      <c r="LJ2" s="249" t="str">
        <f>'LibPAS export'!NK1</f>
        <v>Visits per Registered Borrower</v>
      </c>
      <c r="LK2" s="249" t="str">
        <f>'LibPAS export'!NL1</f>
        <v>Population Per Librarian FTE</v>
      </c>
      <c r="LL2" s="249" t="str">
        <f>'LibPAS export'!NM1</f>
        <v>Population Per MLS FTE</v>
      </c>
      <c r="LM2" s="249" t="str">
        <f>'LibPAS export'!NN1</f>
        <v>Population Per Staff FTE</v>
      </c>
      <c r="LN2" s="249" t="str">
        <f>'LibPAS export'!NO1</f>
        <v>% of Collection Expenditures spent on Print Materials</v>
      </c>
      <c r="LO2" s="249" t="str">
        <f>'LibPAS export'!NP1</f>
        <v>% of Collection Expenditures spent on Electronic Materials</v>
      </c>
      <c r="LP2" s="249" t="str">
        <f>'LibPAS export'!NQ1</f>
        <v>% of Collection Expenditures spent on Other Materials</v>
      </c>
      <c r="LQ2" s="249" t="str">
        <f>'LibPAS export'!NR1</f>
        <v>Circulation Per Salaries &amp; Wages Expenditures</v>
      </c>
      <c r="LR2" s="249" t="str">
        <f>'LibPAS export'!NS1</f>
        <v>Circulation Per Employee Benefits Expenditures</v>
      </c>
      <c r="LS2" s="249" t="str">
        <f>'LibPAS export'!NT1</f>
        <v>Circulation Per Total Staff Expenditures</v>
      </c>
      <c r="LT2" s="249" t="str">
        <f>'LibPAS export'!NU1</f>
        <v>Circulation Per Electronic Materials Expenditures</v>
      </c>
      <c r="LU2" s="249" t="str">
        <f>'LibPAS export'!NV1</f>
        <v>Circulation Per Print Materials Expenditures</v>
      </c>
      <c r="LV2" s="249" t="str">
        <f>'LibPAS export'!NW1</f>
        <v>Circulation Per Other Materials Expenditures</v>
      </c>
      <c r="LW2" s="249" t="str">
        <f>'LibPAS export'!NX1</f>
        <v>Circulation Per Total Collection Expenditures</v>
      </c>
      <c r="LX2" s="249" t="str">
        <f>'LibPAS export'!NY1</f>
        <v>Circulation Per Total Operating Expenditures</v>
      </c>
      <c r="LY2" s="249" t="str">
        <f>'LibPAS export'!NZ1</f>
        <v>Circulation Per Total Revenue</v>
      </c>
      <c r="LZ2" s="249" t="str">
        <f>'LibPAS export'!EH1</f>
        <v>% of Holdings are Video Materials</v>
      </c>
      <c r="MA2" s="249" t="str">
        <f>'LibPAS export'!EI1</f>
        <v>% of Holdings are Serial Subscriptions</v>
      </c>
      <c r="MB2" s="249" t="str">
        <f>'LibPAS export'!EJ1</f>
        <v>% of Holdings are Electronic Materials</v>
      </c>
      <c r="MC2" s="249" t="str">
        <f>'LibPAS export'!EK1</f>
        <v>% of Holdings are Electronic Serial Subscriptions</v>
      </c>
      <c r="MD2" s="249" t="str">
        <f>'LibPAS export'!EL1</f>
        <v>% of Holdings are Electronic Books</v>
      </c>
      <c r="ME2" s="249" t="str">
        <f>'LibPAS export'!EM1</f>
        <v>% of Holdings are Databases</v>
      </c>
      <c r="MF2" s="249" t="str">
        <f>'LibPAS export'!EN1</f>
        <v>% of Holdings are Print Materials</v>
      </c>
      <c r="MG2" s="249" t="str">
        <f>'LibPAS export'!EO1</f>
        <v>% of Holdings are Audio Materials</v>
      </c>
      <c r="MH2" s="249" t="str">
        <f>'LibPAS export'!EP1</f>
        <v>Circulation of Children's Materials As Percent of Total Circulation</v>
      </c>
    </row>
    <row r="3" spans="1:347" x14ac:dyDescent="0.2">
      <c r="A3" s="6" t="str">
        <f>'LibPAS export'!G5</f>
        <v>NC0103</v>
      </c>
      <c r="B3" s="6" t="s">
        <v>2799</v>
      </c>
      <c r="C3" s="203" t="s">
        <v>1907</v>
      </c>
      <c r="D3" s="203" t="s">
        <v>1908</v>
      </c>
      <c r="E3" s="203" t="str">
        <f>'LibPAS export'!AG5</f>
        <v>ALAMANCE COUNTY PUBLIC LIBRARIES</v>
      </c>
      <c r="F3" s="203" t="str">
        <f>'LibPAS export'!AJ5</f>
        <v>ALAMANCE</v>
      </c>
      <c r="G3" s="203" t="str">
        <f>'LibPAS export'!Y5</f>
        <v>342 S SPRING ST</v>
      </c>
      <c r="H3" s="203" t="str">
        <f>'LibPAS export'!Z5</f>
        <v>BURLINGTON</v>
      </c>
      <c r="I3" s="203" t="str">
        <f>'LibPAS export'!AA5</f>
        <v>27215</v>
      </c>
      <c r="J3" s="203" t="str">
        <f>'LibPAS export'!AB5</f>
        <v>5863</v>
      </c>
      <c r="K3" s="203" t="str">
        <f>'LibPAS export'!AC5</f>
        <v>342 S SPRING ST</v>
      </c>
      <c r="L3" s="203" t="str">
        <f>'LibPAS export'!AD5</f>
        <v>BURLINGTON</v>
      </c>
      <c r="M3" s="203" t="str">
        <f>'LibPAS export'!AE5</f>
        <v>27215</v>
      </c>
      <c r="N3" s="203" t="str">
        <f>'LibPAS export'!AF5</f>
        <v>5863</v>
      </c>
      <c r="O3" s="203" t="str">
        <f>'LibPAS export'!AK5</f>
        <v>Mary Wilkerson</v>
      </c>
      <c r="P3" s="203" t="str">
        <f>'LibPAS export'!AL5</f>
        <v>(336) 513-4753</v>
      </c>
      <c r="Q3" s="203" t="str">
        <f>'LibPAS export'!AM5</f>
        <v>(336) 229-3592</v>
      </c>
      <c r="R3" s="203" t="str">
        <f>'LibPAS export'!AN5</f>
        <v>mwilkerson@alamancelibraries.org</v>
      </c>
      <c r="S3" s="203" t="str">
        <f>'LibPAS export'!AO5</f>
        <v>Mary Wilkerson</v>
      </c>
      <c r="T3" s="203" t="str">
        <f>'LibPAS export'!AP5</f>
        <v>Director</v>
      </c>
      <c r="U3" s="203" t="str">
        <f>'LibPAS export'!AQ5</f>
        <v>(336) 524-4753</v>
      </c>
      <c r="V3" s="203" t="str">
        <f>'LibPAS export'!AR5</f>
        <v>(336) 229-3592</v>
      </c>
      <c r="W3" s="203" t="str">
        <f>'LibPAS export'!AS5</f>
        <v>mwilkerson@alamancelibraries.org</v>
      </c>
      <c r="X3" s="203">
        <f>'LibPAS export'!BB5</f>
        <v>1</v>
      </c>
      <c r="Y3" s="203">
        <f>'LibPAS export'!BC5</f>
        <v>4</v>
      </c>
      <c r="Z3" s="203">
        <f>'LibPAS export'!BD5</f>
        <v>0</v>
      </c>
      <c r="AA3" s="203">
        <f>'LibPAS export'!BE5</f>
        <v>0</v>
      </c>
      <c r="AB3" s="10">
        <f>'LibPAS export'!BH5</f>
        <v>10669</v>
      </c>
      <c r="AC3" s="203">
        <f>'LibPAS export'!BI5</f>
        <v>10</v>
      </c>
      <c r="AD3" s="203">
        <f>'LibPAS export'!BJ5</f>
        <v>0</v>
      </c>
      <c r="AE3" s="203">
        <f>'LibPAS export'!BK5</f>
        <v>10</v>
      </c>
      <c r="AF3" s="203">
        <f>'LibPAS export'!BL5</f>
        <v>32.67</v>
      </c>
      <c r="AG3" s="203">
        <f>'LibPAS export'!BM5</f>
        <v>42.67</v>
      </c>
      <c r="AH3" s="286">
        <f>'LibPAS export'!BN5</f>
        <v>0.2343567</v>
      </c>
      <c r="AI3" s="246">
        <f>'LibPAS export'!BO5</f>
        <v>65000</v>
      </c>
      <c r="AJ3" s="246" t="str">
        <f>'LibPAS export'!BP5</f>
        <v>56,778-90,844</v>
      </c>
      <c r="AK3" s="274" t="str">
        <f>'LibPAS export'!BQ5</f>
        <v>2010</v>
      </c>
      <c r="AL3" s="276">
        <f>'LibPAS export'!BR5</f>
        <v>34986</v>
      </c>
      <c r="AM3" s="276">
        <f>'LibPAS export'!BS5</f>
        <v>10.83</v>
      </c>
      <c r="AN3" s="276">
        <f>'LibPAS export'!BT5</f>
        <v>12.36</v>
      </c>
      <c r="AO3" s="276">
        <f>'LibPAS export'!BU5</f>
        <v>14.1</v>
      </c>
      <c r="AP3" s="246">
        <f>'LibPAS export'!BW5</f>
        <v>10000</v>
      </c>
      <c r="AQ3" s="246">
        <f>'LibPAS export'!BX5</f>
        <v>2201269</v>
      </c>
      <c r="AR3" s="246">
        <f>'LibPAS export'!BY5</f>
        <v>2211269</v>
      </c>
      <c r="AS3" s="246">
        <f>'LibPAS export'!BZ5</f>
        <v>163489</v>
      </c>
      <c r="AT3" s="246">
        <f>'LibPAS export'!CA5</f>
        <v>0</v>
      </c>
      <c r="AU3" s="246">
        <f>'LibPAS export'!CB5</f>
        <v>163489</v>
      </c>
      <c r="AV3" s="246">
        <f>'LibPAS export'!CC5</f>
        <v>0</v>
      </c>
      <c r="AW3" s="246">
        <f>'LibPAS export'!CD5</f>
        <v>0</v>
      </c>
      <c r="AX3" s="246">
        <f>'LibPAS export'!CE5</f>
        <v>0</v>
      </c>
      <c r="AY3" s="246">
        <f>'LibPAS export'!CF5</f>
        <v>17110</v>
      </c>
      <c r="AZ3" s="246">
        <f>'LibPAS export'!BV5</f>
        <v>2391868</v>
      </c>
      <c r="BA3" s="246">
        <f>'LibPAS export'!CH5</f>
        <v>1327874</v>
      </c>
      <c r="BB3" s="246">
        <f>'LibPAS export'!CI5</f>
        <v>343249</v>
      </c>
      <c r="BC3" s="246">
        <f>'LibPAS export'!CJ5</f>
        <v>1671123</v>
      </c>
      <c r="BD3" s="246">
        <f>'LibPAS export'!CK5</f>
        <v>84073</v>
      </c>
      <c r="BE3" s="246">
        <f>'LibPAS export'!CL5</f>
        <v>22809</v>
      </c>
      <c r="BF3" s="246">
        <f>'LibPAS export'!CM5</f>
        <v>40100</v>
      </c>
      <c r="BG3" s="246">
        <f>'LibPAS export'!CN5</f>
        <v>146982</v>
      </c>
      <c r="BH3" s="246">
        <f>'LibPAS export'!CO5</f>
        <v>240562</v>
      </c>
      <c r="BI3" s="246">
        <f>'LibPAS export'!CP5</f>
        <v>2058667</v>
      </c>
      <c r="BJ3" s="246">
        <f>'LibPAS export'!CQ5</f>
        <v>175103</v>
      </c>
      <c r="BK3" s="283">
        <f>'LibPAS export'!CG5</f>
        <v>7.3207599999999998E-2</v>
      </c>
      <c r="BL3" s="246">
        <f>'LibPAS export'!CR5</f>
        <v>0</v>
      </c>
      <c r="BM3" s="246">
        <f>'LibPAS export'!CS5</f>
        <v>0</v>
      </c>
      <c r="BN3" s="246">
        <f>'LibPAS export'!CT5</f>
        <v>0</v>
      </c>
      <c r="BO3" s="246">
        <f>'LibPAS export'!CU5</f>
        <v>0</v>
      </c>
      <c r="BP3" s="246">
        <f>'LibPAS export'!CV5</f>
        <v>0</v>
      </c>
      <c r="BQ3" s="246">
        <f>'LibPAS export'!CW5</f>
        <v>0</v>
      </c>
      <c r="BR3" s="10">
        <f>'LibPAS export'!CY5</f>
        <v>63576</v>
      </c>
      <c r="BS3" s="10">
        <f>'LibPAS export'!CZ5</f>
        <v>65862</v>
      </c>
      <c r="BT3" s="10">
        <f>'LibPAS export'!DA5</f>
        <v>129438</v>
      </c>
      <c r="BU3" s="10">
        <f>'LibPAS export'!DB5</f>
        <v>53380</v>
      </c>
      <c r="BV3" s="10">
        <f>'LibPAS export'!DC5</f>
        <v>26586</v>
      </c>
      <c r="BW3" s="10">
        <f>'LibPAS export'!DD5</f>
        <v>79966</v>
      </c>
      <c r="BX3" s="10">
        <f>'LibPAS export'!DE5</f>
        <v>8358</v>
      </c>
      <c r="BY3" s="10">
        <f>'LibPAS export'!DF5</f>
        <v>667</v>
      </c>
      <c r="BZ3" s="10">
        <f>'LibPAS export'!DG5</f>
        <v>9025</v>
      </c>
      <c r="CA3" s="10">
        <f>'LibPAS export'!DH5</f>
        <v>218429</v>
      </c>
      <c r="CB3" s="10" t="str">
        <f>'LibPAS export'!DI5</f>
        <v/>
      </c>
      <c r="CC3" s="10">
        <f>'LibPAS export'!DJ5</f>
        <v>218429</v>
      </c>
      <c r="CD3" s="10">
        <f>'LibPAS export'!DK5</f>
        <v>14635</v>
      </c>
      <c r="CE3" s="258">
        <f>'LibPAS export'!DX5</f>
        <v>29058</v>
      </c>
      <c r="CF3" s="244">
        <f>'LibPAS export'!DP5</f>
        <v>5</v>
      </c>
      <c r="CG3" s="244">
        <f>'LibPAS export'!DQ5</f>
        <v>67</v>
      </c>
      <c r="CH3" s="244">
        <f>'LibPAS export'!DR5</f>
        <v>72</v>
      </c>
      <c r="CI3" s="258">
        <f>'LibPAS export'!DM5</f>
        <v>14671</v>
      </c>
      <c r="CJ3" s="258">
        <f>'LibPAS export'!EC5</f>
        <v>1920</v>
      </c>
      <c r="CK3" s="258">
        <f>'LibPAS export'!DN5</f>
        <v>23417</v>
      </c>
      <c r="CL3" s="258">
        <f>'LibPAS export'!EG5</f>
        <v>563</v>
      </c>
      <c r="CM3" s="203">
        <f>'LibPAS export'!DS5</f>
        <v>1</v>
      </c>
      <c r="CN3" s="203">
        <f>'LibPAS export'!EQ5</f>
        <v>67</v>
      </c>
      <c r="CO3" s="244">
        <f>'LibPAS export'!DL5</f>
        <v>228</v>
      </c>
      <c r="CP3" s="10">
        <f>'LibPAS export'!ET5</f>
        <v>194462</v>
      </c>
      <c r="CQ3" s="10">
        <f>'LibPAS export'!EU5</f>
        <v>66488</v>
      </c>
      <c r="CR3" s="10">
        <f>'LibPAS export'!EV5</f>
        <v>260950</v>
      </c>
      <c r="CS3" s="10">
        <f>'LibPAS export'!EW5</f>
        <v>27760</v>
      </c>
      <c r="CT3" s="10">
        <f>'LibPAS export'!EX5</f>
        <v>329</v>
      </c>
      <c r="CU3" s="10">
        <f>'LibPAS export'!EY5</f>
        <v>28089</v>
      </c>
      <c r="CV3" s="10">
        <f>'LibPAS export'!EZ5</f>
        <v>186971</v>
      </c>
      <c r="CW3" s="10">
        <f>'LibPAS export'!FA5</f>
        <v>40768</v>
      </c>
      <c r="CX3" s="10">
        <f>'LibPAS export'!FB5</f>
        <v>227739</v>
      </c>
      <c r="CY3" s="10">
        <f>'LibPAS export'!FC5</f>
        <v>516778</v>
      </c>
      <c r="CZ3" s="10">
        <f>'LibPAS export'!FE5</f>
        <v>6252</v>
      </c>
      <c r="DA3" s="10" t="str">
        <f>'LibPAS export'!FF5</f>
        <v/>
      </c>
      <c r="DB3" s="10">
        <f>'LibPAS export'!FG5</f>
        <v>523030</v>
      </c>
      <c r="DC3" s="10">
        <f>'LibPAS export'!FH5</f>
        <v>65918</v>
      </c>
      <c r="DD3" s="10">
        <f>'LibPAS export'!FQ5</f>
        <v>714</v>
      </c>
      <c r="DE3" s="10">
        <f>DD3+DC3</f>
        <v>66632</v>
      </c>
      <c r="DF3" s="10">
        <f>'LibPAS export'!FI5</f>
        <v>254458</v>
      </c>
      <c r="DG3" s="10">
        <f>'LibPAS export'!FN5</f>
        <v>2036</v>
      </c>
      <c r="DH3" s="10" t="str">
        <f>'LibPAS export'!FR5</f>
        <v/>
      </c>
      <c r="DI3" s="10">
        <f>'LibPAS export'!FS5</f>
        <v>2750</v>
      </c>
      <c r="DJ3" s="258" t="str">
        <f>'LibPAS export'!FJ5</f>
        <v/>
      </c>
      <c r="DK3" s="258">
        <f>'LibPAS export'!FK5</f>
        <v>320376</v>
      </c>
      <c r="DL3" s="10">
        <f>'LibPAS export'!FU5</f>
        <v>350323</v>
      </c>
      <c r="DM3" s="10">
        <f>'LibPAS export'!FV5</f>
        <v>447897</v>
      </c>
      <c r="DN3" s="10" t="str">
        <f>'LibPAS export'!FW5</f>
        <v/>
      </c>
      <c r="DO3" s="10" t="str">
        <f>'LibPAS export'!FX5</f>
        <v/>
      </c>
      <c r="DP3" s="10">
        <f>'LibPAS export'!ER5</f>
        <v>798220</v>
      </c>
      <c r="DQ3" s="10">
        <f>'LibPAS export'!FY5</f>
        <v>1107</v>
      </c>
      <c r="DR3" s="10">
        <f>'LibPAS export'!GA5</f>
        <v>63107</v>
      </c>
      <c r="DS3" s="10">
        <f>'LibPAS export'!GB5</f>
        <v>11175</v>
      </c>
      <c r="DT3" s="10">
        <f>'LibPAS export'!GC5</f>
        <v>74282</v>
      </c>
      <c r="DU3" s="10">
        <f>'LibPAS export'!GD5</f>
        <v>592433</v>
      </c>
      <c r="DV3" s="244">
        <f>'LibPAS export'!GO5</f>
        <v>219</v>
      </c>
      <c r="DW3" s="244">
        <f>'LibPAS export'!GP5</f>
        <v>11</v>
      </c>
      <c r="DX3" s="244">
        <f>'LibPAS export'!GQ5</f>
        <v>1153</v>
      </c>
      <c r="DY3" s="244">
        <f>'LibPAS export'!GR5</f>
        <v>11</v>
      </c>
      <c r="DZ3" s="244">
        <f>'LibPAS export'!GS5</f>
        <v>108</v>
      </c>
      <c r="EA3" s="244">
        <f>'LibPAS export'!GT5</f>
        <v>3</v>
      </c>
      <c r="EB3" s="244">
        <f>'LibPAS export'!GU5</f>
        <v>1505</v>
      </c>
      <c r="EC3" s="244">
        <f>'LibPAS export'!GV5</f>
        <v>1894</v>
      </c>
      <c r="ED3" s="244">
        <f>'LibPAS export'!GW5</f>
        <v>1332</v>
      </c>
      <c r="EE3" s="244">
        <f>'LibPAS export'!GX5</f>
        <v>3226</v>
      </c>
      <c r="EF3" s="10">
        <f>'LibPAS export'!HB5</f>
        <v>27246</v>
      </c>
      <c r="EG3" s="10">
        <f>'LibPAS export'!HC5</f>
        <v>543</v>
      </c>
      <c r="EH3" s="10">
        <f>'LibPAS export'!HD5</f>
        <v>27789</v>
      </c>
      <c r="EI3" s="10">
        <f>'LibPAS export'!GY5</f>
        <v>1299</v>
      </c>
      <c r="EJ3" s="10">
        <f>'LibPAS export'!GZ5</f>
        <v>97</v>
      </c>
      <c r="EK3" s="10">
        <f>'LibPAS export'!HA5</f>
        <v>1396</v>
      </c>
      <c r="EL3" s="10">
        <f>'LibPAS export'!HE5</f>
        <v>32411</v>
      </c>
      <c r="EM3" s="10" t="s">
        <v>5026</v>
      </c>
      <c r="EN3" s="10" t="s">
        <v>5026</v>
      </c>
      <c r="EO3" s="10">
        <f>'LibPAS export'!HH5</f>
        <v>46</v>
      </c>
      <c r="EP3" s="10" t="s">
        <v>5026</v>
      </c>
      <c r="EQ3" s="258">
        <f>'LibPAS export'!HQ5</f>
        <v>331</v>
      </c>
      <c r="ER3" s="258">
        <f>'LibPAS export'!HR5</f>
        <v>4223</v>
      </c>
      <c r="ES3" s="10">
        <f>'LibPAS export'!HL5</f>
        <v>49379</v>
      </c>
      <c r="ET3" s="10">
        <f>'LibPAS export'!HJ5</f>
        <v>27682</v>
      </c>
      <c r="EU3" s="10" t="str">
        <f>'LibPAS export'!HK5</f>
        <v>Did not track this year</v>
      </c>
      <c r="EV3" s="244">
        <f>'LibPAS export'!HS5</f>
        <v>519</v>
      </c>
      <c r="EW3" s="244">
        <f>'LibPAS export'!HT5</f>
        <v>229</v>
      </c>
      <c r="EX3" s="203" t="str">
        <f>'LibPAS export'!AT5</f>
        <v>www.alamancelibraries.org</v>
      </c>
      <c r="EY3" s="244">
        <f>'LibPAS export'!HU5</f>
        <v>55</v>
      </c>
      <c r="EZ3" s="244">
        <f>'LibPAS export'!HV5</f>
        <v>93</v>
      </c>
      <c r="FA3" s="258">
        <f>'LibPAS export'!HW5</f>
        <v>135462</v>
      </c>
      <c r="FB3" s="10">
        <f>'LibPAS export'!HY5</f>
        <v>266342</v>
      </c>
      <c r="FC3" s="10" t="str">
        <f>'LibPAS export'!HZ5</f>
        <v/>
      </c>
      <c r="FD3" s="203" t="s">
        <v>1530</v>
      </c>
      <c r="FE3" s="203" t="s">
        <v>1530</v>
      </c>
      <c r="FF3" s="203" t="s">
        <v>1530</v>
      </c>
      <c r="FG3" s="203" t="s">
        <v>1530</v>
      </c>
      <c r="FH3" s="203" t="s">
        <v>1530</v>
      </c>
      <c r="FI3" s="203" t="s">
        <v>1530</v>
      </c>
      <c r="FJ3" s="203" t="s">
        <v>1530</v>
      </c>
      <c r="FK3" s="203" t="s">
        <v>1530</v>
      </c>
      <c r="FL3" s="203" t="s">
        <v>1530</v>
      </c>
      <c r="FM3" s="203" t="s">
        <v>1530</v>
      </c>
      <c r="FN3" s="203" t="s">
        <v>1530</v>
      </c>
      <c r="FO3" s="203" t="s">
        <v>1530</v>
      </c>
      <c r="FP3" s="203" t="s">
        <v>1530</v>
      </c>
      <c r="FQ3" s="203" t="s">
        <v>1530</v>
      </c>
      <c r="FR3" s="203" t="s">
        <v>1530</v>
      </c>
      <c r="FS3" s="203" t="s">
        <v>1530</v>
      </c>
      <c r="FT3" s="203" t="s">
        <v>1530</v>
      </c>
      <c r="FU3" s="203" t="s">
        <v>1530</v>
      </c>
      <c r="FV3" s="203" t="s">
        <v>1530</v>
      </c>
      <c r="FW3" s="203" t="s">
        <v>1530</v>
      </c>
      <c r="FX3" s="203" t="s">
        <v>1530</v>
      </c>
      <c r="FY3" s="203" t="s">
        <v>1530</v>
      </c>
      <c r="FZ3" s="203" t="s">
        <v>1530</v>
      </c>
      <c r="GA3" s="203" t="s">
        <v>1530</v>
      </c>
      <c r="GB3" s="203" t="s">
        <v>1530</v>
      </c>
      <c r="GC3" s="203" t="str">
        <f>'LibPAS export'!G5</f>
        <v>NC0103</v>
      </c>
      <c r="GD3" s="203" t="str">
        <f>'LibPAS export'!H5</f>
        <v>C-ALAMANCE</v>
      </c>
      <c r="GE3" s="203" t="str">
        <f>'LibPAS export'!I5</f>
        <v>NO</v>
      </c>
      <c r="GF3" s="203" t="str">
        <f>'LibPAS export'!J5</f>
        <v>CO</v>
      </c>
      <c r="GG3" s="203" t="str">
        <f>'LibPAS export'!K5</f>
        <v>MO</v>
      </c>
      <c r="GH3" s="203" t="str">
        <f>'LibPAS export'!L5</f>
        <v>Y</v>
      </c>
      <c r="GI3" s="203" t="str">
        <f>'LibPAS export'!M5</f>
        <v>CO1</v>
      </c>
      <c r="GJ3" s="203" t="str">
        <f>'LibPAS export'!N5</f>
        <v>N</v>
      </c>
      <c r="GK3" s="258">
        <f>'LibPAS export'!O5</f>
        <v>153033</v>
      </c>
      <c r="GL3" s="203">
        <f>'LibPAS export'!AH5</f>
        <v>2</v>
      </c>
      <c r="GM3" s="203" t="str">
        <f>'LibPAS export'!AI5</f>
        <v>County</v>
      </c>
      <c r="GN3" s="203" t="str">
        <f>'LibPAS export'!P5</f>
        <v>Yes</v>
      </c>
      <c r="GO3" s="203">
        <f>'LibPAS export'!Q5</f>
        <v>1270</v>
      </c>
      <c r="GP3" s="203">
        <f>'LibPAS export'!R5</f>
        <v>320</v>
      </c>
      <c r="GQ3" s="203">
        <f>'LibPAS export'!S5</f>
        <v>8315</v>
      </c>
      <c r="GR3" s="203">
        <f>'LibPAS export'!T5</f>
        <v>64466</v>
      </c>
      <c r="GS3" s="203">
        <f>'LibPAS export'!U5</f>
        <v>111</v>
      </c>
      <c r="GT3" s="203">
        <f>'LibPAS export'!V5</f>
        <v>41</v>
      </c>
      <c r="GU3" s="203">
        <f>'LibPAS export'!W5</f>
        <v>493</v>
      </c>
      <c r="GV3" s="203">
        <f>'LibPAS export'!X5</f>
        <v>9195</v>
      </c>
      <c r="GW3" s="283">
        <f>'LibPAS export'!GF5</f>
        <v>0.85738999999999999</v>
      </c>
      <c r="GX3" s="283">
        <f>'LibPAS export'!GG5</f>
        <v>9.9529999999999993E-2</v>
      </c>
      <c r="GY3" s="245">
        <f>'LibPAS export'!GH5</f>
        <v>21.535550000000001</v>
      </c>
      <c r="GZ3" s="245">
        <f>'LibPAS export'!GI5</f>
        <v>23.873709999999999</v>
      </c>
      <c r="HA3" s="245">
        <f>'LibPAS export'!GJ5</f>
        <v>14.02609</v>
      </c>
      <c r="HB3" s="284">
        <f>'LibPAS export'!JC5</f>
        <v>2.5790700000000002</v>
      </c>
      <c r="HC3" s="284">
        <f>'LibPAS export'!JD5</f>
        <v>2.0935600000000001</v>
      </c>
      <c r="HD3" s="284">
        <f>'LibPAS export'!JE5</f>
        <v>0.18414</v>
      </c>
      <c r="HE3" s="284">
        <f>'LibPAS export'!JF5</f>
        <v>27.714210000000001</v>
      </c>
      <c r="HF3" s="284">
        <f>'LibPAS export'!JG5</f>
        <v>22.49701</v>
      </c>
      <c r="HG3" s="284">
        <f>'LibPAS export'!JH5</f>
        <v>1.9786999999999999</v>
      </c>
      <c r="HH3" s="284">
        <f>'LibPAS export'!JI5</f>
        <v>3.4749400000000001</v>
      </c>
      <c r="HI3" s="284">
        <f>'LibPAS export'!JJ5</f>
        <v>2.8207800000000001</v>
      </c>
      <c r="HJ3" s="284">
        <f>'LibPAS export'!JK5</f>
        <v>0.24809999999999999</v>
      </c>
      <c r="HK3" s="284">
        <f>'LibPAS export'!JL5</f>
        <v>41.691139999999997</v>
      </c>
      <c r="HL3" s="284">
        <f>'LibPAS export'!JM5</f>
        <v>33.842790000000001</v>
      </c>
      <c r="HM3" s="284">
        <f>'LibPAS export'!JN5</f>
        <v>2.97661</v>
      </c>
      <c r="HN3" s="284">
        <f>'LibPAS export'!JO5</f>
        <v>63.517539999999997</v>
      </c>
      <c r="HO3" s="284">
        <f>'LibPAS export'!JP5</f>
        <v>51.560369999999999</v>
      </c>
      <c r="HP3" s="284">
        <f>'LibPAS export'!JQ5</f>
        <v>4.5349399999999997</v>
      </c>
      <c r="HQ3" s="284">
        <f>'LibPAS export'!JR5</f>
        <v>8.0470699999999997</v>
      </c>
      <c r="HR3" s="284">
        <f>'LibPAS export'!JS5</f>
        <v>6.5322100000000001</v>
      </c>
      <c r="HS3" s="284">
        <f>'LibPAS export'!JT5</f>
        <v>0.57452999999999999</v>
      </c>
      <c r="HT3" s="284">
        <f>'LibPAS export'!JU5</f>
        <v>5.2160000000000002</v>
      </c>
      <c r="HU3" s="284">
        <f>'LibPAS export'!JV5</f>
        <v>3.8712800000000001</v>
      </c>
      <c r="HV3" s="284">
        <f>'LibPAS export'!JW5</f>
        <v>6.9868899999999998</v>
      </c>
      <c r="HW3" s="284">
        <f>'LibPAS export'!JX5</f>
        <v>3.0828500000000001</v>
      </c>
      <c r="HX3" s="284">
        <f>'LibPAS export'!JY5</f>
        <v>0.32267000000000001</v>
      </c>
      <c r="HY3" s="284">
        <f>'LibPAS export'!JZ5</f>
        <v>1.6717200000000001</v>
      </c>
      <c r="HZ3" s="284">
        <f>'LibPAS export'!KA5</f>
        <v>0.4854</v>
      </c>
      <c r="IA3" s="284">
        <f>'LibPAS export'!KB5</f>
        <v>0.21179000000000001</v>
      </c>
      <c r="IB3" s="284">
        <f>'LibPAS export'!KC5</f>
        <v>3.3899999999999998E-3</v>
      </c>
      <c r="IC3" s="284">
        <f>'LibPAS export'!KD5</f>
        <v>1.5E-3</v>
      </c>
      <c r="ID3" s="284">
        <f>'LibPAS export'!KE5</f>
        <v>0.88517999999999997</v>
      </c>
      <c r="IE3" s="284">
        <f>'LibPAS export'!KF5</f>
        <v>2.1080000000000002E-2</v>
      </c>
      <c r="IF3" s="284">
        <f>'LibPAS export'!KG5</f>
        <v>0.18159</v>
      </c>
      <c r="IG3" s="284">
        <f>'LibPAS export'!KH5</f>
        <v>1157</v>
      </c>
      <c r="IH3" s="284">
        <f>'LibPAS export'!KI5</f>
        <v>4937</v>
      </c>
      <c r="II3" s="284">
        <f>'LibPAS export'!KJ5</f>
        <v>4937</v>
      </c>
      <c r="IJ3" s="284">
        <f>'LibPAS export'!KK5</f>
        <v>13884</v>
      </c>
      <c r="IK3" s="284">
        <f>'LibPAS export'!KL5</f>
        <v>59243</v>
      </c>
      <c r="IL3" s="284">
        <f>'LibPAS export'!KM5</f>
        <v>59243</v>
      </c>
      <c r="IM3" s="284">
        <f>'LibPAS export'!KN5</f>
        <v>79822</v>
      </c>
      <c r="IN3" s="284">
        <f>'LibPAS export'!KO5</f>
        <v>79822</v>
      </c>
      <c r="IO3" s="284">
        <f>'LibPAS export'!KP5</f>
        <v>2.2694200000000002</v>
      </c>
      <c r="IP3" s="284">
        <f>'LibPAS export'!KQ5</f>
        <v>18706</v>
      </c>
      <c r="IQ3" s="284">
        <f>'LibPAS export'!KR5</f>
        <v>8.9936600000000002</v>
      </c>
      <c r="IR3" s="284">
        <f>'LibPAS export'!KS5</f>
        <v>1.06833</v>
      </c>
      <c r="IS3" s="284">
        <f>'LibPAS export'!KT5</f>
        <v>14.449619999999999</v>
      </c>
      <c r="IT3" s="284">
        <f>'LibPAS export'!KU5</f>
        <v>0</v>
      </c>
      <c r="IU3" s="284">
        <f>'LibPAS export'!KV5</f>
        <v>0.11181000000000001</v>
      </c>
      <c r="IV3" s="284">
        <f>'LibPAS export'!KW5</f>
        <v>15.62975</v>
      </c>
      <c r="IW3" s="284">
        <f>'LibPAS export'!KX5</f>
        <v>10.920019999999999</v>
      </c>
      <c r="IX3" s="284">
        <f>'LibPAS export'!KY5</f>
        <v>2.2983899999999999</v>
      </c>
      <c r="IY3" s="284">
        <f>'LibPAS export'!KZ5</f>
        <v>0</v>
      </c>
      <c r="IZ3" s="284">
        <f>'LibPAS export'!LA5</f>
        <v>1.49E-3</v>
      </c>
      <c r="JA3" s="284">
        <f>'LibPAS export'!LB5</f>
        <v>0.18987999999999999</v>
      </c>
      <c r="JB3" s="284">
        <f>'LibPAS export'!LC5</f>
        <v>4.6999999999999999E-4</v>
      </c>
      <c r="JC3" s="284">
        <f>'LibPAS export'!LD5</f>
        <v>0.13461999999999999</v>
      </c>
      <c r="JD3" s="284">
        <f>'LibPAS export'!LE5</f>
        <v>0.57443</v>
      </c>
      <c r="JE3" s="284">
        <f>'LibPAS export'!LF5</f>
        <v>3.0693800000000002</v>
      </c>
      <c r="JF3" s="284">
        <f>'LibPAS export'!LG5</f>
        <v>1.42733</v>
      </c>
      <c r="JG3" s="284">
        <f>'LibPAS export'!LH5</f>
        <v>0.21348</v>
      </c>
      <c r="JH3" s="284">
        <f>'LibPAS export'!LI5</f>
        <v>391</v>
      </c>
      <c r="JI3" s="284">
        <f>'LibPAS export'!LJ5</f>
        <v>0.96928000000000003</v>
      </c>
      <c r="JJ3" s="284">
        <f>'LibPAS export'!LK5</f>
        <v>1.57196</v>
      </c>
      <c r="JK3" s="284">
        <f>'LibPAS export'!LL5</f>
        <v>223</v>
      </c>
      <c r="JL3" s="284">
        <f>'LibPAS export'!LM5</f>
        <v>322</v>
      </c>
      <c r="JM3" s="284">
        <f>'LibPAS export'!LN5</f>
        <v>13.452439999999999</v>
      </c>
      <c r="JN3" s="284">
        <f>'LibPAS export'!LO5</f>
        <v>0.96045999999999998</v>
      </c>
      <c r="JO3" s="284">
        <f>'LibPAS export'!LP5</f>
        <v>0.54937999999999998</v>
      </c>
      <c r="JP3" s="284">
        <f>'LibPAS export'!LQ5</f>
        <v>0.27883000000000002</v>
      </c>
      <c r="JQ3" s="284">
        <f>'LibPAS export'!LR5</f>
        <v>6.5350000000000005E-2</v>
      </c>
      <c r="JR3" s="284">
        <f>'LibPAS export'!LS5</f>
        <v>0.43980999999999998</v>
      </c>
      <c r="JS3" s="284">
        <f>'LibPAS export'!LT5</f>
        <v>9</v>
      </c>
      <c r="JT3" s="284">
        <f>'LibPAS export'!LU5</f>
        <v>4</v>
      </c>
      <c r="JU3" s="284">
        <f>'LibPAS export'!LV5</f>
        <v>1.3473599999999999</v>
      </c>
      <c r="JV3" s="284">
        <f>'LibPAS export'!LW5</f>
        <v>15350</v>
      </c>
      <c r="JW3" s="284">
        <f>'LibPAS export'!LX5</f>
        <v>55.528449999999999</v>
      </c>
      <c r="JX3" s="284">
        <f>'LibPAS export'!LY5</f>
        <v>11392</v>
      </c>
      <c r="JY3" s="284">
        <f>'LibPAS export'!LZ5</f>
        <v>4.6282699999999997</v>
      </c>
      <c r="JZ3" s="284">
        <f>'LibPAS export'!MA5</f>
        <v>74.816760000000002</v>
      </c>
      <c r="KA3" s="284">
        <f>'LibPAS export'!MB5</f>
        <v>8.3349999999999994E-2</v>
      </c>
      <c r="KB3" s="284">
        <f>'LibPAS export'!MC5</f>
        <v>949</v>
      </c>
      <c r="KC3" s="284">
        <f>'LibPAS export'!MD5</f>
        <v>0.44063999999999998</v>
      </c>
      <c r="KD3" s="284">
        <f>'LibPAS export'!ME5</f>
        <v>0.24809999999999999</v>
      </c>
      <c r="KE3" s="284">
        <f>'LibPAS export'!MF5</f>
        <v>0.59370000000000001</v>
      </c>
      <c r="KF3" s="284">
        <f>'LibPAS export'!MG5</f>
        <v>6.9717000000000002</v>
      </c>
      <c r="KG3" s="284">
        <f>'LibPAS export'!MH5</f>
        <v>10.745810000000001</v>
      </c>
      <c r="KH3" s="284">
        <f>'LibPAS export'!MI5</f>
        <v>3.4749400000000001</v>
      </c>
      <c r="KI3" s="284">
        <f>'LibPAS export'!MJ5</f>
        <v>41.034619999999997</v>
      </c>
      <c r="KJ3" s="284">
        <f>'LibPAS export'!MK5</f>
        <v>39163</v>
      </c>
      <c r="KK3" s="284">
        <f>'LibPAS export'!ML5</f>
        <v>31119</v>
      </c>
      <c r="KL3" s="284">
        <f>'LibPAS export'!MM5</f>
        <v>5.3460000000000001E-2</v>
      </c>
      <c r="KM3" s="284">
        <f>'LibPAS export'!MN5</f>
        <v>0.86412999999999995</v>
      </c>
      <c r="KN3" s="284">
        <f>'LibPAS export'!MO5</f>
        <v>7.2029999999999997E-2</v>
      </c>
      <c r="KO3" s="284">
        <f>'LibPAS export'!MP5</f>
        <v>1.2529999999999999E-2</v>
      </c>
      <c r="KP3" s="284">
        <f>'LibPAS export'!MQ5</f>
        <v>0.20252000000000001</v>
      </c>
      <c r="KQ3" s="284">
        <f>'LibPAS export'!MR5</f>
        <v>1.6879999999999999E-2</v>
      </c>
      <c r="KR3" s="284">
        <f>'LibPAS export'!MS5</f>
        <v>1</v>
      </c>
      <c r="KS3" s="284">
        <f>'LibPAS export'!MT5</f>
        <v>0.2343567</v>
      </c>
      <c r="KT3" s="284">
        <f>'LibPAS export'!MU5</f>
        <v>0.76564330000000003</v>
      </c>
      <c r="KU3" s="284">
        <f>'LibPAS export'!MV5</f>
        <v>0.2054002</v>
      </c>
      <c r="KV3" s="284">
        <f>'LibPAS export'!MW5</f>
        <v>0.79459979999999997</v>
      </c>
      <c r="KW3" s="284">
        <f>'LibPAS export'!MX5</f>
        <v>7.1396699999999994E-2</v>
      </c>
      <c r="KX3" s="284">
        <f>'LibPAS export'!MY5</f>
        <v>1.1079500000000001E-2</v>
      </c>
      <c r="KY3" s="284">
        <f>'LibPAS export'!MZ5</f>
        <v>0.16673360000000001</v>
      </c>
      <c r="KZ3" s="284">
        <f>'LibPAS export'!NA5</f>
        <v>1.9478599999999999E-2</v>
      </c>
      <c r="LA3" s="284">
        <f>'LibPAS export'!NB5</f>
        <v>0.11685329999999999</v>
      </c>
      <c r="LB3" s="284">
        <f>'LibPAS export'!NC5</f>
        <v>4.0838600000000003E-2</v>
      </c>
      <c r="LC3" s="284">
        <f>'LibPAS export'!ND5</f>
        <v>0.64501640000000005</v>
      </c>
      <c r="LD3" s="284">
        <f>'LibPAS export'!NE5</f>
        <v>0.81174999999999997</v>
      </c>
      <c r="LE3" s="284">
        <f>'LibPAS export'!NF5</f>
        <v>0</v>
      </c>
      <c r="LF3" s="284">
        <f>'LibPAS export'!NG5</f>
        <v>0.92449460000000006</v>
      </c>
      <c r="LG3" s="284">
        <f>'LibPAS export'!NH5</f>
        <v>7.1533999999999999E-3</v>
      </c>
      <c r="LH3" s="284">
        <f>'LibPAS export'!NI5</f>
        <v>6.8351999999999996E-2</v>
      </c>
      <c r="LI3" s="284">
        <f>'LibPAS export'!NJ5</f>
        <v>8044</v>
      </c>
      <c r="LJ3" s="284">
        <f>'LibPAS export'!NK5</f>
        <v>7.97546</v>
      </c>
      <c r="LK3" s="284">
        <f>'LibPAS export'!NL5</f>
        <v>15303</v>
      </c>
      <c r="LL3" s="284">
        <f>'LibPAS export'!NM5</f>
        <v>15303</v>
      </c>
      <c r="LM3" s="284">
        <f>'LibPAS export'!NN5</f>
        <v>3586</v>
      </c>
      <c r="LN3" s="284">
        <f>'LibPAS export'!NO5</f>
        <v>0.57199520000000004</v>
      </c>
      <c r="LO3" s="284">
        <f>'LibPAS export'!NP5</f>
        <v>0.1551823</v>
      </c>
      <c r="LP3" s="284">
        <f>'LibPAS export'!NQ5</f>
        <v>0.27282250000000002</v>
      </c>
      <c r="LQ3" s="284">
        <f>'LibPAS export'!NR5</f>
        <v>0.60113000000000005</v>
      </c>
      <c r="LR3" s="284">
        <f>'LibPAS export'!NS5</f>
        <v>2.3254800000000002</v>
      </c>
      <c r="LS3" s="284">
        <f>'LibPAS export'!NT5</f>
        <v>0.47765000000000002</v>
      </c>
      <c r="LT3" s="284">
        <f>'LibPAS export'!NU5</f>
        <v>34</v>
      </c>
      <c r="LU3" s="284">
        <f>'LibPAS export'!NV5</f>
        <v>9.49437</v>
      </c>
      <c r="LV3" s="284">
        <f>'LibPAS export'!NW5</f>
        <v>19</v>
      </c>
      <c r="LW3" s="284">
        <f>'LibPAS export'!NX5</f>
        <v>5.4307299999999996</v>
      </c>
      <c r="LX3" s="284">
        <f>'LibPAS export'!NY5</f>
        <v>0.38773999999999997</v>
      </c>
      <c r="LY3" s="284">
        <f>'LibPAS export'!NZ5</f>
        <v>0.33372000000000002</v>
      </c>
      <c r="LZ3" s="285">
        <f>'LibPAS export'!EH5</f>
        <v>6.8177500000000002E-2</v>
      </c>
      <c r="MA3" s="285">
        <f>'LibPAS export'!EI5</f>
        <v>6.4820000000000003E-4</v>
      </c>
      <c r="MB3" s="285">
        <f>'LibPAS export'!EJ5</f>
        <v>8.9677000000000007E-2</v>
      </c>
      <c r="MC3" s="285">
        <f>'LibPAS export'!EK5</f>
        <v>0</v>
      </c>
      <c r="MD3" s="285">
        <f>'LibPAS export'!EL5</f>
        <v>8.2614699999999999E-2</v>
      </c>
      <c r="ME3" s="285">
        <f>'LibPAS export'!EM5</f>
        <v>2.0469999999999999E-4</v>
      </c>
      <c r="MF3" s="285">
        <f>'LibPAS export'!EN5</f>
        <v>0.62101499999999998</v>
      </c>
      <c r="MG3" s="285">
        <f>'LibPAS export'!EO5</f>
        <v>4.7169799999999998E-2</v>
      </c>
      <c r="MH3" s="285">
        <f>'LibPAS export'!EP5</f>
        <v>0.32049810000000001</v>
      </c>
      <c r="MI3" s="285"/>
    </row>
    <row r="4" spans="1:347" x14ac:dyDescent="0.2">
      <c r="A4" s="6" t="str">
        <f>'LibPAS export'!G6</f>
        <v>NC0001</v>
      </c>
      <c r="B4" s="6" t="s">
        <v>2800</v>
      </c>
      <c r="C4" s="203" t="s">
        <v>1910</v>
      </c>
      <c r="D4" s="203" t="s">
        <v>1911</v>
      </c>
      <c r="E4" s="203" t="str">
        <f>'LibPAS export'!AG6</f>
        <v>ALBEMARLE REGIONAL LIBRARY</v>
      </c>
      <c r="F4" s="203" t="str">
        <f>'LibPAS export'!AJ6</f>
        <v>HERTFORD</v>
      </c>
      <c r="G4" s="203" t="str">
        <f>'LibPAS export'!Y6</f>
        <v>PO BOX 68</v>
      </c>
      <c r="H4" s="203" t="str">
        <f>'LibPAS export'!Z6</f>
        <v>WINTON</v>
      </c>
      <c r="I4" s="203" t="str">
        <f>'LibPAS export'!AA6</f>
        <v>27986</v>
      </c>
      <c r="J4" s="203" t="str">
        <f>'LibPAS export'!AB6</f>
        <v>0068</v>
      </c>
      <c r="K4" s="203" t="str">
        <f>'LibPAS export'!AC6</f>
        <v>303 W TRYON ST</v>
      </c>
      <c r="L4" s="203" t="str">
        <f>'LibPAS export'!AD6</f>
        <v>WINTON</v>
      </c>
      <c r="M4" s="203" t="str">
        <f>'LibPAS export'!AE6</f>
        <v>27986</v>
      </c>
      <c r="N4" s="203" t="str">
        <f>'LibPAS export'!AF6</f>
        <v>0068</v>
      </c>
      <c r="O4" s="203" t="str">
        <f>'LibPAS export'!AK6</f>
        <v>Gary Hoyle</v>
      </c>
      <c r="P4" s="203" t="str">
        <f>'LibPAS export'!AL6</f>
        <v>(252) 358-7832</v>
      </c>
      <c r="Q4" s="203" t="str">
        <f>'LibPAS export'!AM6</f>
        <v>(252) 358-7868</v>
      </c>
      <c r="R4" s="203" t="str">
        <f>'LibPAS export'!AN6</f>
        <v>ghoyle@arlnc.org</v>
      </c>
      <c r="S4" s="203" t="str">
        <f>'LibPAS export'!AO6</f>
        <v>Gary Hoyle</v>
      </c>
      <c r="T4" s="203" t="str">
        <f>'LibPAS export'!AP6</f>
        <v>Director</v>
      </c>
      <c r="U4" s="203" t="str">
        <f>'LibPAS export'!AQ6</f>
        <v>(252) 358-7832</v>
      </c>
      <c r="V4" s="203" t="str">
        <f>'LibPAS export'!AR6</f>
        <v>(252) 358-7868</v>
      </c>
      <c r="W4" s="203" t="str">
        <f>'LibPAS export'!AS6</f>
        <v>ghoyle@arlnc.org</v>
      </c>
      <c r="X4" s="203">
        <f>'LibPAS export'!BB6</f>
        <v>1</v>
      </c>
      <c r="Y4" s="203">
        <f>'LibPAS export'!BC6</f>
        <v>6</v>
      </c>
      <c r="Z4" s="203">
        <f>'LibPAS export'!BD6</f>
        <v>0</v>
      </c>
      <c r="AA4" s="203">
        <f>'LibPAS export'!BE6</f>
        <v>1</v>
      </c>
      <c r="AB4" s="10">
        <f>'LibPAS export'!BH6</f>
        <v>15106</v>
      </c>
      <c r="AC4" s="203">
        <f>'LibPAS export'!BI6</f>
        <v>1</v>
      </c>
      <c r="AD4" s="203">
        <f>'LibPAS export'!BJ6</f>
        <v>1</v>
      </c>
      <c r="AE4" s="203">
        <f>'LibPAS export'!BK6</f>
        <v>2</v>
      </c>
      <c r="AF4" s="203">
        <f>'LibPAS export'!BL6</f>
        <v>16.89</v>
      </c>
      <c r="AG4" s="203">
        <f>'LibPAS export'!BM6</f>
        <v>18.89</v>
      </c>
      <c r="AH4" s="286">
        <f>'LibPAS export'!BN6</f>
        <v>5.2938100000000002E-2</v>
      </c>
      <c r="AI4" s="246">
        <f>'LibPAS export'!BO6</f>
        <v>68978</v>
      </c>
      <c r="AJ4" s="246" t="str">
        <f>'LibPAS export'!BP6</f>
        <v>49841-75237</v>
      </c>
      <c r="AK4" s="274" t="str">
        <f>'LibPAS export'!BQ6</f>
        <v>2008</v>
      </c>
      <c r="AL4" s="276">
        <f>'LibPAS export'!BR6</f>
        <v>36685</v>
      </c>
      <c r="AM4" s="276">
        <f>'LibPAS export'!BS6</f>
        <v>7.25</v>
      </c>
      <c r="AN4" s="276">
        <f>'LibPAS export'!BT6</f>
        <v>7.8</v>
      </c>
      <c r="AO4" s="276">
        <f>'LibPAS export'!BU6</f>
        <v>14.49</v>
      </c>
      <c r="AP4" s="246">
        <f>'LibPAS export'!BW6</f>
        <v>215348</v>
      </c>
      <c r="AQ4" s="246">
        <f>'LibPAS export'!BX6</f>
        <v>443795</v>
      </c>
      <c r="AR4" s="246">
        <f>'LibPAS export'!BY6</f>
        <v>659143</v>
      </c>
      <c r="AS4" s="246">
        <f>'LibPAS export'!BZ6</f>
        <v>378579</v>
      </c>
      <c r="AT4" s="246">
        <f>'LibPAS export'!CA6</f>
        <v>0</v>
      </c>
      <c r="AU4" s="246">
        <f>'LibPAS export'!CB6</f>
        <v>378579</v>
      </c>
      <c r="AV4" s="246">
        <f>'LibPAS export'!CC6</f>
        <v>24795</v>
      </c>
      <c r="AW4" s="246">
        <f>'LibPAS export'!CD6</f>
        <v>0</v>
      </c>
      <c r="AX4" s="246">
        <f>'LibPAS export'!CE6</f>
        <v>24795</v>
      </c>
      <c r="AY4" s="246">
        <f>'LibPAS export'!CF6</f>
        <v>234363</v>
      </c>
      <c r="AZ4" s="246">
        <f>'LibPAS export'!BV6</f>
        <v>1296880</v>
      </c>
      <c r="BA4" s="246">
        <f>'LibPAS export'!CH6</f>
        <v>571387</v>
      </c>
      <c r="BB4" s="246">
        <f>'LibPAS export'!CI6</f>
        <v>175399</v>
      </c>
      <c r="BC4" s="246">
        <f>'LibPAS export'!CJ6</f>
        <v>746786</v>
      </c>
      <c r="BD4" s="246">
        <f>'LibPAS export'!CK6</f>
        <v>49667</v>
      </c>
      <c r="BE4" s="246">
        <f>'LibPAS export'!CL6</f>
        <v>3510</v>
      </c>
      <c r="BF4" s="246">
        <f>'LibPAS export'!CM6</f>
        <v>24880</v>
      </c>
      <c r="BG4" s="246">
        <f>'LibPAS export'!CN6</f>
        <v>78057</v>
      </c>
      <c r="BH4" s="246">
        <f>'LibPAS export'!CO6</f>
        <v>365558</v>
      </c>
      <c r="BI4" s="246">
        <f>'LibPAS export'!CP6</f>
        <v>1190401</v>
      </c>
      <c r="BJ4" s="246">
        <f>'LibPAS export'!CQ6</f>
        <v>106479</v>
      </c>
      <c r="BK4" s="283">
        <f>'LibPAS export'!CG6</f>
        <v>8.2103999999999996E-2</v>
      </c>
      <c r="BL4" s="246">
        <f>'LibPAS export'!CR6</f>
        <v>11000</v>
      </c>
      <c r="BM4" s="246">
        <f>'LibPAS export'!CS6</f>
        <v>0</v>
      </c>
      <c r="BN4" s="246">
        <f>'LibPAS export'!CT6</f>
        <v>0</v>
      </c>
      <c r="BO4" s="246">
        <f>'LibPAS export'!CU6</f>
        <v>0</v>
      </c>
      <c r="BP4" s="246">
        <f>'LibPAS export'!CV6</f>
        <v>11000</v>
      </c>
      <c r="BQ4" s="246">
        <f>'LibPAS export'!CW6</f>
        <v>0</v>
      </c>
      <c r="BR4" s="10">
        <f>'LibPAS export'!CY6</f>
        <v>53601</v>
      </c>
      <c r="BS4" s="10">
        <f>'LibPAS export'!CZ6</f>
        <v>52174</v>
      </c>
      <c r="BT4" s="10">
        <f>'LibPAS export'!DA6</f>
        <v>105775</v>
      </c>
      <c r="BU4" s="10">
        <f>'LibPAS export'!DB6</f>
        <v>42805</v>
      </c>
      <c r="BV4" s="10">
        <f>'LibPAS export'!DC6</f>
        <v>22439</v>
      </c>
      <c r="BW4" s="10">
        <f>'LibPAS export'!DD6</f>
        <v>65244</v>
      </c>
      <c r="BX4" s="10">
        <f>'LibPAS export'!DE6</f>
        <v>4198</v>
      </c>
      <c r="BY4" s="10">
        <f>'LibPAS export'!DF6</f>
        <v>1942</v>
      </c>
      <c r="BZ4" s="10">
        <f>'LibPAS export'!DG6</f>
        <v>6140</v>
      </c>
      <c r="CA4" s="10">
        <f>'LibPAS export'!DH6</f>
        <v>177159</v>
      </c>
      <c r="CB4" s="10" t="str">
        <f>'LibPAS export'!DI6</f>
        <v/>
      </c>
      <c r="CC4" s="10">
        <f>'LibPAS export'!DJ6</f>
        <v>177159</v>
      </c>
      <c r="CD4" s="10">
        <f>'LibPAS export'!DK6</f>
        <v>0</v>
      </c>
      <c r="CE4" s="258">
        <f>'LibPAS export'!DX6</f>
        <v>28215</v>
      </c>
      <c r="CF4" s="244">
        <f>'LibPAS export'!DP6</f>
        <v>3</v>
      </c>
      <c r="CG4" s="244">
        <f>'LibPAS export'!DQ6</f>
        <v>67</v>
      </c>
      <c r="CH4" s="244">
        <f>'LibPAS export'!DR6</f>
        <v>70</v>
      </c>
      <c r="CI4" s="258">
        <f>'LibPAS export'!DM6</f>
        <v>7841</v>
      </c>
      <c r="CJ4" s="258">
        <f>'LibPAS export'!EC6</f>
        <v>1920</v>
      </c>
      <c r="CK4" s="258">
        <f>'LibPAS export'!DN6</f>
        <v>11496</v>
      </c>
      <c r="CL4" s="258">
        <f>'LibPAS export'!EG6</f>
        <v>563</v>
      </c>
      <c r="CM4" s="203">
        <f>'LibPAS export'!DS6</f>
        <v>0</v>
      </c>
      <c r="CN4" s="203">
        <f>'LibPAS export'!EQ6</f>
        <v>4</v>
      </c>
      <c r="CO4" s="244">
        <f>'LibPAS export'!DL6</f>
        <v>127</v>
      </c>
      <c r="CP4" s="10">
        <f>'LibPAS export'!ET6</f>
        <v>40648</v>
      </c>
      <c r="CQ4" s="10">
        <f>'LibPAS export'!EU6</f>
        <v>8983</v>
      </c>
      <c r="CR4" s="10">
        <f>'LibPAS export'!EV6</f>
        <v>49631</v>
      </c>
      <c r="CS4" s="10">
        <f>'LibPAS export'!EW6</f>
        <v>4051</v>
      </c>
      <c r="CT4" s="10">
        <f>'LibPAS export'!EX6</f>
        <v>431</v>
      </c>
      <c r="CU4" s="10">
        <f>'LibPAS export'!EY6</f>
        <v>4482</v>
      </c>
      <c r="CV4" s="10">
        <f>'LibPAS export'!EZ6</f>
        <v>29047</v>
      </c>
      <c r="CW4" s="10">
        <f>'LibPAS export'!FA6</f>
        <v>6119</v>
      </c>
      <c r="CX4" s="10">
        <f>'LibPAS export'!FB6</f>
        <v>35166</v>
      </c>
      <c r="CY4" s="10">
        <f>'LibPAS export'!FC6</f>
        <v>89279</v>
      </c>
      <c r="CZ4" s="10">
        <f>'LibPAS export'!FE6</f>
        <v>776</v>
      </c>
      <c r="DA4" s="10" t="str">
        <f>'LibPAS export'!FF6</f>
        <v/>
      </c>
      <c r="DB4" s="10">
        <f>'LibPAS export'!FG6</f>
        <v>90055</v>
      </c>
      <c r="DC4" s="10">
        <f>'LibPAS export'!FH6</f>
        <v>5246</v>
      </c>
      <c r="DD4" s="10">
        <f>'LibPAS export'!FQ6</f>
        <v>38</v>
      </c>
      <c r="DE4" s="10">
        <f t="shared" ref="DE4:DE67" si="0">DD4+DC4</f>
        <v>5284</v>
      </c>
      <c r="DF4" s="10">
        <f>'LibPAS export'!FI6</f>
        <v>18754</v>
      </c>
      <c r="DG4" s="10">
        <f>'LibPAS export'!FN6</f>
        <v>207</v>
      </c>
      <c r="DH4" s="10" t="str">
        <f>'LibPAS export'!FR6</f>
        <v/>
      </c>
      <c r="DI4" s="10">
        <f>'LibPAS export'!FS6</f>
        <v>245</v>
      </c>
      <c r="DJ4" s="258" t="str">
        <f>'LibPAS export'!FJ6</f>
        <v/>
      </c>
      <c r="DK4" s="258">
        <f>'LibPAS export'!FK6</f>
        <v>24000</v>
      </c>
      <c r="DL4" s="10">
        <f>'LibPAS export'!FU6</f>
        <v>10331</v>
      </c>
      <c r="DM4" s="10">
        <f>'LibPAS export'!FV6</f>
        <v>103648</v>
      </c>
      <c r="DN4" s="10" t="str">
        <f>'LibPAS export'!FW6</f>
        <v/>
      </c>
      <c r="DO4" s="10">
        <f>'LibPAS export'!FX6</f>
        <v>76</v>
      </c>
      <c r="DP4" s="10">
        <f>'LibPAS export'!ER6</f>
        <v>114055</v>
      </c>
      <c r="DQ4" s="10" t="str">
        <f>'LibPAS export'!FY6</f>
        <v/>
      </c>
      <c r="DR4" s="10">
        <f>'LibPAS export'!GA6</f>
        <v>21128</v>
      </c>
      <c r="DS4" s="10">
        <f>'LibPAS export'!GB6</f>
        <v>5744</v>
      </c>
      <c r="DT4" s="10">
        <f>'LibPAS export'!GC6</f>
        <v>26872</v>
      </c>
      <c r="DU4" s="10">
        <f>'LibPAS export'!GD6</f>
        <v>156153</v>
      </c>
      <c r="DV4" s="244">
        <f>'LibPAS export'!GO6</f>
        <v>37</v>
      </c>
      <c r="DW4" s="244">
        <f>'LibPAS export'!GP6</f>
        <v>10</v>
      </c>
      <c r="DX4" s="244">
        <f>'LibPAS export'!GQ6</f>
        <v>143</v>
      </c>
      <c r="DY4" s="244">
        <f>'LibPAS export'!GR6</f>
        <v>81</v>
      </c>
      <c r="DZ4" s="244" t="str">
        <f>'LibPAS export'!GS6</f>
        <v/>
      </c>
      <c r="EA4" s="244" t="str">
        <f>'LibPAS export'!GT6</f>
        <v/>
      </c>
      <c r="EB4" s="244">
        <f>'LibPAS export'!GU6</f>
        <v>271</v>
      </c>
      <c r="EC4" s="244">
        <f>'LibPAS export'!GV6</f>
        <v>865</v>
      </c>
      <c r="ED4" s="244">
        <f>'LibPAS export'!GW6</f>
        <v>416</v>
      </c>
      <c r="EE4" s="244">
        <f>'LibPAS export'!GX6</f>
        <v>1281</v>
      </c>
      <c r="EF4" s="10">
        <f>'LibPAS export'!HB6</f>
        <v>6138</v>
      </c>
      <c r="EG4" s="10">
        <f>'LibPAS export'!HC6</f>
        <v>5446</v>
      </c>
      <c r="EH4" s="10">
        <f>'LibPAS export'!HD6</f>
        <v>11584</v>
      </c>
      <c r="EI4" s="10" t="str">
        <f>'LibPAS export'!GY6</f>
        <v/>
      </c>
      <c r="EJ4" s="10" t="str">
        <f>'LibPAS export'!GZ6</f>
        <v/>
      </c>
      <c r="EK4" s="10" t="str">
        <f>'LibPAS export'!HA6</f>
        <v/>
      </c>
      <c r="EL4" s="10">
        <f>'LibPAS export'!HE6</f>
        <v>12865</v>
      </c>
      <c r="EM4" s="10" t="s">
        <v>5026</v>
      </c>
      <c r="EN4" s="10" t="s">
        <v>5026</v>
      </c>
      <c r="EO4" s="10" t="s">
        <v>5026</v>
      </c>
      <c r="EP4" s="10" t="s">
        <v>5026</v>
      </c>
      <c r="EQ4" s="258">
        <f>'LibPAS export'!HQ6</f>
        <v>44</v>
      </c>
      <c r="ER4" s="258">
        <f>'LibPAS export'!HR6</f>
        <v>271</v>
      </c>
      <c r="ES4" s="10">
        <f>'LibPAS export'!HL6</f>
        <v>59231</v>
      </c>
      <c r="ET4" s="10" t="str">
        <f>'LibPAS export'!HJ6</f>
        <v>Did not track this year</v>
      </c>
      <c r="EU4" s="10" t="str">
        <f>'LibPAS export'!HK6</f>
        <v>Did not track this year</v>
      </c>
      <c r="EV4" s="244" t="str">
        <f>'LibPAS export'!HS6</f>
        <v/>
      </c>
      <c r="EW4" s="244">
        <f>'LibPAS export'!HT6</f>
        <v>15</v>
      </c>
      <c r="EX4" s="203" t="str">
        <f>'LibPAS export'!AT6</f>
        <v>www.arlnc.org</v>
      </c>
      <c r="EY4" s="244">
        <f>'LibPAS export'!HU6</f>
        <v>30</v>
      </c>
      <c r="EZ4" s="244">
        <f>'LibPAS export'!HV6</f>
        <v>95</v>
      </c>
      <c r="FA4" s="258">
        <f>'LibPAS export'!HW6</f>
        <v>48118</v>
      </c>
      <c r="FB4" s="10">
        <f>'LibPAS export'!HY6</f>
        <v>98304</v>
      </c>
      <c r="FC4" s="10">
        <f>'LibPAS export'!HZ6</f>
        <v>5944</v>
      </c>
      <c r="FD4" s="203" t="s">
        <v>1530</v>
      </c>
      <c r="FE4" s="203" t="s">
        <v>1530</v>
      </c>
      <c r="FF4" s="203" t="s">
        <v>1530</v>
      </c>
      <c r="FG4" s="203" t="s">
        <v>1530</v>
      </c>
      <c r="FH4" s="203" t="s">
        <v>1530</v>
      </c>
      <c r="FI4" s="203" t="s">
        <v>1530</v>
      </c>
      <c r="FJ4" s="203" t="s">
        <v>1530</v>
      </c>
      <c r="FK4" s="203" t="s">
        <v>1530</v>
      </c>
      <c r="FL4" s="203" t="s">
        <v>1530</v>
      </c>
      <c r="FM4" s="203" t="s">
        <v>1530</v>
      </c>
      <c r="FN4" s="203" t="s">
        <v>1530</v>
      </c>
      <c r="FO4" s="203" t="s">
        <v>1530</v>
      </c>
      <c r="FP4" s="203" t="s">
        <v>1530</v>
      </c>
      <c r="FQ4" s="203" t="s">
        <v>1530</v>
      </c>
      <c r="FR4" s="203" t="s">
        <v>1530</v>
      </c>
      <c r="FS4" s="203" t="s">
        <v>1530</v>
      </c>
      <c r="FT4" s="203" t="s">
        <v>1530</v>
      </c>
      <c r="FU4" s="203" t="s">
        <v>1530</v>
      </c>
      <c r="FV4" s="203" t="s">
        <v>1530</v>
      </c>
      <c r="FW4" s="203" t="s">
        <v>1530</v>
      </c>
      <c r="FX4" s="203" t="s">
        <v>1530</v>
      </c>
      <c r="FY4" s="203" t="s">
        <v>1530</v>
      </c>
      <c r="FZ4" s="203" t="s">
        <v>1530</v>
      </c>
      <c r="GA4" s="203" t="s">
        <v>1530</v>
      </c>
      <c r="GB4" s="203" t="s">
        <v>1530</v>
      </c>
      <c r="GC4" s="203" t="str">
        <f>'LibPAS export'!G6</f>
        <v>NC0001</v>
      </c>
      <c r="GD4" s="203" t="str">
        <f>'LibPAS export'!H6</f>
        <v>R-ALBEMARLE</v>
      </c>
      <c r="GE4" s="203" t="str">
        <f>'LibPAS export'!I6</f>
        <v>NO</v>
      </c>
      <c r="GF4" s="203" t="str">
        <f>'LibPAS export'!J6</f>
        <v>MJ</v>
      </c>
      <c r="GG4" s="203" t="str">
        <f>'LibPAS export'!K6</f>
        <v>MO</v>
      </c>
      <c r="GH4" s="203" t="str">
        <f>'LibPAS export'!L6</f>
        <v>Y</v>
      </c>
      <c r="GI4" s="203" t="str">
        <f>'LibPAS export'!M6</f>
        <v>MC1</v>
      </c>
      <c r="GJ4" s="203" t="str">
        <f>'LibPAS export'!N6</f>
        <v>N</v>
      </c>
      <c r="GK4" s="258">
        <f>'LibPAS export'!O6</f>
        <v>78876</v>
      </c>
      <c r="GL4" s="203">
        <f>'LibPAS export'!AH6</f>
        <v>1</v>
      </c>
      <c r="GM4" s="203" t="str">
        <f>'LibPAS export'!AI6</f>
        <v>Regional</v>
      </c>
      <c r="GN4" s="203" t="str">
        <f>'LibPAS export'!P6</f>
        <v>Yes</v>
      </c>
      <c r="GO4" s="203">
        <f>'LibPAS export'!Q6</f>
        <v>313</v>
      </c>
      <c r="GP4" s="203">
        <f>'LibPAS export'!R6</f>
        <v>77</v>
      </c>
      <c r="GQ4" s="203">
        <f>'LibPAS export'!S6</f>
        <v>3936</v>
      </c>
      <c r="GR4" s="203">
        <f>'LibPAS export'!T6</f>
        <v>10494</v>
      </c>
      <c r="GS4" s="203">
        <f>'LibPAS export'!U6</f>
        <v>0</v>
      </c>
      <c r="GT4" s="203">
        <f>'LibPAS export'!V6</f>
        <v>1</v>
      </c>
      <c r="GU4" s="203">
        <f>'LibPAS export'!W6</f>
        <v>17</v>
      </c>
      <c r="GV4" s="203">
        <f>'LibPAS export'!X6</f>
        <v>1345</v>
      </c>
      <c r="GW4" s="283">
        <f>'LibPAS export'!GF6</f>
        <v>0.90042999999999995</v>
      </c>
      <c r="GX4" s="283">
        <f>'LibPAS export'!GG6</f>
        <v>9.9570000000000006E-2</v>
      </c>
      <c r="GY4" s="245">
        <f>'LibPAS export'!GH6</f>
        <v>47.472320000000003</v>
      </c>
      <c r="GZ4" s="245">
        <f>'LibPAS export'!GI6</f>
        <v>51.714289999999998</v>
      </c>
      <c r="HA4" s="245">
        <f>'LibPAS export'!GJ6</f>
        <v>27.255320000000001</v>
      </c>
      <c r="HB4" s="284">
        <f>'LibPAS export'!JC6</f>
        <v>10.43708</v>
      </c>
      <c r="HC4" s="284">
        <f>'LibPAS export'!JD6</f>
        <v>6.5476000000000001</v>
      </c>
      <c r="HD4" s="284">
        <f>'LibPAS export'!JE6</f>
        <v>0.68437999999999999</v>
      </c>
      <c r="HE4" s="284">
        <f>'LibPAS export'!JF6</f>
        <v>44.298940000000002</v>
      </c>
      <c r="HF4" s="284">
        <f>'LibPAS export'!JG6</f>
        <v>27.790489999999998</v>
      </c>
      <c r="HG4" s="284">
        <f>'LibPAS export'!JH6</f>
        <v>2.9047700000000001</v>
      </c>
      <c r="HH4" s="284">
        <f>'LibPAS export'!JI6</f>
        <v>7.6233000000000004</v>
      </c>
      <c r="HI4" s="284">
        <f>'LibPAS export'!JJ6</f>
        <v>4.7824</v>
      </c>
      <c r="HJ4" s="284">
        <f>'LibPAS export'!JK6</f>
        <v>0.49987999999999999</v>
      </c>
      <c r="HK4" s="284">
        <f>'LibPAS export'!JL6</f>
        <v>20.0976</v>
      </c>
      <c r="HL4" s="284">
        <f>'LibPAS export'!JM6</f>
        <v>12.608029999999999</v>
      </c>
      <c r="HM4" s="284">
        <f>'LibPAS export'!JN6</f>
        <v>1.3178399999999999</v>
      </c>
      <c r="HN4" s="284">
        <f>'LibPAS export'!JO6</f>
        <v>92.530199999999994</v>
      </c>
      <c r="HO4" s="284">
        <f>'LibPAS export'!JP6</f>
        <v>58.047879999999999</v>
      </c>
      <c r="HP4" s="284">
        <f>'LibPAS export'!JQ6</f>
        <v>6.0673899999999996</v>
      </c>
      <c r="HQ4" s="284">
        <f>'LibPAS export'!JR6</f>
        <v>30.024239999999999</v>
      </c>
      <c r="HR4" s="284">
        <f>'LibPAS export'!JS6</f>
        <v>18.8354</v>
      </c>
      <c r="HS4" s="284">
        <f>'LibPAS export'!JT6</f>
        <v>1.96875</v>
      </c>
      <c r="HT4" s="284">
        <f>'LibPAS export'!JU6</f>
        <v>1.446</v>
      </c>
      <c r="HU4" s="284">
        <f>'LibPAS export'!JV6</f>
        <v>1.97973</v>
      </c>
      <c r="HV4" s="284">
        <f>'LibPAS export'!JW6</f>
        <v>0</v>
      </c>
      <c r="HW4" s="284">
        <f>'LibPAS export'!JX6</f>
        <v>0.55820000000000003</v>
      </c>
      <c r="HX4" s="284">
        <f>'LibPAS export'!JY6</f>
        <v>0.75094000000000005</v>
      </c>
      <c r="HY4" s="284">
        <f>'LibPAS export'!JZ6</f>
        <v>0.50266</v>
      </c>
      <c r="HZ4" s="284">
        <f>'LibPAS export'!KA6</f>
        <v>0.34068999999999999</v>
      </c>
      <c r="IA4" s="284">
        <f>'LibPAS export'!KB6</f>
        <v>0.16309999999999999</v>
      </c>
      <c r="IB4" s="284">
        <f>'LibPAS export'!KC6</f>
        <v>0</v>
      </c>
      <c r="IC4" s="284">
        <f>'LibPAS export'!KD6</f>
        <v>1.9000000000000001E-4</v>
      </c>
      <c r="ID4" s="284">
        <f>'LibPAS export'!KE6</f>
        <v>0.61004999999999998</v>
      </c>
      <c r="IE4" s="284">
        <f>'LibPAS export'!KF6</f>
        <v>1.6240000000000001E-2</v>
      </c>
      <c r="IF4" s="284">
        <f>'LibPAS export'!KG6</f>
        <v>0.14685999999999999</v>
      </c>
      <c r="IG4" s="284">
        <f>'LibPAS export'!KH6</f>
        <v>3135</v>
      </c>
      <c r="IH4" s="284">
        <f>'LibPAS export'!KI6</f>
        <v>59231</v>
      </c>
      <c r="II4" s="284">
        <f>'LibPAS export'!KJ6</f>
        <v>29615</v>
      </c>
      <c r="IJ4" s="284">
        <f>'LibPAS export'!KK6</f>
        <v>8266</v>
      </c>
      <c r="IK4" s="284">
        <f>'LibPAS export'!KL6</f>
        <v>156153</v>
      </c>
      <c r="IL4" s="284">
        <f>'LibPAS export'!KM6</f>
        <v>78076</v>
      </c>
      <c r="IM4" s="284">
        <f>'LibPAS export'!KN6</f>
        <v>57027</v>
      </c>
      <c r="IN4" s="284">
        <f>'LibPAS export'!KO6</f>
        <v>114055</v>
      </c>
      <c r="IO4" s="284">
        <f>'LibPAS export'!KP6</f>
        <v>0.49898999999999999</v>
      </c>
      <c r="IP4" s="284">
        <f>'LibPAS export'!KQ6</f>
        <v>6037</v>
      </c>
      <c r="IQ4" s="284">
        <f>'LibPAS export'!KR6</f>
        <v>2.9028100000000001</v>
      </c>
      <c r="IR4" s="284">
        <f>'LibPAS export'!KS6</f>
        <v>4.7996699999999999</v>
      </c>
      <c r="IS4" s="284">
        <f>'LibPAS export'!KT6</f>
        <v>8.3567</v>
      </c>
      <c r="IT4" s="284">
        <f>'LibPAS export'!KU6</f>
        <v>0.31435000000000002</v>
      </c>
      <c r="IU4" s="284">
        <f>'LibPAS export'!KV6</f>
        <v>2.9712800000000001</v>
      </c>
      <c r="IV4" s="284">
        <f>'LibPAS export'!KW6</f>
        <v>16.44201</v>
      </c>
      <c r="IW4" s="284">
        <f>'LibPAS export'!KX6</f>
        <v>9.4678500000000003</v>
      </c>
      <c r="IX4" s="284">
        <f>'LibPAS export'!KY6</f>
        <v>2.89784</v>
      </c>
      <c r="IY4" s="284">
        <f>'LibPAS export'!KZ6</f>
        <v>0</v>
      </c>
      <c r="IZ4" s="284">
        <f>'LibPAS export'!LA6</f>
        <v>1.6100000000000001E-3</v>
      </c>
      <c r="JA4" s="284">
        <f>'LibPAS export'!LB6</f>
        <v>0.35770999999999997</v>
      </c>
      <c r="JB4" s="284">
        <f>'LibPAS export'!LC6</f>
        <v>8.8999999999999995E-4</v>
      </c>
      <c r="JC4" s="284">
        <f>'LibPAS export'!LD6</f>
        <v>3.721E-2</v>
      </c>
      <c r="JD4" s="284">
        <f>'LibPAS export'!LE6</f>
        <v>0.70296000000000003</v>
      </c>
      <c r="JE4" s="284">
        <f>'LibPAS export'!LF6</f>
        <v>4.7261100000000003</v>
      </c>
      <c r="JF4" s="284">
        <f>'LibPAS export'!LG6</f>
        <v>2.2460399999999998</v>
      </c>
      <c r="JG4" s="284">
        <f>'LibPAS export'!LH6</f>
        <v>0.21412999999999999</v>
      </c>
      <c r="JH4" s="284">
        <f>'LibPAS export'!LI6</f>
        <v>1049</v>
      </c>
      <c r="JI4" s="284">
        <f>'LibPAS export'!LJ6</f>
        <v>2.60494</v>
      </c>
      <c r="JJ4" s="284">
        <f>'LibPAS export'!LK6</f>
        <v>4.6345900000000002</v>
      </c>
      <c r="JK4" s="284">
        <f>'LibPAS export'!LL6</f>
        <v>363</v>
      </c>
      <c r="JL4" s="284">
        <f>'LibPAS export'!LM6</f>
        <v>448</v>
      </c>
      <c r="JM4" s="284">
        <f>'LibPAS export'!LN6</f>
        <v>15.09206</v>
      </c>
      <c r="JN4" s="284">
        <f>'LibPAS export'!LO6</f>
        <v>0.98962000000000006</v>
      </c>
      <c r="JO4" s="284">
        <f>'LibPAS export'!LP6</f>
        <v>0.62968000000000002</v>
      </c>
      <c r="JP4" s="284">
        <f>'LibPAS export'!LQ6</f>
        <v>0.23949000000000001</v>
      </c>
      <c r="JQ4" s="284">
        <f>'LibPAS export'!LR6</f>
        <v>1.268E-2</v>
      </c>
      <c r="JR4" s="284">
        <f>'LibPAS export'!LS6</f>
        <v>0.62853999999999999</v>
      </c>
      <c r="JS4" s="284" t="str">
        <f>'LibPAS export'!LT6</f>
        <v/>
      </c>
      <c r="JT4" s="284">
        <f>'LibPAS export'!LU6</f>
        <v>0</v>
      </c>
      <c r="JU4" s="284">
        <f>'LibPAS export'!LV6</f>
        <v>0.73041</v>
      </c>
      <c r="JV4" s="284">
        <f>'LibPAS export'!LW6</f>
        <v>2193</v>
      </c>
      <c r="JW4" s="284">
        <f>'LibPAS export'!LX6</f>
        <v>10.337149999999999</v>
      </c>
      <c r="JX4" s="284">
        <f>'LibPAS export'!LY6</f>
        <v>3002</v>
      </c>
      <c r="JY4" s="284">
        <f>'LibPAS export'!LZ6</f>
        <v>3.9210199999999999</v>
      </c>
      <c r="JZ4" s="284">
        <f>'LibPAS export'!MA6</f>
        <v>7.5503099999999996</v>
      </c>
      <c r="KA4" s="284">
        <f>'LibPAS export'!MB6</f>
        <v>0.37930999999999998</v>
      </c>
      <c r="KB4" s="284">
        <f>'LibPAS export'!MC6</f>
        <v>1139</v>
      </c>
      <c r="KC4" s="284">
        <f>'LibPAS export'!MD6</f>
        <v>2.0040300000000002</v>
      </c>
      <c r="KD4" s="284">
        <f>'LibPAS export'!ME6</f>
        <v>0.49987999999999999</v>
      </c>
      <c r="KE4" s="284">
        <f>'LibPAS export'!MF6</f>
        <v>1.46376</v>
      </c>
      <c r="KF4" s="284">
        <f>'LibPAS export'!MG6</f>
        <v>19.151579999999999</v>
      </c>
      <c r="KG4" s="284">
        <f>'LibPAS export'!MH6</f>
        <v>4.2443799999999996</v>
      </c>
      <c r="KH4" s="284">
        <f>'LibPAS export'!MI6</f>
        <v>7.6233000000000004</v>
      </c>
      <c r="KI4" s="284">
        <f>'LibPAS export'!MJ6</f>
        <v>36.3125</v>
      </c>
      <c r="KJ4" s="284">
        <f>'LibPAS export'!MK6</f>
        <v>39533</v>
      </c>
      <c r="KK4" s="284">
        <f>'LibPAS export'!ML6</f>
        <v>30248</v>
      </c>
      <c r="KL4" s="284">
        <f>'LibPAS export'!MM6</f>
        <v>0.16561999999999999</v>
      </c>
      <c r="KM4" s="284">
        <f>'LibPAS export'!MN6</f>
        <v>0.31891999999999998</v>
      </c>
      <c r="KN4" s="284">
        <f>'LibPAS export'!MO6</f>
        <v>0.12096999999999999</v>
      </c>
      <c r="KO4" s="284">
        <f>'LibPAS export'!MP6</f>
        <v>8.77E-3</v>
      </c>
      <c r="KP4" s="284">
        <f>'LibPAS export'!MQ6</f>
        <v>1.6879999999999999E-2</v>
      </c>
      <c r="KQ4" s="284">
        <f>'LibPAS export'!MR6</f>
        <v>6.4000000000000003E-3</v>
      </c>
      <c r="KR4" s="284">
        <f>'LibPAS export'!MS6</f>
        <v>0.5</v>
      </c>
      <c r="KS4" s="284">
        <f>'LibPAS export'!MT6</f>
        <v>0.1058761</v>
      </c>
      <c r="KT4" s="284">
        <f>'LibPAS export'!MU6</f>
        <v>0.89412389999999997</v>
      </c>
      <c r="KU4" s="284">
        <f>'LibPAS export'!MV6</f>
        <v>0.23487179999999999</v>
      </c>
      <c r="KV4" s="284">
        <f>'LibPAS export'!MW6</f>
        <v>0.76512820000000004</v>
      </c>
      <c r="KW4" s="284">
        <f>'LibPAS export'!MX6</f>
        <v>6.5572000000000005E-2</v>
      </c>
      <c r="KX4" s="284">
        <f>'LibPAS export'!MY6</f>
        <v>2.9486E-3</v>
      </c>
      <c r="KY4" s="284">
        <f>'LibPAS export'!MZ6</f>
        <v>0.14734449999999999</v>
      </c>
      <c r="KZ4" s="284">
        <f>'LibPAS export'!NA6</f>
        <v>2.0900499999999999E-2</v>
      </c>
      <c r="LA4" s="284">
        <f>'LibPAS export'!NB6</f>
        <v>0.30708809999999997</v>
      </c>
      <c r="LB4" s="284">
        <f>'LibPAS export'!NC6</f>
        <v>4.17229E-2</v>
      </c>
      <c r="LC4" s="284">
        <f>'LibPAS export'!ND6</f>
        <v>0.47999540000000002</v>
      </c>
      <c r="LD4" s="284">
        <f>'LibPAS export'!NE6</f>
        <v>0.62733989999999995</v>
      </c>
      <c r="LE4" s="284">
        <f>'LibPAS export'!NF6</f>
        <v>1.9119000000000001E-2</v>
      </c>
      <c r="LF4" s="284">
        <f>'LibPAS export'!NG6</f>
        <v>0.50825290000000001</v>
      </c>
      <c r="LG4" s="284">
        <f>'LibPAS export'!NH6</f>
        <v>0.18071290000000001</v>
      </c>
      <c r="LH4" s="284">
        <f>'LibPAS export'!NI6</f>
        <v>0.29191519999999999</v>
      </c>
      <c r="LI4" s="284">
        <f>'LibPAS export'!NJ6</f>
        <v>9285</v>
      </c>
      <c r="LJ4" s="284">
        <f>'LibPAS export'!NK6</f>
        <v>5.8109900000000003</v>
      </c>
      <c r="LK4" s="284">
        <f>'LibPAS export'!NL6</f>
        <v>39438</v>
      </c>
      <c r="LL4" s="284">
        <f>'LibPAS export'!NM6</f>
        <v>78876</v>
      </c>
      <c r="LM4" s="284">
        <f>'LibPAS export'!NN6</f>
        <v>4175</v>
      </c>
      <c r="LN4" s="284">
        <f>'LibPAS export'!NO6</f>
        <v>0.63629139999999995</v>
      </c>
      <c r="LO4" s="284">
        <f>'LibPAS export'!NP6</f>
        <v>4.4967100000000003E-2</v>
      </c>
      <c r="LP4" s="284">
        <f>'LibPAS export'!NQ6</f>
        <v>0.31874140000000001</v>
      </c>
      <c r="LQ4" s="284">
        <f>'LibPAS export'!NR6</f>
        <v>0.19961000000000001</v>
      </c>
      <c r="LR4" s="284">
        <f>'LibPAS export'!NS6</f>
        <v>0.65025999999999995</v>
      </c>
      <c r="LS4" s="284">
        <f>'LibPAS export'!NT6</f>
        <v>0.15273</v>
      </c>
      <c r="LT4" s="284">
        <f>'LibPAS export'!NU6</f>
        <v>32</v>
      </c>
      <c r="LU4" s="284">
        <f>'LibPAS export'!NV6</f>
        <v>2.2963900000000002</v>
      </c>
      <c r="LV4" s="284">
        <f>'LibPAS export'!NW6</f>
        <v>4</v>
      </c>
      <c r="LW4" s="284">
        <f>'LibPAS export'!NX6</f>
        <v>1.4611799999999999</v>
      </c>
      <c r="LX4" s="284">
        <f>'LibPAS export'!NY6</f>
        <v>9.5810000000000006E-2</v>
      </c>
      <c r="LY4" s="284">
        <f>'LibPAS export'!NZ6</f>
        <v>8.795E-2</v>
      </c>
      <c r="LZ4" s="285">
        <f>'LibPAS export'!EH6</f>
        <v>5.27585E-2</v>
      </c>
      <c r="MA4" s="285">
        <f>'LibPAS export'!EI6</f>
        <v>5.5559999999999995E-4</v>
      </c>
      <c r="MB4" s="285">
        <f>'LibPAS export'!EJ6</f>
        <v>0.1343046</v>
      </c>
      <c r="MC4" s="285">
        <f>'LibPAS export'!EK6</f>
        <v>0</v>
      </c>
      <c r="MD4" s="285">
        <f>'LibPAS export'!EL6</f>
        <v>0.12344140000000001</v>
      </c>
      <c r="ME4" s="285">
        <f>'LibPAS export'!EM6</f>
        <v>3.0630000000000002E-4</v>
      </c>
      <c r="MF4" s="285">
        <f>'LibPAS export'!EN6</f>
        <v>0.77507550000000003</v>
      </c>
      <c r="MG4" s="285">
        <f>'LibPAS export'!EO6</f>
        <v>4.2704600000000002E-2</v>
      </c>
      <c r="MH4" s="285">
        <f>'LibPAS export'!EP6</f>
        <v>0.34762179999999998</v>
      </c>
      <c r="MI4" s="285"/>
    </row>
    <row r="5" spans="1:347" x14ac:dyDescent="0.2">
      <c r="A5" s="6" t="str">
        <f>'LibPAS export'!G7</f>
        <v>NC0016</v>
      </c>
      <c r="B5" s="6" t="s">
        <v>2801</v>
      </c>
      <c r="C5" s="203" t="s">
        <v>1913</v>
      </c>
      <c r="D5" s="203" t="s">
        <v>1914</v>
      </c>
      <c r="E5" s="203" t="str">
        <f>'LibPAS export'!AG7</f>
        <v>ALEXANDER COUNTY LIBRARY</v>
      </c>
      <c r="F5" s="203" t="str">
        <f>'LibPAS export'!AJ7</f>
        <v>ALEXANDER</v>
      </c>
      <c r="G5" s="203" t="str">
        <f>'LibPAS export'!Y7</f>
        <v>77 1ST AVE SW</v>
      </c>
      <c r="H5" s="203" t="str">
        <f>'LibPAS export'!Z7</f>
        <v>TAYLORSVILLE</v>
      </c>
      <c r="I5" s="203" t="str">
        <f>'LibPAS export'!AA7</f>
        <v>28681</v>
      </c>
      <c r="J5" s="203" t="str">
        <f>'LibPAS export'!AB7</f>
        <v>2698</v>
      </c>
      <c r="K5" s="203" t="str">
        <f>'LibPAS export'!AC7</f>
        <v>77 1ST AVE SW</v>
      </c>
      <c r="L5" s="203" t="str">
        <f>'LibPAS export'!AD7</f>
        <v>TAYLORSVILLE</v>
      </c>
      <c r="M5" s="203" t="str">
        <f>'LibPAS export'!AE7</f>
        <v>28681</v>
      </c>
      <c r="N5" s="203" t="str">
        <f>'LibPAS export'!AF7</f>
        <v>2698</v>
      </c>
      <c r="O5" s="203" t="str">
        <f>'LibPAS export'!AK7</f>
        <v>Laura Crooks</v>
      </c>
      <c r="P5" s="203" t="str">
        <f>'LibPAS export'!AL7</f>
        <v>(828) 632-4058</v>
      </c>
      <c r="Q5" s="203" t="str">
        <f>'LibPAS export'!AM7</f>
        <v>(828) 632-1094</v>
      </c>
      <c r="R5" s="203" t="str">
        <f>'LibPAS export'!AN7</f>
        <v>lcrooks@alexandercountync.gov</v>
      </c>
      <c r="S5" s="203" t="str">
        <f>'LibPAS export'!AO7</f>
        <v>Laura Crooks</v>
      </c>
      <c r="T5" s="203" t="str">
        <f>'LibPAS export'!AP7</f>
        <v>Director</v>
      </c>
      <c r="U5" s="203" t="str">
        <f>'LibPAS export'!AQ7</f>
        <v>(828) 632-4058</v>
      </c>
      <c r="V5" s="203" t="str">
        <f>'LibPAS export'!AR7</f>
        <v>(828) 632-1094</v>
      </c>
      <c r="W5" s="203" t="str">
        <f>'LibPAS export'!AS7</f>
        <v>lcrooks@alexandercountync.gov</v>
      </c>
      <c r="X5" s="203">
        <f>'LibPAS export'!BB7</f>
        <v>1</v>
      </c>
      <c r="Y5" s="203">
        <f>'LibPAS export'!BC7</f>
        <v>1</v>
      </c>
      <c r="Z5" s="203">
        <f>'LibPAS export'!BD7</f>
        <v>0</v>
      </c>
      <c r="AA5" s="203">
        <f>'LibPAS export'!BE7</f>
        <v>0</v>
      </c>
      <c r="AB5" s="10">
        <f>'LibPAS export'!BH7</f>
        <v>3801</v>
      </c>
      <c r="AC5" s="203">
        <f>'LibPAS export'!BI7</f>
        <v>1</v>
      </c>
      <c r="AD5" s="203">
        <f>'LibPAS export'!BJ7</f>
        <v>0</v>
      </c>
      <c r="AE5" s="203">
        <f>'LibPAS export'!BK7</f>
        <v>1</v>
      </c>
      <c r="AF5" s="203">
        <f>'LibPAS export'!BL7</f>
        <v>7.85</v>
      </c>
      <c r="AG5" s="203">
        <f>'LibPAS export'!BM7</f>
        <v>8.85</v>
      </c>
      <c r="AH5" s="286">
        <f>'LibPAS export'!BN7</f>
        <v>0.11299439999999999</v>
      </c>
      <c r="AI5" s="246">
        <f>'LibPAS export'!BO7</f>
        <v>47983</v>
      </c>
      <c r="AJ5" s="246" t="str">
        <f>'LibPAS export'!BP7</f>
        <v>45,671 - 64,532</v>
      </c>
      <c r="AK5" s="274" t="str">
        <f>'LibPAS export'!BQ7</f>
        <v>2011</v>
      </c>
      <c r="AL5" s="276" t="str">
        <f>'LibPAS export'!BR7</f>
        <v/>
      </c>
      <c r="AM5" s="276" t="str">
        <f>'LibPAS export'!BS7</f>
        <v/>
      </c>
      <c r="AN5" s="276" t="str">
        <f>'LibPAS export'!BT7</f>
        <v/>
      </c>
      <c r="AO5" s="276" t="str">
        <f>'LibPAS export'!BU7</f>
        <v/>
      </c>
      <c r="AP5" s="246">
        <f>'LibPAS export'!BW7</f>
        <v>0</v>
      </c>
      <c r="AQ5" s="246">
        <f>'LibPAS export'!BX7</f>
        <v>461572</v>
      </c>
      <c r="AR5" s="246">
        <f>'LibPAS export'!BY7</f>
        <v>461572</v>
      </c>
      <c r="AS5" s="246">
        <f>'LibPAS export'!BZ7</f>
        <v>90591</v>
      </c>
      <c r="AT5" s="246">
        <f>'LibPAS export'!CA7</f>
        <v>0</v>
      </c>
      <c r="AU5" s="246">
        <f>'LibPAS export'!CB7</f>
        <v>90591</v>
      </c>
      <c r="AV5" s="246">
        <f>'LibPAS export'!CC7</f>
        <v>0</v>
      </c>
      <c r="AW5" s="246">
        <f>'LibPAS export'!CD7</f>
        <v>0</v>
      </c>
      <c r="AX5" s="246">
        <f>'LibPAS export'!CE7</f>
        <v>0</v>
      </c>
      <c r="AY5" s="246">
        <f>'LibPAS export'!CF7</f>
        <v>9403</v>
      </c>
      <c r="AZ5" s="246">
        <f>'LibPAS export'!BV7</f>
        <v>561566</v>
      </c>
      <c r="BA5" s="246">
        <f>'LibPAS export'!CH7</f>
        <v>244968</v>
      </c>
      <c r="BB5" s="246">
        <f>'LibPAS export'!CI7</f>
        <v>74632</v>
      </c>
      <c r="BC5" s="246">
        <f>'LibPAS export'!CJ7</f>
        <v>319600</v>
      </c>
      <c r="BD5" s="246">
        <f>'LibPAS export'!CK7</f>
        <v>26878</v>
      </c>
      <c r="BE5" s="246">
        <f>'LibPAS export'!CL7</f>
        <v>0</v>
      </c>
      <c r="BF5" s="246">
        <f>'LibPAS export'!CM7</f>
        <v>6550</v>
      </c>
      <c r="BG5" s="246">
        <f>'LibPAS export'!CN7</f>
        <v>33428</v>
      </c>
      <c r="BH5" s="246">
        <f>'LibPAS export'!CO7</f>
        <v>77123</v>
      </c>
      <c r="BI5" s="246">
        <f>'LibPAS export'!CP7</f>
        <v>430151</v>
      </c>
      <c r="BJ5" s="246">
        <f>'LibPAS export'!CQ7</f>
        <v>12688</v>
      </c>
      <c r="BK5" s="283">
        <f>'LibPAS export'!CG7</f>
        <v>2.2594E-2</v>
      </c>
      <c r="BL5" s="246">
        <f>'LibPAS export'!CR7</f>
        <v>0</v>
      </c>
      <c r="BM5" s="246">
        <f>'LibPAS export'!CS7</f>
        <v>0</v>
      </c>
      <c r="BN5" s="246">
        <f>'LibPAS export'!CT7</f>
        <v>0</v>
      </c>
      <c r="BO5" s="246">
        <f>'LibPAS export'!CU7</f>
        <v>0</v>
      </c>
      <c r="BP5" s="246">
        <f>'LibPAS export'!CV7</f>
        <v>0</v>
      </c>
      <c r="BQ5" s="246">
        <f>'LibPAS export'!CW7</f>
        <v>0</v>
      </c>
      <c r="BR5" s="10">
        <f>'LibPAS export'!CY7</f>
        <v>17027</v>
      </c>
      <c r="BS5" s="10">
        <f>'LibPAS export'!CZ7</f>
        <v>18831</v>
      </c>
      <c r="BT5" s="10">
        <f>'LibPAS export'!DA7</f>
        <v>35858</v>
      </c>
      <c r="BU5" s="10">
        <f>'LibPAS export'!DB7</f>
        <v>15172</v>
      </c>
      <c r="BV5" s="10">
        <f>'LibPAS export'!DC7</f>
        <v>8370</v>
      </c>
      <c r="BW5" s="10">
        <f>'LibPAS export'!DD7</f>
        <v>23542</v>
      </c>
      <c r="BX5" s="10">
        <f>'LibPAS export'!DE7</f>
        <v>3578</v>
      </c>
      <c r="BY5" s="10" t="str">
        <f>'LibPAS export'!DF7</f>
        <v/>
      </c>
      <c r="BZ5" s="10" t="str">
        <f>'LibPAS export'!DG7</f>
        <v/>
      </c>
      <c r="CA5" s="10">
        <f>'LibPAS export'!DH7</f>
        <v>62978</v>
      </c>
      <c r="CB5" s="10" t="str">
        <f>'LibPAS export'!DI7</f>
        <v/>
      </c>
      <c r="CC5" s="10">
        <f>'LibPAS export'!DJ7</f>
        <v>62978</v>
      </c>
      <c r="CD5" s="10">
        <f>'LibPAS export'!DK7</f>
        <v>0</v>
      </c>
      <c r="CE5" s="258">
        <f>'LibPAS export'!DX7</f>
        <v>28215</v>
      </c>
      <c r="CF5" s="244">
        <f>'LibPAS export'!DP7</f>
        <v>1</v>
      </c>
      <c r="CG5" s="244">
        <f>'LibPAS export'!DQ7</f>
        <v>67</v>
      </c>
      <c r="CH5" s="244">
        <f>'LibPAS export'!DR7</f>
        <v>68</v>
      </c>
      <c r="CI5" s="258">
        <f>'LibPAS export'!DM7</f>
        <v>2587</v>
      </c>
      <c r="CJ5" s="258">
        <f>'LibPAS export'!EC7</f>
        <v>1920</v>
      </c>
      <c r="CK5" s="258">
        <f>'LibPAS export'!DN7</f>
        <v>4570</v>
      </c>
      <c r="CL5" s="258">
        <f>'LibPAS export'!EG7</f>
        <v>563</v>
      </c>
      <c r="CM5" s="203">
        <f>'LibPAS export'!DS7</f>
        <v>0</v>
      </c>
      <c r="CN5" s="203">
        <f>'LibPAS export'!EQ7</f>
        <v>18</v>
      </c>
      <c r="CO5" s="244">
        <f>'LibPAS export'!DL7</f>
        <v>71</v>
      </c>
      <c r="CP5" s="10">
        <f>'LibPAS export'!ET7</f>
        <v>16317</v>
      </c>
      <c r="CQ5" s="10">
        <f>'LibPAS export'!EU7</f>
        <v>3926</v>
      </c>
      <c r="CR5" s="10">
        <f>'LibPAS export'!EV7</f>
        <v>20243</v>
      </c>
      <c r="CS5" s="10">
        <f>'LibPAS export'!EW7</f>
        <v>3064</v>
      </c>
      <c r="CT5" s="10" t="str">
        <f>'LibPAS export'!EX7</f>
        <v/>
      </c>
      <c r="CU5" s="10" t="str">
        <f>'LibPAS export'!EY7</f>
        <v/>
      </c>
      <c r="CV5" s="10">
        <f>'LibPAS export'!EZ7</f>
        <v>13716</v>
      </c>
      <c r="CW5" s="10">
        <f>'LibPAS export'!FA7</f>
        <v>2915</v>
      </c>
      <c r="CX5" s="10">
        <f>'LibPAS export'!FB7</f>
        <v>16631</v>
      </c>
      <c r="CY5" s="10">
        <f>'LibPAS export'!FC7</f>
        <v>39938</v>
      </c>
      <c r="CZ5" s="10">
        <f>'LibPAS export'!FE7</f>
        <v>388</v>
      </c>
      <c r="DA5" s="10" t="str">
        <f>'LibPAS export'!FF7</f>
        <v/>
      </c>
      <c r="DB5" s="10">
        <f>'LibPAS export'!FG7</f>
        <v>40326</v>
      </c>
      <c r="DC5" s="10">
        <f>'LibPAS export'!FH7</f>
        <v>2271</v>
      </c>
      <c r="DD5" s="10">
        <f>'LibPAS export'!FQ7</f>
        <v>64</v>
      </c>
      <c r="DE5" s="10">
        <f t="shared" si="0"/>
        <v>2335</v>
      </c>
      <c r="DF5" s="10">
        <f>'LibPAS export'!FI7</f>
        <v>13111</v>
      </c>
      <c r="DG5" s="10">
        <f>'LibPAS export'!FN7</f>
        <v>46</v>
      </c>
      <c r="DH5" s="10" t="str">
        <f>'LibPAS export'!FR7</f>
        <v/>
      </c>
      <c r="DI5" s="10">
        <f>'LibPAS export'!FS7</f>
        <v>110</v>
      </c>
      <c r="DJ5" s="258" t="str">
        <f>'LibPAS export'!FJ7</f>
        <v/>
      </c>
      <c r="DK5" s="258">
        <f>'LibPAS export'!FK7</f>
        <v>15382</v>
      </c>
      <c r="DL5" s="10">
        <f>'LibPAS export'!FU7</f>
        <v>47191</v>
      </c>
      <c r="DM5" s="10" t="str">
        <f>'LibPAS export'!FV7</f>
        <v/>
      </c>
      <c r="DN5" s="10" t="str">
        <f>'LibPAS export'!FW7</f>
        <v/>
      </c>
      <c r="DO5" s="10" t="str">
        <f>'LibPAS export'!FX7</f>
        <v/>
      </c>
      <c r="DP5" s="10">
        <f>'LibPAS export'!ER7</f>
        <v>47191</v>
      </c>
      <c r="DQ5" s="10" t="str">
        <f>'LibPAS export'!FY7</f>
        <v/>
      </c>
      <c r="DR5" s="10">
        <f>'LibPAS export'!GA7</f>
        <v>14400</v>
      </c>
      <c r="DS5" s="10">
        <f>'LibPAS export'!GB7</f>
        <v>4577</v>
      </c>
      <c r="DT5" s="10">
        <f>'LibPAS export'!GC7</f>
        <v>18977</v>
      </c>
      <c r="DU5" s="10">
        <f>'LibPAS export'!GD7</f>
        <v>73627</v>
      </c>
      <c r="DV5" s="244">
        <f>'LibPAS export'!GO7</f>
        <v>21</v>
      </c>
      <c r="DW5" s="244">
        <f>'LibPAS export'!GP7</f>
        <v>0</v>
      </c>
      <c r="DX5" s="244">
        <f>'LibPAS export'!GQ7</f>
        <v>121</v>
      </c>
      <c r="DY5" s="244">
        <f>'LibPAS export'!GR7</f>
        <v>177</v>
      </c>
      <c r="DZ5" s="244">
        <f>'LibPAS export'!GS7</f>
        <v>11</v>
      </c>
      <c r="EA5" s="244">
        <f>'LibPAS export'!GT7</f>
        <v>21</v>
      </c>
      <c r="EB5" s="244">
        <f>'LibPAS export'!GU7</f>
        <v>351</v>
      </c>
      <c r="EC5" s="244">
        <f>'LibPAS export'!GV7</f>
        <v>418</v>
      </c>
      <c r="ED5" s="244">
        <f>'LibPAS export'!GW7</f>
        <v>0</v>
      </c>
      <c r="EE5" s="244">
        <f>'LibPAS export'!GX7</f>
        <v>418</v>
      </c>
      <c r="EF5" s="10">
        <f>'LibPAS export'!HB7</f>
        <v>2677</v>
      </c>
      <c r="EG5" s="10">
        <f>'LibPAS export'!HC7</f>
        <v>4676</v>
      </c>
      <c r="EH5" s="10">
        <f>'LibPAS export'!HD7</f>
        <v>7353</v>
      </c>
      <c r="EI5" s="10">
        <f>'LibPAS export'!GY7</f>
        <v>120</v>
      </c>
      <c r="EJ5" s="10">
        <f>'LibPAS export'!GZ7</f>
        <v>441</v>
      </c>
      <c r="EK5" s="10">
        <f>'LibPAS export'!HA7</f>
        <v>561</v>
      </c>
      <c r="EL5" s="10">
        <f>'LibPAS export'!HE7</f>
        <v>8332</v>
      </c>
      <c r="EM5" s="10">
        <f>'LibPAS export'!HF7</f>
        <v>0</v>
      </c>
      <c r="EN5" s="10">
        <f>'LibPAS export'!HG7</f>
        <v>0</v>
      </c>
      <c r="EO5" s="10">
        <f>'LibPAS export'!HH7</f>
        <v>0</v>
      </c>
      <c r="EP5" s="10" t="s">
        <v>5026</v>
      </c>
      <c r="EQ5" s="258" t="str">
        <f>'LibPAS export'!HQ7</f>
        <v/>
      </c>
      <c r="ER5" s="258" t="str">
        <f>'LibPAS export'!HR7</f>
        <v/>
      </c>
      <c r="ES5" s="10">
        <f>'LibPAS export'!HL7</f>
        <v>1600</v>
      </c>
      <c r="ET5" s="10" t="str">
        <f>'LibPAS export'!HJ7</f>
        <v>Did not track this year</v>
      </c>
      <c r="EU5" s="10" t="str">
        <f>'LibPAS export'!HK7</f>
        <v>Did not track this year</v>
      </c>
      <c r="EV5" s="244">
        <f>'LibPAS export'!HS7</f>
        <v>0</v>
      </c>
      <c r="EW5" s="244">
        <f>'LibPAS export'!HT7</f>
        <v>3</v>
      </c>
      <c r="EX5" s="203" t="str">
        <f>'LibPAS export'!AT7</f>
        <v>www.alexanderlibrary.org</v>
      </c>
      <c r="EY5" s="244">
        <f>'LibPAS export'!HU7</f>
        <v>11</v>
      </c>
      <c r="EZ5" s="244">
        <f>'LibPAS export'!HV7</f>
        <v>13</v>
      </c>
      <c r="FA5" s="258">
        <f>'LibPAS export'!HW7</f>
        <v>14637</v>
      </c>
      <c r="FB5" s="10">
        <f>'LibPAS export'!HY7</f>
        <v>43714</v>
      </c>
      <c r="FC5" s="10" t="str">
        <f>'LibPAS export'!HZ7</f>
        <v/>
      </c>
      <c r="FD5" s="203" t="s">
        <v>1530</v>
      </c>
      <c r="FE5" s="203" t="s">
        <v>1530</v>
      </c>
      <c r="FF5" s="203" t="s">
        <v>1530</v>
      </c>
      <c r="FG5" s="203" t="s">
        <v>1530</v>
      </c>
      <c r="FH5" s="203" t="s">
        <v>1530</v>
      </c>
      <c r="FI5" s="203" t="s">
        <v>1530</v>
      </c>
      <c r="FJ5" s="203" t="s">
        <v>1530</v>
      </c>
      <c r="FK5" s="203" t="s">
        <v>1530</v>
      </c>
      <c r="FL5" s="203" t="s">
        <v>1530</v>
      </c>
      <c r="FM5" s="203" t="s">
        <v>1530</v>
      </c>
      <c r="FN5" s="203" t="s">
        <v>1530</v>
      </c>
      <c r="FO5" s="203" t="s">
        <v>1530</v>
      </c>
      <c r="FP5" s="203" t="s">
        <v>1530</v>
      </c>
      <c r="FQ5" s="203" t="s">
        <v>1530</v>
      </c>
      <c r="FR5" s="203" t="s">
        <v>1530</v>
      </c>
      <c r="FS5" s="203" t="s">
        <v>1530</v>
      </c>
      <c r="FT5" s="203" t="s">
        <v>1530</v>
      </c>
      <c r="FU5" s="203" t="s">
        <v>1530</v>
      </c>
      <c r="FV5" s="203" t="s">
        <v>1530</v>
      </c>
      <c r="FW5" s="203" t="s">
        <v>1530</v>
      </c>
      <c r="FX5" s="203" t="s">
        <v>1530</v>
      </c>
      <c r="FY5" s="203" t="s">
        <v>1530</v>
      </c>
      <c r="FZ5" s="203" t="s">
        <v>1530</v>
      </c>
      <c r="GA5" s="203" t="s">
        <v>1530</v>
      </c>
      <c r="GB5" s="203" t="s">
        <v>1530</v>
      </c>
      <c r="GC5" s="203" t="str">
        <f>'LibPAS export'!G7</f>
        <v>NC0016</v>
      </c>
      <c r="GD5" s="203" t="str">
        <f>'LibPAS export'!H7</f>
        <v>C-ALEXANDER</v>
      </c>
      <c r="GE5" s="203" t="str">
        <f>'LibPAS export'!I7</f>
        <v>NO</v>
      </c>
      <c r="GF5" s="203" t="str">
        <f>'LibPAS export'!J7</f>
        <v>CO</v>
      </c>
      <c r="GG5" s="203" t="str">
        <f>'LibPAS export'!K7</f>
        <v>MO</v>
      </c>
      <c r="GH5" s="203" t="str">
        <f>'LibPAS export'!L7</f>
        <v>Y</v>
      </c>
      <c r="GI5" s="203" t="str">
        <f>'LibPAS export'!M7</f>
        <v>CO1</v>
      </c>
      <c r="GJ5" s="203" t="str">
        <f>'LibPAS export'!N7</f>
        <v>N</v>
      </c>
      <c r="GK5" s="258">
        <f>'LibPAS export'!O7</f>
        <v>37361</v>
      </c>
      <c r="GL5" s="203">
        <f>'LibPAS export'!AH7</f>
        <v>2</v>
      </c>
      <c r="GM5" s="203" t="str">
        <f>'LibPAS export'!AI7</f>
        <v>County</v>
      </c>
      <c r="GN5" s="203" t="str">
        <f>'LibPAS export'!P7</f>
        <v>Yes</v>
      </c>
      <c r="GO5" s="203">
        <f>'LibPAS export'!Q7</f>
        <v>691</v>
      </c>
      <c r="GP5" s="203">
        <f>'LibPAS export'!R7</f>
        <v>43</v>
      </c>
      <c r="GQ5" s="203">
        <f>'LibPAS export'!S7</f>
        <v>1362</v>
      </c>
      <c r="GR5" s="203">
        <f>'LibPAS export'!T7</f>
        <v>12339</v>
      </c>
      <c r="GS5" s="203">
        <f>'LibPAS export'!U7</f>
        <v>129</v>
      </c>
      <c r="GT5" s="203">
        <f>'LibPAS export'!V7</f>
        <v>2</v>
      </c>
      <c r="GU5" s="203">
        <f>'LibPAS export'!W7</f>
        <v>37</v>
      </c>
      <c r="GV5" s="203">
        <f>'LibPAS export'!X7</f>
        <v>1967</v>
      </c>
      <c r="GW5" s="283">
        <f>'LibPAS export'!GF7</f>
        <v>0.88249999999999995</v>
      </c>
      <c r="GX5" s="283">
        <f>'LibPAS export'!GG7</f>
        <v>5.0169999999999999E-2</v>
      </c>
      <c r="GY5" s="245">
        <f>'LibPAS export'!GH7</f>
        <v>23.73789</v>
      </c>
      <c r="GZ5" s="245">
        <f>'LibPAS export'!GI7</f>
        <v>24.674499999999998</v>
      </c>
      <c r="HA5" s="245">
        <f>'LibPAS export'!GJ7</f>
        <v>19.90476</v>
      </c>
      <c r="HB5" s="284">
        <f>'LibPAS export'!JC7</f>
        <v>9.1151099999999996</v>
      </c>
      <c r="HC5" s="284">
        <f>'LibPAS export'!JD7</f>
        <v>6.7724799999999998</v>
      </c>
      <c r="HD5" s="284">
        <f>'LibPAS export'!JE7</f>
        <v>0.70835999999999999</v>
      </c>
      <c r="HE5" s="284">
        <f>'LibPAS export'!JF7</f>
        <v>22.666969999999999</v>
      </c>
      <c r="HF5" s="284">
        <f>'LibPAS export'!JG7</f>
        <v>16.841439999999999</v>
      </c>
      <c r="HG5" s="284">
        <f>'LibPAS export'!JH7</f>
        <v>1.7615000000000001</v>
      </c>
      <c r="HH5" s="284">
        <f>'LibPAS export'!JI7</f>
        <v>5.8422999999999998</v>
      </c>
      <c r="HI5" s="284">
        <f>'LibPAS export'!JJ7</f>
        <v>4.3407999999999998</v>
      </c>
      <c r="HJ5" s="284">
        <f>'LibPAS export'!JK7</f>
        <v>0.45401999999999998</v>
      </c>
      <c r="HK5" s="284">
        <f>'LibPAS export'!JL7</f>
        <v>268.84438</v>
      </c>
      <c r="HL5" s="284">
        <f>'LibPAS export'!JM7</f>
        <v>199.75</v>
      </c>
      <c r="HM5" s="284">
        <f>'LibPAS export'!JN7</f>
        <v>20.892499999999998</v>
      </c>
      <c r="HN5" s="284">
        <f>'LibPAS export'!JO7</f>
        <v>51.626379999999997</v>
      </c>
      <c r="HO5" s="284">
        <f>'LibPAS export'!JP7</f>
        <v>38.358139999999999</v>
      </c>
      <c r="HP5" s="284">
        <f>'LibPAS export'!JQ7</f>
        <v>4.0119999999999996</v>
      </c>
      <c r="HQ5" s="284">
        <f>'LibPAS export'!JR7</f>
        <v>21.840620000000001</v>
      </c>
      <c r="HR5" s="284">
        <f>'LibPAS export'!JS7</f>
        <v>16.22747</v>
      </c>
      <c r="HS5" s="284">
        <f>'LibPAS export'!JT7</f>
        <v>1.6972799999999999</v>
      </c>
      <c r="HT5" s="284">
        <f>'LibPAS export'!JU7</f>
        <v>1.26311</v>
      </c>
      <c r="HU5" s="284">
        <f>'LibPAS export'!JV7</f>
        <v>1.9706900000000001</v>
      </c>
      <c r="HV5" s="284">
        <f>'LibPAS export'!JW7</f>
        <v>0</v>
      </c>
      <c r="HW5" s="284">
        <f>'LibPAS export'!JX7</f>
        <v>0.15809000000000001</v>
      </c>
      <c r="HX5" s="284">
        <f>'LibPAS export'!JY7</f>
        <v>4.283E-2</v>
      </c>
      <c r="HY5" s="284">
        <f>'LibPAS export'!JZ7</f>
        <v>0.52715000000000001</v>
      </c>
      <c r="HZ5" s="284">
        <f>'LibPAS export'!KA7</f>
        <v>0.50793999999999995</v>
      </c>
      <c r="IA5" s="284">
        <f>'LibPAS export'!KB7</f>
        <v>0.22301000000000001</v>
      </c>
      <c r="IB5" s="284">
        <f>'LibPAS export'!KC7</f>
        <v>0</v>
      </c>
      <c r="IC5" s="284">
        <f>'LibPAS export'!KD7</f>
        <v>8.0000000000000007E-5</v>
      </c>
      <c r="ID5" s="284">
        <f>'LibPAS export'!KE7</f>
        <v>0.39177000000000001</v>
      </c>
      <c r="IE5" s="284">
        <f>'LibPAS export'!KF7</f>
        <v>1.119E-2</v>
      </c>
      <c r="IF5" s="284">
        <f>'LibPAS export'!KG7</f>
        <v>0.19681000000000001</v>
      </c>
      <c r="IG5" s="284">
        <f>'LibPAS export'!KH7</f>
        <v>180</v>
      </c>
      <c r="IH5" s="284">
        <f>'LibPAS export'!KI7</f>
        <v>1600</v>
      </c>
      <c r="II5" s="284">
        <f>'LibPAS export'!KJ7</f>
        <v>1600</v>
      </c>
      <c r="IJ5" s="284">
        <f>'LibPAS export'!KK7</f>
        <v>8319</v>
      </c>
      <c r="IK5" s="284">
        <f>'LibPAS export'!KL7</f>
        <v>73627</v>
      </c>
      <c r="IL5" s="284">
        <f>'LibPAS export'!KM7</f>
        <v>73627</v>
      </c>
      <c r="IM5" s="284">
        <f>'LibPAS export'!KN7</f>
        <v>47191</v>
      </c>
      <c r="IN5" s="284">
        <f>'LibPAS export'!KO7</f>
        <v>47191</v>
      </c>
      <c r="IO5" s="284">
        <f>'LibPAS export'!KP7</f>
        <v>0.46737000000000001</v>
      </c>
      <c r="IP5" s="284">
        <f>'LibPAS export'!KQ7</f>
        <v>5332</v>
      </c>
      <c r="IQ5" s="284">
        <f>'LibPAS export'!KR7</f>
        <v>2.5636100000000002</v>
      </c>
      <c r="IR5" s="284">
        <f>'LibPAS export'!KS7</f>
        <v>2.42475</v>
      </c>
      <c r="IS5" s="284">
        <f>'LibPAS export'!KT7</f>
        <v>12.354380000000001</v>
      </c>
      <c r="IT5" s="284">
        <f>'LibPAS export'!KU7</f>
        <v>0</v>
      </c>
      <c r="IU5" s="284">
        <f>'LibPAS export'!KV7</f>
        <v>0.25168000000000001</v>
      </c>
      <c r="IV5" s="284">
        <f>'LibPAS export'!KW7</f>
        <v>15.030810000000001</v>
      </c>
      <c r="IW5" s="284">
        <f>'LibPAS export'!KX7</f>
        <v>8.5543700000000005</v>
      </c>
      <c r="IX5" s="284">
        <f>'LibPAS export'!KY7</f>
        <v>2.7025999999999999</v>
      </c>
      <c r="IY5" s="284">
        <f>'LibPAS export'!KZ7</f>
        <v>0</v>
      </c>
      <c r="IZ5" s="284">
        <f>'LibPAS export'!LA7</f>
        <v>1.9E-3</v>
      </c>
      <c r="JA5" s="284">
        <f>'LibPAS export'!LB7</f>
        <v>0.75519999999999998</v>
      </c>
      <c r="JB5" s="284">
        <f>'LibPAS export'!LC7</f>
        <v>1.82E-3</v>
      </c>
      <c r="JC5" s="284">
        <f>'LibPAS export'!LD7</f>
        <v>5.2699999999999997E-2</v>
      </c>
      <c r="JD5" s="284">
        <f>'LibPAS export'!LE7</f>
        <v>0.46634999999999999</v>
      </c>
      <c r="JE5" s="284">
        <f>'LibPAS export'!LF7</f>
        <v>3.7413699999999999</v>
      </c>
      <c r="JF5" s="284">
        <f>'LibPAS export'!LG7</f>
        <v>1.6856599999999999</v>
      </c>
      <c r="JG5" s="284">
        <f>'LibPAS export'!LH7</f>
        <v>0.21010999999999999</v>
      </c>
      <c r="JH5" s="284">
        <f>'LibPAS export'!LI7</f>
        <v>1486</v>
      </c>
      <c r="JI5" s="284">
        <f>'LibPAS export'!LJ7</f>
        <v>3.5832899999999999</v>
      </c>
      <c r="JJ5" s="284">
        <f>'LibPAS export'!LK7</f>
        <v>2.06426</v>
      </c>
      <c r="JK5" s="284">
        <f>'LibPAS export'!LL7</f>
        <v>237</v>
      </c>
      <c r="JL5" s="284">
        <f>'LibPAS export'!LM7</f>
        <v>270</v>
      </c>
      <c r="JM5" s="284">
        <f>'LibPAS export'!LN7</f>
        <v>11.51337</v>
      </c>
      <c r="JN5" s="284">
        <f>'LibPAS export'!LO7</f>
        <v>0.89473000000000003</v>
      </c>
      <c r="JO5" s="284">
        <f>'LibPAS export'!LP7</f>
        <v>0.71940999999999999</v>
      </c>
      <c r="JP5" s="284">
        <f>'LibPAS export'!LQ7</f>
        <v>0.23688000000000001</v>
      </c>
      <c r="JQ5" s="284">
        <f>'LibPAS export'!LR7</f>
        <v>2.6769999999999999E-2</v>
      </c>
      <c r="JR5" s="284">
        <f>'LibPAS export'!LS7</f>
        <v>0.41366000000000003</v>
      </c>
      <c r="JS5" s="284">
        <f>'LibPAS export'!LT7</f>
        <v>0</v>
      </c>
      <c r="JT5" s="284">
        <f>'LibPAS export'!LU7</f>
        <v>0</v>
      </c>
      <c r="JU5" s="284">
        <f>'LibPAS export'!LV7</f>
        <v>0.64095000000000002</v>
      </c>
      <c r="JV5" s="284">
        <f>'LibPAS export'!LW7</f>
        <v>907</v>
      </c>
      <c r="JW5" s="284">
        <f>'LibPAS export'!LX7</f>
        <v>19.370429999999999</v>
      </c>
      <c r="JX5" s="284">
        <f>'LibPAS export'!LY7</f>
        <v>1415</v>
      </c>
      <c r="JY5" s="284">
        <f>'LibPAS export'!LZ7</f>
        <v>0.42093999999999998</v>
      </c>
      <c r="JZ5" s="284">
        <f>'LibPAS export'!MA7</f>
        <v>12.415419999999999</v>
      </c>
      <c r="KA5" s="284">
        <f>'LibPAS export'!MB7</f>
        <v>2.1729999999999999E-2</v>
      </c>
      <c r="KB5" s="284">
        <f>'LibPAS export'!MC7</f>
        <v>30</v>
      </c>
      <c r="KC5" s="284">
        <f>'LibPAS export'!MD7</f>
        <v>2.1396500000000001</v>
      </c>
      <c r="KD5" s="284">
        <f>'LibPAS export'!ME7</f>
        <v>0.45401999999999998</v>
      </c>
      <c r="KE5" s="284">
        <f>'LibPAS export'!MF7</f>
        <v>1.3714</v>
      </c>
      <c r="KF5" s="284">
        <f>'LibPAS export'!MG7</f>
        <v>10.17371</v>
      </c>
      <c r="KG5" s="284">
        <f>'LibPAS export'!MH7</f>
        <v>2.4867499999999998</v>
      </c>
      <c r="KH5" s="284">
        <f>'LibPAS export'!MI7</f>
        <v>5.8422999999999998</v>
      </c>
      <c r="KI5" s="284">
        <f>'LibPAS export'!MJ7</f>
        <v>36.548079999999999</v>
      </c>
      <c r="KJ5" s="284">
        <f>'LibPAS export'!MK7</f>
        <v>36112</v>
      </c>
      <c r="KK5" s="284">
        <f>'LibPAS export'!ML7</f>
        <v>27680</v>
      </c>
      <c r="KL5" s="284">
        <f>'LibPAS export'!MM7</f>
        <v>0.18754000000000001</v>
      </c>
      <c r="KM5" s="284">
        <f>'LibPAS export'!MN7</f>
        <v>5.53125</v>
      </c>
      <c r="KN5" s="284">
        <f>'LibPAS export'!MO7</f>
        <v>0.1202</v>
      </c>
      <c r="KO5" s="284">
        <f>'LibPAS export'!MP7</f>
        <v>2.1190000000000001E-2</v>
      </c>
      <c r="KP5" s="284">
        <f>'LibPAS export'!MQ7</f>
        <v>0.625</v>
      </c>
      <c r="KQ5" s="284">
        <f>'LibPAS export'!MR7</f>
        <v>1.358E-2</v>
      </c>
      <c r="KR5" s="284">
        <f>'LibPAS export'!MS7</f>
        <v>1</v>
      </c>
      <c r="KS5" s="284">
        <f>'LibPAS export'!MT7</f>
        <v>0.11299439999999999</v>
      </c>
      <c r="KT5" s="284">
        <f>'LibPAS export'!MU7</f>
        <v>0.88700559999999995</v>
      </c>
      <c r="KU5" s="284">
        <f>'LibPAS export'!MV7</f>
        <v>0.2335169</v>
      </c>
      <c r="KV5" s="284">
        <f>'LibPAS export'!MW7</f>
        <v>0.76648309999999997</v>
      </c>
      <c r="KW5" s="284">
        <f>'LibPAS export'!MX7</f>
        <v>7.7712199999999995E-2</v>
      </c>
      <c r="KX5" s="284">
        <f>'LibPAS export'!MY7</f>
        <v>0</v>
      </c>
      <c r="KY5" s="284">
        <f>'LibPAS export'!MZ7</f>
        <v>0.17350189999999999</v>
      </c>
      <c r="KZ5" s="284">
        <f>'LibPAS export'!NA7</f>
        <v>1.52272E-2</v>
      </c>
      <c r="LA5" s="284">
        <f>'LibPAS export'!NB7</f>
        <v>0.17929290000000001</v>
      </c>
      <c r="LB5" s="284">
        <f>'LibPAS export'!NC7</f>
        <v>6.2484999999999999E-2</v>
      </c>
      <c r="LC5" s="284">
        <f>'LibPAS export'!ND7</f>
        <v>0.56949300000000003</v>
      </c>
      <c r="LD5" s="284">
        <f>'LibPAS export'!NE7</f>
        <v>0.74299490000000001</v>
      </c>
      <c r="LE5" s="284">
        <f>'LibPAS export'!NF7</f>
        <v>0</v>
      </c>
      <c r="LF5" s="284">
        <f>'LibPAS export'!NG7</f>
        <v>0.82193720000000003</v>
      </c>
      <c r="LG5" s="284">
        <f>'LibPAS export'!NH7</f>
        <v>1.6744200000000001E-2</v>
      </c>
      <c r="LH5" s="284">
        <f>'LibPAS export'!NI7</f>
        <v>0.1613185</v>
      </c>
      <c r="LI5" s="284">
        <f>'LibPAS export'!NJ7</f>
        <v>8432</v>
      </c>
      <c r="LJ5" s="284">
        <f>'LibPAS export'!NK7</f>
        <v>3.8797999999999999</v>
      </c>
      <c r="LK5" s="284">
        <f>'LibPAS export'!NL7</f>
        <v>37361</v>
      </c>
      <c r="LL5" s="284">
        <f>'LibPAS export'!NM7</f>
        <v>37361</v>
      </c>
      <c r="LM5" s="284">
        <f>'LibPAS export'!NN7</f>
        <v>4221</v>
      </c>
      <c r="LN5" s="284">
        <f>'LibPAS export'!NO7</f>
        <v>0.80405649999999995</v>
      </c>
      <c r="LO5" s="284">
        <f>'LibPAS export'!NP7</f>
        <v>0</v>
      </c>
      <c r="LP5" s="284">
        <f>'LibPAS export'!NQ7</f>
        <v>0.19594349999999999</v>
      </c>
      <c r="LQ5" s="284">
        <f>'LibPAS export'!NR7</f>
        <v>0.19264000000000001</v>
      </c>
      <c r="LR5" s="284">
        <f>'LibPAS export'!NS7</f>
        <v>0.63231999999999999</v>
      </c>
      <c r="LS5" s="284">
        <f>'LibPAS export'!NT7</f>
        <v>0.14766000000000001</v>
      </c>
      <c r="LT5" s="284">
        <f>'LibPAS export'!NU7</f>
        <v>0</v>
      </c>
      <c r="LU5" s="284">
        <f>'LibPAS export'!NV7</f>
        <v>1.7557499999999999</v>
      </c>
      <c r="LV5" s="284">
        <f>'LibPAS export'!NW7</f>
        <v>7</v>
      </c>
      <c r="LW5" s="284">
        <f>'LibPAS export'!NX7</f>
        <v>1.4117200000000001</v>
      </c>
      <c r="LX5" s="284">
        <f>'LibPAS export'!NY7</f>
        <v>0.10971</v>
      </c>
      <c r="LY5" s="284">
        <f>'LibPAS export'!NZ7</f>
        <v>8.4029999999999994E-2</v>
      </c>
      <c r="LZ5" s="285">
        <f>'LibPAS export'!EH7</f>
        <v>5.0835900000000003E-2</v>
      </c>
      <c r="MA5" s="285">
        <f>'LibPAS export'!EI7</f>
        <v>7.0319999999999996E-4</v>
      </c>
      <c r="MB5" s="285">
        <f>'LibPAS export'!EJ7</f>
        <v>0.30402489999999999</v>
      </c>
      <c r="MC5" s="285">
        <f>'LibPAS export'!EK7</f>
        <v>0</v>
      </c>
      <c r="MD5" s="285">
        <f>'LibPAS export'!EL7</f>
        <v>0.27943390000000001</v>
      </c>
      <c r="ME5" s="285">
        <f>'LibPAS export'!EM7</f>
        <v>6.7350000000000005E-4</v>
      </c>
      <c r="MF5" s="285">
        <f>'LibPAS export'!EN7</f>
        <v>0.62371750000000004</v>
      </c>
      <c r="MG5" s="285">
        <f>'LibPAS export'!EO7</f>
        <v>4.4636099999999998E-2</v>
      </c>
      <c r="MH5" s="285">
        <f>'LibPAS export'!EP7</f>
        <v>0.41734650000000001</v>
      </c>
      <c r="MI5" s="285"/>
    </row>
    <row r="6" spans="1:347" x14ac:dyDescent="0.2">
      <c r="A6" s="6" t="str">
        <f>'LibPAS export'!G8</f>
        <v>NC0003</v>
      </c>
      <c r="B6" s="6" t="s">
        <v>2802</v>
      </c>
      <c r="C6" s="203" t="s">
        <v>1919</v>
      </c>
      <c r="D6" s="203" t="s">
        <v>1920</v>
      </c>
      <c r="E6" s="203" t="str">
        <f>'LibPAS export'!AG8</f>
        <v>AVERY-MITCHELL-YANCEY REGIONAL LIBRARY</v>
      </c>
      <c r="F6" s="203" t="str">
        <f>'LibPAS export'!AJ8</f>
        <v>YANCEY</v>
      </c>
      <c r="G6" s="203" t="str">
        <f>'LibPAS export'!Y8</f>
        <v>PO DRAWER 310</v>
      </c>
      <c r="H6" s="203" t="str">
        <f>'LibPAS export'!Z8</f>
        <v>BURNSVILLE</v>
      </c>
      <c r="I6" s="203" t="str">
        <f>'LibPAS export'!AA8</f>
        <v>28714</v>
      </c>
      <c r="J6" s="203" t="str">
        <f>'LibPAS export'!AB8</f>
        <v>0310</v>
      </c>
      <c r="K6" s="203" t="str">
        <f>'LibPAS export'!AC8</f>
        <v>289 BURNSVILLE SCHOOL RD</v>
      </c>
      <c r="L6" s="203" t="str">
        <f>'LibPAS export'!AD8</f>
        <v>BURNSVILLE</v>
      </c>
      <c r="M6" s="203" t="str">
        <f>'LibPAS export'!AE8</f>
        <v>28714</v>
      </c>
      <c r="N6" s="203" t="str">
        <f>'LibPAS export'!AF8</f>
        <v>0310</v>
      </c>
      <c r="O6" s="203" t="str">
        <f>'LibPAS export'!AK8</f>
        <v>Daniel Barron</v>
      </c>
      <c r="P6" s="203" t="str">
        <f>'LibPAS export'!AL8</f>
        <v>(828) 682-4476</v>
      </c>
      <c r="Q6" s="203" t="str">
        <f>'LibPAS export'!AM8</f>
        <v>(828) 682-6277</v>
      </c>
      <c r="R6" s="203" t="str">
        <f>'LibPAS export'!AN8</f>
        <v>director@amyregionallibrary.org</v>
      </c>
      <c r="S6" s="203" t="str">
        <f>'LibPAS export'!AO8</f>
        <v>Rella B. Dale</v>
      </c>
      <c r="T6" s="203" t="str">
        <f>'LibPAS export'!AP8</f>
        <v>Administrative Assistant</v>
      </c>
      <c r="U6" s="203" t="str">
        <f>'LibPAS export'!AQ8</f>
        <v>(828) 682-4476</v>
      </c>
      <c r="V6" s="203" t="str">
        <f>'LibPAS export'!AR8</f>
        <v>(828) 682-6277</v>
      </c>
      <c r="W6" s="203" t="str">
        <f>'LibPAS export'!AS8</f>
        <v>Tech@amyregionallibrary.org</v>
      </c>
      <c r="X6" s="203">
        <f>'LibPAS export'!BB8</f>
        <v>0</v>
      </c>
      <c r="Y6" s="203">
        <f>'LibPAS export'!BC8</f>
        <v>4</v>
      </c>
      <c r="Z6" s="203">
        <f>'LibPAS export'!BD8</f>
        <v>1</v>
      </c>
      <c r="AA6" s="203">
        <f>'LibPAS export'!BE8</f>
        <v>1</v>
      </c>
      <c r="AB6" s="10">
        <f>'LibPAS export'!BH8</f>
        <v>11640</v>
      </c>
      <c r="AC6" s="203">
        <f>'LibPAS export'!BI8</f>
        <v>3</v>
      </c>
      <c r="AD6" s="203">
        <f>'LibPAS export'!BJ8</f>
        <v>1</v>
      </c>
      <c r="AE6" s="203">
        <f>'LibPAS export'!BK8</f>
        <v>4</v>
      </c>
      <c r="AF6" s="203">
        <f>'LibPAS export'!BL8</f>
        <v>16</v>
      </c>
      <c r="AG6" s="203">
        <f>'LibPAS export'!BM8</f>
        <v>20</v>
      </c>
      <c r="AH6" s="286">
        <f>'LibPAS export'!BN8</f>
        <v>0.15</v>
      </c>
      <c r="AI6" s="246">
        <f>'LibPAS export'!BO8</f>
        <v>51000</v>
      </c>
      <c r="AJ6" s="246" t="str">
        <f>'LibPAS export'!BP8</f>
        <v>45,000 - 60,000</v>
      </c>
      <c r="AK6" s="274" t="str">
        <f>'LibPAS export'!BQ8</f>
        <v>2006</v>
      </c>
      <c r="AL6" s="276">
        <f>'LibPAS export'!BR8</f>
        <v>26291</v>
      </c>
      <c r="AM6" s="276">
        <f>'LibPAS export'!BS8</f>
        <v>8.17</v>
      </c>
      <c r="AN6" s="276">
        <f>'LibPAS export'!BT8</f>
        <v>9.5</v>
      </c>
      <c r="AO6" s="276">
        <f>'LibPAS export'!BU8</f>
        <v>11.25</v>
      </c>
      <c r="AP6" s="246">
        <f>'LibPAS export'!BW8</f>
        <v>76634</v>
      </c>
      <c r="AQ6" s="246">
        <f>'LibPAS export'!BX8</f>
        <v>278637</v>
      </c>
      <c r="AR6" s="246">
        <f>'LibPAS export'!BY8</f>
        <v>355271</v>
      </c>
      <c r="AS6" s="246">
        <f>'LibPAS export'!BZ8</f>
        <v>283892</v>
      </c>
      <c r="AT6" s="246">
        <f>'LibPAS export'!CA8</f>
        <v>0</v>
      </c>
      <c r="AU6" s="246">
        <f>'LibPAS export'!CB8</f>
        <v>283892</v>
      </c>
      <c r="AV6" s="246">
        <f>'LibPAS export'!CC8</f>
        <v>0</v>
      </c>
      <c r="AW6" s="246">
        <f>'LibPAS export'!CD8</f>
        <v>0</v>
      </c>
      <c r="AX6" s="246">
        <f>'LibPAS export'!CE8</f>
        <v>0</v>
      </c>
      <c r="AY6" s="246">
        <f>'LibPAS export'!CF8</f>
        <v>143760</v>
      </c>
      <c r="AZ6" s="246">
        <f>'LibPAS export'!BV8</f>
        <v>782923</v>
      </c>
      <c r="BA6" s="246">
        <f>'LibPAS export'!CH8</f>
        <v>362731</v>
      </c>
      <c r="BB6" s="246">
        <f>'LibPAS export'!CI8</f>
        <v>103475</v>
      </c>
      <c r="BC6" s="246">
        <f>'LibPAS export'!CJ8</f>
        <v>466206</v>
      </c>
      <c r="BD6" s="246">
        <f>'LibPAS export'!CK8</f>
        <v>38561</v>
      </c>
      <c r="BE6" s="246">
        <f>'LibPAS export'!CL8</f>
        <v>0</v>
      </c>
      <c r="BF6" s="246">
        <f>'LibPAS export'!CM8</f>
        <v>0</v>
      </c>
      <c r="BG6" s="246">
        <f>'LibPAS export'!CN8</f>
        <v>38561</v>
      </c>
      <c r="BH6" s="246">
        <f>'LibPAS export'!CO8</f>
        <v>206970</v>
      </c>
      <c r="BI6" s="246">
        <f>'LibPAS export'!CP8</f>
        <v>711737</v>
      </c>
      <c r="BJ6" s="246">
        <f>'LibPAS export'!CQ8</f>
        <v>69846</v>
      </c>
      <c r="BK6" s="283">
        <f>'LibPAS export'!CG8</f>
        <v>8.9211799999999994E-2</v>
      </c>
      <c r="BL6" s="246">
        <f>'LibPAS export'!CR8</f>
        <v>0</v>
      </c>
      <c r="BM6" s="246">
        <f>'LibPAS export'!CS8</f>
        <v>0</v>
      </c>
      <c r="BN6" s="246">
        <f>'LibPAS export'!CT8</f>
        <v>0</v>
      </c>
      <c r="BO6" s="246">
        <f>'LibPAS export'!CU8</f>
        <v>0</v>
      </c>
      <c r="BP6" s="246">
        <f>'LibPAS export'!CV8</f>
        <v>0</v>
      </c>
      <c r="BQ6" s="246">
        <f>'LibPAS export'!CW8</f>
        <v>0</v>
      </c>
      <c r="BR6" s="10">
        <f>'LibPAS export'!CY8</f>
        <v>60613</v>
      </c>
      <c r="BS6" s="10">
        <f>'LibPAS export'!CZ8</f>
        <v>60227</v>
      </c>
      <c r="BT6" s="10">
        <f>'LibPAS export'!DA8</f>
        <v>120840</v>
      </c>
      <c r="BU6" s="10">
        <f>'LibPAS export'!DB8</f>
        <v>11917</v>
      </c>
      <c r="BV6" s="10">
        <f>'LibPAS export'!DC8</f>
        <v>0</v>
      </c>
      <c r="BW6" s="10">
        <f>'LibPAS export'!DD8</f>
        <v>11917</v>
      </c>
      <c r="BX6" s="10">
        <f>'LibPAS export'!DE8</f>
        <v>13021</v>
      </c>
      <c r="BY6" s="10">
        <f>'LibPAS export'!DF8</f>
        <v>6878</v>
      </c>
      <c r="BZ6" s="10">
        <f>'LibPAS export'!DG8</f>
        <v>19899</v>
      </c>
      <c r="CA6" s="10">
        <f>'LibPAS export'!DH8</f>
        <v>152656</v>
      </c>
      <c r="CB6" s="10" t="str">
        <f>'LibPAS export'!DI8</f>
        <v/>
      </c>
      <c r="CC6" s="10">
        <f>'LibPAS export'!DJ8</f>
        <v>152656</v>
      </c>
      <c r="CD6" s="10">
        <f>'LibPAS export'!DK8</f>
        <v>9543</v>
      </c>
      <c r="CE6" s="258">
        <f>'LibPAS export'!DX8</f>
        <v>28215</v>
      </c>
      <c r="CF6" s="244">
        <f>'LibPAS export'!DP8</f>
        <v>0</v>
      </c>
      <c r="CG6" s="244">
        <f>'LibPAS export'!DQ8</f>
        <v>67</v>
      </c>
      <c r="CH6" s="244">
        <f>'LibPAS export'!DR8</f>
        <v>67</v>
      </c>
      <c r="CI6" s="258">
        <f>'LibPAS export'!DM8</f>
        <v>3181</v>
      </c>
      <c r="CJ6" s="258">
        <f>'LibPAS export'!EC8</f>
        <v>1920</v>
      </c>
      <c r="CK6" s="258">
        <f>'LibPAS export'!DN8</f>
        <v>3275</v>
      </c>
      <c r="CL6" s="258">
        <f>'LibPAS export'!EG8</f>
        <v>563</v>
      </c>
      <c r="CM6" s="203">
        <f>'LibPAS export'!DS8</f>
        <v>0</v>
      </c>
      <c r="CN6" s="203">
        <f>'LibPAS export'!EQ8</f>
        <v>31</v>
      </c>
      <c r="CO6" s="244">
        <f>'LibPAS export'!DL8</f>
        <v>76</v>
      </c>
      <c r="CP6" s="10">
        <f>'LibPAS export'!ET8</f>
        <v>120183</v>
      </c>
      <c r="CQ6" s="10">
        <f>'LibPAS export'!EU8</f>
        <v>20300</v>
      </c>
      <c r="CR6" s="10">
        <f>'LibPAS export'!EV8</f>
        <v>140483</v>
      </c>
      <c r="CS6" s="10">
        <f>'LibPAS export'!EW8</f>
        <v>76296</v>
      </c>
      <c r="CT6" s="10">
        <f>'LibPAS export'!EX8</f>
        <v>22748</v>
      </c>
      <c r="CU6" s="10">
        <f>'LibPAS export'!EY8</f>
        <v>99044</v>
      </c>
      <c r="CV6" s="10">
        <f>'LibPAS export'!EZ8</f>
        <v>81944</v>
      </c>
      <c r="CW6" s="10">
        <f>'LibPAS export'!FA8</f>
        <v>0</v>
      </c>
      <c r="CX6" s="10">
        <f>'LibPAS export'!FB8</f>
        <v>81944</v>
      </c>
      <c r="CY6" s="10">
        <f>'LibPAS export'!FC8</f>
        <v>321471</v>
      </c>
      <c r="CZ6" s="10">
        <f>'LibPAS export'!FE8</f>
        <v>5701</v>
      </c>
      <c r="DA6" s="10" t="str">
        <f>'LibPAS export'!FF8</f>
        <v/>
      </c>
      <c r="DB6" s="10">
        <f>'LibPAS export'!FG8</f>
        <v>327172</v>
      </c>
      <c r="DC6" s="10">
        <f>'LibPAS export'!FH8</f>
        <v>5420</v>
      </c>
      <c r="DD6" s="10">
        <f>'LibPAS export'!FQ8</f>
        <v>286</v>
      </c>
      <c r="DE6" s="10">
        <f t="shared" si="0"/>
        <v>5706</v>
      </c>
      <c r="DF6" s="10">
        <f>'LibPAS export'!FI8</f>
        <v>11588</v>
      </c>
      <c r="DG6" s="10">
        <f>'LibPAS export'!FN8</f>
        <v>150</v>
      </c>
      <c r="DH6" s="10">
        <f>'LibPAS export'!FR8</f>
        <v>0</v>
      </c>
      <c r="DI6" s="10">
        <f>'LibPAS export'!FS8</f>
        <v>436</v>
      </c>
      <c r="DJ6" s="258" t="str">
        <f>'LibPAS export'!FJ8</f>
        <v/>
      </c>
      <c r="DK6" s="258">
        <f>'LibPAS export'!FK8</f>
        <v>17008</v>
      </c>
      <c r="DL6" s="10">
        <f>'LibPAS export'!FU8</f>
        <v>0</v>
      </c>
      <c r="DM6" s="10">
        <f>'LibPAS export'!FV8</f>
        <v>158632</v>
      </c>
      <c r="DN6" s="10">
        <f>'LibPAS export'!FW8</f>
        <v>160658</v>
      </c>
      <c r="DO6" s="10">
        <f>'LibPAS export'!FX8</f>
        <v>25326</v>
      </c>
      <c r="DP6" s="10">
        <f>'LibPAS export'!ER8</f>
        <v>344616</v>
      </c>
      <c r="DQ6" s="10" t="str">
        <f>'LibPAS export'!FY8</f>
        <v/>
      </c>
      <c r="DR6" s="10">
        <f>'LibPAS export'!GA8</f>
        <v>27920</v>
      </c>
      <c r="DS6" s="10">
        <f>'LibPAS export'!GB8</f>
        <v>6394</v>
      </c>
      <c r="DT6" s="10">
        <f>'LibPAS export'!GC8</f>
        <v>34314</v>
      </c>
      <c r="DU6" s="10">
        <f>'LibPAS export'!GD8</f>
        <v>113923</v>
      </c>
      <c r="DV6" s="244">
        <f>'LibPAS export'!GO8</f>
        <v>545</v>
      </c>
      <c r="DW6" s="244">
        <f>'LibPAS export'!GP8</f>
        <v>0</v>
      </c>
      <c r="DX6" s="244">
        <f>'LibPAS export'!GQ8</f>
        <v>266</v>
      </c>
      <c r="DY6" s="244">
        <f>'LibPAS export'!GR8</f>
        <v>20</v>
      </c>
      <c r="DZ6" s="244">
        <f>'LibPAS export'!GS8</f>
        <v>7</v>
      </c>
      <c r="EA6" s="244">
        <f>'LibPAS export'!GT8</f>
        <v>0</v>
      </c>
      <c r="EB6" s="244">
        <f>'LibPAS export'!GU8</f>
        <v>838</v>
      </c>
      <c r="EC6" s="244">
        <f>'LibPAS export'!GV8</f>
        <v>6687</v>
      </c>
      <c r="ED6" s="244">
        <f>'LibPAS export'!GW8</f>
        <v>0</v>
      </c>
      <c r="EE6" s="244">
        <f>'LibPAS export'!GX8</f>
        <v>6687</v>
      </c>
      <c r="EF6" s="10">
        <f>'LibPAS export'!HB8</f>
        <v>4633</v>
      </c>
      <c r="EG6" s="10">
        <f>'LibPAS export'!HC8</f>
        <v>220</v>
      </c>
      <c r="EH6" s="10">
        <f>'LibPAS export'!HD8</f>
        <v>4853</v>
      </c>
      <c r="EI6" s="10">
        <f>'LibPAS export'!GY8</f>
        <v>115</v>
      </c>
      <c r="EJ6" s="10">
        <f>'LibPAS export'!GZ8</f>
        <v>0</v>
      </c>
      <c r="EK6" s="10">
        <f>'LibPAS export'!HA8</f>
        <v>115</v>
      </c>
      <c r="EL6" s="10">
        <f>'LibPAS export'!HE8</f>
        <v>11655</v>
      </c>
      <c r="EM6" s="10" t="s">
        <v>5026</v>
      </c>
      <c r="EN6" s="10" t="s">
        <v>5026</v>
      </c>
      <c r="EO6" s="10" t="s">
        <v>5026</v>
      </c>
      <c r="EP6" s="10" t="s">
        <v>5026</v>
      </c>
      <c r="EQ6" s="258">
        <f>'LibPAS export'!HQ8</f>
        <v>1211</v>
      </c>
      <c r="ER6" s="258">
        <f>'LibPAS export'!HR8</f>
        <v>6909</v>
      </c>
      <c r="ES6" s="10">
        <f>'LibPAS export'!HL8</f>
        <v>24954</v>
      </c>
      <c r="ET6" s="10" t="str">
        <f>'LibPAS export'!HJ8</f>
        <v>Did not track this year</v>
      </c>
      <c r="EU6" s="10" t="str">
        <f>'LibPAS export'!HK8</f>
        <v>Did not track this year</v>
      </c>
      <c r="EV6" s="244">
        <f>'LibPAS export'!HS8</f>
        <v>0</v>
      </c>
      <c r="EW6" s="244">
        <f>'LibPAS export'!HT8</f>
        <v>60</v>
      </c>
      <c r="EX6" s="203" t="str">
        <f>'LibPAS export'!AT8</f>
        <v>www.amyregionallibrary.org</v>
      </c>
      <c r="EY6" s="244">
        <f>'LibPAS export'!HU8</f>
        <v>14</v>
      </c>
      <c r="EZ6" s="244">
        <f>'LibPAS export'!HV8</f>
        <v>68</v>
      </c>
      <c r="FA6" s="258">
        <f>'LibPAS export'!HW8</f>
        <v>123122</v>
      </c>
      <c r="FB6" s="10">
        <f>'LibPAS export'!HY8</f>
        <v>37371</v>
      </c>
      <c r="FC6" s="10">
        <f>'LibPAS export'!HZ8</f>
        <v>28169</v>
      </c>
      <c r="FD6" s="203" t="s">
        <v>1530</v>
      </c>
      <c r="FE6" s="203" t="s">
        <v>1530</v>
      </c>
      <c r="FF6" s="203" t="s">
        <v>1530</v>
      </c>
      <c r="FG6" s="203" t="s">
        <v>1530</v>
      </c>
      <c r="FH6" s="203" t="s">
        <v>1530</v>
      </c>
      <c r="FI6" s="203" t="s">
        <v>1530</v>
      </c>
      <c r="FJ6" s="203" t="s">
        <v>1530</v>
      </c>
      <c r="FK6" s="203" t="s">
        <v>1530</v>
      </c>
      <c r="FL6" s="203" t="s">
        <v>1530</v>
      </c>
      <c r="FM6" s="203" t="s">
        <v>1530</v>
      </c>
      <c r="FN6" s="203" t="s">
        <v>1530</v>
      </c>
      <c r="FO6" s="203" t="s">
        <v>1530</v>
      </c>
      <c r="FP6" s="203" t="s">
        <v>1530</v>
      </c>
      <c r="FQ6" s="203" t="s">
        <v>1530</v>
      </c>
      <c r="FR6" s="203" t="s">
        <v>1530</v>
      </c>
      <c r="FS6" s="203" t="s">
        <v>1530</v>
      </c>
      <c r="FT6" s="203" t="s">
        <v>1530</v>
      </c>
      <c r="FU6" s="203" t="s">
        <v>1530</v>
      </c>
      <c r="FV6" s="203" t="s">
        <v>1530</v>
      </c>
      <c r="FW6" s="203" t="s">
        <v>1530</v>
      </c>
      <c r="FX6" s="203" t="s">
        <v>1530</v>
      </c>
      <c r="FY6" s="203" t="s">
        <v>1530</v>
      </c>
      <c r="FZ6" s="203" t="s">
        <v>1530</v>
      </c>
      <c r="GA6" s="203" t="s">
        <v>1530</v>
      </c>
      <c r="GB6" s="203" t="s">
        <v>1530</v>
      </c>
      <c r="GC6" s="203" t="str">
        <f>'LibPAS export'!G8</f>
        <v>NC0003</v>
      </c>
      <c r="GD6" s="203" t="str">
        <f>'LibPAS export'!H8</f>
        <v>R-AVERY-MITCHELL</v>
      </c>
      <c r="GE6" s="203" t="str">
        <f>'LibPAS export'!I8</f>
        <v>NO</v>
      </c>
      <c r="GF6" s="203" t="str">
        <f>'LibPAS export'!J8</f>
        <v>MJ</v>
      </c>
      <c r="GG6" s="203" t="str">
        <f>'LibPAS export'!K8</f>
        <v>MA</v>
      </c>
      <c r="GH6" s="203" t="str">
        <f>'LibPAS export'!L8</f>
        <v>Y</v>
      </c>
      <c r="GI6" s="203" t="str">
        <f>'LibPAS export'!M8</f>
        <v>MC1</v>
      </c>
      <c r="GJ6" s="203" t="str">
        <f>'LibPAS export'!N8</f>
        <v>N</v>
      </c>
      <c r="GK6" s="258">
        <f>'LibPAS export'!O8</f>
        <v>51049</v>
      </c>
      <c r="GL6" s="203">
        <f>'LibPAS export'!AH8</f>
        <v>1</v>
      </c>
      <c r="GM6" s="203" t="str">
        <f>'LibPAS export'!AI8</f>
        <v>Regional</v>
      </c>
      <c r="GN6" s="203" t="str">
        <f>'LibPAS export'!P8</f>
        <v>No</v>
      </c>
      <c r="GO6" s="203">
        <f>'LibPAS export'!Q8</f>
        <v>71</v>
      </c>
      <c r="GP6" s="203">
        <f>'LibPAS export'!R8</f>
        <v>18</v>
      </c>
      <c r="GQ6" s="203">
        <f>'LibPAS export'!S8</f>
        <v>334</v>
      </c>
      <c r="GR6" s="203">
        <f>'LibPAS export'!T8</f>
        <v>6199</v>
      </c>
      <c r="GS6" s="203">
        <f>'LibPAS export'!U8</f>
        <v>109</v>
      </c>
      <c r="GT6" s="203">
        <f>'LibPAS export'!V8</f>
        <v>7</v>
      </c>
      <c r="GU6" s="203">
        <f>'LibPAS export'!W8</f>
        <v>115</v>
      </c>
      <c r="GV6" s="203">
        <f>'LibPAS export'!X8</f>
        <v>6378</v>
      </c>
      <c r="GW6" s="283">
        <f>'LibPAS export'!GF8</f>
        <v>0.41638999999999998</v>
      </c>
      <c r="GX6" s="283">
        <f>'LibPAS export'!GG8</f>
        <v>0.57374999999999998</v>
      </c>
      <c r="GY6" s="245">
        <f>'LibPAS export'!GH8</f>
        <v>13.908110000000001</v>
      </c>
      <c r="GZ6" s="245">
        <f>'LibPAS export'!GI8</f>
        <v>16.968530000000001</v>
      </c>
      <c r="HA6" s="245">
        <f>'LibPAS export'!GJ8</f>
        <v>12.26972</v>
      </c>
      <c r="HB6" s="284">
        <f>'LibPAS export'!JC8</f>
        <v>2.0653000000000001</v>
      </c>
      <c r="HC6" s="284">
        <f>'LibPAS export'!JD8</f>
        <v>1.35283</v>
      </c>
      <c r="HD6" s="284">
        <f>'LibPAS export'!JE8</f>
        <v>0.1119</v>
      </c>
      <c r="HE6" s="284">
        <f>'LibPAS export'!JF8</f>
        <v>20.741879999999998</v>
      </c>
      <c r="HF6" s="284">
        <f>'LibPAS export'!JG8</f>
        <v>13.58647</v>
      </c>
      <c r="HG6" s="284">
        <f>'LibPAS export'!JH8</f>
        <v>1.1237699999999999</v>
      </c>
      <c r="HH6" s="284">
        <f>'LibPAS export'!JI8</f>
        <v>6.2475300000000002</v>
      </c>
      <c r="HI6" s="284">
        <f>'LibPAS export'!JJ8</f>
        <v>4.0922900000000002</v>
      </c>
      <c r="HJ6" s="284">
        <f>'LibPAS export'!JK8</f>
        <v>0.33848</v>
      </c>
      <c r="HK6" s="284">
        <f>'LibPAS export'!JL8</f>
        <v>28.52196</v>
      </c>
      <c r="HL6" s="284">
        <f>'LibPAS export'!JM8</f>
        <v>18.68262</v>
      </c>
      <c r="HM6" s="284">
        <f>'LibPAS export'!JN8</f>
        <v>1.54528</v>
      </c>
      <c r="HN6" s="284">
        <f>'LibPAS export'!JO8</f>
        <v>61.067100000000003</v>
      </c>
      <c r="HO6" s="284">
        <f>'LibPAS export'!JP8</f>
        <v>40.000509999999998</v>
      </c>
      <c r="HP6" s="284">
        <f>'LibPAS export'!JQ8</f>
        <v>3.3085399999999998</v>
      </c>
      <c r="HQ6" s="284">
        <f>'LibPAS export'!JR8</f>
        <v>3.9325100000000002</v>
      </c>
      <c r="HR6" s="284">
        <f>'LibPAS export'!JS8</f>
        <v>2.5758899999999998</v>
      </c>
      <c r="HS6" s="284">
        <f>'LibPAS export'!JT8</f>
        <v>0.21306</v>
      </c>
      <c r="HT6" s="284">
        <f>'LibPAS export'!JU8</f>
        <v>6.7506899999999996</v>
      </c>
      <c r="HU6" s="284">
        <f>'LibPAS export'!JV8</f>
        <v>2.2316400000000001</v>
      </c>
      <c r="HV6" s="284">
        <f>'LibPAS export'!JW8</f>
        <v>0</v>
      </c>
      <c r="HW6" s="284">
        <f>'LibPAS export'!JX8</f>
        <v>1.7485599999999999</v>
      </c>
      <c r="HX6" s="284">
        <f>'LibPAS export'!JY8</f>
        <v>0.48881999999999998</v>
      </c>
      <c r="HY6" s="284">
        <f>'LibPAS export'!JZ8</f>
        <v>3.5453800000000002</v>
      </c>
      <c r="HZ6" s="284">
        <f>'LibPAS export'!KA8</f>
        <v>0.67218</v>
      </c>
      <c r="IA6" s="284">
        <f>'LibPAS export'!KB8</f>
        <v>0.22831000000000001</v>
      </c>
      <c r="IB6" s="284">
        <f>'LibPAS export'!KC8</f>
        <v>0</v>
      </c>
      <c r="IC6" s="284">
        <f>'LibPAS export'!KD8</f>
        <v>1.1800000000000001E-3</v>
      </c>
      <c r="ID6" s="284">
        <f>'LibPAS export'!KE8</f>
        <v>2.4118400000000002</v>
      </c>
      <c r="IE6" s="284">
        <f>'LibPAS export'!KF8</f>
        <v>0.13099</v>
      </c>
      <c r="IF6" s="284">
        <f>'LibPAS export'!KG8</f>
        <v>9.5070000000000002E-2</v>
      </c>
      <c r="IG6" s="284">
        <f>'LibPAS export'!KH8</f>
        <v>1247</v>
      </c>
      <c r="IH6" s="284">
        <f>'LibPAS export'!KI8</f>
        <v>8318</v>
      </c>
      <c r="II6" s="284">
        <f>'LibPAS export'!KJ8</f>
        <v>6238</v>
      </c>
      <c r="IJ6" s="284">
        <f>'LibPAS export'!KK8</f>
        <v>5696</v>
      </c>
      <c r="IK6" s="284">
        <f>'LibPAS export'!KL8</f>
        <v>37974</v>
      </c>
      <c r="IL6" s="284">
        <f>'LibPAS export'!KM8</f>
        <v>28480</v>
      </c>
      <c r="IM6" s="284">
        <f>'LibPAS export'!KN8</f>
        <v>86154</v>
      </c>
      <c r="IN6" s="284">
        <f>'LibPAS export'!KO8</f>
        <v>114872</v>
      </c>
      <c r="IO6" s="284">
        <f>'LibPAS export'!KP8</f>
        <v>1.7041999999999999</v>
      </c>
      <c r="IP6" s="284">
        <f>'LibPAS export'!KQ8</f>
        <v>17230</v>
      </c>
      <c r="IQ6" s="284">
        <f>'LibPAS export'!KR8</f>
        <v>8.2840399999999992</v>
      </c>
      <c r="IR6" s="284">
        <f>'LibPAS export'!KS8</f>
        <v>5.5611699999999997</v>
      </c>
      <c r="IS6" s="284">
        <f>'LibPAS export'!KT8</f>
        <v>6.9594100000000001</v>
      </c>
      <c r="IT6" s="284">
        <f>'LibPAS export'!KU8</f>
        <v>0</v>
      </c>
      <c r="IU6" s="284">
        <f>'LibPAS export'!KV8</f>
        <v>2.8161200000000002</v>
      </c>
      <c r="IV6" s="284">
        <f>'LibPAS export'!KW8</f>
        <v>15.3367</v>
      </c>
      <c r="IW6" s="284">
        <f>'LibPAS export'!KX8</f>
        <v>9.1325199999999995</v>
      </c>
      <c r="IX6" s="284">
        <f>'LibPAS export'!KY8</f>
        <v>3.9612099999999999</v>
      </c>
      <c r="IY6" s="284">
        <f>'LibPAS export'!KZ8</f>
        <v>0</v>
      </c>
      <c r="IZ6" s="284">
        <f>'LibPAS export'!LA8</f>
        <v>1.49E-3</v>
      </c>
      <c r="JA6" s="284">
        <f>'LibPAS export'!LB8</f>
        <v>0.55269999999999997</v>
      </c>
      <c r="JB6" s="284">
        <f>'LibPAS export'!LC8</f>
        <v>1.31E-3</v>
      </c>
      <c r="JC6" s="284">
        <f>'LibPAS export'!LD8</f>
        <v>8.7429999999999994E-2</v>
      </c>
      <c r="JD6" s="284">
        <f>'LibPAS export'!LE8</f>
        <v>0.58284999999999998</v>
      </c>
      <c r="JE6" s="284">
        <f>'LibPAS export'!LF8</f>
        <v>2.2148400000000001</v>
      </c>
      <c r="JF6" s="284">
        <f>'LibPAS export'!LG8</f>
        <v>2.99038</v>
      </c>
      <c r="JG6" s="284">
        <f>'LibPAS export'!LH8</f>
        <v>0.31341999999999998</v>
      </c>
      <c r="JH6" s="284">
        <f>'LibPAS export'!LI8</f>
        <v>822</v>
      </c>
      <c r="JI6" s="284">
        <f>'LibPAS export'!LJ8</f>
        <v>1.9525600000000001</v>
      </c>
      <c r="JJ6" s="284">
        <f>'LibPAS export'!LK8</f>
        <v>4.0543399999999998</v>
      </c>
      <c r="JK6" s="284">
        <f>'LibPAS export'!LL8</f>
        <v>148</v>
      </c>
      <c r="JL6" s="284">
        <f>'LibPAS export'!LM8</f>
        <v>111</v>
      </c>
      <c r="JM6" s="284">
        <f>'LibPAS export'!LN8</f>
        <v>13.94223</v>
      </c>
      <c r="JN6" s="284">
        <f>'LibPAS export'!LO8</f>
        <v>0.75536999999999999</v>
      </c>
      <c r="JO6" s="284">
        <f>'LibPAS export'!LP8</f>
        <v>0.75536999999999999</v>
      </c>
      <c r="JP6" s="284">
        <f>'LibPAS export'!LQ8</f>
        <v>0.39178000000000002</v>
      </c>
      <c r="JQ6" s="284">
        <f>'LibPAS export'!LR8</f>
        <v>5.8770000000000003E-2</v>
      </c>
      <c r="JR6" s="284">
        <f>'LibPAS export'!LS8</f>
        <v>0.46627999999999997</v>
      </c>
      <c r="JS6" s="284">
        <f>'LibPAS export'!LT8</f>
        <v>0</v>
      </c>
      <c r="JT6" s="284">
        <f>'LibPAS export'!LU8</f>
        <v>1</v>
      </c>
      <c r="JU6" s="284">
        <f>'LibPAS export'!LV8</f>
        <v>3.0249899999999998</v>
      </c>
      <c r="JV6" s="284">
        <f>'LibPAS export'!LW8</f>
        <v>6627</v>
      </c>
      <c r="JW6" s="284">
        <f>'LibPAS export'!LX8</f>
        <v>9.7872000000000003</v>
      </c>
      <c r="JX6" s="284">
        <f>'LibPAS export'!LY8</f>
        <v>2190</v>
      </c>
      <c r="JY6" s="284">
        <f>'LibPAS export'!LZ8</f>
        <v>2.1438100000000002</v>
      </c>
      <c r="JZ6" s="284">
        <f>'LibPAS export'!MA8</f>
        <v>29.606190000000002</v>
      </c>
      <c r="KA6" s="284">
        <f>'LibPAS export'!MB8</f>
        <v>0.21904000000000001</v>
      </c>
      <c r="KB6" s="284">
        <f>'LibPAS export'!MC8</f>
        <v>479</v>
      </c>
      <c r="KC6" s="284">
        <f>'LibPAS export'!MD8</f>
        <v>0.58679000000000003</v>
      </c>
      <c r="KD6" s="284">
        <f>'LibPAS export'!ME8</f>
        <v>0.33848</v>
      </c>
      <c r="KE6" s="284">
        <f>'LibPAS export'!MF8</f>
        <v>1.77502</v>
      </c>
      <c r="KF6" s="284">
        <f>'LibPAS export'!MG8</f>
        <v>22.80162</v>
      </c>
      <c r="KG6" s="284">
        <f>'LibPAS export'!MH8</f>
        <v>10.043010000000001</v>
      </c>
      <c r="KH6" s="284">
        <f>'LibPAS export'!MI8</f>
        <v>6.2475300000000002</v>
      </c>
      <c r="KI6" s="284">
        <f>'LibPAS export'!MJ8</f>
        <v>37.307690000000001</v>
      </c>
      <c r="KJ6" s="284">
        <f>'LibPAS export'!MK8</f>
        <v>23310</v>
      </c>
      <c r="KK6" s="284">
        <f>'LibPAS export'!ML8</f>
        <v>18136</v>
      </c>
      <c r="KL6" s="284">
        <f>'LibPAS export'!MM8</f>
        <v>5.8040000000000001E-2</v>
      </c>
      <c r="KM6" s="284">
        <f>'LibPAS export'!MN8</f>
        <v>0.80147000000000002</v>
      </c>
      <c r="KN6" s="284">
        <f>'LibPAS export'!MO8</f>
        <v>0.17555999999999999</v>
      </c>
      <c r="KO6" s="284">
        <f>'LibPAS export'!MP8</f>
        <v>8.7100000000000007E-3</v>
      </c>
      <c r="KP6" s="284">
        <f>'LibPAS export'!MQ8</f>
        <v>0.12021999999999999</v>
      </c>
      <c r="KQ6" s="284">
        <f>'LibPAS export'!MR8</f>
        <v>2.6329999999999999E-2</v>
      </c>
      <c r="KR6" s="284">
        <f>'LibPAS export'!MS8</f>
        <v>0.75</v>
      </c>
      <c r="KS6" s="284">
        <f>'LibPAS export'!MT8</f>
        <v>0.2</v>
      </c>
      <c r="KT6" s="284">
        <f>'LibPAS export'!MU8</f>
        <v>0.8</v>
      </c>
      <c r="KU6" s="284">
        <f>'LibPAS export'!MV8</f>
        <v>0.22195119999999999</v>
      </c>
      <c r="KV6" s="284">
        <f>'LibPAS export'!MW8</f>
        <v>0.77804879999999998</v>
      </c>
      <c r="KW6" s="284">
        <f>'LibPAS export'!MX8</f>
        <v>5.4178700000000003E-2</v>
      </c>
      <c r="KX6" s="284">
        <f>'LibPAS export'!MY8</f>
        <v>0</v>
      </c>
      <c r="KY6" s="284">
        <f>'LibPAS export'!MZ8</f>
        <v>0.14538380000000001</v>
      </c>
      <c r="KZ6" s="284">
        <f>'LibPAS export'!NA8</f>
        <v>0</v>
      </c>
      <c r="LA6" s="284">
        <f>'LibPAS export'!NB8</f>
        <v>0.29079559999999999</v>
      </c>
      <c r="LB6" s="284">
        <f>'LibPAS export'!NC8</f>
        <v>5.4178700000000003E-2</v>
      </c>
      <c r="LC6" s="284">
        <f>'LibPAS export'!ND8</f>
        <v>0.50964189999999998</v>
      </c>
      <c r="LD6" s="284">
        <f>'LibPAS export'!NE8</f>
        <v>0.65502570000000004</v>
      </c>
      <c r="LE6" s="284">
        <f>'LibPAS export'!NF8</f>
        <v>0</v>
      </c>
      <c r="LF6" s="284">
        <f>'LibPAS export'!NG8</f>
        <v>0.45377509999999999</v>
      </c>
      <c r="LG6" s="284">
        <f>'LibPAS export'!NH8</f>
        <v>0.18361959999999999</v>
      </c>
      <c r="LH6" s="284">
        <f>'LibPAS export'!NI8</f>
        <v>0.36260530000000002</v>
      </c>
      <c r="LI6" s="284">
        <f>'LibPAS export'!NJ8</f>
        <v>5173</v>
      </c>
      <c r="LJ6" s="284">
        <f>'LibPAS export'!NK8</f>
        <v>3.32002</v>
      </c>
      <c r="LK6" s="284">
        <f>'LibPAS export'!NL8</f>
        <v>12762</v>
      </c>
      <c r="LL6" s="284">
        <f>'LibPAS export'!NM8</f>
        <v>17016</v>
      </c>
      <c r="LM6" s="284">
        <f>'LibPAS export'!NN8</f>
        <v>2552</v>
      </c>
      <c r="LN6" s="284">
        <f>'LibPAS export'!NO8</f>
        <v>1</v>
      </c>
      <c r="LO6" s="284">
        <f>'LibPAS export'!NP8</f>
        <v>0</v>
      </c>
      <c r="LP6" s="284">
        <f>'LibPAS export'!NQ8</f>
        <v>0</v>
      </c>
      <c r="LQ6" s="284">
        <f>'LibPAS export'!NR8</f>
        <v>0.95006000000000002</v>
      </c>
      <c r="LR6" s="284">
        <f>'LibPAS export'!NS8</f>
        <v>3.3304299999999998</v>
      </c>
      <c r="LS6" s="284">
        <f>'LibPAS export'!NT8</f>
        <v>0.73919000000000001</v>
      </c>
      <c r="LT6" s="284">
        <f>'LibPAS export'!NU8</f>
        <v>0</v>
      </c>
      <c r="LU6" s="284">
        <f>'LibPAS export'!NV8</f>
        <v>8.9369099999999992</v>
      </c>
      <c r="LV6" s="284">
        <f>'LibPAS export'!NW8</f>
        <v>0</v>
      </c>
      <c r="LW6" s="284">
        <f>'LibPAS export'!NX8</f>
        <v>8.9369099999999992</v>
      </c>
      <c r="LX6" s="284">
        <f>'LibPAS export'!NY8</f>
        <v>0.48419000000000001</v>
      </c>
      <c r="LY6" s="284">
        <f>'LibPAS export'!NZ8</f>
        <v>0.44017000000000001</v>
      </c>
      <c r="LZ6" s="285">
        <f>'LibPAS export'!EH8</f>
        <v>1.8979699999999999E-2</v>
      </c>
      <c r="MA6" s="285">
        <f>'LibPAS export'!EI8</f>
        <v>3.7579999999999997E-4</v>
      </c>
      <c r="MB6" s="285">
        <f>'LibPAS export'!EJ8</f>
        <v>0.151808</v>
      </c>
      <c r="MC6" s="285">
        <f>'LibPAS export'!EK8</f>
        <v>0</v>
      </c>
      <c r="MD6" s="285">
        <f>'LibPAS export'!EL8</f>
        <v>0.13952899999999999</v>
      </c>
      <c r="ME6" s="285">
        <f>'LibPAS export'!EM8</f>
        <v>3.3129999999999998E-4</v>
      </c>
      <c r="MF6" s="285">
        <f>'LibPAS export'!EN8</f>
        <v>0.75491549999999996</v>
      </c>
      <c r="MG6" s="285">
        <f>'LibPAS export'!EO8</f>
        <v>2.5225500000000001E-2</v>
      </c>
      <c r="MH6" s="285">
        <f>'LibPAS export'!EP8</f>
        <v>0.52518750000000003</v>
      </c>
      <c r="MI6" s="285"/>
    </row>
    <row r="7" spans="1:347" x14ac:dyDescent="0.2">
      <c r="A7" s="6" t="str">
        <f>'LibPAS export'!G9</f>
        <v>NC0002</v>
      </c>
      <c r="B7" s="6" t="s">
        <v>2803</v>
      </c>
      <c r="C7" s="203" t="s">
        <v>1916</v>
      </c>
      <c r="D7" s="203" t="s">
        <v>1917</v>
      </c>
      <c r="E7" s="203" t="str">
        <f>'LibPAS export'!AG9</f>
        <v>APPALACHIAN REGIONAL LIBRARY</v>
      </c>
      <c r="F7" s="203" t="str">
        <f>'LibPAS export'!AJ9</f>
        <v>ASHE</v>
      </c>
      <c r="G7" s="203" t="str">
        <f>'LibPAS export'!Y9</f>
        <v>148 LIBRARY DR</v>
      </c>
      <c r="H7" s="203" t="str">
        <f>'LibPAS export'!Z9</f>
        <v>WEST JEFFERSON</v>
      </c>
      <c r="I7" s="203" t="str">
        <f>'LibPAS export'!AA9</f>
        <v>28694</v>
      </c>
      <c r="J7" s="203" t="str">
        <f>'LibPAS export'!AB9</f>
        <v/>
      </c>
      <c r="K7" s="203" t="str">
        <f>'LibPAS export'!AC9</f>
        <v>148 LIBRARY DR</v>
      </c>
      <c r="L7" s="203" t="str">
        <f>'LibPAS export'!AD9</f>
        <v>WEST JEFFERSON</v>
      </c>
      <c r="M7" s="203" t="str">
        <f>'LibPAS export'!AE9</f>
        <v>28694</v>
      </c>
      <c r="N7" s="203" t="str">
        <f>'LibPAS export'!AF9</f>
        <v/>
      </c>
      <c r="O7" s="203" t="str">
        <f>'LibPAS export'!AK9</f>
        <v>Jane W. Blackburn</v>
      </c>
      <c r="P7" s="203" t="str">
        <f>'LibPAS export'!AL9</f>
        <v>(336) 846-2041</v>
      </c>
      <c r="Q7" s="203" t="str">
        <f>'LibPAS export'!AM9</f>
        <v>(336) 846-7503</v>
      </c>
      <c r="R7" s="203" t="str">
        <f>'LibPAS export'!AN9</f>
        <v>jblackburn@arlibrary.org</v>
      </c>
      <c r="S7" s="203" t="str">
        <f>'LibPAS export'!AO9</f>
        <v>Jane W. Blackburn</v>
      </c>
      <c r="T7" s="203" t="str">
        <f>'LibPAS export'!AP9</f>
        <v>Director of Libraries</v>
      </c>
      <c r="U7" s="203" t="str">
        <f>'LibPAS export'!AQ9</f>
        <v>(336) 846-2041</v>
      </c>
      <c r="V7" s="203" t="str">
        <f>'LibPAS export'!AR9</f>
        <v>(336) 846-7503</v>
      </c>
      <c r="W7" s="203" t="str">
        <f>'LibPAS export'!AS9</f>
        <v>jblackburn@arlibrary.org</v>
      </c>
      <c r="X7" s="203">
        <f>'LibPAS export'!BB9</f>
        <v>0</v>
      </c>
      <c r="Y7" s="203">
        <f>'LibPAS export'!BC9</f>
        <v>5</v>
      </c>
      <c r="Z7" s="203">
        <f>'LibPAS export'!BD9</f>
        <v>0</v>
      </c>
      <c r="AA7" s="203">
        <f>'LibPAS export'!BE9</f>
        <v>4</v>
      </c>
      <c r="AB7" s="10">
        <f>'LibPAS export'!BH9</f>
        <v>11414</v>
      </c>
      <c r="AC7" s="203">
        <f>'LibPAS export'!BI9</f>
        <v>9</v>
      </c>
      <c r="AD7" s="203">
        <f>'LibPAS export'!BJ9</f>
        <v>0</v>
      </c>
      <c r="AE7" s="203">
        <f>'LibPAS export'!BK9</f>
        <v>9</v>
      </c>
      <c r="AF7" s="203">
        <f>'LibPAS export'!BL9</f>
        <v>36.700000000000003</v>
      </c>
      <c r="AG7" s="203">
        <f>'LibPAS export'!BM9</f>
        <v>45.7</v>
      </c>
      <c r="AH7" s="286">
        <f>'LibPAS export'!BN9</f>
        <v>0.19693649999999999</v>
      </c>
      <c r="AI7" s="246">
        <f>'LibPAS export'!BO9</f>
        <v>65000</v>
      </c>
      <c r="AJ7" s="246" t="str">
        <f>'LibPAS export'!BP9</f>
        <v>$42,798 - $76,015</v>
      </c>
      <c r="AK7" s="274" t="str">
        <f>'LibPAS export'!BQ9</f>
        <v>2013</v>
      </c>
      <c r="AL7" s="276">
        <f>'LibPAS export'!BR9</f>
        <v>28922</v>
      </c>
      <c r="AM7" s="276">
        <f>'LibPAS export'!BS9</f>
        <v>7.25</v>
      </c>
      <c r="AN7" s="276">
        <f>'LibPAS export'!BT9</f>
        <v>8.56</v>
      </c>
      <c r="AO7" s="276">
        <f>'LibPAS export'!BU9</f>
        <v>11.58</v>
      </c>
      <c r="AP7" s="246">
        <f>'LibPAS export'!BW9</f>
        <v>5000</v>
      </c>
      <c r="AQ7" s="246">
        <f>'LibPAS export'!BX9</f>
        <v>1417500</v>
      </c>
      <c r="AR7" s="246">
        <f>'LibPAS export'!BY9</f>
        <v>1422500</v>
      </c>
      <c r="AS7" s="246">
        <f>'LibPAS export'!BZ9</f>
        <v>365209</v>
      </c>
      <c r="AT7" s="246">
        <f>'LibPAS export'!CA9</f>
        <v>0</v>
      </c>
      <c r="AU7" s="246">
        <f>'LibPAS export'!CB9</f>
        <v>365209</v>
      </c>
      <c r="AV7" s="246">
        <f>'LibPAS export'!CC9</f>
        <v>74537</v>
      </c>
      <c r="AW7" s="246">
        <f>'LibPAS export'!CD9</f>
        <v>0</v>
      </c>
      <c r="AX7" s="246">
        <f>'LibPAS export'!CE9</f>
        <v>74537</v>
      </c>
      <c r="AY7" s="246">
        <f>'LibPAS export'!CF9</f>
        <v>199564</v>
      </c>
      <c r="AZ7" s="246">
        <f>'LibPAS export'!BV9</f>
        <v>2061810</v>
      </c>
      <c r="BA7" s="246">
        <f>'LibPAS export'!CH9</f>
        <v>1162434</v>
      </c>
      <c r="BB7" s="246">
        <f>'LibPAS export'!CI9</f>
        <v>365707</v>
      </c>
      <c r="BC7" s="246">
        <f>'LibPAS export'!CJ9</f>
        <v>1528141</v>
      </c>
      <c r="BD7" s="246">
        <f>'LibPAS export'!CK9</f>
        <v>121729</v>
      </c>
      <c r="BE7" s="246">
        <f>'LibPAS export'!CL9</f>
        <v>27412</v>
      </c>
      <c r="BF7" s="246">
        <f>'LibPAS export'!CM9</f>
        <v>30097</v>
      </c>
      <c r="BG7" s="246">
        <f>'LibPAS export'!CN9</f>
        <v>179238</v>
      </c>
      <c r="BH7" s="246">
        <f>'LibPAS export'!CO9</f>
        <v>288678</v>
      </c>
      <c r="BI7" s="246">
        <f>'LibPAS export'!CP9</f>
        <v>1996057</v>
      </c>
      <c r="BJ7" s="246">
        <f>'LibPAS export'!CQ9</f>
        <v>369228</v>
      </c>
      <c r="BK7" s="283">
        <f>'LibPAS export'!CG9</f>
        <v>0.1790795</v>
      </c>
      <c r="BL7" s="246">
        <f>'LibPAS export'!CR9</f>
        <v>0</v>
      </c>
      <c r="BM7" s="246">
        <f>'LibPAS export'!CS9</f>
        <v>0</v>
      </c>
      <c r="BN7" s="246">
        <f>'LibPAS export'!CT9</f>
        <v>79665</v>
      </c>
      <c r="BO7" s="246">
        <f>'LibPAS export'!CU9</f>
        <v>0</v>
      </c>
      <c r="BP7" s="246">
        <f>'LibPAS export'!CV9</f>
        <v>79665</v>
      </c>
      <c r="BQ7" s="246">
        <f>'LibPAS export'!CW9</f>
        <v>111983</v>
      </c>
      <c r="BR7" s="10">
        <f>'LibPAS export'!CY9</f>
        <v>82911</v>
      </c>
      <c r="BS7" s="10">
        <f>'LibPAS export'!CZ9</f>
        <v>73897</v>
      </c>
      <c r="BT7" s="10">
        <f>'LibPAS export'!DA9</f>
        <v>156808</v>
      </c>
      <c r="BU7" s="10">
        <f>'LibPAS export'!DB9</f>
        <v>49097</v>
      </c>
      <c r="BV7" s="10">
        <f>'LibPAS export'!DC9</f>
        <v>19718</v>
      </c>
      <c r="BW7" s="10">
        <f>'LibPAS export'!DD9</f>
        <v>68815</v>
      </c>
      <c r="BX7" s="10">
        <f>'LibPAS export'!DE9</f>
        <v>11518</v>
      </c>
      <c r="BY7" s="10">
        <f>'LibPAS export'!DF9</f>
        <v>229</v>
      </c>
      <c r="BZ7" s="10">
        <f>'LibPAS export'!DG9</f>
        <v>11747</v>
      </c>
      <c r="CA7" s="10">
        <f>'LibPAS export'!DH9</f>
        <v>237370</v>
      </c>
      <c r="CB7" s="10" t="str">
        <f>'LibPAS export'!DI9</f>
        <v/>
      </c>
      <c r="CC7" s="10">
        <f>'LibPAS export'!DJ9</f>
        <v>237370</v>
      </c>
      <c r="CD7" s="10">
        <f>'LibPAS export'!DK9</f>
        <v>3807</v>
      </c>
      <c r="CE7" s="258">
        <f>'LibPAS export'!DX9</f>
        <v>29824</v>
      </c>
      <c r="CF7" s="244">
        <f>'LibPAS export'!DP9</f>
        <v>1</v>
      </c>
      <c r="CG7" s="244">
        <f>'LibPAS export'!DQ9</f>
        <v>67</v>
      </c>
      <c r="CH7" s="244">
        <f>'LibPAS export'!DR9</f>
        <v>68</v>
      </c>
      <c r="CI7" s="258">
        <f>'LibPAS export'!DM9</f>
        <v>8071</v>
      </c>
      <c r="CJ7" s="258">
        <f>'LibPAS export'!EC9</f>
        <v>2068</v>
      </c>
      <c r="CK7" s="258">
        <f>'LibPAS export'!DN9</f>
        <v>9312</v>
      </c>
      <c r="CL7" s="258">
        <f>'LibPAS export'!EG9</f>
        <v>563</v>
      </c>
      <c r="CM7" s="203">
        <f>'LibPAS export'!DS9</f>
        <v>1</v>
      </c>
      <c r="CN7" s="203">
        <f>'LibPAS export'!EQ9</f>
        <v>127</v>
      </c>
      <c r="CO7" s="244">
        <f>'LibPAS export'!DL9</f>
        <v>286</v>
      </c>
      <c r="CP7" s="10">
        <f>'LibPAS export'!ET9</f>
        <v>219791</v>
      </c>
      <c r="CQ7" s="10">
        <f>'LibPAS export'!EU9</f>
        <v>65036</v>
      </c>
      <c r="CR7" s="10">
        <f>'LibPAS export'!EV9</f>
        <v>284827</v>
      </c>
      <c r="CS7" s="10">
        <f>'LibPAS export'!EW9</f>
        <v>31314</v>
      </c>
      <c r="CT7" s="10">
        <f>'LibPAS export'!EX9</f>
        <v>510</v>
      </c>
      <c r="CU7" s="10">
        <f>'LibPAS export'!EY9</f>
        <v>31824</v>
      </c>
      <c r="CV7" s="10">
        <f>'LibPAS export'!EZ9</f>
        <v>156441</v>
      </c>
      <c r="CW7" s="10">
        <f>'LibPAS export'!FA9</f>
        <v>30495</v>
      </c>
      <c r="CX7" s="10">
        <f>'LibPAS export'!FB9</f>
        <v>186936</v>
      </c>
      <c r="CY7" s="10">
        <f>'LibPAS export'!FC9</f>
        <v>503587</v>
      </c>
      <c r="CZ7" s="10">
        <f>'LibPAS export'!FE9</f>
        <v>4190</v>
      </c>
      <c r="DA7" s="10" t="str">
        <f>'LibPAS export'!FF9</f>
        <v/>
      </c>
      <c r="DB7" s="10">
        <f>'LibPAS export'!FG9</f>
        <v>507777</v>
      </c>
      <c r="DC7" s="10">
        <f>'LibPAS export'!FH9</f>
        <v>39418</v>
      </c>
      <c r="DD7" s="10">
        <f>'LibPAS export'!FQ9</f>
        <v>736</v>
      </c>
      <c r="DE7" s="10">
        <f t="shared" si="0"/>
        <v>40154</v>
      </c>
      <c r="DF7" s="10">
        <f>'LibPAS export'!FI9</f>
        <v>133473</v>
      </c>
      <c r="DG7" s="10">
        <f>'LibPAS export'!FN9</f>
        <v>7380</v>
      </c>
      <c r="DH7" s="10">
        <f>'LibPAS export'!FR9</f>
        <v>1</v>
      </c>
      <c r="DI7" s="10">
        <f>'LibPAS export'!FS9</f>
        <v>8117</v>
      </c>
      <c r="DJ7" s="258" t="str">
        <f>'LibPAS export'!FJ9</f>
        <v/>
      </c>
      <c r="DK7" s="258">
        <f>'LibPAS export'!FK9</f>
        <v>172891</v>
      </c>
      <c r="DL7" s="10">
        <f>'LibPAS export'!FU9</f>
        <v>0</v>
      </c>
      <c r="DM7" s="10">
        <f>'LibPAS export'!FV9</f>
        <v>688785</v>
      </c>
      <c r="DN7" s="10" t="str">
        <f>'LibPAS export'!FW9</f>
        <v/>
      </c>
      <c r="DO7" s="10">
        <f>'LibPAS export'!FX9</f>
        <v>6408</v>
      </c>
      <c r="DP7" s="10">
        <f>'LibPAS export'!ER9</f>
        <v>695193</v>
      </c>
      <c r="DQ7" s="10">
        <f>'LibPAS export'!FY9</f>
        <v>1488</v>
      </c>
      <c r="DR7" s="10">
        <f>'LibPAS export'!GA9</f>
        <v>51119</v>
      </c>
      <c r="DS7" s="10">
        <f>'LibPAS export'!GB9</f>
        <v>12820</v>
      </c>
      <c r="DT7" s="10">
        <f>'LibPAS export'!GC9</f>
        <v>63939</v>
      </c>
      <c r="DU7" s="10">
        <f>'LibPAS export'!GD9</f>
        <v>412604</v>
      </c>
      <c r="DV7" s="244">
        <f>'LibPAS export'!GO9</f>
        <v>578</v>
      </c>
      <c r="DW7" s="244">
        <f>'LibPAS export'!GP9</f>
        <v>65</v>
      </c>
      <c r="DX7" s="244">
        <f>'LibPAS export'!GQ9</f>
        <v>932</v>
      </c>
      <c r="DY7" s="244">
        <f>'LibPAS export'!GR9</f>
        <v>57</v>
      </c>
      <c r="DZ7" s="244">
        <f>'LibPAS export'!GS9</f>
        <v>108</v>
      </c>
      <c r="EA7" s="244">
        <f>'LibPAS export'!GT9</f>
        <v>4</v>
      </c>
      <c r="EB7" s="244">
        <f>'LibPAS export'!GU9</f>
        <v>1744</v>
      </c>
      <c r="EC7" s="244">
        <f>'LibPAS export'!GV9</f>
        <v>3493</v>
      </c>
      <c r="ED7" s="244">
        <f>'LibPAS export'!GW9</f>
        <v>529</v>
      </c>
      <c r="EE7" s="244">
        <f>'LibPAS export'!GX9</f>
        <v>4022</v>
      </c>
      <c r="EF7" s="10">
        <f>'LibPAS export'!HB9</f>
        <v>20324</v>
      </c>
      <c r="EG7" s="10">
        <f>'LibPAS export'!HC9</f>
        <v>2996</v>
      </c>
      <c r="EH7" s="10">
        <f>'LibPAS export'!HD9</f>
        <v>23320</v>
      </c>
      <c r="EI7" s="10">
        <f>'LibPAS export'!GY9</f>
        <v>1186</v>
      </c>
      <c r="EJ7" s="10">
        <f>'LibPAS export'!GZ9</f>
        <v>53</v>
      </c>
      <c r="EK7" s="10">
        <f>'LibPAS export'!HA9</f>
        <v>1239</v>
      </c>
      <c r="EL7" s="10">
        <f>'LibPAS export'!HE9</f>
        <v>28581</v>
      </c>
      <c r="EM7" s="10" t="s">
        <v>5026</v>
      </c>
      <c r="EN7" s="10" t="s">
        <v>5026</v>
      </c>
      <c r="EO7" s="10" t="s">
        <v>5026</v>
      </c>
      <c r="EP7" s="10" t="s">
        <v>5026</v>
      </c>
      <c r="EQ7" s="258">
        <f>'LibPAS export'!HQ9</f>
        <v>1439</v>
      </c>
      <c r="ER7" s="258">
        <f>'LibPAS export'!HR9</f>
        <v>12566</v>
      </c>
      <c r="ES7" s="10">
        <f>'LibPAS export'!HL9</f>
        <v>62816</v>
      </c>
      <c r="ET7" s="10" t="str">
        <f>'LibPAS export'!HJ9</f>
        <v>Did not track this year</v>
      </c>
      <c r="EU7" s="10" t="str">
        <f>'LibPAS export'!HK9</f>
        <v>Did not track this year</v>
      </c>
      <c r="EV7" s="244">
        <f>'LibPAS export'!HS9</f>
        <v>4459</v>
      </c>
      <c r="EW7" s="244">
        <f>'LibPAS export'!HT9</f>
        <v>4466</v>
      </c>
      <c r="EX7" s="203" t="str">
        <f>'LibPAS export'!AT9</f>
        <v>www.arlibrary.org</v>
      </c>
      <c r="EY7" s="244">
        <f>'LibPAS export'!HU9</f>
        <v>67</v>
      </c>
      <c r="EZ7" s="244">
        <f>'LibPAS export'!HV9</f>
        <v>107</v>
      </c>
      <c r="FA7" s="258">
        <f>'LibPAS export'!HW9</f>
        <v>85901</v>
      </c>
      <c r="FB7" s="10">
        <f>'LibPAS export'!HY9</f>
        <v>95723</v>
      </c>
      <c r="FC7" s="10" t="str">
        <f>'LibPAS export'!HZ9</f>
        <v/>
      </c>
      <c r="FD7" s="203" t="s">
        <v>1530</v>
      </c>
      <c r="FE7" s="203" t="s">
        <v>1530</v>
      </c>
      <c r="FF7" s="203" t="s">
        <v>1530</v>
      </c>
      <c r="FG7" s="203" t="s">
        <v>1530</v>
      </c>
      <c r="FH7" s="203" t="s">
        <v>1530</v>
      </c>
      <c r="FI7" s="203" t="s">
        <v>1530</v>
      </c>
      <c r="FJ7" s="203" t="s">
        <v>1530</v>
      </c>
      <c r="FK7" s="203" t="s">
        <v>1530</v>
      </c>
      <c r="FL7" s="203" t="s">
        <v>1530</v>
      </c>
      <c r="FM7" s="203" t="s">
        <v>1530</v>
      </c>
      <c r="FN7" s="203" t="s">
        <v>1530</v>
      </c>
      <c r="FO7" s="203" t="s">
        <v>1530</v>
      </c>
      <c r="FP7" s="203" t="s">
        <v>1530</v>
      </c>
      <c r="FQ7" s="203" t="s">
        <v>1530</v>
      </c>
      <c r="FR7" s="203" t="s">
        <v>1530</v>
      </c>
      <c r="FS7" s="203" t="s">
        <v>1530</v>
      </c>
      <c r="FT7" s="203" t="s">
        <v>1530</v>
      </c>
      <c r="FU7" s="203" t="s">
        <v>1530</v>
      </c>
      <c r="FV7" s="203" t="s">
        <v>1530</v>
      </c>
      <c r="FW7" s="203" t="s">
        <v>1530</v>
      </c>
      <c r="FX7" s="203" t="s">
        <v>1530</v>
      </c>
      <c r="FY7" s="203" t="s">
        <v>1530</v>
      </c>
      <c r="FZ7" s="203" t="s">
        <v>1530</v>
      </c>
      <c r="GA7" s="203" t="s">
        <v>1530</v>
      </c>
      <c r="GB7" s="203" t="s">
        <v>1530</v>
      </c>
      <c r="GC7" s="203" t="str">
        <f>'LibPAS export'!G9</f>
        <v>NC0002</v>
      </c>
      <c r="GD7" s="203" t="str">
        <f>'LibPAS export'!H9</f>
        <v>R-APPALACHIAN</v>
      </c>
      <c r="GE7" s="203" t="str">
        <f>'LibPAS export'!I9</f>
        <v>NO</v>
      </c>
      <c r="GF7" s="203" t="str">
        <f>'LibPAS export'!J9</f>
        <v>MJ</v>
      </c>
      <c r="GG7" s="203" t="str">
        <f>'LibPAS export'!K9</f>
        <v>MA</v>
      </c>
      <c r="GH7" s="203" t="str">
        <f>'LibPAS export'!L9</f>
        <v>Y</v>
      </c>
      <c r="GI7" s="203" t="str">
        <f>'LibPAS export'!M9</f>
        <v>MC1</v>
      </c>
      <c r="GJ7" s="203" t="str">
        <f>'LibPAS export'!N9</f>
        <v>N</v>
      </c>
      <c r="GK7" s="258">
        <f>'LibPAS export'!O9</f>
        <v>149423</v>
      </c>
      <c r="GL7" s="203">
        <f>'LibPAS export'!AH9</f>
        <v>2</v>
      </c>
      <c r="GM7" s="203" t="str">
        <f>'LibPAS export'!AI9</f>
        <v>Regional</v>
      </c>
      <c r="GN7" s="203" t="str">
        <f>'LibPAS export'!P9</f>
        <v>Yes</v>
      </c>
      <c r="GO7" s="203">
        <f>'LibPAS export'!Q9</f>
        <v>1613</v>
      </c>
      <c r="GP7" s="203">
        <f>'LibPAS export'!R9</f>
        <v>237</v>
      </c>
      <c r="GQ7" s="203">
        <f>'LibPAS export'!S9</f>
        <v>6905</v>
      </c>
      <c r="GR7" s="203">
        <f>'LibPAS export'!T9</f>
        <v>69315</v>
      </c>
      <c r="GS7" s="203">
        <f>'LibPAS export'!U9</f>
        <v>282</v>
      </c>
      <c r="GT7" s="203">
        <f>'LibPAS export'!V9</f>
        <v>45</v>
      </c>
      <c r="GU7" s="203">
        <f>'LibPAS export'!W9</f>
        <v>866</v>
      </c>
      <c r="GV7" s="203">
        <f>'LibPAS export'!X9</f>
        <v>11271</v>
      </c>
      <c r="GW7" s="283">
        <f>'LibPAS export'!GF9</f>
        <v>0.81593000000000004</v>
      </c>
      <c r="GX7" s="283">
        <f>'LibPAS export'!GG9</f>
        <v>0.14072000000000001</v>
      </c>
      <c r="GY7" s="245">
        <f>'LibPAS export'!GH9</f>
        <v>16.388190000000002</v>
      </c>
      <c r="GZ7" s="245">
        <f>'LibPAS export'!GI9</f>
        <v>23.579370000000001</v>
      </c>
      <c r="HA7" s="245">
        <f>'LibPAS export'!GJ9</f>
        <v>6.2550499999999998</v>
      </c>
      <c r="HB7" s="284">
        <f>'LibPAS export'!JC9</f>
        <v>2.8712300000000002</v>
      </c>
      <c r="HC7" s="284">
        <f>'LibPAS export'!JD9</f>
        <v>2.19815</v>
      </c>
      <c r="HD7" s="284">
        <f>'LibPAS export'!JE9</f>
        <v>0.25781999999999999</v>
      </c>
      <c r="HE7" s="284">
        <f>'LibPAS export'!JF9</f>
        <v>31.218150000000001</v>
      </c>
      <c r="HF7" s="284">
        <f>'LibPAS export'!JG9</f>
        <v>23.899979999999999</v>
      </c>
      <c r="HG7" s="284">
        <f>'LibPAS export'!JH9</f>
        <v>2.8032699999999999</v>
      </c>
      <c r="HH7" s="284">
        <f>'LibPAS export'!JI9</f>
        <v>4.8377100000000004</v>
      </c>
      <c r="HI7" s="284">
        <f>'LibPAS export'!JJ9</f>
        <v>3.7036500000000001</v>
      </c>
      <c r="HJ7" s="284">
        <f>'LibPAS export'!JK9</f>
        <v>0.43441000000000002</v>
      </c>
      <c r="HK7" s="284">
        <f>'LibPAS export'!JL9</f>
        <v>31.776250000000001</v>
      </c>
      <c r="HL7" s="284">
        <f>'LibPAS export'!JM9</f>
        <v>24.327259999999999</v>
      </c>
      <c r="HM7" s="284">
        <f>'LibPAS export'!JN9</f>
        <v>2.85338</v>
      </c>
      <c r="HN7" s="284">
        <f>'LibPAS export'!JO9</f>
        <v>69.8386</v>
      </c>
      <c r="HO7" s="284">
        <f>'LibPAS export'!JP9</f>
        <v>53.467019999999998</v>
      </c>
      <c r="HP7" s="284">
        <f>'LibPAS export'!JQ9</f>
        <v>6.2712300000000001</v>
      </c>
      <c r="HQ7" s="284">
        <f>'LibPAS export'!JR9</f>
        <v>9.1244099999999992</v>
      </c>
      <c r="HR7" s="284">
        <f>'LibPAS export'!JS9</f>
        <v>6.9854700000000003</v>
      </c>
      <c r="HS7" s="284">
        <f>'LibPAS export'!JT9</f>
        <v>0.81933999999999996</v>
      </c>
      <c r="HT7" s="284">
        <f>'LibPAS export'!JU9</f>
        <v>4.65252</v>
      </c>
      <c r="HU7" s="284">
        <f>'LibPAS export'!JV9</f>
        <v>2.76132</v>
      </c>
      <c r="HV7" s="284">
        <f>'LibPAS export'!JW9</f>
        <v>69.738339999999994</v>
      </c>
      <c r="HW7" s="284">
        <f>'LibPAS export'!JX9</f>
        <v>69.847819999999999</v>
      </c>
      <c r="HX7" s="284">
        <f>'LibPAS export'!JY9</f>
        <v>0.42038999999999999</v>
      </c>
      <c r="HY7" s="284">
        <f>'LibPAS export'!JZ9</f>
        <v>1.4640299999999999</v>
      </c>
      <c r="HZ7" s="284">
        <f>'LibPAS export'!KA9</f>
        <v>0.42791000000000001</v>
      </c>
      <c r="IA7" s="284">
        <f>'LibPAS export'!KB9</f>
        <v>0.19128000000000001</v>
      </c>
      <c r="IB7" s="284">
        <f>'LibPAS export'!KC9</f>
        <v>2.9839999999999998E-2</v>
      </c>
      <c r="IC7" s="284">
        <f>'LibPAS export'!KD9</f>
        <v>2.989E-2</v>
      </c>
      <c r="ID7" s="284">
        <f>'LibPAS export'!KE9</f>
        <v>0.57487999999999995</v>
      </c>
      <c r="IE7" s="284">
        <f>'LibPAS export'!KF9</f>
        <v>2.6919999999999999E-2</v>
      </c>
      <c r="IF7" s="284">
        <f>'LibPAS export'!KG9</f>
        <v>0.15606999999999999</v>
      </c>
      <c r="IG7" s="284">
        <f>'LibPAS export'!KH9</f>
        <v>1374</v>
      </c>
      <c r="IH7" s="284">
        <f>'LibPAS export'!KI9</f>
        <v>6979</v>
      </c>
      <c r="II7" s="284">
        <f>'LibPAS export'!KJ9</f>
        <v>6979</v>
      </c>
      <c r="IJ7" s="284">
        <f>'LibPAS export'!KK9</f>
        <v>9028</v>
      </c>
      <c r="IK7" s="284">
        <f>'LibPAS export'!KL9</f>
        <v>45844</v>
      </c>
      <c r="IL7" s="284">
        <f>'LibPAS export'!KM9</f>
        <v>45844</v>
      </c>
      <c r="IM7" s="284">
        <f>'LibPAS export'!KN9</f>
        <v>77243</v>
      </c>
      <c r="IN7" s="284">
        <f>'LibPAS export'!KO9</f>
        <v>77243</v>
      </c>
      <c r="IO7" s="284">
        <f>'LibPAS export'!KP9</f>
        <v>2.3822700000000001</v>
      </c>
      <c r="IP7" s="284">
        <f>'LibPAS export'!KQ9</f>
        <v>15212</v>
      </c>
      <c r="IQ7" s="284">
        <f>'LibPAS export'!KR9</f>
        <v>7.31351</v>
      </c>
      <c r="IR7" s="284">
        <f>'LibPAS export'!KS9</f>
        <v>2.4441299999999999</v>
      </c>
      <c r="IS7" s="284">
        <f>'LibPAS export'!KT9</f>
        <v>9.5199499999999997</v>
      </c>
      <c r="IT7" s="284">
        <f>'LibPAS export'!KU9</f>
        <v>0.49883</v>
      </c>
      <c r="IU7" s="284">
        <f>'LibPAS export'!KV9</f>
        <v>1.3355600000000001</v>
      </c>
      <c r="IV7" s="284">
        <f>'LibPAS export'!KW9</f>
        <v>13.79848</v>
      </c>
      <c r="IW7" s="284">
        <f>'LibPAS export'!KX9</f>
        <v>10.22695</v>
      </c>
      <c r="IX7" s="284">
        <f>'LibPAS export'!KY9</f>
        <v>1.9529799999999999</v>
      </c>
      <c r="IY7" s="284">
        <f>'LibPAS export'!KZ9</f>
        <v>0</v>
      </c>
      <c r="IZ7" s="284">
        <f>'LibPAS export'!LA9</f>
        <v>1.91E-3</v>
      </c>
      <c r="JA7" s="284">
        <f>'LibPAS export'!LB9</f>
        <v>0.19958999999999999</v>
      </c>
      <c r="JB7" s="284">
        <f>'LibPAS export'!LC9</f>
        <v>4.6000000000000001E-4</v>
      </c>
      <c r="JC7" s="284">
        <f>'LibPAS export'!LD9</f>
        <v>0.14076</v>
      </c>
      <c r="JD7" s="284">
        <f>'LibPAS export'!LE9</f>
        <v>0.71474000000000004</v>
      </c>
      <c r="JE7" s="284">
        <f>'LibPAS export'!LF9</f>
        <v>4.4730100000000004</v>
      </c>
      <c r="JF7" s="284">
        <f>'LibPAS export'!LG9</f>
        <v>1.5885800000000001</v>
      </c>
      <c r="JG7" s="284">
        <f>'LibPAS export'!LH9</f>
        <v>0.24560999999999999</v>
      </c>
      <c r="JH7" s="284">
        <f>'LibPAS export'!LI9</f>
        <v>466</v>
      </c>
      <c r="JI7" s="284">
        <f>'LibPAS export'!LJ9</f>
        <v>1.06351</v>
      </c>
      <c r="JJ7" s="284">
        <f>'LibPAS export'!LK9</f>
        <v>1.9319500000000001</v>
      </c>
      <c r="JK7" s="284">
        <f>'LibPAS export'!LL9</f>
        <v>158</v>
      </c>
      <c r="JL7" s="284">
        <f>'LibPAS export'!LM9</f>
        <v>154</v>
      </c>
      <c r="JM7" s="284">
        <f>'LibPAS export'!LN9</f>
        <v>13.35843</v>
      </c>
      <c r="JN7" s="284">
        <f>'LibPAS export'!LO9</f>
        <v>1.19953</v>
      </c>
      <c r="JO7" s="284">
        <f>'LibPAS export'!LP9</f>
        <v>0.81466000000000005</v>
      </c>
      <c r="JP7" s="284">
        <f>'LibPAS export'!LQ9</f>
        <v>0.30584</v>
      </c>
      <c r="JQ7" s="284">
        <f>'LibPAS export'!LR9</f>
        <v>6.0229999999999999E-2</v>
      </c>
      <c r="JR7" s="284">
        <f>'LibPAS export'!LS9</f>
        <v>0.57398000000000005</v>
      </c>
      <c r="JS7" s="284">
        <f>'LibPAS export'!LT9</f>
        <v>85</v>
      </c>
      <c r="JT7" s="284">
        <f>'LibPAS export'!LU9</f>
        <v>85</v>
      </c>
      <c r="JU7" s="284">
        <f>'LibPAS export'!LV9</f>
        <v>1.68489</v>
      </c>
      <c r="JV7" s="284">
        <f>'LibPAS export'!LW9</f>
        <v>13369</v>
      </c>
      <c r="JW7" s="284">
        <f>'LibPAS export'!LX9</f>
        <v>36.148940000000003</v>
      </c>
      <c r="JX7" s="284">
        <f>'LibPAS export'!LY9</f>
        <v>7934</v>
      </c>
      <c r="JY7" s="284">
        <f>'LibPAS export'!LZ9</f>
        <v>5.5034200000000002</v>
      </c>
      <c r="JZ7" s="284">
        <f>'LibPAS export'!MA9</f>
        <v>60.907040000000002</v>
      </c>
      <c r="KA7" s="284">
        <f>'LibPAS export'!MB9</f>
        <v>0.15223999999999999</v>
      </c>
      <c r="KB7" s="284">
        <f>'LibPAS export'!MC9</f>
        <v>1208</v>
      </c>
      <c r="KC7" s="284">
        <f>'LibPAS export'!MD9</f>
        <v>0.41976999999999998</v>
      </c>
      <c r="KD7" s="284">
        <f>'LibPAS export'!ME9</f>
        <v>0.43441000000000002</v>
      </c>
      <c r="KE7" s="284">
        <f>'LibPAS export'!MF9</f>
        <v>0.70726</v>
      </c>
      <c r="KF7" s="284">
        <f>'LibPAS export'!MG9</f>
        <v>7.6387200000000002</v>
      </c>
      <c r="KG7" s="284">
        <f>'LibPAS export'!MH9</f>
        <v>10.87275</v>
      </c>
      <c r="KH7" s="284">
        <f>'LibPAS export'!MI9</f>
        <v>4.8377100000000004</v>
      </c>
      <c r="KI7" s="284">
        <f>'LibPAS export'!MJ9</f>
        <v>24.38889</v>
      </c>
      <c r="KJ7" s="284">
        <f>'LibPAS export'!MK9</f>
        <v>33438</v>
      </c>
      <c r="KK7" s="284">
        <f>'LibPAS export'!ML9</f>
        <v>25436</v>
      </c>
      <c r="KL7" s="284">
        <f>'LibPAS export'!MM9</f>
        <v>6.5740000000000007E-2</v>
      </c>
      <c r="KM7" s="284">
        <f>'LibPAS export'!MN9</f>
        <v>0.72751999999999994</v>
      </c>
      <c r="KN7" s="284">
        <f>'LibPAS export'!MO9</f>
        <v>0.11076</v>
      </c>
      <c r="KO7" s="284">
        <f>'LibPAS export'!MP9</f>
        <v>1.295E-2</v>
      </c>
      <c r="KP7" s="284">
        <f>'LibPAS export'!MQ9</f>
        <v>0.14327999999999999</v>
      </c>
      <c r="KQ7" s="284">
        <f>'LibPAS export'!MR9</f>
        <v>2.181E-2</v>
      </c>
      <c r="KR7" s="284">
        <f>'LibPAS export'!MS9</f>
        <v>1</v>
      </c>
      <c r="KS7" s="284">
        <f>'LibPAS export'!MT9</f>
        <v>0.19693649999999999</v>
      </c>
      <c r="KT7" s="284">
        <f>'LibPAS export'!MU9</f>
        <v>0.80306350000000004</v>
      </c>
      <c r="KU7" s="284">
        <f>'LibPAS export'!MV9</f>
        <v>0.239315</v>
      </c>
      <c r="KV7" s="284">
        <f>'LibPAS export'!MW9</f>
        <v>0.76068500000000006</v>
      </c>
      <c r="KW7" s="284">
        <f>'LibPAS export'!MX9</f>
        <v>8.9796000000000001E-2</v>
      </c>
      <c r="KX7" s="284">
        <f>'LibPAS export'!MY9</f>
        <v>1.37331E-2</v>
      </c>
      <c r="KY7" s="284">
        <f>'LibPAS export'!MZ9</f>
        <v>0.18321470000000001</v>
      </c>
      <c r="KZ7" s="284">
        <f>'LibPAS export'!NA9</f>
        <v>1.50782E-2</v>
      </c>
      <c r="LA7" s="284">
        <f>'LibPAS export'!NB9</f>
        <v>0.14462410000000001</v>
      </c>
      <c r="LB7" s="284">
        <f>'LibPAS export'!NC9</f>
        <v>6.0984700000000003E-2</v>
      </c>
      <c r="LC7" s="284">
        <f>'LibPAS export'!ND9</f>
        <v>0.58236509999999997</v>
      </c>
      <c r="LD7" s="284">
        <f>'LibPAS export'!NE9</f>
        <v>0.76557980000000003</v>
      </c>
      <c r="LE7" s="284">
        <f>'LibPAS export'!NF9</f>
        <v>3.6151200000000001E-2</v>
      </c>
      <c r="LF7" s="284">
        <f>'LibPAS export'!NG9</f>
        <v>0.68992779999999998</v>
      </c>
      <c r="LG7" s="284">
        <f>'LibPAS export'!NH9</f>
        <v>9.6790699999999993E-2</v>
      </c>
      <c r="LH7" s="284">
        <f>'LibPAS export'!NI9</f>
        <v>0.17713029999999999</v>
      </c>
      <c r="LI7" s="284">
        <f>'LibPAS export'!NJ9</f>
        <v>8002</v>
      </c>
      <c r="LJ7" s="284">
        <f>'LibPAS export'!NK9</f>
        <v>6.4530900000000004</v>
      </c>
      <c r="LK7" s="284">
        <f>'LibPAS export'!NL9</f>
        <v>16602</v>
      </c>
      <c r="LL7" s="284">
        <f>'LibPAS export'!NM9</f>
        <v>16602</v>
      </c>
      <c r="LM7" s="284">
        <f>'LibPAS export'!NN9</f>
        <v>3269</v>
      </c>
      <c r="LN7" s="284">
        <f>'LibPAS export'!NO9</f>
        <v>0.67914730000000001</v>
      </c>
      <c r="LO7" s="284">
        <f>'LibPAS export'!NP9</f>
        <v>0.1529363</v>
      </c>
      <c r="LP7" s="284">
        <f>'LibPAS export'!NQ9</f>
        <v>0.16791639999999999</v>
      </c>
      <c r="LQ7" s="284">
        <f>'LibPAS export'!NR9</f>
        <v>0.59804999999999997</v>
      </c>
      <c r="LR7" s="284">
        <f>'LibPAS export'!NS9</f>
        <v>1.90096</v>
      </c>
      <c r="LS7" s="284">
        <f>'LibPAS export'!NT9</f>
        <v>0.45493</v>
      </c>
      <c r="LT7" s="284">
        <f>'LibPAS export'!NU9</f>
        <v>25</v>
      </c>
      <c r="LU7" s="284">
        <f>'LibPAS export'!NV9</f>
        <v>5.7109899999999998</v>
      </c>
      <c r="LV7" s="284">
        <f>'LibPAS export'!NW9</f>
        <v>23</v>
      </c>
      <c r="LW7" s="284">
        <f>'LibPAS export'!NX9</f>
        <v>3.8786</v>
      </c>
      <c r="LX7" s="284">
        <f>'LibPAS export'!NY9</f>
        <v>0.34827999999999998</v>
      </c>
      <c r="LY7" s="284">
        <f>'LibPAS export'!NZ9</f>
        <v>0.33717999999999998</v>
      </c>
      <c r="LZ7" s="285">
        <f>'LibPAS export'!EH9</f>
        <v>3.3839399999999999E-2</v>
      </c>
      <c r="MA7" s="285">
        <f>'LibPAS export'!EI9</f>
        <v>9.8010000000000002E-4</v>
      </c>
      <c r="MB7" s="285">
        <f>'LibPAS export'!EJ9</f>
        <v>0.1112192</v>
      </c>
      <c r="MC7" s="285">
        <f>'LibPAS export'!EK9</f>
        <v>0</v>
      </c>
      <c r="MD7" s="285">
        <f>'LibPAS export'!EL9</f>
        <v>0.1022</v>
      </c>
      <c r="ME7" s="285">
        <f>'LibPAS export'!EM9</f>
        <v>2.33E-4</v>
      </c>
      <c r="MF7" s="285">
        <f>'LibPAS export'!EN9</f>
        <v>0.81341240000000004</v>
      </c>
      <c r="MG7" s="285">
        <f>'LibPAS export'!EO9</f>
        <v>3.4743999999999997E-2</v>
      </c>
      <c r="MH7" s="285">
        <f>'LibPAS export'!EP9</f>
        <v>0.31467519999999999</v>
      </c>
      <c r="MI7" s="285"/>
    </row>
    <row r="8" spans="1:347" x14ac:dyDescent="0.2">
      <c r="A8" s="6" t="str">
        <f>'LibPAS export'!G10</f>
        <v>NC0004</v>
      </c>
      <c r="B8" s="6" t="s">
        <v>2804</v>
      </c>
      <c r="C8" s="203" t="s">
        <v>1922</v>
      </c>
      <c r="D8" s="203" t="s">
        <v>1923</v>
      </c>
      <c r="E8" s="203" t="str">
        <f>'LibPAS export'!AG10</f>
        <v>BHM REGIONAL LIBRARY</v>
      </c>
      <c r="F8" s="203" t="str">
        <f>'LibPAS export'!AJ10</f>
        <v>BEAUFORT</v>
      </c>
      <c r="G8" s="203" t="str">
        <f>'LibPAS export'!Y10</f>
        <v>158 N MARKET ST</v>
      </c>
      <c r="H8" s="203" t="str">
        <f>'LibPAS export'!Z10</f>
        <v>WASHINGTON</v>
      </c>
      <c r="I8" s="203" t="str">
        <f>'LibPAS export'!AA10</f>
        <v>27889</v>
      </c>
      <c r="J8" s="203" t="str">
        <f>'LibPAS export'!AB10</f>
        <v>4948</v>
      </c>
      <c r="K8" s="203" t="str">
        <f>'LibPAS export'!AC10</f>
        <v>158 N MARKET ST</v>
      </c>
      <c r="L8" s="203" t="str">
        <f>'LibPAS export'!AD10</f>
        <v>WASHINGTON</v>
      </c>
      <c r="M8" s="203" t="str">
        <f>'LibPAS export'!AE10</f>
        <v>27889</v>
      </c>
      <c r="N8" s="203" t="str">
        <f>'LibPAS export'!AF10</f>
        <v>4948</v>
      </c>
      <c r="O8" s="203" t="str">
        <f>'LibPAS export'!AK10</f>
        <v>Susan M. Benning</v>
      </c>
      <c r="P8" s="203" t="str">
        <f>'LibPAS export'!AL10</f>
        <v>(252) 946-6401</v>
      </c>
      <c r="Q8" s="203" t="str">
        <f>'LibPAS export'!AM10</f>
        <v>(252) 946-0352</v>
      </c>
      <c r="R8" s="203" t="str">
        <f>'LibPAS export'!AN10</f>
        <v>sbenning@bhmlib.org</v>
      </c>
      <c r="S8" s="203" t="str">
        <f>'LibPAS export'!AO10</f>
        <v>Susan Benning</v>
      </c>
      <c r="T8" s="203" t="str">
        <f>'LibPAS export'!AP10</f>
        <v>Director</v>
      </c>
      <c r="U8" s="203" t="str">
        <f>'LibPAS export'!AQ10</f>
        <v>(252) 946-6401</v>
      </c>
      <c r="V8" s="203" t="str">
        <f>'LibPAS export'!AR10</f>
        <v>(252) 946-3052</v>
      </c>
      <c r="W8" s="203" t="str">
        <f>'LibPAS export'!AS10</f>
        <v>sbenning@bhmlib.org</v>
      </c>
      <c r="X8" s="203">
        <f>'LibPAS export'!BB10</f>
        <v>1</v>
      </c>
      <c r="Y8" s="203">
        <f>'LibPAS export'!BC10</f>
        <v>7</v>
      </c>
      <c r="Z8" s="203">
        <f>'LibPAS export'!BD10</f>
        <v>0</v>
      </c>
      <c r="AA8" s="203">
        <f>'LibPAS export'!BE10</f>
        <v>3</v>
      </c>
      <c r="AB8" s="10">
        <f>'LibPAS export'!BH10</f>
        <v>16295</v>
      </c>
      <c r="AC8" s="203">
        <f>'LibPAS export'!BI10</f>
        <v>2</v>
      </c>
      <c r="AD8" s="203">
        <f>'LibPAS export'!BJ10</f>
        <v>1</v>
      </c>
      <c r="AE8" s="203">
        <f>'LibPAS export'!BK10</f>
        <v>3</v>
      </c>
      <c r="AF8" s="203">
        <f>'LibPAS export'!BL10</f>
        <v>14.26</v>
      </c>
      <c r="AG8" s="203">
        <f>'LibPAS export'!BM10</f>
        <v>17.260000000000002</v>
      </c>
      <c r="AH8" s="286">
        <f>'LibPAS export'!BN10</f>
        <v>0.1158749</v>
      </c>
      <c r="AI8" s="246">
        <f>'LibPAS export'!BO10</f>
        <v>56650</v>
      </c>
      <c r="AJ8" s="246" t="str">
        <f>'LibPAS export'!BP10</f>
        <v>50000-60000</v>
      </c>
      <c r="AK8" s="274" t="str">
        <f>'LibPAS export'!BQ10</f>
        <v>2012</v>
      </c>
      <c r="AL8" s="276">
        <f>'LibPAS export'!BR10</f>
        <v>37125</v>
      </c>
      <c r="AM8" s="276">
        <f>'LibPAS export'!BS10</f>
        <v>7.35</v>
      </c>
      <c r="AN8" s="276">
        <f>'LibPAS export'!BT10</f>
        <v>9.35</v>
      </c>
      <c r="AO8" s="276">
        <f>'LibPAS export'!BU10</f>
        <v>11</v>
      </c>
      <c r="AP8" s="246">
        <f>'LibPAS export'!BW10</f>
        <v>171008</v>
      </c>
      <c r="AQ8" s="246">
        <f>'LibPAS export'!BX10</f>
        <v>324287</v>
      </c>
      <c r="AR8" s="246">
        <f>'LibPAS export'!BY10</f>
        <v>495295</v>
      </c>
      <c r="AS8" s="246">
        <f>'LibPAS export'!BZ10</f>
        <v>300188</v>
      </c>
      <c r="AT8" s="246">
        <f>'LibPAS export'!CA10</f>
        <v>22724</v>
      </c>
      <c r="AU8" s="246">
        <f>'LibPAS export'!CB10</f>
        <v>322912</v>
      </c>
      <c r="AV8" s="246">
        <f>'LibPAS export'!CC10</f>
        <v>0</v>
      </c>
      <c r="AW8" s="246">
        <f>'LibPAS export'!CD10</f>
        <v>0</v>
      </c>
      <c r="AX8" s="246">
        <f>'LibPAS export'!CE10</f>
        <v>0</v>
      </c>
      <c r="AY8" s="246">
        <f>'LibPAS export'!CF10</f>
        <v>84353</v>
      </c>
      <c r="AZ8" s="246">
        <f>'LibPAS export'!BV10</f>
        <v>902560</v>
      </c>
      <c r="BA8" s="246">
        <f>'LibPAS export'!CH10</f>
        <v>463028</v>
      </c>
      <c r="BB8" s="246">
        <f>'LibPAS export'!CI10</f>
        <v>154650</v>
      </c>
      <c r="BC8" s="246">
        <f>'LibPAS export'!CJ10</f>
        <v>617678</v>
      </c>
      <c r="BD8" s="246">
        <f>'LibPAS export'!CK10</f>
        <v>61179</v>
      </c>
      <c r="BE8" s="246">
        <f>'LibPAS export'!CL10</f>
        <v>0</v>
      </c>
      <c r="BF8" s="246">
        <f>'LibPAS export'!CM10</f>
        <v>23372</v>
      </c>
      <c r="BG8" s="246">
        <f>'LibPAS export'!CN10</f>
        <v>84551</v>
      </c>
      <c r="BH8" s="246">
        <f>'LibPAS export'!CO10</f>
        <v>246287</v>
      </c>
      <c r="BI8" s="246">
        <f>'LibPAS export'!CP10</f>
        <v>948516</v>
      </c>
      <c r="BJ8" s="246">
        <f>'LibPAS export'!CQ10</f>
        <v>85156</v>
      </c>
      <c r="BK8" s="283">
        <f>'LibPAS export'!CG10</f>
        <v>9.43494E-2</v>
      </c>
      <c r="BL8" s="246">
        <f>'LibPAS export'!CR10</f>
        <v>0</v>
      </c>
      <c r="BM8" s="246">
        <f>'LibPAS export'!CS10</f>
        <v>18896</v>
      </c>
      <c r="BN8" s="246">
        <f>'LibPAS export'!CT10</f>
        <v>0</v>
      </c>
      <c r="BO8" s="246">
        <f>'LibPAS export'!CU10</f>
        <v>60000</v>
      </c>
      <c r="BP8" s="246">
        <f>'LibPAS export'!CV10</f>
        <v>78896</v>
      </c>
      <c r="BQ8" s="246">
        <f>'LibPAS export'!CW10</f>
        <v>0</v>
      </c>
      <c r="BR8" s="10">
        <f>'LibPAS export'!CY10</f>
        <v>44584</v>
      </c>
      <c r="BS8" s="10">
        <f>'LibPAS export'!CZ10</f>
        <v>35671</v>
      </c>
      <c r="BT8" s="10">
        <f>'LibPAS export'!DA10</f>
        <v>80255</v>
      </c>
      <c r="BU8" s="10">
        <f>'LibPAS export'!DB10</f>
        <v>25541</v>
      </c>
      <c r="BV8" s="10">
        <f>'LibPAS export'!DC10</f>
        <v>12859</v>
      </c>
      <c r="BW8" s="10">
        <f>'LibPAS export'!DD10</f>
        <v>38400</v>
      </c>
      <c r="BX8" s="10" t="str">
        <f>'LibPAS export'!DE10</f>
        <v/>
      </c>
      <c r="BY8" s="10" t="str">
        <f>'LibPAS export'!DF10</f>
        <v/>
      </c>
      <c r="BZ8" s="10" t="str">
        <f>'LibPAS export'!DG10</f>
        <v/>
      </c>
      <c r="CA8" s="10">
        <f>'LibPAS export'!DH10</f>
        <v>118655</v>
      </c>
      <c r="CB8" s="10" t="str">
        <f>'LibPAS export'!DI10</f>
        <v/>
      </c>
      <c r="CC8" s="10">
        <f>'LibPAS export'!DJ10</f>
        <v>118655</v>
      </c>
      <c r="CD8" s="10">
        <f>'LibPAS export'!DK10</f>
        <v>19801</v>
      </c>
      <c r="CE8" s="258">
        <f>'LibPAS export'!DX10</f>
        <v>28215</v>
      </c>
      <c r="CF8" s="244">
        <f>'LibPAS export'!DP10</f>
        <v>0</v>
      </c>
      <c r="CG8" s="244">
        <f>'LibPAS export'!DQ10</f>
        <v>67</v>
      </c>
      <c r="CH8" s="244">
        <f>'LibPAS export'!DR10</f>
        <v>67</v>
      </c>
      <c r="CI8" s="258">
        <f>'LibPAS export'!DM10</f>
        <v>2001</v>
      </c>
      <c r="CJ8" s="258">
        <f>'LibPAS export'!EC10</f>
        <v>2012</v>
      </c>
      <c r="CK8" s="258">
        <f>'LibPAS export'!DN10</f>
        <v>3596</v>
      </c>
      <c r="CL8" s="258">
        <f>'LibPAS export'!EG10</f>
        <v>4159</v>
      </c>
      <c r="CM8" s="203">
        <f>'LibPAS export'!DS10</f>
        <v>0</v>
      </c>
      <c r="CN8" s="203">
        <f>'LibPAS export'!EQ10</f>
        <v>103</v>
      </c>
      <c r="CO8" s="244">
        <f>'LibPAS export'!DL10</f>
        <v>81</v>
      </c>
      <c r="CP8" s="10">
        <f>'LibPAS export'!ET10</f>
        <v>58944</v>
      </c>
      <c r="CQ8" s="10">
        <f>'LibPAS export'!EU10</f>
        <v>8178</v>
      </c>
      <c r="CR8" s="10">
        <f>'LibPAS export'!EV10</f>
        <v>67122</v>
      </c>
      <c r="CS8" s="10" t="str">
        <f>'LibPAS export'!EW10</f>
        <v/>
      </c>
      <c r="CT8" s="10" t="str">
        <f>'LibPAS export'!EX10</f>
        <v/>
      </c>
      <c r="CU8" s="10" t="str">
        <f>'LibPAS export'!EY10</f>
        <v/>
      </c>
      <c r="CV8" s="10">
        <f>'LibPAS export'!EZ10</f>
        <v>39118</v>
      </c>
      <c r="CW8" s="10">
        <f>'LibPAS export'!FA10</f>
        <v>5677</v>
      </c>
      <c r="CX8" s="10">
        <f>'LibPAS export'!FB10</f>
        <v>44795</v>
      </c>
      <c r="CY8" s="10">
        <f>'LibPAS export'!FC10</f>
        <v>111917</v>
      </c>
      <c r="CZ8" s="10">
        <f>'LibPAS export'!FE10</f>
        <v>1288</v>
      </c>
      <c r="DA8" s="10" t="str">
        <f>'LibPAS export'!FF10</f>
        <v/>
      </c>
      <c r="DB8" s="10">
        <f>'LibPAS export'!FG10</f>
        <v>113205</v>
      </c>
      <c r="DC8" s="10">
        <f>'LibPAS export'!FH10</f>
        <v>3175</v>
      </c>
      <c r="DD8" s="10">
        <f>'LibPAS export'!FQ10</f>
        <v>61</v>
      </c>
      <c r="DE8" s="10">
        <f t="shared" si="0"/>
        <v>3236</v>
      </c>
      <c r="DF8" s="10">
        <f>'LibPAS export'!FI10</f>
        <v>7387</v>
      </c>
      <c r="DG8" s="10">
        <f>'LibPAS export'!FN10</f>
        <v>84</v>
      </c>
      <c r="DH8" s="10" t="str">
        <f>'LibPAS export'!FR10</f>
        <v/>
      </c>
      <c r="DI8" s="10">
        <f>'LibPAS export'!FS10</f>
        <v>145</v>
      </c>
      <c r="DJ8" s="258" t="str">
        <f>'LibPAS export'!FJ10</f>
        <v/>
      </c>
      <c r="DK8" s="258">
        <f>'LibPAS export'!FK10</f>
        <v>10562</v>
      </c>
      <c r="DL8" s="10">
        <f>'LibPAS export'!FU10</f>
        <v>12170</v>
      </c>
      <c r="DM8" s="10">
        <f>'LibPAS export'!FV10</f>
        <v>98082</v>
      </c>
      <c r="DN8" s="10">
        <f>'LibPAS export'!FW10</f>
        <v>0</v>
      </c>
      <c r="DO8" s="10">
        <f>'LibPAS export'!FX10</f>
        <v>17041</v>
      </c>
      <c r="DP8" s="10">
        <f>'LibPAS export'!ER10</f>
        <v>127293</v>
      </c>
      <c r="DQ8" s="10" t="str">
        <f>'LibPAS export'!FY10</f>
        <v/>
      </c>
      <c r="DR8" s="10">
        <f>'LibPAS export'!GA10</f>
        <v>14003</v>
      </c>
      <c r="DS8" s="10">
        <f>'LibPAS export'!GB10</f>
        <v>3518</v>
      </c>
      <c r="DT8" s="10">
        <f>'LibPAS export'!GC10</f>
        <v>17521</v>
      </c>
      <c r="DU8" s="10">
        <f>'LibPAS export'!GD10</f>
        <v>125303</v>
      </c>
      <c r="DV8" s="244">
        <f>'LibPAS export'!GO10</f>
        <v>112</v>
      </c>
      <c r="DW8" s="244">
        <f>'LibPAS export'!GP10</f>
        <v>18</v>
      </c>
      <c r="DX8" s="244">
        <f>'LibPAS export'!GQ10</f>
        <v>190</v>
      </c>
      <c r="DY8" s="244">
        <f>'LibPAS export'!GR10</f>
        <v>28</v>
      </c>
      <c r="DZ8" s="244">
        <f>'LibPAS export'!GS10</f>
        <v>8</v>
      </c>
      <c r="EA8" s="244">
        <f>'LibPAS export'!GT10</f>
        <v>13</v>
      </c>
      <c r="EB8" s="244">
        <f>'LibPAS export'!GU10</f>
        <v>369</v>
      </c>
      <c r="EC8" s="244">
        <f>'LibPAS export'!GV10</f>
        <v>840</v>
      </c>
      <c r="ED8" s="244">
        <f>'LibPAS export'!GW10</f>
        <v>422</v>
      </c>
      <c r="EE8" s="244">
        <f>'LibPAS export'!GX10</f>
        <v>1262</v>
      </c>
      <c r="EF8" s="10">
        <f>'LibPAS export'!HB10</f>
        <v>4735</v>
      </c>
      <c r="EG8" s="10">
        <f>'LibPAS export'!HC10</f>
        <v>2281</v>
      </c>
      <c r="EH8" s="10">
        <f>'LibPAS export'!HD10</f>
        <v>7016</v>
      </c>
      <c r="EI8" s="10">
        <f>'LibPAS export'!GY10</f>
        <v>95</v>
      </c>
      <c r="EJ8" s="10">
        <f>'LibPAS export'!GZ10</f>
        <v>272</v>
      </c>
      <c r="EK8" s="10">
        <f>'LibPAS export'!HA10</f>
        <v>367</v>
      </c>
      <c r="EL8" s="10">
        <f>'LibPAS export'!HE10</f>
        <v>8645</v>
      </c>
      <c r="EM8" s="10" t="s">
        <v>5026</v>
      </c>
      <c r="EN8" s="10" t="s">
        <v>5026</v>
      </c>
      <c r="EO8" s="10" t="s">
        <v>5026</v>
      </c>
      <c r="EP8" s="10" t="s">
        <v>5026</v>
      </c>
      <c r="EQ8" s="258">
        <f>'LibPAS export'!HQ10</f>
        <v>120</v>
      </c>
      <c r="ER8" s="258">
        <f>'LibPAS export'!HR10</f>
        <v>1215</v>
      </c>
      <c r="ES8" s="10">
        <f>'LibPAS export'!HL10</f>
        <v>11990</v>
      </c>
      <c r="ET8" s="10" t="str">
        <f>'LibPAS export'!HJ10</f>
        <v>Did not track this year</v>
      </c>
      <c r="EU8" s="10" t="str">
        <f>'LibPAS export'!HK10</f>
        <v>Did not track this year</v>
      </c>
      <c r="EV8" s="244">
        <f>'LibPAS export'!HS10</f>
        <v>0</v>
      </c>
      <c r="EW8" s="244">
        <f>'LibPAS export'!HT10</f>
        <v>215</v>
      </c>
      <c r="EX8" s="203" t="str">
        <f>'LibPAS export'!AT10</f>
        <v>www.bhmlib.org</v>
      </c>
      <c r="EY8" s="244">
        <f>'LibPAS export'!HU10</f>
        <v>25</v>
      </c>
      <c r="EZ8" s="244">
        <f>'LibPAS export'!HV10</f>
        <v>44</v>
      </c>
      <c r="FA8" s="258">
        <f>'LibPAS export'!HW10</f>
        <v>37283</v>
      </c>
      <c r="FB8" s="10">
        <f>'LibPAS export'!HY10</f>
        <v>65607</v>
      </c>
      <c r="FC8" s="10" t="str">
        <f>'LibPAS export'!HZ10</f>
        <v/>
      </c>
      <c r="FD8" s="203" t="s">
        <v>1530</v>
      </c>
      <c r="FE8" s="203" t="s">
        <v>1530</v>
      </c>
      <c r="FF8" s="203" t="s">
        <v>1530</v>
      </c>
      <c r="FG8" s="203" t="s">
        <v>1530</v>
      </c>
      <c r="FH8" s="203" t="s">
        <v>1530</v>
      </c>
      <c r="FI8" s="203" t="s">
        <v>1530</v>
      </c>
      <c r="FJ8" s="203" t="s">
        <v>1530</v>
      </c>
      <c r="FK8" s="203" t="s">
        <v>1530</v>
      </c>
      <c r="FL8" s="203" t="s">
        <v>1530</v>
      </c>
      <c r="FM8" s="203" t="s">
        <v>1530</v>
      </c>
      <c r="FN8" s="203" t="s">
        <v>1530</v>
      </c>
      <c r="FO8" s="203" t="s">
        <v>1530</v>
      </c>
      <c r="FP8" s="203" t="s">
        <v>1530</v>
      </c>
      <c r="FQ8" s="203" t="s">
        <v>1530</v>
      </c>
      <c r="FR8" s="203" t="s">
        <v>1530</v>
      </c>
      <c r="FS8" s="203" t="s">
        <v>1530</v>
      </c>
      <c r="FT8" s="203" t="s">
        <v>1530</v>
      </c>
      <c r="FU8" s="203" t="s">
        <v>1530</v>
      </c>
      <c r="FV8" s="203" t="s">
        <v>1530</v>
      </c>
      <c r="FW8" s="203" t="s">
        <v>1530</v>
      </c>
      <c r="FX8" s="203" t="s">
        <v>1530</v>
      </c>
      <c r="FY8" s="203" t="s">
        <v>1530</v>
      </c>
      <c r="FZ8" s="203" t="s">
        <v>1530</v>
      </c>
      <c r="GA8" s="203" t="s">
        <v>1530</v>
      </c>
      <c r="GB8" s="203" t="s">
        <v>1530</v>
      </c>
      <c r="GC8" s="203" t="str">
        <f>'LibPAS export'!G10</f>
        <v>NC0004</v>
      </c>
      <c r="GD8" s="203" t="str">
        <f>'LibPAS export'!H10</f>
        <v>R-BHM</v>
      </c>
      <c r="GE8" s="203" t="str">
        <f>'LibPAS export'!I10</f>
        <v>NO</v>
      </c>
      <c r="GF8" s="203" t="str">
        <f>'LibPAS export'!J10</f>
        <v>MJ</v>
      </c>
      <c r="GG8" s="203" t="str">
        <f>'LibPAS export'!K10</f>
        <v>MO</v>
      </c>
      <c r="GH8" s="203" t="str">
        <f>'LibPAS export'!L10</f>
        <v>Y</v>
      </c>
      <c r="GI8" s="203" t="str">
        <f>'LibPAS export'!M10</f>
        <v>MC2</v>
      </c>
      <c r="GJ8" s="203" t="str">
        <f>'LibPAS export'!N10</f>
        <v>N</v>
      </c>
      <c r="GK8" s="258">
        <f>'LibPAS export'!O10</f>
        <v>68160</v>
      </c>
      <c r="GL8" s="203">
        <f>'LibPAS export'!AH10</f>
        <v>1</v>
      </c>
      <c r="GM8" s="203" t="str">
        <f>'LibPAS export'!AI10</f>
        <v>Regional</v>
      </c>
      <c r="GN8" s="203" t="str">
        <f>'LibPAS export'!P10</f>
        <v>Yes</v>
      </c>
      <c r="GO8" s="203">
        <f>'LibPAS export'!Q10</f>
        <v>620</v>
      </c>
      <c r="GP8" s="203">
        <f>'LibPAS export'!R10</f>
        <v>51</v>
      </c>
      <c r="GQ8" s="203">
        <f>'LibPAS export'!S10</f>
        <v>1936</v>
      </c>
      <c r="GR8" s="203">
        <f>'LibPAS export'!T10</f>
        <v>11694</v>
      </c>
      <c r="GS8" s="203">
        <f>'LibPAS export'!U10</f>
        <v>32</v>
      </c>
      <c r="GT8" s="203">
        <f>'LibPAS export'!V10</f>
        <v>22</v>
      </c>
      <c r="GU8" s="203">
        <f>'LibPAS export'!W10</f>
        <v>278</v>
      </c>
      <c r="GV8" s="203" t="str">
        <f>'LibPAS export'!X10</f>
        <v/>
      </c>
      <c r="GW8" s="283">
        <f>'LibPAS export'!GF10</f>
        <v>0.81157000000000001</v>
      </c>
      <c r="GX8" s="283">
        <f>'LibPAS export'!GG10</f>
        <v>0.14598</v>
      </c>
      <c r="GY8" s="245">
        <f>'LibPAS export'!GH10</f>
        <v>23.428180000000001</v>
      </c>
      <c r="GZ8" s="245">
        <f>'LibPAS export'!GI10</f>
        <v>32.183489999999999</v>
      </c>
      <c r="HA8" s="245">
        <f>'LibPAS export'!GJ10</f>
        <v>9.7076899999999995</v>
      </c>
      <c r="HB8" s="284">
        <f>'LibPAS export'!JC10</f>
        <v>7.4514399999999998</v>
      </c>
      <c r="HC8" s="284">
        <f>'LibPAS export'!JD10</f>
        <v>4.8524099999999999</v>
      </c>
      <c r="HD8" s="284">
        <f>'LibPAS export'!JE10</f>
        <v>0.66422000000000003</v>
      </c>
      <c r="HE8" s="284">
        <f>'LibPAS export'!JF10</f>
        <v>54.135950000000001</v>
      </c>
      <c r="HF8" s="284">
        <f>'LibPAS export'!JG10</f>
        <v>35.253579999999999</v>
      </c>
      <c r="HG8" s="284">
        <f>'LibPAS export'!JH10</f>
        <v>4.8256899999999998</v>
      </c>
      <c r="HH8" s="284">
        <f>'LibPAS export'!JI10</f>
        <v>7.5697799999999997</v>
      </c>
      <c r="HI8" s="284">
        <f>'LibPAS export'!JJ10</f>
        <v>4.9294700000000002</v>
      </c>
      <c r="HJ8" s="284">
        <f>'LibPAS export'!JK10</f>
        <v>0.67476999999999998</v>
      </c>
      <c r="HK8" s="284">
        <f>'LibPAS export'!JL10</f>
        <v>79.108919999999998</v>
      </c>
      <c r="HL8" s="284">
        <f>'LibPAS export'!JM10</f>
        <v>51.516100000000002</v>
      </c>
      <c r="HM8" s="284">
        <f>'LibPAS export'!JN10</f>
        <v>7.0517899999999996</v>
      </c>
      <c r="HN8" s="284">
        <f>'LibPAS export'!JO10</f>
        <v>109.71845</v>
      </c>
      <c r="HO8" s="284">
        <f>'LibPAS export'!JP10</f>
        <v>71.449160000000006</v>
      </c>
      <c r="HP8" s="284">
        <f>'LibPAS export'!JQ10</f>
        <v>9.7803400000000007</v>
      </c>
      <c r="HQ8" s="284">
        <f>'LibPAS export'!JR10</f>
        <v>21.174600000000002</v>
      </c>
      <c r="HR8" s="284">
        <f>'LibPAS export'!JS10</f>
        <v>13.78899</v>
      </c>
      <c r="HS8" s="284">
        <f>'LibPAS export'!JT10</f>
        <v>1.88751</v>
      </c>
      <c r="HT8" s="284">
        <f>'LibPAS export'!JU10</f>
        <v>1.8675600000000001</v>
      </c>
      <c r="HU8" s="284">
        <f>'LibPAS export'!JV10</f>
        <v>1.8383700000000001</v>
      </c>
      <c r="HV8" s="284">
        <f>'LibPAS export'!JW10</f>
        <v>0</v>
      </c>
      <c r="HW8" s="284">
        <f>'LibPAS export'!JX10</f>
        <v>12.270989999999999</v>
      </c>
      <c r="HX8" s="284">
        <f>'LibPAS export'!JY10</f>
        <v>0.17591000000000001</v>
      </c>
      <c r="HY8" s="284">
        <f>'LibPAS export'!JZ10</f>
        <v>0.65720000000000001</v>
      </c>
      <c r="HZ8" s="284">
        <f>'LibPAS export'!KA10</f>
        <v>0.25706000000000001</v>
      </c>
      <c r="IA8" s="284">
        <f>'LibPAS export'!KB10</f>
        <v>0.12683</v>
      </c>
      <c r="IB8" s="284">
        <f>'LibPAS export'!KC10</f>
        <v>0</v>
      </c>
      <c r="IC8" s="284">
        <f>'LibPAS export'!KD10</f>
        <v>3.15E-3</v>
      </c>
      <c r="ID8" s="284">
        <f>'LibPAS export'!KE10</f>
        <v>0.54698999999999998</v>
      </c>
      <c r="IE8" s="284">
        <f>'LibPAS export'!KF10</f>
        <v>1.8519999999999998E-2</v>
      </c>
      <c r="IF8" s="284">
        <f>'LibPAS export'!KG10</f>
        <v>0.10292999999999999</v>
      </c>
      <c r="IG8" s="284">
        <f>'LibPAS export'!KH10</f>
        <v>694</v>
      </c>
      <c r="IH8" s="284">
        <f>'LibPAS export'!KI10</f>
        <v>5995</v>
      </c>
      <c r="II8" s="284">
        <f>'LibPAS export'!KJ10</f>
        <v>3996</v>
      </c>
      <c r="IJ8" s="284">
        <f>'LibPAS export'!KK10</f>
        <v>7259</v>
      </c>
      <c r="IK8" s="284">
        <f>'LibPAS export'!KL10</f>
        <v>62651</v>
      </c>
      <c r="IL8" s="284">
        <f>'LibPAS export'!KM10</f>
        <v>41767</v>
      </c>
      <c r="IM8" s="284">
        <f>'LibPAS export'!KN10</f>
        <v>42431</v>
      </c>
      <c r="IN8" s="284">
        <f>'LibPAS export'!KO10</f>
        <v>63646</v>
      </c>
      <c r="IO8" s="284">
        <f>'LibPAS export'!KP10</f>
        <v>0.71238999999999997</v>
      </c>
      <c r="IP8" s="284">
        <f>'LibPAS export'!KQ10</f>
        <v>7375</v>
      </c>
      <c r="IQ8" s="284">
        <f>'LibPAS export'!KR10</f>
        <v>3.54569</v>
      </c>
      <c r="IR8" s="284">
        <f>'LibPAS export'!KS10</f>
        <v>4.7375600000000002</v>
      </c>
      <c r="IS8" s="284">
        <f>'LibPAS export'!KT10</f>
        <v>7.2666500000000003</v>
      </c>
      <c r="IT8" s="284">
        <f>'LibPAS export'!KU10</f>
        <v>0</v>
      </c>
      <c r="IU8" s="284">
        <f>'LibPAS export'!KV10</f>
        <v>1.2375700000000001</v>
      </c>
      <c r="IV8" s="284">
        <f>'LibPAS export'!KW10</f>
        <v>13.24178</v>
      </c>
      <c r="IW8" s="284">
        <f>'LibPAS export'!KX10</f>
        <v>9.0621799999999997</v>
      </c>
      <c r="IX8" s="284">
        <f>'LibPAS export'!KY10</f>
        <v>2.62154</v>
      </c>
      <c r="IY8" s="284">
        <f>'LibPAS export'!KZ10</f>
        <v>0</v>
      </c>
      <c r="IZ8" s="284">
        <f>'LibPAS export'!LA10</f>
        <v>1.1900000000000001E-3</v>
      </c>
      <c r="JA8" s="284">
        <f>'LibPAS export'!LB10</f>
        <v>0.41394999999999998</v>
      </c>
      <c r="JB8" s="284">
        <f>'LibPAS export'!LC10</f>
        <v>9.7999999999999997E-4</v>
      </c>
      <c r="JC8" s="284">
        <f>'LibPAS export'!LD10</f>
        <v>0.11415</v>
      </c>
      <c r="JD8" s="284">
        <f>'LibPAS export'!LE10</f>
        <v>0.98509999999999998</v>
      </c>
      <c r="JE8" s="284">
        <f>'LibPAS export'!LF10</f>
        <v>4.6230200000000004</v>
      </c>
      <c r="JF8" s="284">
        <f>'LibPAS export'!LG10</f>
        <v>1.7408300000000001</v>
      </c>
      <c r="JG8" s="284">
        <f>'LibPAS export'!LH10</f>
        <v>0.20921000000000001</v>
      </c>
      <c r="JH8" s="284">
        <f>'LibPAS export'!LI10</f>
        <v>1610</v>
      </c>
      <c r="JI8" s="284">
        <f>'LibPAS export'!LJ10</f>
        <v>3.8239800000000002</v>
      </c>
      <c r="JJ8" s="284">
        <f>'LibPAS export'!LK10</f>
        <v>3.6133700000000002</v>
      </c>
      <c r="JK8" s="284">
        <f>'LibPAS export'!LL10</f>
        <v>229</v>
      </c>
      <c r="JL8" s="284">
        <f>'LibPAS export'!LM10</f>
        <v>442</v>
      </c>
      <c r="JM8" s="284">
        <f>'LibPAS export'!LN10</f>
        <v>13.91602</v>
      </c>
      <c r="JN8" s="284">
        <f>'LibPAS export'!LO10</f>
        <v>1.24048</v>
      </c>
      <c r="JO8" s="284">
        <f>'LibPAS export'!LP10</f>
        <v>0.89758000000000004</v>
      </c>
      <c r="JP8" s="284">
        <f>'LibPAS export'!LQ10</f>
        <v>0.25323000000000001</v>
      </c>
      <c r="JQ8" s="284">
        <f>'LibPAS export'!LR10</f>
        <v>2.9340000000000001E-2</v>
      </c>
      <c r="JR8" s="284">
        <f>'LibPAS export'!LS10</f>
        <v>0.81388000000000005</v>
      </c>
      <c r="JS8" s="284">
        <f>'LibPAS export'!LT10</f>
        <v>0</v>
      </c>
      <c r="JT8" s="284">
        <f>'LibPAS export'!LU10</f>
        <v>4</v>
      </c>
      <c r="JU8" s="284">
        <f>'LibPAS export'!LV10</f>
        <v>1.0158799999999999</v>
      </c>
      <c r="JV8" s="284">
        <f>'LibPAS export'!LW10</f>
        <v>2447</v>
      </c>
      <c r="JW8" s="284">
        <f>'LibPAS export'!LX10</f>
        <v>7.6896599999999999</v>
      </c>
      <c r="JX8" s="284">
        <f>'LibPAS export'!LY10</f>
        <v>2409</v>
      </c>
      <c r="JY8" s="284">
        <f>'LibPAS export'!LZ10</f>
        <v>0.73580999999999996</v>
      </c>
      <c r="JZ8" s="284">
        <f>'LibPAS export'!MA10</f>
        <v>7.8117799999999997</v>
      </c>
      <c r="KA8" s="284">
        <f>'LibPAS export'!MB10</f>
        <v>9.5689999999999997E-2</v>
      </c>
      <c r="KB8" s="284">
        <f>'LibPAS export'!MC10</f>
        <v>230</v>
      </c>
      <c r="KC8" s="284">
        <f>'LibPAS export'!MD10</f>
        <v>1.4037200000000001</v>
      </c>
      <c r="KD8" s="284">
        <f>'LibPAS export'!ME10</f>
        <v>0.67476999999999998</v>
      </c>
      <c r="KE8" s="284">
        <f>'LibPAS export'!MF10</f>
        <v>1.4260200000000001</v>
      </c>
      <c r="KF8" s="284">
        <f>'LibPAS export'!MG10</f>
        <v>23.906980000000001</v>
      </c>
      <c r="KG8" s="284">
        <f>'LibPAS export'!MH10</f>
        <v>7.2651700000000003</v>
      </c>
      <c r="KH8" s="284">
        <f>'LibPAS export'!MI10</f>
        <v>7.5697799999999997</v>
      </c>
      <c r="KI8" s="284">
        <f>'LibPAS export'!MJ10</f>
        <v>28.487760000000002</v>
      </c>
      <c r="KJ8" s="284">
        <f>'LibPAS export'!MK10</f>
        <v>35786</v>
      </c>
      <c r="KK8" s="284">
        <f>'LibPAS export'!ML10</f>
        <v>26826</v>
      </c>
      <c r="KL8" s="284">
        <f>'LibPAS export'!MM10</f>
        <v>0.13558999999999999</v>
      </c>
      <c r="KM8" s="284">
        <f>'LibPAS export'!MN10</f>
        <v>1.43953</v>
      </c>
      <c r="KN8" s="284">
        <f>'LibPAS export'!MO10</f>
        <v>0.13775000000000001</v>
      </c>
      <c r="KO8" s="284">
        <f>'LibPAS export'!MP10</f>
        <v>1.5709999999999998E-2</v>
      </c>
      <c r="KP8" s="284">
        <f>'LibPAS export'!MQ10</f>
        <v>0.16681000000000001</v>
      </c>
      <c r="KQ8" s="284">
        <f>'LibPAS export'!MR10</f>
        <v>1.5959999999999998E-2</v>
      </c>
      <c r="KR8" s="284">
        <f>'LibPAS export'!MS10</f>
        <v>0.66666669999999995</v>
      </c>
      <c r="KS8" s="284">
        <f>'LibPAS export'!MT10</f>
        <v>0.1738123</v>
      </c>
      <c r="KT8" s="284">
        <f>'LibPAS export'!MU10</f>
        <v>0.82618769999999997</v>
      </c>
      <c r="KU8" s="284">
        <f>'LibPAS export'!MV10</f>
        <v>0.25037320000000002</v>
      </c>
      <c r="KV8" s="284">
        <f>'LibPAS export'!MW10</f>
        <v>0.74962680000000004</v>
      </c>
      <c r="KW8" s="284">
        <f>'LibPAS export'!MX10</f>
        <v>8.9140300000000006E-2</v>
      </c>
      <c r="KX8" s="284">
        <f>'LibPAS export'!MY10</f>
        <v>0</v>
      </c>
      <c r="KY8" s="284">
        <f>'LibPAS export'!MZ10</f>
        <v>0.1630442</v>
      </c>
      <c r="KZ8" s="284">
        <f>'LibPAS export'!NA10</f>
        <v>2.4640599999999999E-2</v>
      </c>
      <c r="LA8" s="284">
        <f>'LibPAS export'!NB10</f>
        <v>0.25965510000000003</v>
      </c>
      <c r="LB8" s="284">
        <f>'LibPAS export'!NC10</f>
        <v>6.4499699999999993E-2</v>
      </c>
      <c r="LC8" s="284">
        <f>'LibPAS export'!ND10</f>
        <v>0.4881605</v>
      </c>
      <c r="LD8" s="284">
        <f>'LibPAS export'!NE10</f>
        <v>0.65120460000000002</v>
      </c>
      <c r="LE8" s="284">
        <f>'LibPAS export'!NF10</f>
        <v>0</v>
      </c>
      <c r="LF8" s="284">
        <f>'LibPAS export'!NG10</f>
        <v>0.5487668</v>
      </c>
      <c r="LG8" s="284">
        <f>'LibPAS export'!NH10</f>
        <v>9.3459700000000007E-2</v>
      </c>
      <c r="LH8" s="284">
        <f>'LibPAS export'!NI10</f>
        <v>0.35777340000000002</v>
      </c>
      <c r="LI8" s="284">
        <f>'LibPAS export'!NJ10</f>
        <v>8960</v>
      </c>
      <c r="LJ8" s="284">
        <f>'LibPAS export'!NK10</f>
        <v>7.1515899999999997</v>
      </c>
      <c r="LK8" s="284">
        <f>'LibPAS export'!NL10</f>
        <v>22720</v>
      </c>
      <c r="LL8" s="284">
        <f>'LibPAS export'!NM10</f>
        <v>34080</v>
      </c>
      <c r="LM8" s="284">
        <f>'LibPAS export'!NN10</f>
        <v>3949</v>
      </c>
      <c r="LN8" s="284">
        <f>'LibPAS export'!NO10</f>
        <v>0.72357510000000003</v>
      </c>
      <c r="LO8" s="284">
        <f>'LibPAS export'!NP10</f>
        <v>0</v>
      </c>
      <c r="LP8" s="284">
        <f>'LibPAS export'!NQ10</f>
        <v>0.27642489999999997</v>
      </c>
      <c r="LQ8" s="284">
        <f>'LibPAS export'!NR10</f>
        <v>0.27490999999999999</v>
      </c>
      <c r="LR8" s="284">
        <f>'LibPAS export'!NS10</f>
        <v>0.82310000000000005</v>
      </c>
      <c r="LS8" s="284">
        <f>'LibPAS export'!NT10</f>
        <v>0.20608000000000001</v>
      </c>
      <c r="LT8" s="284">
        <f>'LibPAS export'!NU10</f>
        <v>0</v>
      </c>
      <c r="LU8" s="284">
        <f>'LibPAS export'!NV10</f>
        <v>2.08066</v>
      </c>
      <c r="LV8" s="284">
        <f>'LibPAS export'!NW10</f>
        <v>5</v>
      </c>
      <c r="LW8" s="284">
        <f>'LibPAS export'!NX10</f>
        <v>1.50552</v>
      </c>
      <c r="LX8" s="284">
        <f>'LibPAS export'!NY10</f>
        <v>0.13420000000000001</v>
      </c>
      <c r="LY8" s="284">
        <f>'LibPAS export'!NZ10</f>
        <v>0.14104</v>
      </c>
      <c r="LZ8" s="285">
        <f>'LibPAS export'!EH10</f>
        <v>4.3400599999999998E-2</v>
      </c>
      <c r="MA8" s="285">
        <f>'LibPAS export'!EI10</f>
        <v>4.5330000000000001E-4</v>
      </c>
      <c r="MB8" s="285">
        <f>'LibPAS export'!EJ10</f>
        <v>0.19244030000000001</v>
      </c>
      <c r="MC8" s="285">
        <f>'LibPAS export'!EK10</f>
        <v>0</v>
      </c>
      <c r="MD8" s="285">
        <f>'LibPAS export'!EL10</f>
        <v>0.1579045</v>
      </c>
      <c r="ME8" s="285">
        <f>'LibPAS export'!EM10</f>
        <v>3.7500000000000001E-4</v>
      </c>
      <c r="MF8" s="285">
        <f>'LibPAS export'!EN10</f>
        <v>0.66404940000000001</v>
      </c>
      <c r="MG8" s="285">
        <f>'LibPAS export'!EO10</f>
        <v>2.2458599999999999E-2</v>
      </c>
      <c r="MH8" s="285">
        <f>'LibPAS export'!EP10</f>
        <v>0.35190470000000001</v>
      </c>
      <c r="MI8" s="285"/>
    </row>
    <row r="9" spans="1:347" x14ac:dyDescent="0.2">
      <c r="A9" s="6" t="str">
        <f>'LibPAS export'!G11</f>
        <v>NC0017</v>
      </c>
      <c r="B9" s="6" t="s">
        <v>2805</v>
      </c>
      <c r="C9" s="203" t="s">
        <v>1925</v>
      </c>
      <c r="D9" s="203" t="s">
        <v>1926</v>
      </c>
      <c r="E9" s="203" t="str">
        <f>'LibPAS export'!AG11</f>
        <v>BLADEN COUNTY PUBLIC LIBRARY</v>
      </c>
      <c r="F9" s="203" t="str">
        <f>'LibPAS export'!AJ11</f>
        <v>BLADEN</v>
      </c>
      <c r="G9" s="203" t="str">
        <f>'LibPAS export'!Y11</f>
        <v>PO BOX 1419</v>
      </c>
      <c r="H9" s="203" t="str">
        <f>'LibPAS export'!Z11</f>
        <v>ELIZABETHTOWN</v>
      </c>
      <c r="I9" s="203" t="str">
        <f>'LibPAS export'!AA11</f>
        <v>28337</v>
      </c>
      <c r="J9" s="203" t="str">
        <f>'LibPAS export'!AB11</f>
        <v>1419</v>
      </c>
      <c r="K9" s="203" t="str">
        <f>'LibPAS export'!AC11</f>
        <v>111 N CYPRESS ST</v>
      </c>
      <c r="L9" s="203" t="str">
        <f>'LibPAS export'!AD11</f>
        <v>ELIZABETHTOWN</v>
      </c>
      <c r="M9" s="203" t="str">
        <f>'LibPAS export'!AE11</f>
        <v>28337</v>
      </c>
      <c r="N9" s="203" t="str">
        <f>'LibPAS export'!AF11</f>
        <v>1419</v>
      </c>
      <c r="O9" s="203" t="str">
        <f>'LibPAS export'!AK11</f>
        <v>Rhea Hebert</v>
      </c>
      <c r="P9" s="203" t="str">
        <f>'LibPAS export'!AL11</f>
        <v>(910) 862-6990</v>
      </c>
      <c r="Q9" s="203" t="str">
        <f>'LibPAS export'!AM11</f>
        <v>(910) 862-8777</v>
      </c>
      <c r="R9" s="203" t="str">
        <f>'LibPAS export'!AN11</f>
        <v>rhebert@bladenco.org</v>
      </c>
      <c r="S9" s="203" t="str">
        <f>'LibPAS export'!AO11</f>
        <v>Rhea Hebert</v>
      </c>
      <c r="T9" s="203" t="str">
        <f>'LibPAS export'!AP11</f>
        <v>Director</v>
      </c>
      <c r="U9" s="203" t="str">
        <f>'LibPAS export'!AQ11</f>
        <v>(910) 862-6994</v>
      </c>
      <c r="V9" s="203" t="str">
        <f>'LibPAS export'!AR11</f>
        <v>(910) 862-8777</v>
      </c>
      <c r="W9" s="203" t="str">
        <f>'LibPAS export'!AS11</f>
        <v>rhebert@bladenco.org</v>
      </c>
      <c r="X9" s="203">
        <f>'LibPAS export'!BB11</f>
        <v>1</v>
      </c>
      <c r="Y9" s="203">
        <f>'LibPAS export'!BC11</f>
        <v>2</v>
      </c>
      <c r="Z9" s="203">
        <f>'LibPAS export'!BD11</f>
        <v>1</v>
      </c>
      <c r="AA9" s="203">
        <f>'LibPAS export'!BE11</f>
        <v>1</v>
      </c>
      <c r="AB9" s="10">
        <f>'LibPAS export'!BH11</f>
        <v>6865</v>
      </c>
      <c r="AC9" s="203">
        <f>'LibPAS export'!BI11</f>
        <v>1</v>
      </c>
      <c r="AD9" s="203">
        <f>'LibPAS export'!BJ11</f>
        <v>0</v>
      </c>
      <c r="AE9" s="203">
        <f>'LibPAS export'!BK11</f>
        <v>1</v>
      </c>
      <c r="AF9" s="203">
        <f>'LibPAS export'!BL11</f>
        <v>9.26</v>
      </c>
      <c r="AG9" s="203">
        <f>'LibPAS export'!BM11</f>
        <v>10.26</v>
      </c>
      <c r="AH9" s="286">
        <f>'LibPAS export'!BN11</f>
        <v>9.7465899999999994E-2</v>
      </c>
      <c r="AI9" s="246">
        <f>'LibPAS export'!BO11</f>
        <v>55620</v>
      </c>
      <c r="AJ9" s="246" t="str">
        <f>'LibPAS export'!BP11</f>
        <v>42,962 - 57,717</v>
      </c>
      <c r="AK9" s="274" t="str">
        <f>'LibPAS export'!BQ11</f>
        <v>2003</v>
      </c>
      <c r="AL9" s="276">
        <f>'LibPAS export'!BR11</f>
        <v>36457</v>
      </c>
      <c r="AM9" s="276">
        <f>'LibPAS export'!BS11</f>
        <v>11.53</v>
      </c>
      <c r="AN9" s="276">
        <f>'LibPAS export'!BT11</f>
        <v>13.84</v>
      </c>
      <c r="AO9" s="276" t="str">
        <f>'LibPAS export'!BU11</f>
        <v/>
      </c>
      <c r="AP9" s="246">
        <f>'LibPAS export'!BW11</f>
        <v>12500</v>
      </c>
      <c r="AQ9" s="246">
        <f>'LibPAS export'!BX11</f>
        <v>376106</v>
      </c>
      <c r="AR9" s="246">
        <f>'LibPAS export'!BY11</f>
        <v>388606</v>
      </c>
      <c r="AS9" s="246">
        <f>'LibPAS export'!BZ11</f>
        <v>96059</v>
      </c>
      <c r="AT9" s="246">
        <f>'LibPAS export'!CA11</f>
        <v>0</v>
      </c>
      <c r="AU9" s="246">
        <f>'LibPAS export'!CB11</f>
        <v>96059</v>
      </c>
      <c r="AV9" s="246">
        <f>'LibPAS export'!CC11</f>
        <v>10000</v>
      </c>
      <c r="AW9" s="246">
        <f>'LibPAS export'!CD11</f>
        <v>0</v>
      </c>
      <c r="AX9" s="246">
        <f>'LibPAS export'!CE11</f>
        <v>10000</v>
      </c>
      <c r="AY9" s="246">
        <f>'LibPAS export'!CF11</f>
        <v>3000</v>
      </c>
      <c r="AZ9" s="246">
        <f>'LibPAS export'!BV11</f>
        <v>497665</v>
      </c>
      <c r="BA9" s="246">
        <f>'LibPAS export'!CH11</f>
        <v>321058</v>
      </c>
      <c r="BB9" s="246">
        <f>'LibPAS export'!CI11</f>
        <v>113457</v>
      </c>
      <c r="BC9" s="246">
        <f>'LibPAS export'!CJ11</f>
        <v>434515</v>
      </c>
      <c r="BD9" s="246">
        <f>'LibPAS export'!CK11</f>
        <v>21582</v>
      </c>
      <c r="BE9" s="246">
        <f>'LibPAS export'!CL11</f>
        <v>600</v>
      </c>
      <c r="BF9" s="246">
        <f>'LibPAS export'!CM11</f>
        <v>2045</v>
      </c>
      <c r="BG9" s="246">
        <f>'LibPAS export'!CN11</f>
        <v>24227</v>
      </c>
      <c r="BH9" s="246">
        <f>'LibPAS export'!CO11</f>
        <v>27627</v>
      </c>
      <c r="BI9" s="246">
        <f>'LibPAS export'!CP11</f>
        <v>486369</v>
      </c>
      <c r="BJ9" s="246">
        <f>'LibPAS export'!CQ11</f>
        <v>0</v>
      </c>
      <c r="BK9" s="283">
        <f>'LibPAS export'!CG11</f>
        <v>0</v>
      </c>
      <c r="BL9" s="246">
        <f>'LibPAS export'!CR11</f>
        <v>0</v>
      </c>
      <c r="BM9" s="246">
        <f>'LibPAS export'!CS11</f>
        <v>0</v>
      </c>
      <c r="BN9" s="246">
        <f>'LibPAS export'!CT11</f>
        <v>0</v>
      </c>
      <c r="BO9" s="246">
        <f>'LibPAS export'!CU11</f>
        <v>0</v>
      </c>
      <c r="BP9" s="246">
        <f>'LibPAS export'!CV11</f>
        <v>0</v>
      </c>
      <c r="BQ9" s="246">
        <f>'LibPAS export'!CW11</f>
        <v>0</v>
      </c>
      <c r="BR9" s="10">
        <f>'LibPAS export'!CY11</f>
        <v>24621</v>
      </c>
      <c r="BS9" s="10">
        <f>'LibPAS export'!CZ11</f>
        <v>14889</v>
      </c>
      <c r="BT9" s="10">
        <f>'LibPAS export'!DA11</f>
        <v>39510</v>
      </c>
      <c r="BU9" s="10">
        <f>'LibPAS export'!DB11</f>
        <v>10714</v>
      </c>
      <c r="BV9" s="10">
        <f>'LibPAS export'!DC11</f>
        <v>4619</v>
      </c>
      <c r="BW9" s="10">
        <f>'LibPAS export'!DD11</f>
        <v>15333</v>
      </c>
      <c r="BX9" s="10" t="str">
        <f>'LibPAS export'!DE11</f>
        <v/>
      </c>
      <c r="BY9" s="10" t="str">
        <f>'LibPAS export'!DF11</f>
        <v/>
      </c>
      <c r="BZ9" s="10" t="str">
        <f>'LibPAS export'!DG11</f>
        <v/>
      </c>
      <c r="CA9" s="10">
        <f>'LibPAS export'!DH11</f>
        <v>54843</v>
      </c>
      <c r="CB9" s="10" t="str">
        <f>'LibPAS export'!DI11</f>
        <v/>
      </c>
      <c r="CC9" s="10">
        <f>'LibPAS export'!DJ11</f>
        <v>54843</v>
      </c>
      <c r="CD9" s="10">
        <f>'LibPAS export'!DK11</f>
        <v>726</v>
      </c>
      <c r="CE9" s="258">
        <f>'LibPAS export'!DX11</f>
        <v>28215</v>
      </c>
      <c r="CF9" s="244">
        <f>'LibPAS export'!DP11</f>
        <v>0</v>
      </c>
      <c r="CG9" s="244">
        <f>'LibPAS export'!DQ11</f>
        <v>67</v>
      </c>
      <c r="CH9" s="244">
        <f>'LibPAS export'!DR11</f>
        <v>67</v>
      </c>
      <c r="CI9" s="258">
        <f>'LibPAS export'!DM11</f>
        <v>1342</v>
      </c>
      <c r="CJ9" s="258">
        <f>'LibPAS export'!EC11</f>
        <v>1920</v>
      </c>
      <c r="CK9" s="258">
        <f>'LibPAS export'!DN11</f>
        <v>4016</v>
      </c>
      <c r="CL9" s="258">
        <f>'LibPAS export'!EG11</f>
        <v>563</v>
      </c>
      <c r="CM9" s="203">
        <f>'LibPAS export'!DS11</f>
        <v>0</v>
      </c>
      <c r="CN9" s="203">
        <f>'LibPAS export'!EQ11</f>
        <v>38</v>
      </c>
      <c r="CO9" s="244">
        <f>'LibPAS export'!DL11</f>
        <v>37</v>
      </c>
      <c r="CP9" s="10">
        <f>'LibPAS export'!ET11</f>
        <v>38565</v>
      </c>
      <c r="CQ9" s="10">
        <f>'LibPAS export'!EU11</f>
        <v>6375</v>
      </c>
      <c r="CR9" s="10">
        <f>'LibPAS export'!EV11</f>
        <v>44940</v>
      </c>
      <c r="CS9" s="10" t="str">
        <f>'LibPAS export'!EW11</f>
        <v/>
      </c>
      <c r="CT9" s="10" t="str">
        <f>'LibPAS export'!EX11</f>
        <v/>
      </c>
      <c r="CU9" s="10" t="str">
        <f>'LibPAS export'!EY11</f>
        <v/>
      </c>
      <c r="CV9" s="10">
        <f>'LibPAS export'!EZ11</f>
        <v>12009</v>
      </c>
      <c r="CW9" s="10">
        <f>'LibPAS export'!FA11</f>
        <v>1709</v>
      </c>
      <c r="CX9" s="10">
        <f>'LibPAS export'!FB11</f>
        <v>13718</v>
      </c>
      <c r="CY9" s="10">
        <f>'LibPAS export'!FC11</f>
        <v>58658</v>
      </c>
      <c r="CZ9" s="10">
        <f>'LibPAS export'!FE11</f>
        <v>1619</v>
      </c>
      <c r="DA9" s="10" t="str">
        <f>'LibPAS export'!FF11</f>
        <v/>
      </c>
      <c r="DB9" s="10">
        <f>'LibPAS export'!FG11</f>
        <v>60277</v>
      </c>
      <c r="DC9" s="10">
        <f>'LibPAS export'!FH11</f>
        <v>1342</v>
      </c>
      <c r="DD9" s="10">
        <f>'LibPAS export'!FQ11</f>
        <v>95</v>
      </c>
      <c r="DE9" s="10">
        <f t="shared" si="0"/>
        <v>1437</v>
      </c>
      <c r="DF9" s="10">
        <f>'LibPAS export'!FI11</f>
        <v>4016</v>
      </c>
      <c r="DG9" s="10">
        <f>'LibPAS export'!FN11</f>
        <v>16</v>
      </c>
      <c r="DH9" s="10" t="str">
        <f>'LibPAS export'!FR11</f>
        <v/>
      </c>
      <c r="DI9" s="10">
        <f>'LibPAS export'!FS11</f>
        <v>111</v>
      </c>
      <c r="DJ9" s="258" t="str">
        <f>'LibPAS export'!FJ11</f>
        <v/>
      </c>
      <c r="DK9" s="258">
        <f>'LibPAS export'!FK11</f>
        <v>5358</v>
      </c>
      <c r="DL9" s="10">
        <f>'LibPAS export'!FU11</f>
        <v>37016</v>
      </c>
      <c r="DM9" s="10">
        <f>'LibPAS export'!FV11</f>
        <v>20815</v>
      </c>
      <c r="DN9" s="10">
        <f>'LibPAS export'!FW11</f>
        <v>3450</v>
      </c>
      <c r="DO9" s="10">
        <f>'LibPAS export'!FX11</f>
        <v>4465</v>
      </c>
      <c r="DP9" s="10">
        <f>'LibPAS export'!ER11</f>
        <v>65746</v>
      </c>
      <c r="DQ9" s="10" t="str">
        <f>'LibPAS export'!FY11</f>
        <v/>
      </c>
      <c r="DR9" s="10">
        <f>'LibPAS export'!GA11</f>
        <v>13822</v>
      </c>
      <c r="DS9" s="10">
        <f>'LibPAS export'!GB11</f>
        <v>5026</v>
      </c>
      <c r="DT9" s="10">
        <f>'LibPAS export'!GC11</f>
        <v>18848</v>
      </c>
      <c r="DU9" s="10">
        <f>'LibPAS export'!GD11</f>
        <v>63417</v>
      </c>
      <c r="DV9" s="244">
        <f>'LibPAS export'!GO11</f>
        <v>33</v>
      </c>
      <c r="DW9" s="244">
        <f>'LibPAS export'!GP11</f>
        <v>52</v>
      </c>
      <c r="DX9" s="244">
        <f>'LibPAS export'!GQ11</f>
        <v>151</v>
      </c>
      <c r="DY9" s="244">
        <f>'LibPAS export'!GR11</f>
        <v>196</v>
      </c>
      <c r="DZ9" s="244">
        <f>'LibPAS export'!GS11</f>
        <v>21</v>
      </c>
      <c r="EA9" s="244">
        <f>'LibPAS export'!GT11</f>
        <v>0</v>
      </c>
      <c r="EB9" s="244">
        <f>'LibPAS export'!GU11</f>
        <v>453</v>
      </c>
      <c r="EC9" s="244">
        <f>'LibPAS export'!GV11</f>
        <v>749</v>
      </c>
      <c r="ED9" s="244">
        <f>'LibPAS export'!GW11</f>
        <v>1453</v>
      </c>
      <c r="EE9" s="244">
        <f>'LibPAS export'!GX11</f>
        <v>2202</v>
      </c>
      <c r="EF9" s="10">
        <f>'LibPAS export'!HB11</f>
        <v>1234</v>
      </c>
      <c r="EG9" s="10">
        <f>'LibPAS export'!HC11</f>
        <v>4398</v>
      </c>
      <c r="EH9" s="10">
        <f>'LibPAS export'!HD11</f>
        <v>5632</v>
      </c>
      <c r="EI9" s="10">
        <f>'LibPAS export'!GY11</f>
        <v>175</v>
      </c>
      <c r="EJ9" s="10">
        <f>'LibPAS export'!GZ11</f>
        <v>0</v>
      </c>
      <c r="EK9" s="10">
        <f>'LibPAS export'!HA11</f>
        <v>175</v>
      </c>
      <c r="EL9" s="10">
        <f>'LibPAS export'!HE11</f>
        <v>8009</v>
      </c>
      <c r="EM9" s="10" t="s">
        <v>5026</v>
      </c>
      <c r="EN9" s="10" t="s">
        <v>5026</v>
      </c>
      <c r="EO9" s="10">
        <f>'LibPAS export'!HH11</f>
        <v>7</v>
      </c>
      <c r="EP9" s="10">
        <f>'LibPAS export'!HI11</f>
        <v>19</v>
      </c>
      <c r="EQ9" s="258">
        <f>'LibPAS export'!HQ11</f>
        <v>82</v>
      </c>
      <c r="ER9" s="258">
        <f>'LibPAS export'!HR11</f>
        <v>3108</v>
      </c>
      <c r="ES9" s="10">
        <f>'LibPAS export'!HL11</f>
        <v>5018</v>
      </c>
      <c r="ET9" s="10" t="str">
        <f>'LibPAS export'!HJ11</f>
        <v>Did not track this year</v>
      </c>
      <c r="EU9" s="10" t="str">
        <f>'LibPAS export'!HK11</f>
        <v>Did not track this year</v>
      </c>
      <c r="EV9" s="244">
        <f>'LibPAS export'!HS11</f>
        <v>0</v>
      </c>
      <c r="EW9" s="244">
        <f>'LibPAS export'!HT11</f>
        <v>12</v>
      </c>
      <c r="EX9" s="203" t="str">
        <f>'LibPAS export'!AT11</f>
        <v>youseemore.com/bladen</v>
      </c>
      <c r="EY9" s="244">
        <f>'LibPAS export'!HU11</f>
        <v>12</v>
      </c>
      <c r="EZ9" s="244">
        <f>'LibPAS export'!HV11</f>
        <v>15</v>
      </c>
      <c r="FA9" s="258">
        <f>'LibPAS export'!HW11</f>
        <v>37801</v>
      </c>
      <c r="FB9" s="10">
        <f>'LibPAS export'!HY11</f>
        <v>50744</v>
      </c>
      <c r="FC9" s="10" t="str">
        <f>'LibPAS export'!HZ11</f>
        <v/>
      </c>
      <c r="FD9" s="203" t="s">
        <v>1530</v>
      </c>
      <c r="FE9" s="203" t="s">
        <v>1530</v>
      </c>
      <c r="FF9" s="203" t="s">
        <v>1530</v>
      </c>
      <c r="FG9" s="203" t="s">
        <v>1530</v>
      </c>
      <c r="FH9" s="203" t="s">
        <v>1530</v>
      </c>
      <c r="FI9" s="203" t="s">
        <v>1530</v>
      </c>
      <c r="FJ9" s="203" t="s">
        <v>1530</v>
      </c>
      <c r="FK9" s="203" t="s">
        <v>1530</v>
      </c>
      <c r="FL9" s="203" t="s">
        <v>1530</v>
      </c>
      <c r="FM9" s="203" t="s">
        <v>1530</v>
      </c>
      <c r="FN9" s="203" t="s">
        <v>1530</v>
      </c>
      <c r="FO9" s="203" t="s">
        <v>1530</v>
      </c>
      <c r="FP9" s="203" t="s">
        <v>1530</v>
      </c>
      <c r="FQ9" s="203" t="s">
        <v>1530</v>
      </c>
      <c r="FR9" s="203" t="s">
        <v>1530</v>
      </c>
      <c r="FS9" s="203" t="s">
        <v>1530</v>
      </c>
      <c r="FT9" s="203" t="s">
        <v>1530</v>
      </c>
      <c r="FU9" s="203" t="s">
        <v>1530</v>
      </c>
      <c r="FV9" s="203" t="s">
        <v>1530</v>
      </c>
      <c r="FW9" s="203" t="s">
        <v>1530</v>
      </c>
      <c r="FX9" s="203" t="s">
        <v>1530</v>
      </c>
      <c r="FY9" s="203" t="s">
        <v>1530</v>
      </c>
      <c r="FZ9" s="203" t="s">
        <v>1530</v>
      </c>
      <c r="GA9" s="203" t="s">
        <v>1530</v>
      </c>
      <c r="GB9" s="203" t="s">
        <v>1530</v>
      </c>
      <c r="GC9" s="203" t="str">
        <f>'LibPAS export'!G11</f>
        <v>NC0017</v>
      </c>
      <c r="GD9" s="203" t="str">
        <f>'LibPAS export'!H11</f>
        <v>C-BLADEN</v>
      </c>
      <c r="GE9" s="203" t="str">
        <f>'LibPAS export'!I11</f>
        <v>NO</v>
      </c>
      <c r="GF9" s="203" t="str">
        <f>'LibPAS export'!J11</f>
        <v>CO</v>
      </c>
      <c r="GG9" s="203" t="str">
        <f>'LibPAS export'!K11</f>
        <v>MO</v>
      </c>
      <c r="GH9" s="203" t="str">
        <f>'LibPAS export'!L11</f>
        <v>Y</v>
      </c>
      <c r="GI9" s="203" t="str">
        <f>'LibPAS export'!M11</f>
        <v>CO1</v>
      </c>
      <c r="GJ9" s="203" t="str">
        <f>'LibPAS export'!N11</f>
        <v>N</v>
      </c>
      <c r="GK9" s="258">
        <f>'LibPAS export'!O11</f>
        <v>35146</v>
      </c>
      <c r="GL9" s="203">
        <f>'LibPAS export'!AH11</f>
        <v>1</v>
      </c>
      <c r="GM9" s="203" t="str">
        <f>'LibPAS export'!AI11</f>
        <v>County</v>
      </c>
      <c r="GN9" s="203" t="str">
        <f>'LibPAS export'!P11</f>
        <v>Yes</v>
      </c>
      <c r="GO9" s="203">
        <f>'LibPAS export'!Q11</f>
        <v>169</v>
      </c>
      <c r="GP9" s="203">
        <f>'LibPAS export'!R11</f>
        <v>31</v>
      </c>
      <c r="GQ9" s="203">
        <f>'LibPAS export'!S11</f>
        <v>725</v>
      </c>
      <c r="GR9" s="203">
        <f>'LibPAS export'!T11</f>
        <v>3652</v>
      </c>
      <c r="GS9" s="203">
        <f>'LibPAS export'!U11</f>
        <v>48</v>
      </c>
      <c r="GT9" s="203">
        <f>'LibPAS export'!V11</f>
        <v>7</v>
      </c>
      <c r="GU9" s="203">
        <f>'LibPAS export'!W11</f>
        <v>61</v>
      </c>
      <c r="GV9" s="203" t="str">
        <f>'LibPAS export'!X11</f>
        <v/>
      </c>
      <c r="GW9" s="283">
        <f>'LibPAS export'!GF11</f>
        <v>0.70321</v>
      </c>
      <c r="GX9" s="283">
        <f>'LibPAS export'!GG11</f>
        <v>0.27494000000000002</v>
      </c>
      <c r="GY9" s="245">
        <f>'LibPAS export'!GH11</f>
        <v>17.67991</v>
      </c>
      <c r="GZ9" s="245">
        <f>'LibPAS export'!GI11</f>
        <v>16.230550000000001</v>
      </c>
      <c r="HA9" s="245">
        <f>'LibPAS export'!GJ11</f>
        <v>25.90588</v>
      </c>
      <c r="HB9" s="284">
        <f>'LibPAS export'!JC11</f>
        <v>7.3977000000000004</v>
      </c>
      <c r="HC9" s="284">
        <f>'LibPAS export'!JD11</f>
        <v>6.609</v>
      </c>
      <c r="HD9" s="284">
        <f>'LibPAS export'!JE11</f>
        <v>0.36848999999999998</v>
      </c>
      <c r="HE9" s="284">
        <f>'LibPAS export'!JF11</f>
        <v>25.80481</v>
      </c>
      <c r="HF9" s="284">
        <f>'LibPAS export'!JG11</f>
        <v>23.053640000000001</v>
      </c>
      <c r="HG9" s="284">
        <f>'LibPAS export'!JH11</f>
        <v>1.28539</v>
      </c>
      <c r="HH9" s="284">
        <f>'LibPAS export'!JI11</f>
        <v>7.6693800000000003</v>
      </c>
      <c r="HI9" s="284">
        <f>'LibPAS export'!JJ11</f>
        <v>6.8517099999999997</v>
      </c>
      <c r="HJ9" s="284">
        <f>'LibPAS export'!JK11</f>
        <v>0.38202999999999998</v>
      </c>
      <c r="HK9" s="284">
        <f>'LibPAS export'!JL11</f>
        <v>96.924869999999999</v>
      </c>
      <c r="HL9" s="284">
        <f>'LibPAS export'!JM11</f>
        <v>86.591269999999994</v>
      </c>
      <c r="HM9" s="284">
        <f>'LibPAS export'!JN11</f>
        <v>4.8280200000000004</v>
      </c>
      <c r="HN9" s="284">
        <f>'LibPAS export'!JO11</f>
        <v>60.727809999999998</v>
      </c>
      <c r="HO9" s="284">
        <f>'LibPAS export'!JP11</f>
        <v>54.253340000000001</v>
      </c>
      <c r="HP9" s="284">
        <f>'LibPAS export'!JQ11</f>
        <v>3.0249700000000002</v>
      </c>
      <c r="HQ9" s="284">
        <f>'LibPAS export'!JR11</f>
        <v>35.454799999999999</v>
      </c>
      <c r="HR9" s="284">
        <f>'LibPAS export'!JS11</f>
        <v>31.674810000000001</v>
      </c>
      <c r="HS9" s="284">
        <f>'LibPAS export'!JT11</f>
        <v>1.76607</v>
      </c>
      <c r="HT9" s="284">
        <f>'LibPAS export'!JU11</f>
        <v>1.8706499999999999</v>
      </c>
      <c r="HU9" s="284">
        <f>'LibPAS export'!JV11</f>
        <v>1.8043899999999999</v>
      </c>
      <c r="HV9" s="284">
        <f>'LibPAS export'!JW11</f>
        <v>0</v>
      </c>
      <c r="HW9" s="284">
        <f>'LibPAS export'!JX11</f>
        <v>0.63666999999999996</v>
      </c>
      <c r="HX9" s="284">
        <f>'LibPAS export'!JY11</f>
        <v>0.14277999999999999</v>
      </c>
      <c r="HY9" s="284">
        <f>'LibPAS export'!JZ11</f>
        <v>0.39030999999999999</v>
      </c>
      <c r="HZ9" s="284">
        <f>'LibPAS export'!KA11</f>
        <v>0.53627999999999998</v>
      </c>
      <c r="IA9" s="284">
        <f>'LibPAS export'!KB11</f>
        <v>0.22788</v>
      </c>
      <c r="IB9" s="284">
        <f>'LibPAS export'!KC11</f>
        <v>0</v>
      </c>
      <c r="IC9" s="284">
        <f>'LibPAS export'!KD11</f>
        <v>3.4000000000000002E-4</v>
      </c>
      <c r="ID9" s="284">
        <f>'LibPAS export'!KE11</f>
        <v>1.0755399999999999</v>
      </c>
      <c r="IE9" s="284">
        <f>'LibPAS export'!KF11</f>
        <v>6.2649999999999997E-2</v>
      </c>
      <c r="IF9" s="284">
        <f>'LibPAS export'!KG11</f>
        <v>0.16025</v>
      </c>
      <c r="IG9" s="284">
        <f>'LibPAS export'!KH11</f>
        <v>489</v>
      </c>
      <c r="IH9" s="284">
        <f>'LibPAS export'!KI11</f>
        <v>5018</v>
      </c>
      <c r="II9" s="284">
        <f>'LibPAS export'!KJ11</f>
        <v>5018</v>
      </c>
      <c r="IJ9" s="284">
        <f>'LibPAS export'!KK11</f>
        <v>6180</v>
      </c>
      <c r="IK9" s="284">
        <f>'LibPAS export'!KL11</f>
        <v>63417</v>
      </c>
      <c r="IL9" s="284">
        <f>'LibPAS export'!KM11</f>
        <v>63417</v>
      </c>
      <c r="IM9" s="284">
        <f>'LibPAS export'!KN11</f>
        <v>65746</v>
      </c>
      <c r="IN9" s="284">
        <f>'LibPAS export'!KO11</f>
        <v>65746</v>
      </c>
      <c r="IO9" s="284">
        <f>'LibPAS export'!KP11</f>
        <v>0.67942999999999998</v>
      </c>
      <c r="IP9" s="284">
        <f>'LibPAS export'!KQ11</f>
        <v>6407</v>
      </c>
      <c r="IQ9" s="284">
        <f>'LibPAS export'!KR11</f>
        <v>3.0807699999999998</v>
      </c>
      <c r="IR9" s="284">
        <f>'LibPAS export'!KS11</f>
        <v>2.7331400000000001</v>
      </c>
      <c r="IS9" s="284">
        <f>'LibPAS export'!KT11</f>
        <v>11.05691</v>
      </c>
      <c r="IT9" s="284">
        <f>'LibPAS export'!KU11</f>
        <v>0.28453000000000001</v>
      </c>
      <c r="IU9" s="284">
        <f>'LibPAS export'!KV11</f>
        <v>8.5360000000000005E-2</v>
      </c>
      <c r="IV9" s="284">
        <f>'LibPAS export'!KW11</f>
        <v>14.159929999999999</v>
      </c>
      <c r="IW9" s="284">
        <f>'LibPAS export'!KX11</f>
        <v>12.36314</v>
      </c>
      <c r="IX9" s="284">
        <f>'LibPAS export'!KY11</f>
        <v>2.7532899999999998</v>
      </c>
      <c r="IY9" s="284">
        <f>'LibPAS export'!KZ11</f>
        <v>0</v>
      </c>
      <c r="IZ9" s="284">
        <f>'LibPAS export'!LA11</f>
        <v>1.0499999999999999E-3</v>
      </c>
      <c r="JA9" s="284">
        <f>'LibPAS export'!LB11</f>
        <v>0.80279</v>
      </c>
      <c r="JB9" s="284">
        <f>'LibPAS export'!LC11</f>
        <v>1.91E-3</v>
      </c>
      <c r="JC9" s="284">
        <f>'LibPAS export'!LD11</f>
        <v>5.3060000000000003E-2</v>
      </c>
      <c r="JD9" s="284">
        <f>'LibPAS export'!LE11</f>
        <v>0.54435</v>
      </c>
      <c r="JE9" s="284">
        <f>'LibPAS export'!LF11</f>
        <v>1.9630700000000001</v>
      </c>
      <c r="JF9" s="284">
        <f>'LibPAS export'!LG11</f>
        <v>1.56043</v>
      </c>
      <c r="JG9" s="284">
        <f>'LibPAS export'!LH11</f>
        <v>0.26346999999999998</v>
      </c>
      <c r="JH9" s="284">
        <f>'LibPAS export'!LI11</f>
        <v>1496</v>
      </c>
      <c r="JI9" s="284">
        <f>'LibPAS export'!LJ11</f>
        <v>3.5547499999999999</v>
      </c>
      <c r="JJ9" s="284">
        <f>'LibPAS export'!LK11</f>
        <v>0.78605999999999998</v>
      </c>
      <c r="JK9" s="284">
        <f>'LibPAS export'!LL11</f>
        <v>173</v>
      </c>
      <c r="JL9" s="284">
        <f>'LibPAS export'!LM11</f>
        <v>242</v>
      </c>
      <c r="JM9" s="284">
        <f>'LibPAS export'!LN11</f>
        <v>13.83853</v>
      </c>
      <c r="JN9" s="284">
        <f>'LibPAS export'!LO11</f>
        <v>0.68932000000000004</v>
      </c>
      <c r="JO9" s="284">
        <f>'LibPAS export'!LP11</f>
        <v>0.61407</v>
      </c>
      <c r="JP9" s="284">
        <f>'LibPAS export'!LQ11</f>
        <v>0.29193000000000002</v>
      </c>
      <c r="JQ9" s="284">
        <f>'LibPAS export'!LR11</f>
        <v>2.845E-2</v>
      </c>
      <c r="JR9" s="284">
        <f>'LibPAS export'!LS11</f>
        <v>0.49130000000000001</v>
      </c>
      <c r="JS9" s="284">
        <f>'LibPAS export'!LT11</f>
        <v>0</v>
      </c>
      <c r="JT9" s="284">
        <f>'LibPAS export'!LU11</f>
        <v>0</v>
      </c>
      <c r="JU9" s="284">
        <f>'LibPAS export'!LV11</f>
        <v>1.0367299999999999</v>
      </c>
      <c r="JV9" s="284">
        <f>'LibPAS export'!LW11</f>
        <v>1264</v>
      </c>
      <c r="JW9" s="284">
        <f>'LibPAS export'!LX11</f>
        <v>9.2377300000000009</v>
      </c>
      <c r="JX9" s="284">
        <f>'LibPAS export'!LY11</f>
        <v>1219</v>
      </c>
      <c r="JY9" s="284">
        <f>'LibPAS export'!LZ11</f>
        <v>0.73094999999999999</v>
      </c>
      <c r="JZ9" s="284">
        <f>'LibPAS export'!MA11</f>
        <v>9.5769800000000007</v>
      </c>
      <c r="KA9" s="284">
        <f>'LibPAS export'!MB11</f>
        <v>7.9130000000000006E-2</v>
      </c>
      <c r="KB9" s="284">
        <f>'LibPAS export'!MC11</f>
        <v>96</v>
      </c>
      <c r="KC9" s="284">
        <f>'LibPAS export'!MD11</f>
        <v>1.47183</v>
      </c>
      <c r="KD9" s="284">
        <f>'LibPAS export'!ME11</f>
        <v>0.38202999999999998</v>
      </c>
      <c r="KE9" s="284">
        <f>'LibPAS export'!MF11</f>
        <v>1.5258799999999999</v>
      </c>
      <c r="KF9" s="284">
        <f>'LibPAS export'!MG11</f>
        <v>19.532810000000001</v>
      </c>
      <c r="KG9" s="284">
        <f>'LibPAS export'!MH11</f>
        <v>3.4882200000000001</v>
      </c>
      <c r="KH9" s="284">
        <f>'LibPAS export'!MI11</f>
        <v>7.6693800000000003</v>
      </c>
      <c r="KI9" s="284">
        <f>'LibPAS export'!MJ11</f>
        <v>26.403849999999998</v>
      </c>
      <c r="KJ9" s="284">
        <f>'LibPAS export'!MK11</f>
        <v>42350</v>
      </c>
      <c r="KK9" s="284">
        <f>'LibPAS export'!ML11</f>
        <v>31292</v>
      </c>
      <c r="KL9" s="284">
        <f>'LibPAS export'!MM11</f>
        <v>0.15606</v>
      </c>
      <c r="KM9" s="284">
        <f>'LibPAS export'!MN11</f>
        <v>2.0446399999999998</v>
      </c>
      <c r="KN9" s="284">
        <f>'LibPAS export'!MO11</f>
        <v>0.16178999999999999</v>
      </c>
      <c r="KO9" s="284">
        <f>'LibPAS export'!MP11</f>
        <v>1.521E-2</v>
      </c>
      <c r="KP9" s="284">
        <f>'LibPAS export'!MQ11</f>
        <v>0.19928000000000001</v>
      </c>
      <c r="KQ9" s="284">
        <f>'LibPAS export'!MR11</f>
        <v>1.5769999999999999E-2</v>
      </c>
      <c r="KR9" s="284">
        <f>'LibPAS export'!MS11</f>
        <v>1</v>
      </c>
      <c r="KS9" s="284">
        <f>'LibPAS export'!MT11</f>
        <v>9.7465899999999994E-2</v>
      </c>
      <c r="KT9" s="284">
        <f>'LibPAS export'!MU11</f>
        <v>0.90253410000000001</v>
      </c>
      <c r="KU9" s="284">
        <f>'LibPAS export'!MV11</f>
        <v>0.26111180000000001</v>
      </c>
      <c r="KV9" s="284">
        <f>'LibPAS export'!MW11</f>
        <v>0.73888819999999999</v>
      </c>
      <c r="KW9" s="284">
        <f>'LibPAS export'!MX11</f>
        <v>4.9812000000000002E-2</v>
      </c>
      <c r="KX9" s="284">
        <f>'LibPAS export'!MY11</f>
        <v>1.2336000000000001E-3</v>
      </c>
      <c r="KY9" s="284">
        <f>'LibPAS export'!MZ11</f>
        <v>0.23327349999999999</v>
      </c>
      <c r="KZ9" s="284">
        <f>'LibPAS export'!NA11</f>
        <v>4.2046000000000002E-3</v>
      </c>
      <c r="LA9" s="284">
        <f>'LibPAS export'!NB11</f>
        <v>5.6802600000000002E-2</v>
      </c>
      <c r="LB9" s="284">
        <f>'LibPAS export'!NC11</f>
        <v>4.4373700000000002E-2</v>
      </c>
      <c r="LC9" s="284">
        <f>'LibPAS export'!ND11</f>
        <v>0.66011200000000003</v>
      </c>
      <c r="LD9" s="284">
        <f>'LibPAS export'!NE11</f>
        <v>0.89338550000000005</v>
      </c>
      <c r="LE9" s="284">
        <f>'LibPAS export'!NF11</f>
        <v>2.0093799999999998E-2</v>
      </c>
      <c r="LF9" s="284">
        <f>'LibPAS export'!NG11</f>
        <v>0.78085859999999996</v>
      </c>
      <c r="LG9" s="284">
        <f>'LibPAS export'!NH11</f>
        <v>6.0282000000000001E-3</v>
      </c>
      <c r="LH9" s="284">
        <f>'LibPAS export'!NI11</f>
        <v>0.19301940000000001</v>
      </c>
      <c r="LI9" s="284">
        <f>'LibPAS export'!NJ11</f>
        <v>11058</v>
      </c>
      <c r="LJ9" s="284">
        <f>'LibPAS export'!NK11</f>
        <v>3.3646500000000001</v>
      </c>
      <c r="LK9" s="284">
        <f>'LibPAS export'!NL11</f>
        <v>35146</v>
      </c>
      <c r="LL9" s="284">
        <f>'LibPAS export'!NM11</f>
        <v>35146</v>
      </c>
      <c r="LM9" s="284">
        <f>'LibPAS export'!NN11</f>
        <v>3425</v>
      </c>
      <c r="LN9" s="284">
        <f>'LibPAS export'!NO11</f>
        <v>0.89082430000000001</v>
      </c>
      <c r="LO9" s="284">
        <f>'LibPAS export'!NP11</f>
        <v>2.4765800000000001E-2</v>
      </c>
      <c r="LP9" s="284">
        <f>'LibPAS export'!NQ11</f>
        <v>8.4409999999999999E-2</v>
      </c>
      <c r="LQ9" s="284">
        <f>'LibPAS export'!NR11</f>
        <v>0.20477999999999999</v>
      </c>
      <c r="LR9" s="284">
        <f>'LibPAS export'!NS11</f>
        <v>0.57948</v>
      </c>
      <c r="LS9" s="284">
        <f>'LibPAS export'!NT11</f>
        <v>0.15131</v>
      </c>
      <c r="LT9" s="284">
        <f>'LibPAS export'!NU11</f>
        <v>109</v>
      </c>
      <c r="LU9" s="284">
        <f>'LibPAS export'!NV11</f>
        <v>3.0463300000000002</v>
      </c>
      <c r="LV9" s="284">
        <f>'LibPAS export'!NW11</f>
        <v>32</v>
      </c>
      <c r="LW9" s="284">
        <f>'LibPAS export'!NX11</f>
        <v>2.7137500000000001</v>
      </c>
      <c r="LX9" s="284">
        <f>'LibPAS export'!NY11</f>
        <v>0.13517999999999999</v>
      </c>
      <c r="LY9" s="284">
        <f>'LibPAS export'!NZ11</f>
        <v>0.13211000000000001</v>
      </c>
      <c r="LZ9" s="285">
        <f>'LibPAS export'!EH11</f>
        <v>4.7319899999999998E-2</v>
      </c>
      <c r="MA9" s="285">
        <f>'LibPAS export'!EI11</f>
        <v>3.8240000000000003E-4</v>
      </c>
      <c r="MB9" s="285">
        <f>'LibPAS export'!EJ11</f>
        <v>0.31723620000000002</v>
      </c>
      <c r="MC9" s="285">
        <f>'LibPAS export'!EK11</f>
        <v>0</v>
      </c>
      <c r="MD9" s="285">
        <f>'LibPAS export'!EL11</f>
        <v>0.29157670000000002</v>
      </c>
      <c r="ME9" s="285">
        <f>'LibPAS export'!EM11</f>
        <v>6.9240000000000002E-4</v>
      </c>
      <c r="MF9" s="285">
        <f>'LibPAS export'!EN11</f>
        <v>0.56675310000000001</v>
      </c>
      <c r="MG9" s="285">
        <f>'LibPAS export'!EO11</f>
        <v>3.3709799999999998E-2</v>
      </c>
      <c r="MH9" s="285">
        <f>'LibPAS export'!EP11</f>
        <v>0.20865149999999999</v>
      </c>
      <c r="MI9" s="285"/>
    </row>
    <row r="10" spans="1:347" x14ac:dyDescent="0.2">
      <c r="A10" s="6" t="str">
        <f>'LibPAS export'!G12</f>
        <v>NC0018</v>
      </c>
      <c r="B10" s="6" t="s">
        <v>2806</v>
      </c>
      <c r="C10" s="203" t="s">
        <v>1931</v>
      </c>
      <c r="D10" s="203" t="s">
        <v>1932</v>
      </c>
      <c r="E10" s="203" t="str">
        <f>'LibPAS export'!AG12</f>
        <v>BRUNSWICK COUNTY LIBRARY</v>
      </c>
      <c r="F10" s="203" t="str">
        <f>'LibPAS export'!AJ12</f>
        <v>BRUNSWICK</v>
      </c>
      <c r="G10" s="203" t="str">
        <f>'LibPAS export'!Y12</f>
        <v>109 W MOORE ST</v>
      </c>
      <c r="H10" s="203" t="str">
        <f>'LibPAS export'!Z12</f>
        <v>SOUTHPORT</v>
      </c>
      <c r="I10" s="203" t="str">
        <f>'LibPAS export'!AA12</f>
        <v>28461</v>
      </c>
      <c r="J10" s="203" t="str">
        <f>'LibPAS export'!AB12</f>
        <v>3827</v>
      </c>
      <c r="K10" s="203" t="str">
        <f>'LibPAS export'!AC12</f>
        <v>109 W MOORE ST</v>
      </c>
      <c r="L10" s="203" t="str">
        <f>'LibPAS export'!AD12</f>
        <v>SOUTHPORT</v>
      </c>
      <c r="M10" s="203" t="str">
        <f>'LibPAS export'!AE12</f>
        <v>28461</v>
      </c>
      <c r="N10" s="203" t="str">
        <f>'LibPAS export'!AF12</f>
        <v>3827</v>
      </c>
      <c r="O10" s="203" t="str">
        <f>'LibPAS export'!AK12</f>
        <v>Maurice Tate</v>
      </c>
      <c r="P10" s="203" t="str">
        <f>'LibPAS export'!AL12</f>
        <v>(910) 278-4283</v>
      </c>
      <c r="Q10" s="203" t="str">
        <f>'LibPAS export'!AM12</f>
        <v>(910) 278-4049</v>
      </c>
      <c r="R10" s="203" t="str">
        <f>'LibPAS export'!AN12</f>
        <v>mtate@brunsco.net</v>
      </c>
      <c r="S10" s="203" t="str">
        <f>'LibPAS export'!AO12</f>
        <v>Maurice Tate</v>
      </c>
      <c r="T10" s="203" t="str">
        <f>'LibPAS export'!AP12</f>
        <v>Library Director</v>
      </c>
      <c r="U10" s="203" t="str">
        <f>'LibPAS export'!AQ12</f>
        <v>(910) 278-4283</v>
      </c>
      <c r="V10" s="203" t="str">
        <f>'LibPAS export'!AR12</f>
        <v>(910) 278-4049</v>
      </c>
      <c r="W10" s="203" t="str">
        <f>'LibPAS export'!AS12</f>
        <v>mtate@brunsco.net</v>
      </c>
      <c r="X10" s="203">
        <f>'LibPAS export'!BB12</f>
        <v>0</v>
      </c>
      <c r="Y10" s="203">
        <f>'LibPAS export'!BC12</f>
        <v>5</v>
      </c>
      <c r="Z10" s="203">
        <f>'LibPAS export'!BD12</f>
        <v>0</v>
      </c>
      <c r="AA10" s="203">
        <f>'LibPAS export'!BE12</f>
        <v>0</v>
      </c>
      <c r="AB10" s="10">
        <f>'LibPAS export'!BH12</f>
        <v>11850</v>
      </c>
      <c r="AC10" s="203">
        <f>'LibPAS export'!BI12</f>
        <v>1</v>
      </c>
      <c r="AD10" s="203">
        <f>'LibPAS export'!BJ12</f>
        <v>0</v>
      </c>
      <c r="AE10" s="203">
        <f>'LibPAS export'!BK12</f>
        <v>1</v>
      </c>
      <c r="AF10" s="203">
        <f>'LibPAS export'!BL12</f>
        <v>16</v>
      </c>
      <c r="AG10" s="203">
        <f>'LibPAS export'!BM12</f>
        <v>17</v>
      </c>
      <c r="AH10" s="286">
        <f>'LibPAS export'!BN12</f>
        <v>5.8823500000000001E-2</v>
      </c>
      <c r="AI10" s="246">
        <f>'LibPAS export'!BO12</f>
        <v>99449</v>
      </c>
      <c r="AJ10" s="246" t="str">
        <f>'LibPAS export'!BP12</f>
        <v>$62,318 - $100,531</v>
      </c>
      <c r="AK10" s="274" t="str">
        <f>'LibPAS export'!BQ12</f>
        <v>1980</v>
      </c>
      <c r="AL10" s="276" t="str">
        <f>'LibPAS export'!BR12</f>
        <v/>
      </c>
      <c r="AM10" s="276">
        <f>'LibPAS export'!BS12</f>
        <v>12.18</v>
      </c>
      <c r="AN10" s="276">
        <f>'LibPAS export'!BT12</f>
        <v>112.18</v>
      </c>
      <c r="AO10" s="276">
        <f>'LibPAS export'!BU12</f>
        <v>19</v>
      </c>
      <c r="AP10" s="246">
        <f>'LibPAS export'!BW12</f>
        <v>0</v>
      </c>
      <c r="AQ10" s="246">
        <f>'LibPAS export'!BX12</f>
        <v>1082900</v>
      </c>
      <c r="AR10" s="246">
        <f>'LibPAS export'!BY12</f>
        <v>1082900</v>
      </c>
      <c r="AS10" s="246">
        <f>'LibPAS export'!BZ12</f>
        <v>124107</v>
      </c>
      <c r="AT10" s="246">
        <f>'LibPAS export'!CA12</f>
        <v>0</v>
      </c>
      <c r="AU10" s="246">
        <f>'LibPAS export'!CB12</f>
        <v>124107</v>
      </c>
      <c r="AV10" s="246">
        <f>'LibPAS export'!CC12</f>
        <v>0</v>
      </c>
      <c r="AW10" s="246">
        <f>'LibPAS export'!CD12</f>
        <v>0</v>
      </c>
      <c r="AX10" s="246">
        <f>'LibPAS export'!CE12</f>
        <v>0</v>
      </c>
      <c r="AY10" s="246">
        <f>'LibPAS export'!CF12</f>
        <v>0</v>
      </c>
      <c r="AZ10" s="246">
        <f>'LibPAS export'!BV12</f>
        <v>1207007</v>
      </c>
      <c r="BA10" s="246">
        <f>'LibPAS export'!CH12</f>
        <v>627348</v>
      </c>
      <c r="BB10" s="246">
        <f>'LibPAS export'!CI12</f>
        <v>287200</v>
      </c>
      <c r="BC10" s="246">
        <f>'LibPAS export'!CJ12</f>
        <v>914548</v>
      </c>
      <c r="BD10" s="246">
        <f>'LibPAS export'!CK12</f>
        <v>59759</v>
      </c>
      <c r="BE10" s="246">
        <f>'LibPAS export'!CL12</f>
        <v>2000</v>
      </c>
      <c r="BF10" s="246">
        <f>'LibPAS export'!CM12</f>
        <v>4736</v>
      </c>
      <c r="BG10" s="246">
        <f>'LibPAS export'!CN12</f>
        <v>66495</v>
      </c>
      <c r="BH10" s="246">
        <f>'LibPAS export'!CO12</f>
        <v>171346</v>
      </c>
      <c r="BI10" s="246">
        <f>'LibPAS export'!CP12</f>
        <v>1152389</v>
      </c>
      <c r="BJ10" s="246">
        <f>'LibPAS export'!CQ12</f>
        <v>54618</v>
      </c>
      <c r="BK10" s="283">
        <f>'LibPAS export'!CG12</f>
        <v>4.5250800000000001E-2</v>
      </c>
      <c r="BL10" s="246">
        <f>'LibPAS export'!CR12</f>
        <v>0</v>
      </c>
      <c r="BM10" s="246">
        <f>'LibPAS export'!CS12</f>
        <v>0</v>
      </c>
      <c r="BN10" s="246">
        <f>'LibPAS export'!CT12</f>
        <v>0</v>
      </c>
      <c r="BO10" s="246">
        <f>'LibPAS export'!CU12</f>
        <v>0</v>
      </c>
      <c r="BP10" s="246">
        <f>'LibPAS export'!CV12</f>
        <v>0</v>
      </c>
      <c r="BQ10" s="246">
        <f>'LibPAS export'!CW12</f>
        <v>0</v>
      </c>
      <c r="BR10" s="10">
        <f>'LibPAS export'!CY12</f>
        <v>47203</v>
      </c>
      <c r="BS10" s="10">
        <f>'LibPAS export'!CZ12</f>
        <v>32614</v>
      </c>
      <c r="BT10" s="10">
        <f>'LibPAS export'!DA12</f>
        <v>79817</v>
      </c>
      <c r="BU10" s="10">
        <f>'LibPAS export'!DB12</f>
        <v>32155</v>
      </c>
      <c r="BV10" s="10">
        <f>'LibPAS export'!DC12</f>
        <v>11347</v>
      </c>
      <c r="BW10" s="10">
        <f>'LibPAS export'!DD12</f>
        <v>43502</v>
      </c>
      <c r="BX10" s="10" t="str">
        <f>'LibPAS export'!DE12</f>
        <v/>
      </c>
      <c r="BY10" s="10" t="str">
        <f>'LibPAS export'!DF12</f>
        <v/>
      </c>
      <c r="BZ10" s="10" t="str">
        <f>'LibPAS export'!DG12</f>
        <v/>
      </c>
      <c r="CA10" s="10">
        <f>'LibPAS export'!DH12</f>
        <v>123319</v>
      </c>
      <c r="CB10" s="10" t="str">
        <f>'LibPAS export'!DI12</f>
        <v/>
      </c>
      <c r="CC10" s="10">
        <f>'LibPAS export'!DJ12</f>
        <v>123319</v>
      </c>
      <c r="CD10" s="10">
        <f>'LibPAS export'!DK12</f>
        <v>5000</v>
      </c>
      <c r="CE10" s="258">
        <f>'LibPAS export'!DX12</f>
        <v>28215</v>
      </c>
      <c r="CF10" s="244">
        <f>'LibPAS export'!DP12</f>
        <v>1</v>
      </c>
      <c r="CG10" s="244">
        <f>'LibPAS export'!DQ12</f>
        <v>67</v>
      </c>
      <c r="CH10" s="244">
        <f>'LibPAS export'!DR12</f>
        <v>68</v>
      </c>
      <c r="CI10" s="258">
        <f>'LibPAS export'!DM12</f>
        <v>4997</v>
      </c>
      <c r="CJ10" s="258">
        <f>'LibPAS export'!EC12</f>
        <v>1920</v>
      </c>
      <c r="CK10" s="258">
        <f>'LibPAS export'!DN12</f>
        <v>5563</v>
      </c>
      <c r="CL10" s="258">
        <f>'LibPAS export'!EG12</f>
        <v>563</v>
      </c>
      <c r="CM10" s="203">
        <f>'LibPAS export'!DS12</f>
        <v>0</v>
      </c>
      <c r="CN10" s="203">
        <f>'LibPAS export'!EQ12</f>
        <v>32</v>
      </c>
      <c r="CO10" s="244">
        <f>'LibPAS export'!DL12</f>
        <v>125</v>
      </c>
      <c r="CP10" s="10">
        <f>'LibPAS export'!ET12</f>
        <v>202527</v>
      </c>
      <c r="CQ10" s="10">
        <f>'LibPAS export'!EU12</f>
        <v>36812</v>
      </c>
      <c r="CR10" s="10">
        <f>'LibPAS export'!EV12</f>
        <v>239339</v>
      </c>
      <c r="CS10" s="10" t="str">
        <f>'LibPAS export'!EW12</f>
        <v/>
      </c>
      <c r="CT10" s="10" t="str">
        <f>'LibPAS export'!EX12</f>
        <v/>
      </c>
      <c r="CU10" s="10" t="str">
        <f>'LibPAS export'!EY12</f>
        <v/>
      </c>
      <c r="CV10" s="10">
        <f>'LibPAS export'!EZ12</f>
        <v>79663</v>
      </c>
      <c r="CW10" s="10">
        <f>'LibPAS export'!FA12</f>
        <v>8133</v>
      </c>
      <c r="CX10" s="10">
        <f>'LibPAS export'!FB12</f>
        <v>87796</v>
      </c>
      <c r="CY10" s="10">
        <f>'LibPAS export'!FC12</f>
        <v>327135</v>
      </c>
      <c r="CZ10" s="10">
        <f>'LibPAS export'!FE12</f>
        <v>1449</v>
      </c>
      <c r="DA10" s="10" t="str">
        <f>'LibPAS export'!FF12</f>
        <v/>
      </c>
      <c r="DB10" s="10">
        <f>'LibPAS export'!FG12</f>
        <v>328584</v>
      </c>
      <c r="DC10" s="10">
        <f>'LibPAS export'!FH12</f>
        <v>13328</v>
      </c>
      <c r="DD10" s="10">
        <f>'LibPAS export'!FQ12</f>
        <v>266</v>
      </c>
      <c r="DE10" s="10">
        <f t="shared" si="0"/>
        <v>13594</v>
      </c>
      <c r="DF10" s="10">
        <f>'LibPAS export'!FI12</f>
        <v>31512</v>
      </c>
      <c r="DG10" s="10">
        <f>'LibPAS export'!FN12</f>
        <v>295</v>
      </c>
      <c r="DH10" s="10" t="str">
        <f>'LibPAS export'!FR12</f>
        <v/>
      </c>
      <c r="DI10" s="10">
        <f>'LibPAS export'!FS12</f>
        <v>561</v>
      </c>
      <c r="DJ10" s="258" t="str">
        <f>'LibPAS export'!FJ12</f>
        <v/>
      </c>
      <c r="DK10" s="258">
        <f>'LibPAS export'!FK12</f>
        <v>44840</v>
      </c>
      <c r="DL10" s="10" t="str">
        <f>'LibPAS export'!FU12</f>
        <v/>
      </c>
      <c r="DM10" s="10">
        <f>'LibPAS export'!FV12</f>
        <v>387579</v>
      </c>
      <c r="DN10" s="10" t="str">
        <f>'LibPAS export'!FW12</f>
        <v/>
      </c>
      <c r="DO10" s="10" t="str">
        <f>'LibPAS export'!FX12</f>
        <v/>
      </c>
      <c r="DP10" s="10">
        <f>'LibPAS export'!ER12</f>
        <v>387579</v>
      </c>
      <c r="DQ10" s="10"/>
      <c r="DR10" s="10">
        <f>'LibPAS export'!GA12</f>
        <v>48864</v>
      </c>
      <c r="DS10" s="10">
        <f>'LibPAS export'!GB12</f>
        <v>8738</v>
      </c>
      <c r="DT10" s="10">
        <f>'LibPAS export'!GC12</f>
        <v>57602</v>
      </c>
      <c r="DU10" s="10">
        <f>'LibPAS export'!GD12</f>
        <v>268875</v>
      </c>
      <c r="DV10" s="244">
        <f>'LibPAS export'!GO12</f>
        <v>442</v>
      </c>
      <c r="DW10" s="244" t="str">
        <f>'LibPAS export'!GP12</f>
        <v/>
      </c>
      <c r="DX10" s="244">
        <f>'LibPAS export'!GQ12</f>
        <v>285</v>
      </c>
      <c r="DY10" s="244" t="str">
        <f>'LibPAS export'!GR12</f>
        <v/>
      </c>
      <c r="DZ10" s="244" t="str">
        <f>'LibPAS export'!GS12</f>
        <v/>
      </c>
      <c r="EA10" s="244" t="str">
        <f>'LibPAS export'!GT12</f>
        <v/>
      </c>
      <c r="EB10" s="244">
        <f>'LibPAS export'!GU12</f>
        <v>727</v>
      </c>
      <c r="EC10" s="244">
        <f>'LibPAS export'!GV12</f>
        <v>9744</v>
      </c>
      <c r="ED10" s="244" t="str">
        <f>'LibPAS export'!GW12</f>
        <v/>
      </c>
      <c r="EE10" s="244">
        <f>'LibPAS export'!GX12</f>
        <v>9744</v>
      </c>
      <c r="EF10" s="10">
        <f>'LibPAS export'!HB12</f>
        <v>5611</v>
      </c>
      <c r="EG10" s="10" t="str">
        <f>'LibPAS export'!HC12</f>
        <v/>
      </c>
      <c r="EH10" s="10">
        <f>'LibPAS export'!HD12</f>
        <v>5611</v>
      </c>
      <c r="EI10" s="10" t="str">
        <f>'LibPAS export'!GY12</f>
        <v/>
      </c>
      <c r="EJ10" s="10" t="str">
        <f>'LibPAS export'!GZ12</f>
        <v/>
      </c>
      <c r="EK10" s="10" t="str">
        <f>'LibPAS export'!HA12</f>
        <v/>
      </c>
      <c r="EL10" s="10">
        <f>'LibPAS export'!HE12</f>
        <v>15355</v>
      </c>
      <c r="EM10" s="10" t="s">
        <v>5026</v>
      </c>
      <c r="EN10" s="10" t="s">
        <v>5026</v>
      </c>
      <c r="EO10" s="10" t="s">
        <v>5026</v>
      </c>
      <c r="EP10" s="10" t="s">
        <v>5026</v>
      </c>
      <c r="EQ10" s="258">
        <f>'LibPAS export'!HQ12</f>
        <v>883</v>
      </c>
      <c r="ER10" s="258">
        <f>'LibPAS export'!HR12</f>
        <v>16124</v>
      </c>
      <c r="ES10" s="10">
        <f>'LibPAS export'!HL12</f>
        <v>56439</v>
      </c>
      <c r="ET10" s="10" t="str">
        <f>'LibPAS export'!HJ12</f>
        <v>Did not track this year</v>
      </c>
      <c r="EU10" s="10" t="str">
        <f>'LibPAS export'!HK12</f>
        <v>Did not track this year</v>
      </c>
      <c r="EV10" s="244">
        <f>'LibPAS export'!HS12</f>
        <v>19</v>
      </c>
      <c r="EW10" s="244">
        <f>'LibPAS export'!HT12</f>
        <v>188</v>
      </c>
      <c r="EX10" s="203" t="str">
        <f>'LibPAS export'!AT12</f>
        <v>www.brunsco.net/lib</v>
      </c>
      <c r="EY10" s="244">
        <f>'LibPAS export'!HU12</f>
        <v>12</v>
      </c>
      <c r="EZ10" s="244">
        <f>'LibPAS export'!HV12</f>
        <v>70</v>
      </c>
      <c r="FA10" s="258">
        <f>'LibPAS export'!HW12</f>
        <v>94609</v>
      </c>
      <c r="FB10" s="10" t="str">
        <f>'LibPAS export'!HY12</f>
        <v/>
      </c>
      <c r="FC10" s="10" t="str">
        <f>'LibPAS export'!HZ12</f>
        <v/>
      </c>
      <c r="FD10" s="203" t="s">
        <v>1530</v>
      </c>
      <c r="FE10" s="203" t="s">
        <v>1530</v>
      </c>
      <c r="FF10" s="203" t="s">
        <v>1530</v>
      </c>
      <c r="FG10" s="203" t="s">
        <v>1530</v>
      </c>
      <c r="FH10" s="203" t="s">
        <v>1530</v>
      </c>
      <c r="FI10" s="203" t="s">
        <v>1530</v>
      </c>
      <c r="FJ10" s="203" t="s">
        <v>1530</v>
      </c>
      <c r="FK10" s="203" t="s">
        <v>1530</v>
      </c>
      <c r="FL10" s="203" t="s">
        <v>1530</v>
      </c>
      <c r="FM10" s="203" t="s">
        <v>1530</v>
      </c>
      <c r="FN10" s="203" t="s">
        <v>1530</v>
      </c>
      <c r="FO10" s="203" t="s">
        <v>1530</v>
      </c>
      <c r="FP10" s="203" t="s">
        <v>1530</v>
      </c>
      <c r="FQ10" s="203" t="s">
        <v>1530</v>
      </c>
      <c r="FR10" s="203" t="s">
        <v>1530</v>
      </c>
      <c r="FS10" s="203" t="s">
        <v>1530</v>
      </c>
      <c r="FT10" s="203" t="s">
        <v>1530</v>
      </c>
      <c r="FU10" s="203" t="s">
        <v>1530</v>
      </c>
      <c r="FV10" s="203" t="s">
        <v>1530</v>
      </c>
      <c r="FW10" s="203" t="s">
        <v>1530</v>
      </c>
      <c r="FX10" s="203" t="s">
        <v>1530</v>
      </c>
      <c r="FY10" s="203" t="s">
        <v>1530</v>
      </c>
      <c r="FZ10" s="203" t="s">
        <v>1530</v>
      </c>
      <c r="GA10" s="203" t="s">
        <v>1530</v>
      </c>
      <c r="GB10" s="203" t="s">
        <v>1530</v>
      </c>
      <c r="GC10" s="203" t="str">
        <f>'LibPAS export'!G12</f>
        <v>NC0018</v>
      </c>
      <c r="GD10" s="203" t="str">
        <f>'LibPAS export'!H12</f>
        <v>C-BRUNSWICK</v>
      </c>
      <c r="GE10" s="203" t="str">
        <f>'LibPAS export'!I12</f>
        <v>NO</v>
      </c>
      <c r="GF10" s="203" t="str">
        <f>'LibPAS export'!J12</f>
        <v>CO</v>
      </c>
      <c r="GG10" s="203" t="str">
        <f>'LibPAS export'!K12</f>
        <v>MO</v>
      </c>
      <c r="GH10" s="203" t="str">
        <f>'LibPAS export'!L12</f>
        <v>Y</v>
      </c>
      <c r="GI10" s="203" t="str">
        <f>'LibPAS export'!M12</f>
        <v>CO1</v>
      </c>
      <c r="GJ10" s="203" t="str">
        <f>'LibPAS export'!N12</f>
        <v>N</v>
      </c>
      <c r="GK10" s="258">
        <f>'LibPAS export'!O12</f>
        <v>112701</v>
      </c>
      <c r="GL10" s="203">
        <f>'LibPAS export'!AH12</f>
        <v>3</v>
      </c>
      <c r="GM10" s="203" t="str">
        <f>'LibPAS export'!AI12</f>
        <v>County</v>
      </c>
      <c r="GN10" s="203" t="str">
        <f>'LibPAS export'!P12</f>
        <v>No</v>
      </c>
      <c r="GO10" s="203">
        <f>'LibPAS export'!Q12</f>
        <v>719</v>
      </c>
      <c r="GP10" s="203">
        <f>'LibPAS export'!R12</f>
        <v>30</v>
      </c>
      <c r="GQ10" s="203">
        <f>'LibPAS export'!S12</f>
        <v>1777</v>
      </c>
      <c r="GR10" s="203">
        <f>'LibPAS export'!T12</f>
        <v>16784</v>
      </c>
      <c r="GS10" s="203" t="str">
        <f>'LibPAS export'!U12</f>
        <v/>
      </c>
      <c r="GT10" s="203" t="str">
        <f>'LibPAS export'!V12</f>
        <v/>
      </c>
      <c r="GU10" s="203" t="str">
        <f>'LibPAS export'!W12</f>
        <v/>
      </c>
      <c r="GV10" s="203" t="str">
        <f>'LibPAS export'!X12</f>
        <v/>
      </c>
      <c r="GW10" s="283">
        <f>'LibPAS export'!GF12</f>
        <v>0.36542000000000002</v>
      </c>
      <c r="GX10" s="283">
        <f>'LibPAS export'!GG12</f>
        <v>0.63458000000000003</v>
      </c>
      <c r="GY10" s="245">
        <f>'LibPAS export'!GH12</f>
        <v>21.12105</v>
      </c>
      <c r="GZ10" s="245">
        <f>'LibPAS export'!GI12</f>
        <v>19.687719999999999</v>
      </c>
      <c r="HA10" s="245">
        <f>'LibPAS export'!GJ12</f>
        <v>22.045249999999999</v>
      </c>
      <c r="HB10" s="284">
        <f>'LibPAS export'!JC12</f>
        <v>2.9733000000000001</v>
      </c>
      <c r="HC10" s="284">
        <f>'LibPAS export'!JD12</f>
        <v>2.3596400000000002</v>
      </c>
      <c r="HD10" s="284">
        <f>'LibPAS export'!JE12</f>
        <v>0.17157</v>
      </c>
      <c r="HE10" s="284">
        <f>'LibPAS export'!JF12</f>
        <v>20.006060000000002</v>
      </c>
      <c r="HF10" s="284">
        <f>'LibPAS export'!JG12</f>
        <v>15.87702</v>
      </c>
      <c r="HG10" s="284">
        <f>'LibPAS export'!JH12</f>
        <v>1.15439</v>
      </c>
      <c r="HH10" s="284">
        <f>'LibPAS export'!JI12</f>
        <v>4.2859699999999998</v>
      </c>
      <c r="HI10" s="284">
        <f>'LibPAS export'!JJ12</f>
        <v>3.4013900000000001</v>
      </c>
      <c r="HJ10" s="284">
        <f>'LibPAS export'!JK12</f>
        <v>0.24731</v>
      </c>
      <c r="HK10" s="284">
        <f>'LibPAS export'!JL12</f>
        <v>20.418310000000002</v>
      </c>
      <c r="HL10" s="284">
        <f>'LibPAS export'!JM12</f>
        <v>16.204190000000001</v>
      </c>
      <c r="HM10" s="284">
        <f>'LibPAS export'!JN12</f>
        <v>1.1781699999999999</v>
      </c>
      <c r="HN10" s="284">
        <f>'LibPAS export'!JO12</f>
        <v>75.049760000000006</v>
      </c>
      <c r="HO10" s="284">
        <f>'LibPAS export'!JP12</f>
        <v>59.560270000000003</v>
      </c>
      <c r="HP10" s="284">
        <f>'LibPAS export'!JQ12</f>
        <v>4.3305100000000003</v>
      </c>
      <c r="HQ10" s="284">
        <f>'LibPAS export'!JR12</f>
        <v>13.12576</v>
      </c>
      <c r="HR10" s="284">
        <f>'LibPAS export'!JS12</f>
        <v>10.416740000000001</v>
      </c>
      <c r="HS10" s="284">
        <f>'LibPAS export'!JT12</f>
        <v>0.75738000000000005</v>
      </c>
      <c r="HT10" s="284">
        <f>'LibPAS export'!JU12</f>
        <v>3.4390000000000001</v>
      </c>
      <c r="HU10" s="284">
        <f>'LibPAS export'!JV12</f>
        <v>2.3857400000000002</v>
      </c>
      <c r="HV10" s="284">
        <f>'LibPAS export'!JW12</f>
        <v>0.32984999999999998</v>
      </c>
      <c r="HW10" s="284">
        <f>'LibPAS export'!JX12</f>
        <v>3.2637800000000001</v>
      </c>
      <c r="HX10" s="284">
        <f>'LibPAS export'!JY12</f>
        <v>0.50078999999999996</v>
      </c>
      <c r="HY10" s="284">
        <f>'LibPAS export'!JZ12</f>
        <v>0.77902000000000005</v>
      </c>
      <c r="HZ10" s="284">
        <f>'LibPAS export'!KA12</f>
        <v>0.5111</v>
      </c>
      <c r="IA10" s="284">
        <f>'LibPAS export'!KB12</f>
        <v>0.13625000000000001</v>
      </c>
      <c r="IB10" s="284">
        <f>'LibPAS export'!KC12</f>
        <v>1.7000000000000001E-4</v>
      </c>
      <c r="IC10" s="284">
        <f>'LibPAS export'!KD12</f>
        <v>1.67E-3</v>
      </c>
      <c r="ID10" s="284">
        <f>'LibPAS export'!KE12</f>
        <v>0.83947000000000005</v>
      </c>
      <c r="IE10" s="284">
        <f>'LibPAS export'!KF12</f>
        <v>8.6459999999999995E-2</v>
      </c>
      <c r="IF10" s="284">
        <f>'LibPAS export'!KG12</f>
        <v>4.9790000000000001E-2</v>
      </c>
      <c r="IG10" s="284">
        <f>'LibPAS export'!KH12</f>
        <v>3319</v>
      </c>
      <c r="IH10" s="284">
        <f>'LibPAS export'!KI12</f>
        <v>56439</v>
      </c>
      <c r="II10" s="284">
        <f>'LibPAS export'!KJ12</f>
        <v>56439</v>
      </c>
      <c r="IJ10" s="284">
        <f>'LibPAS export'!KK12</f>
        <v>15816</v>
      </c>
      <c r="IK10" s="284">
        <f>'LibPAS export'!KL12</f>
        <v>268875</v>
      </c>
      <c r="IL10" s="284">
        <f>'LibPAS export'!KM12</f>
        <v>268875</v>
      </c>
      <c r="IM10" s="284">
        <f>'LibPAS export'!KN12</f>
        <v>387579</v>
      </c>
      <c r="IN10" s="284">
        <f>'LibPAS export'!KO12</f>
        <v>387579</v>
      </c>
      <c r="IO10" s="284">
        <f>'LibPAS export'!KP12</f>
        <v>2.2729200000000001</v>
      </c>
      <c r="IP10" s="284">
        <f>'LibPAS export'!KQ12</f>
        <v>22798</v>
      </c>
      <c r="IQ10" s="284">
        <f>'LibPAS export'!KR12</f>
        <v>10.960940000000001</v>
      </c>
      <c r="IR10" s="284">
        <f>'LibPAS export'!KS12</f>
        <v>1.10121</v>
      </c>
      <c r="IS10" s="284">
        <f>'LibPAS export'!KT12</f>
        <v>9.6086100000000005</v>
      </c>
      <c r="IT10" s="284">
        <f>'LibPAS export'!KU12</f>
        <v>0</v>
      </c>
      <c r="IU10" s="284">
        <f>'LibPAS export'!KV12</f>
        <v>0</v>
      </c>
      <c r="IV10" s="284">
        <f>'LibPAS export'!KW12</f>
        <v>10.709820000000001</v>
      </c>
      <c r="IW10" s="284">
        <f>'LibPAS export'!KX12</f>
        <v>8.1148199999999999</v>
      </c>
      <c r="IX10" s="284">
        <f>'LibPAS export'!KY12</f>
        <v>1.5130300000000001</v>
      </c>
      <c r="IY10" s="284">
        <f>'LibPAS export'!KZ12</f>
        <v>0</v>
      </c>
      <c r="IZ10" s="284">
        <f>'LibPAS export'!LA12</f>
        <v>1.1100000000000001E-3</v>
      </c>
      <c r="JA10" s="284">
        <f>'LibPAS export'!LB12</f>
        <v>0.25035000000000002</v>
      </c>
      <c r="JB10" s="284">
        <f>'LibPAS export'!LC12</f>
        <v>5.9999999999999995E-4</v>
      </c>
      <c r="JC10" s="284">
        <f>'LibPAS export'!LD12</f>
        <v>1.736E-2</v>
      </c>
      <c r="JD10" s="284">
        <f>'LibPAS export'!LE12</f>
        <v>0.29513</v>
      </c>
      <c r="JE10" s="284">
        <f>'LibPAS export'!LF12</f>
        <v>2.1700599999999999</v>
      </c>
      <c r="JF10" s="284">
        <f>'LibPAS export'!LG12</f>
        <v>1.0942099999999999</v>
      </c>
      <c r="JG10" s="284">
        <f>'LibPAS export'!LH12</f>
        <v>0.14197000000000001</v>
      </c>
      <c r="JH10" s="284">
        <f>'LibPAS export'!LI12</f>
        <v>489</v>
      </c>
      <c r="JI10" s="284">
        <f>'LibPAS export'!LJ12</f>
        <v>1.1805099999999999</v>
      </c>
      <c r="JJ10" s="284">
        <f>'LibPAS export'!LK12</f>
        <v>1.5203599999999999</v>
      </c>
      <c r="JK10" s="284">
        <f>'LibPAS export'!LL12</f>
        <v>120</v>
      </c>
      <c r="JL10" s="284">
        <f>'LibPAS export'!LM12</f>
        <v>106</v>
      </c>
      <c r="JM10" s="284">
        <f>'LibPAS export'!LN12</f>
        <v>10.22519</v>
      </c>
      <c r="JN10" s="284">
        <f>'LibPAS export'!LO12</f>
        <v>0.59001000000000003</v>
      </c>
      <c r="JO10" s="284">
        <f>'LibPAS export'!LP12</f>
        <v>0.53024000000000004</v>
      </c>
      <c r="JP10" s="284">
        <f>'LibPAS export'!LQ12</f>
        <v>0.15084</v>
      </c>
      <c r="JQ10" s="284">
        <f>'LibPAS export'!LR12</f>
        <v>8.8699999999999994E-3</v>
      </c>
      <c r="JR10" s="284">
        <f>'LibPAS export'!LS12</f>
        <v>0.27777000000000002</v>
      </c>
      <c r="JS10" s="284">
        <f>'LibPAS export'!LT12</f>
        <v>0</v>
      </c>
      <c r="JT10" s="284">
        <f>'LibPAS export'!LU12</f>
        <v>3</v>
      </c>
      <c r="JU10" s="284">
        <f>'LibPAS export'!LV12</f>
        <v>1.4414800000000001</v>
      </c>
      <c r="JV10" s="284">
        <f>'LibPAS export'!LW12</f>
        <v>7453</v>
      </c>
      <c r="JW10" s="284">
        <f>'LibPAS export'!LX12</f>
        <v>22.689869999999999</v>
      </c>
      <c r="JX10" s="284">
        <f>'LibPAS export'!LY12</f>
        <v>5170</v>
      </c>
      <c r="JY10" s="284">
        <f>'LibPAS export'!LZ12</f>
        <v>4.7627800000000002</v>
      </c>
      <c r="JZ10" s="284">
        <f>'LibPAS export'!MA12</f>
        <v>32.707090000000001</v>
      </c>
      <c r="KA10" s="284">
        <f>'LibPAS export'!MB12</f>
        <v>0.20991000000000001</v>
      </c>
      <c r="KB10" s="284">
        <f>'LibPAS export'!MC12</f>
        <v>1085</v>
      </c>
      <c r="KC10" s="284">
        <f>'LibPAS export'!MD12</f>
        <v>0.43996000000000002</v>
      </c>
      <c r="KD10" s="284">
        <f>'LibPAS export'!ME12</f>
        <v>0.24731</v>
      </c>
      <c r="KE10" s="284">
        <f>'LibPAS export'!MF12</f>
        <v>0.63419999999999999</v>
      </c>
      <c r="KF10" s="284">
        <f>'LibPAS export'!MG12</f>
        <v>10.51455</v>
      </c>
      <c r="KG10" s="284">
        <f>'LibPAS export'!MH12</f>
        <v>6.7285700000000004</v>
      </c>
      <c r="KH10" s="284">
        <f>'LibPAS export'!MI12</f>
        <v>4.2859699999999998</v>
      </c>
      <c r="KI10" s="284">
        <f>'LibPAS export'!MJ12</f>
        <v>45.576920000000001</v>
      </c>
      <c r="KJ10" s="284">
        <f>'LibPAS export'!MK12</f>
        <v>53796</v>
      </c>
      <c r="KK10" s="284">
        <f>'LibPAS export'!ML12</f>
        <v>36902</v>
      </c>
      <c r="KL10" s="284">
        <f>'LibPAS export'!MM12</f>
        <v>4.3860000000000003E-2</v>
      </c>
      <c r="KM10" s="284">
        <f>'LibPAS export'!MN12</f>
        <v>0.30120999999999998</v>
      </c>
      <c r="KN10" s="284">
        <f>'LibPAS export'!MO12</f>
        <v>6.3229999999999995E-2</v>
      </c>
      <c r="KO10" s="284">
        <f>'LibPAS export'!MP12</f>
        <v>2.5799999999999998E-3</v>
      </c>
      <c r="KP10" s="284">
        <f>'LibPAS export'!MQ12</f>
        <v>1.772E-2</v>
      </c>
      <c r="KQ10" s="284">
        <f>'LibPAS export'!MR12</f>
        <v>3.7200000000000002E-3</v>
      </c>
      <c r="KR10" s="284">
        <f>'LibPAS export'!MS12</f>
        <v>1</v>
      </c>
      <c r="KS10" s="284">
        <f>'LibPAS export'!MT12</f>
        <v>5.8823500000000001E-2</v>
      </c>
      <c r="KT10" s="284">
        <f>'LibPAS export'!MU12</f>
        <v>0.94117649999999997</v>
      </c>
      <c r="KU10" s="284">
        <f>'LibPAS export'!MV12</f>
        <v>0.31403490000000001</v>
      </c>
      <c r="KV10" s="284">
        <f>'LibPAS export'!MW12</f>
        <v>0.68596509999999999</v>
      </c>
      <c r="KW10" s="284">
        <f>'LibPAS export'!MX12</f>
        <v>5.77019E-2</v>
      </c>
      <c r="KX10" s="284">
        <f>'LibPAS export'!MY12</f>
        <v>1.7355000000000001E-3</v>
      </c>
      <c r="KY10" s="284">
        <f>'LibPAS export'!MZ12</f>
        <v>0.24922140000000001</v>
      </c>
      <c r="KZ10" s="284">
        <f>'LibPAS export'!NA12</f>
        <v>4.1097E-3</v>
      </c>
      <c r="LA10" s="284">
        <f>'LibPAS export'!NB12</f>
        <v>0.1486876</v>
      </c>
      <c r="LB10" s="284">
        <f>'LibPAS export'!NC12</f>
        <v>5.1856600000000003E-2</v>
      </c>
      <c r="LC10" s="284">
        <f>'LibPAS export'!ND12</f>
        <v>0.54438909999999996</v>
      </c>
      <c r="LD10" s="284">
        <f>'LibPAS export'!NE12</f>
        <v>0.7936105</v>
      </c>
      <c r="LE10" s="284">
        <f>'LibPAS export'!NF12</f>
        <v>0</v>
      </c>
      <c r="LF10" s="284">
        <f>'LibPAS export'!NG12</f>
        <v>0.89717789999999997</v>
      </c>
      <c r="LG10" s="284">
        <f>'LibPAS export'!NH12</f>
        <v>0</v>
      </c>
      <c r="LH10" s="284">
        <f>'LibPAS export'!NI12</f>
        <v>0.1028221</v>
      </c>
      <c r="LI10" s="284">
        <f>'LibPAS export'!NJ12</f>
        <v>16894</v>
      </c>
      <c r="LJ10" s="284">
        <f>'LibPAS export'!NK12</f>
        <v>4.6678100000000002</v>
      </c>
      <c r="LK10" s="284">
        <f>'LibPAS export'!NL12</f>
        <v>112701</v>
      </c>
      <c r="LL10" s="284">
        <f>'LibPAS export'!NM12</f>
        <v>112701</v>
      </c>
      <c r="LM10" s="284">
        <f>'LibPAS export'!NN12</f>
        <v>6629</v>
      </c>
      <c r="LN10" s="284">
        <f>'LibPAS export'!NO12</f>
        <v>0.89869920000000003</v>
      </c>
      <c r="LO10" s="284">
        <f>'LibPAS export'!NP12</f>
        <v>3.0077400000000001E-2</v>
      </c>
      <c r="LP10" s="284">
        <f>'LibPAS export'!NQ12</f>
        <v>7.1223400000000006E-2</v>
      </c>
      <c r="LQ10" s="284">
        <f>'LibPAS export'!NR12</f>
        <v>0.61780999999999997</v>
      </c>
      <c r="LR10" s="284">
        <f>'LibPAS export'!NS12</f>
        <v>1.34951</v>
      </c>
      <c r="LS10" s="284">
        <f>'LibPAS export'!NT12</f>
        <v>0.42379</v>
      </c>
      <c r="LT10" s="284">
        <f>'LibPAS export'!NU12</f>
        <v>193</v>
      </c>
      <c r="LU10" s="284">
        <f>'LibPAS export'!NV12</f>
        <v>6.4856999999999996</v>
      </c>
      <c r="LV10" s="284">
        <f>'LibPAS export'!NW12</f>
        <v>81</v>
      </c>
      <c r="LW10" s="284">
        <f>'LibPAS export'!NX12</f>
        <v>5.8286899999999999</v>
      </c>
      <c r="LX10" s="284">
        <f>'LibPAS export'!NY12</f>
        <v>0.33633000000000002</v>
      </c>
      <c r="LY10" s="284">
        <f>'LibPAS export'!NZ12</f>
        <v>0.32111000000000001</v>
      </c>
      <c r="LZ10" s="285">
        <f>'LibPAS export'!EH12</f>
        <v>3.5925400000000003E-2</v>
      </c>
      <c r="MA10" s="285">
        <f>'LibPAS export'!EI12</f>
        <v>7.3309999999999998E-4</v>
      </c>
      <c r="MB10" s="285">
        <f>'LibPAS export'!EJ12</f>
        <v>0.18002580000000001</v>
      </c>
      <c r="MC10" s="285">
        <f>'LibPAS export'!EK12</f>
        <v>0</v>
      </c>
      <c r="MD10" s="285">
        <f>'LibPAS export'!EL12</f>
        <v>0.16546449999999999</v>
      </c>
      <c r="ME10" s="285">
        <f>'LibPAS export'!EM12</f>
        <v>3.9879999999999999E-4</v>
      </c>
      <c r="MF10" s="285">
        <f>'LibPAS export'!EN12</f>
        <v>0.7231938</v>
      </c>
      <c r="MG10" s="285">
        <f>'LibPAS export'!EO12</f>
        <v>4.0564200000000002E-2</v>
      </c>
      <c r="MH10" s="285">
        <f>'LibPAS export'!EP12</f>
        <v>0.22652410000000001</v>
      </c>
      <c r="MI10" s="285"/>
    </row>
    <row r="11" spans="1:347" x14ac:dyDescent="0.2">
      <c r="A11" s="6" t="str">
        <f>'LibPAS export'!G13</f>
        <v>NC0019</v>
      </c>
      <c r="B11" s="6" t="s">
        <v>2807</v>
      </c>
      <c r="C11" s="203" t="s">
        <v>1934</v>
      </c>
      <c r="D11" s="203" t="s">
        <v>1935</v>
      </c>
      <c r="E11" s="203" t="str">
        <f>'LibPAS export'!AG13</f>
        <v>BUNCOMBE COUNTY PUBLIC LIBRARIES</v>
      </c>
      <c r="F11" s="203" t="str">
        <f>'LibPAS export'!AJ13</f>
        <v>BUNCOMBE</v>
      </c>
      <c r="G11" s="203" t="str">
        <f>'LibPAS export'!Y13</f>
        <v>67 HAYWOOD ST</v>
      </c>
      <c r="H11" s="203" t="str">
        <f>'LibPAS export'!Z13</f>
        <v>ASHEVILLE</v>
      </c>
      <c r="I11" s="203" t="str">
        <f>'LibPAS export'!AA13</f>
        <v>28801</v>
      </c>
      <c r="J11" s="203" t="str">
        <f>'LibPAS export'!AB13</f>
        <v>2834</v>
      </c>
      <c r="K11" s="203" t="str">
        <f>'LibPAS export'!AC13</f>
        <v>67 HAYWOOD ST</v>
      </c>
      <c r="L11" s="203" t="str">
        <f>'LibPAS export'!AD13</f>
        <v>ASHEVILLE</v>
      </c>
      <c r="M11" s="203" t="str">
        <f>'LibPAS export'!AE13</f>
        <v>28801</v>
      </c>
      <c r="N11" s="203" t="str">
        <f>'LibPAS export'!AF13</f>
        <v>2834</v>
      </c>
      <c r="O11" s="203" t="str">
        <f>'LibPAS export'!AK13</f>
        <v>Edward J. Sheary</v>
      </c>
      <c r="P11" s="203" t="str">
        <f>'LibPAS export'!AL13</f>
        <v>(828) 250-4713</v>
      </c>
      <c r="Q11" s="203" t="str">
        <f>'LibPAS export'!AM13</f>
        <v/>
      </c>
      <c r="R11" s="203" t="str">
        <f>'LibPAS export'!AN13</f>
        <v>ed.sheary@buncombecounty.org</v>
      </c>
      <c r="S11" s="203" t="str">
        <f>'LibPAS export'!AO13</f>
        <v>Georgianna Francis</v>
      </c>
      <c r="T11" s="203" t="str">
        <f>'LibPAS export'!AP13</f>
        <v>Administrative Librarian</v>
      </c>
      <c r="U11" s="203" t="str">
        <f>'LibPAS export'!AQ13</f>
        <v>(828) 250-4714</v>
      </c>
      <c r="V11" s="203" t="str">
        <f>'LibPAS export'!AR13</f>
        <v/>
      </c>
      <c r="W11" s="203" t="str">
        <f>'LibPAS export'!AS13</f>
        <v>gigi.francis@buncombecounty.org</v>
      </c>
      <c r="X11" s="203">
        <f>'LibPAS export'!BB13</f>
        <v>1</v>
      </c>
      <c r="Y11" s="203">
        <f>'LibPAS export'!BC13</f>
        <v>12</v>
      </c>
      <c r="Z11" s="203">
        <f>'LibPAS export'!BD13</f>
        <v>0</v>
      </c>
      <c r="AA11" s="203">
        <f>'LibPAS export'!BE13</f>
        <v>0</v>
      </c>
      <c r="AB11" s="10">
        <f>'LibPAS export'!BH13</f>
        <v>32188</v>
      </c>
      <c r="AC11" s="203">
        <f>'LibPAS export'!BI13</f>
        <v>13</v>
      </c>
      <c r="AD11" s="203">
        <f>'LibPAS export'!BJ13</f>
        <v>0</v>
      </c>
      <c r="AE11" s="203">
        <f>'LibPAS export'!BK13</f>
        <v>13</v>
      </c>
      <c r="AF11" s="203">
        <f>'LibPAS export'!BL13</f>
        <v>50</v>
      </c>
      <c r="AG11" s="203">
        <f>'LibPAS export'!BM13</f>
        <v>63</v>
      </c>
      <c r="AH11" s="286">
        <f>'LibPAS export'!BN13</f>
        <v>0.20634920000000001</v>
      </c>
      <c r="AI11" s="246">
        <f>'LibPAS export'!BO13</f>
        <v>134972</v>
      </c>
      <c r="AJ11" s="246" t="str">
        <f>'LibPAS export'!BP13</f>
        <v>$98,020.94-149,933.22</v>
      </c>
      <c r="AK11" s="274" t="str">
        <f>'LibPAS export'!BQ13</f>
        <v>1990</v>
      </c>
      <c r="AL11" s="276">
        <f>'LibPAS export'!BR13</f>
        <v>38916</v>
      </c>
      <c r="AM11" s="276">
        <f>'LibPAS export'!BS13</f>
        <v>12.03</v>
      </c>
      <c r="AN11" s="276">
        <f>'LibPAS export'!BT13</f>
        <v>13.73</v>
      </c>
      <c r="AO11" s="276">
        <f>'LibPAS export'!BU13</f>
        <v>17.14</v>
      </c>
      <c r="AP11" s="246">
        <f>'LibPAS export'!BW13</f>
        <v>0</v>
      </c>
      <c r="AQ11" s="246">
        <f>'LibPAS export'!BX13</f>
        <v>4414366</v>
      </c>
      <c r="AR11" s="246">
        <f>'LibPAS export'!BY13</f>
        <v>4414366</v>
      </c>
      <c r="AS11" s="246">
        <f>'LibPAS export'!BZ13</f>
        <v>216793</v>
      </c>
      <c r="AT11" s="246">
        <f>'LibPAS export'!CA13</f>
        <v>0</v>
      </c>
      <c r="AU11" s="246">
        <f>'LibPAS export'!CB13</f>
        <v>216793</v>
      </c>
      <c r="AV11" s="246">
        <f>'LibPAS export'!CC13</f>
        <v>20000</v>
      </c>
      <c r="AW11" s="246">
        <f>'LibPAS export'!CD13</f>
        <v>37071</v>
      </c>
      <c r="AX11" s="246">
        <f>'LibPAS export'!CE13</f>
        <v>57071</v>
      </c>
      <c r="AY11" s="246">
        <f>'LibPAS export'!CF13</f>
        <v>232947</v>
      </c>
      <c r="AZ11" s="246">
        <f>'LibPAS export'!BV13</f>
        <v>4921177</v>
      </c>
      <c r="BA11" s="246">
        <f>'LibPAS export'!CH13</f>
        <v>2481195</v>
      </c>
      <c r="BB11" s="246">
        <f>'LibPAS export'!CI13</f>
        <v>1188531</v>
      </c>
      <c r="BC11" s="246">
        <f>'LibPAS export'!CJ13</f>
        <v>3669726</v>
      </c>
      <c r="BD11" s="246">
        <f>'LibPAS export'!CK13</f>
        <v>599656</v>
      </c>
      <c r="BE11" s="246">
        <f>'LibPAS export'!CL13</f>
        <v>56385</v>
      </c>
      <c r="BF11" s="246">
        <f>'LibPAS export'!CM13</f>
        <v>0</v>
      </c>
      <c r="BG11" s="246">
        <f>'LibPAS export'!CN13</f>
        <v>656041</v>
      </c>
      <c r="BH11" s="246">
        <f>'LibPAS export'!CO13</f>
        <v>595437</v>
      </c>
      <c r="BI11" s="246">
        <f>'LibPAS export'!CP13</f>
        <v>4921204</v>
      </c>
      <c r="BJ11" s="246">
        <f>'LibPAS export'!CQ13</f>
        <v>0</v>
      </c>
      <c r="BK11" s="283">
        <f>'LibPAS export'!CG13</f>
        <v>0</v>
      </c>
      <c r="BL11" s="246">
        <f>'LibPAS export'!CR13</f>
        <v>0</v>
      </c>
      <c r="BM11" s="246">
        <f>'LibPAS export'!CS13</f>
        <v>0</v>
      </c>
      <c r="BN11" s="246">
        <f>'LibPAS export'!CT13</f>
        <v>0</v>
      </c>
      <c r="BO11" s="246">
        <f>'LibPAS export'!CU13</f>
        <v>0</v>
      </c>
      <c r="BP11" s="246">
        <f>'LibPAS export'!CV13</f>
        <v>0</v>
      </c>
      <c r="BQ11" s="246">
        <f>'LibPAS export'!CW13</f>
        <v>0</v>
      </c>
      <c r="BR11" s="10">
        <f>'LibPAS export'!CY13</f>
        <v>176092</v>
      </c>
      <c r="BS11" s="10">
        <f>'LibPAS export'!CZ13</f>
        <v>157043</v>
      </c>
      <c r="BT11" s="10">
        <f>'LibPAS export'!DA13</f>
        <v>333135</v>
      </c>
      <c r="BU11" s="10">
        <f>'LibPAS export'!DB13</f>
        <v>130710</v>
      </c>
      <c r="BV11" s="10">
        <f>'LibPAS export'!DC13</f>
        <v>56520</v>
      </c>
      <c r="BW11" s="10">
        <f>'LibPAS export'!DD13</f>
        <v>187230</v>
      </c>
      <c r="BX11" s="10">
        <f>'LibPAS export'!DE13</f>
        <v>20432</v>
      </c>
      <c r="BY11" s="10">
        <f>'LibPAS export'!DF13</f>
        <v>6689</v>
      </c>
      <c r="BZ11" s="10">
        <f>'LibPAS export'!DG13</f>
        <v>27121</v>
      </c>
      <c r="CA11" s="10">
        <f>'LibPAS export'!DH13</f>
        <v>547486</v>
      </c>
      <c r="CB11" s="10" t="str">
        <f>'LibPAS export'!DI13</f>
        <v/>
      </c>
      <c r="CC11" s="10">
        <f>'LibPAS export'!DJ13</f>
        <v>547486</v>
      </c>
      <c r="CD11" s="10">
        <f>'LibPAS export'!DK13</f>
        <v>2362</v>
      </c>
      <c r="CE11" s="258">
        <f>'LibPAS export'!DX13</f>
        <v>43504</v>
      </c>
      <c r="CF11" s="244">
        <f>'LibPAS export'!DP13</f>
        <v>6</v>
      </c>
      <c r="CG11" s="244">
        <f>'LibPAS export'!DQ13</f>
        <v>67</v>
      </c>
      <c r="CH11" s="244">
        <f>'LibPAS export'!DR13</f>
        <v>73</v>
      </c>
      <c r="CI11" s="258">
        <f>'LibPAS export'!DM13</f>
        <v>48076</v>
      </c>
      <c r="CJ11" s="258">
        <f>'LibPAS export'!EC13</f>
        <v>13880</v>
      </c>
      <c r="CK11" s="258">
        <f>'LibPAS export'!DN13</f>
        <v>19445</v>
      </c>
      <c r="CL11" s="258">
        <f>'LibPAS export'!EG13</f>
        <v>796</v>
      </c>
      <c r="CM11" s="203">
        <f>'LibPAS export'!DS13</f>
        <v>49</v>
      </c>
      <c r="CN11" s="203">
        <f>'LibPAS export'!EQ13</f>
        <v>148</v>
      </c>
      <c r="CO11" s="244">
        <f>'LibPAS export'!DL13</f>
        <v>700</v>
      </c>
      <c r="CP11" s="10">
        <f>'LibPAS export'!ET13</f>
        <v>417195</v>
      </c>
      <c r="CQ11" s="10">
        <f>'LibPAS export'!EU13</f>
        <v>198183</v>
      </c>
      <c r="CR11" s="10">
        <f>'LibPAS export'!EV13</f>
        <v>615378</v>
      </c>
      <c r="CS11" s="10">
        <f>'LibPAS export'!EW13</f>
        <v>37106</v>
      </c>
      <c r="CT11" s="10">
        <f>'LibPAS export'!EX13</f>
        <v>11292</v>
      </c>
      <c r="CU11" s="10">
        <f>'LibPAS export'!EY13</f>
        <v>48398</v>
      </c>
      <c r="CV11" s="10">
        <f>'LibPAS export'!EZ13</f>
        <v>403711</v>
      </c>
      <c r="CW11" s="10">
        <f>'LibPAS export'!FA13</f>
        <v>86198</v>
      </c>
      <c r="CX11" s="10">
        <f>'LibPAS export'!FB13</f>
        <v>489909</v>
      </c>
      <c r="CY11" s="10">
        <f>'LibPAS export'!FC13</f>
        <v>1153685</v>
      </c>
      <c r="CZ11" s="10">
        <f>'LibPAS export'!FE13</f>
        <v>0</v>
      </c>
      <c r="DA11" s="10" t="str">
        <f>'LibPAS export'!FF13</f>
        <v/>
      </c>
      <c r="DB11" s="10">
        <f>'LibPAS export'!FG13</f>
        <v>1153685</v>
      </c>
      <c r="DC11" s="10">
        <f>'LibPAS export'!FH13</f>
        <v>187583</v>
      </c>
      <c r="DD11" s="10">
        <f>'LibPAS export'!FQ13</f>
        <v>25486</v>
      </c>
      <c r="DE11" s="10">
        <f t="shared" si="0"/>
        <v>213069</v>
      </c>
      <c r="DF11" s="10">
        <f>'LibPAS export'!FI13</f>
        <v>175989</v>
      </c>
      <c r="DG11" s="10">
        <f>'LibPAS export'!FN13</f>
        <v>44025</v>
      </c>
      <c r="DH11" s="10">
        <f>'LibPAS export'!FR13</f>
        <v>5511</v>
      </c>
      <c r="DI11" s="10">
        <f>'LibPAS export'!FS13</f>
        <v>75022</v>
      </c>
      <c r="DJ11" s="258" t="str">
        <f>'LibPAS export'!FJ13</f>
        <v/>
      </c>
      <c r="DK11" s="258">
        <f>'LibPAS export'!FK13</f>
        <v>363572</v>
      </c>
      <c r="DL11" s="10">
        <f>'LibPAS export'!FU13</f>
        <v>333673</v>
      </c>
      <c r="DM11" s="10">
        <f>'LibPAS export'!FV13</f>
        <v>1232507</v>
      </c>
      <c r="DN11" s="10" t="str">
        <f>'LibPAS export'!FW13</f>
        <v/>
      </c>
      <c r="DO11" s="10">
        <f>'LibPAS export'!FX13</f>
        <v>27900</v>
      </c>
      <c r="DP11" s="10">
        <f>'LibPAS export'!ER13</f>
        <v>1594080</v>
      </c>
      <c r="DQ11" s="10">
        <f>'LibPAS export'!FY13</f>
        <v>1416</v>
      </c>
      <c r="DR11" s="10">
        <f>'LibPAS export'!GA13</f>
        <v>111617</v>
      </c>
      <c r="DS11" s="10">
        <f>'LibPAS export'!GB13</f>
        <v>21427</v>
      </c>
      <c r="DT11" s="10">
        <f>'LibPAS export'!GC13</f>
        <v>133044</v>
      </c>
      <c r="DU11" s="10">
        <f>'LibPAS export'!GD13</f>
        <v>1822870</v>
      </c>
      <c r="DV11" s="244">
        <f>'LibPAS export'!GO13</f>
        <v>321</v>
      </c>
      <c r="DW11" s="244">
        <f>'LibPAS export'!GP13</f>
        <v>24</v>
      </c>
      <c r="DX11" s="244">
        <f>'LibPAS export'!GQ13</f>
        <v>1645</v>
      </c>
      <c r="DY11" s="244">
        <f>'LibPAS export'!GR13</f>
        <v>2444</v>
      </c>
      <c r="DZ11" s="244">
        <f>'LibPAS export'!GS13</f>
        <v>18</v>
      </c>
      <c r="EA11" s="244" t="str">
        <f>'LibPAS export'!GT13</f>
        <v/>
      </c>
      <c r="EB11" s="244">
        <f>'LibPAS export'!GU13</f>
        <v>4452</v>
      </c>
      <c r="EC11" s="244">
        <f>'LibPAS export'!GV13</f>
        <v>6099</v>
      </c>
      <c r="ED11" s="244">
        <f>'LibPAS export'!GW13</f>
        <v>2458</v>
      </c>
      <c r="EE11" s="244">
        <f>'LibPAS export'!GX13</f>
        <v>8557</v>
      </c>
      <c r="EF11" s="10">
        <f>'LibPAS export'!HB13</f>
        <v>50870</v>
      </c>
      <c r="EG11" s="10" t="str">
        <f>'LibPAS export'!HC13</f>
        <v/>
      </c>
      <c r="EH11" s="10">
        <f>'LibPAS export'!HD13</f>
        <v>50870</v>
      </c>
      <c r="EI11" s="10">
        <f>'LibPAS export'!GY13</f>
        <v>101</v>
      </c>
      <c r="EJ11" s="10" t="str">
        <f>'LibPAS export'!GZ13</f>
        <v/>
      </c>
      <c r="EK11" s="10">
        <f>'LibPAS export'!HA13</f>
        <v>101</v>
      </c>
      <c r="EL11" s="10">
        <f>'LibPAS export'!HE13</f>
        <v>59528</v>
      </c>
      <c r="EM11" s="10" t="s">
        <v>5026</v>
      </c>
      <c r="EN11" s="10" t="s">
        <v>5026</v>
      </c>
      <c r="EO11" s="10" t="s">
        <v>5026</v>
      </c>
      <c r="EP11" s="10" t="s">
        <v>5026</v>
      </c>
      <c r="EQ11" s="258">
        <f>'LibPAS export'!HQ13</f>
        <v>1199</v>
      </c>
      <c r="ER11" s="258">
        <f>'LibPAS export'!HR13</f>
        <v>35360</v>
      </c>
      <c r="ES11" s="10">
        <f>'LibPAS export'!HL13</f>
        <v>116540</v>
      </c>
      <c r="ET11" s="10" t="str">
        <f>'LibPAS export'!HJ13</f>
        <v>Did not track this year</v>
      </c>
      <c r="EU11" s="10" t="str">
        <f>'LibPAS export'!HK13</f>
        <v>Did not track this year</v>
      </c>
      <c r="EV11" s="244">
        <f>'LibPAS export'!HS13</f>
        <v>4825</v>
      </c>
      <c r="EW11" s="244">
        <f>'LibPAS export'!HT13</f>
        <v>5047</v>
      </c>
      <c r="EX11" s="203" t="str">
        <f>'LibPAS export'!AT13</f>
        <v>www.buncombecounty.org/library</v>
      </c>
      <c r="EY11" s="244">
        <f>'LibPAS export'!HU13</f>
        <v>82</v>
      </c>
      <c r="EZ11" s="244">
        <f>'LibPAS export'!HV13</f>
        <v>162</v>
      </c>
      <c r="FA11" s="258">
        <f>'LibPAS export'!HW13</f>
        <v>141311</v>
      </c>
      <c r="FB11" s="10">
        <f>'LibPAS export'!HY13</f>
        <v>223371</v>
      </c>
      <c r="FC11" s="10">
        <f>'LibPAS export'!HZ13</f>
        <v>8767</v>
      </c>
      <c r="FD11" s="203" t="s">
        <v>1530</v>
      </c>
      <c r="FE11" s="203" t="s">
        <v>1530</v>
      </c>
      <c r="FF11" s="203" t="s">
        <v>1530</v>
      </c>
      <c r="FG11" s="203" t="s">
        <v>1530</v>
      </c>
      <c r="FH11" s="203" t="s">
        <v>1530</v>
      </c>
      <c r="FI11" s="203" t="s">
        <v>1530</v>
      </c>
      <c r="FJ11" s="203" t="s">
        <v>1530</v>
      </c>
      <c r="FK11" s="203" t="s">
        <v>1530</v>
      </c>
      <c r="FL11" s="203" t="s">
        <v>1530</v>
      </c>
      <c r="FM11" s="203" t="s">
        <v>1530</v>
      </c>
      <c r="FN11" s="203" t="s">
        <v>1530</v>
      </c>
      <c r="FO11" s="203" t="s">
        <v>1530</v>
      </c>
      <c r="FP11" s="203" t="s">
        <v>1530</v>
      </c>
      <c r="FQ11" s="203" t="s">
        <v>1530</v>
      </c>
      <c r="FR11" s="203" t="s">
        <v>1530</v>
      </c>
      <c r="FS11" s="203" t="s">
        <v>1530</v>
      </c>
      <c r="FT11" s="203" t="s">
        <v>1530</v>
      </c>
      <c r="FU11" s="203" t="s">
        <v>1530</v>
      </c>
      <c r="FV11" s="203" t="s">
        <v>1530</v>
      </c>
      <c r="FW11" s="203" t="s">
        <v>1530</v>
      </c>
      <c r="FX11" s="203" t="s">
        <v>1530</v>
      </c>
      <c r="FY11" s="203" t="s">
        <v>1530</v>
      </c>
      <c r="FZ11" s="203" t="s">
        <v>1530</v>
      </c>
      <c r="GA11" s="203" t="s">
        <v>1530</v>
      </c>
      <c r="GB11" s="203" t="s">
        <v>1530</v>
      </c>
      <c r="GC11" s="203" t="str">
        <f>'LibPAS export'!G13</f>
        <v>NC0019</v>
      </c>
      <c r="GD11" s="203" t="str">
        <f>'LibPAS export'!H13</f>
        <v>C-BUNCOMBE</v>
      </c>
      <c r="GE11" s="203" t="str">
        <f>'LibPAS export'!I13</f>
        <v>NO</v>
      </c>
      <c r="GF11" s="203" t="str">
        <f>'LibPAS export'!J13</f>
        <v>CO</v>
      </c>
      <c r="GG11" s="203" t="str">
        <f>'LibPAS export'!K13</f>
        <v>MO</v>
      </c>
      <c r="GH11" s="203" t="str">
        <f>'LibPAS export'!L13</f>
        <v>Y</v>
      </c>
      <c r="GI11" s="203" t="str">
        <f>'LibPAS export'!M13</f>
        <v>CO1</v>
      </c>
      <c r="GJ11" s="203" t="str">
        <f>'LibPAS export'!N13</f>
        <v>N</v>
      </c>
      <c r="GK11" s="258">
        <f>'LibPAS export'!O13</f>
        <v>245228</v>
      </c>
      <c r="GL11" s="203">
        <f>'LibPAS export'!AH13</f>
        <v>3</v>
      </c>
      <c r="GM11" s="203" t="str">
        <f>'LibPAS export'!AI13</f>
        <v>County</v>
      </c>
      <c r="GN11" s="203" t="str">
        <f>'LibPAS export'!P13</f>
        <v>Yes</v>
      </c>
      <c r="GO11" s="203">
        <f>'LibPAS export'!Q13</f>
        <v>5797</v>
      </c>
      <c r="GP11" s="203">
        <f>'LibPAS export'!R13</f>
        <v>452</v>
      </c>
      <c r="GQ11" s="203">
        <f>'LibPAS export'!S13</f>
        <v>16514</v>
      </c>
      <c r="GR11" s="203">
        <f>'LibPAS export'!T13</f>
        <v>142487</v>
      </c>
      <c r="GS11" s="203">
        <f>'LibPAS export'!U13</f>
        <v>612</v>
      </c>
      <c r="GT11" s="203">
        <f>'LibPAS export'!V13</f>
        <v>9</v>
      </c>
      <c r="GU11" s="203">
        <f>'LibPAS export'!W13</f>
        <v>103</v>
      </c>
      <c r="GV11" s="203">
        <f>'LibPAS export'!X13</f>
        <v>16213</v>
      </c>
      <c r="GW11" s="283">
        <f>'LibPAS export'!GF13</f>
        <v>0.85455999999999999</v>
      </c>
      <c r="GX11" s="283">
        <f>'LibPAS export'!GG13</f>
        <v>0.14374999999999999</v>
      </c>
      <c r="GY11" s="245">
        <f>'LibPAS export'!GH13</f>
        <v>13.37107</v>
      </c>
      <c r="GZ11" s="245">
        <f>'LibPAS export'!GI13</f>
        <v>12.44069</v>
      </c>
      <c r="HA11" s="245">
        <f>'LibPAS export'!GJ13</f>
        <v>24.802900000000001</v>
      </c>
      <c r="HB11" s="284">
        <f>'LibPAS export'!JC13</f>
        <v>3.08718</v>
      </c>
      <c r="HC11" s="284">
        <f>'LibPAS export'!JD13</f>
        <v>2.3020999999999998</v>
      </c>
      <c r="HD11" s="284">
        <f>'LibPAS export'!JE13</f>
        <v>0.41155000000000003</v>
      </c>
      <c r="HE11" s="284">
        <f>'LibPAS export'!JF13</f>
        <v>36.9893</v>
      </c>
      <c r="HF11" s="284">
        <f>'LibPAS export'!JG13</f>
        <v>27.582799999999999</v>
      </c>
      <c r="HG11" s="284">
        <f>'LibPAS export'!JH13</f>
        <v>4.9310099999999997</v>
      </c>
      <c r="HH11" s="284">
        <f>'LibPAS export'!JI13</f>
        <v>2.6997</v>
      </c>
      <c r="HI11" s="284">
        <f>'LibPAS export'!JJ13</f>
        <v>2.0131600000000001</v>
      </c>
      <c r="HJ11" s="284">
        <f>'LibPAS export'!JK13</f>
        <v>0.35988999999999999</v>
      </c>
      <c r="HK11" s="284">
        <f>'LibPAS export'!JL13</f>
        <v>42.227600000000002</v>
      </c>
      <c r="HL11" s="284">
        <f>'LibPAS export'!JM13</f>
        <v>31.488980000000002</v>
      </c>
      <c r="HM11" s="284">
        <f>'LibPAS export'!JN13</f>
        <v>5.6293199999999999</v>
      </c>
      <c r="HN11" s="284">
        <f>'LibPAS export'!JO13</f>
        <v>82.670410000000004</v>
      </c>
      <c r="HO11" s="284">
        <f>'LibPAS export'!JP13</f>
        <v>61.647060000000003</v>
      </c>
      <c r="HP11" s="284">
        <f>'LibPAS export'!JQ13</f>
        <v>11.020709999999999</v>
      </c>
      <c r="HQ11" s="284">
        <f>'LibPAS export'!JR13</f>
        <v>9.1419999999999995</v>
      </c>
      <c r="HR11" s="284">
        <f>'LibPAS export'!JS13</f>
        <v>6.8171600000000003</v>
      </c>
      <c r="HS11" s="284">
        <f>'LibPAS export'!JT13</f>
        <v>1.21871</v>
      </c>
      <c r="HT11" s="284">
        <f>'LibPAS export'!JU13</f>
        <v>6.5004</v>
      </c>
      <c r="HU11" s="284">
        <f>'LibPAS export'!JV13</f>
        <v>7.43337</v>
      </c>
      <c r="HV11" s="284">
        <f>'LibPAS export'!JW13</f>
        <v>36.266199999999998</v>
      </c>
      <c r="HW11" s="284">
        <f>'LibPAS export'!JX13</f>
        <v>37.934820000000002</v>
      </c>
      <c r="HX11" s="284">
        <f>'LibPAS export'!JY13</f>
        <v>0.47522999999999999</v>
      </c>
      <c r="HY11" s="284">
        <f>'LibPAS export'!JZ13</f>
        <v>2.1951299999999998</v>
      </c>
      <c r="HZ11" s="284">
        <f>'LibPAS export'!KA13</f>
        <v>0.54252999999999996</v>
      </c>
      <c r="IA11" s="284">
        <f>'LibPAS export'!KB13</f>
        <v>0.24274999999999999</v>
      </c>
      <c r="IB11" s="284">
        <f>'LibPAS export'!KC13</f>
        <v>1.968E-2</v>
      </c>
      <c r="IC11" s="284">
        <f>'LibPAS export'!KD13</f>
        <v>2.0580000000000001E-2</v>
      </c>
      <c r="ID11" s="284">
        <f>'LibPAS export'!KE13</f>
        <v>0.57623999999999997</v>
      </c>
      <c r="IE11" s="284">
        <f>'LibPAS export'!KF13</f>
        <v>3.4889999999999997E-2</v>
      </c>
      <c r="IF11" s="284">
        <f>'LibPAS export'!KG13</f>
        <v>0.20744000000000001</v>
      </c>
      <c r="IG11" s="284">
        <f>'LibPAS export'!KH13</f>
        <v>1849</v>
      </c>
      <c r="IH11" s="284">
        <f>'LibPAS export'!KI13</f>
        <v>8964</v>
      </c>
      <c r="II11" s="284">
        <f>'LibPAS export'!KJ13</f>
        <v>8964</v>
      </c>
      <c r="IJ11" s="284">
        <f>'LibPAS export'!KK13</f>
        <v>28934</v>
      </c>
      <c r="IK11" s="284">
        <f>'LibPAS export'!KL13</f>
        <v>140220</v>
      </c>
      <c r="IL11" s="284">
        <f>'LibPAS export'!KM13</f>
        <v>140220</v>
      </c>
      <c r="IM11" s="284">
        <f>'LibPAS export'!KN13</f>
        <v>122621</v>
      </c>
      <c r="IN11" s="284">
        <f>'LibPAS export'!KO13</f>
        <v>122621</v>
      </c>
      <c r="IO11" s="284">
        <f>'LibPAS export'!KP13</f>
        <v>2.3563499999999999</v>
      </c>
      <c r="IP11" s="284">
        <f>'LibPAS export'!KQ13</f>
        <v>25302</v>
      </c>
      <c r="IQ11" s="284">
        <f>'LibPAS export'!KR13</f>
        <v>12.16484</v>
      </c>
      <c r="IR11" s="284">
        <f>'LibPAS export'!KS13</f>
        <v>0.88405</v>
      </c>
      <c r="IS11" s="284">
        <f>'LibPAS export'!KT13</f>
        <v>18.001069999999999</v>
      </c>
      <c r="IT11" s="284">
        <f>'LibPAS export'!KU13</f>
        <v>0.23272999999999999</v>
      </c>
      <c r="IU11" s="284">
        <f>'LibPAS export'!KV13</f>
        <v>0.94991999999999999</v>
      </c>
      <c r="IV11" s="284">
        <f>'LibPAS export'!KW13</f>
        <v>20.06776</v>
      </c>
      <c r="IW11" s="284">
        <f>'LibPAS export'!KX13</f>
        <v>14.964549999999999</v>
      </c>
      <c r="IX11" s="284">
        <f>'LibPAS export'!KY13</f>
        <v>2.75868</v>
      </c>
      <c r="IY11" s="284">
        <f>'LibPAS export'!KZ13</f>
        <v>0</v>
      </c>
      <c r="IZ11" s="284">
        <f>'LibPAS export'!LA13</f>
        <v>2.8500000000000001E-3</v>
      </c>
      <c r="JA11" s="284">
        <f>'LibPAS export'!LB13</f>
        <v>0.1774</v>
      </c>
      <c r="JB11" s="284">
        <f>'LibPAS export'!LC13</f>
        <v>2.9999999999999997E-4</v>
      </c>
      <c r="JC11" s="284">
        <f>'LibPAS export'!LD13</f>
        <v>9.7710000000000005E-2</v>
      </c>
      <c r="JD11" s="284">
        <f>'LibPAS export'!LE13</f>
        <v>0.47353000000000001</v>
      </c>
      <c r="JE11" s="284">
        <f>'LibPAS export'!LF13</f>
        <v>5.2614200000000002</v>
      </c>
      <c r="JF11" s="284">
        <f>'LibPAS export'!LG13</f>
        <v>2.2325599999999999</v>
      </c>
      <c r="JG11" s="284">
        <f>'LibPAS export'!LH13</f>
        <v>0.20388999999999999</v>
      </c>
      <c r="JH11" s="284">
        <f>'LibPAS export'!LI13</f>
        <v>326</v>
      </c>
      <c r="JI11" s="284">
        <f>'LibPAS export'!LJ13</f>
        <v>0.54869000000000001</v>
      </c>
      <c r="JJ11" s="284">
        <f>'LibPAS export'!LK13</f>
        <v>2.4281000000000001</v>
      </c>
      <c r="JK11" s="284">
        <f>'LibPAS export'!LL13</f>
        <v>465</v>
      </c>
      <c r="JL11" s="284">
        <f>'LibPAS export'!LM13</f>
        <v>152</v>
      </c>
      <c r="JM11" s="284">
        <f>'LibPAS export'!LN13</f>
        <v>20.067869999999999</v>
      </c>
      <c r="JN11" s="284">
        <f>'LibPAS export'!LO13</f>
        <v>2.67523</v>
      </c>
      <c r="JO11" s="284">
        <f>'LibPAS export'!LP13</f>
        <v>2.4453</v>
      </c>
      <c r="JP11" s="284">
        <f>'LibPAS export'!LQ13</f>
        <v>0.25690000000000002</v>
      </c>
      <c r="JQ11" s="284">
        <f>'LibPAS export'!LR13</f>
        <v>5.3010000000000002E-2</v>
      </c>
      <c r="JR11" s="284">
        <f>'LibPAS export'!LS13</f>
        <v>0.37581999999999999</v>
      </c>
      <c r="JS11" s="284">
        <f>'LibPAS export'!LT13</f>
        <v>92</v>
      </c>
      <c r="JT11" s="284">
        <f>'LibPAS export'!LU13</f>
        <v>97</v>
      </c>
      <c r="JU11" s="284">
        <f>'LibPAS export'!LV13</f>
        <v>0.87448999999999999</v>
      </c>
      <c r="JV11" s="284">
        <f>'LibPAS export'!LW13</f>
        <v>30655</v>
      </c>
      <c r="JW11" s="284">
        <f>'LibPAS export'!LX13</f>
        <v>56.631970000000003</v>
      </c>
      <c r="JX11" s="284">
        <f>'LibPAS export'!LY13</f>
        <v>35055</v>
      </c>
      <c r="JY11" s="284">
        <f>'LibPAS export'!LZ13</f>
        <v>3.6206</v>
      </c>
      <c r="JZ11" s="284">
        <f>'LibPAS export'!MA13</f>
        <v>49.524050000000003</v>
      </c>
      <c r="KA11" s="284">
        <f>'LibPAS export'!MB13</f>
        <v>6.3930000000000001E-2</v>
      </c>
      <c r="KB11" s="284">
        <f>'LibPAS export'!MC13</f>
        <v>2241</v>
      </c>
      <c r="KC11" s="284">
        <f>'LibPAS export'!MD13</f>
        <v>0.42438999999999999</v>
      </c>
      <c r="KD11" s="284">
        <f>'LibPAS export'!ME13</f>
        <v>0.35988999999999999</v>
      </c>
      <c r="KE11" s="284">
        <f>'LibPAS export'!MF13</f>
        <v>0.37112000000000001</v>
      </c>
      <c r="KF11" s="284">
        <f>'LibPAS export'!MG13</f>
        <v>13.12574</v>
      </c>
      <c r="KG11" s="284">
        <f>'LibPAS export'!MH13</f>
        <v>11.9816</v>
      </c>
      <c r="KH11" s="284">
        <f>'LibPAS export'!MI13</f>
        <v>2.6997</v>
      </c>
      <c r="KI11" s="284">
        <f>'LibPAS export'!MJ13</f>
        <v>47.615380000000002</v>
      </c>
      <c r="KJ11" s="284">
        <f>'LibPAS export'!MK13</f>
        <v>58249</v>
      </c>
      <c r="KK11" s="284">
        <f>'LibPAS export'!ML13</f>
        <v>39384</v>
      </c>
      <c r="KL11" s="284">
        <f>'LibPAS export'!MM13</f>
        <v>3.952E-2</v>
      </c>
      <c r="KM11" s="284">
        <f>'LibPAS export'!MN13</f>
        <v>0.54059000000000001</v>
      </c>
      <c r="KN11" s="284">
        <f>'LibPAS export'!MO13</f>
        <v>3.456E-2</v>
      </c>
      <c r="KO11" s="284">
        <f>'LibPAS export'!MP13</f>
        <v>8.1600000000000006E-3</v>
      </c>
      <c r="KP11" s="284">
        <f>'LibPAS export'!MQ13</f>
        <v>0.11155</v>
      </c>
      <c r="KQ11" s="284">
        <f>'LibPAS export'!MR13</f>
        <v>7.1300000000000001E-3</v>
      </c>
      <c r="KR11" s="284">
        <f>'LibPAS export'!MS13</f>
        <v>1</v>
      </c>
      <c r="KS11" s="284">
        <f>'LibPAS export'!MT13</f>
        <v>0.20634920000000001</v>
      </c>
      <c r="KT11" s="284">
        <f>'LibPAS export'!MU13</f>
        <v>0.79365079999999999</v>
      </c>
      <c r="KU11" s="284">
        <f>'LibPAS export'!MV13</f>
        <v>0.32387460000000001</v>
      </c>
      <c r="KV11" s="284">
        <f>'LibPAS export'!MW13</f>
        <v>0.67612539999999999</v>
      </c>
      <c r="KW11" s="284">
        <f>'LibPAS export'!MX13</f>
        <v>0.13330900000000001</v>
      </c>
      <c r="KX11" s="284">
        <f>'LibPAS export'!MY13</f>
        <v>1.14576E-2</v>
      </c>
      <c r="KY11" s="284">
        <f>'LibPAS export'!MZ13</f>
        <v>0.24151220000000001</v>
      </c>
      <c r="KZ11" s="284">
        <f>'LibPAS export'!NA13</f>
        <v>0</v>
      </c>
      <c r="LA11" s="284">
        <f>'LibPAS export'!NB13</f>
        <v>0.1209942</v>
      </c>
      <c r="LB11" s="284">
        <f>'LibPAS export'!NC13</f>
        <v>0.1218515</v>
      </c>
      <c r="LC11" s="284">
        <f>'LibPAS export'!ND13</f>
        <v>0.50418450000000004</v>
      </c>
      <c r="LD11" s="284">
        <f>'LibPAS export'!NE13</f>
        <v>0.74569680000000005</v>
      </c>
      <c r="LE11" s="284">
        <f>'LibPAS export'!NF13</f>
        <v>1.1597E-2</v>
      </c>
      <c r="LF11" s="284">
        <f>'LibPAS export'!NG13</f>
        <v>0.89701430000000004</v>
      </c>
      <c r="LG11" s="284">
        <f>'LibPAS export'!NH13</f>
        <v>4.7335599999999999E-2</v>
      </c>
      <c r="LH11" s="284">
        <f>'LibPAS export'!NI13</f>
        <v>4.4053099999999998E-2</v>
      </c>
      <c r="LI11" s="284">
        <f>'LibPAS export'!NJ13</f>
        <v>18865</v>
      </c>
      <c r="LJ11" s="284">
        <f>'LibPAS export'!NK13</f>
        <v>13.70126</v>
      </c>
      <c r="LK11" s="284">
        <f>'LibPAS export'!NL13</f>
        <v>18863</v>
      </c>
      <c r="LL11" s="284">
        <f>'LibPAS export'!NM13</f>
        <v>18863</v>
      </c>
      <c r="LM11" s="284">
        <f>'LibPAS export'!NN13</f>
        <v>3892</v>
      </c>
      <c r="LN11" s="284">
        <f>'LibPAS export'!NO13</f>
        <v>0.91405259999999999</v>
      </c>
      <c r="LO11" s="284">
        <f>'LibPAS export'!NP13</f>
        <v>8.5947399999999993E-2</v>
      </c>
      <c r="LP11" s="284">
        <f>'LibPAS export'!NQ13</f>
        <v>0</v>
      </c>
      <c r="LQ11" s="284">
        <f>'LibPAS export'!NR13</f>
        <v>0.64246000000000003</v>
      </c>
      <c r="LR11" s="284">
        <f>'LibPAS export'!NS13</f>
        <v>1.3412200000000001</v>
      </c>
      <c r="LS11" s="284">
        <f>'LibPAS export'!NT13</f>
        <v>0.43439</v>
      </c>
      <c r="LT11" s="284">
        <f>'LibPAS export'!NU13</f>
        <v>28</v>
      </c>
      <c r="LU11" s="284">
        <f>'LibPAS export'!NV13</f>
        <v>2.6583199999999998</v>
      </c>
      <c r="LV11" s="284">
        <f>'LibPAS export'!NW13</f>
        <v>0</v>
      </c>
      <c r="LW11" s="284">
        <f>'LibPAS export'!NX13</f>
        <v>2.4298500000000001</v>
      </c>
      <c r="LX11" s="284">
        <f>'LibPAS export'!NY13</f>
        <v>0.32391999999999999</v>
      </c>
      <c r="LY11" s="284">
        <f>'LibPAS export'!NZ13</f>
        <v>0.32391999999999999</v>
      </c>
      <c r="LZ11" s="285">
        <f>'LibPAS export'!EH13</f>
        <v>2.9919999999999999E-2</v>
      </c>
      <c r="MA11" s="285">
        <f>'LibPAS export'!EI13</f>
        <v>1.0346999999999999E-3</v>
      </c>
      <c r="MB11" s="285">
        <f>'LibPAS export'!EJ13</f>
        <v>8.6073300000000005E-2</v>
      </c>
      <c r="MC11" s="285">
        <f>'LibPAS export'!EK13</f>
        <v>0</v>
      </c>
      <c r="MD11" s="285">
        <f>'LibPAS export'!EL13</f>
        <v>6.4307000000000003E-2</v>
      </c>
      <c r="ME11" s="285">
        <f>'LibPAS export'!EM13</f>
        <v>1.0789999999999999E-4</v>
      </c>
      <c r="MF11" s="285">
        <f>'LibPAS export'!EN13</f>
        <v>0.80928599999999995</v>
      </c>
      <c r="MG11" s="285">
        <f>'LibPAS export'!EO13</f>
        <v>9.1582499999999997E-2</v>
      </c>
      <c r="MH11" s="285">
        <f>'LibPAS export'!EP13</f>
        <v>0.33769130000000003</v>
      </c>
      <c r="MI11" s="285"/>
    </row>
    <row r="12" spans="1:347" x14ac:dyDescent="0.2">
      <c r="A12" s="6" t="str">
        <f>'LibPAS export'!G14</f>
        <v>NC0020</v>
      </c>
      <c r="B12" s="6" t="s">
        <v>2808</v>
      </c>
      <c r="C12" s="203" t="s">
        <v>1937</v>
      </c>
      <c r="D12" s="203" t="s">
        <v>1938</v>
      </c>
      <c r="E12" s="203" t="str">
        <f>'LibPAS export'!AG14</f>
        <v>BURKE COUNTY PUBLIC LIBRARY</v>
      </c>
      <c r="F12" s="203" t="str">
        <f>'LibPAS export'!AJ14</f>
        <v>BURKE</v>
      </c>
      <c r="G12" s="203" t="str">
        <f>'LibPAS export'!Y14</f>
        <v>204 S KING ST</v>
      </c>
      <c r="H12" s="203" t="str">
        <f>'LibPAS export'!Z14</f>
        <v>MORGANTON</v>
      </c>
      <c r="I12" s="203" t="str">
        <f>'LibPAS export'!AA14</f>
        <v>28655</v>
      </c>
      <c r="J12" s="203" t="str">
        <f>'LibPAS export'!AB14</f>
        <v>3535</v>
      </c>
      <c r="K12" s="203" t="str">
        <f>'LibPAS export'!AC14</f>
        <v>204 S KING ST</v>
      </c>
      <c r="L12" s="203" t="str">
        <f>'LibPAS export'!AD14</f>
        <v>MORGANTON</v>
      </c>
      <c r="M12" s="203" t="str">
        <f>'LibPAS export'!AE14</f>
        <v>28655</v>
      </c>
      <c r="N12" s="203" t="str">
        <f>'LibPAS export'!AF14</f>
        <v/>
      </c>
      <c r="O12" s="203" t="str">
        <f>'LibPAS export'!AK14</f>
        <v>Jim Wilson</v>
      </c>
      <c r="P12" s="203" t="str">
        <f>'LibPAS export'!AL14</f>
        <v>(828) 764-9260</v>
      </c>
      <c r="Q12" s="203" t="str">
        <f>'LibPAS export'!AM14</f>
        <v>(828) 433-1914</v>
      </c>
      <c r="R12" s="203" t="str">
        <f>'LibPAS export'!AN14</f>
        <v>jwilson@bcpls.org</v>
      </c>
      <c r="S12" s="203" t="str">
        <f>'LibPAS export'!AO14</f>
        <v>Jim Wilson</v>
      </c>
      <c r="T12" s="203" t="str">
        <f>'LibPAS export'!AP14</f>
        <v>Director</v>
      </c>
      <c r="U12" s="203" t="str">
        <f>'LibPAS export'!AQ14</f>
        <v>(828) 764-9276</v>
      </c>
      <c r="V12" s="203" t="str">
        <f>'LibPAS export'!AR14</f>
        <v>(828) 433-1914</v>
      </c>
      <c r="W12" s="203" t="str">
        <f>'LibPAS export'!AS14</f>
        <v>jwilson@bcpls.org</v>
      </c>
      <c r="X12" s="203">
        <f>'LibPAS export'!BB14</f>
        <v>1</v>
      </c>
      <c r="Y12" s="203">
        <f>'LibPAS export'!BC14</f>
        <v>2</v>
      </c>
      <c r="Z12" s="203">
        <f>'LibPAS export'!BD14</f>
        <v>0</v>
      </c>
      <c r="AA12" s="203">
        <f>'LibPAS export'!BE14</f>
        <v>1</v>
      </c>
      <c r="AB12" s="10">
        <f>'LibPAS export'!BH14</f>
        <v>7332</v>
      </c>
      <c r="AC12" s="203">
        <f>'LibPAS export'!BI14</f>
        <v>2</v>
      </c>
      <c r="AD12" s="203">
        <f>'LibPAS export'!BJ14</f>
        <v>0</v>
      </c>
      <c r="AE12" s="203">
        <f>'LibPAS export'!BK14</f>
        <v>2</v>
      </c>
      <c r="AF12" s="203">
        <f>'LibPAS export'!BL14</f>
        <v>18.899999999999999</v>
      </c>
      <c r="AG12" s="203">
        <f>'LibPAS export'!BM14</f>
        <v>20.9</v>
      </c>
      <c r="AH12" s="286">
        <f>'LibPAS export'!BN14</f>
        <v>9.5693799999999996E-2</v>
      </c>
      <c r="AI12" s="246">
        <f>'LibPAS export'!BO14</f>
        <v>63763</v>
      </c>
      <c r="AJ12" s="246" t="str">
        <f>'LibPAS export'!BP14</f>
        <v>$53,214 - $82,481.40</v>
      </c>
      <c r="AK12" s="274" t="str">
        <f>'LibPAS export'!BQ14</f>
        <v>2007</v>
      </c>
      <c r="AL12" s="276">
        <f>'LibPAS export'!BR14</f>
        <v>34301</v>
      </c>
      <c r="AM12" s="276">
        <f>'LibPAS export'!BS14</f>
        <v>10.119999999999999</v>
      </c>
      <c r="AN12" s="276">
        <f>'LibPAS export'!BT14</f>
        <v>11.72</v>
      </c>
      <c r="AO12" s="276">
        <f>'LibPAS export'!BU14</f>
        <v>12.93</v>
      </c>
      <c r="AP12" s="246">
        <f>'LibPAS export'!BW14</f>
        <v>242977</v>
      </c>
      <c r="AQ12" s="246">
        <f>'LibPAS export'!BX14</f>
        <v>754830</v>
      </c>
      <c r="AR12" s="246">
        <f>'LibPAS export'!BY14</f>
        <v>997807</v>
      </c>
      <c r="AS12" s="246">
        <f>'LibPAS export'!BZ14</f>
        <v>144414</v>
      </c>
      <c r="AT12" s="246">
        <f>'LibPAS export'!CA14</f>
        <v>0</v>
      </c>
      <c r="AU12" s="246">
        <f>'LibPAS export'!CB14</f>
        <v>144414</v>
      </c>
      <c r="AV12" s="246">
        <f>'LibPAS export'!CC14</f>
        <v>15416</v>
      </c>
      <c r="AW12" s="246">
        <f>'LibPAS export'!CD14</f>
        <v>15215</v>
      </c>
      <c r="AX12" s="246">
        <f>'LibPAS export'!CE14</f>
        <v>30631</v>
      </c>
      <c r="AY12" s="246">
        <f>'LibPAS export'!CF14</f>
        <v>45299</v>
      </c>
      <c r="AZ12" s="246">
        <f>'LibPAS export'!BV14</f>
        <v>1218151</v>
      </c>
      <c r="BA12" s="246">
        <f>'LibPAS export'!CH14</f>
        <v>654147</v>
      </c>
      <c r="BB12" s="246">
        <f>'LibPAS export'!CI14</f>
        <v>233719</v>
      </c>
      <c r="BC12" s="246">
        <f>'LibPAS export'!CJ14</f>
        <v>887867</v>
      </c>
      <c r="BD12" s="246">
        <f>'LibPAS export'!CK14</f>
        <v>57830</v>
      </c>
      <c r="BE12" s="246">
        <f>'LibPAS export'!CL14</f>
        <v>0</v>
      </c>
      <c r="BF12" s="246">
        <f>'LibPAS export'!CM14</f>
        <v>3794</v>
      </c>
      <c r="BG12" s="246">
        <f>'LibPAS export'!CN14</f>
        <v>61624</v>
      </c>
      <c r="BH12" s="246">
        <f>'LibPAS export'!CO14</f>
        <v>237990</v>
      </c>
      <c r="BI12" s="246">
        <f>'LibPAS export'!CP14</f>
        <v>1187481</v>
      </c>
      <c r="BJ12" s="246">
        <f>'LibPAS export'!CQ14</f>
        <v>38465</v>
      </c>
      <c r="BK12" s="283">
        <f>'LibPAS export'!CG14</f>
        <v>3.15765E-2</v>
      </c>
      <c r="BL12" s="246">
        <f>'LibPAS export'!CR14</f>
        <v>47500</v>
      </c>
      <c r="BM12" s="246">
        <f>'LibPAS export'!CS14</f>
        <v>0</v>
      </c>
      <c r="BN12" s="246">
        <f>'LibPAS export'!CT14</f>
        <v>0</v>
      </c>
      <c r="BO12" s="246">
        <f>'LibPAS export'!CU14</f>
        <v>0</v>
      </c>
      <c r="BP12" s="246">
        <f>'LibPAS export'!CV14</f>
        <v>47500</v>
      </c>
      <c r="BQ12" s="246">
        <f>'LibPAS export'!CW14</f>
        <v>41866</v>
      </c>
      <c r="BR12" s="10">
        <f>'LibPAS export'!CY14</f>
        <v>33135</v>
      </c>
      <c r="BS12" s="10">
        <f>'LibPAS export'!CZ14</f>
        <v>34354</v>
      </c>
      <c r="BT12" s="10">
        <f>'LibPAS export'!DA14</f>
        <v>67489</v>
      </c>
      <c r="BU12" s="10">
        <f>'LibPAS export'!DB14</f>
        <v>24713</v>
      </c>
      <c r="BV12" s="10">
        <f>'LibPAS export'!DC14</f>
        <v>14298</v>
      </c>
      <c r="BW12" s="10">
        <f>'LibPAS export'!DD14</f>
        <v>39011</v>
      </c>
      <c r="BX12" s="10">
        <f>'LibPAS export'!DE14</f>
        <v>5016</v>
      </c>
      <c r="BY12" s="10">
        <f>'LibPAS export'!DF14</f>
        <v>1712</v>
      </c>
      <c r="BZ12" s="10">
        <f>'LibPAS export'!DG14</f>
        <v>6728</v>
      </c>
      <c r="CA12" s="10">
        <f>'LibPAS export'!DH14</f>
        <v>113228</v>
      </c>
      <c r="CB12" s="10" t="str">
        <f>'LibPAS export'!DI14</f>
        <v/>
      </c>
      <c r="CC12" s="10">
        <f>'LibPAS export'!DJ14</f>
        <v>113228</v>
      </c>
      <c r="CD12" s="10">
        <f>'LibPAS export'!DK14</f>
        <v>1504</v>
      </c>
      <c r="CE12" s="258">
        <f>'LibPAS export'!DX14</f>
        <v>28215</v>
      </c>
      <c r="CF12" s="244">
        <f>'LibPAS export'!DP14</f>
        <v>0</v>
      </c>
      <c r="CG12" s="244">
        <f>'LibPAS export'!DQ14</f>
        <v>67</v>
      </c>
      <c r="CH12" s="244">
        <f>'LibPAS export'!DR14</f>
        <v>67</v>
      </c>
      <c r="CI12" s="258">
        <f>'LibPAS export'!DM14</f>
        <v>4311</v>
      </c>
      <c r="CJ12" s="258">
        <f>'LibPAS export'!EC14</f>
        <v>1920</v>
      </c>
      <c r="CK12" s="258">
        <f>'LibPAS export'!DN14</f>
        <v>2693</v>
      </c>
      <c r="CL12" s="258">
        <f>'LibPAS export'!EG14</f>
        <v>563</v>
      </c>
      <c r="CM12" s="203">
        <f>'LibPAS export'!DS14</f>
        <v>0</v>
      </c>
      <c r="CN12" s="203">
        <f>'LibPAS export'!EQ14</f>
        <v>55</v>
      </c>
      <c r="CO12" s="244">
        <f>'LibPAS export'!DL14</f>
        <v>132</v>
      </c>
      <c r="CP12" s="10">
        <f>'LibPAS export'!ET14</f>
        <v>71603</v>
      </c>
      <c r="CQ12" s="10">
        <f>'LibPAS export'!EU14</f>
        <v>23803</v>
      </c>
      <c r="CR12" s="10">
        <f>'LibPAS export'!EV14</f>
        <v>95406</v>
      </c>
      <c r="CS12" s="10">
        <f>'LibPAS export'!EW14</f>
        <v>11631</v>
      </c>
      <c r="CT12" s="10">
        <f>'LibPAS export'!EX14</f>
        <v>2690</v>
      </c>
      <c r="CU12" s="10">
        <f>'LibPAS export'!EY14</f>
        <v>14321</v>
      </c>
      <c r="CV12" s="10">
        <f>'LibPAS export'!EZ14</f>
        <v>54033</v>
      </c>
      <c r="CW12" s="10">
        <f>'LibPAS export'!FA14</f>
        <v>13862</v>
      </c>
      <c r="CX12" s="10">
        <f>'LibPAS export'!FB14</f>
        <v>67895</v>
      </c>
      <c r="CY12" s="10">
        <f>'LibPAS export'!FC14</f>
        <v>177622</v>
      </c>
      <c r="CZ12" s="10">
        <f>'LibPAS export'!FE14</f>
        <v>182</v>
      </c>
      <c r="DA12" s="10" t="str">
        <f>'LibPAS export'!FF14</f>
        <v/>
      </c>
      <c r="DB12" s="10">
        <f>'LibPAS export'!FG14</f>
        <v>177804</v>
      </c>
      <c r="DC12" s="10">
        <f>'LibPAS export'!FH14</f>
        <v>7613</v>
      </c>
      <c r="DD12" s="10">
        <f>'LibPAS export'!FQ14</f>
        <v>293</v>
      </c>
      <c r="DE12" s="10">
        <f t="shared" si="0"/>
        <v>7906</v>
      </c>
      <c r="DF12" s="10">
        <f>'LibPAS export'!FI14</f>
        <v>2892</v>
      </c>
      <c r="DG12" s="10">
        <f>'LibPAS export'!FN14</f>
        <v>311</v>
      </c>
      <c r="DH12" s="10" t="str">
        <f>'LibPAS export'!FR14</f>
        <v/>
      </c>
      <c r="DI12" s="10">
        <f>'LibPAS export'!FS14</f>
        <v>604</v>
      </c>
      <c r="DJ12" s="258" t="str">
        <f>'LibPAS export'!FJ14</f>
        <v/>
      </c>
      <c r="DK12" s="258">
        <f>'LibPAS export'!FK14</f>
        <v>10505</v>
      </c>
      <c r="DL12" s="10">
        <f>'LibPAS export'!FU14</f>
        <v>133036</v>
      </c>
      <c r="DM12" s="10">
        <f>'LibPAS export'!FV14</f>
        <v>55877</v>
      </c>
      <c r="DN12" s="10" t="str">
        <f>'LibPAS export'!FW14</f>
        <v/>
      </c>
      <c r="DO12" s="10" t="str">
        <f>'LibPAS export'!FX14</f>
        <v/>
      </c>
      <c r="DP12" s="10">
        <f>'LibPAS export'!ER14</f>
        <v>188913</v>
      </c>
      <c r="DQ12" s="10">
        <f>'LibPAS export'!FY14</f>
        <v>984</v>
      </c>
      <c r="DR12" s="10">
        <f>'LibPAS export'!GA14</f>
        <v>42832</v>
      </c>
      <c r="DS12" s="10">
        <f>'LibPAS export'!GB14</f>
        <v>16099</v>
      </c>
      <c r="DT12" s="10">
        <f>'LibPAS export'!GC14</f>
        <v>58931</v>
      </c>
      <c r="DU12" s="10">
        <f>'LibPAS export'!GD14</f>
        <v>116997</v>
      </c>
      <c r="DV12" s="244">
        <f>'LibPAS export'!GO14</f>
        <v>139</v>
      </c>
      <c r="DW12" s="244">
        <f>'LibPAS export'!GP14</f>
        <v>28</v>
      </c>
      <c r="DX12" s="244">
        <f>'LibPAS export'!GQ14</f>
        <v>871</v>
      </c>
      <c r="DY12" s="244">
        <f>'LibPAS export'!GR14</f>
        <v>110</v>
      </c>
      <c r="DZ12" s="244">
        <f>'LibPAS export'!GS14</f>
        <v>51</v>
      </c>
      <c r="EA12" s="244">
        <f>'LibPAS export'!GT14</f>
        <v>24</v>
      </c>
      <c r="EB12" s="244">
        <f>'LibPAS export'!GU14</f>
        <v>1223</v>
      </c>
      <c r="EC12" s="244">
        <f>'LibPAS export'!GV14</f>
        <v>1984</v>
      </c>
      <c r="ED12" s="244">
        <f>'LibPAS export'!GW14</f>
        <v>873</v>
      </c>
      <c r="EE12" s="244">
        <f>'LibPAS export'!GX14</f>
        <v>2857</v>
      </c>
      <c r="EF12" s="10">
        <f>'LibPAS export'!HB14</f>
        <v>21594</v>
      </c>
      <c r="EG12" s="10">
        <f>'LibPAS export'!HC14</f>
        <v>5743</v>
      </c>
      <c r="EH12" s="10">
        <f>'LibPAS export'!HD14</f>
        <v>27337</v>
      </c>
      <c r="EI12" s="10">
        <f>'LibPAS export'!GY14</f>
        <v>1684</v>
      </c>
      <c r="EJ12" s="10">
        <f>'LibPAS export'!GZ14</f>
        <v>2001</v>
      </c>
      <c r="EK12" s="10">
        <f>'LibPAS export'!HA14</f>
        <v>3685</v>
      </c>
      <c r="EL12" s="10">
        <f>'LibPAS export'!HE14</f>
        <v>33879</v>
      </c>
      <c r="EM12" s="10">
        <f>'LibPAS export'!HF14</f>
        <v>13</v>
      </c>
      <c r="EN12" s="10">
        <f>'LibPAS export'!HG14</f>
        <v>206</v>
      </c>
      <c r="EO12" s="10">
        <f>'LibPAS export'!HH14</f>
        <v>45</v>
      </c>
      <c r="EP12" s="10">
        <f>'LibPAS export'!HI14</f>
        <v>314</v>
      </c>
      <c r="EQ12" s="258">
        <f>'LibPAS export'!HQ14</f>
        <v>128</v>
      </c>
      <c r="ER12" s="258">
        <f>'LibPAS export'!HR14</f>
        <v>901</v>
      </c>
      <c r="ES12" s="10">
        <f>'LibPAS export'!HL14</f>
        <v>29068</v>
      </c>
      <c r="ET12" s="10">
        <f>'LibPAS export'!HJ14</f>
        <v>9880</v>
      </c>
      <c r="EU12" s="10" t="str">
        <f>'LibPAS export'!HK14</f>
        <v>Did not track this year</v>
      </c>
      <c r="EV12" s="244">
        <f>'LibPAS export'!HS14</f>
        <v>70</v>
      </c>
      <c r="EW12" s="244">
        <f>'LibPAS export'!HT14</f>
        <v>480</v>
      </c>
      <c r="EX12" s="203" t="str">
        <f>'LibPAS export'!AT14</f>
        <v>www.bcpls.org</v>
      </c>
      <c r="EY12" s="244">
        <f>'LibPAS export'!HU14</f>
        <v>33</v>
      </c>
      <c r="EZ12" s="244">
        <f>'LibPAS export'!HV14</f>
        <v>54</v>
      </c>
      <c r="FA12" s="258">
        <f>'LibPAS export'!HW14</f>
        <v>28674</v>
      </c>
      <c r="FB12" s="10">
        <f>'LibPAS export'!HY14</f>
        <v>79994</v>
      </c>
      <c r="FC12" s="10" t="str">
        <f>'LibPAS export'!HZ14</f>
        <v/>
      </c>
      <c r="FD12" s="203" t="s">
        <v>1530</v>
      </c>
      <c r="FE12" s="203" t="s">
        <v>1530</v>
      </c>
      <c r="FF12" s="203" t="s">
        <v>1530</v>
      </c>
      <c r="FG12" s="203" t="s">
        <v>1530</v>
      </c>
      <c r="FH12" s="203" t="s">
        <v>1530</v>
      </c>
      <c r="FI12" s="203" t="s">
        <v>1530</v>
      </c>
      <c r="FJ12" s="203" t="s">
        <v>1530</v>
      </c>
      <c r="FK12" s="203" t="s">
        <v>1530</v>
      </c>
      <c r="FL12" s="203" t="s">
        <v>1530</v>
      </c>
      <c r="FM12" s="203" t="s">
        <v>1530</v>
      </c>
      <c r="FN12" s="203" t="s">
        <v>1530</v>
      </c>
      <c r="FO12" s="203" t="s">
        <v>1530</v>
      </c>
      <c r="FP12" s="203" t="s">
        <v>1530</v>
      </c>
      <c r="FQ12" s="203" t="s">
        <v>1530</v>
      </c>
      <c r="FR12" s="203" t="s">
        <v>1530</v>
      </c>
      <c r="FS12" s="203" t="s">
        <v>1530</v>
      </c>
      <c r="FT12" s="203" t="s">
        <v>1530</v>
      </c>
      <c r="FU12" s="203" t="s">
        <v>1530</v>
      </c>
      <c r="FV12" s="203" t="s">
        <v>1530</v>
      </c>
      <c r="FW12" s="203" t="s">
        <v>1530</v>
      </c>
      <c r="FX12" s="203" t="s">
        <v>1530</v>
      </c>
      <c r="FY12" s="203" t="s">
        <v>1530</v>
      </c>
      <c r="FZ12" s="203" t="s">
        <v>1530</v>
      </c>
      <c r="GA12" s="203" t="s">
        <v>1530</v>
      </c>
      <c r="GB12" s="203" t="s">
        <v>1530</v>
      </c>
      <c r="GC12" s="203" t="str">
        <f>'LibPAS export'!G14</f>
        <v>NC0020</v>
      </c>
      <c r="GD12" s="203" t="str">
        <f>'LibPAS export'!H14</f>
        <v>C-BURKE</v>
      </c>
      <c r="GE12" s="203" t="str">
        <f>'LibPAS export'!I14</f>
        <v>NO</v>
      </c>
      <c r="GF12" s="203" t="str">
        <f>'LibPAS export'!J14</f>
        <v>CO</v>
      </c>
      <c r="GG12" s="203" t="str">
        <f>'LibPAS export'!K14</f>
        <v>MO</v>
      </c>
      <c r="GH12" s="203" t="str">
        <f>'LibPAS export'!L14</f>
        <v>Y</v>
      </c>
      <c r="GI12" s="203" t="str">
        <f>'LibPAS export'!M14</f>
        <v>CO1</v>
      </c>
      <c r="GJ12" s="203" t="str">
        <f>'LibPAS export'!N14</f>
        <v>N</v>
      </c>
      <c r="GK12" s="258">
        <f>'LibPAS export'!O14</f>
        <v>89985</v>
      </c>
      <c r="GL12" s="203">
        <f>'LibPAS export'!AH14</f>
        <v>1</v>
      </c>
      <c r="GM12" s="203" t="str">
        <f>'LibPAS export'!AI14</f>
        <v>County</v>
      </c>
      <c r="GN12" s="203" t="str">
        <f>'LibPAS export'!P14</f>
        <v>Yes</v>
      </c>
      <c r="GO12" s="203">
        <f>'LibPAS export'!Q14</f>
        <v>876</v>
      </c>
      <c r="GP12" s="203">
        <f>'LibPAS export'!R14</f>
        <v>178</v>
      </c>
      <c r="GQ12" s="203">
        <f>'LibPAS export'!S14</f>
        <v>7940</v>
      </c>
      <c r="GR12" s="203">
        <f>'LibPAS export'!T14</f>
        <v>25928</v>
      </c>
      <c r="GS12" s="203">
        <f>'LibPAS export'!U14</f>
        <v>236</v>
      </c>
      <c r="GT12" s="203">
        <f>'LibPAS export'!V14</f>
        <v>24</v>
      </c>
      <c r="GU12" s="203">
        <f>'LibPAS export'!W14</f>
        <v>2409</v>
      </c>
      <c r="GV12" s="203">
        <f>'LibPAS export'!X14</f>
        <v>5149</v>
      </c>
      <c r="GW12" s="283">
        <f>'LibPAS export'!GF14</f>
        <v>0.80689999999999995</v>
      </c>
      <c r="GX12" s="283">
        <f>'LibPAS export'!GG14</f>
        <v>8.4330000000000002E-2</v>
      </c>
      <c r="GY12" s="245">
        <f>'LibPAS export'!GH14</f>
        <v>27.701550000000001</v>
      </c>
      <c r="GZ12" s="245">
        <f>'LibPAS export'!GI14</f>
        <v>27.86646</v>
      </c>
      <c r="HA12" s="245">
        <f>'LibPAS export'!GJ14</f>
        <v>17.107780000000002</v>
      </c>
      <c r="HB12" s="284">
        <f>'LibPAS export'!JC14</f>
        <v>6.2858700000000001</v>
      </c>
      <c r="HC12" s="284">
        <f>'LibPAS export'!JD14</f>
        <v>4.6998699999999998</v>
      </c>
      <c r="HD12" s="284">
        <f>'LibPAS export'!JE14</f>
        <v>0.32621</v>
      </c>
      <c r="HE12" s="284">
        <f>'LibPAS export'!JF14</f>
        <v>20.150379999999998</v>
      </c>
      <c r="HF12" s="284">
        <f>'LibPAS export'!JG14</f>
        <v>15.06622</v>
      </c>
      <c r="HG12" s="284">
        <f>'LibPAS export'!JH14</f>
        <v>1.0457099999999999</v>
      </c>
      <c r="HH12" s="284">
        <f>'LibPAS export'!JI14</f>
        <v>10.14968</v>
      </c>
      <c r="HI12" s="284">
        <f>'LibPAS export'!JJ14</f>
        <v>7.5888</v>
      </c>
      <c r="HJ12" s="284">
        <f>'LibPAS export'!JK14</f>
        <v>0.52671999999999997</v>
      </c>
      <c r="HK12" s="284">
        <f>'LibPAS export'!JL14</f>
        <v>40.851860000000002</v>
      </c>
      <c r="HL12" s="284">
        <f>'LibPAS export'!JM14</f>
        <v>30.54449</v>
      </c>
      <c r="HM12" s="284">
        <f>'LibPAS export'!JN14</f>
        <v>2.1200199999999998</v>
      </c>
      <c r="HN12" s="284">
        <f>'LibPAS export'!JO14</f>
        <v>35.05068</v>
      </c>
      <c r="HO12" s="284">
        <f>'LibPAS export'!JP14</f>
        <v>26.20701</v>
      </c>
      <c r="HP12" s="284">
        <f>'LibPAS export'!JQ14</f>
        <v>1.81897</v>
      </c>
      <c r="HQ12" s="284">
        <f>'LibPAS export'!JR14</f>
        <v>14.443440000000001</v>
      </c>
      <c r="HR12" s="284">
        <f>'LibPAS export'!JS14</f>
        <v>10.799200000000001</v>
      </c>
      <c r="HS12" s="284">
        <f>'LibPAS export'!JT14</f>
        <v>0.74955000000000005</v>
      </c>
      <c r="HT12" s="284">
        <f>'LibPAS export'!JU14</f>
        <v>2.09938</v>
      </c>
      <c r="HU12" s="284">
        <f>'LibPAS export'!JV14</f>
        <v>1.3001799999999999</v>
      </c>
      <c r="HV12" s="284">
        <f>'LibPAS export'!JW14</f>
        <v>1.1878299999999999</v>
      </c>
      <c r="HW12" s="284">
        <f>'LibPAS export'!JX14</f>
        <v>8.1451200000000004</v>
      </c>
      <c r="HX12" s="284">
        <f>'LibPAS export'!JY14</f>
        <v>0.32302999999999998</v>
      </c>
      <c r="HY12" s="284">
        <f>'LibPAS export'!JZ14</f>
        <v>0.91366000000000003</v>
      </c>
      <c r="HZ12" s="284">
        <f>'LibPAS export'!KA14</f>
        <v>0.65490000000000004</v>
      </c>
      <c r="IA12" s="284">
        <f>'LibPAS export'!KB14</f>
        <v>0.3765</v>
      </c>
      <c r="IB12" s="284">
        <f>'LibPAS export'!KC14</f>
        <v>7.7999999999999999E-4</v>
      </c>
      <c r="IC12" s="284">
        <f>'LibPAS export'!KD14</f>
        <v>5.3299999999999997E-3</v>
      </c>
      <c r="ID12" s="284">
        <f>'LibPAS export'!KE14</f>
        <v>0.31864999999999999</v>
      </c>
      <c r="IE12" s="284">
        <f>'LibPAS export'!KF14</f>
        <v>3.175E-2</v>
      </c>
      <c r="IF12" s="284">
        <f>'LibPAS export'!KG14</f>
        <v>0.30380000000000001</v>
      </c>
      <c r="IG12" s="284">
        <f>'LibPAS export'!KH14</f>
        <v>1390</v>
      </c>
      <c r="IH12" s="284">
        <f>'LibPAS export'!KI14</f>
        <v>14534</v>
      </c>
      <c r="II12" s="284">
        <f>'LibPAS export'!KJ14</f>
        <v>14534</v>
      </c>
      <c r="IJ12" s="284">
        <f>'LibPAS export'!KK14</f>
        <v>5597</v>
      </c>
      <c r="IK12" s="284">
        <f>'LibPAS export'!KL14</f>
        <v>58498</v>
      </c>
      <c r="IL12" s="284">
        <f>'LibPAS export'!KM14</f>
        <v>58498</v>
      </c>
      <c r="IM12" s="284">
        <f>'LibPAS export'!KN14</f>
        <v>94456</v>
      </c>
      <c r="IN12" s="284">
        <f>'LibPAS export'!KO14</f>
        <v>94456</v>
      </c>
      <c r="IO12" s="284">
        <f>'LibPAS export'!KP14</f>
        <v>1.2279</v>
      </c>
      <c r="IP12" s="284">
        <f>'LibPAS export'!KQ14</f>
        <v>9038</v>
      </c>
      <c r="IQ12" s="284">
        <f>'LibPAS export'!KR14</f>
        <v>4.3456200000000003</v>
      </c>
      <c r="IR12" s="284">
        <f>'LibPAS export'!KS14</f>
        <v>1.60487</v>
      </c>
      <c r="IS12" s="284">
        <f>'LibPAS export'!KT14</f>
        <v>11.08859</v>
      </c>
      <c r="IT12" s="284">
        <f>'LibPAS export'!KU14</f>
        <v>0.34039999999999998</v>
      </c>
      <c r="IU12" s="284">
        <f>'LibPAS export'!KV14</f>
        <v>0.50341000000000002</v>
      </c>
      <c r="IV12" s="284">
        <f>'LibPAS export'!KW14</f>
        <v>13.537269999999999</v>
      </c>
      <c r="IW12" s="284">
        <f>'LibPAS export'!KX14</f>
        <v>9.8668399999999998</v>
      </c>
      <c r="IX12" s="284">
        <f>'LibPAS export'!KY14</f>
        <v>1.70974</v>
      </c>
      <c r="IY12" s="284">
        <f>'LibPAS export'!KZ14</f>
        <v>0</v>
      </c>
      <c r="IZ12" s="284">
        <f>'LibPAS export'!LA14</f>
        <v>1.47E-3</v>
      </c>
      <c r="JA12" s="284">
        <f>'LibPAS export'!LB14</f>
        <v>0.31355</v>
      </c>
      <c r="JB12" s="284">
        <f>'LibPAS export'!LC14</f>
        <v>7.3999999999999999E-4</v>
      </c>
      <c r="JC12" s="284">
        <f>'LibPAS export'!LD14</f>
        <v>3.3939999999999998E-2</v>
      </c>
      <c r="JD12" s="284">
        <f>'LibPAS export'!LE14</f>
        <v>0.35465000000000002</v>
      </c>
      <c r="JE12" s="284">
        <f>'LibPAS export'!LF14</f>
        <v>2.2399100000000001</v>
      </c>
      <c r="JF12" s="284">
        <f>'LibPAS export'!LG14</f>
        <v>1.2583</v>
      </c>
      <c r="JG12" s="284">
        <f>'LibPAS export'!LH14</f>
        <v>0.21004</v>
      </c>
      <c r="JH12" s="284">
        <f>'LibPAS export'!LI14</f>
        <v>478</v>
      </c>
      <c r="JI12" s="284">
        <f>'LibPAS export'!LJ14</f>
        <v>1.1369199999999999</v>
      </c>
      <c r="JJ12" s="284">
        <f>'LibPAS export'!LK14</f>
        <v>2.6447699999999998</v>
      </c>
      <c r="JK12" s="284">
        <f>'LibPAS export'!LL14</f>
        <v>105</v>
      </c>
      <c r="JL12" s="284">
        <f>'LibPAS export'!LM14</f>
        <v>55</v>
      </c>
      <c r="JM12" s="284">
        <f>'LibPAS export'!LN14</f>
        <v>13.196440000000001</v>
      </c>
      <c r="JN12" s="284">
        <f>'LibPAS export'!LO14</f>
        <v>0.68483000000000005</v>
      </c>
      <c r="JO12" s="284">
        <f>'LibPAS export'!LP14</f>
        <v>0.64266999999999996</v>
      </c>
      <c r="JP12" s="284">
        <f>'LibPAS export'!LQ14</f>
        <v>0.23225999999999999</v>
      </c>
      <c r="JQ12" s="284">
        <f>'LibPAS export'!LR14</f>
        <v>2.223E-2</v>
      </c>
      <c r="JR12" s="284">
        <f>'LibPAS export'!LS14</f>
        <v>0.32071</v>
      </c>
      <c r="JS12" s="284">
        <f>'LibPAS export'!LT14</f>
        <v>1</v>
      </c>
      <c r="JT12" s="284">
        <f>'LibPAS export'!LU14</f>
        <v>9</v>
      </c>
      <c r="JU12" s="284">
        <f>'LibPAS export'!LV14</f>
        <v>1.6146799999999999</v>
      </c>
      <c r="JV12" s="284">
        <f>'LibPAS export'!LW14</f>
        <v>3632</v>
      </c>
      <c r="JW12" s="284">
        <f>'LibPAS export'!LX14</f>
        <v>15.957039999999999</v>
      </c>
      <c r="JX12" s="284">
        <f>'LibPAS export'!LY14</f>
        <v>2249</v>
      </c>
      <c r="JY12" s="284">
        <f>'LibPAS export'!LZ14</f>
        <v>3.96454</v>
      </c>
      <c r="JZ12" s="284">
        <f>'LibPAS export'!MA14</f>
        <v>25.765550000000001</v>
      </c>
      <c r="KA12" s="284">
        <f>'LibPAS export'!MB14</f>
        <v>0.24845</v>
      </c>
      <c r="KB12" s="284">
        <f>'LibPAS export'!MC14</f>
        <v>559</v>
      </c>
      <c r="KC12" s="284">
        <f>'LibPAS export'!MD14</f>
        <v>0.81440000000000001</v>
      </c>
      <c r="KD12" s="284">
        <f>'LibPAS export'!ME14</f>
        <v>0.52671999999999997</v>
      </c>
      <c r="KE12" s="284">
        <f>'LibPAS export'!MF14</f>
        <v>1.3149999999999999</v>
      </c>
      <c r="KF12" s="284">
        <f>'LibPAS export'!MG14</f>
        <v>8.1480200000000007</v>
      </c>
      <c r="KG12" s="284">
        <f>'LibPAS export'!MH14</f>
        <v>3.20566</v>
      </c>
      <c r="KH12" s="284">
        <f>'LibPAS export'!MI14</f>
        <v>10.14968</v>
      </c>
      <c r="KI12" s="284">
        <f>'LibPAS export'!MJ14</f>
        <v>35.25</v>
      </c>
      <c r="KJ12" s="284">
        <f>'LibPAS export'!MK14</f>
        <v>42481</v>
      </c>
      <c r="KK12" s="284">
        <f>'LibPAS export'!ML14</f>
        <v>31298</v>
      </c>
      <c r="KL12" s="284">
        <f>'LibPAS export'!MM14</f>
        <v>0.11063000000000001</v>
      </c>
      <c r="KM12" s="284">
        <f>'LibPAS export'!MN14</f>
        <v>0.71899999999999997</v>
      </c>
      <c r="KN12" s="284">
        <f>'LibPAS export'!MO14</f>
        <v>0.17863999999999999</v>
      </c>
      <c r="KO12" s="284">
        <f>'LibPAS export'!MP14</f>
        <v>1.059E-2</v>
      </c>
      <c r="KP12" s="284">
        <f>'LibPAS export'!MQ14</f>
        <v>6.88E-2</v>
      </c>
      <c r="KQ12" s="284">
        <f>'LibPAS export'!MR14</f>
        <v>1.7090000000000001E-2</v>
      </c>
      <c r="KR12" s="284">
        <f>'LibPAS export'!MS14</f>
        <v>1</v>
      </c>
      <c r="KS12" s="284">
        <f>'LibPAS export'!MT14</f>
        <v>9.5693799999999996E-2</v>
      </c>
      <c r="KT12" s="284">
        <f>'LibPAS export'!MU14</f>
        <v>0.90430619999999995</v>
      </c>
      <c r="KU12" s="284">
        <f>'LibPAS export'!MV14</f>
        <v>0.2632372</v>
      </c>
      <c r="KV12" s="284">
        <f>'LibPAS export'!MW14</f>
        <v>0.73676280000000005</v>
      </c>
      <c r="KW12" s="284">
        <f>'LibPAS export'!MX14</f>
        <v>5.1895299999999998E-2</v>
      </c>
      <c r="KX12" s="284">
        <f>'LibPAS export'!MY14</f>
        <v>0</v>
      </c>
      <c r="KY12" s="284">
        <f>'LibPAS export'!MZ14</f>
        <v>0.19681960000000001</v>
      </c>
      <c r="KZ12" s="284">
        <f>'LibPAS export'!NA14</f>
        <v>3.1949999999999999E-3</v>
      </c>
      <c r="LA12" s="284">
        <f>'LibPAS export'!NB14</f>
        <v>0.2004157</v>
      </c>
      <c r="LB12" s="284">
        <f>'LibPAS export'!NC14</f>
        <v>4.8700300000000002E-2</v>
      </c>
      <c r="LC12" s="284">
        <f>'LibPAS export'!ND14</f>
        <v>0.55086950000000001</v>
      </c>
      <c r="LD12" s="284">
        <f>'LibPAS export'!NE14</f>
        <v>0.74768900000000005</v>
      </c>
      <c r="LE12" s="284">
        <f>'LibPAS export'!NF14</f>
        <v>2.5145500000000001E-2</v>
      </c>
      <c r="LF12" s="284">
        <f>'LibPAS export'!NG14</f>
        <v>0.81911599999999996</v>
      </c>
      <c r="LG12" s="284">
        <f>'LibPAS export'!NH14</f>
        <v>3.7186700000000003E-2</v>
      </c>
      <c r="LH12" s="284">
        <f>'LibPAS export'!NI14</f>
        <v>0.1185518</v>
      </c>
      <c r="LI12" s="284">
        <f>'LibPAS export'!NJ14</f>
        <v>11182</v>
      </c>
      <c r="LJ12" s="284">
        <f>'LibPAS export'!NK14</f>
        <v>1.98532</v>
      </c>
      <c r="LK12" s="284">
        <f>'LibPAS export'!NL14</f>
        <v>44992</v>
      </c>
      <c r="LL12" s="284">
        <f>'LibPAS export'!NM14</f>
        <v>44992</v>
      </c>
      <c r="LM12" s="284">
        <f>'LibPAS export'!NN14</f>
        <v>4305</v>
      </c>
      <c r="LN12" s="284">
        <f>'LibPAS export'!NO14</f>
        <v>0.93843379999999998</v>
      </c>
      <c r="LO12" s="284">
        <f>'LibPAS export'!NP14</f>
        <v>0</v>
      </c>
      <c r="LP12" s="284">
        <f>'LibPAS export'!NQ14</f>
        <v>6.1566200000000001E-2</v>
      </c>
      <c r="LQ12" s="284">
        <f>'LibPAS export'!NR14</f>
        <v>0.28878999999999999</v>
      </c>
      <c r="LR12" s="284">
        <f>'LibPAS export'!NS14</f>
        <v>0.80828999999999995</v>
      </c>
      <c r="LS12" s="284">
        <f>'LibPAS export'!NT14</f>
        <v>0.21276999999999999</v>
      </c>
      <c r="LT12" s="284">
        <f>'LibPAS export'!NU14</f>
        <v>0</v>
      </c>
      <c r="LU12" s="284">
        <f>'LibPAS export'!NV14</f>
        <v>3.2666499999999998</v>
      </c>
      <c r="LV12" s="284">
        <f>'LibPAS export'!NW14</f>
        <v>49</v>
      </c>
      <c r="LW12" s="284">
        <f>'LibPAS export'!NX14</f>
        <v>3.0655399999999999</v>
      </c>
      <c r="LX12" s="284">
        <f>'LibPAS export'!NY14</f>
        <v>0.15909000000000001</v>
      </c>
      <c r="LY12" s="284">
        <f>'LibPAS export'!NZ14</f>
        <v>0.15508</v>
      </c>
      <c r="LZ12" s="285">
        <f>'LibPAS export'!EH14</f>
        <v>2.1163299999999999E-2</v>
      </c>
      <c r="MA12" s="285">
        <f>'LibPAS export'!EI14</f>
        <v>8.5800000000000004E-4</v>
      </c>
      <c r="MB12" s="285">
        <f>'LibPAS export'!EJ14</f>
        <v>0.19953070000000001</v>
      </c>
      <c r="MC12" s="285">
        <f>'LibPAS export'!EK14</f>
        <v>0</v>
      </c>
      <c r="MD12" s="285">
        <f>'LibPAS export'!EL14</f>
        <v>0.18339169999999999</v>
      </c>
      <c r="ME12" s="285">
        <f>'LibPAS export'!EM14</f>
        <v>4.3550000000000001E-4</v>
      </c>
      <c r="MF12" s="285">
        <f>'LibPAS export'!EN14</f>
        <v>0.73595880000000002</v>
      </c>
      <c r="MG12" s="285">
        <f>'LibPAS export'!EO14</f>
        <v>4.05002E-2</v>
      </c>
      <c r="MH12" s="285">
        <f>'LibPAS export'!EP14</f>
        <v>0.43520560000000003</v>
      </c>
      <c r="MI12" s="285"/>
    </row>
    <row r="13" spans="1:347" x14ac:dyDescent="0.2">
      <c r="A13" s="6" t="str">
        <f>'LibPAS export'!G15</f>
        <v>NC0021</v>
      </c>
      <c r="B13" s="6" t="s">
        <v>2809</v>
      </c>
      <c r="C13" s="203" t="s">
        <v>1940</v>
      </c>
      <c r="D13" s="203" t="s">
        <v>1941</v>
      </c>
      <c r="E13" s="203" t="str">
        <f>'LibPAS export'!AG15</f>
        <v>CABARRUS COUNTY PUBLIC LIBRARY</v>
      </c>
      <c r="F13" s="203" t="str">
        <f>'LibPAS export'!AJ15</f>
        <v>CABARRUS</v>
      </c>
      <c r="G13" s="203" t="str">
        <f>'LibPAS export'!Y15</f>
        <v>27 UNION ST N</v>
      </c>
      <c r="H13" s="203" t="str">
        <f>'LibPAS export'!Z15</f>
        <v>CONCORD</v>
      </c>
      <c r="I13" s="203" t="str">
        <f>'LibPAS export'!AA15</f>
        <v>28025</v>
      </c>
      <c r="J13" s="203" t="str">
        <f>'LibPAS export'!AB15</f>
        <v>4793</v>
      </c>
      <c r="K13" s="203" t="str">
        <f>'LibPAS export'!AC15</f>
        <v>27 UNION ST N</v>
      </c>
      <c r="L13" s="203" t="str">
        <f>'LibPAS export'!AD15</f>
        <v>CONCORD</v>
      </c>
      <c r="M13" s="203" t="str">
        <f>'LibPAS export'!AE15</f>
        <v>28025</v>
      </c>
      <c r="N13" s="203" t="str">
        <f>'LibPAS export'!AF15</f>
        <v>4793</v>
      </c>
      <c r="O13" s="203" t="str">
        <f>'LibPAS export'!AK15</f>
        <v>Dana M Eure</v>
      </c>
      <c r="P13" s="203" t="str">
        <f>'LibPAS export'!AL15</f>
        <v>(704) 920-2063</v>
      </c>
      <c r="Q13" s="203" t="str">
        <f>'LibPAS export'!AM15</f>
        <v>(704) 784-3822</v>
      </c>
      <c r="R13" s="203" t="str">
        <f>'LibPAS export'!AN15</f>
        <v>dmeure@cabarruscounty.us</v>
      </c>
      <c r="S13" s="203" t="str">
        <f>'LibPAS export'!AO15</f>
        <v>Dana M Eure</v>
      </c>
      <c r="T13" s="203" t="str">
        <f>'LibPAS export'!AP15</f>
        <v>Library Director</v>
      </c>
      <c r="U13" s="203" t="str">
        <f>'LibPAS export'!AQ15</f>
        <v>(704) 920-2063</v>
      </c>
      <c r="V13" s="203" t="str">
        <f>'LibPAS export'!AR15</f>
        <v>(704) 784-3822</v>
      </c>
      <c r="W13" s="203" t="str">
        <f>'LibPAS export'!AS15</f>
        <v>dmeure@cabarruscounty.us</v>
      </c>
      <c r="X13" s="203">
        <f>'LibPAS export'!BB15</f>
        <v>1</v>
      </c>
      <c r="Y13" s="203">
        <f>'LibPAS export'!BC15</f>
        <v>3</v>
      </c>
      <c r="Z13" s="203">
        <f>'LibPAS export'!BD15</f>
        <v>0</v>
      </c>
      <c r="AA13" s="203">
        <f>'LibPAS export'!BE15</f>
        <v>1</v>
      </c>
      <c r="AB13" s="10">
        <f>'LibPAS export'!BH15</f>
        <v>9672</v>
      </c>
      <c r="AC13" s="203">
        <f>'LibPAS export'!BI15</f>
        <v>9</v>
      </c>
      <c r="AD13" s="203">
        <f>'LibPAS export'!BJ15</f>
        <v>0</v>
      </c>
      <c r="AE13" s="203">
        <f>'LibPAS export'!BK15</f>
        <v>9</v>
      </c>
      <c r="AF13" s="203">
        <f>'LibPAS export'!BL15</f>
        <v>25.4</v>
      </c>
      <c r="AG13" s="203">
        <f>'LibPAS export'!BM15</f>
        <v>34.4</v>
      </c>
      <c r="AH13" s="286">
        <f>'LibPAS export'!BN15</f>
        <v>0.26162790000000002</v>
      </c>
      <c r="AI13" s="246">
        <f>'LibPAS export'!BO15</f>
        <v>86256</v>
      </c>
      <c r="AJ13" s="246" t="str">
        <f>'LibPAS export'!BP15</f>
        <v>75259.76-116172.07</v>
      </c>
      <c r="AK13" s="274" t="str">
        <f>'LibPAS export'!BQ15</f>
        <v>2009</v>
      </c>
      <c r="AL13" s="276">
        <f>'LibPAS export'!BR15</f>
        <v>41909</v>
      </c>
      <c r="AM13" s="276">
        <f>'LibPAS export'!BS15</f>
        <v>14.32</v>
      </c>
      <c r="AN13" s="276">
        <f>'LibPAS export'!BT15</f>
        <v>14.32</v>
      </c>
      <c r="AO13" s="276">
        <f>'LibPAS export'!BU15</f>
        <v>14.32</v>
      </c>
      <c r="AP13" s="246">
        <f>'LibPAS export'!BW15</f>
        <v>0</v>
      </c>
      <c r="AQ13" s="246">
        <f>'LibPAS export'!BX15</f>
        <v>1902090</v>
      </c>
      <c r="AR13" s="246">
        <f>'LibPAS export'!BY15</f>
        <v>1902090</v>
      </c>
      <c r="AS13" s="246">
        <f>'LibPAS export'!BZ15</f>
        <v>175227</v>
      </c>
      <c r="AT13" s="246">
        <f>'LibPAS export'!CA15</f>
        <v>2000</v>
      </c>
      <c r="AU13" s="246">
        <f>'LibPAS export'!CB15</f>
        <v>177227</v>
      </c>
      <c r="AV13" s="246">
        <f>'LibPAS export'!CC15</f>
        <v>0</v>
      </c>
      <c r="AW13" s="246">
        <f>'LibPAS export'!CD15</f>
        <v>0</v>
      </c>
      <c r="AX13" s="246">
        <f>'LibPAS export'!CE15</f>
        <v>0</v>
      </c>
      <c r="AY13" s="246">
        <f>'LibPAS export'!CF15</f>
        <v>350469</v>
      </c>
      <c r="AZ13" s="246">
        <f>'LibPAS export'!BV15</f>
        <v>2429786</v>
      </c>
      <c r="BA13" s="246">
        <f>'LibPAS export'!CH15</f>
        <v>1401869</v>
      </c>
      <c r="BB13" s="246">
        <f>'LibPAS export'!CI15</f>
        <v>475647</v>
      </c>
      <c r="BC13" s="246">
        <f>'LibPAS export'!CJ15</f>
        <v>1877516</v>
      </c>
      <c r="BD13" s="246">
        <f>'LibPAS export'!CK15</f>
        <v>228353</v>
      </c>
      <c r="BE13" s="246">
        <f>'LibPAS export'!CL15</f>
        <v>45814</v>
      </c>
      <c r="BF13" s="246">
        <f>'LibPAS export'!CM15</f>
        <v>37173</v>
      </c>
      <c r="BG13" s="246">
        <f>'LibPAS export'!CN15</f>
        <v>311340</v>
      </c>
      <c r="BH13" s="246">
        <f>'LibPAS export'!CO15</f>
        <v>207070</v>
      </c>
      <c r="BI13" s="246">
        <f>'LibPAS export'!CP15</f>
        <v>2395926</v>
      </c>
      <c r="BJ13" s="246">
        <f>'LibPAS export'!CQ15</f>
        <v>33860</v>
      </c>
      <c r="BK13" s="283">
        <f>'LibPAS export'!CG15</f>
        <v>1.3935400000000001E-2</v>
      </c>
      <c r="BL13" s="246">
        <f>'LibPAS export'!CR15</f>
        <v>0</v>
      </c>
      <c r="BM13" s="246">
        <f>'LibPAS export'!CS15</f>
        <v>0</v>
      </c>
      <c r="BN13" s="246">
        <f>'LibPAS export'!CT15</f>
        <v>0</v>
      </c>
      <c r="BO13" s="246">
        <f>'LibPAS export'!CU15</f>
        <v>0</v>
      </c>
      <c r="BP13" s="246">
        <f>'LibPAS export'!CV15</f>
        <v>0</v>
      </c>
      <c r="BQ13" s="246">
        <f>'LibPAS export'!CW15</f>
        <v>0</v>
      </c>
      <c r="BR13" s="10">
        <f>'LibPAS export'!CY15</f>
        <v>66640</v>
      </c>
      <c r="BS13" s="10">
        <f>'LibPAS export'!CZ15</f>
        <v>63924</v>
      </c>
      <c r="BT13" s="10">
        <f>'LibPAS export'!DA15</f>
        <v>130564</v>
      </c>
      <c r="BU13" s="10">
        <f>'LibPAS export'!DB15</f>
        <v>50557</v>
      </c>
      <c r="BV13" s="10">
        <f>'LibPAS export'!DC15</f>
        <v>27761</v>
      </c>
      <c r="BW13" s="10">
        <f>'LibPAS export'!DD15</f>
        <v>78318</v>
      </c>
      <c r="BX13" s="10">
        <f>'LibPAS export'!DE15</f>
        <v>7895</v>
      </c>
      <c r="BY13" s="10" t="str">
        <f>'LibPAS export'!DF15</f>
        <v/>
      </c>
      <c r="BZ13" s="10" t="str">
        <f>'LibPAS export'!DG15</f>
        <v/>
      </c>
      <c r="CA13" s="10">
        <f>'LibPAS export'!DH15</f>
        <v>216777</v>
      </c>
      <c r="CB13" s="10" t="str">
        <f>'LibPAS export'!DI15</f>
        <v/>
      </c>
      <c r="CC13" s="10">
        <f>'LibPAS export'!DJ15</f>
        <v>216777</v>
      </c>
      <c r="CD13" s="10">
        <f>'LibPAS export'!DK15</f>
        <v>0</v>
      </c>
      <c r="CE13" s="258">
        <f>'LibPAS export'!DX15</f>
        <v>30245</v>
      </c>
      <c r="CF13" s="244">
        <f>'LibPAS export'!DP15</f>
        <v>10</v>
      </c>
      <c r="CG13" s="244">
        <f>'LibPAS export'!DQ15</f>
        <v>67</v>
      </c>
      <c r="CH13" s="244">
        <f>'LibPAS export'!DR15</f>
        <v>77</v>
      </c>
      <c r="CI13" s="258">
        <f>'LibPAS export'!DM15</f>
        <v>6925</v>
      </c>
      <c r="CJ13" s="258">
        <f>'LibPAS export'!EC15</f>
        <v>3135</v>
      </c>
      <c r="CK13" s="258">
        <f>'LibPAS export'!DN15</f>
        <v>5738</v>
      </c>
      <c r="CL13" s="258">
        <f>'LibPAS export'!EG15</f>
        <v>563</v>
      </c>
      <c r="CM13" s="203">
        <f>'LibPAS export'!DS15</f>
        <v>0</v>
      </c>
      <c r="CN13" s="203" t="s">
        <v>2305</v>
      </c>
      <c r="CO13" s="244">
        <f>'LibPAS export'!DL15</f>
        <v>395</v>
      </c>
      <c r="CP13" s="10">
        <f>'LibPAS export'!ET15</f>
        <v>232187</v>
      </c>
      <c r="CQ13" s="10">
        <f>'LibPAS export'!EU15</f>
        <v>68203</v>
      </c>
      <c r="CR13" s="10">
        <f>'LibPAS export'!EV15</f>
        <v>300390</v>
      </c>
      <c r="CS13" s="10" t="str">
        <f>'LibPAS export'!EW15</f>
        <v/>
      </c>
      <c r="CT13" s="10" t="str">
        <f>'LibPAS export'!EX15</f>
        <v/>
      </c>
      <c r="CU13" s="10" t="str">
        <f>'LibPAS export'!EY15</f>
        <v/>
      </c>
      <c r="CV13" s="10">
        <f>'LibPAS export'!EZ15</f>
        <v>246331</v>
      </c>
      <c r="CW13" s="10">
        <f>'LibPAS export'!FA15</f>
        <v>66799</v>
      </c>
      <c r="CX13" s="10">
        <f>'LibPAS export'!FB15</f>
        <v>313130</v>
      </c>
      <c r="CY13" s="10">
        <f>'LibPAS export'!FC15</f>
        <v>613520</v>
      </c>
      <c r="CZ13" s="10" t="str">
        <f>'LibPAS export'!FE15</f>
        <v/>
      </c>
      <c r="DA13" s="10" t="str">
        <f>'LibPAS export'!FF15</f>
        <v/>
      </c>
      <c r="DB13" s="10">
        <f>'LibPAS export'!FG15</f>
        <v>613520</v>
      </c>
      <c r="DC13" s="10">
        <f>'LibPAS export'!FH15</f>
        <v>28872</v>
      </c>
      <c r="DD13" s="10">
        <f>'LibPAS export'!FQ15</f>
        <v>1764</v>
      </c>
      <c r="DE13" s="10">
        <f t="shared" si="0"/>
        <v>30636</v>
      </c>
      <c r="DF13" s="10">
        <f>'LibPAS export'!FI15</f>
        <v>51047</v>
      </c>
      <c r="DG13" s="10">
        <f>'LibPAS export'!FN15</f>
        <v>7434</v>
      </c>
      <c r="DH13" s="10" t="str">
        <f>'LibPAS export'!FR15</f>
        <v/>
      </c>
      <c r="DI13" s="10">
        <f>'LibPAS export'!FS15</f>
        <v>9198</v>
      </c>
      <c r="DJ13" s="258" t="str">
        <f>'LibPAS export'!FJ15</f>
        <v/>
      </c>
      <c r="DK13" s="258">
        <f>'LibPAS export'!FK15</f>
        <v>79919</v>
      </c>
      <c r="DL13" s="10">
        <f>'LibPAS export'!FU15</f>
        <v>285316</v>
      </c>
      <c r="DM13" s="10">
        <f>'LibPAS export'!FV15</f>
        <v>414435</v>
      </c>
      <c r="DN13" s="10" t="str">
        <f>'LibPAS export'!FW15</f>
        <v/>
      </c>
      <c r="DO13" s="10" t="str">
        <f>'LibPAS export'!FX15</f>
        <v/>
      </c>
      <c r="DP13" s="10">
        <f>'LibPAS export'!ER15</f>
        <v>699751</v>
      </c>
      <c r="DQ13" s="10" t="str">
        <f>'LibPAS export'!FY15</f>
        <v/>
      </c>
      <c r="DR13" s="10">
        <f>'LibPAS export'!GA15</f>
        <v>49230</v>
      </c>
      <c r="DS13" s="10">
        <f>'LibPAS export'!GB15</f>
        <v>15444</v>
      </c>
      <c r="DT13" s="10">
        <f>'LibPAS export'!GC15</f>
        <v>64674</v>
      </c>
      <c r="DU13" s="10">
        <f>'LibPAS export'!GD15</f>
        <v>420963</v>
      </c>
      <c r="DV13" s="244">
        <f>'LibPAS export'!GO15</f>
        <v>264</v>
      </c>
      <c r="DW13" s="244">
        <f>'LibPAS export'!GP15</f>
        <v>22</v>
      </c>
      <c r="DX13" s="244">
        <f>'LibPAS export'!GQ15</f>
        <v>1138</v>
      </c>
      <c r="DY13" s="244">
        <f>'LibPAS export'!GR15</f>
        <v>13</v>
      </c>
      <c r="DZ13" s="244">
        <f>'LibPAS export'!GS15</f>
        <v>108</v>
      </c>
      <c r="EA13" s="244">
        <f>'LibPAS export'!GT15</f>
        <v>28</v>
      </c>
      <c r="EB13" s="244">
        <f>'LibPAS export'!GU15</f>
        <v>1573</v>
      </c>
      <c r="EC13" s="244">
        <f>'LibPAS export'!GV15</f>
        <v>1956</v>
      </c>
      <c r="ED13" s="244">
        <f>'LibPAS export'!GW15</f>
        <v>1205</v>
      </c>
      <c r="EE13" s="244">
        <f>'LibPAS export'!GX15</f>
        <v>3161</v>
      </c>
      <c r="EF13" s="10">
        <f>'LibPAS export'!HB15</f>
        <v>25535</v>
      </c>
      <c r="EG13" s="10">
        <f>'LibPAS export'!HC15</f>
        <v>1797</v>
      </c>
      <c r="EH13" s="10">
        <f>'LibPAS export'!HD15</f>
        <v>27332</v>
      </c>
      <c r="EI13" s="10">
        <f>'LibPAS export'!GY15</f>
        <v>764</v>
      </c>
      <c r="EJ13" s="10">
        <f>'LibPAS export'!GZ15</f>
        <v>1151</v>
      </c>
      <c r="EK13" s="10">
        <f>'LibPAS export'!HA15</f>
        <v>1915</v>
      </c>
      <c r="EL13" s="10">
        <f>'LibPAS export'!HE15</f>
        <v>32408</v>
      </c>
      <c r="EM13" s="10" t="s">
        <v>5026</v>
      </c>
      <c r="EN13" s="10" t="s">
        <v>5026</v>
      </c>
      <c r="EO13" s="10" t="s">
        <v>5026</v>
      </c>
      <c r="EP13" s="10" t="s">
        <v>5026</v>
      </c>
      <c r="EQ13" s="258">
        <f>'LibPAS export'!HQ15</f>
        <v>640</v>
      </c>
      <c r="ER13" s="258">
        <f>'LibPAS export'!HR15</f>
        <v>3005</v>
      </c>
      <c r="ES13" s="10">
        <f>'LibPAS export'!HL15</f>
        <v>57234</v>
      </c>
      <c r="ET13" s="10" t="str">
        <f>'LibPAS export'!HJ15</f>
        <v>Did not track this year</v>
      </c>
      <c r="EU13" s="10" t="str">
        <f>'LibPAS export'!HK15</f>
        <v>Did not track this year</v>
      </c>
      <c r="EV13" s="244">
        <f>'LibPAS export'!HS15</f>
        <v>132</v>
      </c>
      <c r="EW13" s="244">
        <f>'LibPAS export'!HT15</f>
        <v>151</v>
      </c>
      <c r="EX13" s="203" t="str">
        <f>'LibPAS export'!AT15</f>
        <v>www.cabarruscounty.us/library</v>
      </c>
      <c r="EY13" s="244">
        <f>'LibPAS export'!HU15</f>
        <v>53</v>
      </c>
      <c r="EZ13" s="244">
        <f>'LibPAS export'!HV15</f>
        <v>52</v>
      </c>
      <c r="FA13" s="258">
        <f>'LibPAS export'!HW15</f>
        <v>76844</v>
      </c>
      <c r="FB13" s="10" t="str">
        <f>'LibPAS export'!HY15</f>
        <v/>
      </c>
      <c r="FC13" s="10" t="str">
        <f>'LibPAS export'!HZ15</f>
        <v/>
      </c>
      <c r="FD13" s="203" t="s">
        <v>1530</v>
      </c>
      <c r="FE13" s="203" t="s">
        <v>1530</v>
      </c>
      <c r="FF13" s="203" t="s">
        <v>1530</v>
      </c>
      <c r="FG13" s="203" t="s">
        <v>1530</v>
      </c>
      <c r="FH13" s="203" t="s">
        <v>1530</v>
      </c>
      <c r="FI13" s="203" t="s">
        <v>1530</v>
      </c>
      <c r="FJ13" s="203" t="s">
        <v>1530</v>
      </c>
      <c r="FK13" s="203" t="s">
        <v>1530</v>
      </c>
      <c r="FL13" s="203" t="s">
        <v>1530</v>
      </c>
      <c r="FM13" s="203" t="s">
        <v>1530</v>
      </c>
      <c r="FN13" s="203" t="s">
        <v>1530</v>
      </c>
      <c r="FO13" s="203" t="s">
        <v>1530</v>
      </c>
      <c r="FP13" s="203" t="s">
        <v>1530</v>
      </c>
      <c r="FQ13" s="203" t="s">
        <v>1530</v>
      </c>
      <c r="FR13" s="203" t="s">
        <v>1530</v>
      </c>
      <c r="FS13" s="203" t="s">
        <v>1530</v>
      </c>
      <c r="FT13" s="203" t="s">
        <v>1530</v>
      </c>
      <c r="FU13" s="203" t="s">
        <v>1530</v>
      </c>
      <c r="FV13" s="203" t="s">
        <v>1530</v>
      </c>
      <c r="FW13" s="203" t="s">
        <v>1530</v>
      </c>
      <c r="FX13" s="203" t="s">
        <v>1530</v>
      </c>
      <c r="FY13" s="203" t="s">
        <v>1530</v>
      </c>
      <c r="FZ13" s="203" t="s">
        <v>1530</v>
      </c>
      <c r="GA13" s="203" t="s">
        <v>1530</v>
      </c>
      <c r="GB13" s="203" t="s">
        <v>1530</v>
      </c>
      <c r="GC13" s="203" t="str">
        <f>'LibPAS export'!G15</f>
        <v>NC0021</v>
      </c>
      <c r="GD13" s="203" t="str">
        <f>'LibPAS export'!H15</f>
        <v>C-CABARRUS</v>
      </c>
      <c r="GE13" s="203" t="str">
        <f>'LibPAS export'!I15</f>
        <v>NO</v>
      </c>
      <c r="GF13" s="203" t="str">
        <f>'LibPAS export'!J15</f>
        <v>CO</v>
      </c>
      <c r="GG13" s="203" t="str">
        <f>'LibPAS export'!K15</f>
        <v>MO</v>
      </c>
      <c r="GH13" s="203" t="str">
        <f>'LibPAS export'!L15</f>
        <v>Y</v>
      </c>
      <c r="GI13" s="203" t="str">
        <f>'LibPAS export'!M15</f>
        <v>CO1</v>
      </c>
      <c r="GJ13" s="203" t="str">
        <f>'LibPAS export'!N15</f>
        <v>N</v>
      </c>
      <c r="GK13" s="258">
        <f>'LibPAS export'!O15</f>
        <v>183806</v>
      </c>
      <c r="GL13" s="203">
        <f>'LibPAS export'!AH15</f>
        <v>3</v>
      </c>
      <c r="GM13" s="203" t="str">
        <f>'LibPAS export'!AI15</f>
        <v>County</v>
      </c>
      <c r="GN13" s="203" t="str">
        <f>'LibPAS export'!P15</f>
        <v>Yes</v>
      </c>
      <c r="GO13" s="203">
        <f>'LibPAS export'!Q15</f>
        <v>4102</v>
      </c>
      <c r="GP13" s="203">
        <f>'LibPAS export'!R15</f>
        <v>213</v>
      </c>
      <c r="GQ13" s="203">
        <f>'LibPAS export'!S15</f>
        <v>8527</v>
      </c>
      <c r="GR13" s="203">
        <f>'LibPAS export'!T15</f>
        <v>102267</v>
      </c>
      <c r="GS13" s="203">
        <f>'LibPAS export'!U15</f>
        <v>921</v>
      </c>
      <c r="GT13" s="203">
        <f>'LibPAS export'!V15</f>
        <v>40</v>
      </c>
      <c r="GU13" s="203">
        <f>'LibPAS export'!W15</f>
        <v>320</v>
      </c>
      <c r="GV13" s="203">
        <f>'LibPAS export'!X15</f>
        <v>9440</v>
      </c>
      <c r="GW13" s="283">
        <f>'LibPAS export'!GF15</f>
        <v>0.84336999999999995</v>
      </c>
      <c r="GX13" s="283">
        <f>'LibPAS export'!GG15</f>
        <v>9.7540000000000002E-2</v>
      </c>
      <c r="GY13" s="245">
        <f>'LibPAS export'!GH15</f>
        <v>20.60267</v>
      </c>
      <c r="GZ13" s="245">
        <f>'LibPAS export'!GI15</f>
        <v>23.746310000000001</v>
      </c>
      <c r="HA13" s="245">
        <f>'LibPAS export'!GJ15</f>
        <v>11.05245</v>
      </c>
      <c r="HB13" s="284">
        <f>'LibPAS export'!JC15</f>
        <v>3.4239700000000002</v>
      </c>
      <c r="HC13" s="284">
        <f>'LibPAS export'!JD15</f>
        <v>2.6831200000000002</v>
      </c>
      <c r="HD13" s="284">
        <f>'LibPAS export'!JE15</f>
        <v>0.44492999999999999</v>
      </c>
      <c r="HE13" s="284">
        <f>'LibPAS export'!JF15</f>
        <v>37.046199999999999</v>
      </c>
      <c r="HF13" s="284">
        <f>'LibPAS export'!JG15</f>
        <v>29.030460000000001</v>
      </c>
      <c r="HG13" s="284">
        <f>'LibPAS export'!JH15</f>
        <v>4.8139900000000004</v>
      </c>
      <c r="HH13" s="284">
        <f>'LibPAS export'!JI15</f>
        <v>5.6915399999999998</v>
      </c>
      <c r="HI13" s="284">
        <f>'LibPAS export'!JJ15</f>
        <v>4.4600499999999998</v>
      </c>
      <c r="HJ13" s="284">
        <f>'LibPAS export'!JK15</f>
        <v>0.73958999999999997</v>
      </c>
      <c r="HK13" s="284">
        <f>'LibPAS export'!JL15</f>
        <v>41.861939999999997</v>
      </c>
      <c r="HL13" s="284">
        <f>'LibPAS export'!JM15</f>
        <v>32.804209999999998</v>
      </c>
      <c r="HM13" s="284">
        <f>'LibPAS export'!JN15</f>
        <v>5.4397700000000002</v>
      </c>
      <c r="HN13" s="284">
        <f>'LibPAS export'!JO15</f>
        <v>73.930080000000004</v>
      </c>
      <c r="HO13" s="284">
        <f>'LibPAS export'!JP15</f>
        <v>57.933720000000001</v>
      </c>
      <c r="HP13" s="284">
        <f>'LibPAS export'!JQ15</f>
        <v>9.6068899999999999</v>
      </c>
      <c r="HQ13" s="284">
        <f>'LibPAS export'!JR15</f>
        <v>7.6515399999999998</v>
      </c>
      <c r="HR13" s="284">
        <f>'LibPAS export'!JS15</f>
        <v>5.9959600000000002</v>
      </c>
      <c r="HS13" s="284">
        <f>'LibPAS export'!JT15</f>
        <v>0.99428000000000005</v>
      </c>
      <c r="HT13" s="284">
        <f>'LibPAS export'!JU15</f>
        <v>3.80701</v>
      </c>
      <c r="HU13" s="284">
        <f>'LibPAS export'!JV15</f>
        <v>2.29026</v>
      </c>
      <c r="HV13" s="284">
        <f>'LibPAS export'!JW15</f>
        <v>2.04101</v>
      </c>
      <c r="HW13" s="284">
        <f>'LibPAS export'!JX15</f>
        <v>2.3347899999999999</v>
      </c>
      <c r="HX13" s="284">
        <f>'LibPAS export'!JY15</f>
        <v>0.31137999999999999</v>
      </c>
      <c r="HY13" s="284">
        <f>'LibPAS export'!JZ15</f>
        <v>1.7035899999999999</v>
      </c>
      <c r="HZ13" s="284">
        <f>'LibPAS export'!KA15</f>
        <v>0.35186000000000001</v>
      </c>
      <c r="IA13" s="284">
        <f>'LibPAS export'!KB15</f>
        <v>0.17632</v>
      </c>
      <c r="IB13" s="284">
        <f>'LibPAS export'!KC15</f>
        <v>7.2000000000000005E-4</v>
      </c>
      <c r="IC13" s="284">
        <f>'LibPAS export'!KD15</f>
        <v>8.1999999999999998E-4</v>
      </c>
      <c r="ID13" s="284">
        <f>'LibPAS export'!KE15</f>
        <v>0.41807</v>
      </c>
      <c r="IE13" s="284">
        <f>'LibPAS export'!KF15</f>
        <v>1.72E-2</v>
      </c>
      <c r="IF13" s="284">
        <f>'LibPAS export'!KG15</f>
        <v>0.1487</v>
      </c>
      <c r="IG13" s="284">
        <f>'LibPAS export'!KH15</f>
        <v>1663</v>
      </c>
      <c r="IH13" s="284">
        <f>'LibPAS export'!KI15</f>
        <v>6359</v>
      </c>
      <c r="II13" s="284">
        <f>'LibPAS export'!KJ15</f>
        <v>6359</v>
      </c>
      <c r="IJ13" s="284">
        <f>'LibPAS export'!KK15</f>
        <v>12237</v>
      </c>
      <c r="IK13" s="284">
        <f>'LibPAS export'!KL15</f>
        <v>46773</v>
      </c>
      <c r="IL13" s="284">
        <f>'LibPAS export'!KM15</f>
        <v>46773</v>
      </c>
      <c r="IM13" s="284">
        <f>'LibPAS export'!KN15</f>
        <v>77750</v>
      </c>
      <c r="IN13" s="284">
        <f>'LibPAS export'!KO15</f>
        <v>77750</v>
      </c>
      <c r="IO13" s="284">
        <f>'LibPAS export'!KP15</f>
        <v>2.6517400000000002</v>
      </c>
      <c r="IP13" s="284">
        <f>'LibPAS export'!KQ15</f>
        <v>20341</v>
      </c>
      <c r="IQ13" s="284">
        <f>'LibPAS export'!KR15</f>
        <v>9.7796099999999999</v>
      </c>
      <c r="IR13" s="284">
        <f>'LibPAS export'!KS15</f>
        <v>0.96421000000000001</v>
      </c>
      <c r="IS13" s="284">
        <f>'LibPAS export'!KT15</f>
        <v>10.34836</v>
      </c>
      <c r="IT13" s="284">
        <f>'LibPAS export'!KU15</f>
        <v>0</v>
      </c>
      <c r="IU13" s="284">
        <f>'LibPAS export'!KV15</f>
        <v>1.90673</v>
      </c>
      <c r="IV13" s="284">
        <f>'LibPAS export'!KW15</f>
        <v>13.2193</v>
      </c>
      <c r="IW13" s="284">
        <f>'LibPAS export'!KX15</f>
        <v>10.21466</v>
      </c>
      <c r="IX13" s="284">
        <f>'LibPAS export'!KY15</f>
        <v>1.43567</v>
      </c>
      <c r="IY13" s="284">
        <f>'LibPAS export'!KZ15</f>
        <v>0</v>
      </c>
      <c r="IZ13" s="284">
        <f>'LibPAS export'!LA15</f>
        <v>2.15E-3</v>
      </c>
      <c r="JA13" s="284">
        <f>'LibPAS export'!LB15</f>
        <v>0.16455</v>
      </c>
      <c r="JB13" s="284">
        <f>'LibPAS export'!LC15</f>
        <v>4.2000000000000002E-4</v>
      </c>
      <c r="JC13" s="284">
        <f>'LibPAS export'!LD15</f>
        <v>0.13916000000000001</v>
      </c>
      <c r="JD13" s="284">
        <f>'LibPAS export'!LE15</f>
        <v>0.53190000000000004</v>
      </c>
      <c r="JE13" s="284">
        <f>'LibPAS export'!LF15</f>
        <v>6.1075499999999998</v>
      </c>
      <c r="JF13" s="284">
        <f>'LibPAS export'!LG15</f>
        <v>1.1793800000000001</v>
      </c>
      <c r="JG13" s="284">
        <f>'LibPAS export'!LH15</f>
        <v>0.13819000000000001</v>
      </c>
      <c r="JH13" s="284">
        <f>'LibPAS export'!LI15</f>
        <v>467</v>
      </c>
      <c r="JI13" s="284">
        <f>'LibPAS export'!LJ15</f>
        <v>1.19059</v>
      </c>
      <c r="JJ13" s="284">
        <f>'LibPAS export'!LK15</f>
        <v>1.1265700000000001</v>
      </c>
      <c r="JK13" s="284">
        <f>'LibPAS export'!LL15</f>
        <v>155</v>
      </c>
      <c r="JL13" s="284">
        <f>'LibPAS export'!LM15</f>
        <v>97</v>
      </c>
      <c r="JM13" s="284">
        <f>'LibPAS export'!LN15</f>
        <v>13.035080000000001</v>
      </c>
      <c r="JN13" s="284">
        <f>'LibPAS export'!LO15</f>
        <v>1.6938500000000001</v>
      </c>
      <c r="JO13" s="284">
        <f>'LibPAS export'!LP15</f>
        <v>1.2423599999999999</v>
      </c>
      <c r="JP13" s="284">
        <f>'LibPAS export'!LQ15</f>
        <v>0.18715000000000001</v>
      </c>
      <c r="JQ13" s="284">
        <f>'LibPAS export'!LR15</f>
        <v>4.8959999999999997E-2</v>
      </c>
      <c r="JR13" s="284">
        <f>'LibPAS export'!LS15</f>
        <v>0.39273999999999998</v>
      </c>
      <c r="JS13" s="284">
        <f>'LibPAS export'!LT15</f>
        <v>2</v>
      </c>
      <c r="JT13" s="284">
        <f>'LibPAS export'!LU15</f>
        <v>2</v>
      </c>
      <c r="JU13" s="284">
        <f>'LibPAS export'!LV15</f>
        <v>1.6622600000000001</v>
      </c>
      <c r="JV13" s="284">
        <f>'LibPAS export'!LW15</f>
        <v>13456</v>
      </c>
      <c r="JW13" s="284">
        <f>'LibPAS export'!LX15</f>
        <v>43.523879999999998</v>
      </c>
      <c r="JX13" s="284">
        <f>'LibPAS export'!LY15</f>
        <v>8095</v>
      </c>
      <c r="JY13" s="284">
        <f>'LibPAS export'!LZ15</f>
        <v>5.9174899999999999</v>
      </c>
      <c r="JZ13" s="284">
        <f>'LibPAS export'!MA15</f>
        <v>72.348119999999994</v>
      </c>
      <c r="KA13" s="284">
        <f>'LibPAS export'!MB15</f>
        <v>0.13596</v>
      </c>
      <c r="KB13" s="284">
        <f>'LibPAS export'!MC15</f>
        <v>1100</v>
      </c>
      <c r="KC13" s="284">
        <f>'LibPAS export'!MD15</f>
        <v>0.37711</v>
      </c>
      <c r="KD13" s="284">
        <f>'LibPAS export'!ME15</f>
        <v>0.73958999999999997</v>
      </c>
      <c r="KE13" s="284">
        <f>'LibPAS export'!MF15</f>
        <v>0.62685999999999997</v>
      </c>
      <c r="KF13" s="284">
        <f>'LibPAS export'!MG15</f>
        <v>5.2620699999999996</v>
      </c>
      <c r="KG13" s="284">
        <f>'LibPAS export'!MH15</f>
        <v>10.819660000000001</v>
      </c>
      <c r="KH13" s="284">
        <f>'LibPAS export'!MI15</f>
        <v>5.6915399999999998</v>
      </c>
      <c r="KI13" s="284">
        <f>'LibPAS export'!MJ15</f>
        <v>37.200000000000003</v>
      </c>
      <c r="KJ13" s="284">
        <f>'LibPAS export'!MK15</f>
        <v>54578</v>
      </c>
      <c r="KK13" s="284">
        <f>'LibPAS export'!ML15</f>
        <v>40752</v>
      </c>
      <c r="KL13" s="284">
        <f>'LibPAS export'!MM15</f>
        <v>4.9160000000000002E-2</v>
      </c>
      <c r="KM13" s="284">
        <f>'LibPAS export'!MN15</f>
        <v>0.60104000000000002</v>
      </c>
      <c r="KN13" s="284">
        <f>'LibPAS export'!MO15</f>
        <v>8.1720000000000001E-2</v>
      </c>
      <c r="KO13" s="284">
        <f>'LibPAS export'!MP15</f>
        <v>1.286E-2</v>
      </c>
      <c r="KP13" s="284">
        <f>'LibPAS export'!MQ15</f>
        <v>0.15725</v>
      </c>
      <c r="KQ13" s="284">
        <f>'LibPAS export'!MR15</f>
        <v>2.138E-2</v>
      </c>
      <c r="KR13" s="284">
        <f>'LibPAS export'!MS15</f>
        <v>1</v>
      </c>
      <c r="KS13" s="284">
        <f>'LibPAS export'!MT15</f>
        <v>0.26162790000000002</v>
      </c>
      <c r="KT13" s="284">
        <f>'LibPAS export'!MU15</f>
        <v>0.73837209999999998</v>
      </c>
      <c r="KU13" s="284">
        <f>'LibPAS export'!MV15</f>
        <v>0.25333850000000002</v>
      </c>
      <c r="KV13" s="284">
        <f>'LibPAS export'!MW15</f>
        <v>0.74666149999999998</v>
      </c>
      <c r="KW13" s="284">
        <f>'LibPAS export'!MX15</f>
        <v>0.12994559999999999</v>
      </c>
      <c r="KX13" s="284">
        <f>'LibPAS export'!MY15</f>
        <v>1.9121599999999999E-2</v>
      </c>
      <c r="KY13" s="284">
        <f>'LibPAS export'!MZ15</f>
        <v>0.19852320000000001</v>
      </c>
      <c r="KZ13" s="284">
        <f>'LibPAS export'!NA15</f>
        <v>1.55151E-2</v>
      </c>
      <c r="LA13" s="284">
        <f>'LibPAS export'!NB15</f>
        <v>8.64259E-2</v>
      </c>
      <c r="LB13" s="284">
        <f>'LibPAS export'!NC15</f>
        <v>9.5308900000000002E-2</v>
      </c>
      <c r="LC13" s="284">
        <f>'LibPAS export'!ND15</f>
        <v>0.58510530000000005</v>
      </c>
      <c r="LD13" s="284">
        <f>'LibPAS export'!NE15</f>
        <v>0.78362849999999995</v>
      </c>
      <c r="LE13" s="284">
        <f>'LibPAS export'!NF15</f>
        <v>0</v>
      </c>
      <c r="LF13" s="284">
        <f>'LibPAS export'!NG15</f>
        <v>0.78282200000000002</v>
      </c>
      <c r="LG13" s="284">
        <f>'LibPAS export'!NH15</f>
        <v>0.14423859999999999</v>
      </c>
      <c r="LH13" s="284">
        <f>'LibPAS export'!NI15</f>
        <v>7.2939299999999999E-2</v>
      </c>
      <c r="LI13" s="284">
        <f>'LibPAS export'!NJ15</f>
        <v>13826</v>
      </c>
      <c r="LJ13" s="284">
        <f>'LibPAS export'!NK15</f>
        <v>6.5090000000000003</v>
      </c>
      <c r="LK13" s="284">
        <f>'LibPAS export'!NL15</f>
        <v>20422</v>
      </c>
      <c r="LL13" s="284">
        <f>'LibPAS export'!NM15</f>
        <v>20422</v>
      </c>
      <c r="LM13" s="284">
        <f>'LibPAS export'!NN15</f>
        <v>5343</v>
      </c>
      <c r="LN13" s="284">
        <f>'LibPAS export'!NO15</f>
        <v>0.7334522</v>
      </c>
      <c r="LO13" s="284">
        <f>'LibPAS export'!NP15</f>
        <v>0.147151</v>
      </c>
      <c r="LP13" s="284">
        <f>'LibPAS export'!NQ15</f>
        <v>0.1193968</v>
      </c>
      <c r="LQ13" s="284">
        <f>'LibPAS export'!NR15</f>
        <v>0.49915999999999999</v>
      </c>
      <c r="LR13" s="284">
        <f>'LibPAS export'!NS15</f>
        <v>1.47116</v>
      </c>
      <c r="LS13" s="284">
        <f>'LibPAS export'!NT15</f>
        <v>0.37269999999999998</v>
      </c>
      <c r="LT13" s="284">
        <f>'LibPAS export'!NU15</f>
        <v>15</v>
      </c>
      <c r="LU13" s="284">
        <f>'LibPAS export'!NV15</f>
        <v>3.0643400000000001</v>
      </c>
      <c r="LV13" s="284">
        <f>'LibPAS export'!NW15</f>
        <v>18</v>
      </c>
      <c r="LW13" s="284">
        <f>'LibPAS export'!NX15</f>
        <v>2.2475499999999999</v>
      </c>
      <c r="LX13" s="284">
        <f>'LibPAS export'!NY15</f>
        <v>0.29205999999999999</v>
      </c>
      <c r="LY13" s="284">
        <f>'LibPAS export'!NZ15</f>
        <v>0.28799000000000002</v>
      </c>
      <c r="LZ13" s="285">
        <f>'LibPAS export'!EH15</f>
        <v>2.3877900000000001E-2</v>
      </c>
      <c r="MA13" s="285">
        <f>'LibPAS export'!EI15</f>
        <v>1.4969E-3</v>
      </c>
      <c r="MB13" s="285">
        <f>'LibPAS export'!EJ15</f>
        <v>0.12862850000000001</v>
      </c>
      <c r="MC13" s="285">
        <f>'LibPAS export'!EK15</f>
        <v>0</v>
      </c>
      <c r="MD13" s="285">
        <f>'LibPAS export'!EL15</f>
        <v>0.1146148</v>
      </c>
      <c r="ME13" s="285">
        <f>'LibPAS export'!EM15</f>
        <v>2.9179999999999999E-4</v>
      </c>
      <c r="MF13" s="285">
        <f>'LibPAS export'!EN15</f>
        <v>0.82148600000000005</v>
      </c>
      <c r="MG13" s="285">
        <f>'LibPAS export'!EO15</f>
        <v>3.8122799999999998E-2</v>
      </c>
      <c r="MH13" s="285">
        <f>'LibPAS export'!EP15</f>
        <v>0.44748769999999999</v>
      </c>
      <c r="MI13" s="285"/>
    </row>
    <row r="14" spans="1:347" x14ac:dyDescent="0.2">
      <c r="A14" s="6" t="str">
        <f>'LibPAS export'!G16</f>
        <v>NC0022</v>
      </c>
      <c r="B14" s="6" t="s">
        <v>2810</v>
      </c>
      <c r="C14" s="203" t="s">
        <v>1943</v>
      </c>
      <c r="D14" s="203" t="s">
        <v>1944</v>
      </c>
      <c r="E14" s="203" t="str">
        <f>'LibPAS export'!AG16</f>
        <v>CALDWELL COUNTY PUBLIC LIBRARY</v>
      </c>
      <c r="F14" s="203" t="str">
        <f>'LibPAS export'!AJ16</f>
        <v>CALDWELL</v>
      </c>
      <c r="G14" s="203" t="str">
        <f>'LibPAS export'!Y16</f>
        <v>120 HOSPITAL AVE</v>
      </c>
      <c r="H14" s="203" t="str">
        <f>'LibPAS export'!Z16</f>
        <v>LENOIR</v>
      </c>
      <c r="I14" s="203" t="str">
        <f>'LibPAS export'!AA16</f>
        <v>28645</v>
      </c>
      <c r="J14" s="203" t="str">
        <f>'LibPAS export'!AB16</f>
        <v>4454</v>
      </c>
      <c r="K14" s="203" t="str">
        <f>'LibPAS export'!AC16</f>
        <v>120 HOSPITAL AVE</v>
      </c>
      <c r="L14" s="203" t="str">
        <f>'LibPAS export'!AD16</f>
        <v>LENOIR</v>
      </c>
      <c r="M14" s="203" t="str">
        <f>'LibPAS export'!AE16</f>
        <v>28645</v>
      </c>
      <c r="N14" s="203" t="str">
        <f>'LibPAS export'!AF16</f>
        <v>4454</v>
      </c>
      <c r="O14" s="203" t="str">
        <f>'LibPAS export'!AK16</f>
        <v>Sarah Greene</v>
      </c>
      <c r="P14" s="203" t="str">
        <f>'LibPAS export'!AL16</f>
        <v>(828) 757-1288</v>
      </c>
      <c r="Q14" s="203" t="str">
        <f>'LibPAS export'!AM16</f>
        <v>(828) 757-1413</v>
      </c>
      <c r="R14" s="203" t="str">
        <f>'LibPAS export'!AN16</f>
        <v>ssgreene@caldwellcountync.org</v>
      </c>
      <c r="S14" s="203" t="str">
        <f>'LibPAS export'!AO16</f>
        <v>Sarah Greene</v>
      </c>
      <c r="T14" s="203" t="str">
        <f>'LibPAS export'!AP16</f>
        <v>Library Director</v>
      </c>
      <c r="U14" s="203" t="str">
        <f>'LibPAS export'!AQ16</f>
        <v>(828) 757-1288</v>
      </c>
      <c r="V14" s="203" t="str">
        <f>'LibPAS export'!AR16</f>
        <v>(828) 757-1413</v>
      </c>
      <c r="W14" s="203" t="str">
        <f>'LibPAS export'!AS16</f>
        <v>ssgreene@caldwellcountync.org</v>
      </c>
      <c r="X14" s="203">
        <f>'LibPAS export'!BB16</f>
        <v>1</v>
      </c>
      <c r="Y14" s="203">
        <f>'LibPAS export'!BC16</f>
        <v>2</v>
      </c>
      <c r="Z14" s="203">
        <f>'LibPAS export'!BD16</f>
        <v>0</v>
      </c>
      <c r="AA14" s="203">
        <f>'LibPAS export'!BE16</f>
        <v>0</v>
      </c>
      <c r="AB14" s="10">
        <f>'LibPAS export'!BH16</f>
        <v>7280</v>
      </c>
      <c r="AC14" s="203">
        <f>'LibPAS export'!BI16</f>
        <v>4</v>
      </c>
      <c r="AD14" s="203">
        <f>'LibPAS export'!BJ16</f>
        <v>1</v>
      </c>
      <c r="AE14" s="203">
        <f>'LibPAS export'!BK16</f>
        <v>5</v>
      </c>
      <c r="AF14" s="203">
        <f>'LibPAS export'!BL16</f>
        <v>14</v>
      </c>
      <c r="AG14" s="203">
        <f>'LibPAS export'!BM16</f>
        <v>19</v>
      </c>
      <c r="AH14" s="286">
        <f>'LibPAS export'!BN16</f>
        <v>0.2105263</v>
      </c>
      <c r="AI14" s="246">
        <f>'LibPAS export'!BO16</f>
        <v>56283</v>
      </c>
      <c r="AJ14" s="246" t="str">
        <f>'LibPAS export'!BP16</f>
        <v>50,878 - 84,798</v>
      </c>
      <c r="AK14" s="274" t="str">
        <f>'LibPAS export'!BQ16</f>
        <v>2009</v>
      </c>
      <c r="AL14" s="276">
        <f>'LibPAS export'!BR16</f>
        <v>34236</v>
      </c>
      <c r="AM14" s="276" t="str">
        <f>'LibPAS export'!BS16</f>
        <v/>
      </c>
      <c r="AN14" s="276">
        <f>'LibPAS export'!BT16</f>
        <v>11.05</v>
      </c>
      <c r="AO14" s="276">
        <f>'LibPAS export'!BU16</f>
        <v>11.05</v>
      </c>
      <c r="AP14" s="246">
        <f>'LibPAS export'!BW16</f>
        <v>0</v>
      </c>
      <c r="AQ14" s="246">
        <f>'LibPAS export'!BX16</f>
        <v>830598</v>
      </c>
      <c r="AR14" s="246">
        <f>'LibPAS export'!BY16</f>
        <v>830598</v>
      </c>
      <c r="AS14" s="246">
        <f>'LibPAS export'!BZ16</f>
        <v>131298</v>
      </c>
      <c r="AT14" s="246">
        <f>'LibPAS export'!CA16</f>
        <v>0</v>
      </c>
      <c r="AU14" s="246">
        <f>'LibPAS export'!CB16</f>
        <v>131298</v>
      </c>
      <c r="AV14" s="246">
        <f>'LibPAS export'!CC16</f>
        <v>27197</v>
      </c>
      <c r="AW14" s="246">
        <f>'LibPAS export'!CD16</f>
        <v>0</v>
      </c>
      <c r="AX14" s="246">
        <f>'LibPAS export'!CE16</f>
        <v>27197</v>
      </c>
      <c r="AY14" s="246">
        <f>'LibPAS export'!CF16</f>
        <v>33784</v>
      </c>
      <c r="AZ14" s="246">
        <f>'LibPAS export'!BV16</f>
        <v>1022877</v>
      </c>
      <c r="BA14" s="246">
        <f>'LibPAS export'!CH16</f>
        <v>622943</v>
      </c>
      <c r="BB14" s="246">
        <f>'LibPAS export'!CI16</f>
        <v>183420</v>
      </c>
      <c r="BC14" s="246">
        <f>'LibPAS export'!CJ16</f>
        <v>806363</v>
      </c>
      <c r="BD14" s="246">
        <f>'LibPAS export'!CK16</f>
        <v>88005</v>
      </c>
      <c r="BE14" s="246">
        <f>'LibPAS export'!CL16</f>
        <v>9578</v>
      </c>
      <c r="BF14" s="246">
        <f>'LibPAS export'!CM16</f>
        <v>14979</v>
      </c>
      <c r="BG14" s="246">
        <f>'LibPAS export'!CN16</f>
        <v>112562</v>
      </c>
      <c r="BH14" s="246">
        <f>'LibPAS export'!CO16</f>
        <v>105723</v>
      </c>
      <c r="BI14" s="246">
        <f>'LibPAS export'!CP16</f>
        <v>1024648</v>
      </c>
      <c r="BJ14" s="246">
        <f>'LibPAS export'!CQ16</f>
        <v>76491</v>
      </c>
      <c r="BK14" s="283">
        <f>'LibPAS export'!CG16</f>
        <v>7.4780299999999994E-2</v>
      </c>
      <c r="BL14" s="246">
        <f>'LibPAS export'!CR16</f>
        <v>0</v>
      </c>
      <c r="BM14" s="246">
        <f>'LibPAS export'!CS16</f>
        <v>0</v>
      </c>
      <c r="BN14" s="246">
        <f>'LibPAS export'!CT16</f>
        <v>0</v>
      </c>
      <c r="BO14" s="246">
        <f>'LibPAS export'!CU16</f>
        <v>0</v>
      </c>
      <c r="BP14" s="246">
        <f>'LibPAS export'!CV16</f>
        <v>0</v>
      </c>
      <c r="BQ14" s="246">
        <f>'LibPAS export'!CW16</f>
        <v>0</v>
      </c>
      <c r="BR14" s="10">
        <f>'LibPAS export'!CY16</f>
        <v>43871</v>
      </c>
      <c r="BS14" s="10">
        <f>'LibPAS export'!CZ16</f>
        <v>45633</v>
      </c>
      <c r="BT14" s="10">
        <f>'LibPAS export'!DA16</f>
        <v>89504</v>
      </c>
      <c r="BU14" s="10">
        <f>'LibPAS export'!DB16</f>
        <v>25806</v>
      </c>
      <c r="BV14" s="10">
        <f>'LibPAS export'!DC16</f>
        <v>12141</v>
      </c>
      <c r="BW14" s="10">
        <f>'LibPAS export'!DD16</f>
        <v>37947</v>
      </c>
      <c r="BX14" s="10">
        <f>'LibPAS export'!DE16</f>
        <v>5309</v>
      </c>
      <c r="BY14" s="10">
        <f>'LibPAS export'!DF16</f>
        <v>0</v>
      </c>
      <c r="BZ14" s="10">
        <f>'LibPAS export'!DG16</f>
        <v>5309</v>
      </c>
      <c r="CA14" s="10">
        <f>'LibPAS export'!DH16</f>
        <v>132760</v>
      </c>
      <c r="CB14" s="10" t="str">
        <f>'LibPAS export'!DI16</f>
        <v/>
      </c>
      <c r="CC14" s="10">
        <f>'LibPAS export'!DJ16</f>
        <v>132760</v>
      </c>
      <c r="CD14" s="10">
        <f>'LibPAS export'!DK16</f>
        <v>1227</v>
      </c>
      <c r="CE14" s="258">
        <f>'LibPAS export'!DX16</f>
        <v>42332</v>
      </c>
      <c r="CF14" s="244">
        <f>'LibPAS export'!DP16</f>
        <v>3</v>
      </c>
      <c r="CG14" s="244">
        <f>'LibPAS export'!DQ16</f>
        <v>67</v>
      </c>
      <c r="CH14" s="244">
        <f>'LibPAS export'!DR16</f>
        <v>70</v>
      </c>
      <c r="CI14" s="258">
        <f>'LibPAS export'!DM16</f>
        <v>4891</v>
      </c>
      <c r="CJ14" s="258">
        <f>'LibPAS export'!EC16</f>
        <v>11528</v>
      </c>
      <c r="CK14" s="258">
        <f>'LibPAS export'!DN16</f>
        <v>11397</v>
      </c>
      <c r="CL14" s="258">
        <f>'LibPAS export'!EG16</f>
        <v>793</v>
      </c>
      <c r="CM14" s="203">
        <f>'LibPAS export'!DS16</f>
        <v>0</v>
      </c>
      <c r="CN14" s="203">
        <f>'LibPAS export'!EQ16</f>
        <v>7</v>
      </c>
      <c r="CO14" s="244">
        <f>'LibPAS export'!DL16</f>
        <v>219</v>
      </c>
      <c r="CP14" s="10">
        <f>'LibPAS export'!ET16</f>
        <v>96591</v>
      </c>
      <c r="CQ14" s="10">
        <f>'LibPAS export'!EU16</f>
        <v>31458</v>
      </c>
      <c r="CR14" s="10">
        <f>'LibPAS export'!EV16</f>
        <v>128049</v>
      </c>
      <c r="CS14" s="10">
        <f>'LibPAS export'!EW16</f>
        <v>15581</v>
      </c>
      <c r="CT14" s="10">
        <f>'LibPAS export'!EX16</f>
        <v>756</v>
      </c>
      <c r="CU14" s="10">
        <f>'LibPAS export'!EY16</f>
        <v>16337</v>
      </c>
      <c r="CV14" s="10">
        <f>'LibPAS export'!EZ16</f>
        <v>62586</v>
      </c>
      <c r="CW14" s="10">
        <f>'LibPAS export'!FA16</f>
        <v>13193</v>
      </c>
      <c r="CX14" s="10">
        <f>'LibPAS export'!FB16</f>
        <v>75779</v>
      </c>
      <c r="CY14" s="10">
        <f>'LibPAS export'!FC16</f>
        <v>220165</v>
      </c>
      <c r="CZ14" s="10">
        <f>'LibPAS export'!FE16</f>
        <v>5157</v>
      </c>
      <c r="DA14" s="10" t="str">
        <f>'LibPAS export'!FF16</f>
        <v/>
      </c>
      <c r="DB14" s="10">
        <f>'LibPAS export'!FG16</f>
        <v>225322</v>
      </c>
      <c r="DC14" s="10">
        <f>'LibPAS export'!FH16</f>
        <v>10705</v>
      </c>
      <c r="DD14" s="10">
        <f>'LibPAS export'!FQ16</f>
        <v>5157</v>
      </c>
      <c r="DE14" s="10">
        <f t="shared" si="0"/>
        <v>15862</v>
      </c>
      <c r="DF14" s="10">
        <f>'LibPAS export'!FI16</f>
        <v>79971</v>
      </c>
      <c r="DG14" s="10">
        <f>'LibPAS export'!FN16</f>
        <v>9450</v>
      </c>
      <c r="DH14" s="10" t="str">
        <f>'LibPAS export'!FR16</f>
        <v/>
      </c>
      <c r="DI14" s="10">
        <f>'LibPAS export'!FS16</f>
        <v>14607</v>
      </c>
      <c r="DJ14" s="258" t="str">
        <f>'LibPAS export'!FJ16</f>
        <v/>
      </c>
      <c r="DK14" s="258">
        <f>'LibPAS export'!FK16</f>
        <v>90676</v>
      </c>
      <c r="DL14" s="10">
        <f>'LibPAS export'!FU16</f>
        <v>194695</v>
      </c>
      <c r="DM14" s="10">
        <f>'LibPAS export'!FV16</f>
        <v>122230</v>
      </c>
      <c r="DN14" s="10" t="str">
        <f>'LibPAS export'!FW16</f>
        <v/>
      </c>
      <c r="DO14" s="10">
        <f>'LibPAS export'!FX16</f>
        <v>14327</v>
      </c>
      <c r="DP14" s="10">
        <f>'LibPAS export'!ER16</f>
        <v>331252</v>
      </c>
      <c r="DQ14" s="10" t="str">
        <f>'LibPAS export'!FY16</f>
        <v/>
      </c>
      <c r="DR14" s="10">
        <f>'LibPAS export'!GA16</f>
        <v>28784</v>
      </c>
      <c r="DS14" s="10">
        <f>'LibPAS export'!GB16</f>
        <v>8133</v>
      </c>
      <c r="DT14" s="10">
        <f>'LibPAS export'!GC16</f>
        <v>36917</v>
      </c>
      <c r="DU14" s="10">
        <f>'LibPAS export'!GD16</f>
        <v>283828</v>
      </c>
      <c r="DV14" s="244">
        <f>'LibPAS export'!GO16</f>
        <v>64</v>
      </c>
      <c r="DW14" s="244">
        <f>'LibPAS export'!GP16</f>
        <v>0</v>
      </c>
      <c r="DX14" s="244">
        <f>'LibPAS export'!GQ16</f>
        <v>196</v>
      </c>
      <c r="DY14" s="244">
        <f>'LibPAS export'!GR16</f>
        <v>0</v>
      </c>
      <c r="DZ14" s="244">
        <f>'LibPAS export'!GS16</f>
        <v>6</v>
      </c>
      <c r="EA14" s="244">
        <f>'LibPAS export'!GT16</f>
        <v>0</v>
      </c>
      <c r="EB14" s="244">
        <f>'LibPAS export'!GU16</f>
        <v>266</v>
      </c>
      <c r="EC14" s="244">
        <f>'LibPAS export'!GV16</f>
        <v>-1</v>
      </c>
      <c r="ED14" s="244" t="str">
        <f>'LibPAS export'!GW16</f>
        <v/>
      </c>
      <c r="EE14" s="244">
        <f>'LibPAS export'!GX16</f>
        <v>-1</v>
      </c>
      <c r="EF14" s="10">
        <f>'LibPAS export'!HB16</f>
        <v>4712</v>
      </c>
      <c r="EG14" s="10" t="str">
        <f>'LibPAS export'!HC16</f>
        <v/>
      </c>
      <c r="EH14" s="10">
        <f>'LibPAS export'!HD16</f>
        <v>4712</v>
      </c>
      <c r="EI14" s="10">
        <f>'LibPAS export'!GY16</f>
        <v>95</v>
      </c>
      <c r="EJ14" s="10" t="str">
        <f>'LibPAS export'!GZ16</f>
        <v/>
      </c>
      <c r="EK14" s="10">
        <f>'LibPAS export'!HA16</f>
        <v>95</v>
      </c>
      <c r="EL14" s="10">
        <f>'LibPAS export'!HE16</f>
        <v>4806</v>
      </c>
      <c r="EM14" s="10" t="s">
        <v>5026</v>
      </c>
      <c r="EN14" s="10" t="s">
        <v>5026</v>
      </c>
      <c r="EO14" s="10" t="s">
        <v>5026</v>
      </c>
      <c r="EP14" s="10" t="s">
        <v>5026</v>
      </c>
      <c r="EQ14" s="258">
        <f>'LibPAS export'!HQ16</f>
        <v>1539</v>
      </c>
      <c r="ER14" s="258">
        <f>'LibPAS export'!HR16</f>
        <v>26857</v>
      </c>
      <c r="ES14" s="10">
        <f>'LibPAS export'!HL16</f>
        <v>50038</v>
      </c>
      <c r="ET14" s="10" t="str">
        <f>'LibPAS export'!HJ16</f>
        <v>Did not track this year</v>
      </c>
      <c r="EU14" s="10" t="str">
        <f>'LibPAS export'!HK16</f>
        <v>Did not track this year</v>
      </c>
      <c r="EV14" s="244">
        <f>'LibPAS export'!HS16</f>
        <v>238</v>
      </c>
      <c r="EW14" s="244">
        <f>'LibPAS export'!HT16</f>
        <v>147</v>
      </c>
      <c r="EX14" s="203" t="str">
        <f>'LibPAS export'!AT16</f>
        <v>www.ccpl.us</v>
      </c>
      <c r="EY14" s="244">
        <f>'LibPAS export'!HU16</f>
        <v>36</v>
      </c>
      <c r="EZ14" s="244">
        <f>'LibPAS export'!HV16</f>
        <v>39</v>
      </c>
      <c r="FA14" s="258">
        <f>'LibPAS export'!HW16</f>
        <v>59341</v>
      </c>
      <c r="FB14" s="10" t="str">
        <f>'LibPAS export'!HY16</f>
        <v/>
      </c>
      <c r="FC14" s="10" t="str">
        <f>'LibPAS export'!HZ16</f>
        <v/>
      </c>
      <c r="FD14" s="203" t="s">
        <v>1530</v>
      </c>
      <c r="FE14" s="203" t="s">
        <v>1530</v>
      </c>
      <c r="FF14" s="203" t="s">
        <v>1530</v>
      </c>
      <c r="FG14" s="203" t="s">
        <v>1530</v>
      </c>
      <c r="FH14" s="203" t="s">
        <v>1530</v>
      </c>
      <c r="FI14" s="203" t="s">
        <v>1530</v>
      </c>
      <c r="FJ14" s="203" t="s">
        <v>1530</v>
      </c>
      <c r="FK14" s="203" t="s">
        <v>1530</v>
      </c>
      <c r="FL14" s="203" t="s">
        <v>1530</v>
      </c>
      <c r="FM14" s="203" t="s">
        <v>1530</v>
      </c>
      <c r="FN14" s="203" t="s">
        <v>1530</v>
      </c>
      <c r="FO14" s="203" t="s">
        <v>1530</v>
      </c>
      <c r="FP14" s="203" t="s">
        <v>1530</v>
      </c>
      <c r="FQ14" s="203" t="s">
        <v>1530</v>
      </c>
      <c r="FR14" s="203" t="s">
        <v>1530</v>
      </c>
      <c r="FS14" s="203" t="s">
        <v>1530</v>
      </c>
      <c r="FT14" s="203" t="s">
        <v>1530</v>
      </c>
      <c r="FU14" s="203" t="s">
        <v>1530</v>
      </c>
      <c r="FV14" s="203" t="s">
        <v>1530</v>
      </c>
      <c r="FW14" s="203" t="s">
        <v>1530</v>
      </c>
      <c r="FX14" s="203" t="s">
        <v>1530</v>
      </c>
      <c r="FY14" s="203" t="s">
        <v>1530</v>
      </c>
      <c r="FZ14" s="203" t="s">
        <v>1530</v>
      </c>
      <c r="GA14" s="203" t="s">
        <v>1530</v>
      </c>
      <c r="GB14" s="203" t="s">
        <v>1530</v>
      </c>
      <c r="GC14" s="203" t="str">
        <f>'LibPAS export'!G16</f>
        <v>NC0022</v>
      </c>
      <c r="GD14" s="203" t="str">
        <f>'LibPAS export'!H16</f>
        <v>C-CALDWELL</v>
      </c>
      <c r="GE14" s="203" t="str">
        <f>'LibPAS export'!I16</f>
        <v>NO</v>
      </c>
      <c r="GF14" s="203" t="str">
        <f>'LibPAS export'!J16</f>
        <v>CO</v>
      </c>
      <c r="GG14" s="203" t="str">
        <f>'LibPAS export'!K16</f>
        <v>MO</v>
      </c>
      <c r="GH14" s="203" t="str">
        <f>'LibPAS export'!L16</f>
        <v>Y</v>
      </c>
      <c r="GI14" s="203" t="str">
        <f>'LibPAS export'!M16</f>
        <v>CO1</v>
      </c>
      <c r="GJ14" s="203" t="str">
        <f>'LibPAS export'!N16</f>
        <v>N</v>
      </c>
      <c r="GK14" s="258">
        <f>'LibPAS export'!O16</f>
        <v>82571</v>
      </c>
      <c r="GL14" s="203">
        <f>'LibPAS export'!AH16</f>
        <v>1</v>
      </c>
      <c r="GM14" s="203" t="str">
        <f>'LibPAS export'!AI16</f>
        <v>County</v>
      </c>
      <c r="GN14" s="203" t="str">
        <f>'LibPAS export'!P16</f>
        <v>No</v>
      </c>
      <c r="GO14" s="203">
        <f>'LibPAS export'!Q16</f>
        <v>261</v>
      </c>
      <c r="GP14" s="203">
        <f>'LibPAS export'!R16</f>
        <v>61</v>
      </c>
      <c r="GQ14" s="203">
        <f>'LibPAS export'!S16</f>
        <v>2201</v>
      </c>
      <c r="GR14" s="203">
        <f>'LibPAS export'!T16</f>
        <v>26186</v>
      </c>
      <c r="GS14" s="203">
        <f>'LibPAS export'!U16</f>
        <v>65</v>
      </c>
      <c r="GT14" s="203">
        <f>'LibPAS export'!V16</f>
        <v>9</v>
      </c>
      <c r="GU14" s="203">
        <f>'LibPAS export'!W16</f>
        <v>108</v>
      </c>
      <c r="GV14" s="203">
        <f>'LibPAS export'!X16</f>
        <v>5339</v>
      </c>
      <c r="GW14" s="283">
        <f>'LibPAS export'!GF16</f>
        <v>0.98043999999999998</v>
      </c>
      <c r="GX14" s="283">
        <f>'LibPAS export'!GG16</f>
        <v>-2.1000000000000001E-4</v>
      </c>
      <c r="GY14" s="245">
        <f>'LibPAS export'!GH16</f>
        <v>18.06767</v>
      </c>
      <c r="GZ14" s="245">
        <f>'LibPAS export'!GI16</f>
        <v>24.04082</v>
      </c>
      <c r="HA14" s="245">
        <f>'LibPAS export'!GJ16</f>
        <v>-1.5630000000000002E-2</v>
      </c>
      <c r="HB14" s="284">
        <f>'LibPAS export'!JC16</f>
        <v>3.0932599999999999</v>
      </c>
      <c r="HC14" s="284">
        <f>'LibPAS export'!JD16</f>
        <v>2.4342899999999998</v>
      </c>
      <c r="HD14" s="284">
        <f>'LibPAS export'!JE16</f>
        <v>0.33981</v>
      </c>
      <c r="HE14" s="284">
        <f>'LibPAS export'!JF16</f>
        <v>27.75545</v>
      </c>
      <c r="HF14" s="284">
        <f>'LibPAS export'!JG16</f>
        <v>21.842590000000001</v>
      </c>
      <c r="HG14" s="284">
        <f>'LibPAS export'!JH16</f>
        <v>3.0490599999999999</v>
      </c>
      <c r="HH14" s="284">
        <f>'LibPAS export'!JI16</f>
        <v>3.6101000000000001</v>
      </c>
      <c r="HI14" s="284">
        <f>'LibPAS export'!JJ16</f>
        <v>2.8410299999999999</v>
      </c>
      <c r="HJ14" s="284">
        <f>'LibPAS export'!JK16</f>
        <v>0.39659</v>
      </c>
      <c r="HK14" s="284">
        <f>'LibPAS export'!JL16</f>
        <v>20.477399999999999</v>
      </c>
      <c r="HL14" s="284">
        <f>'LibPAS export'!JM16</f>
        <v>16.115010000000002</v>
      </c>
      <c r="HM14" s="284">
        <f>'LibPAS export'!JN16</f>
        <v>2.24953</v>
      </c>
      <c r="HN14" s="284">
        <f>'LibPAS export'!JO16</f>
        <v>213.20183</v>
      </c>
      <c r="HO14" s="284">
        <f>'LibPAS export'!JP16</f>
        <v>167.78255999999999</v>
      </c>
      <c r="HP14" s="284">
        <f>'LibPAS export'!JQ16</f>
        <v>23.421140000000001</v>
      </c>
      <c r="HQ14" s="284">
        <f>'LibPAS export'!JR16</f>
        <v>11.12345</v>
      </c>
      <c r="HR14" s="284">
        <f>'LibPAS export'!JS16</f>
        <v>8.7537800000000008</v>
      </c>
      <c r="HS14" s="284">
        <f>'LibPAS export'!JT16</f>
        <v>1.2219599999999999</v>
      </c>
      <c r="HT14" s="284">
        <f>'LibPAS export'!JU16</f>
        <v>4.0117200000000004</v>
      </c>
      <c r="HU14" s="284">
        <f>'LibPAS export'!JV16</f>
        <v>3.4373800000000001</v>
      </c>
      <c r="HV14" s="284">
        <f>'LibPAS export'!JW16</f>
        <v>6.4468899999999998</v>
      </c>
      <c r="HW14" s="284">
        <f>'LibPAS export'!JX16</f>
        <v>3.9819100000000001</v>
      </c>
      <c r="HX14" s="284">
        <f>'LibPAS export'!JY16</f>
        <v>0.60599999999999998</v>
      </c>
      <c r="HY14" s="284">
        <f>'LibPAS export'!JZ16</f>
        <v>1.1155999999999999</v>
      </c>
      <c r="HZ14" s="284">
        <f>'LibPAS export'!KA16</f>
        <v>0.44708999999999999</v>
      </c>
      <c r="IA14" s="284">
        <f>'LibPAS export'!KB16</f>
        <v>5.8200000000000002E-2</v>
      </c>
      <c r="IB14" s="284">
        <f>'LibPAS export'!KC16</f>
        <v>2.8800000000000002E-3</v>
      </c>
      <c r="IC14" s="284">
        <f>'LibPAS export'!KD16</f>
        <v>1.7799999999999999E-3</v>
      </c>
      <c r="ID14" s="284">
        <f>'LibPAS export'!KE16</f>
        <v>0.71867000000000003</v>
      </c>
      <c r="IE14" s="284">
        <f>'LibPAS export'!KF16</f>
        <v>-1.0000000000000001E-5</v>
      </c>
      <c r="IF14" s="284">
        <f>'LibPAS export'!KG16</f>
        <v>5.7070000000000003E-2</v>
      </c>
      <c r="IG14" s="284">
        <f>'LibPAS export'!KH16</f>
        <v>2633</v>
      </c>
      <c r="IH14" s="284">
        <f>'LibPAS export'!KI16</f>
        <v>12509</v>
      </c>
      <c r="II14" s="284">
        <f>'LibPAS export'!KJ16</f>
        <v>10007</v>
      </c>
      <c r="IJ14" s="284">
        <f>'LibPAS export'!KK16</f>
        <v>14938</v>
      </c>
      <c r="IK14" s="284">
        <f>'LibPAS export'!KL16</f>
        <v>70957</v>
      </c>
      <c r="IL14" s="284">
        <f>'LibPAS export'!KM16</f>
        <v>56765</v>
      </c>
      <c r="IM14" s="284">
        <f>'LibPAS export'!KN16</f>
        <v>66250</v>
      </c>
      <c r="IN14" s="284">
        <f>'LibPAS export'!KO16</f>
        <v>82813</v>
      </c>
      <c r="IO14" s="284">
        <f>'LibPAS export'!KP16</f>
        <v>1.61415</v>
      </c>
      <c r="IP14" s="284">
        <f>'LibPAS export'!KQ16</f>
        <v>17434</v>
      </c>
      <c r="IQ14" s="284">
        <f>'LibPAS export'!KR16</f>
        <v>8.3818800000000007</v>
      </c>
      <c r="IR14" s="284">
        <f>'LibPAS export'!KS16</f>
        <v>1.59012</v>
      </c>
      <c r="IS14" s="284">
        <f>'LibPAS export'!KT16</f>
        <v>10.059200000000001</v>
      </c>
      <c r="IT14" s="284">
        <f>'LibPAS export'!KU16</f>
        <v>0.32938000000000001</v>
      </c>
      <c r="IU14" s="284">
        <f>'LibPAS export'!KV16</f>
        <v>0.40915000000000001</v>
      </c>
      <c r="IV14" s="284">
        <f>'LibPAS export'!KW16</f>
        <v>12.38785</v>
      </c>
      <c r="IW14" s="284">
        <f>'LibPAS export'!KX16</f>
        <v>9.7656899999999993</v>
      </c>
      <c r="IX14" s="284">
        <f>'LibPAS export'!KY16</f>
        <v>2.4853399999999999</v>
      </c>
      <c r="IY14" s="284">
        <f>'LibPAS export'!KZ16</f>
        <v>0</v>
      </c>
      <c r="IZ14" s="284">
        <f>'LibPAS export'!LA16</f>
        <v>2.65E-3</v>
      </c>
      <c r="JA14" s="284">
        <f>'LibPAS export'!LB16</f>
        <v>0.51266999999999996</v>
      </c>
      <c r="JB14" s="284">
        <f>'LibPAS export'!LC16</f>
        <v>8.4999999999999995E-4</v>
      </c>
      <c r="JC14" s="284">
        <f>'LibPAS export'!LD16</f>
        <v>0.10835</v>
      </c>
      <c r="JD14" s="284">
        <f>'LibPAS export'!LE16</f>
        <v>0.51466999999999996</v>
      </c>
      <c r="JE14" s="284">
        <f>'LibPAS export'!LF16</f>
        <v>5.9322299999999997</v>
      </c>
      <c r="JF14" s="284">
        <f>'LibPAS export'!LG16</f>
        <v>1.6078300000000001</v>
      </c>
      <c r="JG14" s="284">
        <f>'LibPAS export'!LH16</f>
        <v>0.16955000000000001</v>
      </c>
      <c r="JH14" s="284">
        <f>'LibPAS export'!LI16</f>
        <v>1146</v>
      </c>
      <c r="JI14" s="284">
        <f>'LibPAS export'!LJ16</f>
        <v>1.89615</v>
      </c>
      <c r="JJ14" s="284">
        <f>'LibPAS export'!LK16</f>
        <v>1.2803899999999999</v>
      </c>
      <c r="JK14" s="284">
        <f>'LibPAS export'!LL16</f>
        <v>444</v>
      </c>
      <c r="JL14" s="284">
        <f>'LibPAS export'!LM16</f>
        <v>330</v>
      </c>
      <c r="JM14" s="284">
        <f>'LibPAS export'!LN16</f>
        <v>12.4093</v>
      </c>
      <c r="JN14" s="284">
        <f>'LibPAS export'!LO16</f>
        <v>1.36321</v>
      </c>
      <c r="JO14" s="284">
        <f>'LibPAS export'!LP16</f>
        <v>1.0658099999999999</v>
      </c>
      <c r="JP14" s="284">
        <f>'LibPAS export'!LQ16</f>
        <v>0.23011000000000001</v>
      </c>
      <c r="JQ14" s="284">
        <f>'LibPAS export'!LR16</f>
        <v>4.8439999999999997E-2</v>
      </c>
      <c r="JR14" s="284">
        <f>'LibPAS export'!LS16</f>
        <v>0.37923000000000001</v>
      </c>
      <c r="JS14" s="284">
        <f>'LibPAS export'!LT16</f>
        <v>4</v>
      </c>
      <c r="JT14" s="284">
        <f>'LibPAS export'!LU16</f>
        <v>2</v>
      </c>
      <c r="JU14" s="284">
        <f>'LibPAS export'!LV16</f>
        <v>1.16709</v>
      </c>
      <c r="JV14" s="284">
        <f>'LibPAS export'!LW16</f>
        <v>6370</v>
      </c>
      <c r="JW14" s="284">
        <f>'LibPAS export'!LX16</f>
        <v>38.987360000000002</v>
      </c>
      <c r="JX14" s="284">
        <f>'LibPAS export'!LY16</f>
        <v>5458</v>
      </c>
      <c r="JY14" s="284">
        <f>'LibPAS export'!LZ16</f>
        <v>6.8733500000000003</v>
      </c>
      <c r="JZ14" s="284">
        <f>'LibPAS export'!MA16</f>
        <v>45.501649999999998</v>
      </c>
      <c r="KA14" s="284">
        <f>'LibPAS export'!MB16</f>
        <v>0.17630000000000001</v>
      </c>
      <c r="KB14" s="284">
        <f>'LibPAS export'!MC16</f>
        <v>962</v>
      </c>
      <c r="KC14" s="284">
        <f>'LibPAS export'!MD16</f>
        <v>0.61951999999999996</v>
      </c>
      <c r="KD14" s="284">
        <f>'LibPAS export'!ME16</f>
        <v>0.39659</v>
      </c>
      <c r="KE14" s="284">
        <f>'LibPAS export'!MF16</f>
        <v>0.72302999999999995</v>
      </c>
      <c r="KF14" s="284">
        <f>'LibPAS export'!MG16</f>
        <v>8.8166499999999992</v>
      </c>
      <c r="KG14" s="284">
        <f>'LibPAS export'!MH16</f>
        <v>8.9728899999999996</v>
      </c>
      <c r="KH14" s="284">
        <f>'LibPAS export'!MI16</f>
        <v>3.6101000000000001</v>
      </c>
      <c r="KI14" s="284">
        <f>'LibPAS export'!MJ16</f>
        <v>46.666670000000003</v>
      </c>
      <c r="KJ14" s="284">
        <f>'LibPAS export'!MK16</f>
        <v>42440</v>
      </c>
      <c r="KK14" s="284">
        <f>'LibPAS export'!ML16</f>
        <v>32786</v>
      </c>
      <c r="KL14" s="284">
        <f>'LibPAS export'!MM16</f>
        <v>5.7360000000000001E-2</v>
      </c>
      <c r="KM14" s="284">
        <f>'LibPAS export'!MN16</f>
        <v>0.37970999999999999</v>
      </c>
      <c r="KN14" s="284">
        <f>'LibPAS export'!MO16</f>
        <v>6.694E-2</v>
      </c>
      <c r="KO14" s="284">
        <f>'LibPAS export'!MP16</f>
        <v>1.208E-2</v>
      </c>
      <c r="KP14" s="284">
        <f>'LibPAS export'!MQ16</f>
        <v>7.9939999999999997E-2</v>
      </c>
      <c r="KQ14" s="284">
        <f>'LibPAS export'!MR16</f>
        <v>1.409E-2</v>
      </c>
      <c r="KR14" s="284">
        <f>'LibPAS export'!MS16</f>
        <v>0.8</v>
      </c>
      <c r="KS14" s="284">
        <f>'LibPAS export'!MT16</f>
        <v>0.2631579</v>
      </c>
      <c r="KT14" s="284">
        <f>'LibPAS export'!MU16</f>
        <v>0.73684210000000006</v>
      </c>
      <c r="KU14" s="284">
        <f>'LibPAS export'!MV16</f>
        <v>0.2274658</v>
      </c>
      <c r="KV14" s="284">
        <f>'LibPAS export'!MW16</f>
        <v>0.77253419999999995</v>
      </c>
      <c r="KW14" s="284">
        <f>'LibPAS export'!MX16</f>
        <v>0.1098543</v>
      </c>
      <c r="KX14" s="284">
        <f>'LibPAS export'!MY16</f>
        <v>9.3475999999999993E-3</v>
      </c>
      <c r="KY14" s="284">
        <f>'LibPAS export'!MZ16</f>
        <v>0.17900779999999999</v>
      </c>
      <c r="KZ14" s="284">
        <f>'LibPAS export'!NA16</f>
        <v>1.46187E-2</v>
      </c>
      <c r="LA14" s="284">
        <f>'LibPAS export'!NB16</f>
        <v>0.1031798</v>
      </c>
      <c r="LB14" s="284">
        <f>'LibPAS export'!NC16</f>
        <v>8.5888000000000006E-2</v>
      </c>
      <c r="LC14" s="284">
        <f>'LibPAS export'!ND16</f>
        <v>0.607958</v>
      </c>
      <c r="LD14" s="284">
        <f>'LibPAS export'!NE16</f>
        <v>0.7869659</v>
      </c>
      <c r="LE14" s="284">
        <f>'LibPAS export'!NF16</f>
        <v>2.65887E-2</v>
      </c>
      <c r="LF14" s="284">
        <f>'LibPAS export'!NG16</f>
        <v>0.8120214</v>
      </c>
      <c r="LG14" s="284">
        <f>'LibPAS export'!NH16</f>
        <v>3.3028399999999999E-2</v>
      </c>
      <c r="LH14" s="284">
        <f>'LibPAS export'!NI16</f>
        <v>0.12836149999999999</v>
      </c>
      <c r="LI14" s="284">
        <f>'LibPAS export'!NJ16</f>
        <v>9653</v>
      </c>
      <c r="LJ14" s="284">
        <f>'LibPAS export'!NK16</f>
        <v>7.6882700000000002</v>
      </c>
      <c r="LK14" s="284">
        <f>'LibPAS export'!NL16</f>
        <v>16514</v>
      </c>
      <c r="LL14" s="284">
        <f>'LibPAS export'!NM16</f>
        <v>20642</v>
      </c>
      <c r="LM14" s="284">
        <f>'LibPAS export'!NN16</f>
        <v>4345</v>
      </c>
      <c r="LN14" s="284">
        <f>'LibPAS export'!NO16</f>
        <v>0.78183579999999997</v>
      </c>
      <c r="LO14" s="284">
        <f>'LibPAS export'!NP16</f>
        <v>8.5090899999999997E-2</v>
      </c>
      <c r="LP14" s="284">
        <f>'LibPAS export'!NQ16</f>
        <v>0.13307330000000001</v>
      </c>
      <c r="LQ14" s="284">
        <f>'LibPAS export'!NR16</f>
        <v>0.53174999999999994</v>
      </c>
      <c r="LR14" s="284">
        <f>'LibPAS export'!NS16</f>
        <v>1.8059799999999999</v>
      </c>
      <c r="LS14" s="284">
        <f>'LibPAS export'!NT16</f>
        <v>0.4108</v>
      </c>
      <c r="LT14" s="284">
        <f>'LibPAS export'!NU16</f>
        <v>34</v>
      </c>
      <c r="LU14" s="284">
        <f>'LibPAS export'!NV16</f>
        <v>3.7640099999999999</v>
      </c>
      <c r="LV14" s="284">
        <f>'LibPAS export'!NW16</f>
        <v>22</v>
      </c>
      <c r="LW14" s="284">
        <f>'LibPAS export'!NX16</f>
        <v>2.9428399999999999</v>
      </c>
      <c r="LX14" s="284">
        <f>'LibPAS export'!NY16</f>
        <v>0.32328000000000001</v>
      </c>
      <c r="LY14" s="284">
        <f>'LibPAS export'!NZ16</f>
        <v>0.32384000000000002</v>
      </c>
      <c r="LZ14" s="285">
        <f>'LibPAS export'!EH16</f>
        <v>5.9400500000000002E-2</v>
      </c>
      <c r="MA14" s="285">
        <f>'LibPAS export'!EI16</f>
        <v>1.0671999999999999E-3</v>
      </c>
      <c r="MB14" s="285">
        <f>'LibPAS export'!EJ16</f>
        <v>0.2663181</v>
      </c>
      <c r="MC14" s="285">
        <f>'LibPAS export'!EK16</f>
        <v>0</v>
      </c>
      <c r="MD14" s="285">
        <f>'LibPAS export'!EL16</f>
        <v>0.2062792</v>
      </c>
      <c r="ME14" s="285">
        <f>'LibPAS export'!EM16</f>
        <v>3.411E-4</v>
      </c>
      <c r="MF14" s="285">
        <f>'LibPAS export'!EN16</f>
        <v>0.64692499999999997</v>
      </c>
      <c r="MG14" s="285">
        <f>'LibPAS export'!EO16</f>
        <v>8.0007999999999996E-2</v>
      </c>
      <c r="MH14" s="285">
        <f>'LibPAS export'!EP16</f>
        <v>0.27808440000000001</v>
      </c>
      <c r="MI14" s="285"/>
    </row>
    <row r="15" spans="1:347" x14ac:dyDescent="0.2">
      <c r="A15" s="6" t="str">
        <f>'LibPAS export'!G17</f>
        <v>NC0107</v>
      </c>
      <c r="B15" s="6" t="s">
        <v>3693</v>
      </c>
      <c r="C15" s="6"/>
      <c r="D15" s="6" t="s">
        <v>5001</v>
      </c>
      <c r="E15" s="203" t="str">
        <f>'LibPAS export'!AG17</f>
        <v>CASWELL COUNTY PUBLIC LIBRARY</v>
      </c>
      <c r="F15" s="203" t="str">
        <f>'LibPAS export'!AJ17</f>
        <v>CASWELL</v>
      </c>
      <c r="G15" s="203" t="str">
        <f>'LibPAS export'!Y17</f>
        <v>161 MAIN STREET EAST</v>
      </c>
      <c r="H15" s="203" t="str">
        <f>'LibPAS export'!Z17</f>
        <v>YANCEYVILLE</v>
      </c>
      <c r="I15" s="203" t="str">
        <f>'LibPAS export'!AA17</f>
        <v>27379</v>
      </c>
      <c r="J15" s="203" t="str">
        <f>'LibPAS export'!AB17</f>
        <v/>
      </c>
      <c r="K15" s="203" t="str">
        <f>'LibPAS export'!AC17</f>
        <v>161 MAIN STREET EAST</v>
      </c>
      <c r="L15" s="203" t="str">
        <f>'LibPAS export'!AD17</f>
        <v>YANCEYVILLE</v>
      </c>
      <c r="M15" s="203" t="str">
        <f>'LibPAS export'!AE17</f>
        <v>27379</v>
      </c>
      <c r="N15" s="203" t="str">
        <f>'LibPAS export'!AF17</f>
        <v/>
      </c>
      <c r="O15" s="203" t="str">
        <f>'LibPAS export'!AK17</f>
        <v>Rhonda H. Griffin</v>
      </c>
      <c r="P15" s="203" t="str">
        <f>'LibPAS export'!AL17</f>
        <v>(336) 694-6241</v>
      </c>
      <c r="Q15" s="203" t="str">
        <f>'LibPAS export'!AM17</f>
        <v>(336) 694-9846</v>
      </c>
      <c r="R15" s="203" t="str">
        <f>'LibPAS export'!AN17</f>
        <v>rgriffin@caswellcountync.gov</v>
      </c>
      <c r="S15" s="203" t="str">
        <f>'LibPAS export'!AO17</f>
        <v>Rhonda H. Griffin</v>
      </c>
      <c r="T15" s="203" t="str">
        <f>'LibPAS export'!AP17</f>
        <v>Library Director</v>
      </c>
      <c r="U15" s="203" t="str">
        <f>'LibPAS export'!AQ17</f>
        <v>(336) 694-6241</v>
      </c>
      <c r="V15" s="203" t="str">
        <f>'LibPAS export'!AR17</f>
        <v>(336) 694-9846</v>
      </c>
      <c r="W15" s="203" t="str">
        <f>'LibPAS export'!AS17</f>
        <v>rgriffin@caswellcountync.gov</v>
      </c>
      <c r="X15" s="203">
        <f>'LibPAS export'!BB17</f>
        <v>1</v>
      </c>
      <c r="Y15" s="203">
        <f>'LibPAS export'!BC17</f>
        <v>0</v>
      </c>
      <c r="Z15" s="203">
        <f>'LibPAS export'!BD17</f>
        <v>0</v>
      </c>
      <c r="AA15" s="203">
        <f>'LibPAS export'!BE17</f>
        <v>1</v>
      </c>
      <c r="AB15" s="10">
        <f>'LibPAS export'!BH17</f>
        <v>2410</v>
      </c>
      <c r="AC15" s="203">
        <f>'LibPAS export'!BI17</f>
        <v>1</v>
      </c>
      <c r="AD15" s="203">
        <f>'LibPAS export'!BJ17</f>
        <v>0</v>
      </c>
      <c r="AE15" s="203">
        <f>'LibPAS export'!BK17</f>
        <v>1</v>
      </c>
      <c r="AF15" s="203">
        <f>'LibPAS export'!BL17</f>
        <v>4.42</v>
      </c>
      <c r="AG15" s="203">
        <f>'LibPAS export'!BM17</f>
        <v>5.42</v>
      </c>
      <c r="AH15" s="286">
        <f>'LibPAS export'!BN17</f>
        <v>0.18450179999999999</v>
      </c>
      <c r="AI15" s="246">
        <f>'LibPAS export'!BO17</f>
        <v>48864</v>
      </c>
      <c r="AJ15" s="246" t="str">
        <f>'LibPAS export'!BP17</f>
        <v>34,514 - 56,988</v>
      </c>
      <c r="AK15" s="274" t="str">
        <f>'LibPAS export'!BQ17</f>
        <v>2010</v>
      </c>
      <c r="AL15" s="276" t="str">
        <f>'LibPAS export'!BR17</f>
        <v/>
      </c>
      <c r="AM15" s="276">
        <f>'LibPAS export'!BS17</f>
        <v>7</v>
      </c>
      <c r="AN15" s="276" t="str">
        <f>'LibPAS export'!BT17</f>
        <v/>
      </c>
      <c r="AO15" s="276" t="str">
        <f>'LibPAS export'!BU17</f>
        <v/>
      </c>
      <c r="AP15" s="246">
        <f>'LibPAS export'!BW17</f>
        <v>0</v>
      </c>
      <c r="AQ15" s="246">
        <f>'LibPAS export'!BX17</f>
        <v>143840</v>
      </c>
      <c r="AR15" s="246">
        <f>'LibPAS export'!BY17</f>
        <v>143840</v>
      </c>
      <c r="AS15" s="246">
        <f>'LibPAS export'!BZ17</f>
        <v>82717</v>
      </c>
      <c r="AT15" s="246">
        <f>'LibPAS export'!CA17</f>
        <v>0</v>
      </c>
      <c r="AU15" s="246">
        <f>'LibPAS export'!CB17</f>
        <v>82717</v>
      </c>
      <c r="AV15" s="246">
        <f>'LibPAS export'!CC17</f>
        <v>31938</v>
      </c>
      <c r="AW15" s="246">
        <f>'LibPAS export'!CD17</f>
        <v>0</v>
      </c>
      <c r="AX15" s="246">
        <f>'LibPAS export'!CE17</f>
        <v>31938</v>
      </c>
      <c r="AY15" s="246">
        <f>'LibPAS export'!CF17</f>
        <v>16628</v>
      </c>
      <c r="AZ15" s="246">
        <f>'LibPAS export'!BV17</f>
        <v>275123</v>
      </c>
      <c r="BA15" s="246">
        <f>'LibPAS export'!CH17</f>
        <v>145577</v>
      </c>
      <c r="BB15" s="246">
        <f>'LibPAS export'!CI17</f>
        <v>37492</v>
      </c>
      <c r="BC15" s="246">
        <f>'LibPAS export'!CJ17</f>
        <v>183069</v>
      </c>
      <c r="BD15" s="246">
        <f>'LibPAS export'!CK17</f>
        <v>21950</v>
      </c>
      <c r="BE15" s="246">
        <f>'LibPAS export'!CL17</f>
        <v>3000</v>
      </c>
      <c r="BF15" s="246">
        <f>'LibPAS export'!CM17</f>
        <v>2980</v>
      </c>
      <c r="BG15" s="246">
        <f>'LibPAS export'!CN17</f>
        <v>27930</v>
      </c>
      <c r="BH15" s="246">
        <f>'LibPAS export'!CO17</f>
        <v>52600</v>
      </c>
      <c r="BI15" s="246">
        <f>'LibPAS export'!CP17</f>
        <v>263599</v>
      </c>
      <c r="BJ15" s="246">
        <f>'LibPAS export'!CQ17</f>
        <v>11524</v>
      </c>
      <c r="BK15" s="283">
        <f>'LibPAS export'!CG17</f>
        <v>4.1886699999999999E-2</v>
      </c>
      <c r="BL15" s="246">
        <f>'LibPAS export'!CR17</f>
        <v>0</v>
      </c>
      <c r="BM15" s="246">
        <f>'LibPAS export'!CS17</f>
        <v>0</v>
      </c>
      <c r="BN15" s="246">
        <f>'LibPAS export'!CT17</f>
        <v>0</v>
      </c>
      <c r="BO15" s="246">
        <f>'LibPAS export'!CU17</f>
        <v>0</v>
      </c>
      <c r="BP15" s="246">
        <f>'LibPAS export'!CV17</f>
        <v>0</v>
      </c>
      <c r="BQ15" s="246">
        <f>'LibPAS export'!CW17</f>
        <v>0</v>
      </c>
      <c r="BR15" s="10">
        <f>'LibPAS export'!CY17</f>
        <v>14920</v>
      </c>
      <c r="BS15" s="10">
        <f>'LibPAS export'!CZ17</f>
        <v>13337</v>
      </c>
      <c r="BT15" s="10">
        <f>'LibPAS export'!DA17</f>
        <v>28257</v>
      </c>
      <c r="BU15" s="10">
        <f>'LibPAS export'!DB17</f>
        <v>10908</v>
      </c>
      <c r="BV15" s="10">
        <f>'LibPAS export'!DC17</f>
        <v>5734</v>
      </c>
      <c r="BW15" s="10">
        <f>'LibPAS export'!DD17</f>
        <v>16642</v>
      </c>
      <c r="BX15" s="10">
        <f>'LibPAS export'!DE17</f>
        <v>1218</v>
      </c>
      <c r="BY15" s="10">
        <f>'LibPAS export'!DF17</f>
        <v>300</v>
      </c>
      <c r="BZ15" s="10">
        <f>'LibPAS export'!DG17</f>
        <v>1518</v>
      </c>
      <c r="CA15" s="10">
        <f>'LibPAS export'!DH17</f>
        <v>46417</v>
      </c>
      <c r="CB15" s="10" t="str">
        <f>'LibPAS export'!DI17</f>
        <v/>
      </c>
      <c r="CC15" s="10">
        <f>'LibPAS export'!DJ17</f>
        <v>46417</v>
      </c>
      <c r="CD15" s="10">
        <f>'LibPAS export'!DK17</f>
        <v>774</v>
      </c>
      <c r="CE15" s="258">
        <f>'LibPAS export'!DX17</f>
        <v>36946</v>
      </c>
      <c r="CF15" s="244">
        <f>'LibPAS export'!DP17</f>
        <v>1</v>
      </c>
      <c r="CG15" s="244">
        <f>'LibPAS export'!DQ17</f>
        <v>67</v>
      </c>
      <c r="CH15" s="244">
        <f>'LibPAS export'!DR17</f>
        <v>68</v>
      </c>
      <c r="CI15" s="258">
        <f>'LibPAS export'!DM17</f>
        <v>679</v>
      </c>
      <c r="CJ15" s="258">
        <f>'LibPAS export'!EC17</f>
        <v>2155</v>
      </c>
      <c r="CK15" s="258">
        <f>'LibPAS export'!DN17</f>
        <v>1419</v>
      </c>
      <c r="CL15" s="258">
        <f>'LibPAS export'!EG17</f>
        <v>563</v>
      </c>
      <c r="CM15" s="203">
        <f>'LibPAS export'!DS17</f>
        <v>0</v>
      </c>
      <c r="CN15" s="203">
        <f>'LibPAS export'!EQ17</f>
        <v>33</v>
      </c>
      <c r="CO15" s="244">
        <f>'LibPAS export'!DL17</f>
        <v>39</v>
      </c>
      <c r="CP15" s="10">
        <f>'LibPAS export'!ET17</f>
        <v>17063</v>
      </c>
      <c r="CQ15" s="10">
        <f>'LibPAS export'!EU17</f>
        <v>4522</v>
      </c>
      <c r="CR15" s="10">
        <f>'LibPAS export'!EV17</f>
        <v>21585</v>
      </c>
      <c r="CS15" s="10">
        <f>'LibPAS export'!EW17</f>
        <v>2003</v>
      </c>
      <c r="CT15" s="10">
        <f>'LibPAS export'!EX17</f>
        <v>265</v>
      </c>
      <c r="CU15" s="10">
        <f>'LibPAS export'!EY17</f>
        <v>2268</v>
      </c>
      <c r="CV15" s="10">
        <f>'LibPAS export'!EZ17</f>
        <v>21925</v>
      </c>
      <c r="CW15" s="10">
        <f>'LibPAS export'!FA17</f>
        <v>5537</v>
      </c>
      <c r="CX15" s="10">
        <f>'LibPAS export'!FB17</f>
        <v>27462</v>
      </c>
      <c r="CY15" s="10">
        <f>'LibPAS export'!FC17</f>
        <v>51315</v>
      </c>
      <c r="CZ15" s="10">
        <f>'LibPAS export'!FE17</f>
        <v>860</v>
      </c>
      <c r="DA15" s="10" t="str">
        <f>'LibPAS export'!FF17</f>
        <v/>
      </c>
      <c r="DB15" s="10">
        <f>'LibPAS export'!FG17</f>
        <v>52175</v>
      </c>
      <c r="DC15" s="10">
        <f>'LibPAS export'!FH17</f>
        <v>1092</v>
      </c>
      <c r="DD15" s="10">
        <f>'LibPAS export'!FQ17</f>
        <v>-1</v>
      </c>
      <c r="DE15" s="10">
        <f t="shared" si="0"/>
        <v>1091</v>
      </c>
      <c r="DF15" s="10">
        <f>'LibPAS export'!FI17</f>
        <v>8335</v>
      </c>
      <c r="DG15" s="10">
        <f>'LibPAS export'!FN17</f>
        <v>566</v>
      </c>
      <c r="DH15" s="10">
        <f>'LibPAS export'!FR17</f>
        <v>0</v>
      </c>
      <c r="DI15" s="10">
        <f>'LibPAS export'!FS17</f>
        <v>565</v>
      </c>
      <c r="DJ15" s="258" t="str">
        <f>'LibPAS export'!FJ17</f>
        <v/>
      </c>
      <c r="DK15" s="258">
        <f>'LibPAS export'!FK17</f>
        <v>9427</v>
      </c>
      <c r="DL15" s="10">
        <f>'LibPAS export'!FU17</f>
        <v>61602</v>
      </c>
      <c r="DM15" s="10" t="str">
        <f>'LibPAS export'!FV17</f>
        <v/>
      </c>
      <c r="DN15" s="10" t="str">
        <f>'LibPAS export'!FW17</f>
        <v/>
      </c>
      <c r="DO15" s="10" t="str">
        <f>'LibPAS export'!FX17</f>
        <v/>
      </c>
      <c r="DP15" s="10">
        <f>'LibPAS export'!ER17</f>
        <v>61602</v>
      </c>
      <c r="DQ15" s="10">
        <f>'LibPAS export'!FY17</f>
        <v>87</v>
      </c>
      <c r="DR15" s="10">
        <f>'LibPAS export'!GA17</f>
        <v>6962</v>
      </c>
      <c r="DS15" s="10">
        <f>'LibPAS export'!GB17</f>
        <v>2234</v>
      </c>
      <c r="DT15" s="10">
        <f>'LibPAS export'!GC17</f>
        <v>9196</v>
      </c>
      <c r="DU15" s="10">
        <f>'LibPAS export'!GD17</f>
        <v>86214</v>
      </c>
      <c r="DV15" s="244">
        <f>'LibPAS export'!GO17</f>
        <v>17</v>
      </c>
      <c r="DW15" s="244">
        <f>'LibPAS export'!GP17</f>
        <v>60</v>
      </c>
      <c r="DX15" s="244">
        <f>'LibPAS export'!GQ17</f>
        <v>163</v>
      </c>
      <c r="DY15" s="244">
        <f>'LibPAS export'!GR17</f>
        <v>5</v>
      </c>
      <c r="DZ15" s="244">
        <f>'LibPAS export'!GS17</f>
        <v>29</v>
      </c>
      <c r="EA15" s="244" t="str">
        <f>'LibPAS export'!GT17</f>
        <v/>
      </c>
      <c r="EB15" s="244">
        <f>'LibPAS export'!GU17</f>
        <v>274</v>
      </c>
      <c r="EC15" s="244">
        <f>'LibPAS export'!GV17</f>
        <v>175</v>
      </c>
      <c r="ED15" s="244">
        <f>'LibPAS export'!GW17</f>
        <v>1250</v>
      </c>
      <c r="EE15" s="244">
        <f>'LibPAS export'!GX17</f>
        <v>1425</v>
      </c>
      <c r="EF15" s="10">
        <f>'LibPAS export'!HB17</f>
        <v>5768</v>
      </c>
      <c r="EG15" s="10">
        <f>'LibPAS export'!HC17</f>
        <v>509</v>
      </c>
      <c r="EH15" s="10">
        <f>'LibPAS export'!HD17</f>
        <v>6277</v>
      </c>
      <c r="EI15" s="10">
        <f>'LibPAS export'!GY17</f>
        <v>309</v>
      </c>
      <c r="EJ15" s="10" t="str">
        <f>'LibPAS export'!GZ17</f>
        <v/>
      </c>
      <c r="EK15" s="10">
        <f>'LibPAS export'!HA17</f>
        <v>309</v>
      </c>
      <c r="EL15" s="10">
        <f>'LibPAS export'!HE17</f>
        <v>8011</v>
      </c>
      <c r="EM15" s="10" t="s">
        <v>5026</v>
      </c>
      <c r="EN15" s="10" t="s">
        <v>5026</v>
      </c>
      <c r="EO15" s="10">
        <f>'LibPAS export'!HH17</f>
        <v>3</v>
      </c>
      <c r="EP15" s="10">
        <f>'LibPAS export'!HI17</f>
        <v>12</v>
      </c>
      <c r="EQ15" s="258">
        <f>'LibPAS export'!HQ17</f>
        <v>35</v>
      </c>
      <c r="ER15" s="258">
        <f>'LibPAS export'!HR17</f>
        <v>323</v>
      </c>
      <c r="ES15" s="10">
        <f>'LibPAS export'!HL17</f>
        <v>7613</v>
      </c>
      <c r="ET15" s="10" t="str">
        <f>'LibPAS export'!HJ17</f>
        <v>Did not track this year</v>
      </c>
      <c r="EU15" s="10" t="str">
        <f>'LibPAS export'!HK17</f>
        <v>Did not track this year</v>
      </c>
      <c r="EV15" s="244">
        <f>'LibPAS export'!HS17</f>
        <v>19</v>
      </c>
      <c r="EW15" s="244">
        <f>'LibPAS export'!HT17</f>
        <v>142</v>
      </c>
      <c r="EX15" s="203" t="str">
        <f>'LibPAS export'!AT17</f>
        <v>http://www.caswellcountync.gov/library/</v>
      </c>
      <c r="EY15" s="244">
        <f>'LibPAS export'!HU17</f>
        <v>8</v>
      </c>
      <c r="EZ15" s="244">
        <f>'LibPAS export'!HV17</f>
        <v>11</v>
      </c>
      <c r="FA15" s="258">
        <f>'LibPAS export'!HW17</f>
        <v>12486</v>
      </c>
      <c r="FB15" s="10" t="str">
        <f>'LibPAS export'!HY17</f>
        <v/>
      </c>
      <c r="FC15" s="10">
        <f>'LibPAS export'!HZ17</f>
        <v>516</v>
      </c>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203" t="str">
        <f>'LibPAS export'!G17</f>
        <v>NC0107</v>
      </c>
      <c r="GD15" s="203" t="str">
        <f>'LibPAS export'!H17</f>
        <v>C-CASWELL</v>
      </c>
      <c r="GE15" s="203" t="str">
        <f>'LibPAS export'!I17</f>
        <v>NO</v>
      </c>
      <c r="GF15" s="203" t="str">
        <f>'LibPAS export'!J17</f>
        <v>CO</v>
      </c>
      <c r="GG15" s="203" t="str">
        <f>'LibPAS export'!K17</f>
        <v>SO</v>
      </c>
      <c r="GH15" s="203" t="str">
        <f>'LibPAS export'!L17</f>
        <v>Y</v>
      </c>
      <c r="GI15" s="203" t="str">
        <f>'LibPAS export'!M17</f>
        <v>CO1</v>
      </c>
      <c r="GJ15" s="203" t="str">
        <f>'LibPAS export'!N17</f>
        <v>N</v>
      </c>
      <c r="GK15" s="258">
        <f>'LibPAS export'!O17</f>
        <v>23557</v>
      </c>
      <c r="GL15" s="203">
        <f>'LibPAS export'!AH17</f>
        <v>1</v>
      </c>
      <c r="GM15" s="203" t="str">
        <f>'LibPAS export'!AI17</f>
        <v>County</v>
      </c>
      <c r="GN15" s="203" t="str">
        <f>'LibPAS export'!P17</f>
        <v>Yes</v>
      </c>
      <c r="GO15" s="203">
        <f>'LibPAS export'!Q17</f>
        <v>502</v>
      </c>
      <c r="GP15" s="203">
        <f>'LibPAS export'!R17</f>
        <v>7</v>
      </c>
      <c r="GQ15" s="203">
        <f>'LibPAS export'!S17</f>
        <v>1227</v>
      </c>
      <c r="GR15" s="203">
        <f>'LibPAS export'!T17</f>
        <v>7513</v>
      </c>
      <c r="GS15" s="203">
        <f>'LibPAS export'!U17</f>
        <v>50</v>
      </c>
      <c r="GT15" s="203">
        <f>'LibPAS export'!V17</f>
        <v>1</v>
      </c>
      <c r="GU15" s="203">
        <f>'LibPAS export'!W17</f>
        <v>37</v>
      </c>
      <c r="GV15" s="203">
        <f>'LibPAS export'!X17</f>
        <v>903</v>
      </c>
      <c r="GW15" s="283">
        <f>'LibPAS export'!GF17</f>
        <v>0.78354999999999997</v>
      </c>
      <c r="GX15" s="283">
        <f>'LibPAS export'!GG17</f>
        <v>0.17788000000000001</v>
      </c>
      <c r="GY15" s="245">
        <f>'LibPAS export'!GH17</f>
        <v>29.23723</v>
      </c>
      <c r="GZ15" s="245">
        <f>'LibPAS export'!GI17</f>
        <v>37.363100000000003</v>
      </c>
      <c r="HA15" s="245">
        <f>'LibPAS export'!GJ17</f>
        <v>18.506489999999999</v>
      </c>
      <c r="HB15" s="284">
        <f>'LibPAS export'!JC17</f>
        <v>4.2790699999999999</v>
      </c>
      <c r="HC15" s="284">
        <f>'LibPAS export'!JD17</f>
        <v>2.9718</v>
      </c>
      <c r="HD15" s="284">
        <f>'LibPAS export'!JE17</f>
        <v>0.45339000000000002</v>
      </c>
      <c r="HE15" s="284">
        <f>'LibPAS export'!JF17</f>
        <v>28.664529999999999</v>
      </c>
      <c r="HF15" s="284">
        <f>'LibPAS export'!JG17</f>
        <v>19.90746</v>
      </c>
      <c r="HG15" s="284">
        <f>'LibPAS export'!JH17</f>
        <v>3.0371899999999998</v>
      </c>
      <c r="HH15" s="284">
        <f>'LibPAS export'!JI17</f>
        <v>3.0575000000000001</v>
      </c>
      <c r="HI15" s="284">
        <f>'LibPAS export'!JJ17</f>
        <v>2.1234299999999999</v>
      </c>
      <c r="HJ15" s="284">
        <f>'LibPAS export'!JK17</f>
        <v>0.32396000000000003</v>
      </c>
      <c r="HK15" s="284">
        <f>'LibPAS export'!JL17</f>
        <v>34.624850000000002</v>
      </c>
      <c r="HL15" s="284">
        <f>'LibPAS export'!JM17</f>
        <v>24.046890000000001</v>
      </c>
      <c r="HM15" s="284">
        <f>'LibPAS export'!JN17</f>
        <v>3.66872</v>
      </c>
      <c r="HN15" s="284">
        <f>'LibPAS export'!JO17</f>
        <v>32.904629999999997</v>
      </c>
      <c r="HO15" s="284">
        <f>'LibPAS export'!JP17</f>
        <v>22.8522</v>
      </c>
      <c r="HP15" s="284">
        <f>'LibPAS export'!JQ17</f>
        <v>3.4864600000000001</v>
      </c>
      <c r="HQ15" s="284">
        <f>'LibPAS export'!JR17</f>
        <v>8.8664299999999994</v>
      </c>
      <c r="HR15" s="284">
        <f>'LibPAS export'!JS17</f>
        <v>6.1577200000000003</v>
      </c>
      <c r="HS15" s="284">
        <f>'LibPAS export'!JT17</f>
        <v>0.93945999999999996</v>
      </c>
      <c r="HT15" s="284">
        <f>'LibPAS export'!JU17</f>
        <v>2.6150199999999999</v>
      </c>
      <c r="HU15" s="284">
        <f>'LibPAS export'!JV17</f>
        <v>3.6598000000000002</v>
      </c>
      <c r="HV15" s="284">
        <f>'LibPAS export'!JW17</f>
        <v>2.0661200000000002</v>
      </c>
      <c r="HW15" s="284">
        <f>'LibPAS export'!JX17</f>
        <v>15.4415</v>
      </c>
      <c r="HX15" s="284">
        <f>'LibPAS export'!JY17</f>
        <v>0.32317000000000001</v>
      </c>
      <c r="HY15" s="284">
        <f>'LibPAS export'!JZ17</f>
        <v>1.2620499999999999</v>
      </c>
      <c r="HZ15" s="284">
        <f>'LibPAS export'!KA17</f>
        <v>0.39036999999999999</v>
      </c>
      <c r="IA15" s="284">
        <f>'LibPAS export'!KB17</f>
        <v>0.34006999999999998</v>
      </c>
      <c r="IB15" s="284">
        <f>'LibPAS export'!KC17</f>
        <v>8.0999999999999996E-4</v>
      </c>
      <c r="IC15" s="284">
        <f>'LibPAS export'!KD17</f>
        <v>6.0299999999999998E-3</v>
      </c>
      <c r="ID15" s="284">
        <f>'LibPAS export'!KE17</f>
        <v>0.53003</v>
      </c>
      <c r="IE15" s="284">
        <f>'LibPAS export'!KF17</f>
        <v>6.0490000000000002E-2</v>
      </c>
      <c r="IF15" s="284">
        <f>'LibPAS export'!KG17</f>
        <v>0.26645999999999997</v>
      </c>
      <c r="IG15" s="284">
        <f>'LibPAS export'!KH17</f>
        <v>1404</v>
      </c>
      <c r="IH15" s="284">
        <f>'LibPAS export'!KI17</f>
        <v>7613</v>
      </c>
      <c r="II15" s="284">
        <f>'LibPAS export'!KJ17</f>
        <v>7613</v>
      </c>
      <c r="IJ15" s="284">
        <f>'LibPAS export'!KK17</f>
        <v>15906</v>
      </c>
      <c r="IK15" s="284">
        <f>'LibPAS export'!KL17</f>
        <v>86214</v>
      </c>
      <c r="IL15" s="284">
        <f>'LibPAS export'!KM17</f>
        <v>86214</v>
      </c>
      <c r="IM15" s="284">
        <f>'LibPAS export'!KN17</f>
        <v>61602</v>
      </c>
      <c r="IN15" s="284">
        <f>'LibPAS export'!KO17</f>
        <v>61602</v>
      </c>
      <c r="IO15" s="284">
        <f>'LibPAS export'!KP17</f>
        <v>0.69162000000000001</v>
      </c>
      <c r="IP15" s="284">
        <f>'LibPAS export'!KQ17</f>
        <v>11365</v>
      </c>
      <c r="IQ15" s="284">
        <f>'LibPAS export'!KR17</f>
        <v>5.46427</v>
      </c>
      <c r="IR15" s="284">
        <f>'LibPAS export'!KS17</f>
        <v>3.5113599999999998</v>
      </c>
      <c r="IS15" s="284">
        <f>'LibPAS export'!KT17</f>
        <v>6.1060400000000001</v>
      </c>
      <c r="IT15" s="284">
        <f>'LibPAS export'!KU17</f>
        <v>1.35578</v>
      </c>
      <c r="IU15" s="284">
        <f>'LibPAS export'!KV17</f>
        <v>0.70586000000000004</v>
      </c>
      <c r="IV15" s="284">
        <f>'LibPAS export'!KW17</f>
        <v>11.679029999999999</v>
      </c>
      <c r="IW15" s="284">
        <f>'LibPAS export'!KX17</f>
        <v>7.7713200000000002</v>
      </c>
      <c r="IX15" s="284">
        <f>'LibPAS export'!KY17</f>
        <v>3.7810000000000001</v>
      </c>
      <c r="IY15" s="284">
        <f>'LibPAS export'!KZ17</f>
        <v>0</v>
      </c>
      <c r="IZ15" s="284">
        <f>'LibPAS export'!LA17</f>
        <v>1.66E-3</v>
      </c>
      <c r="JA15" s="284">
        <f>'LibPAS export'!LB17</f>
        <v>1.56837</v>
      </c>
      <c r="JB15" s="284">
        <f>'LibPAS export'!LC17</f>
        <v>2.8900000000000002E-3</v>
      </c>
      <c r="JC15" s="284">
        <f>'LibPAS export'!LD17</f>
        <v>0.10874</v>
      </c>
      <c r="JD15" s="284">
        <f>'LibPAS export'!LE17</f>
        <v>0.58938999999999997</v>
      </c>
      <c r="JE15" s="284">
        <f>'LibPAS export'!LF17</f>
        <v>4.2409699999999999</v>
      </c>
      <c r="JF15" s="284">
        <f>'LibPAS export'!LG17</f>
        <v>1.97041</v>
      </c>
      <c r="JG15" s="284">
        <f>'LibPAS export'!LH17</f>
        <v>0.18762999999999999</v>
      </c>
      <c r="JH15" s="284">
        <f>'LibPAS export'!LI17</f>
        <v>4017</v>
      </c>
      <c r="JI15" s="284">
        <f>'LibPAS export'!LJ17</f>
        <v>7.39452</v>
      </c>
      <c r="JJ15" s="284">
        <f>'LibPAS export'!LK17</f>
        <v>2.2328800000000002</v>
      </c>
      <c r="JK15" s="284">
        <f>'LibPAS export'!LL17</f>
        <v>308</v>
      </c>
      <c r="JL15" s="284">
        <f>'LibPAS export'!LM17</f>
        <v>215</v>
      </c>
      <c r="JM15" s="284">
        <f>'LibPAS export'!LN17</f>
        <v>11.18984</v>
      </c>
      <c r="JN15" s="284">
        <f>'LibPAS export'!LO17</f>
        <v>1.18563</v>
      </c>
      <c r="JO15" s="284">
        <f>'LibPAS export'!LP17</f>
        <v>0.93178000000000005</v>
      </c>
      <c r="JP15" s="284">
        <f>'LibPAS export'!LQ17</f>
        <v>0.23008000000000001</v>
      </c>
      <c r="JQ15" s="284">
        <f>'LibPAS export'!LR17</f>
        <v>4.2450000000000002E-2</v>
      </c>
      <c r="JR15" s="284">
        <f>'LibPAS export'!LS17</f>
        <v>0.48064000000000001</v>
      </c>
      <c r="JS15" s="284">
        <f>'LibPAS export'!LT17</f>
        <v>0</v>
      </c>
      <c r="JT15" s="284">
        <f>'LibPAS export'!LU17</f>
        <v>2</v>
      </c>
      <c r="JU15" s="284">
        <f>'LibPAS export'!LV17</f>
        <v>0.71452000000000004</v>
      </c>
      <c r="JV15" s="284">
        <f>'LibPAS export'!LW17</f>
        <v>1184</v>
      </c>
      <c r="JW15" s="284">
        <f>'LibPAS export'!LX17</f>
        <v>35.773440000000001</v>
      </c>
      <c r="JX15" s="284">
        <f>'LibPAS export'!LY17</f>
        <v>1657</v>
      </c>
      <c r="JY15" s="284">
        <f>'LibPAS export'!LZ17</f>
        <v>3.1589200000000002</v>
      </c>
      <c r="JZ15" s="284">
        <f>'LibPAS export'!MA17</f>
        <v>25.561</v>
      </c>
      <c r="KA15" s="284">
        <f>'LibPAS export'!MB17</f>
        <v>8.8300000000000003E-2</v>
      </c>
      <c r="KB15" s="284">
        <f>'LibPAS export'!MC17</f>
        <v>146</v>
      </c>
      <c r="KC15" s="284">
        <f>'LibPAS export'!MD17</f>
        <v>1.4458800000000001</v>
      </c>
      <c r="KD15" s="284">
        <f>'LibPAS export'!ME17</f>
        <v>0.32396000000000003</v>
      </c>
      <c r="KE15" s="284">
        <f>'LibPAS export'!MF17</f>
        <v>1.03312</v>
      </c>
      <c r="KF15" s="284">
        <f>'LibPAS export'!MG17</f>
        <v>10.230499999999999</v>
      </c>
      <c r="KG15" s="284">
        <f>'LibPAS export'!MH17</f>
        <v>6.6987800000000002</v>
      </c>
      <c r="KH15" s="284">
        <f>'LibPAS export'!MI17</f>
        <v>3.0575000000000001</v>
      </c>
      <c r="KI15" s="284">
        <f>'LibPAS export'!MJ17</f>
        <v>23.173079999999999</v>
      </c>
      <c r="KJ15" s="284">
        <f>'LibPAS export'!MK17</f>
        <v>33776</v>
      </c>
      <c r="KK15" s="284">
        <f>'LibPAS export'!ML17</f>
        <v>26859</v>
      </c>
      <c r="KL15" s="284">
        <f>'LibPAS export'!MM17</f>
        <v>8.7980000000000003E-2</v>
      </c>
      <c r="KM15" s="284">
        <f>'LibPAS export'!MN17</f>
        <v>0.71194000000000002</v>
      </c>
      <c r="KN15" s="284">
        <f>'LibPAS export'!MO17</f>
        <v>6.2869999999999995E-2</v>
      </c>
      <c r="KO15" s="284">
        <f>'LibPAS export'!MP17</f>
        <v>1.6230000000000001E-2</v>
      </c>
      <c r="KP15" s="284">
        <f>'LibPAS export'!MQ17</f>
        <v>0.13134999999999999</v>
      </c>
      <c r="KQ15" s="284">
        <f>'LibPAS export'!MR17</f>
        <v>1.1599999999999999E-2</v>
      </c>
      <c r="KR15" s="284">
        <f>'LibPAS export'!MS17</f>
        <v>1</v>
      </c>
      <c r="KS15" s="284">
        <f>'LibPAS export'!MT17</f>
        <v>0.18450179999999999</v>
      </c>
      <c r="KT15" s="284">
        <f>'LibPAS export'!MU17</f>
        <v>0.81549819999999995</v>
      </c>
      <c r="KU15" s="284">
        <f>'LibPAS export'!MV17</f>
        <v>0.20479710000000001</v>
      </c>
      <c r="KV15" s="284">
        <f>'LibPAS export'!MW17</f>
        <v>0.79520290000000005</v>
      </c>
      <c r="KW15" s="284">
        <f>'LibPAS export'!MX17</f>
        <v>0.10595640000000001</v>
      </c>
      <c r="KX15" s="284">
        <f>'LibPAS export'!MY17</f>
        <v>1.1380899999999999E-2</v>
      </c>
      <c r="KY15" s="284">
        <f>'LibPAS export'!MZ17</f>
        <v>0.1422312</v>
      </c>
      <c r="KZ15" s="284">
        <f>'LibPAS export'!NA17</f>
        <v>1.13051E-2</v>
      </c>
      <c r="LA15" s="284">
        <f>'LibPAS export'!NB17</f>
        <v>0.19954549999999999</v>
      </c>
      <c r="LB15" s="284">
        <f>'LibPAS export'!NC17</f>
        <v>8.3270399999999994E-2</v>
      </c>
      <c r="LC15" s="284">
        <f>'LibPAS export'!ND17</f>
        <v>0.55226690000000001</v>
      </c>
      <c r="LD15" s="284">
        <f>'LibPAS export'!NE17</f>
        <v>0.69449810000000001</v>
      </c>
      <c r="LE15" s="284">
        <f>'LibPAS export'!NF17</f>
        <v>0.1160863</v>
      </c>
      <c r="LF15" s="284">
        <f>'LibPAS export'!NG17</f>
        <v>0.52282070000000003</v>
      </c>
      <c r="LG15" s="284">
        <f>'LibPAS export'!NH17</f>
        <v>6.0438400000000003E-2</v>
      </c>
      <c r="LH15" s="284">
        <f>'LibPAS export'!NI17</f>
        <v>0.30065459999999999</v>
      </c>
      <c r="LI15" s="284">
        <f>'LibPAS export'!NJ17</f>
        <v>6917</v>
      </c>
      <c r="LJ15" s="284">
        <f>'LibPAS export'!NK17</f>
        <v>9.3751599999999993</v>
      </c>
      <c r="LK15" s="284">
        <f>'LibPAS export'!NL17</f>
        <v>23557</v>
      </c>
      <c r="LL15" s="284">
        <f>'LibPAS export'!NM17</f>
        <v>23557</v>
      </c>
      <c r="LM15" s="284">
        <f>'LibPAS export'!NN17</f>
        <v>4346</v>
      </c>
      <c r="LN15" s="284">
        <f>'LibPAS export'!NO17</f>
        <v>0.78589330000000002</v>
      </c>
      <c r="LO15" s="284">
        <f>'LibPAS export'!NP17</f>
        <v>0.1074114</v>
      </c>
      <c r="LP15" s="284">
        <f>'LibPAS export'!NQ17</f>
        <v>0.10669530000000001</v>
      </c>
      <c r="LQ15" s="284">
        <f>'LibPAS export'!NR17</f>
        <v>0.42315999999999998</v>
      </c>
      <c r="LR15" s="284">
        <f>'LibPAS export'!NS17</f>
        <v>1.64307</v>
      </c>
      <c r="LS15" s="284">
        <f>'LibPAS export'!NT17</f>
        <v>0.33650000000000002</v>
      </c>
      <c r="LT15" s="284">
        <f>'LibPAS export'!NU17</f>
        <v>20</v>
      </c>
      <c r="LU15" s="284">
        <f>'LibPAS export'!NV17</f>
        <v>2.80647</v>
      </c>
      <c r="LV15" s="284">
        <f>'LibPAS export'!NW17</f>
        <v>20</v>
      </c>
      <c r="LW15" s="284">
        <f>'LibPAS export'!NX17</f>
        <v>2.2055899999999999</v>
      </c>
      <c r="LX15" s="284">
        <f>'LibPAS export'!NY17</f>
        <v>0.23369999999999999</v>
      </c>
      <c r="LY15" s="284">
        <f>'LibPAS export'!NZ17</f>
        <v>0.22391</v>
      </c>
      <c r="LZ15" s="285">
        <f>'LibPAS export'!EH17</f>
        <v>2.2252399999999999E-2</v>
      </c>
      <c r="MA15" s="285">
        <f>'LibPAS export'!EI17</f>
        <v>4.3790000000000002E-4</v>
      </c>
      <c r="MB15" s="285">
        <f>'LibPAS export'!EJ17</f>
        <v>0.44531769999999998</v>
      </c>
      <c r="MC15" s="285">
        <f>'LibPAS export'!EK17</f>
        <v>0</v>
      </c>
      <c r="MD15" s="285">
        <f>'LibPAS export'!EL17</f>
        <v>0.414802</v>
      </c>
      <c r="ME15" s="285">
        <f>'LibPAS export'!EM17</f>
        <v>7.6349999999999996E-4</v>
      </c>
      <c r="MF15" s="285">
        <f>'LibPAS export'!EN17</f>
        <v>0.52113529999999997</v>
      </c>
      <c r="MG15" s="285">
        <f>'LibPAS export'!EO17</f>
        <v>3.1817999999999999E-2</v>
      </c>
      <c r="MH15" s="285">
        <f>'LibPAS export'!EP17</f>
        <v>0.48261419999999999</v>
      </c>
      <c r="MI15" s="285"/>
    </row>
    <row r="16" spans="1:347" x14ac:dyDescent="0.2">
      <c r="A16" s="6" t="str">
        <f>'LibPAS export'!G18</f>
        <v>NC0023</v>
      </c>
      <c r="B16" s="6" t="s">
        <v>2811</v>
      </c>
      <c r="C16" s="203" t="s">
        <v>1946</v>
      </c>
      <c r="D16" s="203" t="s">
        <v>1947</v>
      </c>
      <c r="E16" s="203" t="str">
        <f>'LibPAS export'!AG18</f>
        <v>CATAWBA COUNTY LIBRARY</v>
      </c>
      <c r="F16" s="203" t="str">
        <f>'LibPAS export'!AJ18</f>
        <v>CATAWBA</v>
      </c>
      <c r="G16" s="203" t="str">
        <f>'LibPAS export'!Y18</f>
        <v>115 W C ST</v>
      </c>
      <c r="H16" s="203" t="str">
        <f>'LibPAS export'!Z18</f>
        <v>NEWTON</v>
      </c>
      <c r="I16" s="203" t="str">
        <f>'LibPAS export'!AA18</f>
        <v>28658</v>
      </c>
      <c r="J16" s="203" t="str">
        <f>'LibPAS export'!AB18</f>
        <v>3397</v>
      </c>
      <c r="K16" s="203" t="str">
        <f>'LibPAS export'!AC18</f>
        <v>115 W C ST</v>
      </c>
      <c r="L16" s="203" t="str">
        <f>'LibPAS export'!AD18</f>
        <v>NEWTON</v>
      </c>
      <c r="M16" s="203" t="str">
        <f>'LibPAS export'!AE18</f>
        <v>28658</v>
      </c>
      <c r="N16" s="203" t="str">
        <f>'LibPAS export'!AF18</f>
        <v>3397</v>
      </c>
      <c r="O16" s="203" t="str">
        <f>'LibPAS export'!AK18</f>
        <v>Suzanne M White</v>
      </c>
      <c r="P16" s="203" t="str">
        <f>'LibPAS export'!AL18</f>
        <v>(828) 465-8660</v>
      </c>
      <c r="Q16" s="203" t="str">
        <f>'LibPAS export'!AM18</f>
        <v>(828) 465-8983</v>
      </c>
      <c r="R16" s="203" t="str">
        <f>'LibPAS export'!AN18</f>
        <v>suzanne@catawbacountync.gov</v>
      </c>
      <c r="S16" s="203" t="str">
        <f>'LibPAS export'!AO18</f>
        <v>Linda Shull</v>
      </c>
      <c r="T16" s="203" t="str">
        <f>'LibPAS export'!AP18</f>
        <v>Administrative Assistant II</v>
      </c>
      <c r="U16" s="203" t="str">
        <f>'LibPAS export'!AQ18</f>
        <v>(828) 465-8290</v>
      </c>
      <c r="V16" s="203" t="str">
        <f>'LibPAS export'!AR18</f>
        <v>(828) 465-8983</v>
      </c>
      <c r="W16" s="203" t="str">
        <f>'LibPAS export'!AS18</f>
        <v>lshull@catawbacountync.gov</v>
      </c>
      <c r="X16" s="203">
        <f>'LibPAS export'!BB18</f>
        <v>1</v>
      </c>
      <c r="Y16" s="203">
        <f>'LibPAS export'!BC18</f>
        <v>6</v>
      </c>
      <c r="Z16" s="203">
        <f>'LibPAS export'!BD18</f>
        <v>0</v>
      </c>
      <c r="AA16" s="203">
        <f>'LibPAS export'!BE18</f>
        <v>1</v>
      </c>
      <c r="AB16" s="10">
        <f>'LibPAS export'!BH18</f>
        <v>16172</v>
      </c>
      <c r="AC16" s="203">
        <f>'LibPAS export'!BI18</f>
        <v>6</v>
      </c>
      <c r="AD16" s="203">
        <f>'LibPAS export'!BJ18</f>
        <v>4</v>
      </c>
      <c r="AE16" s="203">
        <f>'LibPAS export'!BK18</f>
        <v>10</v>
      </c>
      <c r="AF16" s="203">
        <f>'LibPAS export'!BL18</f>
        <v>20.8</v>
      </c>
      <c r="AG16" s="203">
        <f>'LibPAS export'!BM18</f>
        <v>30.8</v>
      </c>
      <c r="AH16" s="286">
        <f>'LibPAS export'!BN18</f>
        <v>0.19480520000000001</v>
      </c>
      <c r="AI16" s="246">
        <f>'LibPAS export'!BO18</f>
        <v>75600</v>
      </c>
      <c r="AJ16" s="246" t="str">
        <f>'LibPAS export'!BP18</f>
        <v>71,512.36 to 110,951.86</v>
      </c>
      <c r="AK16" s="274" t="str">
        <f>'LibPAS export'!BQ18</f>
        <v>2013</v>
      </c>
      <c r="AL16" s="276">
        <f>'LibPAS export'!BR18</f>
        <v>39817</v>
      </c>
      <c r="AM16" s="276">
        <f>'LibPAS export'!BS18</f>
        <v>11.19</v>
      </c>
      <c r="AN16" s="276">
        <f>'LibPAS export'!BT18</f>
        <v>12.95</v>
      </c>
      <c r="AO16" s="276">
        <f>'LibPAS export'!BU18</f>
        <v>16.54</v>
      </c>
      <c r="AP16" s="246">
        <f>'LibPAS export'!BW18</f>
        <v>44485</v>
      </c>
      <c r="AQ16" s="246">
        <f>'LibPAS export'!BX18</f>
        <v>1890085</v>
      </c>
      <c r="AR16" s="246">
        <f>'LibPAS export'!BY18</f>
        <v>1934570</v>
      </c>
      <c r="AS16" s="246">
        <f>'LibPAS export'!BZ18</f>
        <v>143253</v>
      </c>
      <c r="AT16" s="246">
        <f>'LibPAS export'!CA18</f>
        <v>500</v>
      </c>
      <c r="AU16" s="246">
        <f>'LibPAS export'!CB18</f>
        <v>143753</v>
      </c>
      <c r="AV16" s="246">
        <f>'LibPAS export'!CC18</f>
        <v>19840</v>
      </c>
      <c r="AW16" s="246">
        <f>'LibPAS export'!CD18</f>
        <v>0</v>
      </c>
      <c r="AX16" s="246">
        <f>'LibPAS export'!CE18</f>
        <v>19840</v>
      </c>
      <c r="AY16" s="246">
        <f>'LibPAS export'!CF18</f>
        <v>64335</v>
      </c>
      <c r="AZ16" s="246">
        <f>'LibPAS export'!BV18</f>
        <v>2162498</v>
      </c>
      <c r="BA16" s="246">
        <f>'LibPAS export'!CH18</f>
        <v>1225675</v>
      </c>
      <c r="BB16" s="246">
        <f>'LibPAS export'!CI18</f>
        <v>311761</v>
      </c>
      <c r="BC16" s="246">
        <f>'LibPAS export'!CJ18</f>
        <v>1537436</v>
      </c>
      <c r="BD16" s="246">
        <f>'LibPAS export'!CK18</f>
        <v>276728</v>
      </c>
      <c r="BE16" s="246">
        <f>'LibPAS export'!CL18</f>
        <v>53000</v>
      </c>
      <c r="BF16" s="246">
        <f>'LibPAS export'!CM18</f>
        <v>62439</v>
      </c>
      <c r="BG16" s="246">
        <f>'LibPAS export'!CN18</f>
        <v>392167</v>
      </c>
      <c r="BH16" s="246">
        <f>'LibPAS export'!CO18</f>
        <v>232895</v>
      </c>
      <c r="BI16" s="246">
        <f>'LibPAS export'!CP18</f>
        <v>2162498</v>
      </c>
      <c r="BJ16" s="246">
        <f>'LibPAS export'!CQ18</f>
        <v>59526</v>
      </c>
      <c r="BK16" s="283">
        <f>'LibPAS export'!CG18</f>
        <v>2.7526499999999999E-2</v>
      </c>
      <c r="BL16" s="246">
        <f>'LibPAS export'!CR18</f>
        <v>0</v>
      </c>
      <c r="BM16" s="246">
        <f>'LibPAS export'!CS18</f>
        <v>0</v>
      </c>
      <c r="BN16" s="246">
        <f>'LibPAS export'!CT18</f>
        <v>0</v>
      </c>
      <c r="BO16" s="246">
        <f>'LibPAS export'!CU18</f>
        <v>0</v>
      </c>
      <c r="BP16" s="246">
        <f>'LibPAS export'!CV18</f>
        <v>0</v>
      </c>
      <c r="BQ16" s="246">
        <f>'LibPAS export'!CW18</f>
        <v>0</v>
      </c>
      <c r="BR16" s="10">
        <f>'LibPAS export'!CY18</f>
        <v>59095</v>
      </c>
      <c r="BS16" s="10">
        <f>'LibPAS export'!CZ18</f>
        <v>72439</v>
      </c>
      <c r="BT16" s="10">
        <f>'LibPAS export'!DA18</f>
        <v>131534</v>
      </c>
      <c r="BU16" s="10">
        <f>'LibPAS export'!DB18</f>
        <v>52567</v>
      </c>
      <c r="BV16" s="10">
        <f>'LibPAS export'!DC18</f>
        <v>25076</v>
      </c>
      <c r="BW16" s="10">
        <f>'LibPAS export'!DD18</f>
        <v>77643</v>
      </c>
      <c r="BX16" s="10">
        <f>'LibPAS export'!DE18</f>
        <v>9688</v>
      </c>
      <c r="BY16" s="10">
        <f>'LibPAS export'!DF18</f>
        <v>6753</v>
      </c>
      <c r="BZ16" s="10">
        <f>'LibPAS export'!DG18</f>
        <v>16441</v>
      </c>
      <c r="CA16" s="10">
        <f>'LibPAS export'!DH18</f>
        <v>225618</v>
      </c>
      <c r="CB16" s="10" t="str">
        <f>'LibPAS export'!DI18</f>
        <v/>
      </c>
      <c r="CC16" s="10">
        <f>'LibPAS export'!DJ18</f>
        <v>225618</v>
      </c>
      <c r="CD16" s="10">
        <f>'LibPAS export'!DK18</f>
        <v>0</v>
      </c>
      <c r="CE16" s="258">
        <f>'LibPAS export'!DX18</f>
        <v>42332</v>
      </c>
      <c r="CF16" s="244">
        <f>'LibPAS export'!DP18</f>
        <v>2</v>
      </c>
      <c r="CG16" s="244">
        <f>'LibPAS export'!DQ18</f>
        <v>67</v>
      </c>
      <c r="CH16" s="244">
        <f>'LibPAS export'!DR18</f>
        <v>69</v>
      </c>
      <c r="CI16" s="258">
        <f>'LibPAS export'!DM18</f>
        <v>11249</v>
      </c>
      <c r="CJ16" s="258">
        <f>'LibPAS export'!EC18</f>
        <v>11528</v>
      </c>
      <c r="CK16" s="258">
        <f>'LibPAS export'!DN18</f>
        <v>16430</v>
      </c>
      <c r="CL16" s="258">
        <f>'LibPAS export'!EG18</f>
        <v>793</v>
      </c>
      <c r="CM16" s="203">
        <f>'LibPAS export'!DS18</f>
        <v>0</v>
      </c>
      <c r="CN16" s="203">
        <f>'LibPAS export'!EQ18</f>
        <v>110</v>
      </c>
      <c r="CO16" s="244">
        <f>'LibPAS export'!DL18</f>
        <v>401</v>
      </c>
      <c r="CP16" s="10">
        <f>'LibPAS export'!ET18</f>
        <v>157571</v>
      </c>
      <c r="CQ16" s="10">
        <f>'LibPAS export'!EU18</f>
        <v>44484</v>
      </c>
      <c r="CR16" s="10">
        <f>'LibPAS export'!EV18</f>
        <v>202055</v>
      </c>
      <c r="CS16" s="10">
        <f>'LibPAS export'!EW18</f>
        <v>21279</v>
      </c>
      <c r="CT16" s="10">
        <f>'LibPAS export'!EX18</f>
        <v>2838</v>
      </c>
      <c r="CU16" s="10">
        <f>'LibPAS export'!EY18</f>
        <v>24117</v>
      </c>
      <c r="CV16" s="10">
        <f>'LibPAS export'!EZ18</f>
        <v>124954</v>
      </c>
      <c r="CW16" s="10">
        <f>'LibPAS export'!FA18</f>
        <v>20509</v>
      </c>
      <c r="CX16" s="10">
        <f>'LibPAS export'!FB18</f>
        <v>145463</v>
      </c>
      <c r="CY16" s="10">
        <f>'LibPAS export'!FC18</f>
        <v>371635</v>
      </c>
      <c r="CZ16" s="10">
        <f>'LibPAS export'!FE18</f>
        <v>5788</v>
      </c>
      <c r="DA16" s="10" t="str">
        <f>'LibPAS export'!FF18</f>
        <v/>
      </c>
      <c r="DB16" s="10">
        <f>'LibPAS export'!FG18</f>
        <v>377423</v>
      </c>
      <c r="DC16" s="10">
        <f>'LibPAS export'!FH18</f>
        <v>32279</v>
      </c>
      <c r="DD16" s="10">
        <f>'LibPAS export'!FQ18</f>
        <v>9813</v>
      </c>
      <c r="DE16" s="10">
        <f t="shared" si="0"/>
        <v>42092</v>
      </c>
      <c r="DF16" s="10">
        <f>'LibPAS export'!FI18</f>
        <v>169775</v>
      </c>
      <c r="DG16" s="10">
        <f>'LibPAS export'!FN18</f>
        <v>15539</v>
      </c>
      <c r="DH16" s="10" t="str">
        <f>'LibPAS export'!FR18</f>
        <v/>
      </c>
      <c r="DI16" s="10">
        <f>'LibPAS export'!FS18</f>
        <v>25352</v>
      </c>
      <c r="DJ16" s="258" t="str">
        <f>'LibPAS export'!FJ18</f>
        <v/>
      </c>
      <c r="DK16" s="258">
        <f>'LibPAS export'!FK18</f>
        <v>202054</v>
      </c>
      <c r="DL16" s="10">
        <f>'LibPAS export'!FU18</f>
        <v>216221</v>
      </c>
      <c r="DM16" s="10">
        <f>'LibPAS export'!FV18</f>
        <v>388608</v>
      </c>
      <c r="DN16" s="10" t="str">
        <f>'LibPAS export'!FW18</f>
        <v/>
      </c>
      <c r="DO16" s="10" t="str">
        <f>'LibPAS export'!FX18</f>
        <v/>
      </c>
      <c r="DP16" s="10">
        <f>'LibPAS export'!ER18</f>
        <v>604829</v>
      </c>
      <c r="DQ16" s="10" t="str">
        <f>'LibPAS export'!FY18</f>
        <v/>
      </c>
      <c r="DR16" s="10">
        <f>'LibPAS export'!GA18</f>
        <v>77194</v>
      </c>
      <c r="DS16" s="10">
        <f>'LibPAS export'!GB18</f>
        <v>17911</v>
      </c>
      <c r="DT16" s="10">
        <f>'LibPAS export'!GC18</f>
        <v>95105</v>
      </c>
      <c r="DU16" s="10">
        <f>'LibPAS export'!GD18</f>
        <v>422078</v>
      </c>
      <c r="DV16" s="244">
        <f>'LibPAS export'!GO18</f>
        <v>306</v>
      </c>
      <c r="DW16" s="244">
        <f>'LibPAS export'!GP18</f>
        <v>3</v>
      </c>
      <c r="DX16" s="244">
        <f>'LibPAS export'!GQ18</f>
        <v>973</v>
      </c>
      <c r="DY16" s="244">
        <f>'LibPAS export'!GR18</f>
        <v>3</v>
      </c>
      <c r="DZ16" s="244">
        <f>'LibPAS export'!GS18</f>
        <v>43</v>
      </c>
      <c r="EA16" s="244">
        <f>'LibPAS export'!GT18</f>
        <v>0</v>
      </c>
      <c r="EB16" s="244">
        <f>'LibPAS export'!GU18</f>
        <v>1328</v>
      </c>
      <c r="EC16" s="244">
        <f>'LibPAS export'!GV18</f>
        <v>2350</v>
      </c>
      <c r="ED16" s="244">
        <f>'LibPAS export'!GW18</f>
        <v>160</v>
      </c>
      <c r="EE16" s="244">
        <f>'LibPAS export'!GX18</f>
        <v>2510</v>
      </c>
      <c r="EF16" s="10">
        <f>'LibPAS export'!HB18</f>
        <v>12367</v>
      </c>
      <c r="EG16" s="10">
        <f>'LibPAS export'!HC18</f>
        <v>140</v>
      </c>
      <c r="EH16" s="10">
        <f>'LibPAS export'!HD18</f>
        <v>12507</v>
      </c>
      <c r="EI16" s="10">
        <f>'LibPAS export'!GY18</f>
        <v>531</v>
      </c>
      <c r="EJ16" s="10">
        <f>'LibPAS export'!GZ18</f>
        <v>0</v>
      </c>
      <c r="EK16" s="10">
        <f>'LibPAS export'!HA18</f>
        <v>531</v>
      </c>
      <c r="EL16" s="10">
        <f>'LibPAS export'!HE18</f>
        <v>15548</v>
      </c>
      <c r="EM16" s="10" t="s">
        <v>5026</v>
      </c>
      <c r="EN16" s="10" t="s">
        <v>5026</v>
      </c>
      <c r="EO16" s="10">
        <f>'LibPAS export'!HH18</f>
        <v>200</v>
      </c>
      <c r="EP16" s="10">
        <f>'LibPAS export'!HI18</f>
        <v>626</v>
      </c>
      <c r="EQ16" s="258">
        <f>'LibPAS export'!HQ18</f>
        <v>200</v>
      </c>
      <c r="ER16" s="258">
        <f>'LibPAS export'!HR18</f>
        <v>24281</v>
      </c>
      <c r="ES16" s="10">
        <f>'LibPAS export'!HL18</f>
        <v>55319</v>
      </c>
      <c r="ET16" s="10" t="str">
        <f>'LibPAS export'!HJ18</f>
        <v>Did not track this year</v>
      </c>
      <c r="EU16" s="10" t="str">
        <f>'LibPAS export'!HK18</f>
        <v>Did not track this year</v>
      </c>
      <c r="EV16" s="244">
        <f>'LibPAS export'!HS18</f>
        <v>0</v>
      </c>
      <c r="EW16" s="244">
        <f>'LibPAS export'!HT18</f>
        <v>133</v>
      </c>
      <c r="EX16" s="203" t="str">
        <f>'LibPAS export'!AT18</f>
        <v>www.catawbacountync.gov/library</v>
      </c>
      <c r="EY16" s="244">
        <f>'LibPAS export'!HU18</f>
        <v>49</v>
      </c>
      <c r="EZ16" s="244">
        <f>'LibPAS export'!HV18</f>
        <v>99</v>
      </c>
      <c r="FA16" s="258">
        <f>'LibPAS export'!HW18</f>
        <v>149467</v>
      </c>
      <c r="FB16" s="10">
        <f>'LibPAS export'!HY18</f>
        <v>61401</v>
      </c>
      <c r="FC16" s="10" t="str">
        <f>'LibPAS export'!HZ18</f>
        <v/>
      </c>
      <c r="FD16" s="203" t="s">
        <v>1530</v>
      </c>
      <c r="FE16" s="203" t="s">
        <v>1530</v>
      </c>
      <c r="FF16" s="203" t="s">
        <v>1530</v>
      </c>
      <c r="FG16" s="203" t="s">
        <v>1530</v>
      </c>
      <c r="FH16" s="203" t="s">
        <v>1530</v>
      </c>
      <c r="FI16" s="203" t="s">
        <v>1530</v>
      </c>
      <c r="FJ16" s="203" t="s">
        <v>1530</v>
      </c>
      <c r="FK16" s="203" t="s">
        <v>1530</v>
      </c>
      <c r="FL16" s="203" t="s">
        <v>1530</v>
      </c>
      <c r="FM16" s="203" t="s">
        <v>1530</v>
      </c>
      <c r="FN16" s="203" t="s">
        <v>1530</v>
      </c>
      <c r="FO16" s="203" t="s">
        <v>1530</v>
      </c>
      <c r="FP16" s="203" t="s">
        <v>1530</v>
      </c>
      <c r="FQ16" s="203" t="s">
        <v>1530</v>
      </c>
      <c r="FR16" s="203" t="s">
        <v>1530</v>
      </c>
      <c r="FS16" s="203" t="s">
        <v>1530</v>
      </c>
      <c r="FT16" s="203" t="s">
        <v>1530</v>
      </c>
      <c r="FU16" s="203" t="s">
        <v>1530</v>
      </c>
      <c r="FV16" s="203" t="s">
        <v>1530</v>
      </c>
      <c r="FW16" s="203" t="s">
        <v>1530</v>
      </c>
      <c r="FX16" s="203" t="s">
        <v>1530</v>
      </c>
      <c r="FY16" s="203" t="s">
        <v>1530</v>
      </c>
      <c r="FZ16" s="203" t="s">
        <v>1530</v>
      </c>
      <c r="GA16" s="203" t="s">
        <v>1530</v>
      </c>
      <c r="GB16" s="203" t="s">
        <v>1530</v>
      </c>
      <c r="GC16" s="203" t="str">
        <f>'LibPAS export'!G18</f>
        <v>NC0023</v>
      </c>
      <c r="GD16" s="203" t="str">
        <f>'LibPAS export'!H18</f>
        <v>C-CATAWBA</v>
      </c>
      <c r="GE16" s="203" t="str">
        <f>'LibPAS export'!I18</f>
        <v>NO</v>
      </c>
      <c r="GF16" s="203" t="str">
        <f>'LibPAS export'!J18</f>
        <v>CO</v>
      </c>
      <c r="GG16" s="203" t="str">
        <f>'LibPAS export'!K18</f>
        <v>MO</v>
      </c>
      <c r="GH16" s="203" t="str">
        <f>'LibPAS export'!L18</f>
        <v>Y</v>
      </c>
      <c r="GI16" s="203" t="str">
        <f>'LibPAS export'!M18</f>
        <v>CO2</v>
      </c>
      <c r="GJ16" s="203" t="str">
        <f>'LibPAS export'!N18</f>
        <v>N</v>
      </c>
      <c r="GK16" s="258">
        <f>'LibPAS export'!O18</f>
        <v>115399</v>
      </c>
      <c r="GL16" s="203">
        <f>'LibPAS export'!AH18</f>
        <v>2</v>
      </c>
      <c r="GM16" s="203" t="str">
        <f>'LibPAS export'!AI18</f>
        <v>County</v>
      </c>
      <c r="GN16" s="203" t="str">
        <f>'LibPAS export'!P18</f>
        <v>Yes</v>
      </c>
      <c r="GO16" s="203">
        <f>'LibPAS export'!Q18</f>
        <v>1438</v>
      </c>
      <c r="GP16" s="203">
        <f>'LibPAS export'!R18</f>
        <v>133</v>
      </c>
      <c r="GQ16" s="203">
        <f>'LibPAS export'!S18</f>
        <v>2931</v>
      </c>
      <c r="GR16" s="203">
        <f>'LibPAS export'!T18</f>
        <v>38675</v>
      </c>
      <c r="GS16" s="203">
        <f>'LibPAS export'!U18</f>
        <v>198</v>
      </c>
      <c r="GT16" s="203">
        <f>'LibPAS export'!V18</f>
        <v>28</v>
      </c>
      <c r="GU16" s="203">
        <f>'LibPAS export'!W18</f>
        <v>163</v>
      </c>
      <c r="GV16" s="203">
        <f>'LibPAS export'!X18</f>
        <v>8537</v>
      </c>
      <c r="GW16" s="283">
        <f>'LibPAS export'!GF18</f>
        <v>0.80440999999999996</v>
      </c>
      <c r="GX16" s="283">
        <f>'LibPAS export'!GG18</f>
        <v>0.16144</v>
      </c>
      <c r="GY16" s="245">
        <f>'LibPAS export'!GH18</f>
        <v>11.70783</v>
      </c>
      <c r="GZ16" s="245">
        <f>'LibPAS export'!GI18</f>
        <v>12.814550000000001</v>
      </c>
      <c r="HA16" s="245">
        <f>'LibPAS export'!GJ18</f>
        <v>8.1229800000000001</v>
      </c>
      <c r="HB16" s="284">
        <f>'LibPAS export'!JC18</f>
        <v>3.5753900000000001</v>
      </c>
      <c r="HC16" s="284">
        <f>'LibPAS export'!JD18</f>
        <v>2.5419299999999998</v>
      </c>
      <c r="HD16" s="284">
        <f>'LibPAS export'!JE18</f>
        <v>0.64839000000000002</v>
      </c>
      <c r="HE16" s="284">
        <f>'LibPAS export'!JF18</f>
        <v>22.738009999999999</v>
      </c>
      <c r="HF16" s="284">
        <f>'LibPAS export'!JG18</f>
        <v>16.165669999999999</v>
      </c>
      <c r="HG16" s="284">
        <f>'LibPAS export'!JH18</f>
        <v>4.1235200000000001</v>
      </c>
      <c r="HH16" s="284">
        <f>'LibPAS export'!JI18</f>
        <v>5.1234599999999997</v>
      </c>
      <c r="HI16" s="284">
        <f>'LibPAS export'!JJ18</f>
        <v>3.6425399999999999</v>
      </c>
      <c r="HJ16" s="284">
        <f>'LibPAS export'!JK18</f>
        <v>0.92913000000000001</v>
      </c>
      <c r="HK16" s="284">
        <f>'LibPAS export'!JL18</f>
        <v>39.091419999999999</v>
      </c>
      <c r="HL16" s="284">
        <f>'LibPAS export'!JM18</f>
        <v>27.792190000000002</v>
      </c>
      <c r="HM16" s="284">
        <f>'LibPAS export'!JN18</f>
        <v>7.0891900000000003</v>
      </c>
      <c r="HN16" s="284">
        <f>'LibPAS export'!JO18</f>
        <v>139.08528000000001</v>
      </c>
      <c r="HO16" s="284">
        <f>'LibPAS export'!JP18</f>
        <v>98.883200000000002</v>
      </c>
      <c r="HP16" s="284">
        <f>'LibPAS export'!JQ18</f>
        <v>25.222989999999999</v>
      </c>
      <c r="HQ16" s="284">
        <f>'LibPAS export'!JR18</f>
        <v>12.752079999999999</v>
      </c>
      <c r="HR16" s="284">
        <f>'LibPAS export'!JS18</f>
        <v>9.0661400000000008</v>
      </c>
      <c r="HS16" s="284">
        <f>'LibPAS export'!JT18</f>
        <v>2.3125800000000001</v>
      </c>
      <c r="HT16" s="284">
        <f>'LibPAS export'!JU18</f>
        <v>5.2412000000000001</v>
      </c>
      <c r="HU16" s="284">
        <f>'LibPAS export'!JV18</f>
        <v>3.6575500000000001</v>
      </c>
      <c r="HV16" s="284">
        <f>'LibPAS export'!JW18</f>
        <v>0</v>
      </c>
      <c r="HW16" s="284">
        <f>'LibPAS export'!JX18</f>
        <v>1.39845</v>
      </c>
      <c r="HX16" s="284">
        <f>'LibPAS export'!JY18</f>
        <v>0.47937000000000002</v>
      </c>
      <c r="HY16" s="284">
        <f>'LibPAS export'!JZ18</f>
        <v>1.4695100000000001</v>
      </c>
      <c r="HZ16" s="284">
        <f>'LibPAS export'!KA18</f>
        <v>0.82413999999999998</v>
      </c>
      <c r="IA16" s="284">
        <f>'LibPAS export'!KB18</f>
        <v>0.13472999999999999</v>
      </c>
      <c r="IB16" s="284">
        <f>'LibPAS export'!KC18</f>
        <v>0</v>
      </c>
      <c r="IC16" s="284">
        <f>'LibPAS export'!KD18</f>
        <v>1.15E-3</v>
      </c>
      <c r="ID16" s="284">
        <f>'LibPAS export'!KE18</f>
        <v>1.29522</v>
      </c>
      <c r="IE16" s="284">
        <f>'LibPAS export'!KF18</f>
        <v>2.1749999999999999E-2</v>
      </c>
      <c r="IF16" s="284">
        <f>'LibPAS export'!KG18</f>
        <v>0.10838</v>
      </c>
      <c r="IG16" s="284">
        <f>'LibPAS export'!KH18</f>
        <v>1796</v>
      </c>
      <c r="IH16" s="284">
        <f>'LibPAS export'!KI18</f>
        <v>9219</v>
      </c>
      <c r="II16" s="284">
        <f>'LibPAS export'!KJ18</f>
        <v>5531</v>
      </c>
      <c r="IJ16" s="284">
        <f>'LibPAS export'!KK18</f>
        <v>13703</v>
      </c>
      <c r="IK16" s="284">
        <f>'LibPAS export'!KL18</f>
        <v>70346</v>
      </c>
      <c r="IL16" s="284">
        <f>'LibPAS export'!KM18</f>
        <v>42207</v>
      </c>
      <c r="IM16" s="284">
        <f>'LibPAS export'!KN18</f>
        <v>60482</v>
      </c>
      <c r="IN16" s="284">
        <f>'LibPAS export'!KO18</f>
        <v>100804</v>
      </c>
      <c r="IO16" s="284">
        <f>'LibPAS export'!KP18</f>
        <v>1.91475</v>
      </c>
      <c r="IP16" s="284">
        <f>'LibPAS export'!KQ18</f>
        <v>19637</v>
      </c>
      <c r="IQ16" s="284">
        <f>'LibPAS export'!KR18</f>
        <v>9.4410100000000003</v>
      </c>
      <c r="IR16" s="284">
        <f>'LibPAS export'!KS18</f>
        <v>1.2457</v>
      </c>
      <c r="IS16" s="284">
        <f>'LibPAS export'!KT18</f>
        <v>16.76418</v>
      </c>
      <c r="IT16" s="284">
        <f>'LibPAS export'!KU18</f>
        <v>0.17193</v>
      </c>
      <c r="IU16" s="284">
        <f>'LibPAS export'!KV18</f>
        <v>0.5575</v>
      </c>
      <c r="IV16" s="284">
        <f>'LibPAS export'!KW18</f>
        <v>18.73931</v>
      </c>
      <c r="IW16" s="284">
        <f>'LibPAS export'!KX18</f>
        <v>13.32278</v>
      </c>
      <c r="IX16" s="284">
        <f>'LibPAS export'!KY18</f>
        <v>2.7372800000000002</v>
      </c>
      <c r="IY16" s="284">
        <f>'LibPAS export'!KZ18</f>
        <v>0</v>
      </c>
      <c r="IZ16" s="284">
        <f>'LibPAS export'!LA18</f>
        <v>3.47E-3</v>
      </c>
      <c r="JA16" s="284">
        <f>'LibPAS export'!LB18</f>
        <v>0.36682999999999999</v>
      </c>
      <c r="JB16" s="284">
        <f>'LibPAS export'!LC18</f>
        <v>5.9999999999999995E-4</v>
      </c>
      <c r="JC16" s="284">
        <f>'LibPAS export'!LD18</f>
        <v>6.3089999999999993E-2</v>
      </c>
      <c r="JD16" s="284">
        <f>'LibPAS export'!LE18</f>
        <v>0.32385000000000003</v>
      </c>
      <c r="JE16" s="284">
        <f>'LibPAS export'!LF18</f>
        <v>4.2163899999999996</v>
      </c>
      <c r="JF16" s="284">
        <f>'LibPAS export'!LG18</f>
        <v>1.9551099999999999</v>
      </c>
      <c r="JG16" s="284">
        <f>'LibPAS export'!LH18</f>
        <v>0.18024000000000001</v>
      </c>
      <c r="JH16" s="284">
        <f>'LibPAS export'!LI18</f>
        <v>445</v>
      </c>
      <c r="JI16" s="284">
        <f>'LibPAS export'!LJ18</f>
        <v>0.72550999999999999</v>
      </c>
      <c r="JJ16" s="284">
        <f>'LibPAS export'!LK18</f>
        <v>2.01817</v>
      </c>
      <c r="JK16" s="284">
        <f>'LibPAS export'!LL18</f>
        <v>239</v>
      </c>
      <c r="JL16" s="284">
        <f>'LibPAS export'!LM18</f>
        <v>181</v>
      </c>
      <c r="JM16" s="284">
        <f>'LibPAS export'!LN18</f>
        <v>18.73931</v>
      </c>
      <c r="JN16" s="284">
        <f>'LibPAS export'!LO18</f>
        <v>3.3983599999999998</v>
      </c>
      <c r="JO16" s="284">
        <f>'LibPAS export'!LP18</f>
        <v>2.3980100000000002</v>
      </c>
      <c r="JP16" s="284">
        <f>'LibPAS export'!LQ18</f>
        <v>0.26690000000000003</v>
      </c>
      <c r="JQ16" s="284">
        <f>'LibPAS export'!LR18</f>
        <v>5.1990000000000001E-2</v>
      </c>
      <c r="JR16" s="284">
        <f>'LibPAS export'!LS18</f>
        <v>0.21870999999999999</v>
      </c>
      <c r="JS16" s="284">
        <f>'LibPAS export'!LT18</f>
        <v>0</v>
      </c>
      <c r="JT16" s="284">
        <f>'LibPAS export'!LU18</f>
        <v>2</v>
      </c>
      <c r="JU16" s="284">
        <f>'LibPAS export'!LV18</f>
        <v>1.4329799999999999</v>
      </c>
      <c r="JV16" s="284">
        <f>'LibPAS export'!LW18</f>
        <v>11631</v>
      </c>
      <c r="JW16" s="284">
        <f>'LibPAS export'!LX18</f>
        <v>26.099309999999999</v>
      </c>
      <c r="JX16" s="284">
        <f>'LibPAS export'!LY18</f>
        <v>8116</v>
      </c>
      <c r="JY16" s="284">
        <f>'LibPAS export'!LZ18</f>
        <v>3.4206699999999999</v>
      </c>
      <c r="JZ16" s="284">
        <f>'LibPAS export'!MA18</f>
        <v>37.399769999999997</v>
      </c>
      <c r="KA16" s="284">
        <f>'LibPAS export'!MB18</f>
        <v>0.13106000000000001</v>
      </c>
      <c r="KB16" s="284">
        <f>'LibPAS export'!MC18</f>
        <v>1063</v>
      </c>
      <c r="KC16" s="284">
        <f>'LibPAS export'!MD18</f>
        <v>0.52225999999999995</v>
      </c>
      <c r="KD16" s="284">
        <f>'LibPAS export'!ME18</f>
        <v>0.92913000000000001</v>
      </c>
      <c r="KE16" s="284">
        <f>'LibPAS export'!MF18</f>
        <v>0.74839</v>
      </c>
      <c r="KF16" s="284">
        <f>'LibPAS export'!MG18</f>
        <v>14.01399</v>
      </c>
      <c r="KG16" s="284">
        <f>'LibPAS export'!MH18</f>
        <v>6.3595899999999999</v>
      </c>
      <c r="KH16" s="284">
        <f>'LibPAS export'!MI18</f>
        <v>5.1234599999999997</v>
      </c>
      <c r="KI16" s="284">
        <f>'LibPAS export'!MJ18</f>
        <v>38.875</v>
      </c>
      <c r="KJ16" s="284">
        <f>'LibPAS export'!MK18</f>
        <v>49916</v>
      </c>
      <c r="KK16" s="284">
        <f>'LibPAS export'!ML18</f>
        <v>39794</v>
      </c>
      <c r="KL16" s="284">
        <f>'LibPAS export'!MM18</f>
        <v>5.092E-2</v>
      </c>
      <c r="KM16" s="284">
        <f>'LibPAS export'!MN18</f>
        <v>0.55676999999999999</v>
      </c>
      <c r="KN16" s="284">
        <f>'LibPAS export'!MO18</f>
        <v>7.2969999999999993E-2</v>
      </c>
      <c r="KO16" s="284">
        <f>'LibPAS export'!MP18</f>
        <v>9.92E-3</v>
      </c>
      <c r="KP16" s="284">
        <f>'LibPAS export'!MQ18</f>
        <v>0.10846</v>
      </c>
      <c r="KQ16" s="284">
        <f>'LibPAS export'!MR18</f>
        <v>1.422E-2</v>
      </c>
      <c r="KR16" s="284">
        <f>'LibPAS export'!MS18</f>
        <v>0.6</v>
      </c>
      <c r="KS16" s="284">
        <f>'LibPAS export'!MT18</f>
        <v>0.3246753</v>
      </c>
      <c r="KT16" s="284">
        <f>'LibPAS export'!MU18</f>
        <v>0.6753247</v>
      </c>
      <c r="KU16" s="284">
        <f>'LibPAS export'!MV18</f>
        <v>0.20277980000000001</v>
      </c>
      <c r="KV16" s="284">
        <f>'LibPAS export'!MW18</f>
        <v>0.79722020000000005</v>
      </c>
      <c r="KW16" s="284">
        <f>'LibPAS export'!MX18</f>
        <v>0.18134910000000001</v>
      </c>
      <c r="KX16" s="284">
        <f>'LibPAS export'!MY18</f>
        <v>2.4508700000000001E-2</v>
      </c>
      <c r="KY16" s="284">
        <f>'LibPAS export'!MZ18</f>
        <v>0.14416709999999999</v>
      </c>
      <c r="KZ16" s="284">
        <f>'LibPAS export'!NA18</f>
        <v>2.8873599999999999E-2</v>
      </c>
      <c r="LA16" s="284">
        <f>'LibPAS export'!NB18</f>
        <v>0.10769720000000001</v>
      </c>
      <c r="LB16" s="284">
        <f>'LibPAS export'!NC18</f>
        <v>0.12796679999999999</v>
      </c>
      <c r="LC16" s="284">
        <f>'LibPAS export'!ND18</f>
        <v>0.56678669999999998</v>
      </c>
      <c r="LD16" s="284">
        <f>'LibPAS export'!NE18</f>
        <v>0.71095370000000002</v>
      </c>
      <c r="LE16" s="284">
        <f>'LibPAS export'!NF18</f>
        <v>9.1745999999999998E-3</v>
      </c>
      <c r="LF16" s="284">
        <f>'LibPAS export'!NG18</f>
        <v>0.8945997</v>
      </c>
      <c r="LG16" s="284">
        <f>'LibPAS export'!NH18</f>
        <v>2.97503E-2</v>
      </c>
      <c r="LH16" s="284">
        <f>'LibPAS export'!NI18</f>
        <v>6.6475400000000004E-2</v>
      </c>
      <c r="LI16" s="284">
        <f>'LibPAS export'!NJ18</f>
        <v>10122</v>
      </c>
      <c r="LJ16" s="284">
        <f>'LibPAS export'!NK18</f>
        <v>4.4380199999999999</v>
      </c>
      <c r="LK16" s="284">
        <f>'LibPAS export'!NL18</f>
        <v>11539</v>
      </c>
      <c r="LL16" s="284">
        <f>'LibPAS export'!NM18</f>
        <v>19233</v>
      </c>
      <c r="LM16" s="284">
        <f>'LibPAS export'!NN18</f>
        <v>3746</v>
      </c>
      <c r="LN16" s="284">
        <f>'LibPAS export'!NO18</f>
        <v>0.70563819999999999</v>
      </c>
      <c r="LO16" s="284">
        <f>'LibPAS export'!NP18</f>
        <v>0.1351465</v>
      </c>
      <c r="LP16" s="284">
        <f>'LibPAS export'!NQ18</f>
        <v>0.1592153</v>
      </c>
      <c r="LQ16" s="284">
        <f>'LibPAS export'!NR18</f>
        <v>0.49347000000000002</v>
      </c>
      <c r="LR16" s="284">
        <f>'LibPAS export'!NS18</f>
        <v>1.94004</v>
      </c>
      <c r="LS16" s="284">
        <f>'LibPAS export'!NT18</f>
        <v>0.39340000000000003</v>
      </c>
      <c r="LT16" s="284">
        <f>'LibPAS export'!NU18</f>
        <v>11</v>
      </c>
      <c r="LU16" s="284">
        <f>'LibPAS export'!NV18</f>
        <v>2.1856399999999998</v>
      </c>
      <c r="LV16" s="284">
        <f>'LibPAS export'!NW18</f>
        <v>9</v>
      </c>
      <c r="LW16" s="284">
        <f>'LibPAS export'!NX18</f>
        <v>1.54227</v>
      </c>
      <c r="LX16" s="284">
        <f>'LibPAS export'!NY18</f>
        <v>0.27968999999999999</v>
      </c>
      <c r="LY16" s="284">
        <f>'LibPAS export'!NZ18</f>
        <v>0.27968999999999999</v>
      </c>
      <c r="LZ16" s="285">
        <f>'LibPAS export'!EH18</f>
        <v>5.4524000000000003E-2</v>
      </c>
      <c r="MA16" s="285">
        <f>'LibPAS export'!EI18</f>
        <v>1.2695E-3</v>
      </c>
      <c r="MB16" s="285">
        <f>'LibPAS export'!EJ18</f>
        <v>0.1730188</v>
      </c>
      <c r="MC16" s="285">
        <f>'LibPAS export'!EK18</f>
        <v>0</v>
      </c>
      <c r="MD16" s="285">
        <f>'LibPAS export'!EL18</f>
        <v>0.1340133</v>
      </c>
      <c r="ME16" s="285">
        <f>'LibPAS export'!EM18</f>
        <v>2.184E-4</v>
      </c>
      <c r="MF16" s="285">
        <f>'LibPAS export'!EN18</f>
        <v>0.71425450000000001</v>
      </c>
      <c r="MG16" s="285">
        <f>'LibPAS export'!EO18</f>
        <v>7.2106699999999996E-2</v>
      </c>
      <c r="MH16" s="285">
        <f>'LibPAS export'!EP18</f>
        <v>0.28037679999999998</v>
      </c>
      <c r="MI16" s="285"/>
    </row>
    <row r="17" spans="1:347" x14ac:dyDescent="0.2">
      <c r="A17" s="6" t="str">
        <f>'LibPAS export'!G19</f>
        <v>NC0071</v>
      </c>
      <c r="B17" s="6" t="s">
        <v>2812</v>
      </c>
      <c r="C17" s="203" t="s">
        <v>1949</v>
      </c>
      <c r="D17" s="203" t="s">
        <v>1950</v>
      </c>
      <c r="E17" s="203" t="str">
        <f>'LibPAS export'!AG19</f>
        <v>CHAPEL HILL PUBLIC LIBRARY</v>
      </c>
      <c r="F17" s="203" t="str">
        <f>'LibPAS export'!AJ19</f>
        <v>ORANGE</v>
      </c>
      <c r="G17" s="203" t="str">
        <f>'LibPAS export'!Y19</f>
        <v>100 LIBRARY DR</v>
      </c>
      <c r="H17" s="203" t="str">
        <f>'LibPAS export'!Z19</f>
        <v>CHAPEL HILL</v>
      </c>
      <c r="I17" s="203" t="str">
        <f>'LibPAS export'!AA19</f>
        <v>27514</v>
      </c>
      <c r="J17" s="203" t="str">
        <f>'LibPAS export'!AB19</f>
        <v>3649</v>
      </c>
      <c r="K17" s="203" t="str">
        <f>'LibPAS export'!AC19</f>
        <v>100 LIBRARY DR</v>
      </c>
      <c r="L17" s="203" t="str">
        <f>'LibPAS export'!AD19</f>
        <v>CHAPEL HILL</v>
      </c>
      <c r="M17" s="203" t="str">
        <f>'LibPAS export'!AE19</f>
        <v>27514</v>
      </c>
      <c r="N17" s="203" t="str">
        <f>'LibPAS export'!AF19</f>
        <v>3649</v>
      </c>
      <c r="O17" s="203" t="str">
        <f>'LibPAS export'!AK19</f>
        <v>Susan Brown</v>
      </c>
      <c r="P17" s="203" t="str">
        <f>'LibPAS export'!AL19</f>
        <v>(919) 969-2034</v>
      </c>
      <c r="Q17" s="203" t="str">
        <f>'LibPAS export'!AM19</f>
        <v>(919) 968-2838</v>
      </c>
      <c r="R17" s="203" t="str">
        <f>'LibPAS export'!AN19</f>
        <v>sbrown2@townofchapelhill.org</v>
      </c>
      <c r="S17" s="203" t="str">
        <f>'LibPAS export'!AO19</f>
        <v>Kristi Petty/Meeghan Rosen</v>
      </c>
      <c r="T17" s="203" t="str">
        <f>'LibPAS export'!AP19</f>
        <v>Office Manager/Tech Svcs Supv</v>
      </c>
      <c r="U17" s="203" t="str">
        <f>'LibPAS export'!AQ19</f>
        <v>(919) 969-2046</v>
      </c>
      <c r="V17" s="203" t="str">
        <f>'LibPAS export'!AR19</f>
        <v>(919) 968-2838</v>
      </c>
      <c r="W17" s="203" t="str">
        <f>'LibPAS export'!AS19</f>
        <v>mrosen@townofchapelhill.org</v>
      </c>
      <c r="X17" s="203">
        <f>'LibPAS export'!BB19</f>
        <v>1</v>
      </c>
      <c r="Y17" s="203">
        <f>'LibPAS export'!BC19</f>
        <v>0</v>
      </c>
      <c r="Z17" s="203">
        <f>'LibPAS export'!BD19</f>
        <v>0</v>
      </c>
      <c r="AA17" s="203">
        <f>'LibPAS export'!BE19</f>
        <v>0</v>
      </c>
      <c r="AB17" s="10">
        <f>'LibPAS export'!BH19</f>
        <v>2994</v>
      </c>
      <c r="AC17" s="203">
        <f>'LibPAS export'!BI19</f>
        <v>8</v>
      </c>
      <c r="AD17" s="203">
        <f>'LibPAS export'!BJ19</f>
        <v>0</v>
      </c>
      <c r="AE17" s="203">
        <f>'LibPAS export'!BK19</f>
        <v>8</v>
      </c>
      <c r="AF17" s="203">
        <f>'LibPAS export'!BL19</f>
        <v>21.63</v>
      </c>
      <c r="AG17" s="203">
        <f>'LibPAS export'!BM19</f>
        <v>29.63</v>
      </c>
      <c r="AH17" s="286">
        <f>'LibPAS export'!BN19</f>
        <v>0.26999659999999998</v>
      </c>
      <c r="AI17" s="246">
        <f>'LibPAS export'!BO19</f>
        <v>90302</v>
      </c>
      <c r="AJ17" s="246" t="str">
        <f>'LibPAS export'!BP19</f>
        <v>$77,019-$111,321</v>
      </c>
      <c r="AK17" s="274" t="str">
        <f>'LibPAS export'!BQ19</f>
        <v>2013</v>
      </c>
      <c r="AL17" s="276">
        <f>'LibPAS export'!BR19</f>
        <v>45032</v>
      </c>
      <c r="AM17" s="276">
        <f>'LibPAS export'!BS19</f>
        <v>7.25</v>
      </c>
      <c r="AN17" s="276">
        <f>'LibPAS export'!BT19</f>
        <v>0</v>
      </c>
      <c r="AO17" s="276">
        <v>16.09</v>
      </c>
      <c r="AP17" s="246">
        <f>'LibPAS export'!BW19</f>
        <v>1586395</v>
      </c>
      <c r="AQ17" s="246">
        <f>'LibPAS export'!BX19</f>
        <v>409244</v>
      </c>
      <c r="AR17" s="246">
        <f>'LibPAS export'!BY19</f>
        <v>1995639</v>
      </c>
      <c r="AS17" s="246">
        <f>'LibPAS export'!BZ19</f>
        <v>28462</v>
      </c>
      <c r="AT17" s="246">
        <f>'LibPAS export'!CA19</f>
        <v>0</v>
      </c>
      <c r="AU17" s="246">
        <f>'LibPAS export'!CB19</f>
        <v>28462</v>
      </c>
      <c r="AV17" s="246">
        <f>'LibPAS export'!CC19</f>
        <v>0</v>
      </c>
      <c r="AW17" s="246">
        <f>'LibPAS export'!CD19</f>
        <v>0</v>
      </c>
      <c r="AX17" s="246">
        <f>'LibPAS export'!CE19</f>
        <v>0</v>
      </c>
      <c r="AY17" s="246">
        <f>'LibPAS export'!CF19</f>
        <v>139152</v>
      </c>
      <c r="AZ17" s="246">
        <f>'LibPAS export'!BV19</f>
        <v>2163253</v>
      </c>
      <c r="BA17" s="246">
        <f>'LibPAS export'!CH19</f>
        <v>1230252</v>
      </c>
      <c r="BB17" s="246">
        <f>'LibPAS export'!CI19</f>
        <v>410916</v>
      </c>
      <c r="BC17" s="246">
        <f>'LibPAS export'!CJ19</f>
        <v>1641168</v>
      </c>
      <c r="BD17" s="246">
        <f>'LibPAS export'!CK19</f>
        <v>108219</v>
      </c>
      <c r="BE17" s="246">
        <f>'LibPAS export'!CL19</f>
        <v>49279</v>
      </c>
      <c r="BF17" s="246">
        <f>'LibPAS export'!CM19</f>
        <v>48287</v>
      </c>
      <c r="BG17" s="246">
        <f>'LibPAS export'!CN19</f>
        <v>205785</v>
      </c>
      <c r="BH17" s="246">
        <f>'LibPAS export'!CO19</f>
        <v>316300</v>
      </c>
      <c r="BI17" s="246">
        <f>'LibPAS export'!CP19</f>
        <v>2163253</v>
      </c>
      <c r="BJ17" s="246">
        <f>'LibPAS export'!CQ19</f>
        <v>0</v>
      </c>
      <c r="BK17" s="283">
        <f>'LibPAS export'!CG19</f>
        <v>0</v>
      </c>
      <c r="BL17" s="246">
        <f>'LibPAS export'!CR19</f>
        <v>3326</v>
      </c>
      <c r="BM17" s="246">
        <f>'LibPAS export'!CS19</f>
        <v>0</v>
      </c>
      <c r="BN17" s="246">
        <f>'LibPAS export'!CT19</f>
        <v>0</v>
      </c>
      <c r="BO17" s="246">
        <f>'LibPAS export'!CU19</f>
        <v>0</v>
      </c>
      <c r="BP17" s="246">
        <f>'LibPAS export'!CV19</f>
        <v>3326</v>
      </c>
      <c r="BQ17" s="246">
        <f>'LibPAS export'!CW19</f>
        <v>9799638</v>
      </c>
      <c r="BR17" s="10">
        <f>'LibPAS export'!CY19</f>
        <v>46854</v>
      </c>
      <c r="BS17" s="10">
        <f>'LibPAS export'!CZ19</f>
        <v>43759</v>
      </c>
      <c r="BT17" s="10">
        <f>'LibPAS export'!DA19</f>
        <v>90613</v>
      </c>
      <c r="BU17" s="10">
        <f>'LibPAS export'!DB19</f>
        <v>56987</v>
      </c>
      <c r="BV17" s="10">
        <f>'LibPAS export'!DC19</f>
        <v>23543</v>
      </c>
      <c r="BW17" s="10">
        <f>'LibPAS export'!DD19</f>
        <v>80530</v>
      </c>
      <c r="BX17" s="10">
        <f>'LibPAS export'!DE19</f>
        <v>6784</v>
      </c>
      <c r="BY17" s="10">
        <f>'LibPAS export'!DF19</f>
        <v>1191</v>
      </c>
      <c r="BZ17" s="10">
        <f>'LibPAS export'!DG19</f>
        <v>7975</v>
      </c>
      <c r="CA17" s="10">
        <f>'LibPAS export'!DH19</f>
        <v>179118</v>
      </c>
      <c r="CB17" s="10" t="str">
        <f>'LibPAS export'!DI19</f>
        <v/>
      </c>
      <c r="CC17" s="10">
        <f>'LibPAS export'!DJ19</f>
        <v>179118</v>
      </c>
      <c r="CD17" s="10">
        <f>'LibPAS export'!DK19</f>
        <v>0</v>
      </c>
      <c r="CE17" s="258">
        <f>'LibPAS export'!DX19</f>
        <v>42332</v>
      </c>
      <c r="CF17" s="244">
        <f>'LibPAS export'!DP19</f>
        <v>7</v>
      </c>
      <c r="CG17" s="244">
        <f>'LibPAS export'!DQ19</f>
        <v>67</v>
      </c>
      <c r="CH17" s="244">
        <f>'LibPAS export'!DR19</f>
        <v>74</v>
      </c>
      <c r="CI17" s="258">
        <f>'LibPAS export'!DM19</f>
        <v>12935</v>
      </c>
      <c r="CJ17" s="258">
        <f>'LibPAS export'!EC19</f>
        <v>11528</v>
      </c>
      <c r="CK17" s="258">
        <f>'LibPAS export'!DN19</f>
        <v>6824</v>
      </c>
      <c r="CL17" s="258">
        <f>'LibPAS export'!EG19</f>
        <v>793</v>
      </c>
      <c r="CM17" s="203">
        <f>'LibPAS export'!DS19</f>
        <v>64</v>
      </c>
      <c r="CN17" s="203">
        <f>'LibPAS export'!EQ19</f>
        <v>24</v>
      </c>
      <c r="CO17" s="244">
        <f>'LibPAS export'!DL19</f>
        <v>273</v>
      </c>
      <c r="CP17" s="10">
        <f>'LibPAS export'!ET19</f>
        <v>168884</v>
      </c>
      <c r="CQ17" s="10">
        <f>'LibPAS export'!EU19</f>
        <v>116790</v>
      </c>
      <c r="CR17" s="10">
        <f>'LibPAS export'!EV19</f>
        <v>285674</v>
      </c>
      <c r="CS17" s="10">
        <f>'LibPAS export'!EW19</f>
        <v>37040</v>
      </c>
      <c r="CT17" s="10">
        <f>'LibPAS export'!EX19</f>
        <v>2133</v>
      </c>
      <c r="CU17" s="10">
        <f>'LibPAS export'!EY19</f>
        <v>39173</v>
      </c>
      <c r="CV17" s="10">
        <f>'LibPAS export'!EZ19</f>
        <v>400273</v>
      </c>
      <c r="CW17" s="10">
        <f>'LibPAS export'!FA19</f>
        <v>78827</v>
      </c>
      <c r="CX17" s="10">
        <f>'LibPAS export'!FB19</f>
        <v>479100</v>
      </c>
      <c r="CY17" s="10">
        <f>'LibPAS export'!FC19</f>
        <v>803947</v>
      </c>
      <c r="CZ17" s="10">
        <f>'LibPAS export'!FE19</f>
        <v>2819</v>
      </c>
      <c r="DA17" s="10" t="str">
        <f>'LibPAS export'!FF19</f>
        <v/>
      </c>
      <c r="DB17" s="10">
        <f>'LibPAS export'!FG19</f>
        <v>806766</v>
      </c>
      <c r="DC17" s="10">
        <f>'LibPAS export'!FH19</f>
        <v>92293</v>
      </c>
      <c r="DD17" s="10">
        <f>'LibPAS export'!FQ19</f>
        <v>13240</v>
      </c>
      <c r="DE17" s="10">
        <f t="shared" si="0"/>
        <v>105533</v>
      </c>
      <c r="DF17" s="10">
        <f>'LibPAS export'!FI19</f>
        <v>131169</v>
      </c>
      <c r="DG17" s="10">
        <f>'LibPAS export'!FN19</f>
        <v>35300</v>
      </c>
      <c r="DH17" s="10">
        <f>'LibPAS export'!FR19</f>
        <v>2913</v>
      </c>
      <c r="DI17" s="10">
        <f>'LibPAS export'!FS19</f>
        <v>51453</v>
      </c>
      <c r="DJ17" s="258" t="str">
        <f>'LibPAS export'!FJ19</f>
        <v/>
      </c>
      <c r="DK17" s="258">
        <f>'LibPAS export'!FK19</f>
        <v>223462</v>
      </c>
      <c r="DL17" s="10">
        <f>'LibPAS export'!FU19</f>
        <v>1081681</v>
      </c>
      <c r="DM17" s="10" t="str">
        <f>'LibPAS export'!FV19</f>
        <v/>
      </c>
      <c r="DN17" s="10" t="str">
        <f>'LibPAS export'!FW19</f>
        <v/>
      </c>
      <c r="DO17" s="10" t="str">
        <f>'LibPAS export'!FX19</f>
        <v/>
      </c>
      <c r="DP17" s="10">
        <f>'LibPAS export'!ER19</f>
        <v>1081681</v>
      </c>
      <c r="DQ17" s="10">
        <f>'LibPAS export'!FY19</f>
        <v>231</v>
      </c>
      <c r="DR17" s="10">
        <f>'LibPAS export'!GA19</f>
        <v>27657</v>
      </c>
      <c r="DS17" s="10">
        <f>'LibPAS export'!GB19</f>
        <v>6029</v>
      </c>
      <c r="DT17" s="10">
        <f>'LibPAS export'!GC19</f>
        <v>33686</v>
      </c>
      <c r="DU17" s="10">
        <f>'LibPAS export'!GD19</f>
        <v>433744</v>
      </c>
      <c r="DV17" s="244">
        <f>'LibPAS export'!GO19</f>
        <v>83</v>
      </c>
      <c r="DW17" s="244">
        <f>'LibPAS export'!GP19</f>
        <v>0</v>
      </c>
      <c r="DX17" s="244">
        <f>'LibPAS export'!GQ19</f>
        <v>461</v>
      </c>
      <c r="DY17" s="244">
        <f>'LibPAS export'!GR19</f>
        <v>80</v>
      </c>
      <c r="DZ17" s="244">
        <f>'LibPAS export'!GS19</f>
        <v>30</v>
      </c>
      <c r="EA17" s="244">
        <f>'LibPAS export'!GT19</f>
        <v>8</v>
      </c>
      <c r="EB17" s="244">
        <f>'LibPAS export'!GU19</f>
        <v>662</v>
      </c>
      <c r="EC17" s="244">
        <f>'LibPAS export'!GV19</f>
        <v>1471</v>
      </c>
      <c r="ED17" s="244">
        <f>'LibPAS export'!GW19</f>
        <v>0</v>
      </c>
      <c r="EE17" s="244">
        <f>'LibPAS export'!GX19</f>
        <v>1471</v>
      </c>
      <c r="EF17" s="10">
        <f>'LibPAS export'!HB19</f>
        <v>12758</v>
      </c>
      <c r="EG17" s="10">
        <f>'LibPAS export'!HC19</f>
        <v>2642</v>
      </c>
      <c r="EH17" s="10">
        <f>'LibPAS export'!HD19</f>
        <v>15400</v>
      </c>
      <c r="EI17" s="10">
        <f>'LibPAS export'!GY19</f>
        <v>658</v>
      </c>
      <c r="EJ17" s="10">
        <f>'LibPAS export'!GZ19</f>
        <v>871</v>
      </c>
      <c r="EK17" s="10">
        <f>'LibPAS export'!HA19</f>
        <v>1529</v>
      </c>
      <c r="EL17" s="10">
        <f>'LibPAS export'!HE19</f>
        <v>18400</v>
      </c>
      <c r="EM17" s="10" t="s">
        <v>5026</v>
      </c>
      <c r="EN17" s="10" t="s">
        <v>5026</v>
      </c>
      <c r="EO17" s="10">
        <f>'LibPAS export'!HH19</f>
        <v>40</v>
      </c>
      <c r="EP17" s="10">
        <f>'LibPAS export'!HI19</f>
        <v>306</v>
      </c>
      <c r="EQ17" s="258">
        <f>'LibPAS export'!HQ19</f>
        <v>93</v>
      </c>
      <c r="ER17" s="258">
        <f>'LibPAS export'!HR19</f>
        <v>2630</v>
      </c>
      <c r="ES17" s="10">
        <f>'LibPAS export'!HL19</f>
        <v>118041</v>
      </c>
      <c r="ET17" s="10">
        <f>'LibPAS export'!HJ19</f>
        <v>21762</v>
      </c>
      <c r="EU17" s="10" t="str">
        <f>'LibPAS export'!HK19</f>
        <v>Did not track this year</v>
      </c>
      <c r="EV17" s="244">
        <f>'LibPAS export'!HS19</f>
        <v>0</v>
      </c>
      <c r="EW17" s="244">
        <f>'LibPAS export'!HT19</f>
        <v>627</v>
      </c>
      <c r="EX17" s="203" t="str">
        <f>'LibPAS export'!AT19</f>
        <v>chapelhillpubliclibrary.org</v>
      </c>
      <c r="EY17" s="244">
        <f>'LibPAS export'!HU19</f>
        <v>28</v>
      </c>
      <c r="EZ17" s="244">
        <f>'LibPAS export'!HV19</f>
        <v>50</v>
      </c>
      <c r="FA17" s="258">
        <f>'LibPAS export'!HW19</f>
        <v>43689</v>
      </c>
      <c r="FB17" s="10">
        <f>'LibPAS export'!HY19</f>
        <v>370818</v>
      </c>
      <c r="FC17" s="10" t="str">
        <f>'LibPAS export'!HZ19</f>
        <v/>
      </c>
      <c r="FD17" s="203" t="s">
        <v>1530</v>
      </c>
      <c r="FE17" s="203" t="s">
        <v>1530</v>
      </c>
      <c r="FF17" s="203" t="s">
        <v>1530</v>
      </c>
      <c r="FG17" s="203" t="s">
        <v>1530</v>
      </c>
      <c r="FH17" s="203" t="s">
        <v>1530</v>
      </c>
      <c r="FI17" s="203" t="s">
        <v>1530</v>
      </c>
      <c r="FJ17" s="203" t="s">
        <v>1530</v>
      </c>
      <c r="FK17" s="203" t="s">
        <v>1530</v>
      </c>
      <c r="FL17" s="203" t="s">
        <v>1530</v>
      </c>
      <c r="FM17" s="203" t="s">
        <v>1530</v>
      </c>
      <c r="FN17" s="203" t="s">
        <v>1530</v>
      </c>
      <c r="FO17" s="203" t="s">
        <v>1530</v>
      </c>
      <c r="FP17" s="203" t="s">
        <v>1530</v>
      </c>
      <c r="FQ17" s="203" t="s">
        <v>1530</v>
      </c>
      <c r="FR17" s="203" t="s">
        <v>1530</v>
      </c>
      <c r="FS17" s="203" t="s">
        <v>1530</v>
      </c>
      <c r="FT17" s="203" t="s">
        <v>1530</v>
      </c>
      <c r="FU17" s="203" t="s">
        <v>1530</v>
      </c>
      <c r="FV17" s="203" t="s">
        <v>1530</v>
      </c>
      <c r="FW17" s="203" t="s">
        <v>1530</v>
      </c>
      <c r="FX17" s="203" t="s">
        <v>1530</v>
      </c>
      <c r="FY17" s="203" t="s">
        <v>1530</v>
      </c>
      <c r="FZ17" s="203" t="s">
        <v>1530</v>
      </c>
      <c r="GA17" s="203" t="s">
        <v>1530</v>
      </c>
      <c r="GB17" s="203" t="s">
        <v>1530</v>
      </c>
      <c r="GC17" s="203" t="str">
        <f>'LibPAS export'!G19</f>
        <v>NC0071</v>
      </c>
      <c r="GD17" s="203" t="str">
        <f>'LibPAS export'!H19</f>
        <v>M-CHAPEL HILL</v>
      </c>
      <c r="GE17" s="203" t="str">
        <f>'LibPAS export'!I19</f>
        <v>NO</v>
      </c>
      <c r="GF17" s="203" t="str">
        <f>'LibPAS export'!J19</f>
        <v>CI</v>
      </c>
      <c r="GG17" s="203" t="str">
        <f>'LibPAS export'!K19</f>
        <v>SO</v>
      </c>
      <c r="GH17" s="203" t="str">
        <f>'LibPAS export'!L19</f>
        <v>Y</v>
      </c>
      <c r="GI17" s="203" t="str">
        <f>'LibPAS export'!M19</f>
        <v>CI1</v>
      </c>
      <c r="GJ17" s="203" t="str">
        <f>'LibPAS export'!N19</f>
        <v>N</v>
      </c>
      <c r="GK17" s="258">
        <f>'LibPAS export'!O19</f>
        <v>59271</v>
      </c>
      <c r="GL17" s="203">
        <f>'LibPAS export'!AH19</f>
        <v>3</v>
      </c>
      <c r="GM17" s="203" t="str">
        <f>'LibPAS export'!AI19</f>
        <v>Municipal</v>
      </c>
      <c r="GN17" s="203" t="str">
        <f>'LibPAS export'!P19</f>
        <v>Yes</v>
      </c>
      <c r="GO17" s="203">
        <f>'LibPAS export'!Q19</f>
        <v>663</v>
      </c>
      <c r="GP17" s="203">
        <f>'LibPAS export'!R19</f>
        <v>114</v>
      </c>
      <c r="GQ17" s="203">
        <f>'LibPAS export'!S19</f>
        <v>5307</v>
      </c>
      <c r="GR17" s="203">
        <f>'LibPAS export'!T19</f>
        <v>180535</v>
      </c>
      <c r="GS17" s="203">
        <f>'LibPAS export'!U19</f>
        <v>107</v>
      </c>
      <c r="GT17" s="203">
        <f>'LibPAS export'!V19</f>
        <v>12</v>
      </c>
      <c r="GU17" s="203">
        <f>'LibPAS export'!W19</f>
        <v>177</v>
      </c>
      <c r="GV17" s="203">
        <f>'LibPAS export'!X19</f>
        <v>16427</v>
      </c>
      <c r="GW17" s="283">
        <f>'LibPAS export'!GF19</f>
        <v>0.83696000000000004</v>
      </c>
      <c r="GX17" s="283">
        <f>'LibPAS export'!GG19</f>
        <v>7.9949999999999993E-2</v>
      </c>
      <c r="GY17" s="245">
        <f>'LibPAS export'!GH19</f>
        <v>27.794560000000001</v>
      </c>
      <c r="GZ17" s="245">
        <f>'LibPAS export'!GI19</f>
        <v>28.465800000000002</v>
      </c>
      <c r="HA17" s="245">
        <f>'LibPAS export'!GJ19</f>
        <v>17.72289</v>
      </c>
      <c r="HB17" s="284">
        <f>'LibPAS export'!JC19</f>
        <v>1.9999</v>
      </c>
      <c r="HC17" s="284">
        <f>'LibPAS export'!JD19</f>
        <v>1.5172399999999999</v>
      </c>
      <c r="HD17" s="284">
        <f>'LibPAS export'!JE19</f>
        <v>0.19025</v>
      </c>
      <c r="HE17" s="284">
        <f>'LibPAS export'!JF19</f>
        <v>64.218159999999997</v>
      </c>
      <c r="HF17" s="284">
        <f>'LibPAS export'!JG19</f>
        <v>48.719589999999997</v>
      </c>
      <c r="HG17" s="284">
        <f>'LibPAS export'!JH19</f>
        <v>6.1089200000000003</v>
      </c>
      <c r="HH17" s="284">
        <f>'LibPAS export'!JI19</f>
        <v>4.9874000000000001</v>
      </c>
      <c r="HI17" s="284">
        <f>'LibPAS export'!JJ19</f>
        <v>3.7837200000000002</v>
      </c>
      <c r="HJ17" s="284">
        <f>'LibPAS export'!JK19</f>
        <v>0.47443999999999997</v>
      </c>
      <c r="HK17" s="284">
        <f>'LibPAS export'!JL19</f>
        <v>18.326280000000001</v>
      </c>
      <c r="HL17" s="284">
        <f>'LibPAS export'!JM19</f>
        <v>13.903370000000001</v>
      </c>
      <c r="HM17" s="284">
        <f>'LibPAS export'!JN19</f>
        <v>1.74333</v>
      </c>
      <c r="HN17" s="284">
        <f>'LibPAS export'!JO19</f>
        <v>117.5681</v>
      </c>
      <c r="HO17" s="284">
        <f>'LibPAS export'!JP19</f>
        <v>89.193910000000002</v>
      </c>
      <c r="HP17" s="284">
        <f>'LibPAS export'!JQ19</f>
        <v>11.18397</v>
      </c>
      <c r="HQ17" s="284">
        <f>'LibPAS export'!JR19</f>
        <v>4.1739600000000001</v>
      </c>
      <c r="HR17" s="284">
        <f>'LibPAS export'!JS19</f>
        <v>3.1666099999999999</v>
      </c>
      <c r="HS17" s="284">
        <f>'LibPAS export'!JT19</f>
        <v>0.39706000000000002</v>
      </c>
      <c r="HT17" s="284">
        <f>'LibPAS export'!JU19</f>
        <v>18.249749999999999</v>
      </c>
      <c r="HU17" s="284">
        <f>'LibPAS export'!JV19</f>
        <v>7.3179800000000004</v>
      </c>
      <c r="HV17" s="284">
        <f>'LibPAS export'!JW19</f>
        <v>0</v>
      </c>
      <c r="HW17" s="284">
        <f>'LibPAS export'!JX19</f>
        <v>18.61307</v>
      </c>
      <c r="HX17" s="284">
        <f>'LibPAS export'!JY19</f>
        <v>1.9915499999999999</v>
      </c>
      <c r="HY17" s="284">
        <f>'LibPAS export'!JZ19</f>
        <v>8.7441200000000006</v>
      </c>
      <c r="HZ17" s="284">
        <f>'LibPAS export'!KA19</f>
        <v>0.56833999999999996</v>
      </c>
      <c r="IA17" s="284">
        <f>'LibPAS export'!KB19</f>
        <v>0.31043999999999999</v>
      </c>
      <c r="IB17" s="284">
        <f>'LibPAS export'!KC19</f>
        <v>0</v>
      </c>
      <c r="IC17" s="284">
        <f>'LibPAS export'!KD19</f>
        <v>1.0580000000000001E-2</v>
      </c>
      <c r="ID17" s="284">
        <f>'LibPAS export'!KE19</f>
        <v>0.73711000000000004</v>
      </c>
      <c r="IE17" s="284">
        <f>'LibPAS export'!KF19</f>
        <v>2.4819999999999998E-2</v>
      </c>
      <c r="IF17" s="284">
        <f>'LibPAS export'!KG19</f>
        <v>0.25982</v>
      </c>
      <c r="IG17" s="284">
        <f>'LibPAS export'!KH19</f>
        <v>3983</v>
      </c>
      <c r="IH17" s="284">
        <f>'LibPAS export'!KI19</f>
        <v>14755</v>
      </c>
      <c r="II17" s="284">
        <f>'LibPAS export'!KJ19</f>
        <v>14755</v>
      </c>
      <c r="IJ17" s="284">
        <f>'LibPAS export'!KK19</f>
        <v>14638</v>
      </c>
      <c r="IK17" s="284">
        <f>'LibPAS export'!KL19</f>
        <v>54218</v>
      </c>
      <c r="IL17" s="284">
        <f>'LibPAS export'!KM19</f>
        <v>54218</v>
      </c>
      <c r="IM17" s="284">
        <f>'LibPAS export'!KN19</f>
        <v>135210</v>
      </c>
      <c r="IN17" s="284">
        <f>'LibPAS export'!KO19</f>
        <v>135210</v>
      </c>
      <c r="IO17" s="284">
        <f>'LibPAS export'!KP19</f>
        <v>4.2591400000000004</v>
      </c>
      <c r="IP17" s="284">
        <f>'LibPAS export'!KQ19</f>
        <v>36506</v>
      </c>
      <c r="IQ17" s="284">
        <f>'LibPAS export'!KR19</f>
        <v>17.551089999999999</v>
      </c>
      <c r="IR17" s="284">
        <f>'LibPAS export'!KS19</f>
        <v>0.48020000000000002</v>
      </c>
      <c r="IS17" s="284">
        <f>'LibPAS export'!KT19</f>
        <v>33.669739999999997</v>
      </c>
      <c r="IT17" s="284">
        <f>'LibPAS export'!KU19</f>
        <v>0</v>
      </c>
      <c r="IU17" s="284">
        <f>'LibPAS export'!KV19</f>
        <v>2.3477199999999998</v>
      </c>
      <c r="IV17" s="284">
        <f>'LibPAS export'!KW19</f>
        <v>36.497660000000003</v>
      </c>
      <c r="IW17" s="284">
        <f>'LibPAS export'!KX19</f>
        <v>27.689219999999999</v>
      </c>
      <c r="IX17" s="284">
        <f>'LibPAS export'!KY19</f>
        <v>4.28484</v>
      </c>
      <c r="IY17" s="284">
        <f>'LibPAS export'!KZ19</f>
        <v>0</v>
      </c>
      <c r="IZ17" s="284">
        <f>'LibPAS export'!LA19</f>
        <v>4.6100000000000004E-3</v>
      </c>
      <c r="JA17" s="284">
        <f>'LibPAS export'!LB19</f>
        <v>0.71421000000000001</v>
      </c>
      <c r="JB17" s="284">
        <f>'LibPAS export'!LC19</f>
        <v>1.25E-3</v>
      </c>
      <c r="JC17" s="284">
        <f>'LibPAS export'!LD19</f>
        <v>0.23749000000000001</v>
      </c>
      <c r="JD17" s="284">
        <f>'LibPAS export'!LE19</f>
        <v>0.87958999999999998</v>
      </c>
      <c r="JE17" s="284">
        <f>'LibPAS export'!LF19</f>
        <v>8.10426</v>
      </c>
      <c r="JF17" s="284">
        <f>'LibPAS export'!LG19</f>
        <v>3.0220199999999999</v>
      </c>
      <c r="JG17" s="284">
        <f>'LibPAS export'!LH19</f>
        <v>0.36492999999999998</v>
      </c>
      <c r="JH17" s="284">
        <f>'LibPAS export'!LI19</f>
        <v>1256</v>
      </c>
      <c r="JI17" s="284">
        <f>'LibPAS export'!LJ19</f>
        <v>2.1967599999999998</v>
      </c>
      <c r="JJ17" s="284">
        <f>'LibPAS export'!LK19</f>
        <v>5.3365099999999996</v>
      </c>
      <c r="JK17" s="284">
        <f>'LibPAS export'!LL19</f>
        <v>726</v>
      </c>
      <c r="JL17" s="284">
        <f>'LibPAS export'!LM19</f>
        <v>226</v>
      </c>
      <c r="JM17" s="284">
        <f>'LibPAS export'!LN19</f>
        <v>36.497660000000003</v>
      </c>
      <c r="JN17" s="284">
        <f>'LibPAS export'!LO19</f>
        <v>3.47193</v>
      </c>
      <c r="JO17" s="284">
        <f>'LibPAS export'!LP19</f>
        <v>1.8258300000000001</v>
      </c>
      <c r="JP17" s="284">
        <f>'LibPAS export'!LQ19</f>
        <v>0.49991000000000002</v>
      </c>
      <c r="JQ17" s="284">
        <f>'LibPAS export'!LR19</f>
        <v>0.13497000000000001</v>
      </c>
      <c r="JR17" s="284">
        <f>'LibPAS export'!LS19</f>
        <v>0.64210999999999996</v>
      </c>
      <c r="JS17" s="284">
        <f>'LibPAS export'!LT19</f>
        <v>0</v>
      </c>
      <c r="JT17" s="284">
        <f>'LibPAS export'!LU19</f>
        <v>12</v>
      </c>
      <c r="JU17" s="284">
        <f>'LibPAS export'!LV19</f>
        <v>2.4938199999999999</v>
      </c>
      <c r="JV17" s="284">
        <f>'LibPAS export'!LW19</f>
        <v>20801</v>
      </c>
      <c r="JW17" s="284">
        <f>'LibPAS export'!LX19</f>
        <v>144.87108000000001</v>
      </c>
      <c r="JX17" s="284">
        <f>'LibPAS export'!LY19</f>
        <v>8341</v>
      </c>
      <c r="JY17" s="284">
        <f>'LibPAS export'!LZ19</f>
        <v>39.425849999999997</v>
      </c>
      <c r="JZ17" s="284">
        <f>'LibPAS export'!MA19</f>
        <v>361.28289999999998</v>
      </c>
      <c r="KA17" s="284">
        <f>'LibPAS export'!MB19</f>
        <v>0.27213999999999999</v>
      </c>
      <c r="KB17" s="284">
        <f>'LibPAS export'!MC19</f>
        <v>2270</v>
      </c>
      <c r="KC17" s="284">
        <f>'LibPAS export'!MD19</f>
        <v>0.23479</v>
      </c>
      <c r="KD17" s="284">
        <f>'LibPAS export'!ME19</f>
        <v>0.47443999999999997</v>
      </c>
      <c r="KE17" s="284">
        <f>'LibPAS export'!MF19</f>
        <v>0.58552000000000004</v>
      </c>
      <c r="KF17" s="284">
        <f>'LibPAS export'!MG19</f>
        <v>5.0513700000000004</v>
      </c>
      <c r="KG17" s="284">
        <f>'LibPAS export'!MH19</f>
        <v>32.110700000000001</v>
      </c>
      <c r="KH17" s="284">
        <f>'LibPAS export'!MI19</f>
        <v>4.9874000000000001</v>
      </c>
      <c r="KI17" s="284">
        <f>'LibPAS export'!MJ19</f>
        <v>57.576920000000001</v>
      </c>
      <c r="KJ17" s="284">
        <f>'LibPAS export'!MK19</f>
        <v>55388</v>
      </c>
      <c r="KK17" s="284">
        <f>'LibPAS export'!ML19</f>
        <v>41520</v>
      </c>
      <c r="KL17" s="284">
        <f>'LibPAS export'!MM19</f>
        <v>2.7390000000000001E-2</v>
      </c>
      <c r="KM17" s="284">
        <f>'LibPAS export'!MN19</f>
        <v>0.25101000000000001</v>
      </c>
      <c r="KN17" s="284">
        <f>'LibPAS export'!MO19</f>
        <v>6.8309999999999996E-2</v>
      </c>
      <c r="KO17" s="284">
        <f>'LibPAS export'!MP19</f>
        <v>7.4000000000000003E-3</v>
      </c>
      <c r="KP17" s="284">
        <f>'LibPAS export'!MQ19</f>
        <v>6.7769999999999997E-2</v>
      </c>
      <c r="KQ17" s="284">
        <f>'LibPAS export'!MR19</f>
        <v>1.8440000000000002E-2</v>
      </c>
      <c r="KR17" s="284">
        <f>'LibPAS export'!MS19</f>
        <v>1</v>
      </c>
      <c r="KS17" s="284">
        <f>'LibPAS export'!MT19</f>
        <v>0.26999659999999998</v>
      </c>
      <c r="KT17" s="284">
        <f>'LibPAS export'!MU19</f>
        <v>0.73000339999999997</v>
      </c>
      <c r="KU17" s="284">
        <f>'LibPAS export'!MV19</f>
        <v>0.2503802</v>
      </c>
      <c r="KV17" s="284">
        <f>'LibPAS export'!MW19</f>
        <v>0.74961979999999995</v>
      </c>
      <c r="KW17" s="284">
        <f>'LibPAS export'!MX19</f>
        <v>9.5127600000000007E-2</v>
      </c>
      <c r="KX17" s="284">
        <f>'LibPAS export'!MY19</f>
        <v>2.2780000000000002E-2</v>
      </c>
      <c r="KY17" s="284">
        <f>'LibPAS export'!MZ19</f>
        <v>0.1899528</v>
      </c>
      <c r="KZ17" s="284">
        <f>'LibPAS export'!NA19</f>
        <v>2.2321500000000001E-2</v>
      </c>
      <c r="LA17" s="284">
        <f>'LibPAS export'!NB19</f>
        <v>0.14621500000000001</v>
      </c>
      <c r="LB17" s="284">
        <f>'LibPAS export'!NC19</f>
        <v>5.0026000000000001E-2</v>
      </c>
      <c r="LC17" s="284">
        <f>'LibPAS export'!ND19</f>
        <v>0.5687046</v>
      </c>
      <c r="LD17" s="284">
        <f>'LibPAS export'!NE19</f>
        <v>0.75865740000000004</v>
      </c>
      <c r="LE17" s="284">
        <f>'LibPAS export'!NF19</f>
        <v>0</v>
      </c>
      <c r="LF17" s="284">
        <f>'LibPAS export'!NG19</f>
        <v>0.92251760000000005</v>
      </c>
      <c r="LG17" s="284">
        <f>'LibPAS export'!NH19</f>
        <v>6.4325300000000002E-2</v>
      </c>
      <c r="LH17" s="284">
        <f>'LibPAS export'!NI19</f>
        <v>1.3157E-2</v>
      </c>
      <c r="LI17" s="284">
        <f>'LibPAS export'!NJ19</f>
        <v>13868</v>
      </c>
      <c r="LJ17" s="284">
        <f>'LibPAS export'!NK19</f>
        <v>12.87609</v>
      </c>
      <c r="LK17" s="284">
        <f>'LibPAS export'!NL19</f>
        <v>7408</v>
      </c>
      <c r="LL17" s="284">
        <f>'LibPAS export'!NM19</f>
        <v>7408</v>
      </c>
      <c r="LM17" s="284">
        <f>'LibPAS export'!NN19</f>
        <v>2000</v>
      </c>
      <c r="LN17" s="284">
        <f>'LibPAS export'!NO19</f>
        <v>0.52588380000000001</v>
      </c>
      <c r="LO17" s="284">
        <f>'LibPAS export'!NP19</f>
        <v>0.2394684</v>
      </c>
      <c r="LP17" s="284">
        <f>'LibPAS export'!NQ19</f>
        <v>0.23464779999999999</v>
      </c>
      <c r="LQ17" s="284">
        <f>'LibPAS export'!NR19</f>
        <v>0.87924000000000002</v>
      </c>
      <c r="LR17" s="284">
        <f>'LibPAS export'!NS19</f>
        <v>2.6323699999999999</v>
      </c>
      <c r="LS17" s="284">
        <f>'LibPAS export'!NT19</f>
        <v>0.65908999999999995</v>
      </c>
      <c r="LT17" s="284">
        <f>'LibPAS export'!NU19</f>
        <v>21</v>
      </c>
      <c r="LU17" s="284">
        <f>'LibPAS export'!NV19</f>
        <v>9.9953000000000003</v>
      </c>
      <c r="LV17" s="284">
        <f>'LibPAS export'!NW19</f>
        <v>22</v>
      </c>
      <c r="LW17" s="284">
        <f>'LibPAS export'!NX19</f>
        <v>5.2563599999999999</v>
      </c>
      <c r="LX17" s="284">
        <f>'LibPAS export'!NY19</f>
        <v>0.50002999999999997</v>
      </c>
      <c r="LY17" s="284">
        <f>'LibPAS export'!NZ19</f>
        <v>0.50002999999999997</v>
      </c>
      <c r="LZ17" s="285">
        <f>'LibPAS export'!EH19</f>
        <v>2.9992100000000001E-2</v>
      </c>
      <c r="MA17" s="285">
        <f>'LibPAS export'!EI19</f>
        <v>1.0748999999999999E-3</v>
      </c>
      <c r="MB17" s="285">
        <f>'LibPAS export'!EJ19</f>
        <v>0.21544930000000001</v>
      </c>
      <c r="MC17" s="285">
        <f>'LibPAS export'!EK19</f>
        <v>0</v>
      </c>
      <c r="MD17" s="285">
        <f>'LibPAS export'!EL19</f>
        <v>0.1666831</v>
      </c>
      <c r="ME17" s="285">
        <f>'LibPAS export'!EM19</f>
        <v>2.9139999999999998E-4</v>
      </c>
      <c r="MF17" s="285">
        <f>'LibPAS export'!EN19</f>
        <v>0.70528060000000004</v>
      </c>
      <c r="MG17" s="285">
        <f>'LibPAS export'!EO19</f>
        <v>9.6323500000000006E-2</v>
      </c>
      <c r="MH17" s="285">
        <f>'LibPAS export'!EP19</f>
        <v>0.47913660000000002</v>
      </c>
      <c r="MI17" s="285"/>
    </row>
    <row r="18" spans="1:347" x14ac:dyDescent="0.2">
      <c r="A18" s="6" t="str">
        <f>'LibPAS export'!G20</f>
        <v>NC0104</v>
      </c>
      <c r="B18" s="6" t="s">
        <v>2813</v>
      </c>
      <c r="C18" s="203" t="s">
        <v>1952</v>
      </c>
      <c r="D18" s="203" t="s">
        <v>1953</v>
      </c>
      <c r="E18" s="203" t="str">
        <f>'LibPAS export'!AG20</f>
        <v>CHATHAM COUNTY PUBLIC LIBRARIES</v>
      </c>
      <c r="F18" s="203" t="str">
        <f>'LibPAS export'!AJ20</f>
        <v>CHATHAM</v>
      </c>
      <c r="G18" s="203" t="str">
        <f>'LibPAS export'!Y20</f>
        <v>197 NC HWY 87 N</v>
      </c>
      <c r="H18" s="203" t="str">
        <f>'LibPAS export'!Z20</f>
        <v>PITTSBORO</v>
      </c>
      <c r="I18" s="203" t="str">
        <f>'LibPAS export'!AA20</f>
        <v>27312</v>
      </c>
      <c r="J18" s="203" t="str">
        <f>'LibPAS export'!AB20</f>
        <v>9471</v>
      </c>
      <c r="K18" s="203" t="str">
        <f>'LibPAS export'!AC20</f>
        <v>197 NC HWY 87 N</v>
      </c>
      <c r="L18" s="203" t="str">
        <f>'LibPAS export'!AD20</f>
        <v>PITTSBORO</v>
      </c>
      <c r="M18" s="203" t="str">
        <f>'LibPAS export'!AE20</f>
        <v>27312</v>
      </c>
      <c r="N18" s="203" t="str">
        <f>'LibPAS export'!AF20</f>
        <v>9471</v>
      </c>
      <c r="O18" s="203" t="str">
        <f>'LibPAS export'!AK20</f>
        <v>Linda Clarke</v>
      </c>
      <c r="P18" s="203" t="str">
        <f>'LibPAS export'!AL20</f>
        <v>(919) 545-8081</v>
      </c>
      <c r="Q18" s="203" t="str">
        <f>'LibPAS export'!AM20</f>
        <v>(919) 545-8080</v>
      </c>
      <c r="R18" s="203" t="str">
        <f>'LibPAS export'!AN20</f>
        <v>lclarke@chathamlibraries.org</v>
      </c>
      <c r="S18" s="203" t="str">
        <f>'LibPAS export'!AO20</f>
        <v>Linda Clarke</v>
      </c>
      <c r="T18" s="203" t="str">
        <f>'LibPAS export'!AP20</f>
        <v>Library Director</v>
      </c>
      <c r="U18" s="203" t="str">
        <f>'LibPAS export'!AQ20</f>
        <v>(919) 545-8081</v>
      </c>
      <c r="V18" s="203" t="str">
        <f>'LibPAS export'!AR20</f>
        <v>(919) 545-8080</v>
      </c>
      <c r="W18" s="203" t="str">
        <f>'LibPAS export'!AS20</f>
        <v>lclarke@chathamlibraries.org</v>
      </c>
      <c r="X18" s="203">
        <f>'LibPAS export'!BB20</f>
        <v>1</v>
      </c>
      <c r="Y18" s="203">
        <f>'LibPAS export'!BC20</f>
        <v>2</v>
      </c>
      <c r="Z18" s="203">
        <f>'LibPAS export'!BD20</f>
        <v>0</v>
      </c>
      <c r="AA18" s="203">
        <f>'LibPAS export'!BE20</f>
        <v>0</v>
      </c>
      <c r="AB18" s="10">
        <f>'LibPAS export'!BH20</f>
        <v>7100</v>
      </c>
      <c r="AC18" s="203">
        <f>'LibPAS export'!BI20</f>
        <v>3</v>
      </c>
      <c r="AD18" s="203">
        <f>'LibPAS export'!BJ20</f>
        <v>0</v>
      </c>
      <c r="AE18" s="203">
        <f>'LibPAS export'!BK20</f>
        <v>3</v>
      </c>
      <c r="AF18" s="203">
        <f>'LibPAS export'!BL20</f>
        <v>10.5</v>
      </c>
      <c r="AG18" s="203">
        <f>'LibPAS export'!BM20</f>
        <v>13.5</v>
      </c>
      <c r="AH18" s="286">
        <f>'LibPAS export'!BN20</f>
        <v>0.22222220000000001</v>
      </c>
      <c r="AI18" s="246">
        <f>'LibPAS export'!BO20</f>
        <v>72347</v>
      </c>
      <c r="AJ18" s="246" t="str">
        <f>'LibPAS export'!BP20</f>
        <v>64885 - 100573</v>
      </c>
      <c r="AK18" s="274" t="str">
        <f>'LibPAS export'!BQ20</f>
        <v>2001</v>
      </c>
      <c r="AL18" s="276">
        <f>'LibPAS export'!BR20</f>
        <v>35000</v>
      </c>
      <c r="AM18" s="276">
        <f>'LibPAS export'!BS20</f>
        <v>11.93</v>
      </c>
      <c r="AN18" s="276">
        <f>'LibPAS export'!BT20</f>
        <v>11.93</v>
      </c>
      <c r="AO18" s="276">
        <f>'LibPAS export'!BU20</f>
        <v>12.62</v>
      </c>
      <c r="AP18" s="246">
        <f>'LibPAS export'!BW20</f>
        <v>0</v>
      </c>
      <c r="AQ18" s="246">
        <f>'LibPAS export'!BX20</f>
        <v>1708138</v>
      </c>
      <c r="AR18" s="246">
        <f>'LibPAS export'!BY20</f>
        <v>1708138</v>
      </c>
      <c r="AS18" s="246">
        <f>'LibPAS export'!BZ20</f>
        <v>96151</v>
      </c>
      <c r="AT18" s="246">
        <f>'LibPAS export'!CA20</f>
        <v>0</v>
      </c>
      <c r="AU18" s="246">
        <f>'LibPAS export'!CB20</f>
        <v>96151</v>
      </c>
      <c r="AV18" s="246">
        <f>'LibPAS export'!CC20</f>
        <v>0</v>
      </c>
      <c r="AW18" s="246">
        <f>'LibPAS export'!CD20</f>
        <v>0</v>
      </c>
      <c r="AX18" s="246">
        <f>'LibPAS export'!CE20</f>
        <v>0</v>
      </c>
      <c r="AY18" s="246">
        <f>'LibPAS export'!CF20</f>
        <v>127267</v>
      </c>
      <c r="AZ18" s="246">
        <f>'LibPAS export'!BV20</f>
        <v>1931556</v>
      </c>
      <c r="BA18" s="246">
        <f>'LibPAS export'!CH20</f>
        <v>614465</v>
      </c>
      <c r="BB18" s="246">
        <f>'LibPAS export'!CI20</f>
        <v>221520</v>
      </c>
      <c r="BC18" s="246">
        <f>'LibPAS export'!CJ20</f>
        <v>835985</v>
      </c>
      <c r="BD18" s="246">
        <f>'LibPAS export'!CK20</f>
        <v>103531</v>
      </c>
      <c r="BE18" s="246">
        <f>'LibPAS export'!CL20</f>
        <v>33177</v>
      </c>
      <c r="BF18" s="246">
        <f>'LibPAS export'!CM20</f>
        <v>21519</v>
      </c>
      <c r="BG18" s="246">
        <f>'LibPAS export'!CN20</f>
        <v>158227</v>
      </c>
      <c r="BH18" s="246">
        <f>'LibPAS export'!CO20</f>
        <v>943399</v>
      </c>
      <c r="BI18" s="246">
        <f>'LibPAS export'!CP20</f>
        <v>1937611</v>
      </c>
      <c r="BJ18" s="246">
        <f>'LibPAS export'!CQ20</f>
        <v>131448</v>
      </c>
      <c r="BK18" s="283">
        <f>'LibPAS export'!CG20</f>
        <v>6.80529E-2</v>
      </c>
      <c r="BL18" s="246">
        <f>'LibPAS export'!CR20</f>
        <v>0</v>
      </c>
      <c r="BM18" s="246">
        <f>'LibPAS export'!CS20</f>
        <v>0</v>
      </c>
      <c r="BN18" s="246">
        <f>'LibPAS export'!CT20</f>
        <v>0</v>
      </c>
      <c r="BO18" s="246">
        <f>'LibPAS export'!CU20</f>
        <v>0</v>
      </c>
      <c r="BP18" s="246">
        <f>'LibPAS export'!CV20</f>
        <v>0</v>
      </c>
      <c r="BQ18" s="246">
        <f>'LibPAS export'!CW20</f>
        <v>0</v>
      </c>
      <c r="BR18" s="10">
        <f>'LibPAS export'!CY20</f>
        <v>27293</v>
      </c>
      <c r="BS18" s="10">
        <f>'LibPAS export'!CZ20</f>
        <v>33832</v>
      </c>
      <c r="BT18" s="10">
        <f>'LibPAS export'!DA20</f>
        <v>61125</v>
      </c>
      <c r="BU18" s="10">
        <f>'LibPAS export'!DB20</f>
        <v>19431</v>
      </c>
      <c r="BV18" s="10">
        <f>'LibPAS export'!DC20</f>
        <v>10868</v>
      </c>
      <c r="BW18" s="10">
        <f>'LibPAS export'!DD20</f>
        <v>30299</v>
      </c>
      <c r="BX18" s="10">
        <f>'LibPAS export'!DE20</f>
        <v>3800</v>
      </c>
      <c r="BY18" s="10">
        <f>'LibPAS export'!DF20</f>
        <v>57</v>
      </c>
      <c r="BZ18" s="10">
        <f>'LibPAS export'!DG20</f>
        <v>3857</v>
      </c>
      <c r="CA18" s="10">
        <f>'LibPAS export'!DH20</f>
        <v>95281</v>
      </c>
      <c r="CB18" s="10" t="str">
        <f>'LibPAS export'!DI20</f>
        <v/>
      </c>
      <c r="CC18" s="10">
        <f>'LibPAS export'!DJ20</f>
        <v>95281</v>
      </c>
      <c r="CD18" s="10">
        <f>'LibPAS export'!DK20</f>
        <v>100</v>
      </c>
      <c r="CE18" s="258">
        <f>'LibPAS export'!DX20</f>
        <v>36945</v>
      </c>
      <c r="CF18" s="244">
        <f>'LibPAS export'!DP20</f>
        <v>4</v>
      </c>
      <c r="CG18" s="244">
        <f>'LibPAS export'!DQ20</f>
        <v>67</v>
      </c>
      <c r="CH18" s="244">
        <f>'LibPAS export'!DR20</f>
        <v>71</v>
      </c>
      <c r="CI18" s="258">
        <f>'LibPAS export'!DM20</f>
        <v>3149</v>
      </c>
      <c r="CJ18" s="258">
        <f>'LibPAS export'!EC20</f>
        <v>2214</v>
      </c>
      <c r="CK18" s="258">
        <f>'LibPAS export'!DN20</f>
        <v>5690</v>
      </c>
      <c r="CL18" s="258">
        <f>'LibPAS export'!EG20</f>
        <v>563</v>
      </c>
      <c r="CM18" s="203">
        <f>'LibPAS export'!DS20</f>
        <v>0</v>
      </c>
      <c r="CN18" s="203">
        <f>'LibPAS export'!EQ20</f>
        <v>14</v>
      </c>
      <c r="CO18" s="244">
        <f>'LibPAS export'!DL20</f>
        <v>178</v>
      </c>
      <c r="CP18" s="10">
        <f>'LibPAS export'!ET20</f>
        <v>66799</v>
      </c>
      <c r="CQ18" s="10">
        <f>'LibPAS export'!EU20</f>
        <v>30223</v>
      </c>
      <c r="CR18" s="10">
        <f>'LibPAS export'!EV20</f>
        <v>97022</v>
      </c>
      <c r="CS18" s="10" t="str">
        <f>'LibPAS export'!EW20</f>
        <v/>
      </c>
      <c r="CT18" s="10" t="str">
        <f>'LibPAS export'!EX20</f>
        <v/>
      </c>
      <c r="CU18" s="10" t="str">
        <f>'LibPAS export'!EY20</f>
        <v/>
      </c>
      <c r="CV18" s="10">
        <f>'LibPAS export'!EZ20</f>
        <v>71950</v>
      </c>
      <c r="CW18" s="10">
        <f>'LibPAS export'!FA20</f>
        <v>16938</v>
      </c>
      <c r="CX18" s="10">
        <f>'LibPAS export'!FB20</f>
        <v>88888</v>
      </c>
      <c r="CY18" s="10">
        <f>'LibPAS export'!FC20</f>
        <v>185910</v>
      </c>
      <c r="CZ18" s="10">
        <f>'LibPAS export'!FE20</f>
        <v>2647</v>
      </c>
      <c r="DA18" s="10" t="str">
        <f>'LibPAS export'!FF20</f>
        <v/>
      </c>
      <c r="DB18" s="10">
        <f>'LibPAS export'!FG20</f>
        <v>188557</v>
      </c>
      <c r="DC18" s="10">
        <f>'LibPAS export'!FH20</f>
        <v>13393</v>
      </c>
      <c r="DD18" s="10">
        <f>'LibPAS export'!FQ20</f>
        <v>702</v>
      </c>
      <c r="DE18" s="10">
        <f t="shared" si="0"/>
        <v>14095</v>
      </c>
      <c r="DF18" s="10">
        <f>'LibPAS export'!FI20</f>
        <v>43555</v>
      </c>
      <c r="DG18" s="10">
        <f>'LibPAS export'!FN20</f>
        <v>11347</v>
      </c>
      <c r="DH18" s="10" t="str">
        <f>'LibPAS export'!FR20</f>
        <v/>
      </c>
      <c r="DI18" s="10">
        <f>'LibPAS export'!FS20</f>
        <v>12049</v>
      </c>
      <c r="DJ18" s="258" t="str">
        <f>'LibPAS export'!FJ20</f>
        <v/>
      </c>
      <c r="DK18" s="258">
        <f>'LibPAS export'!FK20</f>
        <v>56948</v>
      </c>
      <c r="DL18" s="10">
        <f>'LibPAS export'!FU20</f>
        <v>211783</v>
      </c>
      <c r="DM18" s="10">
        <f>'LibPAS export'!FV20</f>
        <v>70643</v>
      </c>
      <c r="DN18" s="10" t="str">
        <f>'LibPAS export'!FW20</f>
        <v/>
      </c>
      <c r="DO18" s="10" t="str">
        <f>'LibPAS export'!FX20</f>
        <v/>
      </c>
      <c r="DP18" s="10">
        <f>'LibPAS export'!ER20</f>
        <v>282426</v>
      </c>
      <c r="DQ18" s="10">
        <f>'LibPAS export'!FY20</f>
        <v>319</v>
      </c>
      <c r="DR18" s="10">
        <f>'LibPAS export'!GA20</f>
        <v>26165</v>
      </c>
      <c r="DS18" s="10">
        <f>'LibPAS export'!GB20</f>
        <v>4701</v>
      </c>
      <c r="DT18" s="10">
        <f>'LibPAS export'!GC20</f>
        <v>30866</v>
      </c>
      <c r="DU18" s="10">
        <f>'LibPAS export'!GD20</f>
        <v>191003</v>
      </c>
      <c r="DV18" s="244">
        <f>'LibPAS export'!GO20</f>
        <v>247</v>
      </c>
      <c r="DW18" s="244">
        <f>'LibPAS export'!GP20</f>
        <v>1</v>
      </c>
      <c r="DX18" s="244">
        <f>'LibPAS export'!GQ20</f>
        <v>332</v>
      </c>
      <c r="DY18" s="244">
        <f>'LibPAS export'!GR20</f>
        <v>36</v>
      </c>
      <c r="DZ18" s="244">
        <f>'LibPAS export'!GS20</f>
        <v>36</v>
      </c>
      <c r="EA18" s="244">
        <f>'LibPAS export'!GT20</f>
        <v>0</v>
      </c>
      <c r="EB18" s="244">
        <f>'LibPAS export'!GU20</f>
        <v>652</v>
      </c>
      <c r="EC18" s="244">
        <f>'LibPAS export'!GV20</f>
        <v>2587</v>
      </c>
      <c r="ED18" s="244">
        <f>'LibPAS export'!GW20</f>
        <v>42</v>
      </c>
      <c r="EE18" s="244">
        <f>'LibPAS export'!GX20</f>
        <v>2629</v>
      </c>
      <c r="EF18" s="10">
        <f>'LibPAS export'!HB20</f>
        <v>8842</v>
      </c>
      <c r="EG18" s="10">
        <f>'LibPAS export'!HC20</f>
        <v>148</v>
      </c>
      <c r="EH18" s="10">
        <f>'LibPAS export'!HD20</f>
        <v>8990</v>
      </c>
      <c r="EI18" s="10">
        <f>'LibPAS export'!GY20</f>
        <v>597</v>
      </c>
      <c r="EJ18" s="10">
        <f>'LibPAS export'!GZ20</f>
        <v>0</v>
      </c>
      <c r="EK18" s="10">
        <f>'LibPAS export'!HA20</f>
        <v>597</v>
      </c>
      <c r="EL18" s="10">
        <f>'LibPAS export'!HE20</f>
        <v>12216</v>
      </c>
      <c r="EM18" s="10" t="s">
        <v>5026</v>
      </c>
      <c r="EN18" s="10" t="s">
        <v>5026</v>
      </c>
      <c r="EO18" s="10">
        <f>'LibPAS export'!HH20</f>
        <v>57</v>
      </c>
      <c r="EP18" s="10">
        <f>'LibPAS export'!HI20</f>
        <v>461</v>
      </c>
      <c r="EQ18" s="258">
        <f>'LibPAS export'!HQ20</f>
        <v>402</v>
      </c>
      <c r="ER18" s="258">
        <f>'LibPAS export'!HR20</f>
        <v>8216</v>
      </c>
      <c r="ES18" s="10">
        <f>'LibPAS export'!HL20</f>
        <v>30507</v>
      </c>
      <c r="ET18" s="10" t="str">
        <f>'LibPAS export'!HJ20</f>
        <v>Did not track this year</v>
      </c>
      <c r="EU18" s="10" t="str">
        <f>'LibPAS export'!HK20</f>
        <v>Did not track this year</v>
      </c>
      <c r="EV18" s="244">
        <f>'LibPAS export'!HS20</f>
        <v>17</v>
      </c>
      <c r="EW18" s="244">
        <f>'LibPAS export'!HT20</f>
        <v>278</v>
      </c>
      <c r="EX18" s="203" t="str">
        <f>'LibPAS export'!AT20</f>
        <v>www.chathamlibraries.org</v>
      </c>
      <c r="EY18" s="244">
        <f>'LibPAS export'!HU20</f>
        <v>24</v>
      </c>
      <c r="EZ18" s="244">
        <f>'LibPAS export'!HV20</f>
        <v>57</v>
      </c>
      <c r="FA18" s="258">
        <f>'LibPAS export'!HW20</f>
        <v>36601</v>
      </c>
      <c r="FB18" s="10">
        <f>'LibPAS export'!HY20</f>
        <v>76940</v>
      </c>
      <c r="FC18" s="10" t="str">
        <f>'LibPAS export'!HZ20</f>
        <v/>
      </c>
      <c r="FD18" s="203" t="s">
        <v>1530</v>
      </c>
      <c r="FE18" s="203" t="s">
        <v>1530</v>
      </c>
      <c r="FF18" s="203" t="s">
        <v>1530</v>
      </c>
      <c r="FG18" s="203" t="s">
        <v>1530</v>
      </c>
      <c r="FH18" s="203" t="s">
        <v>1530</v>
      </c>
      <c r="FI18" s="203" t="s">
        <v>1530</v>
      </c>
      <c r="FJ18" s="203" t="s">
        <v>1530</v>
      </c>
      <c r="FK18" s="203" t="s">
        <v>1530</v>
      </c>
      <c r="FL18" s="203" t="s">
        <v>1530</v>
      </c>
      <c r="FM18" s="203" t="s">
        <v>1530</v>
      </c>
      <c r="FN18" s="203" t="s">
        <v>1530</v>
      </c>
      <c r="FO18" s="203" t="s">
        <v>1530</v>
      </c>
      <c r="FP18" s="203" t="s">
        <v>1530</v>
      </c>
      <c r="FQ18" s="203" t="s">
        <v>1530</v>
      </c>
      <c r="FR18" s="203" t="s">
        <v>1530</v>
      </c>
      <c r="FS18" s="203" t="s">
        <v>1530</v>
      </c>
      <c r="FT18" s="203" t="s">
        <v>1530</v>
      </c>
      <c r="FU18" s="203" t="s">
        <v>1530</v>
      </c>
      <c r="FV18" s="203" t="s">
        <v>1530</v>
      </c>
      <c r="FW18" s="203" t="s">
        <v>1530</v>
      </c>
      <c r="FX18" s="203" t="s">
        <v>1530</v>
      </c>
      <c r="FY18" s="203" t="s">
        <v>1530</v>
      </c>
      <c r="FZ18" s="203" t="s">
        <v>1530</v>
      </c>
      <c r="GA18" s="203" t="s">
        <v>1530</v>
      </c>
      <c r="GB18" s="203" t="s">
        <v>1530</v>
      </c>
      <c r="GC18" s="203" t="str">
        <f>'LibPAS export'!G20</f>
        <v>NC0104</v>
      </c>
      <c r="GD18" s="203" t="str">
        <f>'LibPAS export'!H20</f>
        <v>C-CHATHAM</v>
      </c>
      <c r="GE18" s="203" t="str">
        <f>'LibPAS export'!I20</f>
        <v>NO</v>
      </c>
      <c r="GF18" s="203" t="str">
        <f>'LibPAS export'!J20</f>
        <v>CO</v>
      </c>
      <c r="GG18" s="203" t="str">
        <f>'LibPAS export'!K20</f>
        <v>MO</v>
      </c>
      <c r="GH18" s="203" t="str">
        <f>'LibPAS export'!L20</f>
        <v>Y</v>
      </c>
      <c r="GI18" s="203" t="str">
        <f>'LibPAS export'!M20</f>
        <v>CO1</v>
      </c>
      <c r="GJ18" s="203" t="str">
        <f>'LibPAS export'!N20</f>
        <v>N</v>
      </c>
      <c r="GK18" s="258">
        <f>'LibPAS export'!O20</f>
        <v>66618</v>
      </c>
      <c r="GL18" s="203">
        <f>'LibPAS export'!AH20</f>
        <v>3</v>
      </c>
      <c r="GM18" s="203" t="str">
        <f>'LibPAS export'!AI20</f>
        <v>County</v>
      </c>
      <c r="GN18" s="203" t="str">
        <f>'LibPAS export'!P20</f>
        <v>No</v>
      </c>
      <c r="GO18" s="203">
        <f>'LibPAS export'!Q20</f>
        <v>365</v>
      </c>
      <c r="GP18" s="203">
        <f>'LibPAS export'!R20</f>
        <v>105</v>
      </c>
      <c r="GQ18" s="203">
        <f>'LibPAS export'!S20</f>
        <v>4028</v>
      </c>
      <c r="GR18" s="203">
        <f>'LibPAS export'!T20</f>
        <v>26822</v>
      </c>
      <c r="GS18" s="203">
        <f>'LibPAS export'!U20</f>
        <v>49</v>
      </c>
      <c r="GT18" s="203">
        <f>'LibPAS export'!V20</f>
        <v>7</v>
      </c>
      <c r="GU18" s="203">
        <f>'LibPAS export'!W20</f>
        <v>95</v>
      </c>
      <c r="GV18" s="203">
        <f>'LibPAS export'!X20</f>
        <v>2395</v>
      </c>
      <c r="GW18" s="283">
        <f>'LibPAS export'!GF20</f>
        <v>0.73592000000000002</v>
      </c>
      <c r="GX18" s="283">
        <f>'LibPAS export'!GG20</f>
        <v>0.21521000000000001</v>
      </c>
      <c r="GY18" s="245">
        <f>'LibPAS export'!GH20</f>
        <v>18.7362</v>
      </c>
      <c r="GZ18" s="245">
        <f>'LibPAS export'!GI20</f>
        <v>24.429349999999999</v>
      </c>
      <c r="HA18" s="245">
        <f>'LibPAS export'!GJ20</f>
        <v>10.600809999999999</v>
      </c>
      <c r="HB18" s="284">
        <f>'LibPAS export'!JC20</f>
        <v>6.8605999999999998</v>
      </c>
      <c r="HC18" s="284">
        <f>'LibPAS export'!JD20</f>
        <v>2.96001</v>
      </c>
      <c r="HD18" s="284">
        <f>'LibPAS export'!JE20</f>
        <v>0.56023999999999996</v>
      </c>
      <c r="HE18" s="284">
        <f>'LibPAS export'!JF20</f>
        <v>62.774929999999998</v>
      </c>
      <c r="HF18" s="284">
        <f>'LibPAS export'!JG20</f>
        <v>27.084330000000001</v>
      </c>
      <c r="HG18" s="284">
        <f>'LibPAS export'!JH20</f>
        <v>5.1262600000000003</v>
      </c>
      <c r="HH18" s="284">
        <f>'LibPAS export'!JI20</f>
        <v>10.144399999999999</v>
      </c>
      <c r="HI18" s="284">
        <f>'LibPAS export'!JJ20</f>
        <v>4.3768200000000004</v>
      </c>
      <c r="HJ18" s="284">
        <f>'LibPAS export'!JK20</f>
        <v>0.82840000000000003</v>
      </c>
      <c r="HK18" s="284">
        <f>'LibPAS export'!JL20</f>
        <v>63.513649999999998</v>
      </c>
      <c r="HL18" s="284">
        <f>'LibPAS export'!JM20</f>
        <v>27.40306</v>
      </c>
      <c r="HM18" s="284">
        <f>'LibPAS export'!JN20</f>
        <v>5.1865800000000002</v>
      </c>
      <c r="HN18" s="284">
        <f>'LibPAS export'!JO20</f>
        <v>158.61256</v>
      </c>
      <c r="HO18" s="284">
        <f>'LibPAS export'!JP20</f>
        <v>68.433610000000002</v>
      </c>
      <c r="HP18" s="284">
        <f>'LibPAS export'!JQ20</f>
        <v>12.952439999999999</v>
      </c>
      <c r="HQ18" s="284">
        <f>'LibPAS export'!JR20</f>
        <v>21.79834</v>
      </c>
      <c r="HR18" s="284">
        <f>'LibPAS export'!JS20</f>
        <v>9.4049300000000002</v>
      </c>
      <c r="HS18" s="284">
        <f>'LibPAS export'!JT20</f>
        <v>1.78007</v>
      </c>
      <c r="HT18" s="284">
        <f>'LibPAS export'!JU20</f>
        <v>4.2394800000000004</v>
      </c>
      <c r="HU18" s="284">
        <f>'LibPAS export'!JV20</f>
        <v>2.86714</v>
      </c>
      <c r="HV18" s="284">
        <f>'LibPAS export'!JW20</f>
        <v>0.55076999999999998</v>
      </c>
      <c r="HW18" s="284">
        <f>'LibPAS export'!JX20</f>
        <v>9.0066699999999997</v>
      </c>
      <c r="HX18" s="284">
        <f>'LibPAS export'!JY20</f>
        <v>0.45794000000000001</v>
      </c>
      <c r="HY18" s="284">
        <f>'LibPAS export'!JZ20</f>
        <v>1.33429</v>
      </c>
      <c r="HZ18" s="284">
        <f>'LibPAS export'!KA20</f>
        <v>0.46333000000000002</v>
      </c>
      <c r="IA18" s="284">
        <f>'LibPAS export'!KB20</f>
        <v>0.18337000000000001</v>
      </c>
      <c r="IB18" s="284">
        <f>'LibPAS export'!KC20</f>
        <v>2.5999999999999998E-4</v>
      </c>
      <c r="IC18" s="284">
        <f>'LibPAS export'!KD20</f>
        <v>4.1700000000000001E-3</v>
      </c>
      <c r="ID18" s="284">
        <f>'LibPAS export'!KE20</f>
        <v>0.54942000000000002</v>
      </c>
      <c r="IE18" s="284">
        <f>'LibPAS export'!KF20</f>
        <v>3.9460000000000002E-2</v>
      </c>
      <c r="IF18" s="284">
        <f>'LibPAS export'!KG20</f>
        <v>0.13494999999999999</v>
      </c>
      <c r="IG18" s="284">
        <f>'LibPAS export'!KH20</f>
        <v>2259</v>
      </c>
      <c r="IH18" s="284">
        <f>'LibPAS export'!KI20</f>
        <v>10169</v>
      </c>
      <c r="II18" s="284">
        <f>'LibPAS export'!KJ20</f>
        <v>10169</v>
      </c>
      <c r="IJ18" s="284">
        <f>'LibPAS export'!KK20</f>
        <v>14148</v>
      </c>
      <c r="IK18" s="284">
        <f>'LibPAS export'!KL20</f>
        <v>63667</v>
      </c>
      <c r="IL18" s="284">
        <f>'LibPAS export'!KM20</f>
        <v>63667</v>
      </c>
      <c r="IM18" s="284">
        <f>'LibPAS export'!KN20</f>
        <v>94142</v>
      </c>
      <c r="IN18" s="284">
        <f>'LibPAS export'!KO20</f>
        <v>94142</v>
      </c>
      <c r="IO18" s="284">
        <f>'LibPAS export'!KP20</f>
        <v>1.9536100000000001</v>
      </c>
      <c r="IP18" s="284">
        <f>'LibPAS export'!KQ20</f>
        <v>20920</v>
      </c>
      <c r="IQ18" s="284">
        <f>'LibPAS export'!KR20</f>
        <v>10.05791</v>
      </c>
      <c r="IR18" s="284">
        <f>'LibPAS export'!KS20</f>
        <v>1.4433199999999999</v>
      </c>
      <c r="IS18" s="284">
        <f>'LibPAS export'!KT20</f>
        <v>25.640789999999999</v>
      </c>
      <c r="IT18" s="284">
        <f>'LibPAS export'!KU20</f>
        <v>0</v>
      </c>
      <c r="IU18" s="284">
        <f>'LibPAS export'!KV20</f>
        <v>1.9104000000000001</v>
      </c>
      <c r="IV18" s="284">
        <f>'LibPAS export'!KW20</f>
        <v>28.994509999999998</v>
      </c>
      <c r="IW18" s="284">
        <f>'LibPAS export'!KX20</f>
        <v>12.54894</v>
      </c>
      <c r="IX18" s="284">
        <f>'LibPAS export'!KY20</f>
        <v>2.1700699999999999</v>
      </c>
      <c r="IY18" s="284">
        <f>'LibPAS export'!KZ20</f>
        <v>0</v>
      </c>
      <c r="IZ18" s="284">
        <f>'LibPAS export'!LA20</f>
        <v>2.6700000000000001E-3</v>
      </c>
      <c r="JA18" s="284">
        <f>'LibPAS export'!LB20</f>
        <v>0.55457999999999996</v>
      </c>
      <c r="JB18" s="284">
        <f>'LibPAS export'!LC20</f>
        <v>1.07E-3</v>
      </c>
      <c r="JC18" s="284">
        <f>'LibPAS export'!LD20</f>
        <v>9.7189999999999999E-2</v>
      </c>
      <c r="JD18" s="284">
        <f>'LibPAS export'!LE20</f>
        <v>0.43736999999999998</v>
      </c>
      <c r="JE18" s="284">
        <f>'LibPAS export'!LF20</f>
        <v>5.7668600000000003</v>
      </c>
      <c r="JF18" s="284">
        <f>'LibPAS export'!LG20</f>
        <v>1.4302600000000001</v>
      </c>
      <c r="JG18" s="284">
        <f>'LibPAS export'!LH20</f>
        <v>0.15762000000000001</v>
      </c>
      <c r="JH18" s="284">
        <f>'LibPAS export'!LI20</f>
        <v>1196</v>
      </c>
      <c r="JI18" s="284">
        <f>'LibPAS export'!LJ20</f>
        <v>2.3002699999999998</v>
      </c>
      <c r="JJ18" s="284">
        <f>'LibPAS export'!LK20</f>
        <v>14.16132</v>
      </c>
      <c r="JK18" s="284">
        <f>'LibPAS export'!LL20</f>
        <v>173</v>
      </c>
      <c r="JL18" s="284">
        <f>'LibPAS export'!LM20</f>
        <v>202</v>
      </c>
      <c r="JM18" s="284">
        <f>'LibPAS export'!LN20</f>
        <v>29.0854</v>
      </c>
      <c r="JN18" s="284">
        <f>'LibPAS export'!LO20</f>
        <v>2.37514</v>
      </c>
      <c r="JO18" s="284">
        <f>'LibPAS export'!LP20</f>
        <v>1.5541</v>
      </c>
      <c r="JP18" s="284">
        <f>'LibPAS export'!LQ20</f>
        <v>0.20265</v>
      </c>
      <c r="JQ18" s="284">
        <f>'LibPAS export'!LR20</f>
        <v>4.5030000000000001E-2</v>
      </c>
      <c r="JR18" s="284">
        <f>'LibPAS export'!LS20</f>
        <v>0.34017999999999998</v>
      </c>
      <c r="JS18" s="284">
        <f>'LibPAS export'!LT20</f>
        <v>0</v>
      </c>
      <c r="JT18" s="284">
        <f>'LibPAS export'!LU20</f>
        <v>5</v>
      </c>
      <c r="JU18" s="284">
        <f>'LibPAS export'!LV20</f>
        <v>1.47865</v>
      </c>
      <c r="JV18" s="284">
        <f>'LibPAS export'!LW20</f>
        <v>5431</v>
      </c>
      <c r="JW18" s="284">
        <f>'LibPAS export'!LX20</f>
        <v>26.90183</v>
      </c>
      <c r="JX18" s="284">
        <f>'LibPAS export'!LY20</f>
        <v>3673</v>
      </c>
      <c r="JY18" s="284">
        <f>'LibPAS export'!LZ20</f>
        <v>4.2967599999999999</v>
      </c>
      <c r="JZ18" s="284">
        <f>'LibPAS export'!MA20</f>
        <v>39.778309999999998</v>
      </c>
      <c r="KA18" s="284">
        <f>'LibPAS export'!MB20</f>
        <v>0.15972</v>
      </c>
      <c r="KB18" s="284">
        <f>'LibPAS export'!MC20</f>
        <v>586</v>
      </c>
      <c r="KC18" s="284">
        <f>'LibPAS export'!MD20</f>
        <v>0.51187000000000005</v>
      </c>
      <c r="KD18" s="284">
        <f>'LibPAS export'!ME20</f>
        <v>0.82840000000000003</v>
      </c>
      <c r="KE18" s="284">
        <f>'LibPAS export'!MF20</f>
        <v>0.75688</v>
      </c>
      <c r="KF18" s="284">
        <f>'LibPAS export'!MG20</f>
        <v>10.657780000000001</v>
      </c>
      <c r="KG18" s="284">
        <f>'LibPAS export'!MH20</f>
        <v>9.1500699999999995</v>
      </c>
      <c r="KH18" s="284">
        <f>'LibPAS export'!MI20</f>
        <v>10.144399999999999</v>
      </c>
      <c r="KI18" s="284">
        <f>'LibPAS export'!MJ20</f>
        <v>45.512819999999998</v>
      </c>
      <c r="KJ18" s="284">
        <f>'LibPAS export'!MK20</f>
        <v>61924</v>
      </c>
      <c r="KK18" s="284">
        <f>'LibPAS export'!ML20</f>
        <v>45515</v>
      </c>
      <c r="KL18" s="284">
        <f>'LibPAS export'!MM20</f>
        <v>4.7800000000000002E-2</v>
      </c>
      <c r="KM18" s="284">
        <f>'LibPAS export'!MN20</f>
        <v>0.44252000000000002</v>
      </c>
      <c r="KN18" s="284">
        <f>'LibPAS export'!MO20</f>
        <v>7.0680000000000007E-2</v>
      </c>
      <c r="KO18" s="284">
        <f>'LibPAS export'!MP20</f>
        <v>1.0619999999999999E-2</v>
      </c>
      <c r="KP18" s="284">
        <f>'LibPAS export'!MQ20</f>
        <v>9.8339999999999997E-2</v>
      </c>
      <c r="KQ18" s="284">
        <f>'LibPAS export'!MR20</f>
        <v>1.5709999999999998E-2</v>
      </c>
      <c r="KR18" s="284">
        <f>'LibPAS export'!MS20</f>
        <v>1</v>
      </c>
      <c r="KS18" s="284">
        <f>'LibPAS export'!MT20</f>
        <v>0.22222220000000001</v>
      </c>
      <c r="KT18" s="284">
        <f>'LibPAS export'!MU20</f>
        <v>0.77777779999999996</v>
      </c>
      <c r="KU18" s="284">
        <f>'LibPAS export'!MV20</f>
        <v>0.26498080000000002</v>
      </c>
      <c r="KV18" s="284">
        <f>'LibPAS export'!MW20</f>
        <v>0.73501919999999998</v>
      </c>
      <c r="KW18" s="284">
        <f>'LibPAS export'!MX20</f>
        <v>8.1660899999999995E-2</v>
      </c>
      <c r="KX18" s="284">
        <f>'LibPAS export'!MY20</f>
        <v>1.7122600000000002E-2</v>
      </c>
      <c r="KY18" s="284">
        <f>'LibPAS export'!MZ20</f>
        <v>0.11432639999999999</v>
      </c>
      <c r="KZ18" s="284">
        <f>'LibPAS export'!NA20</f>
        <v>1.11059E-2</v>
      </c>
      <c r="LA18" s="284">
        <f>'LibPAS export'!NB20</f>
        <v>0.48688769999999998</v>
      </c>
      <c r="LB18" s="284">
        <f>'LibPAS export'!NC20</f>
        <v>5.3432300000000002E-2</v>
      </c>
      <c r="LC18" s="284">
        <f>'LibPAS export'!ND20</f>
        <v>0.31712509999999999</v>
      </c>
      <c r="LD18" s="284">
        <f>'LibPAS export'!NE20</f>
        <v>0.43145139999999998</v>
      </c>
      <c r="LE18" s="284">
        <f>'LibPAS export'!NF20</f>
        <v>0</v>
      </c>
      <c r="LF18" s="284">
        <f>'LibPAS export'!NG20</f>
        <v>0.88433260000000002</v>
      </c>
      <c r="LG18" s="284">
        <f>'LibPAS export'!NH20</f>
        <v>6.5888299999999997E-2</v>
      </c>
      <c r="LH18" s="284">
        <f>'LibPAS export'!NI20</f>
        <v>4.9778999999999997E-2</v>
      </c>
      <c r="LI18" s="284">
        <f>'LibPAS export'!NJ20</f>
        <v>16408</v>
      </c>
      <c r="LJ18" s="284">
        <f>'LibPAS export'!NK20</f>
        <v>6.1881399999999998</v>
      </c>
      <c r="LK18" s="284">
        <f>'LibPAS export'!NL20</f>
        <v>22206</v>
      </c>
      <c r="LL18" s="284">
        <f>'LibPAS export'!NM20</f>
        <v>22206</v>
      </c>
      <c r="LM18" s="284">
        <f>'LibPAS export'!NN20</f>
        <v>4934</v>
      </c>
      <c r="LN18" s="284">
        <f>'LibPAS export'!NO20</f>
        <v>0.6543194</v>
      </c>
      <c r="LO18" s="284">
        <f>'LibPAS export'!NP20</f>
        <v>0.2096798</v>
      </c>
      <c r="LP18" s="284">
        <f>'LibPAS export'!NQ20</f>
        <v>0.13600080000000001</v>
      </c>
      <c r="LQ18" s="284">
        <f>'LibPAS export'!NR20</f>
        <v>0.45962999999999998</v>
      </c>
      <c r="LR18" s="284">
        <f>'LibPAS export'!NS20</f>
        <v>1.27495</v>
      </c>
      <c r="LS18" s="284">
        <f>'LibPAS export'!NT20</f>
        <v>0.33783999999999997</v>
      </c>
      <c r="LT18" s="284">
        <f>'LibPAS export'!NU20</f>
        <v>8</v>
      </c>
      <c r="LU18" s="284">
        <f>'LibPAS export'!NV20</f>
        <v>2.7279399999999998</v>
      </c>
      <c r="LV18" s="284">
        <f>'LibPAS export'!NW20</f>
        <v>13</v>
      </c>
      <c r="LW18" s="284">
        <f>'LibPAS export'!NX20</f>
        <v>1.78494</v>
      </c>
      <c r="LX18" s="284">
        <f>'LibPAS export'!NY20</f>
        <v>0.14576</v>
      </c>
      <c r="LY18" s="284">
        <f>'LibPAS export'!NZ20</f>
        <v>0.14621999999999999</v>
      </c>
      <c r="LZ18" s="285">
        <f>'LibPAS export'!EH20</f>
        <v>4.3253600000000003E-2</v>
      </c>
      <c r="MA18" s="285">
        <f>'LibPAS export'!EI20</f>
        <v>1.2313000000000001E-3</v>
      </c>
      <c r="MB18" s="285">
        <f>'LibPAS export'!EJ20</f>
        <v>0.27476719999999999</v>
      </c>
      <c r="MC18" s="285">
        <f>'LibPAS export'!EK20</f>
        <v>0</v>
      </c>
      <c r="MD18" s="285">
        <f>'LibPAS export'!EL20</f>
        <v>0.25555800000000001</v>
      </c>
      <c r="ME18" s="285">
        <f>'LibPAS export'!EM20</f>
        <v>4.9109999999999996E-4</v>
      </c>
      <c r="MF18" s="285">
        <f>'LibPAS export'!EN20</f>
        <v>0.65908299999999997</v>
      </c>
      <c r="MG18" s="285">
        <f>'LibPAS export'!EO20</f>
        <v>3.7097199999999997E-2</v>
      </c>
      <c r="MH18" s="285">
        <f>'LibPAS export'!EP20</f>
        <v>0.31473020000000002</v>
      </c>
      <c r="MI18" s="285"/>
    </row>
    <row r="19" spans="1:347" x14ac:dyDescent="0.2">
      <c r="A19" s="6" t="str">
        <f>'LibPAS export'!G21</f>
        <v>NC0024</v>
      </c>
      <c r="B19" s="6" t="s">
        <v>2814</v>
      </c>
      <c r="C19" s="203" t="s">
        <v>1955</v>
      </c>
      <c r="D19" s="203" t="s">
        <v>1956</v>
      </c>
      <c r="E19" s="203" t="str">
        <f>'LibPAS export'!AG21</f>
        <v>CLEVELAND COUNTY MEMORIAL LIBRARY</v>
      </c>
      <c r="F19" s="203" t="str">
        <f>'LibPAS export'!AJ21</f>
        <v>CLEVELAND</v>
      </c>
      <c r="G19" s="203" t="str">
        <f>'LibPAS export'!Y21</f>
        <v>PO BOX 1120</v>
      </c>
      <c r="H19" s="203" t="str">
        <f>'LibPAS export'!Z21</f>
        <v>SHELBY</v>
      </c>
      <c r="I19" s="203" t="str">
        <f>'LibPAS export'!AA21</f>
        <v>28151</v>
      </c>
      <c r="J19" s="203" t="str">
        <f>'LibPAS export'!AB21</f>
        <v>1120</v>
      </c>
      <c r="K19" s="203" t="str">
        <f>'LibPAS export'!AC21</f>
        <v>104 HOWIE DR</v>
      </c>
      <c r="L19" s="203" t="str">
        <f>'LibPAS export'!AD21</f>
        <v>SHELBY</v>
      </c>
      <c r="M19" s="203" t="str">
        <f>'LibPAS export'!AE21</f>
        <v>28150</v>
      </c>
      <c r="N19" s="203" t="str">
        <f>'LibPAS export'!AF21</f>
        <v>5036</v>
      </c>
      <c r="O19" s="203" t="str">
        <f>'LibPAS export'!AK21</f>
        <v>Carol H. WIlson</v>
      </c>
      <c r="P19" s="203" t="str">
        <f>'LibPAS export'!AL21</f>
        <v>(704) 487-9069</v>
      </c>
      <c r="Q19" s="203" t="str">
        <f>'LibPAS export'!AM21</f>
        <v>(704) 487-4856</v>
      </c>
      <c r="R19" s="203" t="str">
        <f>'LibPAS export'!AN21</f>
        <v>cwilson@ccml.org</v>
      </c>
      <c r="S19" s="203" t="str">
        <f>'LibPAS export'!AO21</f>
        <v>Carol Wilson</v>
      </c>
      <c r="T19" s="203" t="str">
        <f>'LibPAS export'!AP21</f>
        <v>Director</v>
      </c>
      <c r="U19" s="203" t="str">
        <f>'LibPAS export'!AQ21</f>
        <v>(704) 487-9069</v>
      </c>
      <c r="V19" s="203" t="str">
        <f>'LibPAS export'!AR21</f>
        <v>(704) 487-4856</v>
      </c>
      <c r="W19" s="203" t="str">
        <f>'LibPAS export'!AS21</f>
        <v>cwilson@ccml.org</v>
      </c>
      <c r="X19" s="203">
        <f>'LibPAS export'!BB21</f>
        <v>1</v>
      </c>
      <c r="Y19" s="203">
        <f>'LibPAS export'!BC21</f>
        <v>1</v>
      </c>
      <c r="Z19" s="203">
        <f>'LibPAS export'!BD21</f>
        <v>0</v>
      </c>
      <c r="AA19" s="203">
        <f>'LibPAS export'!BE21</f>
        <v>1</v>
      </c>
      <c r="AB19" s="10">
        <f>'LibPAS export'!BH21</f>
        <v>3796</v>
      </c>
      <c r="AC19" s="203">
        <f>'LibPAS export'!BI21</f>
        <v>3</v>
      </c>
      <c r="AD19" s="203">
        <f>'LibPAS export'!BJ21</f>
        <v>0</v>
      </c>
      <c r="AE19" s="203">
        <f>'LibPAS export'!BK21</f>
        <v>3</v>
      </c>
      <c r="AF19" s="203">
        <f>'LibPAS export'!BL21</f>
        <v>15.17</v>
      </c>
      <c r="AG19" s="203">
        <f>'LibPAS export'!BM21</f>
        <v>18.170000000000002</v>
      </c>
      <c r="AH19" s="286">
        <f>'LibPAS export'!BN21</f>
        <v>0.16510730000000001</v>
      </c>
      <c r="AI19" s="246">
        <f>'LibPAS export'!BO21</f>
        <v>62052</v>
      </c>
      <c r="AJ19" s="246" t="str">
        <f>'LibPAS export'!BP21</f>
        <v>47004-73368</v>
      </c>
      <c r="AK19" s="274" t="str">
        <f>'LibPAS export'!BQ21</f>
        <v>1986</v>
      </c>
      <c r="AL19" s="276">
        <f>'LibPAS export'!BR21</f>
        <v>37890</v>
      </c>
      <c r="AM19" s="276">
        <f>'LibPAS export'!BS21</f>
        <v>10.91</v>
      </c>
      <c r="AN19" s="276">
        <f>'LibPAS export'!BT21</f>
        <v>10.91</v>
      </c>
      <c r="AO19" s="276">
        <f>'LibPAS export'!BU21</f>
        <v>10.91</v>
      </c>
      <c r="AP19" s="246">
        <f>'LibPAS export'!BW21</f>
        <v>0</v>
      </c>
      <c r="AQ19" s="246">
        <f>'LibPAS export'!BX21</f>
        <v>772395</v>
      </c>
      <c r="AR19" s="246">
        <f>'LibPAS export'!BY21</f>
        <v>772395</v>
      </c>
      <c r="AS19" s="246">
        <f>'LibPAS export'!BZ21</f>
        <v>137601</v>
      </c>
      <c r="AT19" s="246">
        <f>'LibPAS export'!CA21</f>
        <v>0</v>
      </c>
      <c r="AU19" s="246">
        <f>'LibPAS export'!CB21</f>
        <v>137601</v>
      </c>
      <c r="AV19" s="246">
        <f>'LibPAS export'!CC21</f>
        <v>0</v>
      </c>
      <c r="AW19" s="246">
        <f>'LibPAS export'!CD21</f>
        <v>0</v>
      </c>
      <c r="AX19" s="246">
        <f>'LibPAS export'!CE21</f>
        <v>0</v>
      </c>
      <c r="AY19" s="246">
        <f>'LibPAS export'!CF21</f>
        <v>67766</v>
      </c>
      <c r="AZ19" s="246">
        <f>'LibPAS export'!BV21</f>
        <v>977762</v>
      </c>
      <c r="BA19" s="246">
        <f>'LibPAS export'!CH21</f>
        <v>521703</v>
      </c>
      <c r="BB19" s="246">
        <f>'LibPAS export'!CI21</f>
        <v>178013</v>
      </c>
      <c r="BC19" s="246">
        <f>'LibPAS export'!CJ21</f>
        <v>699716</v>
      </c>
      <c r="BD19" s="246">
        <f>'LibPAS export'!CK21</f>
        <v>56855</v>
      </c>
      <c r="BE19" s="246">
        <f>'LibPAS export'!CL21</f>
        <v>12623</v>
      </c>
      <c r="BF19" s="246">
        <f>'LibPAS export'!CM21</f>
        <v>2730</v>
      </c>
      <c r="BG19" s="246">
        <f>'LibPAS export'!CN21</f>
        <v>72208</v>
      </c>
      <c r="BH19" s="246">
        <f>'LibPAS export'!CO21</f>
        <v>187686</v>
      </c>
      <c r="BI19" s="246">
        <f>'LibPAS export'!CP21</f>
        <v>959610</v>
      </c>
      <c r="BJ19" s="246">
        <f>'LibPAS export'!CQ21</f>
        <v>0</v>
      </c>
      <c r="BK19" s="283">
        <f>'LibPAS export'!CG21</f>
        <v>0</v>
      </c>
      <c r="BL19" s="246">
        <f>'LibPAS export'!CR21</f>
        <v>0</v>
      </c>
      <c r="BM19" s="246">
        <f>'LibPAS export'!CS21</f>
        <v>0</v>
      </c>
      <c r="BN19" s="246">
        <f>'LibPAS export'!CT21</f>
        <v>0</v>
      </c>
      <c r="BO19" s="246">
        <f>'LibPAS export'!CU21</f>
        <v>0</v>
      </c>
      <c r="BP19" s="246">
        <f>'LibPAS export'!CV21</f>
        <v>0</v>
      </c>
      <c r="BQ19" s="246">
        <f>'LibPAS export'!CW21</f>
        <v>0</v>
      </c>
      <c r="BR19" s="10">
        <f>'LibPAS export'!CY21</f>
        <v>38302</v>
      </c>
      <c r="BS19" s="10">
        <f>'LibPAS export'!CZ21</f>
        <v>44582</v>
      </c>
      <c r="BT19" s="10">
        <f>'LibPAS export'!DA21</f>
        <v>82884</v>
      </c>
      <c r="BU19" s="10">
        <f>'LibPAS export'!DB21</f>
        <v>33818</v>
      </c>
      <c r="BV19" s="10">
        <f>'LibPAS export'!DC21</f>
        <v>10747</v>
      </c>
      <c r="BW19" s="10">
        <f>'LibPAS export'!DD21</f>
        <v>44565</v>
      </c>
      <c r="BX19" s="10">
        <f>'LibPAS export'!DE21</f>
        <v>2745</v>
      </c>
      <c r="BY19" s="10" t="str">
        <f>'LibPAS export'!DF21</f>
        <v/>
      </c>
      <c r="BZ19" s="10" t="str">
        <f>'LibPAS export'!DG21</f>
        <v/>
      </c>
      <c r="CA19" s="10">
        <f>'LibPAS export'!DH21</f>
        <v>130194</v>
      </c>
      <c r="CB19" s="10" t="str">
        <f>'LibPAS export'!DI21</f>
        <v/>
      </c>
      <c r="CC19" s="10">
        <f>'LibPAS export'!DJ21</f>
        <v>130194</v>
      </c>
      <c r="CD19" s="10">
        <f>'LibPAS export'!DK21</f>
        <v>4329</v>
      </c>
      <c r="CE19" s="258">
        <f>'LibPAS export'!DX21</f>
        <v>36946</v>
      </c>
      <c r="CF19" s="244">
        <f>'LibPAS export'!DP21</f>
        <v>3</v>
      </c>
      <c r="CG19" s="244">
        <f>'LibPAS export'!DQ21</f>
        <v>67</v>
      </c>
      <c r="CH19" s="244">
        <f>'LibPAS export'!DR21</f>
        <v>70</v>
      </c>
      <c r="CI19" s="258">
        <f>'LibPAS export'!DM21</f>
        <v>7730</v>
      </c>
      <c r="CJ19" s="258">
        <f>'LibPAS export'!EC21</f>
        <v>2155</v>
      </c>
      <c r="CK19" s="258">
        <f>'LibPAS export'!DN21</f>
        <v>4138</v>
      </c>
      <c r="CL19" s="258">
        <f>'LibPAS export'!EG21</f>
        <v>563</v>
      </c>
      <c r="CM19" s="203">
        <f>'LibPAS export'!DS21</f>
        <v>0</v>
      </c>
      <c r="CN19" s="203">
        <f>'LibPAS export'!EQ21</f>
        <v>21</v>
      </c>
      <c r="CO19" s="244">
        <f>'LibPAS export'!DL21</f>
        <v>93</v>
      </c>
      <c r="CP19" s="10">
        <f>'LibPAS export'!ET21</f>
        <v>76724</v>
      </c>
      <c r="CQ19" s="10">
        <f>'LibPAS export'!EU21</f>
        <v>22848</v>
      </c>
      <c r="CR19" s="10">
        <f>'LibPAS export'!EV21</f>
        <v>99572</v>
      </c>
      <c r="CS19" s="10">
        <f>'LibPAS export'!EW21</f>
        <v>6213</v>
      </c>
      <c r="CT19" s="10">
        <f>'LibPAS export'!EX21</f>
        <v>6</v>
      </c>
      <c r="CU19" s="10">
        <f>'LibPAS export'!EY21</f>
        <v>6219</v>
      </c>
      <c r="CV19" s="10">
        <f>'LibPAS export'!EZ21</f>
        <v>62360</v>
      </c>
      <c r="CW19" s="10">
        <f>'LibPAS export'!FA21</f>
        <v>13390</v>
      </c>
      <c r="CX19" s="10">
        <f>'LibPAS export'!FB21</f>
        <v>75750</v>
      </c>
      <c r="CY19" s="10">
        <f>'LibPAS export'!FC21</f>
        <v>181541</v>
      </c>
      <c r="CZ19" s="10">
        <f>'LibPAS export'!FE21</f>
        <v>8</v>
      </c>
      <c r="DA19" s="10" t="str">
        <f>'LibPAS export'!FF21</f>
        <v/>
      </c>
      <c r="DB19" s="10">
        <f>'LibPAS export'!FG21</f>
        <v>181549</v>
      </c>
      <c r="DC19" s="10">
        <f>'LibPAS export'!FH21</f>
        <v>27895</v>
      </c>
      <c r="DD19" s="10">
        <f>'LibPAS export'!FQ21</f>
        <v>269</v>
      </c>
      <c r="DE19" s="10">
        <f t="shared" si="0"/>
        <v>28164</v>
      </c>
      <c r="DF19" s="10">
        <f>'LibPAS export'!FI21</f>
        <v>19598</v>
      </c>
      <c r="DG19" s="10">
        <f>'LibPAS export'!FN21</f>
        <v>132</v>
      </c>
      <c r="DH19" s="10" t="str">
        <f>'LibPAS export'!FR21</f>
        <v/>
      </c>
      <c r="DI19" s="10">
        <f>'LibPAS export'!FS21</f>
        <v>401</v>
      </c>
      <c r="DJ19" s="258" t="str">
        <f>'LibPAS export'!FJ21</f>
        <v/>
      </c>
      <c r="DK19" s="258">
        <f>'LibPAS export'!FK21</f>
        <v>47493</v>
      </c>
      <c r="DL19" s="10">
        <f>'LibPAS export'!FU21</f>
        <v>200487</v>
      </c>
      <c r="DM19" s="10">
        <f>'LibPAS export'!FV21</f>
        <v>18554</v>
      </c>
      <c r="DN19" s="10">
        <f>'LibPAS export'!FW21</f>
        <v>26044</v>
      </c>
      <c r="DO19" s="10" t="str">
        <f>'LibPAS export'!FX21</f>
        <v/>
      </c>
      <c r="DP19" s="10">
        <f>'LibPAS export'!ER21</f>
        <v>245085</v>
      </c>
      <c r="DQ19" s="10" t="str">
        <f>'LibPAS export'!FY21</f>
        <v/>
      </c>
      <c r="DR19" s="10">
        <f>'LibPAS export'!GA21</f>
        <v>31314</v>
      </c>
      <c r="DS19" s="10" t="str">
        <f>'LibPAS export'!GB21</f>
        <v/>
      </c>
      <c r="DT19" s="10">
        <f>'LibPAS export'!GC21</f>
        <v>31314</v>
      </c>
      <c r="DU19" s="10">
        <f>'LibPAS export'!GD21</f>
        <v>150512</v>
      </c>
      <c r="DV19" s="244">
        <f>'LibPAS export'!GO21</f>
        <v>42</v>
      </c>
      <c r="DW19" s="244">
        <f>'LibPAS export'!GP21</f>
        <v>12</v>
      </c>
      <c r="DX19" s="244">
        <f>'LibPAS export'!GQ21</f>
        <v>104</v>
      </c>
      <c r="DY19" s="244">
        <f>'LibPAS export'!GR21</f>
        <v>353</v>
      </c>
      <c r="DZ19" s="244">
        <f>'LibPAS export'!GS21</f>
        <v>10</v>
      </c>
      <c r="EA19" s="244">
        <f>'LibPAS export'!GT21</f>
        <v>3</v>
      </c>
      <c r="EB19" s="244">
        <f>'LibPAS export'!GU21</f>
        <v>524</v>
      </c>
      <c r="EC19" s="244">
        <f>'LibPAS export'!GV21</f>
        <v>779</v>
      </c>
      <c r="ED19" s="244">
        <f>'LibPAS export'!GW21</f>
        <v>1384</v>
      </c>
      <c r="EE19" s="244">
        <f>'LibPAS export'!GX21</f>
        <v>2163</v>
      </c>
      <c r="EF19" s="10">
        <f>'LibPAS export'!HB21</f>
        <v>4512</v>
      </c>
      <c r="EG19" s="10">
        <f>'LibPAS export'!HC21</f>
        <v>6710</v>
      </c>
      <c r="EH19" s="10">
        <f>'LibPAS export'!HD21</f>
        <v>11222</v>
      </c>
      <c r="EI19" s="10">
        <f>'LibPAS export'!GY21</f>
        <v>309</v>
      </c>
      <c r="EJ19" s="10">
        <f>'LibPAS export'!GZ21</f>
        <v>57</v>
      </c>
      <c r="EK19" s="10">
        <f>'LibPAS export'!HA21</f>
        <v>366</v>
      </c>
      <c r="EL19" s="10">
        <f>'LibPAS export'!HE21</f>
        <v>13751</v>
      </c>
      <c r="EM19" s="10" t="s">
        <v>5026</v>
      </c>
      <c r="EN19" s="10" t="s">
        <v>5026</v>
      </c>
      <c r="EO19" s="10" t="s">
        <v>5026</v>
      </c>
      <c r="EP19" s="10" t="s">
        <v>5026</v>
      </c>
      <c r="EQ19" s="258">
        <f>'LibPAS export'!HQ21</f>
        <v>394</v>
      </c>
      <c r="ER19" s="258">
        <f>'LibPAS export'!HR21</f>
        <v>6526</v>
      </c>
      <c r="ES19" s="10">
        <f>'LibPAS export'!HL21</f>
        <v>43951</v>
      </c>
      <c r="ET19" s="10" t="str">
        <f>'LibPAS export'!HJ21</f>
        <v>Did not track this year</v>
      </c>
      <c r="EU19" s="10" t="str">
        <f>'LibPAS export'!HK21</f>
        <v>Did not track this year</v>
      </c>
      <c r="EV19" s="244">
        <f>'LibPAS export'!HS21</f>
        <v>122</v>
      </c>
      <c r="EW19" s="244">
        <f>'LibPAS export'!HT21</f>
        <v>265</v>
      </c>
      <c r="EX19" s="203" t="str">
        <f>'LibPAS export'!AT21</f>
        <v>www.ccml.org</v>
      </c>
      <c r="EY19" s="244">
        <f>'LibPAS export'!HU21</f>
        <v>23</v>
      </c>
      <c r="EZ19" s="244">
        <f>'LibPAS export'!HV21</f>
        <v>32</v>
      </c>
      <c r="FA19" s="258">
        <f>'LibPAS export'!HW21</f>
        <v>41733</v>
      </c>
      <c r="FB19" s="10">
        <f>'LibPAS export'!HY21</f>
        <v>132173</v>
      </c>
      <c r="FC19" s="10" t="str">
        <f>'LibPAS export'!HZ21</f>
        <v/>
      </c>
      <c r="FD19" s="203" t="s">
        <v>1530</v>
      </c>
      <c r="FE19" s="203" t="s">
        <v>1530</v>
      </c>
      <c r="FF19" s="203" t="s">
        <v>1530</v>
      </c>
      <c r="FG19" s="203" t="s">
        <v>1530</v>
      </c>
      <c r="FH19" s="203" t="s">
        <v>1530</v>
      </c>
      <c r="FI19" s="203" t="s">
        <v>1530</v>
      </c>
      <c r="FJ19" s="203" t="s">
        <v>1530</v>
      </c>
      <c r="FK19" s="203" t="s">
        <v>1530</v>
      </c>
      <c r="FL19" s="203" t="s">
        <v>1530</v>
      </c>
      <c r="FM19" s="203" t="s">
        <v>1530</v>
      </c>
      <c r="FN19" s="203" t="s">
        <v>1530</v>
      </c>
      <c r="FO19" s="203" t="s">
        <v>1530</v>
      </c>
      <c r="FP19" s="203" t="s">
        <v>1530</v>
      </c>
      <c r="FQ19" s="203" t="s">
        <v>1530</v>
      </c>
      <c r="FR19" s="203" t="s">
        <v>1530</v>
      </c>
      <c r="FS19" s="203" t="s">
        <v>1530</v>
      </c>
      <c r="FT19" s="203" t="s">
        <v>1530</v>
      </c>
      <c r="FU19" s="203" t="s">
        <v>1530</v>
      </c>
      <c r="FV19" s="203" t="s">
        <v>1530</v>
      </c>
      <c r="FW19" s="203" t="s">
        <v>1530</v>
      </c>
      <c r="FX19" s="203" t="s">
        <v>1530</v>
      </c>
      <c r="FY19" s="203" t="s">
        <v>1530</v>
      </c>
      <c r="FZ19" s="203" t="s">
        <v>1530</v>
      </c>
      <c r="GA19" s="203" t="s">
        <v>1530</v>
      </c>
      <c r="GB19" s="203" t="s">
        <v>1530</v>
      </c>
      <c r="GC19" s="203" t="str">
        <f>'LibPAS export'!G21</f>
        <v>NC0024</v>
      </c>
      <c r="GD19" s="203" t="str">
        <f>'LibPAS export'!H21</f>
        <v>C-CLEVELAND</v>
      </c>
      <c r="GE19" s="203" t="str">
        <f>'LibPAS export'!I21</f>
        <v>NO</v>
      </c>
      <c r="GF19" s="203" t="str">
        <f>'LibPAS export'!J21</f>
        <v>CO</v>
      </c>
      <c r="GG19" s="203" t="str">
        <f>'LibPAS export'!K21</f>
        <v>MO</v>
      </c>
      <c r="GH19" s="203" t="str">
        <f>'LibPAS export'!L21</f>
        <v>Y</v>
      </c>
      <c r="GI19" s="203" t="str">
        <f>'LibPAS export'!M21</f>
        <v>CO2</v>
      </c>
      <c r="GJ19" s="203" t="str">
        <f>'LibPAS export'!N21</f>
        <v>N</v>
      </c>
      <c r="GK19" s="258">
        <f>'LibPAS export'!O21</f>
        <v>88281</v>
      </c>
      <c r="GL19" s="203">
        <f>'LibPAS export'!AH21</f>
        <v>2</v>
      </c>
      <c r="GM19" s="203" t="str">
        <f>'LibPAS export'!AI21</f>
        <v>County</v>
      </c>
      <c r="GN19" s="203" t="str">
        <f>'LibPAS export'!P21</f>
        <v>Yes</v>
      </c>
      <c r="GO19" s="203">
        <f>'LibPAS export'!Q21</f>
        <v>790</v>
      </c>
      <c r="GP19" s="203">
        <f>'LibPAS export'!R21</f>
        <v>104</v>
      </c>
      <c r="GQ19" s="203">
        <f>'LibPAS export'!S21</f>
        <v>3023</v>
      </c>
      <c r="GR19" s="203">
        <f>'LibPAS export'!T21</f>
        <v>21254</v>
      </c>
      <c r="GS19" s="203">
        <f>'LibPAS export'!U21</f>
        <v>85</v>
      </c>
      <c r="GT19" s="203">
        <f>'LibPAS export'!V21</f>
        <v>8</v>
      </c>
      <c r="GU19" s="203">
        <f>'LibPAS export'!W21</f>
        <v>342</v>
      </c>
      <c r="GV19" s="203">
        <f>'LibPAS export'!X21</f>
        <v>1930</v>
      </c>
      <c r="GW19" s="283">
        <f>'LibPAS export'!GF21</f>
        <v>0.81608999999999998</v>
      </c>
      <c r="GX19" s="283">
        <f>'LibPAS export'!GG21</f>
        <v>0.1573</v>
      </c>
      <c r="GY19" s="245">
        <f>'LibPAS export'!GH21</f>
        <v>26.242370000000001</v>
      </c>
      <c r="GZ19" s="245">
        <f>'LibPAS export'!GI21</f>
        <v>24.555800000000001</v>
      </c>
      <c r="HA19" s="245">
        <f>'LibPAS export'!GJ21</f>
        <v>40.05556</v>
      </c>
      <c r="HB19" s="284">
        <f>'LibPAS export'!JC21</f>
        <v>3.9154200000000001</v>
      </c>
      <c r="HC19" s="284">
        <f>'LibPAS export'!JD21</f>
        <v>2.8549899999999999</v>
      </c>
      <c r="HD19" s="284">
        <f>'LibPAS export'!JE21</f>
        <v>0.29461999999999999</v>
      </c>
      <c r="HE19" s="284">
        <f>'LibPAS export'!JF21</f>
        <v>30.644760000000002</v>
      </c>
      <c r="HF19" s="284">
        <f>'LibPAS export'!JG21</f>
        <v>22.34515</v>
      </c>
      <c r="HG19" s="284">
        <f>'LibPAS export'!JH21</f>
        <v>2.30593</v>
      </c>
      <c r="HH19" s="284">
        <f>'LibPAS export'!JI21</f>
        <v>6.3756399999999998</v>
      </c>
      <c r="HI19" s="284">
        <f>'LibPAS export'!JJ21</f>
        <v>4.6489099999999999</v>
      </c>
      <c r="HJ19" s="284">
        <f>'LibPAS export'!JK21</f>
        <v>0.47975000000000001</v>
      </c>
      <c r="HK19" s="284">
        <f>'LibPAS export'!JL21</f>
        <v>21.833629999999999</v>
      </c>
      <c r="HL19" s="284">
        <f>'LibPAS export'!JM21</f>
        <v>15.92037</v>
      </c>
      <c r="HM19" s="284">
        <f>'LibPAS export'!JN21</f>
        <v>1.6429199999999999</v>
      </c>
      <c r="HN19" s="284">
        <f>'LibPAS export'!JO21</f>
        <v>69.784739999999999</v>
      </c>
      <c r="HO19" s="284">
        <f>'LibPAS export'!JP21</f>
        <v>50.884740000000001</v>
      </c>
      <c r="HP19" s="284">
        <f>'LibPAS export'!JQ21</f>
        <v>5.2511099999999997</v>
      </c>
      <c r="HQ19" s="284">
        <f>'LibPAS export'!JR21</f>
        <v>11.706989999999999</v>
      </c>
      <c r="HR19" s="284">
        <f>'LibPAS export'!JS21</f>
        <v>8.5363500000000005</v>
      </c>
      <c r="HS19" s="284">
        <f>'LibPAS export'!JT21</f>
        <v>0.88092000000000004</v>
      </c>
      <c r="HT19" s="284">
        <f>'LibPAS export'!JU21</f>
        <v>2.7761900000000002</v>
      </c>
      <c r="HU19" s="284">
        <f>'LibPAS export'!JV21</f>
        <v>1.70492</v>
      </c>
      <c r="HV19" s="284">
        <f>'LibPAS export'!JW21</f>
        <v>3.89602</v>
      </c>
      <c r="HW19" s="284">
        <f>'LibPAS export'!JX21</f>
        <v>8.4626699999999992</v>
      </c>
      <c r="HX19" s="284">
        <f>'LibPAS export'!JY21</f>
        <v>0.49785000000000001</v>
      </c>
      <c r="HY19" s="284">
        <f>'LibPAS export'!JZ21</f>
        <v>0.92849999999999999</v>
      </c>
      <c r="HZ19" s="284">
        <f>'LibPAS export'!KA21</f>
        <v>0.35471000000000003</v>
      </c>
      <c r="IA19" s="284">
        <f>'LibPAS export'!KB21</f>
        <v>0.15576000000000001</v>
      </c>
      <c r="IB19" s="284">
        <f>'LibPAS export'!KC21</f>
        <v>1.3799999999999999E-3</v>
      </c>
      <c r="IC19" s="284">
        <f>'LibPAS export'!KD21</f>
        <v>3.0000000000000001E-3</v>
      </c>
      <c r="ID19" s="284">
        <f>'LibPAS export'!KE21</f>
        <v>0.47272999999999998</v>
      </c>
      <c r="IE19" s="284">
        <f>'LibPAS export'!KF21</f>
        <v>2.4500000000000001E-2</v>
      </c>
      <c r="IF19" s="284">
        <f>'LibPAS export'!KG21</f>
        <v>0.12712000000000001</v>
      </c>
      <c r="IG19" s="284">
        <f>'LibPAS export'!KH21</f>
        <v>2418</v>
      </c>
      <c r="IH19" s="284">
        <f>'LibPAS export'!KI21</f>
        <v>14650</v>
      </c>
      <c r="II19" s="284">
        <f>'LibPAS export'!KJ21</f>
        <v>14650</v>
      </c>
      <c r="IJ19" s="284">
        <f>'LibPAS export'!KK21</f>
        <v>8283</v>
      </c>
      <c r="IK19" s="284">
        <f>'LibPAS export'!KL21</f>
        <v>50170</v>
      </c>
      <c r="IL19" s="284">
        <f>'LibPAS export'!KM21</f>
        <v>50170</v>
      </c>
      <c r="IM19" s="284">
        <f>'LibPAS export'!KN21</f>
        <v>81695</v>
      </c>
      <c r="IN19" s="284">
        <f>'LibPAS export'!KO21</f>
        <v>81695</v>
      </c>
      <c r="IO19" s="284">
        <f>'LibPAS export'!KP21</f>
        <v>1.2988</v>
      </c>
      <c r="IP19" s="284">
        <f>'LibPAS export'!KQ21</f>
        <v>13488</v>
      </c>
      <c r="IQ19" s="284">
        <f>'LibPAS export'!KR21</f>
        <v>6.4848299999999997</v>
      </c>
      <c r="IR19" s="284">
        <f>'LibPAS export'!KS21</f>
        <v>1.55867</v>
      </c>
      <c r="IS19" s="284">
        <f>'LibPAS export'!KT21</f>
        <v>8.7492800000000006</v>
      </c>
      <c r="IT19" s="284">
        <f>'LibPAS export'!KU21</f>
        <v>0</v>
      </c>
      <c r="IU19" s="284">
        <f>'LibPAS export'!KV21</f>
        <v>0.76761999999999997</v>
      </c>
      <c r="IV19" s="284">
        <f>'LibPAS export'!KW21</f>
        <v>11.075570000000001</v>
      </c>
      <c r="IW19" s="284">
        <f>'LibPAS export'!KX21</f>
        <v>7.9260099999999998</v>
      </c>
      <c r="IX19" s="284">
        <f>'LibPAS export'!KY21</f>
        <v>2.1375000000000002</v>
      </c>
      <c r="IY19" s="284">
        <f>'LibPAS export'!KZ21</f>
        <v>0</v>
      </c>
      <c r="IZ19" s="284">
        <f>'LibPAS export'!LA21</f>
        <v>1.0499999999999999E-3</v>
      </c>
      <c r="JA19" s="284">
        <f>'LibPAS export'!LB21</f>
        <v>0.41849999999999998</v>
      </c>
      <c r="JB19" s="284">
        <f>'LibPAS export'!LC21</f>
        <v>7.9000000000000001E-4</v>
      </c>
      <c r="JC19" s="284">
        <f>'LibPAS export'!LD21</f>
        <v>9.5799999999999996E-2</v>
      </c>
      <c r="JD19" s="284">
        <f>'LibPAS export'!LE21</f>
        <v>0.58025000000000004</v>
      </c>
      <c r="JE19" s="284">
        <f>'LibPAS export'!LF21</f>
        <v>2.9699200000000001</v>
      </c>
      <c r="JF19" s="284">
        <f>'LibPAS export'!LG21</f>
        <v>1.4747699999999999</v>
      </c>
      <c r="JG19" s="284">
        <f>'LibPAS export'!LH21</f>
        <v>0.17183999999999999</v>
      </c>
      <c r="JH19" s="284">
        <f>'LibPAS export'!LI21</f>
        <v>1179</v>
      </c>
      <c r="JI19" s="284">
        <f>'LibPAS export'!LJ21</f>
        <v>2.23542</v>
      </c>
      <c r="JJ19" s="284">
        <f>'LibPAS export'!LK21</f>
        <v>2.12601</v>
      </c>
      <c r="JK19" s="284">
        <f>'LibPAS export'!LL21</f>
        <v>315</v>
      </c>
      <c r="JL19" s="284">
        <f>'LibPAS export'!LM21</f>
        <v>150</v>
      </c>
      <c r="JM19" s="284">
        <f>'LibPAS export'!LN21</f>
        <v>10.869949999999999</v>
      </c>
      <c r="JN19" s="284">
        <f>'LibPAS export'!LO21</f>
        <v>0.81793000000000005</v>
      </c>
      <c r="JO19" s="284">
        <f>'LibPAS export'!LP21</f>
        <v>0.64402000000000004</v>
      </c>
      <c r="JP19" s="284">
        <f>'LibPAS export'!LQ21</f>
        <v>0.20582</v>
      </c>
      <c r="JQ19" s="284">
        <f>'LibPAS export'!LR21</f>
        <v>3.3980000000000003E-2</v>
      </c>
      <c r="JR19" s="284">
        <f>'LibPAS export'!LS21</f>
        <v>0.48444999999999999</v>
      </c>
      <c r="JS19" s="284">
        <f>'LibPAS export'!LT21</f>
        <v>2</v>
      </c>
      <c r="JT19" s="284">
        <f>'LibPAS export'!LU21</f>
        <v>5</v>
      </c>
      <c r="JU19" s="284">
        <f>'LibPAS export'!LV21</f>
        <v>1.6283399999999999</v>
      </c>
      <c r="JV19" s="284">
        <f>'LibPAS export'!LW21</f>
        <v>4713</v>
      </c>
      <c r="JW19" s="284">
        <f>'LibPAS export'!LX21</f>
        <v>39.65016</v>
      </c>
      <c r="JX19" s="284">
        <f>'LibPAS export'!LY21</f>
        <v>2894</v>
      </c>
      <c r="JY19" s="284">
        <f>'LibPAS export'!LZ21</f>
        <v>11.578239999999999</v>
      </c>
      <c r="JZ19" s="284">
        <f>'LibPAS export'!MA21</f>
        <v>64.564009999999996</v>
      </c>
      <c r="KA19" s="284">
        <f>'LibPAS export'!MB21</f>
        <v>0.29200999999999999</v>
      </c>
      <c r="KB19" s="284">
        <f>'LibPAS export'!MC21</f>
        <v>845</v>
      </c>
      <c r="KC19" s="284">
        <f>'LibPAS export'!MD21</f>
        <v>0.76993999999999996</v>
      </c>
      <c r="KD19" s="284">
        <f>'LibPAS export'!ME21</f>
        <v>0.47975000000000001</v>
      </c>
      <c r="KE19" s="284">
        <f>'LibPAS export'!MF21</f>
        <v>1.25373</v>
      </c>
      <c r="KF19" s="284">
        <f>'LibPAS export'!MG21</f>
        <v>4.2999099999999997</v>
      </c>
      <c r="KG19" s="284">
        <f>'LibPAS export'!MH21</f>
        <v>7.8266900000000001</v>
      </c>
      <c r="KH19" s="284">
        <f>'LibPAS export'!MI21</f>
        <v>6.3756399999999998</v>
      </c>
      <c r="KI19" s="284">
        <f>'LibPAS export'!MJ21</f>
        <v>24.33333</v>
      </c>
      <c r="KJ19" s="284">
        <f>'LibPAS export'!MK21</f>
        <v>38509</v>
      </c>
      <c r="KK19" s="284">
        <f>'LibPAS export'!ML21</f>
        <v>28712</v>
      </c>
      <c r="KL19" s="284">
        <f>'LibPAS export'!MM21</f>
        <v>7.4139999999999998E-2</v>
      </c>
      <c r="KM19" s="284">
        <f>'LibPAS export'!MN21</f>
        <v>0.41341</v>
      </c>
      <c r="KN19" s="284">
        <f>'LibPAS export'!MO21</f>
        <v>0.12071999999999999</v>
      </c>
      <c r="KO19" s="284">
        <f>'LibPAS export'!MP21</f>
        <v>1.2239999999999999E-2</v>
      </c>
      <c r="KP19" s="284">
        <f>'LibPAS export'!MQ21</f>
        <v>6.8260000000000001E-2</v>
      </c>
      <c r="KQ19" s="284">
        <f>'LibPAS export'!MR21</f>
        <v>1.993E-2</v>
      </c>
      <c r="KR19" s="284">
        <f>'LibPAS export'!MS21</f>
        <v>1</v>
      </c>
      <c r="KS19" s="284">
        <f>'LibPAS export'!MT21</f>
        <v>0.16510730000000001</v>
      </c>
      <c r="KT19" s="284">
        <f>'LibPAS export'!MU21</f>
        <v>0.83489270000000004</v>
      </c>
      <c r="KU19" s="284">
        <f>'LibPAS export'!MV21</f>
        <v>0.25440750000000001</v>
      </c>
      <c r="KV19" s="284">
        <f>'LibPAS export'!MW21</f>
        <v>0.74559249999999999</v>
      </c>
      <c r="KW19" s="284">
        <f>'LibPAS export'!MX21</f>
        <v>7.52472E-2</v>
      </c>
      <c r="KX19" s="284">
        <f>'LibPAS export'!MY21</f>
        <v>1.3154300000000001E-2</v>
      </c>
      <c r="KY19" s="284">
        <f>'LibPAS export'!MZ21</f>
        <v>0.18550559999999999</v>
      </c>
      <c r="KZ19" s="284">
        <f>'LibPAS export'!NA21</f>
        <v>2.8449E-3</v>
      </c>
      <c r="LA19" s="284">
        <f>'LibPAS export'!NB21</f>
        <v>0.1955857</v>
      </c>
      <c r="LB19" s="284">
        <f>'LibPAS export'!NC21</f>
        <v>5.9248000000000002E-2</v>
      </c>
      <c r="LC19" s="284">
        <f>'LibPAS export'!ND21</f>
        <v>0.54366150000000002</v>
      </c>
      <c r="LD19" s="284">
        <f>'LibPAS export'!NE21</f>
        <v>0.72916709999999996</v>
      </c>
      <c r="LE19" s="284">
        <f>'LibPAS export'!NF21</f>
        <v>0</v>
      </c>
      <c r="LF19" s="284">
        <f>'LibPAS export'!NG21</f>
        <v>0.78996219999999995</v>
      </c>
      <c r="LG19" s="284">
        <f>'LibPAS export'!NH21</f>
        <v>6.9307300000000002E-2</v>
      </c>
      <c r="LH19" s="284">
        <f>'LibPAS export'!NI21</f>
        <v>0.14073060000000001</v>
      </c>
      <c r="LI19" s="284">
        <f>'LibPAS export'!NJ21</f>
        <v>9797</v>
      </c>
      <c r="LJ19" s="284">
        <f>'LibPAS export'!NK21</f>
        <v>4.80654</v>
      </c>
      <c r="LK19" s="284">
        <f>'LibPAS export'!NL21</f>
        <v>29427</v>
      </c>
      <c r="LL19" s="284">
        <f>'LibPAS export'!NM21</f>
        <v>29427</v>
      </c>
      <c r="LM19" s="284">
        <f>'LibPAS export'!NN21</f>
        <v>4858</v>
      </c>
      <c r="LN19" s="284">
        <f>'LibPAS export'!NO21</f>
        <v>0.78737809999999997</v>
      </c>
      <c r="LO19" s="284">
        <f>'LibPAS export'!NP21</f>
        <v>0.17481440000000001</v>
      </c>
      <c r="LP19" s="284">
        <f>'LibPAS export'!NQ21</f>
        <v>3.7807399999999998E-2</v>
      </c>
      <c r="LQ19" s="284">
        <f>'LibPAS export'!NR21</f>
        <v>0.46977999999999998</v>
      </c>
      <c r="LR19" s="284">
        <f>'LibPAS export'!NS21</f>
        <v>1.3767799999999999</v>
      </c>
      <c r="LS19" s="284">
        <f>'LibPAS export'!NT21</f>
        <v>0.35026000000000002</v>
      </c>
      <c r="LT19" s="284">
        <f>'LibPAS export'!NU21</f>
        <v>19</v>
      </c>
      <c r="LU19" s="284">
        <f>'LibPAS export'!NV21</f>
        <v>4.3106999999999998</v>
      </c>
      <c r="LV19" s="284">
        <f>'LibPAS export'!NW21</f>
        <v>89</v>
      </c>
      <c r="LW19" s="284">
        <f>'LibPAS export'!NX21</f>
        <v>3.3941499999999998</v>
      </c>
      <c r="LX19" s="284">
        <f>'LibPAS export'!NY21</f>
        <v>0.25540000000000002</v>
      </c>
      <c r="LY19" s="284">
        <f>'LibPAS export'!NZ21</f>
        <v>0.25065999999999999</v>
      </c>
      <c r="LZ19" s="285">
        <f>'LibPAS export'!EH21</f>
        <v>2.4912400000000001E-2</v>
      </c>
      <c r="MA19" s="285">
        <f>'LibPAS export'!EI21</f>
        <v>4.9280000000000005E-4</v>
      </c>
      <c r="MB19" s="285">
        <f>'LibPAS export'!EJ21</f>
        <v>0.21019499999999999</v>
      </c>
      <c r="MC19" s="285">
        <f>'LibPAS export'!EK21</f>
        <v>0</v>
      </c>
      <c r="MD19" s="285">
        <f>'LibPAS export'!EL21</f>
        <v>0.1957912</v>
      </c>
      <c r="ME19" s="285">
        <f>'LibPAS export'!EM21</f>
        <v>3.7100000000000002E-4</v>
      </c>
      <c r="MF19" s="285">
        <f>'LibPAS export'!EN21</f>
        <v>0.68994860000000002</v>
      </c>
      <c r="MG19" s="285">
        <f>'LibPAS export'!EO21</f>
        <v>5.2384500000000001E-2</v>
      </c>
      <c r="MH19" s="285">
        <f>'LibPAS export'!EP21</f>
        <v>0.33445130000000001</v>
      </c>
      <c r="MI19" s="285"/>
    </row>
    <row r="20" spans="1:347" x14ac:dyDescent="0.2">
      <c r="A20" s="6" t="str">
        <f>'LibPAS export'!G22</f>
        <v>NC0025</v>
      </c>
      <c r="B20" s="6" t="s">
        <v>2815</v>
      </c>
      <c r="C20" s="203" t="s">
        <v>1958</v>
      </c>
      <c r="D20" s="203" t="s">
        <v>1959</v>
      </c>
      <c r="E20" s="203" t="str">
        <f>'LibPAS export'!AG22</f>
        <v>COLUMBUS COUNTY PUBLIC LIBRARY</v>
      </c>
      <c r="F20" s="203" t="str">
        <f>'LibPAS export'!AJ22</f>
        <v>COLUMBUS</v>
      </c>
      <c r="G20" s="203" t="str">
        <f>'LibPAS export'!Y22</f>
        <v>407 N JK POWELL BLVD</v>
      </c>
      <c r="H20" s="203" t="str">
        <f>'LibPAS export'!Z22</f>
        <v>WHITEVILLE</v>
      </c>
      <c r="I20" s="203" t="str">
        <f>'LibPAS export'!AA22</f>
        <v>28472</v>
      </c>
      <c r="J20" s="203" t="str">
        <f>'LibPAS export'!AB22</f>
        <v>3977</v>
      </c>
      <c r="K20" s="203" t="str">
        <f>'LibPAS export'!AC22</f>
        <v>407 N JK POWELL BLVD</v>
      </c>
      <c r="L20" s="203" t="str">
        <f>'LibPAS export'!AD22</f>
        <v>WHITEVILLE</v>
      </c>
      <c r="M20" s="203" t="str">
        <f>'LibPAS export'!AE22</f>
        <v>28472</v>
      </c>
      <c r="N20" s="203" t="str">
        <f>'LibPAS export'!AF22</f>
        <v>3198</v>
      </c>
      <c r="O20" s="203" t="str">
        <f>'LibPAS export'!AK22</f>
        <v>Morris Pridgen Jr.</v>
      </c>
      <c r="P20" s="203" t="str">
        <f>'LibPAS export'!AL22</f>
        <v>(910) 642-3116</v>
      </c>
      <c r="Q20" s="203" t="str">
        <f>'LibPAS export'!AM22</f>
        <v>(910) 642-3839</v>
      </c>
      <c r="R20" s="203" t="str">
        <f>'LibPAS export'!AN22</f>
        <v>mpridgen@columbusco.org</v>
      </c>
      <c r="S20" s="203" t="str">
        <f>'LibPAS export'!AO22</f>
        <v>Morris Pridgen</v>
      </c>
      <c r="T20" s="203" t="str">
        <f>'LibPAS export'!AP22</f>
        <v>Library Director</v>
      </c>
      <c r="U20" s="203" t="str">
        <f>'LibPAS export'!AQ22</f>
        <v>(910) 642-3977</v>
      </c>
      <c r="V20" s="203" t="str">
        <f>'LibPAS export'!AR22</f>
        <v>(910) 642-3839</v>
      </c>
      <c r="W20" s="203" t="str">
        <f>'LibPAS export'!AS22</f>
        <v>mpridgen@columbusco.org</v>
      </c>
      <c r="X20" s="203">
        <f>'LibPAS export'!BB22</f>
        <v>1</v>
      </c>
      <c r="Y20" s="203">
        <f>'LibPAS export'!BC22</f>
        <v>5</v>
      </c>
      <c r="Z20" s="203">
        <f>'LibPAS export'!BD22</f>
        <v>1</v>
      </c>
      <c r="AA20" s="203">
        <f>'LibPAS export'!BE22</f>
        <v>2</v>
      </c>
      <c r="AB20" s="10">
        <f>'LibPAS export'!BH22</f>
        <v>13130</v>
      </c>
      <c r="AC20" s="203">
        <f>'LibPAS export'!BI22</f>
        <v>1</v>
      </c>
      <c r="AD20" s="203">
        <f>'LibPAS export'!BJ22</f>
        <v>0</v>
      </c>
      <c r="AE20" s="203">
        <f>'LibPAS export'!BK22</f>
        <v>1</v>
      </c>
      <c r="AF20" s="203">
        <f>'LibPAS export'!BL22</f>
        <v>24</v>
      </c>
      <c r="AG20" s="203">
        <f>'LibPAS export'!BM22</f>
        <v>25</v>
      </c>
      <c r="AH20" s="286">
        <f>'LibPAS export'!BN22</f>
        <v>0.04</v>
      </c>
      <c r="AI20" s="246">
        <f>'LibPAS export'!BO22</f>
        <v>54989</v>
      </c>
      <c r="AJ20" s="246" t="str">
        <f>'LibPAS export'!BP22</f>
        <v>$53,635 - $64,342</v>
      </c>
      <c r="AK20" s="274" t="str">
        <f>'LibPAS export'!BQ22</f>
        <v>2002</v>
      </c>
      <c r="AL20" s="276">
        <f>'LibPAS export'!BR22</f>
        <v>36685</v>
      </c>
      <c r="AM20" s="276">
        <f>'LibPAS export'!BS22</f>
        <v>9.82</v>
      </c>
      <c r="AN20" s="276">
        <f>'LibPAS export'!BT22</f>
        <v>9.82</v>
      </c>
      <c r="AO20" s="276">
        <f>'LibPAS export'!BU22</f>
        <v>9.82</v>
      </c>
      <c r="AP20" s="246">
        <f>'LibPAS export'!BW22</f>
        <v>0</v>
      </c>
      <c r="AQ20" s="246">
        <f>'LibPAS export'!BX22</f>
        <v>1158307</v>
      </c>
      <c r="AR20" s="246">
        <f>'LibPAS export'!BY22</f>
        <v>1158307</v>
      </c>
      <c r="AS20" s="246">
        <f>'LibPAS export'!BZ22</f>
        <v>116096</v>
      </c>
      <c r="AT20" s="246">
        <f>'LibPAS export'!CA22</f>
        <v>0</v>
      </c>
      <c r="AU20" s="246">
        <f>'LibPAS export'!CB22</f>
        <v>116096</v>
      </c>
      <c r="AV20" s="246">
        <f>'LibPAS export'!CC22</f>
        <v>0</v>
      </c>
      <c r="AW20" s="246">
        <f>'LibPAS export'!CD22</f>
        <v>0</v>
      </c>
      <c r="AX20" s="246">
        <f>'LibPAS export'!CE22</f>
        <v>0</v>
      </c>
      <c r="AY20" s="246">
        <f>'LibPAS export'!CF22</f>
        <v>0</v>
      </c>
      <c r="AZ20" s="246">
        <f>'LibPAS export'!BV22</f>
        <v>1274403</v>
      </c>
      <c r="BA20" s="246">
        <f>'LibPAS export'!CH22</f>
        <v>748761</v>
      </c>
      <c r="BB20" s="246">
        <f>'LibPAS export'!CI22</f>
        <v>283972</v>
      </c>
      <c r="BC20" s="246">
        <f>'LibPAS export'!CJ22</f>
        <v>1032733</v>
      </c>
      <c r="BD20" s="246">
        <f>'LibPAS export'!CK22</f>
        <v>91500</v>
      </c>
      <c r="BE20" s="246">
        <f>'LibPAS export'!CL22</f>
        <v>6000</v>
      </c>
      <c r="BF20" s="246">
        <f>'LibPAS export'!CM22</f>
        <v>9200</v>
      </c>
      <c r="BG20" s="246">
        <f>'LibPAS export'!CN22</f>
        <v>106700</v>
      </c>
      <c r="BH20" s="246">
        <f>'LibPAS export'!CO22</f>
        <v>134970</v>
      </c>
      <c r="BI20" s="246">
        <f>'LibPAS export'!CP22</f>
        <v>1274403</v>
      </c>
      <c r="BJ20" s="246">
        <f>'LibPAS export'!CQ22</f>
        <v>0</v>
      </c>
      <c r="BK20" s="283">
        <f>'LibPAS export'!CG22</f>
        <v>0</v>
      </c>
      <c r="BL20" s="246">
        <f>'LibPAS export'!CR22</f>
        <v>0</v>
      </c>
      <c r="BM20" s="246">
        <f>'LibPAS export'!CS22</f>
        <v>0</v>
      </c>
      <c r="BN20" s="246">
        <f>'LibPAS export'!CT22</f>
        <v>0</v>
      </c>
      <c r="BO20" s="246">
        <f>'LibPAS export'!CU22</f>
        <v>0</v>
      </c>
      <c r="BP20" s="246">
        <f>'LibPAS export'!CV22</f>
        <v>0</v>
      </c>
      <c r="BQ20" s="246">
        <f>'LibPAS export'!CW22</f>
        <v>0</v>
      </c>
      <c r="BR20" s="10">
        <f>'LibPAS export'!CY22</f>
        <v>64058</v>
      </c>
      <c r="BS20" s="10">
        <f>'LibPAS export'!CZ22</f>
        <v>49972</v>
      </c>
      <c r="BT20" s="10">
        <f>'LibPAS export'!DA22</f>
        <v>114030</v>
      </c>
      <c r="BU20" s="10">
        <f>'LibPAS export'!DB22</f>
        <v>37675</v>
      </c>
      <c r="BV20" s="10">
        <f>'LibPAS export'!DC22</f>
        <v>15772</v>
      </c>
      <c r="BW20" s="10">
        <f>'LibPAS export'!DD22</f>
        <v>53447</v>
      </c>
      <c r="BX20" s="10">
        <f>'LibPAS export'!DE22</f>
        <v>7739</v>
      </c>
      <c r="BY20" s="10">
        <f>'LibPAS export'!DF22</f>
        <v>2073</v>
      </c>
      <c r="BZ20" s="10">
        <f>'LibPAS export'!DG22</f>
        <v>9812</v>
      </c>
      <c r="CA20" s="10">
        <f>'LibPAS export'!DH22</f>
        <v>177289</v>
      </c>
      <c r="CB20" s="10" t="str">
        <f>'LibPAS export'!DI22</f>
        <v/>
      </c>
      <c r="CC20" s="10">
        <f>'LibPAS export'!DJ22</f>
        <v>177289</v>
      </c>
      <c r="CD20" s="10">
        <f>'LibPAS export'!DK22</f>
        <v>0</v>
      </c>
      <c r="CE20" s="258">
        <f>'LibPAS export'!DX22</f>
        <v>36946</v>
      </c>
      <c r="CF20" s="244">
        <f>'LibPAS export'!DP22</f>
        <v>0</v>
      </c>
      <c r="CG20" s="244">
        <f>'LibPAS export'!DQ22</f>
        <v>67</v>
      </c>
      <c r="CH20" s="244">
        <f>'LibPAS export'!DR22</f>
        <v>67</v>
      </c>
      <c r="CI20" s="258">
        <f>'LibPAS export'!DM22</f>
        <v>1238</v>
      </c>
      <c r="CJ20" s="258">
        <f>'LibPAS export'!EC22</f>
        <v>2155</v>
      </c>
      <c r="CK20" s="258">
        <f>'LibPAS export'!DN22</f>
        <v>5118</v>
      </c>
      <c r="CL20" s="258">
        <f>'LibPAS export'!EG22</f>
        <v>563</v>
      </c>
      <c r="CM20" s="203">
        <f>'LibPAS export'!DS22</f>
        <v>0</v>
      </c>
      <c r="CN20" s="203">
        <f>'LibPAS export'!EQ22</f>
        <v>22</v>
      </c>
      <c r="CO20" s="244">
        <f>'LibPAS export'!DL22</f>
        <v>351</v>
      </c>
      <c r="CP20" s="10">
        <f>'LibPAS export'!ET22</f>
        <v>96105</v>
      </c>
      <c r="CQ20" s="10">
        <f>'LibPAS export'!EU22</f>
        <v>20602</v>
      </c>
      <c r="CR20" s="10">
        <f>'LibPAS export'!EV22</f>
        <v>116707</v>
      </c>
      <c r="CS20" s="10" t="str">
        <f>'LibPAS export'!EW22</f>
        <v/>
      </c>
      <c r="CT20" s="10" t="str">
        <f>'LibPAS export'!EX22</f>
        <v/>
      </c>
      <c r="CU20" s="10" t="str">
        <f>'LibPAS export'!EY22</f>
        <v/>
      </c>
      <c r="CV20" s="10">
        <f>'LibPAS export'!EZ22</f>
        <v>47215</v>
      </c>
      <c r="CW20" s="10">
        <f>'LibPAS export'!FA22</f>
        <v>6615</v>
      </c>
      <c r="CX20" s="10">
        <f>'LibPAS export'!FB22</f>
        <v>53830</v>
      </c>
      <c r="CY20" s="10">
        <f>'LibPAS export'!FC22</f>
        <v>170537</v>
      </c>
      <c r="CZ20" s="10">
        <f>'LibPAS export'!FE22</f>
        <v>1754</v>
      </c>
      <c r="DA20" s="10" t="str">
        <f>'LibPAS export'!FF22</f>
        <v/>
      </c>
      <c r="DB20" s="10">
        <f>'LibPAS export'!FG22</f>
        <v>172291</v>
      </c>
      <c r="DC20" s="10">
        <f>'LibPAS export'!FH22</f>
        <v>2488</v>
      </c>
      <c r="DD20" s="10">
        <f>'LibPAS export'!FQ22</f>
        <v>41</v>
      </c>
      <c r="DE20" s="10">
        <f t="shared" si="0"/>
        <v>2529</v>
      </c>
      <c r="DF20" s="10">
        <f>'LibPAS export'!FI22</f>
        <v>14579</v>
      </c>
      <c r="DG20" s="10">
        <f>'LibPAS export'!FN22</f>
        <v>1656</v>
      </c>
      <c r="DH20" s="10" t="str">
        <f>'LibPAS export'!FR22</f>
        <v/>
      </c>
      <c r="DI20" s="10">
        <f>'LibPAS export'!FS22</f>
        <v>1697</v>
      </c>
      <c r="DJ20" s="258" t="str">
        <f>'LibPAS export'!FJ22</f>
        <v/>
      </c>
      <c r="DK20" s="258">
        <f>'LibPAS export'!FK22</f>
        <v>17067</v>
      </c>
      <c r="DL20" s="10">
        <f>'LibPAS export'!FU22</f>
        <v>81657</v>
      </c>
      <c r="DM20" s="10">
        <f>'LibPAS export'!FV22</f>
        <v>86642</v>
      </c>
      <c r="DN20" s="10">
        <f>'LibPAS export'!FW22</f>
        <v>19320</v>
      </c>
      <c r="DO20" s="10">
        <f>'LibPAS export'!FX22</f>
        <v>0</v>
      </c>
      <c r="DP20" s="10">
        <f>'LibPAS export'!ER22</f>
        <v>187619</v>
      </c>
      <c r="DQ20" s="10" t="str">
        <f>'LibPAS export'!FY22</f>
        <v/>
      </c>
      <c r="DR20" s="10">
        <f>'LibPAS export'!GA22</f>
        <v>26127</v>
      </c>
      <c r="DS20" s="10">
        <f>'LibPAS export'!GB22</f>
        <v>10313</v>
      </c>
      <c r="DT20" s="10">
        <f>'LibPAS export'!GC22</f>
        <v>36440</v>
      </c>
      <c r="DU20" s="10">
        <f>'LibPAS export'!GD22</f>
        <v>112170</v>
      </c>
      <c r="DV20" s="244">
        <f>'LibPAS export'!GO22</f>
        <v>18</v>
      </c>
      <c r="DW20" s="244">
        <f>'LibPAS export'!GP22</f>
        <v>10</v>
      </c>
      <c r="DX20" s="244">
        <f>'LibPAS export'!GQ22</f>
        <v>194</v>
      </c>
      <c r="DY20" s="244">
        <f>'LibPAS export'!GR22</f>
        <v>574</v>
      </c>
      <c r="DZ20" s="244">
        <f>'LibPAS export'!GS22</f>
        <v>67</v>
      </c>
      <c r="EA20" s="244">
        <f>'LibPAS export'!GT22</f>
        <v>11</v>
      </c>
      <c r="EB20" s="244">
        <f>'LibPAS export'!GU22</f>
        <v>874</v>
      </c>
      <c r="EC20" s="244">
        <f>'LibPAS export'!GV22</f>
        <v>534</v>
      </c>
      <c r="ED20" s="244">
        <f>'LibPAS export'!GW22</f>
        <v>0</v>
      </c>
      <c r="EE20" s="244">
        <f>'LibPAS export'!GX22</f>
        <v>534</v>
      </c>
      <c r="EF20" s="10">
        <f>'LibPAS export'!HB22</f>
        <v>2180</v>
      </c>
      <c r="EG20" s="10">
        <f>'LibPAS export'!HC22</f>
        <v>5683</v>
      </c>
      <c r="EH20" s="10">
        <f>'LibPAS export'!HD22</f>
        <v>7863</v>
      </c>
      <c r="EI20" s="10">
        <f>'LibPAS export'!GY22</f>
        <v>1693</v>
      </c>
      <c r="EJ20" s="10">
        <f>'LibPAS export'!GZ22</f>
        <v>316</v>
      </c>
      <c r="EK20" s="10">
        <f>'LibPAS export'!HA22</f>
        <v>2009</v>
      </c>
      <c r="EL20" s="10">
        <f>'LibPAS export'!HE22</f>
        <v>10406</v>
      </c>
      <c r="EM20" s="10" t="s">
        <v>5026</v>
      </c>
      <c r="EN20" s="10" t="s">
        <v>5026</v>
      </c>
      <c r="EO20" s="10" t="s">
        <v>5026</v>
      </c>
      <c r="EP20" s="10" t="s">
        <v>5026</v>
      </c>
      <c r="EQ20" s="258">
        <f>'LibPAS export'!HQ22</f>
        <v>39</v>
      </c>
      <c r="ER20" s="258">
        <f>'LibPAS export'!HR22</f>
        <v>460</v>
      </c>
      <c r="ES20" s="10">
        <f>'LibPAS export'!HL22</f>
        <v>37170</v>
      </c>
      <c r="ET20" s="10" t="str">
        <f>'LibPAS export'!HJ22</f>
        <v>Did not track this year</v>
      </c>
      <c r="EU20" s="10" t="str">
        <f>'LibPAS export'!HK22</f>
        <v>Did not track this year</v>
      </c>
      <c r="EV20" s="244">
        <f>'LibPAS export'!HS22</f>
        <v>0</v>
      </c>
      <c r="EW20" s="244">
        <f>'LibPAS export'!HT22</f>
        <v>83</v>
      </c>
      <c r="EX20" s="203" t="str">
        <f>'LibPAS export'!AT22</f>
        <v>www.columbusco.org/dotnetnuke_2</v>
      </c>
      <c r="EY20" s="244">
        <f>'LibPAS export'!HU22</f>
        <v>47</v>
      </c>
      <c r="EZ20" s="244">
        <f>'LibPAS export'!HV22</f>
        <v>92</v>
      </c>
      <c r="FA20" s="258">
        <f>'LibPAS export'!HW22</f>
        <v>64497</v>
      </c>
      <c r="FB20" s="10" t="str">
        <f>'LibPAS export'!HY22</f>
        <v/>
      </c>
      <c r="FC20" s="10">
        <f>'LibPAS export'!HZ22</f>
        <v>1638</v>
      </c>
      <c r="FD20" s="203" t="s">
        <v>1530</v>
      </c>
      <c r="FE20" s="203" t="s">
        <v>1530</v>
      </c>
      <c r="FF20" s="203" t="s">
        <v>1530</v>
      </c>
      <c r="FG20" s="203" t="s">
        <v>1530</v>
      </c>
      <c r="FH20" s="203" t="s">
        <v>1530</v>
      </c>
      <c r="FI20" s="203" t="s">
        <v>1530</v>
      </c>
      <c r="FJ20" s="203" t="s">
        <v>1530</v>
      </c>
      <c r="FK20" s="203" t="s">
        <v>1530</v>
      </c>
      <c r="FL20" s="203" t="s">
        <v>1530</v>
      </c>
      <c r="FM20" s="203" t="s">
        <v>1530</v>
      </c>
      <c r="FN20" s="203" t="s">
        <v>1530</v>
      </c>
      <c r="FO20" s="203" t="s">
        <v>1530</v>
      </c>
      <c r="FP20" s="203" t="s">
        <v>1530</v>
      </c>
      <c r="FQ20" s="203" t="s">
        <v>1530</v>
      </c>
      <c r="FR20" s="203" t="s">
        <v>1530</v>
      </c>
      <c r="FS20" s="203" t="s">
        <v>1530</v>
      </c>
      <c r="FT20" s="203" t="s">
        <v>1530</v>
      </c>
      <c r="FU20" s="203" t="s">
        <v>1530</v>
      </c>
      <c r="FV20" s="203" t="s">
        <v>1530</v>
      </c>
      <c r="FW20" s="203" t="s">
        <v>1530</v>
      </c>
      <c r="FX20" s="203" t="s">
        <v>1530</v>
      </c>
      <c r="FY20" s="203" t="s">
        <v>1530</v>
      </c>
      <c r="FZ20" s="203" t="s">
        <v>1530</v>
      </c>
      <c r="GA20" s="203" t="s">
        <v>1530</v>
      </c>
      <c r="GB20" s="203" t="s">
        <v>1530</v>
      </c>
      <c r="GC20" s="203" t="str">
        <f>'LibPAS export'!G22</f>
        <v>NC0025</v>
      </c>
      <c r="GD20" s="203" t="str">
        <f>'LibPAS export'!H22</f>
        <v>C-COLUMBUS</v>
      </c>
      <c r="GE20" s="203" t="str">
        <f>'LibPAS export'!I22</f>
        <v>NO</v>
      </c>
      <c r="GF20" s="203" t="str">
        <f>'LibPAS export'!J22</f>
        <v>CO</v>
      </c>
      <c r="GG20" s="203" t="str">
        <f>'LibPAS export'!K22</f>
        <v>MO</v>
      </c>
      <c r="GH20" s="203" t="str">
        <f>'LibPAS export'!L22</f>
        <v>Y</v>
      </c>
      <c r="GI20" s="203" t="str">
        <f>'LibPAS export'!M22</f>
        <v>CO1</v>
      </c>
      <c r="GJ20" s="203" t="str">
        <f>'LibPAS export'!N22</f>
        <v>N</v>
      </c>
      <c r="GK20" s="258">
        <f>'LibPAS export'!O22</f>
        <v>58107</v>
      </c>
      <c r="GL20" s="203">
        <f>'LibPAS export'!AH22</f>
        <v>1</v>
      </c>
      <c r="GM20" s="203" t="str">
        <f>'LibPAS export'!AI22</f>
        <v>County</v>
      </c>
      <c r="GN20" s="203" t="str">
        <f>'LibPAS export'!P22</f>
        <v>No</v>
      </c>
      <c r="GO20" s="203">
        <f>'LibPAS export'!Q22</f>
        <v>229</v>
      </c>
      <c r="GP20" s="203">
        <f>'LibPAS export'!R22</f>
        <v>43</v>
      </c>
      <c r="GQ20" s="203">
        <f>'LibPAS export'!S22</f>
        <v>1086</v>
      </c>
      <c r="GR20" s="203">
        <f>'LibPAS export'!T22</f>
        <v>14198</v>
      </c>
      <c r="GS20" s="203">
        <f>'LibPAS export'!U22</f>
        <v>23</v>
      </c>
      <c r="GT20" s="203">
        <f>'LibPAS export'!V22</f>
        <v>6</v>
      </c>
      <c r="GU20" s="203">
        <f>'LibPAS export'!W22</f>
        <v>18</v>
      </c>
      <c r="GV20" s="203" t="str">
        <f>'LibPAS export'!X22</f>
        <v/>
      </c>
      <c r="GW20" s="283">
        <f>'LibPAS export'!GF22</f>
        <v>0.75561999999999996</v>
      </c>
      <c r="GX20" s="283">
        <f>'LibPAS export'!GG22</f>
        <v>5.1319999999999998E-2</v>
      </c>
      <c r="GY20" s="245">
        <f>'LibPAS export'!GH22</f>
        <v>11.906180000000001</v>
      </c>
      <c r="GZ20" s="245">
        <f>'LibPAS export'!GI22</f>
        <v>10.23828</v>
      </c>
      <c r="HA20" s="245">
        <f>'LibPAS export'!GJ22</f>
        <v>19.071429999999999</v>
      </c>
      <c r="HB20" s="284">
        <f>'LibPAS export'!JC22</f>
        <v>6.79251</v>
      </c>
      <c r="HC20" s="284">
        <f>'LibPAS export'!JD22</f>
        <v>5.5044199999999996</v>
      </c>
      <c r="HD20" s="284">
        <f>'LibPAS export'!JE22</f>
        <v>0.56871000000000005</v>
      </c>
      <c r="HE20" s="284">
        <f>'LibPAS export'!JF22</f>
        <v>34.972639999999998</v>
      </c>
      <c r="HF20" s="284">
        <f>'LibPAS export'!JG22</f>
        <v>28.34064</v>
      </c>
      <c r="HG20" s="284">
        <f>'LibPAS export'!JH22</f>
        <v>2.9281000000000001</v>
      </c>
      <c r="HH20" s="284">
        <f>'LibPAS export'!JI22</f>
        <v>11.36135</v>
      </c>
      <c r="HI20" s="284">
        <f>'LibPAS export'!JJ22</f>
        <v>9.2068600000000007</v>
      </c>
      <c r="HJ20" s="284">
        <f>'LibPAS export'!JK22</f>
        <v>0.95123000000000002</v>
      </c>
      <c r="HK20" s="284">
        <f>'LibPAS export'!JL22</f>
        <v>34.285789999999999</v>
      </c>
      <c r="HL20" s="284">
        <f>'LibPAS export'!JM22</f>
        <v>27.784050000000001</v>
      </c>
      <c r="HM20" s="284">
        <f>'LibPAS export'!JN22</f>
        <v>2.87059</v>
      </c>
      <c r="HN20" s="284">
        <f>'LibPAS export'!JO22</f>
        <v>122.46810000000001</v>
      </c>
      <c r="HO20" s="284">
        <f>'LibPAS export'!JP22</f>
        <v>99.243989999999997</v>
      </c>
      <c r="HP20" s="284">
        <f>'LibPAS export'!JQ22</f>
        <v>10.2537</v>
      </c>
      <c r="HQ20" s="284">
        <f>'LibPAS export'!JR22</f>
        <v>23.674589999999998</v>
      </c>
      <c r="HR20" s="284">
        <f>'LibPAS export'!JS22</f>
        <v>19.185079999999999</v>
      </c>
      <c r="HS20" s="284">
        <f>'LibPAS export'!JT22</f>
        <v>1.98217</v>
      </c>
      <c r="HT20" s="284">
        <f>'LibPAS export'!JU22</f>
        <v>3.22885</v>
      </c>
      <c r="HU20" s="284">
        <f>'LibPAS export'!JV22</f>
        <v>1.9303999999999999</v>
      </c>
      <c r="HV20" s="284">
        <f>'LibPAS export'!JW22</f>
        <v>0</v>
      </c>
      <c r="HW20" s="284">
        <f>'LibPAS export'!JX22</f>
        <v>2.27772</v>
      </c>
      <c r="HX20" s="284">
        <f>'LibPAS export'!JY22</f>
        <v>0.63968000000000003</v>
      </c>
      <c r="HY20" s="284">
        <f>'LibPAS export'!JZ22</f>
        <v>0.92639000000000005</v>
      </c>
      <c r="HZ20" s="284">
        <f>'LibPAS export'!KA22</f>
        <v>0.62712000000000001</v>
      </c>
      <c r="IA20" s="284">
        <f>'LibPAS export'!KB22</f>
        <v>0.17907999999999999</v>
      </c>
      <c r="IB20" s="284">
        <f>'LibPAS export'!KC22</f>
        <v>0</v>
      </c>
      <c r="IC20" s="284">
        <f>'LibPAS export'!KD22</f>
        <v>1.4300000000000001E-3</v>
      </c>
      <c r="ID20" s="284">
        <f>'LibPAS export'!KE22</f>
        <v>1.1099699999999999</v>
      </c>
      <c r="IE20" s="284">
        <f>'LibPAS export'!KF22</f>
        <v>9.1900000000000003E-3</v>
      </c>
      <c r="IF20" s="284">
        <f>'LibPAS export'!KG22</f>
        <v>0.13532</v>
      </c>
      <c r="IG20" s="284">
        <f>'LibPAS export'!KH22</f>
        <v>1486</v>
      </c>
      <c r="IH20" s="284">
        <f>'LibPAS export'!KI22</f>
        <v>37170</v>
      </c>
      <c r="II20" s="284">
        <f>'LibPAS export'!KJ22</f>
        <v>37170</v>
      </c>
      <c r="IJ20" s="284">
        <f>'LibPAS export'!KK22</f>
        <v>4486</v>
      </c>
      <c r="IK20" s="284">
        <f>'LibPAS export'!KL22</f>
        <v>112170</v>
      </c>
      <c r="IL20" s="284">
        <f>'LibPAS export'!KM22</f>
        <v>112170</v>
      </c>
      <c r="IM20" s="284">
        <f>'LibPAS export'!KN22</f>
        <v>187619</v>
      </c>
      <c r="IN20" s="284">
        <f>'LibPAS export'!KO22</f>
        <v>187619</v>
      </c>
      <c r="IO20" s="284">
        <f>'LibPAS export'!KP22</f>
        <v>0.83860999999999997</v>
      </c>
      <c r="IP20" s="284">
        <f>'LibPAS export'!KQ22</f>
        <v>7504</v>
      </c>
      <c r="IQ20" s="284">
        <f>'LibPAS export'!KR22</f>
        <v>3.60806</v>
      </c>
      <c r="IR20" s="284">
        <f>'LibPAS export'!KS22</f>
        <v>1.99797</v>
      </c>
      <c r="IS20" s="284">
        <f>'LibPAS export'!KT22</f>
        <v>19.93404</v>
      </c>
      <c r="IT20" s="284">
        <f>'LibPAS export'!KU22</f>
        <v>0</v>
      </c>
      <c r="IU20" s="284">
        <f>'LibPAS export'!KV22</f>
        <v>0</v>
      </c>
      <c r="IV20" s="284">
        <f>'LibPAS export'!KW22</f>
        <v>21.931999999999999</v>
      </c>
      <c r="IW20" s="284">
        <f>'LibPAS export'!KX22</f>
        <v>17.772950000000002</v>
      </c>
      <c r="IX20" s="284">
        <f>'LibPAS export'!KY22</f>
        <v>3.85026</v>
      </c>
      <c r="IY20" s="284">
        <f>'LibPAS export'!KZ22</f>
        <v>0</v>
      </c>
      <c r="IZ20" s="284">
        <f>'LibPAS export'!LA22</f>
        <v>6.0400000000000002E-3</v>
      </c>
      <c r="JA20" s="284">
        <f>'LibPAS export'!LB22</f>
        <v>0.63583000000000001</v>
      </c>
      <c r="JB20" s="284">
        <f>'LibPAS export'!LC22</f>
        <v>1.15E-3</v>
      </c>
      <c r="JC20" s="284">
        <f>'LibPAS export'!LD22</f>
        <v>2.7439999999999999E-2</v>
      </c>
      <c r="JD20" s="284">
        <f>'LibPAS export'!LE22</f>
        <v>0.68606</v>
      </c>
      <c r="JE20" s="284">
        <f>'LibPAS export'!LF22</f>
        <v>9.6322700000000001</v>
      </c>
      <c r="JF20" s="284">
        <f>'LibPAS export'!LG22</f>
        <v>3.0510799999999998</v>
      </c>
      <c r="JG20" s="284">
        <f>'LibPAS export'!LH22</f>
        <v>0.41303000000000001</v>
      </c>
      <c r="JH20" s="284">
        <f>'LibPAS export'!LI22</f>
        <v>1013</v>
      </c>
      <c r="JI20" s="284">
        <f>'LibPAS export'!LJ22</f>
        <v>1.8386400000000001</v>
      </c>
      <c r="JJ20" s="284">
        <f>'LibPAS export'!LK22</f>
        <v>2.3227799999999998</v>
      </c>
      <c r="JK20" s="284">
        <f>'LibPAS export'!LL22</f>
        <v>93</v>
      </c>
      <c r="JL20" s="284">
        <f>'LibPAS export'!LM22</f>
        <v>155</v>
      </c>
      <c r="JM20" s="284">
        <f>'LibPAS export'!LN22</f>
        <v>21.931999999999999</v>
      </c>
      <c r="JN20" s="284">
        <f>'LibPAS export'!LO22</f>
        <v>1.8362700000000001</v>
      </c>
      <c r="JO20" s="284">
        <f>'LibPAS export'!LP22</f>
        <v>1.5746800000000001</v>
      </c>
      <c r="JP20" s="284">
        <f>'LibPAS export'!LQ22</f>
        <v>0.43024000000000001</v>
      </c>
      <c r="JQ20" s="284">
        <f>'LibPAS export'!LR22</f>
        <v>1.721E-2</v>
      </c>
      <c r="JR20" s="284">
        <f>'LibPAS export'!LS22</f>
        <v>0.65861999999999998</v>
      </c>
      <c r="JS20" s="284">
        <f>'LibPAS export'!LT22</f>
        <v>0</v>
      </c>
      <c r="JT20" s="284">
        <f>'LibPAS export'!LU22</f>
        <v>1</v>
      </c>
      <c r="JU20" s="284">
        <f>'LibPAS export'!LV22</f>
        <v>1.6726300000000001</v>
      </c>
      <c r="JV20" s="284">
        <f>'LibPAS export'!LW22</f>
        <v>3608</v>
      </c>
      <c r="JW20" s="284">
        <f>'LibPAS export'!LX22</f>
        <v>8.5430299999999999</v>
      </c>
      <c r="JX20" s="284">
        <f>'LibPAS export'!LY22</f>
        <v>2157</v>
      </c>
      <c r="JY20" s="284">
        <f>'LibPAS export'!LZ22</f>
        <v>2.8309199999999999</v>
      </c>
      <c r="JZ20" s="284">
        <f>'LibPAS export'!MA22</f>
        <v>14.289339999999999</v>
      </c>
      <c r="KA20" s="284">
        <f>'LibPAS export'!MB22</f>
        <v>0.33137</v>
      </c>
      <c r="KB20" s="284">
        <f>'LibPAS export'!MC22</f>
        <v>714</v>
      </c>
      <c r="KC20" s="284">
        <f>'LibPAS export'!MD22</f>
        <v>1.19245</v>
      </c>
      <c r="KD20" s="284">
        <f>'LibPAS export'!ME22</f>
        <v>0.95123000000000002</v>
      </c>
      <c r="KE20" s="284">
        <f>'LibPAS export'!MF22</f>
        <v>1.99454</v>
      </c>
      <c r="KF20" s="284">
        <f>'LibPAS export'!MG22</f>
        <v>22.596240000000002</v>
      </c>
      <c r="KG20" s="284">
        <f>'LibPAS export'!MH22</f>
        <v>5.1487100000000003</v>
      </c>
      <c r="KH20" s="284">
        <f>'LibPAS export'!MI22</f>
        <v>11.36135</v>
      </c>
      <c r="KI20" s="284">
        <f>'LibPAS export'!MJ22</f>
        <v>28.05556</v>
      </c>
      <c r="KJ20" s="284">
        <f>'LibPAS export'!MK22</f>
        <v>41309</v>
      </c>
      <c r="KK20" s="284">
        <f>'LibPAS export'!ML22</f>
        <v>29950</v>
      </c>
      <c r="KL20" s="284">
        <f>'LibPAS export'!MM22</f>
        <v>0.13325000000000001</v>
      </c>
      <c r="KM20" s="284">
        <f>'LibPAS export'!MN22</f>
        <v>0.67259000000000002</v>
      </c>
      <c r="KN20" s="284">
        <f>'LibPAS export'!MO22</f>
        <v>0.22287999999999999</v>
      </c>
      <c r="KO20" s="284">
        <f>'LibPAS export'!MP22</f>
        <v>5.3299999999999997E-3</v>
      </c>
      <c r="KP20" s="284">
        <f>'LibPAS export'!MQ22</f>
        <v>2.69E-2</v>
      </c>
      <c r="KQ20" s="284">
        <f>'LibPAS export'!MR22</f>
        <v>8.9200000000000008E-3</v>
      </c>
      <c r="KR20" s="284">
        <f>'LibPAS export'!MS22</f>
        <v>1</v>
      </c>
      <c r="KS20" s="284">
        <f>'LibPAS export'!MT22</f>
        <v>0.04</v>
      </c>
      <c r="KT20" s="284">
        <f>'LibPAS export'!MU22</f>
        <v>0.96</v>
      </c>
      <c r="KU20" s="284">
        <f>'LibPAS export'!MV22</f>
        <v>0.27497139999999998</v>
      </c>
      <c r="KV20" s="284">
        <f>'LibPAS export'!MW22</f>
        <v>0.72502860000000002</v>
      </c>
      <c r="KW20" s="284">
        <f>'LibPAS export'!MX22</f>
        <v>8.3725499999999994E-2</v>
      </c>
      <c r="KX20" s="284">
        <f>'LibPAS export'!MY22</f>
        <v>4.7080999999999998E-3</v>
      </c>
      <c r="KY20" s="284">
        <f>'LibPAS export'!MZ22</f>
        <v>0.22282750000000001</v>
      </c>
      <c r="KZ20" s="284">
        <f>'LibPAS export'!NA22</f>
        <v>7.2191E-3</v>
      </c>
      <c r="LA20" s="284">
        <f>'LibPAS export'!NB22</f>
        <v>0.1059084</v>
      </c>
      <c r="LB20" s="284">
        <f>'LibPAS export'!NC22</f>
        <v>7.1798299999999995E-2</v>
      </c>
      <c r="LC20" s="284">
        <f>'LibPAS export'!ND22</f>
        <v>0.58753860000000002</v>
      </c>
      <c r="LD20" s="284">
        <f>'LibPAS export'!NE22</f>
        <v>0.81036609999999998</v>
      </c>
      <c r="LE20" s="284">
        <f>'LibPAS export'!NF22</f>
        <v>0</v>
      </c>
      <c r="LF20" s="284">
        <f>'LibPAS export'!NG22</f>
        <v>0.90890170000000003</v>
      </c>
      <c r="LG20" s="284">
        <f>'LibPAS export'!NH22</f>
        <v>0</v>
      </c>
      <c r="LH20" s="284">
        <f>'LibPAS export'!NI22</f>
        <v>9.1098299999999993E-2</v>
      </c>
      <c r="LI20" s="284">
        <f>'LibPAS export'!NJ22</f>
        <v>11358</v>
      </c>
      <c r="LJ20" s="284">
        <f>'LibPAS export'!NK22</f>
        <v>3.0782099999999999</v>
      </c>
      <c r="LK20" s="284">
        <f>'LibPAS export'!NL22</f>
        <v>58107</v>
      </c>
      <c r="LL20" s="284">
        <f>'LibPAS export'!NM22</f>
        <v>58107</v>
      </c>
      <c r="LM20" s="284">
        <f>'LibPAS export'!NN22</f>
        <v>2324</v>
      </c>
      <c r="LN20" s="284">
        <f>'LibPAS export'!NO22</f>
        <v>0.85754450000000004</v>
      </c>
      <c r="LO20" s="284">
        <f>'LibPAS export'!NP22</f>
        <v>5.6232400000000002E-2</v>
      </c>
      <c r="LP20" s="284">
        <f>'LibPAS export'!NQ22</f>
        <v>8.6223099999999997E-2</v>
      </c>
      <c r="LQ20" s="284">
        <f>'LibPAS export'!NR22</f>
        <v>0.25057000000000001</v>
      </c>
      <c r="LR20" s="284">
        <f>'LibPAS export'!NS22</f>
        <v>0.66069999999999995</v>
      </c>
      <c r="LS20" s="284">
        <f>'LibPAS export'!NT22</f>
        <v>0.18167</v>
      </c>
      <c r="LT20" s="284">
        <f>'LibPAS export'!NU22</f>
        <v>31</v>
      </c>
      <c r="LU20" s="284">
        <f>'LibPAS export'!NV22</f>
        <v>2.0504799999999999</v>
      </c>
      <c r="LV20" s="284">
        <f>'LibPAS export'!NW22</f>
        <v>20</v>
      </c>
      <c r="LW20" s="284">
        <f>'LibPAS export'!NX22</f>
        <v>1.7583800000000001</v>
      </c>
      <c r="LX20" s="284">
        <f>'LibPAS export'!NY22</f>
        <v>0.14721999999999999</v>
      </c>
      <c r="LY20" s="284">
        <f>'LibPAS export'!NZ22</f>
        <v>0.14721999999999999</v>
      </c>
      <c r="LZ20" s="285">
        <f>'LibPAS export'!EH22</f>
        <v>2.5392600000000001E-2</v>
      </c>
      <c r="MA20" s="285">
        <f>'LibPAS export'!EI22</f>
        <v>1.5689E-3</v>
      </c>
      <c r="MB20" s="285">
        <f>'LibPAS export'!EJ22</f>
        <v>0.17728749999999999</v>
      </c>
      <c r="MC20" s="285">
        <f>'LibPAS export'!EK22</f>
        <v>0</v>
      </c>
      <c r="MD20" s="285">
        <f>'LibPAS export'!EL22</f>
        <v>0.1651388</v>
      </c>
      <c r="ME20" s="285">
        <f>'LibPAS export'!EM22</f>
        <v>2.9950000000000002E-4</v>
      </c>
      <c r="MF20" s="285">
        <f>'LibPAS export'!EN22</f>
        <v>0.79243450000000004</v>
      </c>
      <c r="MG20" s="285">
        <f>'LibPAS export'!EO22</f>
        <v>1.51658E-2</v>
      </c>
      <c r="MH20" s="285">
        <f>'LibPAS export'!EP22</f>
        <v>0.28691119999999998</v>
      </c>
      <c r="MI20" s="285"/>
    </row>
    <row r="21" spans="1:347" x14ac:dyDescent="0.2">
      <c r="A21" s="6" t="str">
        <f>'LibPAS export'!G23</f>
        <v>NC0006</v>
      </c>
      <c r="B21" s="6" t="s">
        <v>2816</v>
      </c>
      <c r="C21" s="203" t="s">
        <v>1961</v>
      </c>
      <c r="D21" s="203" t="s">
        <v>1962</v>
      </c>
      <c r="E21" s="203" t="str">
        <f>'LibPAS export'!AG23</f>
        <v>CRAVEN-PAMLICO-CARTERET REGIONAL LIBRARY</v>
      </c>
      <c r="F21" s="203" t="str">
        <f>'LibPAS export'!AJ23</f>
        <v>CRAVEN</v>
      </c>
      <c r="G21" s="203" t="str">
        <f>'LibPAS export'!Y23</f>
        <v>400 JOHNSON ST</v>
      </c>
      <c r="H21" s="203" t="str">
        <f>'LibPAS export'!Z23</f>
        <v>NEW BERN</v>
      </c>
      <c r="I21" s="203" t="str">
        <f>'LibPAS export'!AA23</f>
        <v>28560</v>
      </c>
      <c r="J21" s="203" t="str">
        <f>'LibPAS export'!AB23</f>
        <v>4098</v>
      </c>
      <c r="K21" s="203" t="str">
        <f>'LibPAS export'!AC23</f>
        <v>400 JOHNSON ST</v>
      </c>
      <c r="L21" s="203" t="str">
        <f>'LibPAS export'!AD23</f>
        <v>NEW BERN</v>
      </c>
      <c r="M21" s="203" t="str">
        <f>'LibPAS export'!AE23</f>
        <v>28560</v>
      </c>
      <c r="N21" s="203" t="str">
        <f>'LibPAS export'!AF23</f>
        <v>4098</v>
      </c>
      <c r="O21" s="203" t="str">
        <f>'LibPAS export'!AK23</f>
        <v>JACKIE B. BEACH</v>
      </c>
      <c r="P21" s="203" t="str">
        <f>'LibPAS export'!AL23</f>
        <v>(252) 638-7812</v>
      </c>
      <c r="Q21" s="203" t="str">
        <f>'LibPAS export'!AM23</f>
        <v>(252) 638-7817</v>
      </c>
      <c r="R21" s="203" t="str">
        <f>'LibPAS export'!AN23</f>
        <v>jbeach@cpclib.org</v>
      </c>
      <c r="S21" s="203" t="str">
        <f>'LibPAS export'!AO23</f>
        <v>DEIRDRA SIMMONS</v>
      </c>
      <c r="T21" s="203" t="str">
        <f>'LibPAS export'!AP23</f>
        <v>FINANCE OFFICER</v>
      </c>
      <c r="U21" s="203" t="str">
        <f>'LibPAS export'!AQ23</f>
        <v>(252) 638-7810</v>
      </c>
      <c r="V21" s="203" t="str">
        <f>'LibPAS export'!AR23</f>
        <v>(252) 638-7817</v>
      </c>
      <c r="W21" s="203" t="str">
        <f>'LibPAS export'!AS23</f>
        <v>dsimmons@cpclib.org</v>
      </c>
      <c r="X21" s="203">
        <f>'LibPAS export'!BB23</f>
        <v>0</v>
      </c>
      <c r="Y21" s="203">
        <f>'LibPAS export'!BC23</f>
        <v>10</v>
      </c>
      <c r="Z21" s="203">
        <f>'LibPAS export'!BD23</f>
        <v>0</v>
      </c>
      <c r="AA21" s="203">
        <f>'LibPAS export'!BE23</f>
        <v>2</v>
      </c>
      <c r="AB21" s="10">
        <f>'LibPAS export'!BH23</f>
        <v>25058</v>
      </c>
      <c r="AC21" s="203">
        <f>'LibPAS export'!BI23</f>
        <v>1.91</v>
      </c>
      <c r="AD21" s="203">
        <f>'LibPAS export'!BJ23</f>
        <v>6</v>
      </c>
      <c r="AE21" s="203">
        <f>'LibPAS export'!BK23</f>
        <v>7.91</v>
      </c>
      <c r="AF21" s="203">
        <f>'LibPAS export'!BL23</f>
        <v>56.07</v>
      </c>
      <c r="AG21" s="203">
        <f>'LibPAS export'!BM23</f>
        <v>63.98</v>
      </c>
      <c r="AH21" s="286">
        <f>'LibPAS export'!BN23</f>
        <v>2.98531E-2</v>
      </c>
      <c r="AI21" s="246">
        <f>'LibPAS export'!BO23</f>
        <v>90709</v>
      </c>
      <c r="AJ21" s="246" t="str">
        <f>'LibPAS export'!BP23</f>
        <v>$54631 and up</v>
      </c>
      <c r="AK21" s="274" t="str">
        <f>'LibPAS export'!BQ23</f>
        <v>1996</v>
      </c>
      <c r="AL21" s="276">
        <f>'LibPAS export'!BR23</f>
        <v>24731</v>
      </c>
      <c r="AM21" s="276">
        <f>'LibPAS export'!BS23</f>
        <v>9.76</v>
      </c>
      <c r="AN21" s="276">
        <f>'LibPAS export'!BT23</f>
        <v>10.72</v>
      </c>
      <c r="AO21" s="276">
        <f>'LibPAS export'!BU23</f>
        <v>10.72</v>
      </c>
      <c r="AP21" s="246">
        <f>'LibPAS export'!BW23</f>
        <v>207562</v>
      </c>
      <c r="AQ21" s="246">
        <f>'LibPAS export'!BX23</f>
        <v>2452848</v>
      </c>
      <c r="AR21" s="246">
        <f>'LibPAS export'!BY23</f>
        <v>2660410</v>
      </c>
      <c r="AS21" s="246">
        <f>'LibPAS export'!BZ23</f>
        <v>363705</v>
      </c>
      <c r="AT21" s="246">
        <f>'LibPAS export'!CA23</f>
        <v>35000</v>
      </c>
      <c r="AU21" s="246">
        <f>'LibPAS export'!CB23</f>
        <v>398705</v>
      </c>
      <c r="AV21" s="246">
        <f>'LibPAS export'!CC23</f>
        <v>0</v>
      </c>
      <c r="AW21" s="246">
        <f>'LibPAS export'!CD23</f>
        <v>0</v>
      </c>
      <c r="AX21" s="246">
        <f>'LibPAS export'!CE23</f>
        <v>0</v>
      </c>
      <c r="AY21" s="246">
        <f>'LibPAS export'!CF23</f>
        <v>347779</v>
      </c>
      <c r="AZ21" s="246">
        <f>'LibPAS export'!BV23</f>
        <v>3406894</v>
      </c>
      <c r="BA21" s="246">
        <f>'LibPAS export'!CH23</f>
        <v>1736717</v>
      </c>
      <c r="BB21" s="246">
        <f>'LibPAS export'!CI23</f>
        <v>657749</v>
      </c>
      <c r="BC21" s="246">
        <f>'LibPAS export'!CJ23</f>
        <v>2394466</v>
      </c>
      <c r="BD21" s="246">
        <f>'LibPAS export'!CK23</f>
        <v>141959</v>
      </c>
      <c r="BE21" s="246">
        <f>'LibPAS export'!CL23</f>
        <v>6588</v>
      </c>
      <c r="BF21" s="246">
        <f>'LibPAS export'!CM23</f>
        <v>30064</v>
      </c>
      <c r="BG21" s="246">
        <f>'LibPAS export'!CN23</f>
        <v>178611</v>
      </c>
      <c r="BH21" s="246">
        <f>'LibPAS export'!CO23</f>
        <v>624613</v>
      </c>
      <c r="BI21" s="246">
        <f>'LibPAS export'!CP23</f>
        <v>3197690</v>
      </c>
      <c r="BJ21" s="246">
        <f>'LibPAS export'!CQ23</f>
        <v>182204</v>
      </c>
      <c r="BK21" s="283">
        <f>'LibPAS export'!CG23</f>
        <v>5.3481000000000001E-2</v>
      </c>
      <c r="BL21" s="246">
        <f>'LibPAS export'!CR23</f>
        <v>0</v>
      </c>
      <c r="BM21" s="246">
        <f>'LibPAS export'!CS23</f>
        <v>0</v>
      </c>
      <c r="BN21" s="246">
        <f>'LibPAS export'!CT23</f>
        <v>0</v>
      </c>
      <c r="BO21" s="246">
        <f>'LibPAS export'!CU23</f>
        <v>0</v>
      </c>
      <c r="BP21" s="246">
        <f>'LibPAS export'!CV23</f>
        <v>0</v>
      </c>
      <c r="BQ21" s="246">
        <f>'LibPAS export'!CW23</f>
        <v>0</v>
      </c>
      <c r="BR21" s="10">
        <f>'LibPAS export'!CY23</f>
        <v>110179</v>
      </c>
      <c r="BS21" s="10">
        <f>'LibPAS export'!CZ23</f>
        <v>111170</v>
      </c>
      <c r="BT21" s="10">
        <f>'LibPAS export'!DA23</f>
        <v>221349</v>
      </c>
      <c r="BU21" s="10">
        <f>'LibPAS export'!DB23</f>
        <v>64947</v>
      </c>
      <c r="BV21" s="10">
        <f>'LibPAS export'!DC23</f>
        <v>36865</v>
      </c>
      <c r="BW21" s="10">
        <f>'LibPAS export'!DD23</f>
        <v>101812</v>
      </c>
      <c r="BX21" s="10">
        <f>'LibPAS export'!DE23</f>
        <v>7393</v>
      </c>
      <c r="BY21" s="10">
        <f>'LibPAS export'!DF23</f>
        <v>2861</v>
      </c>
      <c r="BZ21" s="10">
        <f>'LibPAS export'!DG23</f>
        <v>10254</v>
      </c>
      <c r="CA21" s="10">
        <f>'LibPAS export'!DH23</f>
        <v>333415</v>
      </c>
      <c r="CB21" s="10" t="str">
        <f>'LibPAS export'!DI23</f>
        <v/>
      </c>
      <c r="CC21" s="10">
        <f>'LibPAS export'!DJ23</f>
        <v>333415</v>
      </c>
      <c r="CD21" s="10">
        <f>'LibPAS export'!DK23</f>
        <v>2178</v>
      </c>
      <c r="CE21" s="258">
        <f>'LibPAS export'!DX23</f>
        <v>28226</v>
      </c>
      <c r="CF21" s="244">
        <f>'LibPAS export'!DP23</f>
        <v>10</v>
      </c>
      <c r="CG21" s="244">
        <f>'LibPAS export'!DQ23</f>
        <v>67</v>
      </c>
      <c r="CH21" s="244">
        <f>'LibPAS export'!DR23</f>
        <v>77</v>
      </c>
      <c r="CI21" s="258">
        <f>'LibPAS export'!DM23</f>
        <v>13210</v>
      </c>
      <c r="CJ21" s="258">
        <f>'LibPAS export'!EC23</f>
        <v>7729</v>
      </c>
      <c r="CK21" s="258">
        <f>'LibPAS export'!DN23</f>
        <v>11872</v>
      </c>
      <c r="CL21" s="258">
        <f>'LibPAS export'!EG23</f>
        <v>563</v>
      </c>
      <c r="CM21" s="203">
        <f>'LibPAS export'!DS23</f>
        <v>0</v>
      </c>
      <c r="CN21" s="203">
        <f>'LibPAS export'!EQ23</f>
        <v>85</v>
      </c>
      <c r="CO21" s="244">
        <f>'LibPAS export'!DL23</f>
        <v>534</v>
      </c>
      <c r="CP21" s="10">
        <f>'LibPAS export'!ET23</f>
        <v>269317</v>
      </c>
      <c r="CQ21" s="10">
        <f>'LibPAS export'!EU23</f>
        <v>80098</v>
      </c>
      <c r="CR21" s="10">
        <f>'LibPAS export'!EV23</f>
        <v>349415</v>
      </c>
      <c r="CS21" s="10">
        <f>'LibPAS export'!EW23</f>
        <v>12004</v>
      </c>
      <c r="CT21" s="10">
        <f>'LibPAS export'!EX23</f>
        <v>3357</v>
      </c>
      <c r="CU21" s="10">
        <f>'LibPAS export'!EY23</f>
        <v>15361</v>
      </c>
      <c r="CV21" s="10">
        <f>'LibPAS export'!EZ23</f>
        <v>118682</v>
      </c>
      <c r="CW21" s="10">
        <f>'LibPAS export'!FA23</f>
        <v>30642</v>
      </c>
      <c r="CX21" s="10">
        <f>'LibPAS export'!FB23</f>
        <v>149324</v>
      </c>
      <c r="CY21" s="10">
        <f>'LibPAS export'!FC23</f>
        <v>514100</v>
      </c>
      <c r="CZ21" s="10">
        <f>'LibPAS export'!FE23</f>
        <v>5199</v>
      </c>
      <c r="DA21" s="10" t="str">
        <f>'LibPAS export'!FF23</f>
        <v/>
      </c>
      <c r="DB21" s="10">
        <f>'LibPAS export'!FG23</f>
        <v>519299</v>
      </c>
      <c r="DC21" s="10">
        <f>'LibPAS export'!FH23</f>
        <v>53239</v>
      </c>
      <c r="DD21" s="10">
        <f>'LibPAS export'!FQ23</f>
        <v>3273</v>
      </c>
      <c r="DE21" s="10">
        <f t="shared" si="0"/>
        <v>56512</v>
      </c>
      <c r="DF21" s="10">
        <f>'LibPAS export'!FI23</f>
        <v>26539</v>
      </c>
      <c r="DG21" s="10">
        <f>'LibPAS export'!FN23</f>
        <v>958</v>
      </c>
      <c r="DH21" s="10">
        <f>'LibPAS export'!FR23</f>
        <v>0</v>
      </c>
      <c r="DI21" s="10">
        <f>'LibPAS export'!FS23</f>
        <v>4231</v>
      </c>
      <c r="DJ21" s="258" t="str">
        <f>'LibPAS export'!FJ23</f>
        <v/>
      </c>
      <c r="DK21" s="258">
        <f>'LibPAS export'!FK23</f>
        <v>79778</v>
      </c>
      <c r="DL21" s="10">
        <f>'LibPAS export'!FU23</f>
        <v>0</v>
      </c>
      <c r="DM21" s="10">
        <f>'LibPAS export'!FV23</f>
        <v>287969</v>
      </c>
      <c r="DN21" s="10">
        <f>'LibPAS export'!FW23</f>
        <v>0</v>
      </c>
      <c r="DO21" s="10">
        <f>'LibPAS export'!FX23</f>
        <v>0</v>
      </c>
      <c r="DP21" s="10">
        <f>'LibPAS export'!ER23</f>
        <v>287969</v>
      </c>
      <c r="DQ21" s="10" t="str">
        <f>'LibPAS export'!FY23</f>
        <v/>
      </c>
      <c r="DR21" s="10">
        <f>'LibPAS export'!GA23</f>
        <v>134980</v>
      </c>
      <c r="DS21" s="10">
        <f>'LibPAS export'!GB23</f>
        <v>21049</v>
      </c>
      <c r="DT21" s="10">
        <f>'LibPAS export'!GC23</f>
        <v>156029</v>
      </c>
      <c r="DU21" s="10">
        <f>'LibPAS export'!GD23</f>
        <v>677572</v>
      </c>
      <c r="DV21" s="244">
        <f>'LibPAS export'!GO23</f>
        <v>379</v>
      </c>
      <c r="DW21" s="244">
        <f>'LibPAS export'!GP23</f>
        <v>155</v>
      </c>
      <c r="DX21" s="244">
        <f>'LibPAS export'!GQ23</f>
        <v>1041</v>
      </c>
      <c r="DY21" s="244">
        <f>'LibPAS export'!GR23</f>
        <v>739</v>
      </c>
      <c r="DZ21" s="244">
        <f>'LibPAS export'!GS23</f>
        <v>772</v>
      </c>
      <c r="EA21" s="244">
        <f>'LibPAS export'!GT23</f>
        <v>20</v>
      </c>
      <c r="EB21" s="244">
        <f>'LibPAS export'!GU23</f>
        <v>3106</v>
      </c>
      <c r="EC21" s="244">
        <f>'LibPAS export'!GV23</f>
        <v>6139</v>
      </c>
      <c r="ED21" s="244">
        <f>'LibPAS export'!GW23</f>
        <v>2556</v>
      </c>
      <c r="EE21" s="244">
        <f>'LibPAS export'!GX23</f>
        <v>8695</v>
      </c>
      <c r="EF21" s="10">
        <f>'LibPAS export'!HB23</f>
        <v>37836</v>
      </c>
      <c r="EG21" s="10">
        <f>'LibPAS export'!HC23</f>
        <v>7973</v>
      </c>
      <c r="EH21" s="10">
        <f>'LibPAS export'!HD23</f>
        <v>45809</v>
      </c>
      <c r="EI21" s="10">
        <f>'LibPAS export'!GY23</f>
        <v>3372</v>
      </c>
      <c r="EJ21" s="10">
        <f>'LibPAS export'!GZ23</f>
        <v>793</v>
      </c>
      <c r="EK21" s="10">
        <f>'LibPAS export'!HA23</f>
        <v>4165</v>
      </c>
      <c r="EL21" s="10">
        <f>'LibPAS export'!HE23</f>
        <v>58669</v>
      </c>
      <c r="EM21" s="10" t="s">
        <v>5026</v>
      </c>
      <c r="EN21" s="10" t="s">
        <v>5026</v>
      </c>
      <c r="EO21" s="10" t="s">
        <v>5026</v>
      </c>
      <c r="EP21" s="10" t="s">
        <v>5026</v>
      </c>
      <c r="EQ21" s="258">
        <f>'LibPAS export'!HQ23</f>
        <v>662</v>
      </c>
      <c r="ER21" s="258">
        <f>'LibPAS export'!HR23</f>
        <v>5630</v>
      </c>
      <c r="ES21" s="10">
        <f>'LibPAS export'!HL23</f>
        <v>379658</v>
      </c>
      <c r="ET21" s="10" t="str">
        <f>'LibPAS export'!HJ23</f>
        <v>Did not track this year</v>
      </c>
      <c r="EU21" s="10" t="str">
        <f>'LibPAS export'!HK23</f>
        <v>Did not track this year</v>
      </c>
      <c r="EV21" s="244">
        <f>'LibPAS export'!HS23</f>
        <v>430</v>
      </c>
      <c r="EW21" s="244">
        <f>'LibPAS export'!HT23</f>
        <v>439</v>
      </c>
      <c r="EX21" s="203" t="str">
        <f>'LibPAS export'!AT23</f>
        <v>www.cpclib.org</v>
      </c>
      <c r="EY21" s="244">
        <f>'LibPAS export'!HU23</f>
        <v>66</v>
      </c>
      <c r="EZ21" s="244">
        <f>'LibPAS export'!HV23</f>
        <v>115</v>
      </c>
      <c r="FA21" s="258">
        <f>'LibPAS export'!HW23</f>
        <v>266163</v>
      </c>
      <c r="FB21" s="10">
        <f>'LibPAS export'!HY23</f>
        <v>193092</v>
      </c>
      <c r="FC21" s="10" t="str">
        <f>'LibPAS export'!HZ23</f>
        <v/>
      </c>
      <c r="FD21" s="203" t="s">
        <v>1530</v>
      </c>
      <c r="FE21" s="203" t="s">
        <v>1530</v>
      </c>
      <c r="FF21" s="203" t="s">
        <v>1530</v>
      </c>
      <c r="FG21" s="203" t="s">
        <v>1530</v>
      </c>
      <c r="FH21" s="203" t="s">
        <v>1530</v>
      </c>
      <c r="FI21" s="203" t="s">
        <v>1530</v>
      </c>
      <c r="FJ21" s="203" t="s">
        <v>1530</v>
      </c>
      <c r="FK21" s="203" t="s">
        <v>1530</v>
      </c>
      <c r="FL21" s="203" t="s">
        <v>1530</v>
      </c>
      <c r="FM21" s="203" t="s">
        <v>1530</v>
      </c>
      <c r="FN21" s="203" t="s">
        <v>1530</v>
      </c>
      <c r="FO21" s="203" t="s">
        <v>1530</v>
      </c>
      <c r="FP21" s="203" t="s">
        <v>1530</v>
      </c>
      <c r="FQ21" s="203" t="s">
        <v>1530</v>
      </c>
      <c r="FR21" s="203" t="s">
        <v>1530</v>
      </c>
      <c r="FS21" s="203" t="s">
        <v>1530</v>
      </c>
      <c r="FT21" s="203" t="s">
        <v>1530</v>
      </c>
      <c r="FU21" s="203" t="s">
        <v>1530</v>
      </c>
      <c r="FV21" s="203" t="s">
        <v>1530</v>
      </c>
      <c r="FW21" s="203" t="s">
        <v>1530</v>
      </c>
      <c r="FX21" s="203" t="s">
        <v>1530</v>
      </c>
      <c r="FY21" s="203" t="s">
        <v>1530</v>
      </c>
      <c r="FZ21" s="203" t="s">
        <v>1530</v>
      </c>
      <c r="GA21" s="203" t="s">
        <v>1530</v>
      </c>
      <c r="GB21" s="203" t="s">
        <v>1530</v>
      </c>
      <c r="GC21" s="203" t="str">
        <f>'LibPAS export'!G23</f>
        <v>NC0006</v>
      </c>
      <c r="GD21" s="203" t="str">
        <f>'LibPAS export'!H23</f>
        <v>R-CRAVEN-PAMLICO</v>
      </c>
      <c r="GE21" s="203" t="str">
        <f>'LibPAS export'!I23</f>
        <v>NO</v>
      </c>
      <c r="GF21" s="203" t="str">
        <f>'LibPAS export'!J23</f>
        <v>MJ</v>
      </c>
      <c r="GG21" s="203" t="str">
        <f>'LibPAS export'!K23</f>
        <v>MO</v>
      </c>
      <c r="GH21" s="203" t="str">
        <f>'LibPAS export'!L23</f>
        <v>Y</v>
      </c>
      <c r="GI21" s="203" t="str">
        <f>'LibPAS export'!M23</f>
        <v>MC1</v>
      </c>
      <c r="GJ21" s="203" t="str">
        <f>'LibPAS export'!N23</f>
        <v>N</v>
      </c>
      <c r="GK21" s="258">
        <f>'LibPAS export'!O23</f>
        <v>186439</v>
      </c>
      <c r="GL21" s="203">
        <f>'LibPAS export'!AH23</f>
        <v>2</v>
      </c>
      <c r="GM21" s="203" t="str">
        <f>'LibPAS export'!AI23</f>
        <v>Regional</v>
      </c>
      <c r="GN21" s="203" t="str">
        <f>'LibPAS export'!P23</f>
        <v>Yes</v>
      </c>
      <c r="GO21" s="203">
        <f>'LibPAS export'!Q23</f>
        <v>1765</v>
      </c>
      <c r="GP21" s="203">
        <f>'LibPAS export'!R23</f>
        <v>164</v>
      </c>
      <c r="GQ21" s="203">
        <f>'LibPAS export'!S23</f>
        <v>5291</v>
      </c>
      <c r="GR21" s="203">
        <f>'LibPAS export'!T23</f>
        <v>33523</v>
      </c>
      <c r="GS21" s="203">
        <f>'LibPAS export'!U23</f>
        <v>237</v>
      </c>
      <c r="GT21" s="203">
        <f>'LibPAS export'!V23</f>
        <v>64</v>
      </c>
      <c r="GU21" s="203">
        <f>'LibPAS export'!W23</f>
        <v>993</v>
      </c>
      <c r="GV21" s="203">
        <f>'LibPAS export'!X23</f>
        <v>3201</v>
      </c>
      <c r="GW21" s="283">
        <f>'LibPAS export'!GF23</f>
        <v>0.78080000000000005</v>
      </c>
      <c r="GX21" s="283">
        <f>'LibPAS export'!GG23</f>
        <v>0.1482</v>
      </c>
      <c r="GY21" s="245">
        <f>'LibPAS export'!GH23</f>
        <v>18.888919999999999</v>
      </c>
      <c r="GZ21" s="245">
        <f>'LibPAS export'!GI23</f>
        <v>25.735389999999999</v>
      </c>
      <c r="HA21" s="245">
        <f>'LibPAS export'!GJ23</f>
        <v>16.282769999999999</v>
      </c>
      <c r="HB21" s="284">
        <f>'LibPAS export'!JC23</f>
        <v>11.104290000000001</v>
      </c>
      <c r="HC21" s="284">
        <f>'LibPAS export'!JD23</f>
        <v>8.3150099999999991</v>
      </c>
      <c r="HD21" s="284">
        <f>'LibPAS export'!JE23</f>
        <v>0.62024000000000001</v>
      </c>
      <c r="HE21" s="284">
        <f>'LibPAS export'!JF23</f>
        <v>20.494199999999999</v>
      </c>
      <c r="HF21" s="284">
        <f>'LibPAS export'!JG23</f>
        <v>15.34629</v>
      </c>
      <c r="HG21" s="284">
        <f>'LibPAS export'!JH23</f>
        <v>1.14473</v>
      </c>
      <c r="HH21" s="284">
        <f>'LibPAS export'!JI23</f>
        <v>4.7193399999999999</v>
      </c>
      <c r="HI21" s="284">
        <f>'LibPAS export'!JJ23</f>
        <v>3.53389</v>
      </c>
      <c r="HJ21" s="284">
        <f>'LibPAS export'!JK23</f>
        <v>0.2636</v>
      </c>
      <c r="HK21" s="284">
        <f>'LibPAS export'!JL23</f>
        <v>8.4225499999999993</v>
      </c>
      <c r="HL21" s="284">
        <f>'LibPAS export'!JM23</f>
        <v>6.3068999999999997</v>
      </c>
      <c r="HM21" s="284">
        <f>'LibPAS export'!JN23</f>
        <v>0.47044999999999998</v>
      </c>
      <c r="HN21" s="284">
        <f>'LibPAS export'!JO23</f>
        <v>54.503909999999998</v>
      </c>
      <c r="HO21" s="284">
        <f>'LibPAS export'!JP23</f>
        <v>40.813139999999997</v>
      </c>
      <c r="HP21" s="284">
        <f>'LibPAS export'!JQ23</f>
        <v>3.0443799999999999</v>
      </c>
      <c r="HQ21" s="284">
        <f>'LibPAS export'!JR23</f>
        <v>19.417010000000001</v>
      </c>
      <c r="HR21" s="284">
        <f>'LibPAS export'!JS23</f>
        <v>14.539669999999999</v>
      </c>
      <c r="HS21" s="284">
        <f>'LibPAS export'!JT23</f>
        <v>1.08456</v>
      </c>
      <c r="HT21" s="284">
        <f>'LibPAS export'!JU23</f>
        <v>1.54457</v>
      </c>
      <c r="HU21" s="284">
        <f>'LibPAS export'!JV23</f>
        <v>3.63428</v>
      </c>
      <c r="HV21" s="284">
        <f>'LibPAS export'!JW23</f>
        <v>2.7559</v>
      </c>
      <c r="HW21" s="284">
        <f>'LibPAS export'!JX23</f>
        <v>2.81358</v>
      </c>
      <c r="HX21" s="284">
        <f>'LibPAS export'!JY23</f>
        <v>2.0363699999999998</v>
      </c>
      <c r="HY21" s="284">
        <f>'LibPAS export'!JZ23</f>
        <v>0.88331999999999999</v>
      </c>
      <c r="HZ21" s="284">
        <f>'LibPAS export'!KA23</f>
        <v>0.83689000000000002</v>
      </c>
      <c r="IA21" s="284">
        <f>'LibPAS export'!KB23</f>
        <v>0.31468000000000002</v>
      </c>
      <c r="IB21" s="284">
        <f>'LibPAS export'!KC23</f>
        <v>2.31E-3</v>
      </c>
      <c r="IC21" s="284">
        <f>'LibPAS export'!KD23</f>
        <v>2.3500000000000001E-3</v>
      </c>
      <c r="ID21" s="284">
        <f>'LibPAS export'!KE23</f>
        <v>1.42761</v>
      </c>
      <c r="IE21" s="284">
        <f>'LibPAS export'!KF23</f>
        <v>4.6640000000000001E-2</v>
      </c>
      <c r="IF21" s="284">
        <f>'LibPAS export'!KG23</f>
        <v>0.24571000000000001</v>
      </c>
      <c r="IG21" s="284">
        <f>'LibPAS export'!KH23</f>
        <v>5934</v>
      </c>
      <c r="IH21" s="284">
        <f>'LibPAS export'!KI23</f>
        <v>198773</v>
      </c>
      <c r="II21" s="284">
        <f>'LibPAS export'!KJ23</f>
        <v>47997</v>
      </c>
      <c r="IJ21" s="284">
        <f>'LibPAS export'!KK23</f>
        <v>10590</v>
      </c>
      <c r="IK21" s="284">
        <f>'LibPAS export'!KL23</f>
        <v>354749</v>
      </c>
      <c r="IL21" s="284">
        <f>'LibPAS export'!KM23</f>
        <v>85660</v>
      </c>
      <c r="IM21" s="284">
        <f>'LibPAS export'!KN23</f>
        <v>36405</v>
      </c>
      <c r="IN21" s="284">
        <f>'LibPAS export'!KO23</f>
        <v>150769</v>
      </c>
      <c r="IO21" s="284">
        <f>'LibPAS export'!KP23</f>
        <v>0.69559000000000004</v>
      </c>
      <c r="IP21" s="284">
        <f>'LibPAS export'!KQ23</f>
        <v>4500</v>
      </c>
      <c r="IQ21" s="284">
        <f>'LibPAS export'!KR23</f>
        <v>2.1638999999999999</v>
      </c>
      <c r="IR21" s="284">
        <f>'LibPAS export'!KS23</f>
        <v>2.1385299999999998</v>
      </c>
      <c r="IS21" s="284">
        <f>'LibPAS export'!KT23</f>
        <v>14.269600000000001</v>
      </c>
      <c r="IT21" s="284">
        <f>'LibPAS export'!KU23</f>
        <v>0</v>
      </c>
      <c r="IU21" s="284">
        <f>'LibPAS export'!KV23</f>
        <v>1.86538</v>
      </c>
      <c r="IV21" s="284">
        <f>'LibPAS export'!KW23</f>
        <v>18.273510000000002</v>
      </c>
      <c r="IW21" s="284">
        <f>'LibPAS export'!KX23</f>
        <v>12.843159999999999</v>
      </c>
      <c r="IX21" s="284">
        <f>'LibPAS export'!KY23</f>
        <v>2.22052</v>
      </c>
      <c r="IY21" s="284">
        <f>'LibPAS export'!KZ23</f>
        <v>0</v>
      </c>
      <c r="IZ21" s="284">
        <f>'LibPAS export'!LA23</f>
        <v>2.8600000000000001E-3</v>
      </c>
      <c r="JA21" s="284">
        <f>'LibPAS export'!LB23</f>
        <v>0.15140000000000001</v>
      </c>
      <c r="JB21" s="284">
        <f>'LibPAS export'!LC23</f>
        <v>4.0999999999999999E-4</v>
      </c>
      <c r="JC21" s="284">
        <f>'LibPAS export'!LD23</f>
        <v>1.2239999999999999E-2</v>
      </c>
      <c r="JD21" s="284">
        <f>'LibPAS export'!LE23</f>
        <v>0.41005000000000003</v>
      </c>
      <c r="JE21" s="284">
        <f>'LibPAS export'!LF23</f>
        <v>3.4224399999999999</v>
      </c>
      <c r="JF21" s="284">
        <f>'LibPAS export'!LG23</f>
        <v>1.78833</v>
      </c>
      <c r="JG21" s="284">
        <f>'LibPAS export'!LH23</f>
        <v>0.30074000000000001</v>
      </c>
      <c r="JH21" s="284">
        <f>'LibPAS export'!LI23</f>
        <v>180</v>
      </c>
      <c r="JI21" s="284">
        <f>'LibPAS export'!LJ23</f>
        <v>0.49349999999999999</v>
      </c>
      <c r="JJ21" s="284">
        <f>'LibPAS export'!LK23</f>
        <v>3.3502299999999998</v>
      </c>
      <c r="JK21" s="284">
        <f>'LibPAS export'!LL23</f>
        <v>134</v>
      </c>
      <c r="JL21" s="284">
        <f>'LibPAS export'!LM23</f>
        <v>79</v>
      </c>
      <c r="JM21" s="284">
        <f>'LibPAS export'!LN23</f>
        <v>17.151399999999999</v>
      </c>
      <c r="JN21" s="284">
        <f>'LibPAS export'!LO23</f>
        <v>0.95801000000000003</v>
      </c>
      <c r="JO21" s="284">
        <f>'LibPAS export'!LP23</f>
        <v>0.76141999999999999</v>
      </c>
      <c r="JP21" s="284">
        <f>'LibPAS export'!LQ23</f>
        <v>0.34316999999999998</v>
      </c>
      <c r="JQ21" s="284">
        <f>'LibPAS export'!LR23</f>
        <v>1.0240000000000001E-2</v>
      </c>
      <c r="JR21" s="284">
        <f>'LibPAS export'!LS23</f>
        <v>0.35936000000000001</v>
      </c>
      <c r="JS21" s="284">
        <f>'LibPAS export'!LT23</f>
        <v>8</v>
      </c>
      <c r="JT21" s="284">
        <f>'LibPAS export'!LU23</f>
        <v>8</v>
      </c>
      <c r="JU21" s="284">
        <f>'LibPAS export'!LV23</f>
        <v>0.42499999999999999</v>
      </c>
      <c r="JV21" s="284">
        <f>'LibPAS export'!LW23</f>
        <v>5537</v>
      </c>
      <c r="JW21" s="284">
        <f>'LibPAS export'!LX23</f>
        <v>27.040150000000001</v>
      </c>
      <c r="JX21" s="284">
        <f>'LibPAS export'!LY23</f>
        <v>13030</v>
      </c>
      <c r="JY21" s="284">
        <f>'LibPAS export'!LZ23</f>
        <v>15.15117</v>
      </c>
      <c r="JZ21" s="284">
        <f>'LibPAS export'!MA23</f>
        <v>11.492100000000001</v>
      </c>
      <c r="KA21" s="284">
        <f>'LibPAS export'!MB23</f>
        <v>0.56032000000000004</v>
      </c>
      <c r="KB21" s="284">
        <f>'LibPAS export'!MC23</f>
        <v>7301</v>
      </c>
      <c r="KC21" s="284">
        <f>'LibPAS export'!MD23</f>
        <v>1.4376199999999999</v>
      </c>
      <c r="KD21" s="284">
        <f>'LibPAS export'!ME23</f>
        <v>0.2636</v>
      </c>
      <c r="KE21" s="284">
        <f>'LibPAS export'!MF23</f>
        <v>0.61099000000000003</v>
      </c>
      <c r="KF21" s="284">
        <f>'LibPAS export'!MG23</f>
        <v>13.44032</v>
      </c>
      <c r="KG21" s="284">
        <f>'LibPAS export'!MH23</f>
        <v>1.84561</v>
      </c>
      <c r="KH21" s="284">
        <f>'LibPAS export'!MI23</f>
        <v>4.7193399999999999</v>
      </c>
      <c r="KI21" s="284">
        <f>'LibPAS export'!MJ23</f>
        <v>40.157049999999998</v>
      </c>
      <c r="KJ21" s="284">
        <f>'LibPAS export'!MK23</f>
        <v>37425</v>
      </c>
      <c r="KK21" s="284">
        <f>'LibPAS export'!ML23</f>
        <v>27144</v>
      </c>
      <c r="KL21" s="284">
        <f>'LibPAS export'!MM23</f>
        <v>0.22217999999999999</v>
      </c>
      <c r="KM21" s="284">
        <f>'LibPAS export'!MN23</f>
        <v>0.16852</v>
      </c>
      <c r="KN21" s="284">
        <f>'LibPAS export'!MO23</f>
        <v>9.443E-2</v>
      </c>
      <c r="KO21" s="284">
        <f>'LibPAS export'!MP23</f>
        <v>6.6299999999999996E-3</v>
      </c>
      <c r="KP21" s="284">
        <f>'LibPAS export'!MQ23</f>
        <v>5.0299999999999997E-3</v>
      </c>
      <c r="KQ21" s="284">
        <f>'LibPAS export'!MR23</f>
        <v>2.82E-3</v>
      </c>
      <c r="KR21" s="284">
        <f>'LibPAS export'!MS23</f>
        <v>0.2414665</v>
      </c>
      <c r="KS21" s="284">
        <f>'LibPAS export'!MT23</f>
        <v>0.1236324</v>
      </c>
      <c r="KT21" s="284">
        <f>'LibPAS export'!MU23</f>
        <v>0.87636760000000002</v>
      </c>
      <c r="KU21" s="284">
        <f>'LibPAS export'!MV23</f>
        <v>0.27469549999999998</v>
      </c>
      <c r="KV21" s="284">
        <f>'LibPAS export'!MW23</f>
        <v>0.72530450000000002</v>
      </c>
      <c r="KW21" s="284">
        <f>'LibPAS export'!MX23</f>
        <v>5.5856299999999998E-2</v>
      </c>
      <c r="KX21" s="284">
        <f>'LibPAS export'!MY23</f>
        <v>2.0601999999999999E-3</v>
      </c>
      <c r="KY21" s="284">
        <f>'LibPAS export'!MZ23</f>
        <v>0.20569499999999999</v>
      </c>
      <c r="KZ21" s="284">
        <f>'LibPAS export'!NA23</f>
        <v>9.4018000000000001E-3</v>
      </c>
      <c r="LA21" s="284">
        <f>'LibPAS export'!NB23</f>
        <v>0.1953326</v>
      </c>
      <c r="LB21" s="284">
        <f>'LibPAS export'!NC23</f>
        <v>4.4394200000000002E-2</v>
      </c>
      <c r="LC21" s="284">
        <f>'LibPAS export'!ND23</f>
        <v>0.54311609999999999</v>
      </c>
      <c r="LD21" s="284">
        <f>'LibPAS export'!NE23</f>
        <v>0.74881120000000001</v>
      </c>
      <c r="LE21" s="284">
        <f>'LibPAS export'!NF23</f>
        <v>0</v>
      </c>
      <c r="LF21" s="284">
        <f>'LibPAS export'!NG23</f>
        <v>0.78089019999999998</v>
      </c>
      <c r="LG21" s="284">
        <f>'LibPAS export'!NH23</f>
        <v>0.10208100000000001</v>
      </c>
      <c r="LH21" s="284">
        <f>'LibPAS export'!NI23</f>
        <v>0.11702890000000001</v>
      </c>
      <c r="LI21" s="284">
        <f>'LibPAS export'!NJ23</f>
        <v>10280</v>
      </c>
      <c r="LJ21" s="284">
        <f>'LibPAS export'!NK23</f>
        <v>4.3426</v>
      </c>
      <c r="LK21" s="284">
        <f>'LibPAS export'!NL23</f>
        <v>23570</v>
      </c>
      <c r="LL21" s="284">
        <f>'LibPAS export'!NM23</f>
        <v>97612</v>
      </c>
      <c r="LM21" s="284">
        <f>'LibPAS export'!NN23</f>
        <v>2914</v>
      </c>
      <c r="LN21" s="284">
        <f>'LibPAS export'!NO23</f>
        <v>0.79479429999999995</v>
      </c>
      <c r="LO21" s="284">
        <f>'LibPAS export'!NP23</f>
        <v>3.6884599999999997E-2</v>
      </c>
      <c r="LP21" s="284">
        <f>'LibPAS export'!NQ23</f>
        <v>0.1683211</v>
      </c>
      <c r="LQ21" s="284">
        <f>'LibPAS export'!NR23</f>
        <v>0.16581000000000001</v>
      </c>
      <c r="LR21" s="284">
        <f>'LibPAS export'!NS23</f>
        <v>0.43780999999999998</v>
      </c>
      <c r="LS21" s="284">
        <f>'LibPAS export'!NT23</f>
        <v>0.12026000000000001</v>
      </c>
      <c r="LT21" s="284">
        <f>'LibPAS export'!NU23</f>
        <v>43</v>
      </c>
      <c r="LU21" s="284">
        <f>'LibPAS export'!NV23</f>
        <v>2.02854</v>
      </c>
      <c r="LV21" s="284">
        <f>'LibPAS export'!NW23</f>
        <v>9</v>
      </c>
      <c r="LW21" s="284">
        <f>'LibPAS export'!NX23</f>
        <v>1.6122700000000001</v>
      </c>
      <c r="LX21" s="284">
        <f>'LibPAS export'!NY23</f>
        <v>9.0060000000000001E-2</v>
      </c>
      <c r="LY21" s="284">
        <f>'LibPAS export'!NZ23</f>
        <v>8.4529999999999994E-2</v>
      </c>
      <c r="LZ21" s="285">
        <f>'LibPAS export'!EH23</f>
        <v>3.0036899999999998E-2</v>
      </c>
      <c r="MA21" s="285">
        <f>'LibPAS export'!EI23</f>
        <v>1.2899000000000001E-3</v>
      </c>
      <c r="MB21" s="285">
        <f>'LibPAS export'!EJ23</f>
        <v>8.8209599999999999E-2</v>
      </c>
      <c r="MC21" s="285">
        <f>'LibPAS export'!EK23</f>
        <v>0</v>
      </c>
      <c r="MD21" s="285">
        <f>'LibPAS export'!EL23</f>
        <v>6.8180199999999996E-2</v>
      </c>
      <c r="ME21" s="285">
        <f>'LibPAS export'!EM23</f>
        <v>1.8599999999999999E-4</v>
      </c>
      <c r="MF21" s="285">
        <f>'LibPAS export'!EN23</f>
        <v>0.80536770000000002</v>
      </c>
      <c r="MG21" s="285">
        <f>'LibPAS export'!EO23</f>
        <v>5.0578400000000003E-2</v>
      </c>
      <c r="MH21" s="285">
        <f>'LibPAS export'!EP23</f>
        <v>0.57188450000000002</v>
      </c>
      <c r="MI21" s="285"/>
    </row>
    <row r="22" spans="1:347" x14ac:dyDescent="0.2">
      <c r="A22" s="6" t="str">
        <f>'LibPAS export'!G24</f>
        <v>NC0026</v>
      </c>
      <c r="B22" s="6" t="s">
        <v>2817</v>
      </c>
      <c r="C22" s="203" t="s">
        <v>1964</v>
      </c>
      <c r="D22" s="203" t="s">
        <v>1965</v>
      </c>
      <c r="E22" s="203" t="str">
        <f>'LibPAS export'!AG24</f>
        <v>CUMBERLAND COUNTY PUBLIC LIBRARY &amp; INFORMATION CENTER</v>
      </c>
      <c r="F22" s="203" t="str">
        <f>'LibPAS export'!AJ24</f>
        <v>CUMBERLAND</v>
      </c>
      <c r="G22" s="203" t="str">
        <f>'LibPAS export'!Y24</f>
        <v>300 MAIDEN LANE</v>
      </c>
      <c r="H22" s="203" t="str">
        <f>'LibPAS export'!Z24</f>
        <v>FAYETTEVILLE</v>
      </c>
      <c r="I22" s="203" t="str">
        <f>'LibPAS export'!AA24</f>
        <v>28301</v>
      </c>
      <c r="J22" s="203" t="str">
        <f>'LibPAS export'!AB24</f>
        <v>5032</v>
      </c>
      <c r="K22" s="203" t="str">
        <f>'LibPAS export'!AC24</f>
        <v>300 MAIDEN LN</v>
      </c>
      <c r="L22" s="203" t="str">
        <f>'LibPAS export'!AD24</f>
        <v>FAYETTEVILLE</v>
      </c>
      <c r="M22" s="203" t="str">
        <f>'LibPAS export'!AE24</f>
        <v>28301</v>
      </c>
      <c r="N22" s="203" t="str">
        <f>'LibPAS export'!AF24</f>
        <v>5032</v>
      </c>
      <c r="O22" s="203" t="str">
        <f>'LibPAS export'!AK24</f>
        <v>Joellen Risacher</v>
      </c>
      <c r="P22" s="203" t="str">
        <f>'LibPAS export'!AL24</f>
        <v>(910) 483-7727</v>
      </c>
      <c r="Q22" s="203" t="str">
        <f>'LibPAS export'!AM24</f>
        <v>(910) 486-5372</v>
      </c>
      <c r="R22" s="203" t="str">
        <f>'LibPAS export'!AN24</f>
        <v>jrisacher@cumberland.lib.nc.us</v>
      </c>
      <c r="S22" s="203" t="str">
        <f>'LibPAS export'!AO24</f>
        <v>Brian Manning</v>
      </c>
      <c r="T22" s="203" t="str">
        <f>'LibPAS export'!AP24</f>
        <v>Deputy Director</v>
      </c>
      <c r="U22" s="203" t="str">
        <f>'LibPAS export'!AQ24</f>
        <v>(910) 483-7727</v>
      </c>
      <c r="V22" s="203" t="str">
        <f>'LibPAS export'!AR24</f>
        <v>(910) 486-5372</v>
      </c>
      <c r="W22" s="203" t="str">
        <f>'LibPAS export'!AS24</f>
        <v>bmanning@cumberland.lib.nc.us</v>
      </c>
      <c r="X22" s="203">
        <f>'LibPAS export'!BB24</f>
        <v>1</v>
      </c>
      <c r="Y22" s="203">
        <f>'LibPAS export'!BC24</f>
        <v>8</v>
      </c>
      <c r="Z22" s="203">
        <f>'LibPAS export'!BD24</f>
        <v>0</v>
      </c>
      <c r="AA22" s="203">
        <f>'LibPAS export'!BE24</f>
        <v>1</v>
      </c>
      <c r="AB22" s="10">
        <f>'LibPAS export'!BH24</f>
        <v>30108</v>
      </c>
      <c r="AC22" s="203">
        <f>'LibPAS export'!BI24</f>
        <v>43</v>
      </c>
      <c r="AD22" s="203">
        <f>'LibPAS export'!BJ24</f>
        <v>0</v>
      </c>
      <c r="AE22" s="203">
        <f>'LibPAS export'!BK24</f>
        <v>43</v>
      </c>
      <c r="AF22" s="203">
        <f>'LibPAS export'!BL24</f>
        <v>143.63</v>
      </c>
      <c r="AG22" s="203">
        <f>'LibPAS export'!BM24</f>
        <v>186.63</v>
      </c>
      <c r="AH22" s="286">
        <f>'LibPAS export'!BN24</f>
        <v>0.23040240000000001</v>
      </c>
      <c r="AI22" s="246">
        <f>'LibPAS export'!BO24</f>
        <v>102251</v>
      </c>
      <c r="AJ22" s="246" t="str">
        <f>'LibPAS export'!BP24</f>
        <v>$73,041 to $122,928</v>
      </c>
      <c r="AK22" s="274" t="str">
        <f>'LibPAS export'!BQ24</f>
        <v>2008</v>
      </c>
      <c r="AL22" s="276">
        <f>'LibPAS export'!BR24</f>
        <v>37025</v>
      </c>
      <c r="AM22" s="276">
        <f>'LibPAS export'!BS24</f>
        <v>11.27</v>
      </c>
      <c r="AN22" s="276">
        <f>'LibPAS export'!BT24</f>
        <v>12.89</v>
      </c>
      <c r="AO22" s="276">
        <f>'LibPAS export'!BU24</f>
        <v>15.5</v>
      </c>
      <c r="AP22" s="246">
        <f>'LibPAS export'!BW24</f>
        <v>0</v>
      </c>
      <c r="AQ22" s="246">
        <f>'LibPAS export'!BX24</f>
        <v>10011764</v>
      </c>
      <c r="AR22" s="246">
        <f>'LibPAS export'!BY24</f>
        <v>10011764</v>
      </c>
      <c r="AS22" s="246">
        <f>'LibPAS export'!BZ24</f>
        <v>306480</v>
      </c>
      <c r="AT22" s="246">
        <f>'LibPAS export'!CA24</f>
        <v>153012</v>
      </c>
      <c r="AU22" s="246">
        <f>'LibPAS export'!CB24</f>
        <v>459492</v>
      </c>
      <c r="AV22" s="246">
        <f>'LibPAS export'!CC24</f>
        <v>27000</v>
      </c>
      <c r="AW22" s="246">
        <f>'LibPAS export'!CD24</f>
        <v>200000</v>
      </c>
      <c r="AX22" s="246">
        <f>'LibPAS export'!CE24</f>
        <v>227000</v>
      </c>
      <c r="AY22" s="246">
        <f>'LibPAS export'!CF24</f>
        <v>111989</v>
      </c>
      <c r="AZ22" s="246">
        <f>'LibPAS export'!BV24</f>
        <v>10810245</v>
      </c>
      <c r="BA22" s="246">
        <f>'LibPAS export'!CH24</f>
        <v>6053966</v>
      </c>
      <c r="BB22" s="246">
        <f>'LibPAS export'!CI24</f>
        <v>1886775</v>
      </c>
      <c r="BC22" s="246">
        <f>'LibPAS export'!CJ24</f>
        <v>7940741</v>
      </c>
      <c r="BD22" s="246">
        <f>'LibPAS export'!CK24</f>
        <v>815167</v>
      </c>
      <c r="BE22" s="246">
        <f>'LibPAS export'!CL24</f>
        <v>252556</v>
      </c>
      <c r="BF22" s="246">
        <f>'LibPAS export'!CM24</f>
        <v>26757</v>
      </c>
      <c r="BG22" s="246">
        <f>'LibPAS export'!CN24</f>
        <v>1094480</v>
      </c>
      <c r="BH22" s="246">
        <f>'LibPAS export'!CO24</f>
        <v>1249668</v>
      </c>
      <c r="BI22" s="246">
        <f>'LibPAS export'!CP24</f>
        <v>10284889</v>
      </c>
      <c r="BJ22" s="246">
        <f>'LibPAS export'!CQ24</f>
        <v>248084</v>
      </c>
      <c r="BK22" s="283">
        <f>'LibPAS export'!CG24</f>
        <v>2.2949000000000001E-2</v>
      </c>
      <c r="BL22" s="246">
        <f>'LibPAS export'!CR24</f>
        <v>0</v>
      </c>
      <c r="BM22" s="246">
        <f>'LibPAS export'!CS24</f>
        <v>0</v>
      </c>
      <c r="BN22" s="246">
        <f>'LibPAS export'!CT24</f>
        <v>0</v>
      </c>
      <c r="BO22" s="246">
        <f>'LibPAS export'!CU24</f>
        <v>0</v>
      </c>
      <c r="BP22" s="246">
        <f>'LibPAS export'!CV24</f>
        <v>0</v>
      </c>
      <c r="BQ22" s="246">
        <f>'LibPAS export'!CW24</f>
        <v>0</v>
      </c>
      <c r="BR22" s="10">
        <f>'LibPAS export'!CY24</f>
        <v>123070</v>
      </c>
      <c r="BS22" s="10">
        <f>'LibPAS export'!CZ24</f>
        <v>144924</v>
      </c>
      <c r="BT22" s="10">
        <f>'LibPAS export'!DA24</f>
        <v>267994</v>
      </c>
      <c r="BU22" s="10">
        <f>'LibPAS export'!DB24</f>
        <v>130338</v>
      </c>
      <c r="BV22" s="10">
        <f>'LibPAS export'!DC24</f>
        <v>58916</v>
      </c>
      <c r="BW22" s="10">
        <f>'LibPAS export'!DD24</f>
        <v>189254</v>
      </c>
      <c r="BX22" s="10">
        <f>'LibPAS export'!DE24</f>
        <v>32554</v>
      </c>
      <c r="BY22" s="10" t="str">
        <f>'LibPAS export'!DF24</f>
        <v/>
      </c>
      <c r="BZ22" s="10">
        <f>'LibPAS export'!DG24</f>
        <v>32554</v>
      </c>
      <c r="CA22" s="10">
        <f>'LibPAS export'!DH24</f>
        <v>489802</v>
      </c>
      <c r="CB22" s="10" t="str">
        <f>'LibPAS export'!DI24</f>
        <v/>
      </c>
      <c r="CC22" s="10">
        <f>'LibPAS export'!DJ24</f>
        <v>489802</v>
      </c>
      <c r="CD22" s="10">
        <f>'LibPAS export'!DK24</f>
        <v>11788</v>
      </c>
      <c r="CE22" s="258">
        <f>'LibPAS export'!DX24</f>
        <v>42740</v>
      </c>
      <c r="CF22" s="244">
        <f>'LibPAS export'!DP24</f>
        <v>16</v>
      </c>
      <c r="CG22" s="244">
        <f>'LibPAS export'!DQ24</f>
        <v>67</v>
      </c>
      <c r="CH22" s="244">
        <f>'LibPAS export'!DR24</f>
        <v>83</v>
      </c>
      <c r="CI22" s="258">
        <f>'LibPAS export'!DM24</f>
        <v>26488</v>
      </c>
      <c r="CJ22" s="258">
        <f>'LibPAS export'!EC24</f>
        <v>14979</v>
      </c>
      <c r="CK22" s="258">
        <f>'LibPAS export'!DN24</f>
        <v>26752</v>
      </c>
      <c r="CL22" s="258">
        <f>'LibPAS export'!EG24</f>
        <v>793</v>
      </c>
      <c r="CM22" s="203">
        <f>'LibPAS export'!DS24</f>
        <v>102</v>
      </c>
      <c r="CN22" s="203">
        <f>'LibPAS export'!EQ24</f>
        <v>305</v>
      </c>
      <c r="CO22" s="244">
        <f>'LibPAS export'!DL24</f>
        <v>726</v>
      </c>
      <c r="CP22" s="10">
        <f>'LibPAS export'!ET24</f>
        <v>391462</v>
      </c>
      <c r="CQ22" s="10">
        <f>'LibPAS export'!EU24</f>
        <v>261965</v>
      </c>
      <c r="CR22" s="10">
        <f>'LibPAS export'!EV24</f>
        <v>653427</v>
      </c>
      <c r="CS22" s="10">
        <f>'LibPAS export'!EW24</f>
        <v>126559</v>
      </c>
      <c r="CT22" s="10" t="str">
        <f>'LibPAS export'!EX24</f>
        <v/>
      </c>
      <c r="CU22" s="10">
        <f>'LibPAS export'!EY24</f>
        <v>126559</v>
      </c>
      <c r="CV22" s="10">
        <f>'LibPAS export'!EZ24</f>
        <v>527756</v>
      </c>
      <c r="CW22" s="10">
        <f>'LibPAS export'!FA24</f>
        <v>136610</v>
      </c>
      <c r="CX22" s="10">
        <f>'LibPAS export'!FB24</f>
        <v>664366</v>
      </c>
      <c r="CY22" s="10">
        <f>'LibPAS export'!FC24</f>
        <v>1444352</v>
      </c>
      <c r="CZ22" s="10">
        <f>'LibPAS export'!FE24</f>
        <v>27021</v>
      </c>
      <c r="DA22" s="10" t="str">
        <f>'LibPAS export'!FF24</f>
        <v/>
      </c>
      <c r="DB22" s="10">
        <f>'LibPAS export'!FG24</f>
        <v>1471373</v>
      </c>
      <c r="DC22" s="10">
        <f>'LibPAS export'!FH24</f>
        <v>123354</v>
      </c>
      <c r="DD22" s="10">
        <f>'LibPAS export'!FQ24</f>
        <v>18462</v>
      </c>
      <c r="DE22" s="10">
        <f t="shared" si="0"/>
        <v>141816</v>
      </c>
      <c r="DF22" s="10">
        <f>'LibPAS export'!FI24</f>
        <v>334971</v>
      </c>
      <c r="DG22" s="10">
        <f>'LibPAS export'!FN24</f>
        <v>169257</v>
      </c>
      <c r="DH22" s="10">
        <f>'LibPAS export'!FR24</f>
        <v>3030</v>
      </c>
      <c r="DI22" s="10">
        <f>'LibPAS export'!FS24</f>
        <v>190749</v>
      </c>
      <c r="DJ22" s="258" t="str">
        <f>'LibPAS export'!FJ24</f>
        <v/>
      </c>
      <c r="DK22" s="258">
        <f>'LibPAS export'!FK24</f>
        <v>458325</v>
      </c>
      <c r="DL22" s="10">
        <f>'LibPAS export'!FU24</f>
        <v>228931</v>
      </c>
      <c r="DM22" s="10">
        <f>'LibPAS export'!FV24</f>
        <v>1273776</v>
      </c>
      <c r="DN22" s="10" t="str">
        <f>'LibPAS export'!FW24</f>
        <v/>
      </c>
      <c r="DO22" s="10" t="str">
        <f>'LibPAS export'!FX24</f>
        <v/>
      </c>
      <c r="DP22" s="10">
        <f>'LibPAS export'!ER24</f>
        <v>1502707</v>
      </c>
      <c r="DQ22" s="10">
        <f>'LibPAS export'!FY24</f>
        <v>6145</v>
      </c>
      <c r="DR22" s="10">
        <f>'LibPAS export'!GA24</f>
        <v>177987</v>
      </c>
      <c r="DS22" s="10">
        <f>'LibPAS export'!GB24</f>
        <v>11390</v>
      </c>
      <c r="DT22" s="10">
        <f>'LibPAS export'!GC24</f>
        <v>189377</v>
      </c>
      <c r="DU22" s="10">
        <f>'LibPAS export'!GD24</f>
        <v>1447152</v>
      </c>
      <c r="DV22" s="244">
        <f>'LibPAS export'!GO24</f>
        <v>737</v>
      </c>
      <c r="DW22" s="244">
        <f>'LibPAS export'!GP24</f>
        <v>15</v>
      </c>
      <c r="DX22" s="244">
        <f>'LibPAS export'!GQ24</f>
        <v>2036</v>
      </c>
      <c r="DY22" s="244">
        <f>'LibPAS export'!GR24</f>
        <v>841</v>
      </c>
      <c r="DZ22" s="244">
        <f>'LibPAS export'!GS24</f>
        <v>305</v>
      </c>
      <c r="EA22" s="244">
        <f>'LibPAS export'!GT24</f>
        <v>63</v>
      </c>
      <c r="EB22" s="244">
        <f>'LibPAS export'!GU24</f>
        <v>3997</v>
      </c>
      <c r="EC22" s="244">
        <f>'LibPAS export'!GV24</f>
        <v>9854</v>
      </c>
      <c r="ED22" s="244">
        <f>'LibPAS export'!GW24</f>
        <v>193</v>
      </c>
      <c r="EE22" s="244">
        <f>'LibPAS export'!GX24</f>
        <v>10047</v>
      </c>
      <c r="EF22" s="10">
        <f>'LibPAS export'!HB24</f>
        <v>54332</v>
      </c>
      <c r="EG22" s="10">
        <f>'LibPAS export'!HC24</f>
        <v>25136</v>
      </c>
      <c r="EH22" s="10">
        <f>'LibPAS export'!HD24</f>
        <v>79468</v>
      </c>
      <c r="EI22" s="10">
        <f>'LibPAS export'!GY24</f>
        <v>4354</v>
      </c>
      <c r="EJ22" s="10">
        <f>'LibPAS export'!GZ24</f>
        <v>1533</v>
      </c>
      <c r="EK22" s="10">
        <f>'LibPAS export'!HA24</f>
        <v>5887</v>
      </c>
      <c r="EL22" s="10">
        <f>'LibPAS export'!HE24</f>
        <v>95402</v>
      </c>
      <c r="EM22" s="10" t="s">
        <v>5026</v>
      </c>
      <c r="EN22" s="10" t="s">
        <v>5026</v>
      </c>
      <c r="EO22" s="10" t="s">
        <v>5026</v>
      </c>
      <c r="EP22" s="10" t="s">
        <v>5026</v>
      </c>
      <c r="EQ22" s="258">
        <f>'LibPAS export'!HQ24</f>
        <v>8152</v>
      </c>
      <c r="ER22" s="258">
        <f>'LibPAS export'!HR24</f>
        <v>64313</v>
      </c>
      <c r="ES22" s="10">
        <f>'LibPAS export'!HL24</f>
        <v>320856</v>
      </c>
      <c r="ET22" s="10" t="str">
        <f>'LibPAS export'!HJ24</f>
        <v>Did not track this year</v>
      </c>
      <c r="EU22" s="10">
        <f>'LibPAS export'!HK24</f>
        <v>8067</v>
      </c>
      <c r="EV22" s="244">
        <f>'LibPAS export'!HS24</f>
        <v>1776</v>
      </c>
      <c r="EW22" s="244">
        <f>'LibPAS export'!HT24</f>
        <v>358</v>
      </c>
      <c r="EX22" s="203" t="str">
        <f>'LibPAS export'!AT24</f>
        <v>www.cumberland.lib.nc.us</v>
      </c>
      <c r="EY22" s="244">
        <f>'LibPAS export'!HU24</f>
        <v>211</v>
      </c>
      <c r="EZ22" s="244">
        <f>'LibPAS export'!HV24</f>
        <v>521</v>
      </c>
      <c r="FA22" s="258">
        <f>'LibPAS export'!HW24</f>
        <v>430451</v>
      </c>
      <c r="FB22" s="10">
        <f>'LibPAS export'!HY24</f>
        <v>1321257</v>
      </c>
      <c r="FC22" s="10">
        <f>'LibPAS export'!HZ24</f>
        <v>184102</v>
      </c>
      <c r="FD22" s="203" t="s">
        <v>1530</v>
      </c>
      <c r="FE22" s="203" t="s">
        <v>1530</v>
      </c>
      <c r="FF22" s="203" t="s">
        <v>1530</v>
      </c>
      <c r="FG22" s="203" t="s">
        <v>1530</v>
      </c>
      <c r="FH22" s="203" t="s">
        <v>1530</v>
      </c>
      <c r="FI22" s="203" t="s">
        <v>1530</v>
      </c>
      <c r="FJ22" s="203" t="s">
        <v>1530</v>
      </c>
      <c r="FK22" s="203" t="s">
        <v>1530</v>
      </c>
      <c r="FL22" s="203" t="s">
        <v>1530</v>
      </c>
      <c r="FM22" s="203" t="s">
        <v>1530</v>
      </c>
      <c r="FN22" s="203" t="s">
        <v>1530</v>
      </c>
      <c r="FO22" s="203" t="s">
        <v>1530</v>
      </c>
      <c r="FP22" s="203" t="s">
        <v>1530</v>
      </c>
      <c r="FQ22" s="203" t="s">
        <v>1530</v>
      </c>
      <c r="FR22" s="203" t="s">
        <v>1530</v>
      </c>
      <c r="FS22" s="203" t="s">
        <v>1530</v>
      </c>
      <c r="FT22" s="203" t="s">
        <v>1530</v>
      </c>
      <c r="FU22" s="203" t="s">
        <v>1530</v>
      </c>
      <c r="FV22" s="203" t="s">
        <v>1530</v>
      </c>
      <c r="FW22" s="203" t="s">
        <v>1530</v>
      </c>
      <c r="FX22" s="203" t="s">
        <v>1530</v>
      </c>
      <c r="FY22" s="203" t="s">
        <v>1530</v>
      </c>
      <c r="FZ22" s="203" t="s">
        <v>1530</v>
      </c>
      <c r="GA22" s="203" t="s">
        <v>1530</v>
      </c>
      <c r="GB22" s="203" t="s">
        <v>1530</v>
      </c>
      <c r="GC22" s="203" t="str">
        <f>'LibPAS export'!G24</f>
        <v>NC0026</v>
      </c>
      <c r="GD22" s="203" t="str">
        <f>'LibPAS export'!H24</f>
        <v>C-CUMBERLAND</v>
      </c>
      <c r="GE22" s="203" t="str">
        <f>'LibPAS export'!I24</f>
        <v>NO</v>
      </c>
      <c r="GF22" s="203" t="str">
        <f>'LibPAS export'!J24</f>
        <v>CO</v>
      </c>
      <c r="GG22" s="203" t="str">
        <f>'LibPAS export'!K24</f>
        <v>MO</v>
      </c>
      <c r="GH22" s="203" t="str">
        <f>'LibPAS export'!L24</f>
        <v>Y</v>
      </c>
      <c r="GI22" s="203" t="str">
        <f>'LibPAS export'!M24</f>
        <v>CO1</v>
      </c>
      <c r="GJ22" s="203" t="str">
        <f>'LibPAS export'!N24</f>
        <v>N</v>
      </c>
      <c r="GK22" s="258">
        <f>'LibPAS export'!O24</f>
        <v>331279</v>
      </c>
      <c r="GL22" s="203">
        <f>'LibPAS export'!AH24</f>
        <v>2</v>
      </c>
      <c r="GM22" s="203" t="str">
        <f>'LibPAS export'!AI24</f>
        <v>County</v>
      </c>
      <c r="GN22" s="203" t="str">
        <f>'LibPAS export'!P24</f>
        <v>Yes</v>
      </c>
      <c r="GO22" s="203">
        <f>'LibPAS export'!Q24</f>
        <v>4050</v>
      </c>
      <c r="GP22" s="203">
        <f>'LibPAS export'!R24</f>
        <v>609</v>
      </c>
      <c r="GQ22" s="203">
        <f>'LibPAS export'!S24</f>
        <v>17260</v>
      </c>
      <c r="GR22" s="203">
        <f>'LibPAS export'!T24</f>
        <v>119911</v>
      </c>
      <c r="GS22" s="203">
        <f>'LibPAS export'!U24</f>
        <v>649</v>
      </c>
      <c r="GT22" s="203">
        <f>'LibPAS export'!V24</f>
        <v>73</v>
      </c>
      <c r="GU22" s="203">
        <f>'LibPAS export'!W24</f>
        <v>881</v>
      </c>
      <c r="GV22" s="203">
        <f>'LibPAS export'!X24</f>
        <v>26778</v>
      </c>
      <c r="GW22" s="283">
        <f>'LibPAS export'!GF24</f>
        <v>0.83298000000000005</v>
      </c>
      <c r="GX22" s="283">
        <f>'LibPAS export'!GG24</f>
        <v>0.10531</v>
      </c>
      <c r="GY22" s="245">
        <f>'LibPAS export'!GH24</f>
        <v>23.868400000000001</v>
      </c>
      <c r="GZ22" s="245">
        <f>'LibPAS export'!GI24</f>
        <v>27.621829999999999</v>
      </c>
      <c r="HA22" s="245">
        <f>'LibPAS export'!GJ24</f>
        <v>13.36037</v>
      </c>
      <c r="HB22" s="284">
        <f>'LibPAS export'!JC24</f>
        <v>6.8442400000000001</v>
      </c>
      <c r="HC22" s="284">
        <f>'LibPAS export'!JD24</f>
        <v>5.2842900000000004</v>
      </c>
      <c r="HD22" s="284">
        <f>'LibPAS export'!JE24</f>
        <v>0.72833999999999999</v>
      </c>
      <c r="HE22" s="284">
        <f>'LibPAS export'!JF24</f>
        <v>54.309069999999998</v>
      </c>
      <c r="HF22" s="284">
        <f>'LibPAS export'!JG24</f>
        <v>41.930860000000003</v>
      </c>
      <c r="HG22" s="284">
        <f>'LibPAS export'!JH24</f>
        <v>5.7793700000000001</v>
      </c>
      <c r="HH22" s="284">
        <f>'LibPAS export'!JI24</f>
        <v>7.1069899999999997</v>
      </c>
      <c r="HI22" s="284">
        <f>'LibPAS export'!JJ24</f>
        <v>5.4871499999999997</v>
      </c>
      <c r="HJ22" s="284">
        <f>'LibPAS export'!JK24</f>
        <v>0.75629999999999997</v>
      </c>
      <c r="HK22" s="284">
        <f>'LibPAS export'!JL24</f>
        <v>32.05453</v>
      </c>
      <c r="HL22" s="284">
        <f>'LibPAS export'!JM24</f>
        <v>24.748609999999999</v>
      </c>
      <c r="HM22" s="284">
        <f>'LibPAS export'!JN24</f>
        <v>3.41113</v>
      </c>
      <c r="HN22" s="284">
        <f>'LibPAS export'!JO24</f>
        <v>107.8058</v>
      </c>
      <c r="HO22" s="284">
        <f>'LibPAS export'!JP24</f>
        <v>83.234530000000007</v>
      </c>
      <c r="HP22" s="284">
        <f>'LibPAS export'!JQ24</f>
        <v>11.472300000000001</v>
      </c>
      <c r="HQ22" s="284">
        <f>'LibPAS export'!JR24</f>
        <v>13.00362</v>
      </c>
      <c r="HR22" s="284">
        <f>'LibPAS export'!JS24</f>
        <v>10.039820000000001</v>
      </c>
      <c r="HS22" s="284">
        <f>'LibPAS export'!JT24</f>
        <v>1.3837999999999999</v>
      </c>
      <c r="HT22" s="284">
        <f>'LibPAS export'!JU24</f>
        <v>4.5360800000000001</v>
      </c>
      <c r="HU22" s="284">
        <f>'LibPAS export'!JV24</f>
        <v>4.3683800000000002</v>
      </c>
      <c r="HV22" s="284">
        <f>'LibPAS export'!JW24</f>
        <v>9.3781199999999991</v>
      </c>
      <c r="HW22" s="284">
        <f>'LibPAS export'!JX24</f>
        <v>1.8904099999999999</v>
      </c>
      <c r="HX22" s="284">
        <f>'LibPAS export'!JY24</f>
        <v>0.96853999999999996</v>
      </c>
      <c r="HY22" s="284">
        <f>'LibPAS export'!JZ24</f>
        <v>2.3874900000000001</v>
      </c>
      <c r="HZ22" s="284">
        <f>'LibPAS export'!KA24</f>
        <v>0.57164999999999999</v>
      </c>
      <c r="IA22" s="284">
        <f>'LibPAS export'!KB24</f>
        <v>0.28798000000000001</v>
      </c>
      <c r="IB22" s="284">
        <f>'LibPAS export'!KC24</f>
        <v>5.3600000000000002E-3</v>
      </c>
      <c r="IC22" s="284">
        <f>'LibPAS export'!KD24</f>
        <v>1.08E-3</v>
      </c>
      <c r="ID22" s="284">
        <f>'LibPAS export'!KE24</f>
        <v>1.2993600000000001</v>
      </c>
      <c r="IE22" s="284">
        <f>'LibPAS export'!KF24</f>
        <v>3.0329999999999999E-2</v>
      </c>
      <c r="IF22" s="284">
        <f>'LibPAS export'!KG24</f>
        <v>0.23988000000000001</v>
      </c>
      <c r="IG22" s="284">
        <f>'LibPAS export'!KH24</f>
        <v>1719</v>
      </c>
      <c r="IH22" s="284">
        <f>'LibPAS export'!KI24</f>
        <v>7461</v>
      </c>
      <c r="II22" s="284">
        <f>'LibPAS export'!KJ24</f>
        <v>7461</v>
      </c>
      <c r="IJ22" s="284">
        <f>'LibPAS export'!KK24</f>
        <v>7754</v>
      </c>
      <c r="IK22" s="284">
        <f>'LibPAS export'!KL24</f>
        <v>33654</v>
      </c>
      <c r="IL22" s="284">
        <f>'LibPAS export'!KM24</f>
        <v>33654</v>
      </c>
      <c r="IM22" s="284">
        <f>'LibPAS export'!KN24</f>
        <v>34946</v>
      </c>
      <c r="IN22" s="284">
        <f>'LibPAS export'!KO24</f>
        <v>34946</v>
      </c>
      <c r="IO22" s="284">
        <f>'LibPAS export'!KP24</f>
        <v>2.4463900000000001</v>
      </c>
      <c r="IP22" s="284">
        <f>'LibPAS export'!KQ24</f>
        <v>8051</v>
      </c>
      <c r="IQ22" s="284">
        <f>'LibPAS export'!KR24</f>
        <v>3.8710599999999999</v>
      </c>
      <c r="IR22" s="284">
        <f>'LibPAS export'!KS24</f>
        <v>1.3870199999999999</v>
      </c>
      <c r="IS22" s="284">
        <f>'LibPAS export'!KT24</f>
        <v>30.221550000000001</v>
      </c>
      <c r="IT22" s="284">
        <f>'LibPAS export'!KU24</f>
        <v>0.68522000000000005</v>
      </c>
      <c r="IU22" s="284">
        <f>'LibPAS export'!KV24</f>
        <v>0.33805000000000002</v>
      </c>
      <c r="IV22" s="284">
        <f>'LibPAS export'!KW24</f>
        <v>32.63185</v>
      </c>
      <c r="IW22" s="284">
        <f>'LibPAS export'!KX24</f>
        <v>23.969950000000001</v>
      </c>
      <c r="IX22" s="284">
        <f>'LibPAS export'!KY24</f>
        <v>1.85419</v>
      </c>
      <c r="IY22" s="284">
        <f>'LibPAS export'!KZ24</f>
        <v>0</v>
      </c>
      <c r="IZ22" s="284">
        <f>'LibPAS export'!LA24</f>
        <v>2.1900000000000001E-3</v>
      </c>
      <c r="JA22" s="284">
        <f>'LibPAS export'!LB24</f>
        <v>0.12902</v>
      </c>
      <c r="JB22" s="284">
        <f>'LibPAS export'!LC24</f>
        <v>2.5000000000000001E-4</v>
      </c>
      <c r="JC22" s="284">
        <f>'LibPAS export'!LD24</f>
        <v>0.22706000000000001</v>
      </c>
      <c r="JD22" s="284">
        <f>'LibPAS export'!LE24</f>
        <v>0.98548999999999998</v>
      </c>
      <c r="JE22" s="284">
        <f>'LibPAS export'!LF24</f>
        <v>3.8336199999999998</v>
      </c>
      <c r="JF22" s="284">
        <f>'LibPAS export'!LG24</f>
        <v>1.4785200000000001</v>
      </c>
      <c r="JG22" s="284">
        <f>'LibPAS export'!LH24</f>
        <v>0.43356</v>
      </c>
      <c r="JH22" s="284">
        <f>'LibPAS export'!LI24</f>
        <v>225</v>
      </c>
      <c r="JI22" s="284">
        <f>'LibPAS export'!LJ24</f>
        <v>0.43828</v>
      </c>
      <c r="JJ22" s="284">
        <f>'LibPAS export'!LK24</f>
        <v>3.7722500000000001</v>
      </c>
      <c r="JK22" s="284">
        <f>'LibPAS export'!LL24</f>
        <v>218</v>
      </c>
      <c r="JL22" s="284">
        <f>'LibPAS export'!LM24</f>
        <v>145</v>
      </c>
      <c r="JM22" s="284">
        <f>'LibPAS export'!LN24</f>
        <v>31.045999999999999</v>
      </c>
      <c r="JN22" s="284">
        <f>'LibPAS export'!LO24</f>
        <v>3.3037999999999998</v>
      </c>
      <c r="JO22" s="284">
        <f>'LibPAS export'!LP24</f>
        <v>2.4606699999999999</v>
      </c>
      <c r="JP22" s="284">
        <f>'LibPAS export'!LQ24</f>
        <v>0.56335999999999997</v>
      </c>
      <c r="JQ22" s="284">
        <f>'LibPAS export'!LR24</f>
        <v>0.1298</v>
      </c>
      <c r="JR22" s="284">
        <f>'LibPAS export'!LS24</f>
        <v>0.75843000000000005</v>
      </c>
      <c r="JS22" s="284">
        <f>'LibPAS export'!LT24</f>
        <v>34</v>
      </c>
      <c r="JT22" s="284">
        <f>'LibPAS export'!LU24</f>
        <v>6</v>
      </c>
      <c r="JU22" s="284">
        <f>'LibPAS export'!LV24</f>
        <v>1.0383899999999999</v>
      </c>
      <c r="JV22" s="284">
        <f>'LibPAS export'!LW24</f>
        <v>28898</v>
      </c>
      <c r="JW22" s="284">
        <f>'LibPAS export'!LX24</f>
        <v>48.065359999999998</v>
      </c>
      <c r="JX22" s="284">
        <f>'LibPAS export'!LY24</f>
        <v>27829</v>
      </c>
      <c r="JY22" s="284">
        <f>'LibPAS export'!LZ24</f>
        <v>10.656840000000001</v>
      </c>
      <c r="JZ22" s="284">
        <f>'LibPAS export'!MA24</f>
        <v>49.910559999999997</v>
      </c>
      <c r="KA22" s="284">
        <f>'LibPAS export'!MB24</f>
        <v>0.22172</v>
      </c>
      <c r="KB22" s="284">
        <f>'LibPAS export'!MC24</f>
        <v>6170</v>
      </c>
      <c r="KC22" s="284">
        <f>'LibPAS export'!MD24</f>
        <v>0.40876000000000001</v>
      </c>
      <c r="KD22" s="284">
        <f>'LibPAS export'!ME24</f>
        <v>0.75629999999999997</v>
      </c>
      <c r="KE22" s="284">
        <f>'LibPAS export'!MF24</f>
        <v>0.42446</v>
      </c>
      <c r="KF22" s="284">
        <f>'LibPAS export'!MG24</f>
        <v>9.0884099999999997</v>
      </c>
      <c r="KG22" s="284">
        <f>'LibPAS export'!MH24</f>
        <v>7.9349999999999996</v>
      </c>
      <c r="KH22" s="284">
        <f>'LibPAS export'!MI24</f>
        <v>7.1069899999999997</v>
      </c>
      <c r="KI22" s="284">
        <f>'LibPAS export'!MJ24</f>
        <v>57.9</v>
      </c>
      <c r="KJ22" s="284">
        <f>'LibPAS export'!MK24</f>
        <v>42548</v>
      </c>
      <c r="KK22" s="284">
        <f>'LibPAS export'!ML24</f>
        <v>32438</v>
      </c>
      <c r="KL22" s="284">
        <f>'LibPAS export'!MM24</f>
        <v>0.1242</v>
      </c>
      <c r="KM22" s="284">
        <f>'LibPAS export'!MN24</f>
        <v>0.58165999999999995</v>
      </c>
      <c r="KN22" s="284">
        <f>'LibPAS export'!MO24</f>
        <v>0.12895999999999999</v>
      </c>
      <c r="KO22" s="284">
        <f>'LibPAS export'!MP24</f>
        <v>2.862E-2</v>
      </c>
      <c r="KP22" s="284">
        <f>'LibPAS export'!MQ24</f>
        <v>0.13402</v>
      </c>
      <c r="KQ22" s="284">
        <f>'LibPAS export'!MR24</f>
        <v>2.971E-2</v>
      </c>
      <c r="KR22" s="284">
        <f>'LibPAS export'!MS24</f>
        <v>1</v>
      </c>
      <c r="KS22" s="284">
        <f>'LibPAS export'!MT24</f>
        <v>0.23040240000000001</v>
      </c>
      <c r="KT22" s="284">
        <f>'LibPAS export'!MU24</f>
        <v>0.76959759999999999</v>
      </c>
      <c r="KU22" s="284">
        <f>'LibPAS export'!MV24</f>
        <v>0.23760690000000001</v>
      </c>
      <c r="KV22" s="284">
        <f>'LibPAS export'!MW24</f>
        <v>0.76239310000000005</v>
      </c>
      <c r="KW22" s="284">
        <f>'LibPAS export'!MX24</f>
        <v>0.10641630000000001</v>
      </c>
      <c r="KX22" s="284">
        <f>'LibPAS export'!MY24</f>
        <v>2.4556000000000001E-2</v>
      </c>
      <c r="KY22" s="284">
        <f>'LibPAS export'!MZ24</f>
        <v>0.18345120000000001</v>
      </c>
      <c r="KZ22" s="284">
        <f>'LibPAS export'!NA24</f>
        <v>2.6015999999999999E-3</v>
      </c>
      <c r="LA22" s="284">
        <f>'LibPAS export'!NB24</f>
        <v>0.12150519999999999</v>
      </c>
      <c r="LB22" s="284">
        <f>'LibPAS export'!NC24</f>
        <v>7.9258700000000001E-2</v>
      </c>
      <c r="LC22" s="284">
        <f>'LibPAS export'!ND24</f>
        <v>0.58862729999999996</v>
      </c>
      <c r="LD22" s="284">
        <f>'LibPAS export'!NE24</f>
        <v>0.77207840000000005</v>
      </c>
      <c r="LE22" s="284">
        <f>'LibPAS export'!NF24</f>
        <v>2.0998599999999999E-2</v>
      </c>
      <c r="LF22" s="284">
        <f>'LibPAS export'!NG24</f>
        <v>0.92613659999999998</v>
      </c>
      <c r="LG22" s="284">
        <f>'LibPAS export'!NH24</f>
        <v>1.0359500000000001E-2</v>
      </c>
      <c r="LH22" s="284">
        <f>'LibPAS export'!NI24</f>
        <v>4.25052E-2</v>
      </c>
      <c r="LI22" s="284">
        <f>'LibPAS export'!NJ24</f>
        <v>10109</v>
      </c>
      <c r="LJ22" s="284">
        <f>'LibPAS export'!NK24</f>
        <v>7.6416500000000003</v>
      </c>
      <c r="LK22" s="284">
        <f>'LibPAS export'!NL24</f>
        <v>7704</v>
      </c>
      <c r="LL22" s="284">
        <f>'LibPAS export'!NM24</f>
        <v>7704</v>
      </c>
      <c r="LM22" s="284">
        <f>'LibPAS export'!NN24</f>
        <v>1775</v>
      </c>
      <c r="LN22" s="284">
        <f>'LibPAS export'!NO24</f>
        <v>0.74479839999999997</v>
      </c>
      <c r="LO22" s="284">
        <f>'LibPAS export'!NP24</f>
        <v>0.2307543</v>
      </c>
      <c r="LP22" s="284">
        <f>'LibPAS export'!NQ24</f>
        <v>2.4447199999999999E-2</v>
      </c>
      <c r="LQ22" s="284">
        <f>'LibPAS export'!NR24</f>
        <v>0.24822</v>
      </c>
      <c r="LR22" s="284">
        <f>'LibPAS export'!NS24</f>
        <v>0.79644000000000004</v>
      </c>
      <c r="LS22" s="284">
        <f>'LibPAS export'!NT24</f>
        <v>0.18923999999999999</v>
      </c>
      <c r="LT22" s="284">
        <f>'LibPAS export'!NU24</f>
        <v>5</v>
      </c>
      <c r="LU22" s="284">
        <f>'LibPAS export'!NV24</f>
        <v>1.8434299999999999</v>
      </c>
      <c r="LV22" s="284">
        <f>'LibPAS export'!NW24</f>
        <v>56</v>
      </c>
      <c r="LW22" s="284">
        <f>'LibPAS export'!NX24</f>
        <v>1.3729899999999999</v>
      </c>
      <c r="LX22" s="284">
        <f>'LibPAS export'!NY24</f>
        <v>0.14610999999999999</v>
      </c>
      <c r="LY22" s="284">
        <f>'LibPAS export'!NZ24</f>
        <v>0.13900999999999999</v>
      </c>
      <c r="LZ22" s="285">
        <f>'LibPAS export'!EH24</f>
        <v>4.4843000000000001E-2</v>
      </c>
      <c r="MA22" s="285">
        <f>'LibPAS export'!EI24</f>
        <v>1.1819000000000001E-3</v>
      </c>
      <c r="MB22" s="285">
        <f>'LibPAS export'!EJ24</f>
        <v>9.5423099999999997E-2</v>
      </c>
      <c r="MC22" s="285">
        <f>'LibPAS export'!EK24</f>
        <v>0</v>
      </c>
      <c r="MD22" s="285">
        <f>'LibPAS export'!EL24</f>
        <v>6.9580299999999998E-2</v>
      </c>
      <c r="ME22" s="285">
        <f>'LibPAS export'!EM24</f>
        <v>1.351E-4</v>
      </c>
      <c r="MF22" s="285">
        <f>'LibPAS export'!EN24</f>
        <v>0.79739329999999997</v>
      </c>
      <c r="MG22" s="285">
        <f>'LibPAS export'!EO24</f>
        <v>6.7507899999999996E-2</v>
      </c>
      <c r="MH22" s="285">
        <f>'LibPAS export'!EP24</f>
        <v>0.52633350000000001</v>
      </c>
      <c r="MI22" s="285"/>
    </row>
    <row r="23" spans="1:347" x14ac:dyDescent="0.2">
      <c r="A23" s="6" t="str">
        <f>'LibPAS export'!G25</f>
        <v>NC0027</v>
      </c>
      <c r="B23" s="6" t="s">
        <v>2818</v>
      </c>
      <c r="C23" s="203" t="s">
        <v>1966</v>
      </c>
      <c r="D23" s="203" t="s">
        <v>1967</v>
      </c>
      <c r="E23" s="203" t="str">
        <f>'LibPAS export'!AG25</f>
        <v>DAVIDSON COUNTY PUBLIC LIBRARY SYSTEM</v>
      </c>
      <c r="F23" s="203" t="str">
        <f>'LibPAS export'!AJ25</f>
        <v>DAVIDSON</v>
      </c>
      <c r="G23" s="203" t="str">
        <f>'LibPAS export'!Y25</f>
        <v>602 S MAIN ST</v>
      </c>
      <c r="H23" s="203" t="str">
        <f>'LibPAS export'!Z25</f>
        <v>LEXINGTON</v>
      </c>
      <c r="I23" s="203" t="str">
        <f>'LibPAS export'!AA25</f>
        <v>27292</v>
      </c>
      <c r="J23" s="203" t="str">
        <f>'LibPAS export'!AB25</f>
        <v/>
      </c>
      <c r="K23" s="203" t="str">
        <f>'LibPAS export'!AC25</f>
        <v>602 S MAIN ST</v>
      </c>
      <c r="L23" s="203" t="str">
        <f>'LibPAS export'!AD25</f>
        <v>LEXINGTON</v>
      </c>
      <c r="M23" s="203" t="str">
        <f>'LibPAS export'!AE25</f>
        <v>27292</v>
      </c>
      <c r="N23" s="203" t="str">
        <f>'LibPAS export'!AF25</f>
        <v/>
      </c>
      <c r="O23" s="203" t="str">
        <f>'LibPAS export'!AK25</f>
        <v>Ruth Ann Copley</v>
      </c>
      <c r="P23" s="203" t="str">
        <f>'LibPAS export'!AL25</f>
        <v>(336) 242-2064</v>
      </c>
      <c r="Q23" s="203" t="str">
        <f>'LibPAS export'!AM25</f>
        <v>(336) 249-8161</v>
      </c>
      <c r="R23" s="203" t="str">
        <f>'LibPAS export'!AN25</f>
        <v>ruth.copley@davidsoncountync.gov</v>
      </c>
      <c r="S23" s="203" t="str">
        <f>'LibPAS export'!AO25</f>
        <v>Gail Marsh</v>
      </c>
      <c r="T23" s="203" t="str">
        <f>'LibPAS export'!AP25</f>
        <v>Admin. Asst/Tech Support</v>
      </c>
      <c r="U23" s="203" t="str">
        <f>'LibPAS export'!AQ25</f>
        <v>(336) 242-2942</v>
      </c>
      <c r="V23" s="203" t="str">
        <f>'LibPAS export'!AR25</f>
        <v>(336) 249-8161</v>
      </c>
      <c r="W23" s="203" t="str">
        <f>'LibPAS export'!AS25</f>
        <v>gail.marsh@davidsoncountync.gov</v>
      </c>
      <c r="X23" s="203">
        <f>'LibPAS export'!BB25</f>
        <v>1</v>
      </c>
      <c r="Y23" s="203">
        <f>'LibPAS export'!BC25</f>
        <v>4</v>
      </c>
      <c r="Z23" s="203">
        <f>'LibPAS export'!BD25</f>
        <v>1</v>
      </c>
      <c r="AA23" s="203">
        <f>'LibPAS export'!BE25</f>
        <v>0</v>
      </c>
      <c r="AB23" s="10">
        <f>'LibPAS export'!BH25</f>
        <v>16068</v>
      </c>
      <c r="AC23" s="203">
        <f>'LibPAS export'!BI25</f>
        <v>7.5</v>
      </c>
      <c r="AD23" s="203">
        <f>'LibPAS export'!BJ25</f>
        <v>0</v>
      </c>
      <c r="AE23" s="203">
        <f>'LibPAS export'!BK25</f>
        <v>7.5</v>
      </c>
      <c r="AF23" s="203">
        <f>'LibPAS export'!BL25</f>
        <v>51.99</v>
      </c>
      <c r="AG23" s="203">
        <f>'LibPAS export'!BM25</f>
        <v>59.49</v>
      </c>
      <c r="AH23" s="286">
        <f>'LibPAS export'!BN25</f>
        <v>0.12607160000000001</v>
      </c>
      <c r="AI23" s="246">
        <f>'LibPAS export'!BO25</f>
        <v>69011</v>
      </c>
      <c r="AJ23" s="246" t="str">
        <f>'LibPAS export'!BP25</f>
        <v>$58,468 - $87,703</v>
      </c>
      <c r="AK23" s="274" t="str">
        <f>'LibPAS export'!BQ25</f>
        <v>2004</v>
      </c>
      <c r="AL23" s="276">
        <f>'LibPAS export'!BR25</f>
        <v>38884</v>
      </c>
      <c r="AM23" s="276">
        <f>'LibPAS export'!BS25</f>
        <v>11.87</v>
      </c>
      <c r="AN23" s="276">
        <f>'LibPAS export'!BT25</f>
        <v>12.49</v>
      </c>
      <c r="AO23" s="276">
        <f>'LibPAS export'!BU25</f>
        <v>15.21</v>
      </c>
      <c r="AP23" s="246">
        <f>'LibPAS export'!BW25</f>
        <v>0</v>
      </c>
      <c r="AQ23" s="246">
        <f>'LibPAS export'!BX25</f>
        <v>3095508</v>
      </c>
      <c r="AR23" s="246">
        <f>'LibPAS export'!BY25</f>
        <v>3095508</v>
      </c>
      <c r="AS23" s="246">
        <f>'LibPAS export'!BZ25</f>
        <v>183947</v>
      </c>
      <c r="AT23" s="246">
        <f>'LibPAS export'!CA25</f>
        <v>0</v>
      </c>
      <c r="AU23" s="246">
        <f>'LibPAS export'!CB25</f>
        <v>183947</v>
      </c>
      <c r="AV23" s="246">
        <f>'LibPAS export'!CC25</f>
        <v>0</v>
      </c>
      <c r="AW23" s="246">
        <f>'LibPAS export'!CD25</f>
        <v>0</v>
      </c>
      <c r="AX23" s="246">
        <f>'LibPAS export'!CE25</f>
        <v>0</v>
      </c>
      <c r="AY23" s="246">
        <f>'LibPAS export'!CF25</f>
        <v>98798</v>
      </c>
      <c r="AZ23" s="246">
        <f>'LibPAS export'!BV25</f>
        <v>3378253</v>
      </c>
      <c r="BA23" s="246">
        <f>'LibPAS export'!CH25</f>
        <v>1675977</v>
      </c>
      <c r="BB23" s="246">
        <f>'LibPAS export'!CI25</f>
        <v>582950</v>
      </c>
      <c r="BC23" s="246">
        <f>'LibPAS export'!CJ25</f>
        <v>2258927</v>
      </c>
      <c r="BD23" s="246">
        <f>'LibPAS export'!CK25</f>
        <v>242372</v>
      </c>
      <c r="BE23" s="246">
        <f>'LibPAS export'!CL25</f>
        <v>19878</v>
      </c>
      <c r="BF23" s="246">
        <f>'LibPAS export'!CM25</f>
        <v>11000</v>
      </c>
      <c r="BG23" s="246">
        <f>'LibPAS export'!CN25</f>
        <v>273250</v>
      </c>
      <c r="BH23" s="246">
        <f>'LibPAS export'!CO25</f>
        <v>846076</v>
      </c>
      <c r="BI23" s="246">
        <f>'LibPAS export'!CP25</f>
        <v>3378253</v>
      </c>
      <c r="BJ23" s="246">
        <f>'LibPAS export'!CQ25</f>
        <v>117078</v>
      </c>
      <c r="BK23" s="283">
        <f>'LibPAS export'!CG25</f>
        <v>3.4656399999999997E-2</v>
      </c>
      <c r="BL23" s="246">
        <f>'LibPAS export'!CR25</f>
        <v>29641</v>
      </c>
      <c r="BM23" s="246">
        <f>'LibPAS export'!CS25</f>
        <v>0</v>
      </c>
      <c r="BN23" s="246">
        <f>'LibPAS export'!CT25</f>
        <v>0</v>
      </c>
      <c r="BO23" s="246">
        <f>'LibPAS export'!CU25</f>
        <v>0</v>
      </c>
      <c r="BP23" s="246">
        <f>'LibPAS export'!CV25</f>
        <v>29641</v>
      </c>
      <c r="BQ23" s="246">
        <f>'LibPAS export'!CW25</f>
        <v>3407894</v>
      </c>
      <c r="BR23" s="10">
        <f>'LibPAS export'!CY25</f>
        <v>108041</v>
      </c>
      <c r="BS23" s="10">
        <f>'LibPAS export'!CZ25</f>
        <v>109882</v>
      </c>
      <c r="BT23" s="10">
        <f>'LibPAS export'!DA25</f>
        <v>217923</v>
      </c>
      <c r="BU23" s="10">
        <f>'LibPAS export'!DB25</f>
        <v>66501</v>
      </c>
      <c r="BV23" s="10">
        <f>'LibPAS export'!DC25</f>
        <v>26325</v>
      </c>
      <c r="BW23" s="10">
        <f>'LibPAS export'!DD25</f>
        <v>92826</v>
      </c>
      <c r="BX23" s="10">
        <f>'LibPAS export'!DE25</f>
        <v>15393</v>
      </c>
      <c r="BY23" s="10">
        <f>'LibPAS export'!DF25</f>
        <v>4453</v>
      </c>
      <c r="BZ23" s="10">
        <f>'LibPAS export'!DG25</f>
        <v>19846</v>
      </c>
      <c r="CA23" s="10">
        <f>'LibPAS export'!DH25</f>
        <v>330595</v>
      </c>
      <c r="CB23" s="10" t="str">
        <f>'LibPAS export'!DI25</f>
        <v/>
      </c>
      <c r="CC23" s="10">
        <f>'LibPAS export'!DJ25</f>
        <v>330595</v>
      </c>
      <c r="CD23" s="10">
        <f>'LibPAS export'!DK25</f>
        <v>2257</v>
      </c>
      <c r="CE23" s="258">
        <f>'LibPAS export'!DX25</f>
        <v>44825</v>
      </c>
      <c r="CF23" s="244">
        <f>'LibPAS export'!DP25</f>
        <v>22</v>
      </c>
      <c r="CG23" s="244">
        <f>'LibPAS export'!DQ25</f>
        <v>67</v>
      </c>
      <c r="CH23" s="244">
        <f>'LibPAS export'!DR25</f>
        <v>89</v>
      </c>
      <c r="CI23" s="258">
        <f>'LibPAS export'!DM25</f>
        <v>15715</v>
      </c>
      <c r="CJ23" s="258">
        <f>'LibPAS export'!EC25</f>
        <v>11806</v>
      </c>
      <c r="CK23" s="258">
        <f>'LibPAS export'!DN25</f>
        <v>18449</v>
      </c>
      <c r="CL23" s="258">
        <f>'LibPAS export'!EG25</f>
        <v>915</v>
      </c>
      <c r="CM23" s="203">
        <f>'LibPAS export'!DS25</f>
        <v>59</v>
      </c>
      <c r="CN23" s="203">
        <f>'LibPAS export'!EQ25</f>
        <v>52</v>
      </c>
      <c r="CO23" s="244">
        <f>'LibPAS export'!DL25</f>
        <v>1618</v>
      </c>
      <c r="CP23" s="10">
        <f>'LibPAS export'!ET25</f>
        <v>203267</v>
      </c>
      <c r="CQ23" s="10">
        <f>'LibPAS export'!EU25</f>
        <v>50153</v>
      </c>
      <c r="CR23" s="10">
        <f>'LibPAS export'!EV25</f>
        <v>253420</v>
      </c>
      <c r="CS23" s="10">
        <f>'LibPAS export'!EW25</f>
        <v>21860</v>
      </c>
      <c r="CT23" s="10">
        <f>'LibPAS export'!EX25</f>
        <v>2373</v>
      </c>
      <c r="CU23" s="10">
        <f>'LibPAS export'!EY25</f>
        <v>24233</v>
      </c>
      <c r="CV23" s="10">
        <f>'LibPAS export'!EZ25</f>
        <v>127542</v>
      </c>
      <c r="CW23" s="10">
        <f>'LibPAS export'!FA25</f>
        <v>26388</v>
      </c>
      <c r="CX23" s="10">
        <f>'LibPAS export'!FB25</f>
        <v>153930</v>
      </c>
      <c r="CY23" s="10">
        <f>'LibPAS export'!FC25</f>
        <v>431583</v>
      </c>
      <c r="CZ23" s="10">
        <f>'LibPAS export'!FE25</f>
        <v>2147</v>
      </c>
      <c r="DA23" s="10" t="str">
        <f>'LibPAS export'!FF25</f>
        <v/>
      </c>
      <c r="DB23" s="10">
        <f>'LibPAS export'!FG25</f>
        <v>433730</v>
      </c>
      <c r="DC23" s="10">
        <f>'LibPAS export'!FH25</f>
        <v>18720</v>
      </c>
      <c r="DD23" s="10">
        <f>'LibPAS export'!FQ25</f>
        <v>6131</v>
      </c>
      <c r="DE23" s="10">
        <f t="shared" si="0"/>
        <v>24851</v>
      </c>
      <c r="DF23" s="10">
        <f>'LibPAS export'!FI25</f>
        <v>104005</v>
      </c>
      <c r="DG23" s="10">
        <f>'LibPAS export'!FN25</f>
        <v>22467</v>
      </c>
      <c r="DH23" s="10">
        <f>'LibPAS export'!FR25</f>
        <v>2029</v>
      </c>
      <c r="DI23" s="10">
        <f>'LibPAS export'!FS25</f>
        <v>30627</v>
      </c>
      <c r="DJ23" s="258" t="str">
        <f>'LibPAS export'!FJ25</f>
        <v/>
      </c>
      <c r="DK23" s="258">
        <f>'LibPAS export'!FK25</f>
        <v>122725</v>
      </c>
      <c r="DL23" s="10">
        <f>'LibPAS export'!FU25</f>
        <v>183449</v>
      </c>
      <c r="DM23" s="10">
        <f>'LibPAS export'!FV25</f>
        <v>390953</v>
      </c>
      <c r="DN23" s="10">
        <f>'LibPAS export'!FW25</f>
        <v>14928</v>
      </c>
      <c r="DO23" s="10">
        <f>'LibPAS export'!FX25</f>
        <v>729</v>
      </c>
      <c r="DP23" s="10">
        <f>'LibPAS export'!ER25</f>
        <v>590059</v>
      </c>
      <c r="DQ23" s="10">
        <f>'LibPAS export'!FY25</f>
        <v>232</v>
      </c>
      <c r="DR23" s="10">
        <f>'LibPAS export'!GA25</f>
        <v>60311</v>
      </c>
      <c r="DS23" s="10">
        <f>'LibPAS export'!GB25</f>
        <v>28202</v>
      </c>
      <c r="DT23" s="10">
        <f>'LibPAS export'!GC25</f>
        <v>88513</v>
      </c>
      <c r="DU23" s="10">
        <f>'LibPAS export'!GD25</f>
        <v>558898</v>
      </c>
      <c r="DV23" s="244">
        <f>'LibPAS export'!GO25</f>
        <v>1459</v>
      </c>
      <c r="DW23" s="244">
        <f>'LibPAS export'!GP25</f>
        <v>66</v>
      </c>
      <c r="DX23" s="244">
        <f>'LibPAS export'!GQ25</f>
        <v>1596</v>
      </c>
      <c r="DY23" s="244">
        <f>'LibPAS export'!GR25</f>
        <v>842</v>
      </c>
      <c r="DZ23" s="244">
        <f>'LibPAS export'!GS25</f>
        <v>141</v>
      </c>
      <c r="EA23" s="244">
        <f>'LibPAS export'!GT25</f>
        <v>152</v>
      </c>
      <c r="EB23" s="244">
        <f>'LibPAS export'!GU25</f>
        <v>4256</v>
      </c>
      <c r="EC23" s="244">
        <f>'LibPAS export'!GV25</f>
        <v>12743</v>
      </c>
      <c r="ED23" s="244">
        <f>'LibPAS export'!GW25</f>
        <v>2730</v>
      </c>
      <c r="EE23" s="244">
        <f>'LibPAS export'!GX25</f>
        <v>15473</v>
      </c>
      <c r="EF23" s="10">
        <f>'LibPAS export'!HB25</f>
        <v>34526</v>
      </c>
      <c r="EG23" s="10">
        <f>'LibPAS export'!HC25</f>
        <v>23540</v>
      </c>
      <c r="EH23" s="10">
        <f>'LibPAS export'!HD25</f>
        <v>58066</v>
      </c>
      <c r="EI23" s="10">
        <f>'LibPAS export'!GY25</f>
        <v>1659</v>
      </c>
      <c r="EJ23" s="10">
        <f>'LibPAS export'!GZ25</f>
        <v>2811</v>
      </c>
      <c r="EK23" s="10">
        <f>'LibPAS export'!HA25</f>
        <v>4470</v>
      </c>
      <c r="EL23" s="10">
        <f>'LibPAS export'!HE25</f>
        <v>78009</v>
      </c>
      <c r="EM23" s="10" t="s">
        <v>5026</v>
      </c>
      <c r="EN23" s="10" t="s">
        <v>5026</v>
      </c>
      <c r="EO23" s="10" t="s">
        <v>5026</v>
      </c>
      <c r="EP23" s="10" t="s">
        <v>5026</v>
      </c>
      <c r="EQ23" s="258">
        <f>'LibPAS export'!HQ25</f>
        <v>527</v>
      </c>
      <c r="ER23" s="258">
        <f>'LibPAS export'!HR25</f>
        <v>5965</v>
      </c>
      <c r="ES23" s="10">
        <f>'LibPAS export'!HL25</f>
        <v>219508</v>
      </c>
      <c r="ET23" s="10" t="str">
        <f>'LibPAS export'!HJ25</f>
        <v>Did not track this year</v>
      </c>
      <c r="EU23" s="10" t="str">
        <f>'LibPAS export'!HK25</f>
        <v>Did not track this year</v>
      </c>
      <c r="EV23" s="244">
        <f>'LibPAS export'!HS25</f>
        <v>3363</v>
      </c>
      <c r="EW23" s="244">
        <f>'LibPAS export'!HT25</f>
        <v>2936</v>
      </c>
      <c r="EX23" s="203" t="str">
        <f>'LibPAS export'!AT25</f>
        <v>www.co.davidson.nc.us/library</v>
      </c>
      <c r="EY23" s="244">
        <f>'LibPAS export'!HU25</f>
        <v>76</v>
      </c>
      <c r="EZ23" s="244">
        <f>'LibPAS export'!HV25</f>
        <v>140</v>
      </c>
      <c r="FA23" s="258">
        <f>'LibPAS export'!HW25</f>
        <v>275324</v>
      </c>
      <c r="FB23" s="10">
        <f>'LibPAS export'!HY25</f>
        <v>210980</v>
      </c>
      <c r="FC23" s="10" t="str">
        <f>'LibPAS export'!HZ25</f>
        <v/>
      </c>
      <c r="FD23" s="203" t="s">
        <v>1530</v>
      </c>
      <c r="FE23" s="203" t="s">
        <v>1530</v>
      </c>
      <c r="FF23" s="203" t="s">
        <v>1530</v>
      </c>
      <c r="FG23" s="203" t="s">
        <v>1530</v>
      </c>
      <c r="FH23" s="203" t="s">
        <v>1530</v>
      </c>
      <c r="FI23" s="203" t="s">
        <v>1530</v>
      </c>
      <c r="FJ23" s="203" t="s">
        <v>1530</v>
      </c>
      <c r="FK23" s="203" t="s">
        <v>1530</v>
      </c>
      <c r="FL23" s="203" t="s">
        <v>1530</v>
      </c>
      <c r="FM23" s="203" t="s">
        <v>1530</v>
      </c>
      <c r="FN23" s="203" t="s">
        <v>1530</v>
      </c>
      <c r="FO23" s="203" t="s">
        <v>1530</v>
      </c>
      <c r="FP23" s="203" t="s">
        <v>1530</v>
      </c>
      <c r="FQ23" s="203" t="s">
        <v>1530</v>
      </c>
      <c r="FR23" s="203" t="s">
        <v>1530</v>
      </c>
      <c r="FS23" s="203" t="s">
        <v>1530</v>
      </c>
      <c r="FT23" s="203" t="s">
        <v>1530</v>
      </c>
      <c r="FU23" s="203" t="s">
        <v>1530</v>
      </c>
      <c r="FV23" s="203" t="s">
        <v>1530</v>
      </c>
      <c r="FW23" s="203" t="s">
        <v>1530</v>
      </c>
      <c r="FX23" s="203" t="s">
        <v>1530</v>
      </c>
      <c r="FY23" s="203" t="s">
        <v>1530</v>
      </c>
      <c r="FZ23" s="203" t="s">
        <v>1530</v>
      </c>
      <c r="GA23" s="203" t="s">
        <v>1530</v>
      </c>
      <c r="GB23" s="203" t="s">
        <v>1530</v>
      </c>
      <c r="GC23" s="203" t="str">
        <f>'LibPAS export'!G25</f>
        <v>NC0027</v>
      </c>
      <c r="GD23" s="203" t="str">
        <f>'LibPAS export'!H25</f>
        <v>C-DAVIDSON</v>
      </c>
      <c r="GE23" s="203" t="str">
        <f>'LibPAS export'!I25</f>
        <v>NO</v>
      </c>
      <c r="GF23" s="203" t="str">
        <f>'LibPAS export'!J25</f>
        <v>CO</v>
      </c>
      <c r="GG23" s="203" t="str">
        <f>'LibPAS export'!K25</f>
        <v>MO</v>
      </c>
      <c r="GH23" s="203" t="str">
        <f>'LibPAS export'!L25</f>
        <v>Y</v>
      </c>
      <c r="GI23" s="203" t="str">
        <f>'LibPAS export'!M25</f>
        <v>CO2</v>
      </c>
      <c r="GJ23" s="203" t="str">
        <f>'LibPAS export'!N25</f>
        <v>N</v>
      </c>
      <c r="GK23" s="258">
        <f>'LibPAS export'!O25</f>
        <v>158179</v>
      </c>
      <c r="GL23" s="203">
        <f>'LibPAS export'!AH25</f>
        <v>2</v>
      </c>
      <c r="GM23" s="203" t="str">
        <f>'LibPAS export'!AI25</f>
        <v>County</v>
      </c>
      <c r="GN23" s="203" t="str">
        <f>'LibPAS export'!P25</f>
        <v>Yes</v>
      </c>
      <c r="GO23" s="203">
        <f>'LibPAS export'!Q25</f>
        <v>1145</v>
      </c>
      <c r="GP23" s="203">
        <f>'LibPAS export'!R25</f>
        <v>199</v>
      </c>
      <c r="GQ23" s="203">
        <f>'LibPAS export'!S25</f>
        <v>6958</v>
      </c>
      <c r="GR23" s="203">
        <f>'LibPAS export'!T25</f>
        <v>46490</v>
      </c>
      <c r="GS23" s="203">
        <f>'LibPAS export'!U25</f>
        <v>324</v>
      </c>
      <c r="GT23" s="203">
        <f>'LibPAS export'!V25</f>
        <v>67</v>
      </c>
      <c r="GU23" s="203">
        <f>'LibPAS export'!W25</f>
        <v>867</v>
      </c>
      <c r="GV23" s="203">
        <f>'LibPAS export'!X25</f>
        <v>7052</v>
      </c>
      <c r="GW23" s="283">
        <f>'LibPAS export'!GF25</f>
        <v>0.74434999999999996</v>
      </c>
      <c r="GX23" s="283">
        <f>'LibPAS export'!GG25</f>
        <v>0.19835</v>
      </c>
      <c r="GY23" s="245">
        <f>'LibPAS export'!GH25</f>
        <v>18.329180000000001</v>
      </c>
      <c r="GZ23" s="245">
        <f>'LibPAS export'!GI25</f>
        <v>23.817060000000001</v>
      </c>
      <c r="HA23" s="245">
        <f>'LibPAS export'!GJ25</f>
        <v>10.146229999999999</v>
      </c>
      <c r="HB23" s="284">
        <f>'LibPAS export'!JC25</f>
        <v>5.7252799999999997</v>
      </c>
      <c r="HC23" s="284">
        <f>'LibPAS export'!JD25</f>
        <v>3.8283100000000001</v>
      </c>
      <c r="HD23" s="284">
        <f>'LibPAS export'!JE25</f>
        <v>0.46309</v>
      </c>
      <c r="HE23" s="284">
        <f>'LibPAS export'!JF25</f>
        <v>38.166739999999997</v>
      </c>
      <c r="HF23" s="284">
        <f>'LibPAS export'!JG25</f>
        <v>25.520849999999999</v>
      </c>
      <c r="HG23" s="284">
        <f>'LibPAS export'!JH25</f>
        <v>3.0871200000000001</v>
      </c>
      <c r="HH23" s="284">
        <f>'LibPAS export'!JI25</f>
        <v>6.0444899999999997</v>
      </c>
      <c r="HI23" s="284">
        <f>'LibPAS export'!JJ25</f>
        <v>4.0417500000000004</v>
      </c>
      <c r="HJ23" s="284">
        <f>'LibPAS export'!JK25</f>
        <v>0.48891000000000001</v>
      </c>
      <c r="HK23" s="284">
        <f>'LibPAS export'!JL25</f>
        <v>15.39011</v>
      </c>
      <c r="HL23" s="284">
        <f>'LibPAS export'!JM25</f>
        <v>10.29086</v>
      </c>
      <c r="HM23" s="284">
        <f>'LibPAS export'!JN25</f>
        <v>1.2448300000000001</v>
      </c>
      <c r="HN23" s="284">
        <f>'LibPAS export'!JO25</f>
        <v>43.30594</v>
      </c>
      <c r="HO23" s="284">
        <f>'LibPAS export'!JP25</f>
        <v>28.957260000000002</v>
      </c>
      <c r="HP23" s="284">
        <f>'LibPAS export'!JQ25</f>
        <v>3.5028000000000001</v>
      </c>
      <c r="HQ23" s="284">
        <f>'LibPAS export'!JR25</f>
        <v>18.961590000000001</v>
      </c>
      <c r="HR23" s="284">
        <f>'LibPAS export'!JS25</f>
        <v>12.678990000000001</v>
      </c>
      <c r="HS23" s="284">
        <f>'LibPAS export'!JT25</f>
        <v>1.5337099999999999</v>
      </c>
      <c r="HT23" s="284">
        <f>'LibPAS export'!JU25</f>
        <v>3.7303199999999999</v>
      </c>
      <c r="HU23" s="284">
        <f>'LibPAS export'!JV25</f>
        <v>3.5333299999999999</v>
      </c>
      <c r="HV23" s="284">
        <f>'LibPAS export'!JW25</f>
        <v>37.994419999999998</v>
      </c>
      <c r="HW23" s="284">
        <f>'LibPAS export'!JX25</f>
        <v>33.170270000000002</v>
      </c>
      <c r="HX23" s="284">
        <f>'LibPAS export'!JY25</f>
        <v>1.3877200000000001</v>
      </c>
      <c r="HY23" s="284">
        <f>'LibPAS export'!JZ25</f>
        <v>1.1263399999999999</v>
      </c>
      <c r="HZ23" s="284">
        <f>'LibPAS export'!KA25</f>
        <v>0.55957000000000001</v>
      </c>
      <c r="IA23" s="284">
        <f>'LibPAS export'!KB25</f>
        <v>0.49317</v>
      </c>
      <c r="IB23" s="284">
        <f>'LibPAS export'!KC25</f>
        <v>2.1260000000000001E-2</v>
      </c>
      <c r="IC23" s="284">
        <f>'LibPAS export'!KD25</f>
        <v>1.856E-2</v>
      </c>
      <c r="ID23" s="284">
        <f>'LibPAS export'!KE25</f>
        <v>1.7405900000000001</v>
      </c>
      <c r="IE23" s="284">
        <f>'LibPAS export'!KF25</f>
        <v>9.7820000000000004E-2</v>
      </c>
      <c r="IF23" s="284">
        <f>'LibPAS export'!KG25</f>
        <v>0.36709000000000003</v>
      </c>
      <c r="IG23" s="284">
        <f>'LibPAS export'!KH25</f>
        <v>3689</v>
      </c>
      <c r="IH23" s="284">
        <f>'LibPAS export'!KI25</f>
        <v>29267</v>
      </c>
      <c r="II23" s="284">
        <f>'LibPAS export'!KJ25</f>
        <v>29267</v>
      </c>
      <c r="IJ23" s="284">
        <f>'LibPAS export'!KK25</f>
        <v>9394</v>
      </c>
      <c r="IK23" s="284">
        <f>'LibPAS export'!KL25</f>
        <v>74519</v>
      </c>
      <c r="IL23" s="284">
        <f>'LibPAS export'!KM25</f>
        <v>74519</v>
      </c>
      <c r="IM23" s="284">
        <f>'LibPAS export'!KN25</f>
        <v>78674</v>
      </c>
      <c r="IN23" s="284">
        <f>'LibPAS export'!KO25</f>
        <v>78674</v>
      </c>
      <c r="IO23" s="284">
        <f>'LibPAS export'!KP25</f>
        <v>1.3831899999999999</v>
      </c>
      <c r="IP23" s="284">
        <f>'LibPAS export'!KQ25</f>
        <v>9918</v>
      </c>
      <c r="IQ23" s="284">
        <f>'LibPAS export'!KR25</f>
        <v>4.7685700000000004</v>
      </c>
      <c r="IR23" s="284">
        <f>'LibPAS export'!KS25</f>
        <v>1.1629</v>
      </c>
      <c r="IS23" s="284">
        <f>'LibPAS export'!KT25</f>
        <v>19.569649999999999</v>
      </c>
      <c r="IT23" s="284">
        <f>'LibPAS export'!KU25</f>
        <v>0</v>
      </c>
      <c r="IU23" s="284">
        <f>'LibPAS export'!KV25</f>
        <v>0.62460000000000004</v>
      </c>
      <c r="IV23" s="284">
        <f>'LibPAS export'!KW25</f>
        <v>21.357150000000001</v>
      </c>
      <c r="IW23" s="284">
        <f>'LibPAS export'!KX25</f>
        <v>14.28083</v>
      </c>
      <c r="IX23" s="284">
        <f>'LibPAS export'!KY25</f>
        <v>2.6968899999999998</v>
      </c>
      <c r="IY23" s="284">
        <f>'LibPAS export'!KZ25</f>
        <v>0</v>
      </c>
      <c r="IZ23" s="284">
        <f>'LibPAS export'!LA25</f>
        <v>1.023E-2</v>
      </c>
      <c r="JA23" s="284">
        <f>'LibPAS export'!LB25</f>
        <v>0.28338000000000002</v>
      </c>
      <c r="JB23" s="284">
        <f>'LibPAS export'!LC25</f>
        <v>5.5999999999999995E-4</v>
      </c>
      <c r="JC23" s="284">
        <f>'LibPAS export'!LD25</f>
        <v>8.473E-2</v>
      </c>
      <c r="JD23" s="284">
        <f>'LibPAS export'!LE25</f>
        <v>0.67210000000000003</v>
      </c>
      <c r="JE23" s="284">
        <f>'LibPAS export'!LF25</f>
        <v>18.279800000000002</v>
      </c>
      <c r="JF23" s="284">
        <f>'LibPAS export'!LG25</f>
        <v>2.0900099999999999</v>
      </c>
      <c r="JG23" s="284">
        <f>'LibPAS export'!LH25</f>
        <v>0.32868000000000003</v>
      </c>
      <c r="JH23" s="284">
        <f>'LibPAS export'!LI25</f>
        <v>506</v>
      </c>
      <c r="JI23" s="284">
        <f>'LibPAS export'!LJ25</f>
        <v>1.0055000000000001</v>
      </c>
      <c r="JJ23" s="284">
        <f>'LibPAS export'!LK25</f>
        <v>5.3488499999999997</v>
      </c>
      <c r="JK23" s="284">
        <f>'LibPAS export'!LL25</f>
        <v>310</v>
      </c>
      <c r="JL23" s="284">
        <f>'LibPAS export'!LM25</f>
        <v>218</v>
      </c>
      <c r="JM23" s="284">
        <f>'LibPAS export'!LN25</f>
        <v>21.357150000000001</v>
      </c>
      <c r="JN23" s="284">
        <f>'LibPAS export'!LO25</f>
        <v>1.7274700000000001</v>
      </c>
      <c r="JO23" s="284">
        <f>'LibPAS export'!LP25</f>
        <v>1.53226</v>
      </c>
      <c r="JP23" s="284">
        <f>'LibPAS export'!LQ25</f>
        <v>0.37608999999999998</v>
      </c>
      <c r="JQ23" s="284">
        <f>'LibPAS export'!LR25</f>
        <v>4.7410000000000001E-2</v>
      </c>
      <c r="JR23" s="284">
        <f>'LibPAS export'!LS25</f>
        <v>0.58736999999999995</v>
      </c>
      <c r="JS23" s="284">
        <f>'LibPAS export'!LT25</f>
        <v>64</v>
      </c>
      <c r="JT23" s="284">
        <f>'LibPAS export'!LU25</f>
        <v>56</v>
      </c>
      <c r="JU23" s="284">
        <f>'LibPAS export'!LV25</f>
        <v>1.05575</v>
      </c>
      <c r="JV23" s="284">
        <f>'LibPAS export'!LW25</f>
        <v>11347</v>
      </c>
      <c r="JW23" s="284">
        <f>'LibPAS export'!LX25</f>
        <v>34.783299999999997</v>
      </c>
      <c r="JX23" s="284">
        <f>'LibPAS export'!LY25</f>
        <v>10748</v>
      </c>
      <c r="JY23" s="284">
        <f>'LibPAS export'!LZ25</f>
        <v>13.66119</v>
      </c>
      <c r="JZ23" s="284">
        <f>'LibPAS export'!MA25</f>
        <v>36.722619999999999</v>
      </c>
      <c r="KA23" s="284">
        <f>'LibPAS export'!MB25</f>
        <v>0.39274999999999999</v>
      </c>
      <c r="KB23" s="284">
        <f>'LibPAS export'!MC25</f>
        <v>4221</v>
      </c>
      <c r="KC23" s="284">
        <f>'LibPAS export'!MD25</f>
        <v>0.72296000000000005</v>
      </c>
      <c r="KD23" s="284">
        <f>'LibPAS export'!ME25</f>
        <v>0.48891000000000001</v>
      </c>
      <c r="KE23" s="284">
        <f>'LibPAS export'!MF25</f>
        <v>0.76327</v>
      </c>
      <c r="KF23" s="284">
        <f>'LibPAS export'!MG25</f>
        <v>10.158110000000001</v>
      </c>
      <c r="KG23" s="284">
        <f>'LibPAS export'!MH25</f>
        <v>6.6663500000000004</v>
      </c>
      <c r="KH23" s="284">
        <f>'LibPAS export'!MI25</f>
        <v>6.0444899999999997</v>
      </c>
      <c r="KI23" s="284">
        <f>'LibPAS export'!MJ25</f>
        <v>51.5</v>
      </c>
      <c r="KJ23" s="284">
        <f>'LibPAS export'!MK25</f>
        <v>37971</v>
      </c>
      <c r="KK23" s="284">
        <f>'LibPAS export'!ML25</f>
        <v>28172</v>
      </c>
      <c r="KL23" s="284">
        <f>'LibPAS export'!MM25</f>
        <v>0.10082000000000001</v>
      </c>
      <c r="KM23" s="284">
        <f>'LibPAS export'!MN25</f>
        <v>0.27101999999999998</v>
      </c>
      <c r="KN23" s="284">
        <f>'LibPAS export'!MO25</f>
        <v>0.10644000000000001</v>
      </c>
      <c r="KO23" s="284">
        <f>'LibPAS export'!MP25</f>
        <v>1.2710000000000001E-2</v>
      </c>
      <c r="KP23" s="284">
        <f>'LibPAS export'!MQ25</f>
        <v>3.4169999999999999E-2</v>
      </c>
      <c r="KQ23" s="284">
        <f>'LibPAS export'!MR25</f>
        <v>1.342E-2</v>
      </c>
      <c r="KR23" s="284">
        <f>'LibPAS export'!MS25</f>
        <v>1</v>
      </c>
      <c r="KS23" s="284">
        <f>'LibPAS export'!MT25</f>
        <v>0.12607160000000001</v>
      </c>
      <c r="KT23" s="284">
        <f>'LibPAS export'!MU25</f>
        <v>0.87392840000000005</v>
      </c>
      <c r="KU23" s="284">
        <f>'LibPAS export'!MV25</f>
        <v>0.25806499999999999</v>
      </c>
      <c r="KV23" s="284">
        <f>'LibPAS export'!MW25</f>
        <v>0.74193500000000001</v>
      </c>
      <c r="KW23" s="284">
        <f>'LibPAS export'!MX25</f>
        <v>8.0884999999999999E-2</v>
      </c>
      <c r="KX23" s="284">
        <f>'LibPAS export'!MY25</f>
        <v>5.8840999999999997E-3</v>
      </c>
      <c r="KY23" s="284">
        <f>'LibPAS export'!MZ25</f>
        <v>0.17255960000000001</v>
      </c>
      <c r="KZ23" s="284">
        <f>'LibPAS export'!NA25</f>
        <v>3.2561000000000001E-3</v>
      </c>
      <c r="LA23" s="284">
        <f>'LibPAS export'!NB25</f>
        <v>0.2504478</v>
      </c>
      <c r="LB23" s="284">
        <f>'LibPAS export'!NC25</f>
        <v>7.1744799999999997E-2</v>
      </c>
      <c r="LC23" s="284">
        <f>'LibPAS export'!ND25</f>
        <v>0.49610759999999998</v>
      </c>
      <c r="LD23" s="284">
        <f>'LibPAS export'!NE25</f>
        <v>0.66866720000000002</v>
      </c>
      <c r="LE23" s="284">
        <f>'LibPAS export'!NF25</f>
        <v>0</v>
      </c>
      <c r="LF23" s="284">
        <f>'LibPAS export'!NG25</f>
        <v>0.91630440000000002</v>
      </c>
      <c r="LG23" s="284">
        <f>'LibPAS export'!NH25</f>
        <v>2.9245299999999998E-2</v>
      </c>
      <c r="LH23" s="284">
        <f>'LibPAS export'!NI25</f>
        <v>5.44503E-2</v>
      </c>
      <c r="LI23" s="284">
        <f>'LibPAS export'!NJ25</f>
        <v>9799</v>
      </c>
      <c r="LJ23" s="284">
        <f>'LibPAS export'!NK25</f>
        <v>6.3143000000000002</v>
      </c>
      <c r="LK23" s="284">
        <f>'LibPAS export'!NL25</f>
        <v>21090</v>
      </c>
      <c r="LL23" s="284">
        <f>'LibPAS export'!NM25</f>
        <v>21090</v>
      </c>
      <c r="LM23" s="284">
        <f>'LibPAS export'!NN25</f>
        <v>2658</v>
      </c>
      <c r="LN23" s="284">
        <f>'LibPAS export'!NO25</f>
        <v>0.88699729999999999</v>
      </c>
      <c r="LO23" s="284">
        <f>'LibPAS export'!NP25</f>
        <v>7.2746599999999995E-2</v>
      </c>
      <c r="LP23" s="284">
        <f>'LibPAS export'!NQ25</f>
        <v>4.0256199999999999E-2</v>
      </c>
      <c r="LQ23" s="284">
        <f>'LibPAS export'!NR25</f>
        <v>0.35206999999999999</v>
      </c>
      <c r="LR23" s="284">
        <f>'LibPAS export'!NS25</f>
        <v>1.0121899999999999</v>
      </c>
      <c r="LS23" s="284">
        <f>'LibPAS export'!NT25</f>
        <v>0.26121</v>
      </c>
      <c r="LT23" s="284">
        <f>'LibPAS export'!NU25</f>
        <v>29</v>
      </c>
      <c r="LU23" s="284">
        <f>'LibPAS export'!NV25</f>
        <v>2.43452</v>
      </c>
      <c r="LV23" s="284">
        <f>'LibPAS export'!NW25</f>
        <v>53</v>
      </c>
      <c r="LW23" s="284">
        <f>'LibPAS export'!NX25</f>
        <v>2.1594099999999998</v>
      </c>
      <c r="LX23" s="284">
        <f>'LibPAS export'!NY25</f>
        <v>0.17466000000000001</v>
      </c>
      <c r="LY23" s="284">
        <f>'LibPAS export'!NZ25</f>
        <v>0.17466000000000001</v>
      </c>
      <c r="LZ23" s="285">
        <f>'LibPAS export'!EH25</f>
        <v>4.5392299999999997E-2</v>
      </c>
      <c r="MA23" s="285">
        <f>'LibPAS export'!EI25</f>
        <v>3.7929000000000001E-3</v>
      </c>
      <c r="MB23" s="285">
        <f>'LibPAS export'!EJ25</f>
        <v>0.1350353</v>
      </c>
      <c r="MC23" s="285">
        <f>'LibPAS export'!EK25</f>
        <v>0</v>
      </c>
      <c r="MD23" s="285">
        <f>'LibPAS export'!EL25</f>
        <v>0.105077</v>
      </c>
      <c r="ME23" s="285">
        <f>'LibPAS export'!EM25</f>
        <v>2.086E-4</v>
      </c>
      <c r="MF23" s="285">
        <f>'LibPAS export'!EN25</f>
        <v>0.77496770000000004</v>
      </c>
      <c r="MG23" s="285">
        <f>'LibPAS export'!EO25</f>
        <v>6.4513600000000004E-2</v>
      </c>
      <c r="MH23" s="285">
        <f>'LibPAS export'!EP25</f>
        <v>0.30194100000000001</v>
      </c>
      <c r="MI23" s="285"/>
    </row>
    <row r="24" spans="1:347" x14ac:dyDescent="0.2">
      <c r="A24" s="6" t="str">
        <f>'LibPAS export'!G26</f>
        <v>NC0028</v>
      </c>
      <c r="B24" s="6" t="s">
        <v>2819</v>
      </c>
      <c r="C24" s="203" t="s">
        <v>1969</v>
      </c>
      <c r="D24" s="203" t="s">
        <v>1970</v>
      </c>
      <c r="E24" s="203" t="str">
        <f>'LibPAS export'!AG26</f>
        <v>DAVIE COUNTY PUBLIC LIBRARY</v>
      </c>
      <c r="F24" s="203" t="str">
        <f>'LibPAS export'!AJ26</f>
        <v>DAVIE</v>
      </c>
      <c r="G24" s="203" t="str">
        <f>'LibPAS export'!Y26</f>
        <v>371 N MAIN ST</v>
      </c>
      <c r="H24" s="203" t="str">
        <f>'LibPAS export'!Z26</f>
        <v>MOCKSVILLE</v>
      </c>
      <c r="I24" s="203" t="str">
        <f>'LibPAS export'!AA26</f>
        <v>27028</v>
      </c>
      <c r="J24" s="203" t="str">
        <f>'LibPAS export'!AB26</f>
        <v>2115</v>
      </c>
      <c r="K24" s="203" t="str">
        <f>'LibPAS export'!AC26</f>
        <v>371 N MAIN ST</v>
      </c>
      <c r="L24" s="203" t="str">
        <f>'LibPAS export'!AD26</f>
        <v>MOCKSVILLE</v>
      </c>
      <c r="M24" s="203" t="str">
        <f>'LibPAS export'!AE26</f>
        <v>27028</v>
      </c>
      <c r="N24" s="203" t="str">
        <f>'LibPAS export'!AF26</f>
        <v>2115</v>
      </c>
      <c r="O24" s="203" t="str">
        <f>'LibPAS export'!AK26</f>
        <v>Jane S. McAllister</v>
      </c>
      <c r="P24" s="203" t="str">
        <f>'LibPAS export'!AL26</f>
        <v>(336) 753-6034</v>
      </c>
      <c r="Q24" s="203" t="str">
        <f>'LibPAS export'!AM26</f>
        <v>(336) 751-1370</v>
      </c>
      <c r="R24" s="203" t="str">
        <f>'LibPAS export'!AN26</f>
        <v>jane.mcallister@co.davie.nc.us</v>
      </c>
      <c r="S24" s="203" t="str">
        <f>'LibPAS export'!AO26</f>
        <v>Jane S. McAllister</v>
      </c>
      <c r="T24" s="203" t="str">
        <f>'LibPAS export'!AP26</f>
        <v>Director</v>
      </c>
      <c r="U24" s="203" t="str">
        <f>'LibPAS export'!AQ26</f>
        <v>(336) 753-6034</v>
      </c>
      <c r="V24" s="203" t="str">
        <f>'LibPAS export'!AR26</f>
        <v>(336) 751-1370</v>
      </c>
      <c r="W24" s="203" t="str">
        <f>'LibPAS export'!AS26</f>
        <v>jane.mcallister@co.davie.nc.us</v>
      </c>
      <c r="X24" s="203">
        <f>'LibPAS export'!BB26</f>
        <v>1</v>
      </c>
      <c r="Y24" s="203">
        <f>'LibPAS export'!BC26</f>
        <v>1</v>
      </c>
      <c r="Z24" s="203">
        <f>'LibPAS export'!BD26</f>
        <v>0</v>
      </c>
      <c r="AA24" s="203">
        <f>'LibPAS export'!BE26</f>
        <v>1</v>
      </c>
      <c r="AB24" s="10">
        <f>'LibPAS export'!BH26</f>
        <v>4663</v>
      </c>
      <c r="AC24" s="203">
        <f>'LibPAS export'!BI26</f>
        <v>2</v>
      </c>
      <c r="AD24" s="203">
        <f>'LibPAS export'!BJ26</f>
        <v>0</v>
      </c>
      <c r="AE24" s="203">
        <f>'LibPAS export'!BK26</f>
        <v>2</v>
      </c>
      <c r="AF24" s="203">
        <f>'LibPAS export'!BL26</f>
        <v>4</v>
      </c>
      <c r="AG24" s="203">
        <f>'LibPAS export'!BM26</f>
        <v>6</v>
      </c>
      <c r="AH24" s="286">
        <f>'LibPAS export'!BN26</f>
        <v>0.3333333</v>
      </c>
      <c r="AI24" s="246">
        <f>'LibPAS export'!BO26</f>
        <v>52019</v>
      </c>
      <c r="AJ24" s="246" t="str">
        <f>'LibPAS export'!BP26</f>
        <v>49542-76829</v>
      </c>
      <c r="AK24" s="274" t="str">
        <f>'LibPAS export'!BQ26</f>
        <v>2010</v>
      </c>
      <c r="AL24" s="276">
        <f>'LibPAS export'!BR26</f>
        <v>36969</v>
      </c>
      <c r="AM24" s="276">
        <f>'LibPAS export'!BS26</f>
        <v>8.32</v>
      </c>
      <c r="AN24" s="276">
        <f>'LibPAS export'!BT26</f>
        <v>12.22</v>
      </c>
      <c r="AO24" s="276">
        <f>'LibPAS export'!BU26</f>
        <v>14.15</v>
      </c>
      <c r="AP24" s="246">
        <f>'LibPAS export'!BW26</f>
        <v>49133</v>
      </c>
      <c r="AQ24" s="246">
        <f>'LibPAS export'!BX26</f>
        <v>411605</v>
      </c>
      <c r="AR24" s="246">
        <f>'LibPAS export'!BY26</f>
        <v>460738</v>
      </c>
      <c r="AS24" s="246">
        <f>'LibPAS export'!BZ26</f>
        <v>82366</v>
      </c>
      <c r="AT24" s="246">
        <f>'LibPAS export'!CA26</f>
        <v>0</v>
      </c>
      <c r="AU24" s="246">
        <f>'LibPAS export'!CB26</f>
        <v>82366</v>
      </c>
      <c r="AV24" s="246">
        <f>'LibPAS export'!CC26</f>
        <v>0</v>
      </c>
      <c r="AW24" s="246">
        <f>'LibPAS export'!CD26</f>
        <v>0</v>
      </c>
      <c r="AX24" s="246">
        <f>'LibPAS export'!CE26</f>
        <v>0</v>
      </c>
      <c r="AY24" s="246">
        <f>'LibPAS export'!CF26</f>
        <v>65099</v>
      </c>
      <c r="AZ24" s="246">
        <f>'LibPAS export'!BV26</f>
        <v>608203</v>
      </c>
      <c r="BA24" s="246">
        <f>'LibPAS export'!CH26</f>
        <v>311921</v>
      </c>
      <c r="BB24" s="246">
        <f>'LibPAS export'!CI26</f>
        <v>94971</v>
      </c>
      <c r="BC24" s="246">
        <f>'LibPAS export'!CJ26</f>
        <v>406892</v>
      </c>
      <c r="BD24" s="246">
        <f>'LibPAS export'!CK26</f>
        <v>80787</v>
      </c>
      <c r="BE24" s="246">
        <f>'LibPAS export'!CL26</f>
        <v>22677</v>
      </c>
      <c r="BF24" s="246">
        <f>'LibPAS export'!CM26</f>
        <v>13737</v>
      </c>
      <c r="BG24" s="246">
        <f>'LibPAS export'!CN26</f>
        <v>117201</v>
      </c>
      <c r="BH24" s="246">
        <f>'LibPAS export'!CO26</f>
        <v>84110</v>
      </c>
      <c r="BI24" s="246">
        <f>'LibPAS export'!CP26</f>
        <v>608203</v>
      </c>
      <c r="BJ24" s="246">
        <f>'LibPAS export'!CQ26</f>
        <v>57230</v>
      </c>
      <c r="BK24" s="283">
        <f>'LibPAS export'!CG26</f>
        <v>9.4096899999999997E-2</v>
      </c>
      <c r="BL24" s="246">
        <f>'LibPAS export'!CR26</f>
        <v>800</v>
      </c>
      <c r="BM24" s="246">
        <f>'LibPAS export'!CS26</f>
        <v>0</v>
      </c>
      <c r="BN24" s="246">
        <f>'LibPAS export'!CT26</f>
        <v>0</v>
      </c>
      <c r="BO24" s="246">
        <f>'LibPAS export'!CU26</f>
        <v>0</v>
      </c>
      <c r="BP24" s="246">
        <f>'LibPAS export'!CV26</f>
        <v>800</v>
      </c>
      <c r="BQ24" s="246">
        <f>'LibPAS export'!CW26</f>
        <v>729</v>
      </c>
      <c r="BR24" s="10">
        <f>'LibPAS export'!CY26</f>
        <v>24291</v>
      </c>
      <c r="BS24" s="10">
        <f>'LibPAS export'!CZ26</f>
        <v>22376</v>
      </c>
      <c r="BT24" s="10">
        <f>'LibPAS export'!DA26</f>
        <v>46667</v>
      </c>
      <c r="BU24" s="10">
        <f>'LibPAS export'!DB26</f>
        <v>15299</v>
      </c>
      <c r="BV24" s="10">
        <f>'LibPAS export'!DC26</f>
        <v>8970</v>
      </c>
      <c r="BW24" s="10">
        <f>'LibPAS export'!DD26</f>
        <v>24269</v>
      </c>
      <c r="BX24" s="10">
        <f>'LibPAS export'!DE26</f>
        <v>2556</v>
      </c>
      <c r="BY24" s="10">
        <f>'LibPAS export'!DF26</f>
        <v>624</v>
      </c>
      <c r="BZ24" s="10">
        <f>'LibPAS export'!DG26</f>
        <v>3180</v>
      </c>
      <c r="CA24" s="10">
        <f>'LibPAS export'!DH26</f>
        <v>74116</v>
      </c>
      <c r="CB24" s="10" t="str">
        <f>'LibPAS export'!DI26</f>
        <v/>
      </c>
      <c r="CC24" s="10">
        <f>'LibPAS export'!DJ26</f>
        <v>74116</v>
      </c>
      <c r="CD24" s="10">
        <f>'LibPAS export'!DK26</f>
        <v>275</v>
      </c>
      <c r="CE24" s="258">
        <f>'LibPAS export'!DX26</f>
        <v>45159</v>
      </c>
      <c r="CF24" s="244">
        <f>'LibPAS export'!DP26</f>
        <v>3</v>
      </c>
      <c r="CG24" s="244">
        <f>'LibPAS export'!DQ26</f>
        <v>67</v>
      </c>
      <c r="CH24" s="244">
        <f>'LibPAS export'!DR26</f>
        <v>70</v>
      </c>
      <c r="CI24" s="258">
        <f>'LibPAS export'!DM26</f>
        <v>4085</v>
      </c>
      <c r="CJ24" s="258">
        <f>'LibPAS export'!EC26</f>
        <v>2362</v>
      </c>
      <c r="CK24" s="258">
        <f>'LibPAS export'!DN26</f>
        <v>2104</v>
      </c>
      <c r="CL24" s="258">
        <f>'LibPAS export'!EG26</f>
        <v>563</v>
      </c>
      <c r="CM24" s="203">
        <f>'LibPAS export'!DS26</f>
        <v>0</v>
      </c>
      <c r="CN24" s="203">
        <f>'LibPAS export'!EQ26</f>
        <v>28</v>
      </c>
      <c r="CO24" s="244">
        <f>'LibPAS export'!DL26</f>
        <v>75</v>
      </c>
      <c r="CP24" s="10">
        <f>'LibPAS export'!ET26</f>
        <v>36028</v>
      </c>
      <c r="CQ24" s="10">
        <f>'LibPAS export'!EU26</f>
        <v>9979</v>
      </c>
      <c r="CR24" s="10">
        <f>'LibPAS export'!EV26</f>
        <v>46007</v>
      </c>
      <c r="CS24" s="10">
        <f>'LibPAS export'!EW26</f>
        <v>2977</v>
      </c>
      <c r="CT24" s="10">
        <f>'LibPAS export'!EX26</f>
        <v>785</v>
      </c>
      <c r="CU24" s="10">
        <f>'LibPAS export'!EY26</f>
        <v>3762</v>
      </c>
      <c r="CV24" s="10">
        <f>'LibPAS export'!EZ26</f>
        <v>28802</v>
      </c>
      <c r="CW24" s="10">
        <f>'LibPAS export'!FA26</f>
        <v>8130</v>
      </c>
      <c r="CX24" s="10">
        <f>'LibPAS export'!FB26</f>
        <v>36932</v>
      </c>
      <c r="CY24" s="10">
        <f>'LibPAS export'!FC26</f>
        <v>86701</v>
      </c>
      <c r="CZ24" s="10">
        <f>'LibPAS export'!FE26</f>
        <v>528</v>
      </c>
      <c r="DA24" s="10" t="str">
        <f>'LibPAS export'!FF26</f>
        <v/>
      </c>
      <c r="DB24" s="10">
        <f>'LibPAS export'!FG26</f>
        <v>87229</v>
      </c>
      <c r="DC24" s="10">
        <f>'LibPAS export'!FH26</f>
        <v>1252</v>
      </c>
      <c r="DD24" s="10">
        <f>'LibPAS export'!FQ26</f>
        <v>156</v>
      </c>
      <c r="DE24" s="10">
        <f t="shared" si="0"/>
        <v>1408</v>
      </c>
      <c r="DF24" s="10">
        <f>'LibPAS export'!FI26</f>
        <v>8929</v>
      </c>
      <c r="DG24" s="10">
        <f>'LibPAS export'!FN26</f>
        <v>3802</v>
      </c>
      <c r="DH24" s="10">
        <f>'LibPAS export'!FR26</f>
        <v>0</v>
      </c>
      <c r="DI24" s="10">
        <f>'LibPAS export'!FS26</f>
        <v>3958</v>
      </c>
      <c r="DJ24" s="258" t="str">
        <f>'LibPAS export'!FJ26</f>
        <v/>
      </c>
      <c r="DK24" s="258">
        <f>'LibPAS export'!FK26</f>
        <v>10181</v>
      </c>
      <c r="DL24" s="10">
        <f>'LibPAS export'!FU26</f>
        <v>97672</v>
      </c>
      <c r="DM24" s="10">
        <f>'LibPAS export'!FV26</f>
        <v>8007</v>
      </c>
      <c r="DN24" s="10" t="str">
        <f>'LibPAS export'!FW26</f>
        <v/>
      </c>
      <c r="DO24" s="10">
        <f>'LibPAS export'!FX26</f>
        <v>6199</v>
      </c>
      <c r="DP24" s="10">
        <f>'LibPAS export'!ER26</f>
        <v>111878</v>
      </c>
      <c r="DQ24" s="10" t="str">
        <f>'LibPAS export'!FY26</f>
        <v/>
      </c>
      <c r="DR24" s="10">
        <f>'LibPAS export'!GA26</f>
        <v>13657</v>
      </c>
      <c r="DS24" s="10">
        <f>'LibPAS export'!GB26</f>
        <v>5084</v>
      </c>
      <c r="DT24" s="10">
        <f>'LibPAS export'!GC26</f>
        <v>18741</v>
      </c>
      <c r="DU24" s="10">
        <f>'LibPAS export'!GD26</f>
        <v>65363</v>
      </c>
      <c r="DV24" s="244">
        <f>'LibPAS export'!GO26</f>
        <v>14</v>
      </c>
      <c r="DW24" s="244">
        <f>'LibPAS export'!GP26</f>
        <v>12</v>
      </c>
      <c r="DX24" s="244">
        <f>'LibPAS export'!GQ26</f>
        <v>141</v>
      </c>
      <c r="DY24" s="244">
        <f>'LibPAS export'!GR26</f>
        <v>673</v>
      </c>
      <c r="DZ24" s="244">
        <f>'LibPAS export'!GS26</f>
        <v>32</v>
      </c>
      <c r="EA24" s="244">
        <f>'LibPAS export'!GT26</f>
        <v>0</v>
      </c>
      <c r="EB24" s="244">
        <f>'LibPAS export'!GU26</f>
        <v>872</v>
      </c>
      <c r="EC24" s="244">
        <f>'LibPAS export'!GV26</f>
        <v>361</v>
      </c>
      <c r="ED24" s="244">
        <f>'LibPAS export'!GW26</f>
        <v>127</v>
      </c>
      <c r="EE24" s="244">
        <f>'LibPAS export'!GX26</f>
        <v>488</v>
      </c>
      <c r="EF24" s="10">
        <f>'LibPAS export'!HB26</f>
        <v>12485</v>
      </c>
      <c r="EG24" s="10">
        <f>'LibPAS export'!HC26</f>
        <v>19699</v>
      </c>
      <c r="EH24" s="10">
        <f>'LibPAS export'!HD26</f>
        <v>32184</v>
      </c>
      <c r="EI24" s="10">
        <f>'LibPAS export'!GY26</f>
        <v>280</v>
      </c>
      <c r="EJ24" s="10">
        <f>'LibPAS export'!GZ26</f>
        <v>0</v>
      </c>
      <c r="EK24" s="10">
        <f>'LibPAS export'!HA26</f>
        <v>280</v>
      </c>
      <c r="EL24" s="10">
        <f>'LibPAS export'!HE26</f>
        <v>32952</v>
      </c>
      <c r="EM24" s="10" t="s">
        <v>5026</v>
      </c>
      <c r="EN24" s="10" t="s">
        <v>5026</v>
      </c>
      <c r="EO24" s="10" t="s">
        <v>5026</v>
      </c>
      <c r="EP24" s="10" t="s">
        <v>5026</v>
      </c>
      <c r="EQ24" s="258">
        <f>'LibPAS export'!HQ26</f>
        <v>1025</v>
      </c>
      <c r="ER24" s="258">
        <f>'LibPAS export'!HR26</f>
        <v>8942</v>
      </c>
      <c r="ES24" s="10">
        <f>'LibPAS export'!HL26</f>
        <v>9779</v>
      </c>
      <c r="ET24" s="10" t="str">
        <f>'LibPAS export'!HJ26</f>
        <v>Did not track this year</v>
      </c>
      <c r="EU24" s="10" t="str">
        <f>'LibPAS export'!HK26</f>
        <v>Did not track this year</v>
      </c>
      <c r="EV24" s="244">
        <f>'LibPAS export'!HS26</f>
        <v>590</v>
      </c>
      <c r="EW24" s="244">
        <f>'LibPAS export'!HT26</f>
        <v>505</v>
      </c>
      <c r="EX24" s="203" t="str">
        <f>'LibPAS export'!AT26</f>
        <v>www.library.daviecounty.org/</v>
      </c>
      <c r="EY24" s="244">
        <f>'LibPAS export'!HU26</f>
        <v>13</v>
      </c>
      <c r="EZ24" s="244">
        <f>'LibPAS export'!HV26</f>
        <v>20</v>
      </c>
      <c r="FA24" s="258">
        <f>'LibPAS export'!HW26</f>
        <v>20744</v>
      </c>
      <c r="FB24" s="10">
        <f>'LibPAS export'!HY26</f>
        <v>52753</v>
      </c>
      <c r="FC24" s="10" t="str">
        <f>'LibPAS export'!HZ26</f>
        <v/>
      </c>
      <c r="FD24" s="203" t="s">
        <v>1530</v>
      </c>
      <c r="FE24" s="203" t="s">
        <v>1530</v>
      </c>
      <c r="FF24" s="203" t="s">
        <v>1530</v>
      </c>
      <c r="FG24" s="203" t="s">
        <v>1530</v>
      </c>
      <c r="FH24" s="203" t="s">
        <v>1530</v>
      </c>
      <c r="FI24" s="203" t="s">
        <v>1530</v>
      </c>
      <c r="FJ24" s="203" t="s">
        <v>1530</v>
      </c>
      <c r="FK24" s="203" t="s">
        <v>1530</v>
      </c>
      <c r="FL24" s="203" t="s">
        <v>1530</v>
      </c>
      <c r="FM24" s="203" t="s">
        <v>1530</v>
      </c>
      <c r="FN24" s="203" t="s">
        <v>1530</v>
      </c>
      <c r="FO24" s="203" t="s">
        <v>1530</v>
      </c>
      <c r="FP24" s="203" t="s">
        <v>1530</v>
      </c>
      <c r="FQ24" s="203" t="s">
        <v>1530</v>
      </c>
      <c r="FR24" s="203" t="s">
        <v>1530</v>
      </c>
      <c r="FS24" s="203" t="s">
        <v>1530</v>
      </c>
      <c r="FT24" s="203" t="s">
        <v>1530</v>
      </c>
      <c r="FU24" s="203" t="s">
        <v>1530</v>
      </c>
      <c r="FV24" s="203" t="s">
        <v>1530</v>
      </c>
      <c r="FW24" s="203" t="s">
        <v>1530</v>
      </c>
      <c r="FX24" s="203" t="s">
        <v>1530</v>
      </c>
      <c r="FY24" s="203" t="s">
        <v>1530</v>
      </c>
      <c r="FZ24" s="203" t="s">
        <v>1530</v>
      </c>
      <c r="GA24" s="203" t="s">
        <v>1530</v>
      </c>
      <c r="GB24" s="203" t="s">
        <v>1530</v>
      </c>
      <c r="GC24" s="203" t="str">
        <f>'LibPAS export'!G26</f>
        <v>NC0028</v>
      </c>
      <c r="GD24" s="203" t="str">
        <f>'LibPAS export'!H26</f>
        <v>C-DAVIE</v>
      </c>
      <c r="GE24" s="203" t="str">
        <f>'LibPAS export'!I26</f>
        <v>NO</v>
      </c>
      <c r="GF24" s="203" t="str">
        <f>'LibPAS export'!J26</f>
        <v>CO</v>
      </c>
      <c r="GG24" s="203" t="str">
        <f>'LibPAS export'!K26</f>
        <v>MO</v>
      </c>
      <c r="GH24" s="203" t="str">
        <f>'LibPAS export'!L26</f>
        <v>Y</v>
      </c>
      <c r="GI24" s="203" t="str">
        <f>'LibPAS export'!M26</f>
        <v>CO1</v>
      </c>
      <c r="GJ24" s="203" t="str">
        <f>'LibPAS export'!N26</f>
        <v>N</v>
      </c>
      <c r="GK24" s="258">
        <f>'LibPAS export'!O26</f>
        <v>41497</v>
      </c>
      <c r="GL24" s="203">
        <f>'LibPAS export'!AH26</f>
        <v>2</v>
      </c>
      <c r="GM24" s="203" t="str">
        <f>'LibPAS export'!AI26</f>
        <v>County</v>
      </c>
      <c r="GN24" s="203" t="str">
        <f>'LibPAS export'!P26</f>
        <v>Yes</v>
      </c>
      <c r="GO24" s="203">
        <f>'LibPAS export'!Q26</f>
        <v>241</v>
      </c>
      <c r="GP24" s="203">
        <f>'LibPAS export'!R26</f>
        <v>23</v>
      </c>
      <c r="GQ24" s="203">
        <f>'LibPAS export'!S26</f>
        <v>445</v>
      </c>
      <c r="GR24" s="203">
        <f>'LibPAS export'!T26</f>
        <v>11090</v>
      </c>
      <c r="GS24" s="203">
        <f>'LibPAS export'!U26</f>
        <v>87</v>
      </c>
      <c r="GT24" s="203">
        <f>'LibPAS export'!V26</f>
        <v>23</v>
      </c>
      <c r="GU24" s="203">
        <f>'LibPAS export'!W26</f>
        <v>445</v>
      </c>
      <c r="GV24" s="203">
        <f>'LibPAS export'!X26</f>
        <v>1219</v>
      </c>
      <c r="GW24" s="283">
        <f>'LibPAS export'!GF26</f>
        <v>0.97668999999999995</v>
      </c>
      <c r="GX24" s="283">
        <f>'LibPAS export'!GG26</f>
        <v>1.481E-2</v>
      </c>
      <c r="GY24" s="245">
        <f>'LibPAS export'!GH26</f>
        <v>37.788989999999998</v>
      </c>
      <c r="GZ24" s="245">
        <f>'LibPAS export'!GI26</f>
        <v>39.538080000000001</v>
      </c>
      <c r="HA24" s="245">
        <f>'LibPAS export'!GJ26</f>
        <v>18.76923</v>
      </c>
      <c r="HB24" s="284">
        <f>'LibPAS export'!JC26</f>
        <v>5.4363099999999998</v>
      </c>
      <c r="HC24" s="284">
        <f>'LibPAS export'!JD26</f>
        <v>3.63693</v>
      </c>
      <c r="HD24" s="284">
        <f>'LibPAS export'!JE26</f>
        <v>1.04758</v>
      </c>
      <c r="HE24" s="284">
        <f>'LibPAS export'!JF26</f>
        <v>32.453069999999997</v>
      </c>
      <c r="HF24" s="284">
        <f>'LibPAS export'!JG26</f>
        <v>21.71133</v>
      </c>
      <c r="HG24" s="284">
        <f>'LibPAS export'!JH26</f>
        <v>6.2537200000000004</v>
      </c>
      <c r="HH24" s="284">
        <f>'LibPAS export'!JI26</f>
        <v>9.3049999999999997</v>
      </c>
      <c r="HI24" s="284">
        <f>'LibPAS export'!JJ26</f>
        <v>6.2251099999999999</v>
      </c>
      <c r="HJ24" s="284">
        <f>'LibPAS export'!JK26</f>
        <v>1.79308</v>
      </c>
      <c r="HK24" s="284">
        <f>'LibPAS export'!JL26</f>
        <v>62.194809999999997</v>
      </c>
      <c r="HL24" s="284">
        <f>'LibPAS export'!JM26</f>
        <v>41.608750000000001</v>
      </c>
      <c r="HM24" s="284">
        <f>'LibPAS export'!JN26</f>
        <v>11.984970000000001</v>
      </c>
      <c r="HN24" s="284">
        <f>'LibPAS export'!JO26</f>
        <v>18.457239999999999</v>
      </c>
      <c r="HO24" s="284">
        <f>'LibPAS export'!JP26</f>
        <v>12.34802</v>
      </c>
      <c r="HP24" s="284">
        <f>'LibPAS export'!JQ26</f>
        <v>3.5567199999999999</v>
      </c>
      <c r="HQ24" s="284">
        <f>'LibPAS export'!JR26</f>
        <v>14.94577</v>
      </c>
      <c r="HR24" s="284">
        <f>'LibPAS export'!JS26</f>
        <v>9.9988200000000003</v>
      </c>
      <c r="HS24" s="284">
        <f>'LibPAS export'!JT26</f>
        <v>2.8800599999999998</v>
      </c>
      <c r="HT24" s="284">
        <f>'LibPAS export'!JU26</f>
        <v>2.6960500000000001</v>
      </c>
      <c r="HU24" s="284">
        <f>'LibPAS export'!JV26</f>
        <v>1.5751299999999999</v>
      </c>
      <c r="HV24" s="284">
        <f>'LibPAS export'!JW26</f>
        <v>31.481780000000001</v>
      </c>
      <c r="HW24" s="284">
        <f>'LibPAS export'!JX26</f>
        <v>26.946269999999998</v>
      </c>
      <c r="HX24" s="284">
        <f>'LibPAS export'!JY26</f>
        <v>0.23566000000000001</v>
      </c>
      <c r="HY24" s="284">
        <f>'LibPAS export'!JZ26</f>
        <v>0.98065000000000002</v>
      </c>
      <c r="HZ24" s="284">
        <f>'LibPAS export'!KA26</f>
        <v>0.45162000000000002</v>
      </c>
      <c r="IA24" s="284">
        <f>'LibPAS export'!KB26</f>
        <v>0.79408000000000001</v>
      </c>
      <c r="IB24" s="284">
        <f>'LibPAS export'!KC26</f>
        <v>1.422E-2</v>
      </c>
      <c r="IC24" s="284">
        <f>'LibPAS export'!KD26</f>
        <v>1.217E-2</v>
      </c>
      <c r="ID24" s="284">
        <f>'LibPAS export'!KE26</f>
        <v>0.49989</v>
      </c>
      <c r="IE24" s="284">
        <f>'LibPAS export'!KF26</f>
        <v>1.176E-2</v>
      </c>
      <c r="IF24" s="284">
        <f>'LibPAS export'!KG26</f>
        <v>0.77556999999999998</v>
      </c>
      <c r="IG24" s="284">
        <f>'LibPAS export'!KH26</f>
        <v>1629</v>
      </c>
      <c r="IH24" s="284">
        <f>'LibPAS export'!KI26</f>
        <v>4889</v>
      </c>
      <c r="II24" s="284">
        <f>'LibPAS export'!KJ26</f>
        <v>4889</v>
      </c>
      <c r="IJ24" s="284">
        <f>'LibPAS export'!KK26</f>
        <v>10893</v>
      </c>
      <c r="IK24" s="284">
        <f>'LibPAS export'!KL26</f>
        <v>32681</v>
      </c>
      <c r="IL24" s="284">
        <f>'LibPAS export'!KM26</f>
        <v>32681</v>
      </c>
      <c r="IM24" s="284">
        <f>'LibPAS export'!KN26</f>
        <v>55939</v>
      </c>
      <c r="IN24" s="284">
        <f>'LibPAS export'!KO26</f>
        <v>55939</v>
      </c>
      <c r="IO24" s="284">
        <f>'LibPAS export'!KP26</f>
        <v>0.86697000000000002</v>
      </c>
      <c r="IP24" s="284">
        <f>'LibPAS export'!KQ26</f>
        <v>18646</v>
      </c>
      <c r="IQ24" s="284">
        <f>'LibPAS export'!KR26</f>
        <v>8.9645799999999998</v>
      </c>
      <c r="IR24" s="284">
        <f>'LibPAS export'!KS26</f>
        <v>1.9848699999999999</v>
      </c>
      <c r="IS24" s="284">
        <f>'LibPAS export'!KT26</f>
        <v>11.102919999999999</v>
      </c>
      <c r="IT24" s="284">
        <f>'LibPAS export'!KU26</f>
        <v>0</v>
      </c>
      <c r="IU24" s="284">
        <f>'LibPAS export'!KV26</f>
        <v>1.5687599999999999</v>
      </c>
      <c r="IV24" s="284">
        <f>'LibPAS export'!KW26</f>
        <v>14.656549999999999</v>
      </c>
      <c r="IW24" s="284">
        <f>'LibPAS export'!KX26</f>
        <v>9.8053399999999993</v>
      </c>
      <c r="IX24" s="284">
        <f>'LibPAS export'!KY26</f>
        <v>3.1097399999999999</v>
      </c>
      <c r="IY24" s="284">
        <f>'LibPAS export'!KZ26</f>
        <v>0</v>
      </c>
      <c r="IZ24" s="284">
        <f>'LibPAS export'!LA26</f>
        <v>1.81E-3</v>
      </c>
      <c r="JA24" s="284">
        <f>'LibPAS export'!LB26</f>
        <v>1.0882499999999999</v>
      </c>
      <c r="JB24" s="284">
        <f>'LibPAS export'!LC26</f>
        <v>1.6900000000000001E-3</v>
      </c>
      <c r="JC24" s="284">
        <f>'LibPAS export'!LD26</f>
        <v>0.10672</v>
      </c>
      <c r="JD24" s="284">
        <f>'LibPAS export'!LE26</f>
        <v>0.32014999999999999</v>
      </c>
      <c r="JE24" s="284">
        <f>'LibPAS export'!LF26</f>
        <v>4.0019200000000001</v>
      </c>
      <c r="JF24" s="284">
        <f>'LibPAS export'!LG26</f>
        <v>1.78606</v>
      </c>
      <c r="JG24" s="284">
        <f>'LibPAS export'!LH26</f>
        <v>9.6390000000000003E-2</v>
      </c>
      <c r="JH24" s="284">
        <f>'LibPAS export'!LI26</f>
        <v>2409</v>
      </c>
      <c r="JI24" s="284">
        <f>'LibPAS export'!LJ26</f>
        <v>3.7351299999999998</v>
      </c>
      <c r="JJ24" s="284">
        <f>'LibPAS export'!LK26</f>
        <v>2.0268899999999999</v>
      </c>
      <c r="JK24" s="284">
        <f>'LibPAS export'!LL26</f>
        <v>344</v>
      </c>
      <c r="JL24" s="284">
        <f>'LibPAS export'!LM26</f>
        <v>142</v>
      </c>
      <c r="JM24" s="284">
        <f>'LibPAS export'!LN26</f>
        <v>14.656549999999999</v>
      </c>
      <c r="JN24" s="284">
        <f>'LibPAS export'!LO26</f>
        <v>2.8243200000000002</v>
      </c>
      <c r="JO24" s="284">
        <f>'LibPAS export'!LP26</f>
        <v>1.94682</v>
      </c>
      <c r="JP24" s="284">
        <f>'LibPAS export'!LQ26</f>
        <v>0.14459</v>
      </c>
      <c r="JQ24" s="284">
        <f>'LibPAS export'!LR26</f>
        <v>4.82E-2</v>
      </c>
      <c r="JR24" s="284">
        <f>'LibPAS export'!LS26</f>
        <v>0.21343999999999999</v>
      </c>
      <c r="JS24" s="284">
        <f>'LibPAS export'!LT26</f>
        <v>11</v>
      </c>
      <c r="JT24" s="284">
        <f>'LibPAS export'!LU26</f>
        <v>9</v>
      </c>
      <c r="JU24" s="284">
        <f>'LibPAS export'!LV26</f>
        <v>1.7116400000000001</v>
      </c>
      <c r="JV24" s="284">
        <f>'LibPAS export'!LW26</f>
        <v>2151</v>
      </c>
      <c r="JW24" s="284">
        <f>'LibPAS export'!LX26</f>
        <v>14.01737</v>
      </c>
      <c r="JX24" s="284">
        <f>'LibPAS export'!LY26</f>
        <v>1256</v>
      </c>
      <c r="JY24" s="284">
        <f>'LibPAS export'!LZ26</f>
        <v>2.0971500000000001</v>
      </c>
      <c r="JZ24" s="284">
        <f>'LibPAS export'!MA26</f>
        <v>23.992709999999999</v>
      </c>
      <c r="KA24" s="284">
        <f>'LibPAS export'!MB26</f>
        <v>0.14960999999999999</v>
      </c>
      <c r="KB24" s="284">
        <f>'LibPAS export'!MC26</f>
        <v>188</v>
      </c>
      <c r="KC24" s="284">
        <f>'LibPAS export'!MD26</f>
        <v>1.15344</v>
      </c>
      <c r="KD24" s="284">
        <f>'LibPAS export'!ME26</f>
        <v>1.79308</v>
      </c>
      <c r="KE24" s="284">
        <f>'LibPAS export'!MF26</f>
        <v>1.97428</v>
      </c>
      <c r="KF24" s="284">
        <f>'LibPAS export'!MG26</f>
        <v>11.23696</v>
      </c>
      <c r="KG24" s="284">
        <f>'LibPAS export'!MH26</f>
        <v>5.9696899999999999</v>
      </c>
      <c r="KH24" s="284">
        <f>'LibPAS export'!MI26</f>
        <v>9.3049999999999997</v>
      </c>
      <c r="KI24" s="284">
        <f>'LibPAS export'!MJ26</f>
        <v>29.891030000000001</v>
      </c>
      <c r="KJ24" s="284">
        <f>'LibPAS export'!MK26</f>
        <v>67815</v>
      </c>
      <c r="KK24" s="284">
        <f>'LibPAS export'!ML26</f>
        <v>51986</v>
      </c>
      <c r="KL24" s="284">
        <f>'LibPAS export'!MM26</f>
        <v>5.3629999999999997E-2</v>
      </c>
      <c r="KM24" s="284">
        <f>'LibPAS export'!MN26</f>
        <v>0.61355999999999999</v>
      </c>
      <c r="KN24" s="284">
        <f>'LibPAS export'!MO26</f>
        <v>9.1800000000000007E-2</v>
      </c>
      <c r="KO24" s="284">
        <f>'LibPAS export'!MP26</f>
        <v>1.788E-2</v>
      </c>
      <c r="KP24" s="284">
        <f>'LibPAS export'!MQ26</f>
        <v>0.20452000000000001</v>
      </c>
      <c r="KQ24" s="284">
        <f>'LibPAS export'!MR26</f>
        <v>3.0599999999999999E-2</v>
      </c>
      <c r="KR24" s="284">
        <f>'LibPAS export'!MS26</f>
        <v>1</v>
      </c>
      <c r="KS24" s="284">
        <f>'LibPAS export'!MT26</f>
        <v>0.3333333</v>
      </c>
      <c r="KT24" s="284">
        <f>'LibPAS export'!MU26</f>
        <v>0.66666669999999995</v>
      </c>
      <c r="KU24" s="284">
        <f>'LibPAS export'!MV26</f>
        <v>0.2334059</v>
      </c>
      <c r="KV24" s="284">
        <f>'LibPAS export'!MW26</f>
        <v>0.76659409999999995</v>
      </c>
      <c r="KW24" s="284">
        <f>'LibPAS export'!MX26</f>
        <v>0.1927005</v>
      </c>
      <c r="KX24" s="284">
        <f>'LibPAS export'!MY26</f>
        <v>3.7285199999999998E-2</v>
      </c>
      <c r="KY24" s="284">
        <f>'LibPAS export'!MZ26</f>
        <v>0.15615019999999999</v>
      </c>
      <c r="KZ24" s="284">
        <f>'LibPAS export'!NA26</f>
        <v>2.2586200000000001E-2</v>
      </c>
      <c r="LA24" s="284">
        <f>'LibPAS export'!NB26</f>
        <v>0.13829259999999999</v>
      </c>
      <c r="LB24" s="284">
        <f>'LibPAS export'!NC26</f>
        <v>0.132829</v>
      </c>
      <c r="LC24" s="284">
        <f>'LibPAS export'!ND26</f>
        <v>0.51285670000000005</v>
      </c>
      <c r="LD24" s="284">
        <f>'LibPAS export'!NE26</f>
        <v>0.66900689999999996</v>
      </c>
      <c r="LE24" s="284">
        <f>'LibPAS export'!NF26</f>
        <v>0</v>
      </c>
      <c r="LF24" s="284">
        <f>'LibPAS export'!NG26</f>
        <v>0.75753979999999999</v>
      </c>
      <c r="LG24" s="284">
        <f>'LibPAS export'!NH26</f>
        <v>0.10703500000000001</v>
      </c>
      <c r="LH24" s="284">
        <f>'LibPAS export'!NI26</f>
        <v>0.1354252</v>
      </c>
      <c r="LI24" s="284">
        <f>'LibPAS export'!NJ26</f>
        <v>15828</v>
      </c>
      <c r="LJ24" s="284">
        <f>'LibPAS export'!NK26</f>
        <v>3.4876999999999998</v>
      </c>
      <c r="LK24" s="284">
        <f>'LibPAS export'!NL26</f>
        <v>20748</v>
      </c>
      <c r="LL24" s="284">
        <f>'LibPAS export'!NM26</f>
        <v>20748</v>
      </c>
      <c r="LM24" s="284">
        <f>'LibPAS export'!NN26</f>
        <v>6916</v>
      </c>
      <c r="LN24" s="284">
        <f>'LibPAS export'!NO26</f>
        <v>0.689303</v>
      </c>
      <c r="LO24" s="284">
        <f>'LibPAS export'!NP26</f>
        <v>0.1934881</v>
      </c>
      <c r="LP24" s="284">
        <f>'LibPAS export'!NQ26</f>
        <v>0.1172089</v>
      </c>
      <c r="LQ24" s="284">
        <f>'LibPAS export'!NR26</f>
        <v>0.35866999999999999</v>
      </c>
      <c r="LR24" s="284">
        <f>'LibPAS export'!NS26</f>
        <v>1.1780200000000001</v>
      </c>
      <c r="LS24" s="284">
        <f>'LibPAS export'!NT26</f>
        <v>0.27495999999999998</v>
      </c>
      <c r="LT24" s="284">
        <f>'LibPAS export'!NU26</f>
        <v>4</v>
      </c>
      <c r="LU24" s="284">
        <f>'LibPAS export'!NV26</f>
        <v>1.3848499999999999</v>
      </c>
      <c r="LV24" s="284">
        <f>'LibPAS export'!NW26</f>
        <v>8</v>
      </c>
      <c r="LW24" s="284">
        <f>'LibPAS export'!NX26</f>
        <v>0.95457999999999998</v>
      </c>
      <c r="LX24" s="284">
        <f>'LibPAS export'!NY26</f>
        <v>0.18395</v>
      </c>
      <c r="LY24" s="284">
        <f>'LibPAS export'!NZ26</f>
        <v>0.18395</v>
      </c>
      <c r="LZ24" s="285">
        <f>'LibPAS export'!EH26</f>
        <v>2.06672E-2</v>
      </c>
      <c r="MA24" s="285">
        <f>'LibPAS export'!EI26</f>
        <v>5.8120000000000003E-4</v>
      </c>
      <c r="MB24" s="285">
        <f>'LibPAS export'!EJ26</f>
        <v>0.37261420000000001</v>
      </c>
      <c r="MC24" s="285">
        <f>'LibPAS export'!EK26</f>
        <v>0</v>
      </c>
      <c r="MD24" s="285">
        <f>'LibPAS export'!EL26</f>
        <v>0.34994769999999997</v>
      </c>
      <c r="ME24" s="285">
        <f>'LibPAS export'!EM26</f>
        <v>5.4239999999999996E-4</v>
      </c>
      <c r="MF24" s="285">
        <f>'LibPAS export'!EN26</f>
        <v>0.57434229999999997</v>
      </c>
      <c r="MG24" s="285">
        <f>'LibPAS export'!EO26</f>
        <v>4.9959299999999998E-2</v>
      </c>
      <c r="MH24" s="285">
        <f>'LibPAS export'!EP26</f>
        <v>0.36373549999999999</v>
      </c>
      <c r="MI24" s="285"/>
    </row>
    <row r="25" spans="1:347" x14ac:dyDescent="0.2">
      <c r="A25" s="6" t="str">
        <f>'LibPAS export'!G27</f>
        <v>NC0029</v>
      </c>
      <c r="B25" s="6" t="s">
        <v>2820</v>
      </c>
      <c r="C25" s="203" t="s">
        <v>1972</v>
      </c>
      <c r="D25" s="203" t="s">
        <v>1973</v>
      </c>
      <c r="E25" s="203" t="str">
        <f>'LibPAS export'!AG27</f>
        <v>DUPLIN COUNTY LIBRARY</v>
      </c>
      <c r="F25" s="203" t="str">
        <f>'LibPAS export'!AJ27</f>
        <v>DUPLIN</v>
      </c>
      <c r="G25" s="203" t="str">
        <f>'LibPAS export'!Y27</f>
        <v>PO BOX 930</v>
      </c>
      <c r="H25" s="203" t="str">
        <f>'LibPAS export'!Z27</f>
        <v>KENANSVILLE</v>
      </c>
      <c r="I25" s="203" t="str">
        <f>'LibPAS export'!AA27</f>
        <v>28349</v>
      </c>
      <c r="J25" s="203" t="str">
        <f>'LibPAS export'!AB27</f>
        <v>0930</v>
      </c>
      <c r="K25" s="203" t="str">
        <f>'LibPAS export'!AC27</f>
        <v>107 BOWDEN DR</v>
      </c>
      <c r="L25" s="203" t="str">
        <f>'LibPAS export'!AD27</f>
        <v>KENANSVILLE</v>
      </c>
      <c r="M25" s="203" t="str">
        <f>'LibPAS export'!AE27</f>
        <v>28349</v>
      </c>
      <c r="N25" s="203" t="str">
        <f>'LibPAS export'!AF27</f>
        <v>0930</v>
      </c>
      <c r="O25" s="203" t="str">
        <f>'LibPAS export'!AK27</f>
        <v>Elizabeth Watson</v>
      </c>
      <c r="P25" s="203" t="str">
        <f>'LibPAS export'!AL27</f>
        <v>(910) 296-2117</v>
      </c>
      <c r="Q25" s="203" t="str">
        <f>'LibPAS export'!AM27</f>
        <v>(910) 296-2172</v>
      </c>
      <c r="R25" s="203" t="str">
        <f>'LibPAS export'!AN27</f>
        <v>elizabeth.watson@duplincountync.com</v>
      </c>
      <c r="S25" s="203" t="str">
        <f>'LibPAS export'!AO27</f>
        <v>Elizabeth Watson</v>
      </c>
      <c r="T25" s="203" t="str">
        <f>'LibPAS export'!AP27</f>
        <v>Library Director</v>
      </c>
      <c r="U25" s="203" t="str">
        <f>'LibPAS export'!AQ27</f>
        <v>(910) 296-2117</v>
      </c>
      <c r="V25" s="203" t="str">
        <f>'LibPAS export'!AR27</f>
        <v>(910) 296-2172</v>
      </c>
      <c r="W25" s="203" t="str">
        <f>'LibPAS export'!AS27</f>
        <v>elizabeth.watson@duplincountync.com</v>
      </c>
      <c r="X25" s="203">
        <f>'LibPAS export'!BB27</f>
        <v>1</v>
      </c>
      <c r="Y25" s="203">
        <f>'LibPAS export'!BC27</f>
        <v>5</v>
      </c>
      <c r="Z25" s="203">
        <f>'LibPAS export'!BD27</f>
        <v>0</v>
      </c>
      <c r="AA25" s="203">
        <f>'LibPAS export'!BE27</f>
        <v>0</v>
      </c>
      <c r="AB25" s="10">
        <f>'LibPAS export'!BH27</f>
        <v>7515</v>
      </c>
      <c r="AC25" s="203">
        <f>'LibPAS export'!BI27</f>
        <v>1</v>
      </c>
      <c r="AD25" s="203">
        <f>'LibPAS export'!BJ27</f>
        <v>0</v>
      </c>
      <c r="AE25" s="203">
        <f>'LibPAS export'!BK27</f>
        <v>1</v>
      </c>
      <c r="AF25" s="203">
        <f>'LibPAS export'!BL27</f>
        <v>9.15</v>
      </c>
      <c r="AG25" s="203">
        <f>'LibPAS export'!BM27</f>
        <v>10.15</v>
      </c>
      <c r="AH25" s="286">
        <f>'LibPAS export'!BN27</f>
        <v>9.8522200000000004E-2</v>
      </c>
      <c r="AI25" s="246">
        <f>'LibPAS export'!BO27</f>
        <v>43960</v>
      </c>
      <c r="AJ25" s="246" t="str">
        <f>'LibPAS export'!BP27</f>
        <v>42252-75041</v>
      </c>
      <c r="AK25" s="274" t="str">
        <f>'LibPAS export'!BQ27</f>
        <v>2011</v>
      </c>
      <c r="AL25" s="276">
        <f>'LibPAS export'!BR27</f>
        <v>42252</v>
      </c>
      <c r="AM25" s="276">
        <f>'LibPAS export'!BS27</f>
        <v>9.57</v>
      </c>
      <c r="AN25" s="276">
        <f>'LibPAS export'!BT27</f>
        <v>12.13</v>
      </c>
      <c r="AO25" s="276">
        <f>'LibPAS export'!BU27</f>
        <v>12.13</v>
      </c>
      <c r="AP25" s="246">
        <f>'LibPAS export'!BW27</f>
        <v>45507</v>
      </c>
      <c r="AQ25" s="246">
        <f>'LibPAS export'!BX27</f>
        <v>439193</v>
      </c>
      <c r="AR25" s="246">
        <f>'LibPAS export'!BY27</f>
        <v>484700</v>
      </c>
      <c r="AS25" s="246">
        <f>'LibPAS export'!BZ27</f>
        <v>119450</v>
      </c>
      <c r="AT25" s="246">
        <f>'LibPAS export'!CA27</f>
        <v>0</v>
      </c>
      <c r="AU25" s="246">
        <f>'LibPAS export'!CB27</f>
        <v>119450</v>
      </c>
      <c r="AV25" s="246">
        <f>'LibPAS export'!CC27</f>
        <v>20000</v>
      </c>
      <c r="AW25" s="246">
        <f>'LibPAS export'!CD27</f>
        <v>0</v>
      </c>
      <c r="AX25" s="246">
        <f>'LibPAS export'!CE27</f>
        <v>20000</v>
      </c>
      <c r="AY25" s="246">
        <f>'LibPAS export'!CF27</f>
        <v>0</v>
      </c>
      <c r="AZ25" s="246">
        <f>'LibPAS export'!BV27</f>
        <v>624150</v>
      </c>
      <c r="BA25" s="246">
        <f>'LibPAS export'!CH27</f>
        <v>255645</v>
      </c>
      <c r="BB25" s="246">
        <f>'LibPAS export'!CI27</f>
        <v>82597</v>
      </c>
      <c r="BC25" s="246">
        <f>'LibPAS export'!CJ27</f>
        <v>338242</v>
      </c>
      <c r="BD25" s="246">
        <f>'LibPAS export'!CK27</f>
        <v>95963</v>
      </c>
      <c r="BE25" s="246">
        <f>'LibPAS export'!CL27</f>
        <v>0</v>
      </c>
      <c r="BF25" s="246">
        <f>'LibPAS export'!CM27</f>
        <v>28223</v>
      </c>
      <c r="BG25" s="246">
        <f>'LibPAS export'!CN27</f>
        <v>124186</v>
      </c>
      <c r="BH25" s="246">
        <f>'LibPAS export'!CO27</f>
        <v>90444</v>
      </c>
      <c r="BI25" s="246">
        <f>'LibPAS export'!CP27</f>
        <v>552872</v>
      </c>
      <c r="BJ25" s="246">
        <f>'LibPAS export'!CQ27</f>
        <v>1683</v>
      </c>
      <c r="BK25" s="283">
        <f>'LibPAS export'!CG27</f>
        <v>2.6965000000000001E-3</v>
      </c>
      <c r="BL25" s="246">
        <f>'LibPAS export'!CR27</f>
        <v>0</v>
      </c>
      <c r="BM25" s="246">
        <f>'LibPAS export'!CS27</f>
        <v>0</v>
      </c>
      <c r="BN25" s="246">
        <f>'LibPAS export'!CT27</f>
        <v>0</v>
      </c>
      <c r="BO25" s="246">
        <f>'LibPAS export'!CU27</f>
        <v>0</v>
      </c>
      <c r="BP25" s="246">
        <f>'LibPAS export'!CV27</f>
        <v>0</v>
      </c>
      <c r="BQ25" s="246">
        <f>'LibPAS export'!CW27</f>
        <v>0</v>
      </c>
      <c r="BR25" s="10">
        <f>'LibPAS export'!CY27</f>
        <v>17531</v>
      </c>
      <c r="BS25" s="10">
        <f>'LibPAS export'!CZ27</f>
        <v>20638</v>
      </c>
      <c r="BT25" s="10">
        <f>'LibPAS export'!DA27</f>
        <v>38169</v>
      </c>
      <c r="BU25" s="10">
        <f>'LibPAS export'!DB27</f>
        <v>18199</v>
      </c>
      <c r="BV25" s="10">
        <f>'LibPAS export'!DC27</f>
        <v>12086</v>
      </c>
      <c r="BW25" s="10">
        <f>'LibPAS export'!DD27</f>
        <v>30285</v>
      </c>
      <c r="BX25" s="10" t="str">
        <f>'LibPAS export'!DE27</f>
        <v/>
      </c>
      <c r="BY25" s="10" t="str">
        <f>'LibPAS export'!DF27</f>
        <v/>
      </c>
      <c r="BZ25" s="10" t="str">
        <f>'LibPAS export'!DG27</f>
        <v/>
      </c>
      <c r="CA25" s="10">
        <f>'LibPAS export'!DH27</f>
        <v>68454</v>
      </c>
      <c r="CB25" s="10" t="str">
        <f>'LibPAS export'!DI27</f>
        <v/>
      </c>
      <c r="CC25" s="10">
        <f>'LibPAS export'!DJ27</f>
        <v>68454</v>
      </c>
      <c r="CD25" s="10">
        <f>'LibPAS export'!DK27</f>
        <v>991</v>
      </c>
      <c r="CE25" s="258">
        <f>'LibPAS export'!DX27</f>
        <v>28215</v>
      </c>
      <c r="CF25" s="244">
        <f>'LibPAS export'!DP27</f>
        <v>19</v>
      </c>
      <c r="CG25" s="244">
        <f>'LibPAS export'!DQ27</f>
        <v>67</v>
      </c>
      <c r="CH25" s="244">
        <f>'LibPAS export'!DR27</f>
        <v>86</v>
      </c>
      <c r="CI25" s="258">
        <f>'LibPAS export'!DM27</f>
        <v>3801</v>
      </c>
      <c r="CJ25" s="258">
        <f>'LibPAS export'!EC27</f>
        <v>1920</v>
      </c>
      <c r="CK25" s="258">
        <f>'LibPAS export'!DN27</f>
        <v>2582</v>
      </c>
      <c r="CL25" s="258">
        <f>'LibPAS export'!EG27</f>
        <v>563</v>
      </c>
      <c r="CM25" s="203">
        <f>'LibPAS export'!DS27</f>
        <v>0</v>
      </c>
      <c r="CN25" s="203" t="s">
        <v>2305</v>
      </c>
      <c r="CO25" s="244">
        <f>'LibPAS export'!DL27</f>
        <v>75</v>
      </c>
      <c r="CP25" s="10">
        <f>'LibPAS export'!ET27</f>
        <v>26976</v>
      </c>
      <c r="CQ25" s="10">
        <f>'LibPAS export'!EU27</f>
        <v>7717</v>
      </c>
      <c r="CR25" s="10">
        <f>'LibPAS export'!EV27</f>
        <v>34693</v>
      </c>
      <c r="CS25" s="10" t="str">
        <f>'LibPAS export'!EW27</f>
        <v/>
      </c>
      <c r="CT25" s="10" t="str">
        <f>'LibPAS export'!EX27</f>
        <v/>
      </c>
      <c r="CU25" s="10" t="str">
        <f>'LibPAS export'!EY27</f>
        <v/>
      </c>
      <c r="CV25" s="10">
        <f>'LibPAS export'!EZ27</f>
        <v>12284</v>
      </c>
      <c r="CW25" s="10">
        <f>'LibPAS export'!FA27</f>
        <v>3258</v>
      </c>
      <c r="CX25" s="10">
        <f>'LibPAS export'!FB27</f>
        <v>15542</v>
      </c>
      <c r="CY25" s="10">
        <f>'LibPAS export'!FC27</f>
        <v>50235</v>
      </c>
      <c r="CZ25" s="10">
        <f>'LibPAS export'!FE27</f>
        <v>11317</v>
      </c>
      <c r="DA25" s="10" t="str">
        <f>'LibPAS export'!FF27</f>
        <v/>
      </c>
      <c r="DB25" s="10">
        <f>'LibPAS export'!FG27</f>
        <v>61552</v>
      </c>
      <c r="DC25" s="10">
        <f>'LibPAS export'!FH27</f>
        <v>1961</v>
      </c>
      <c r="DD25" s="10">
        <f>'LibPAS export'!FQ27</f>
        <v>0</v>
      </c>
      <c r="DE25" s="10">
        <f t="shared" si="0"/>
        <v>1961</v>
      </c>
      <c r="DF25" s="10">
        <f>'LibPAS export'!FI27</f>
        <v>8698</v>
      </c>
      <c r="DG25" s="10">
        <f>'LibPAS export'!FN27</f>
        <v>21</v>
      </c>
      <c r="DH25" s="10">
        <f>'LibPAS export'!FR27</f>
        <v>0</v>
      </c>
      <c r="DI25" s="10">
        <f>'LibPAS export'!FS27</f>
        <v>21</v>
      </c>
      <c r="DJ25" s="258" t="str">
        <f>'LibPAS export'!FJ27</f>
        <v/>
      </c>
      <c r="DK25" s="258">
        <f>'LibPAS export'!FK27</f>
        <v>10659</v>
      </c>
      <c r="DL25" s="10">
        <f>'LibPAS export'!FU27</f>
        <v>37092</v>
      </c>
      <c r="DM25" s="10">
        <f>'LibPAS export'!FV27</f>
        <v>37086</v>
      </c>
      <c r="DN25" s="10">
        <f>'LibPAS export'!FW27</f>
        <v>0</v>
      </c>
      <c r="DO25" s="10">
        <f>'LibPAS export'!FX27</f>
        <v>0</v>
      </c>
      <c r="DP25" s="10">
        <f>'LibPAS export'!ER27</f>
        <v>74178</v>
      </c>
      <c r="DQ25" s="10" t="str">
        <f>'LibPAS export'!FY27</f>
        <v/>
      </c>
      <c r="DR25" s="10">
        <f>'LibPAS export'!GA27</f>
        <v>16473</v>
      </c>
      <c r="DS25" s="10">
        <f>'LibPAS export'!GB27</f>
        <v>4674</v>
      </c>
      <c r="DT25" s="10">
        <f>'LibPAS export'!GC27</f>
        <v>21147</v>
      </c>
      <c r="DU25" s="10">
        <f>'LibPAS export'!GD27</f>
        <v>53310</v>
      </c>
      <c r="DV25" s="244">
        <f>'LibPAS export'!GO27</f>
        <v>17</v>
      </c>
      <c r="DW25" s="244">
        <f>'LibPAS export'!GP27</f>
        <v>0</v>
      </c>
      <c r="DX25" s="244">
        <f>'LibPAS export'!GQ27</f>
        <v>87</v>
      </c>
      <c r="DY25" s="244">
        <f>'LibPAS export'!GR27</f>
        <v>6</v>
      </c>
      <c r="DZ25" s="244">
        <f>'LibPAS export'!GS27</f>
        <v>0</v>
      </c>
      <c r="EA25" s="244">
        <f>'LibPAS export'!GT27</f>
        <v>0</v>
      </c>
      <c r="EB25" s="244">
        <f>'LibPAS export'!GU27</f>
        <v>110</v>
      </c>
      <c r="EC25" s="244">
        <f>'LibPAS export'!GV27</f>
        <v>326</v>
      </c>
      <c r="ED25" s="244">
        <f>'LibPAS export'!GW27</f>
        <v>0</v>
      </c>
      <c r="EE25" s="244">
        <f>'LibPAS export'!GX27</f>
        <v>326</v>
      </c>
      <c r="EF25" s="10">
        <f>'LibPAS export'!HB27</f>
        <v>1915</v>
      </c>
      <c r="EG25" s="10">
        <f>'LibPAS export'!HC27</f>
        <v>297</v>
      </c>
      <c r="EH25" s="10">
        <f>'LibPAS export'!HD27</f>
        <v>2212</v>
      </c>
      <c r="EI25" s="10">
        <f>'LibPAS export'!GY27</f>
        <v>0</v>
      </c>
      <c r="EJ25" s="10">
        <f>'LibPAS export'!GZ27</f>
        <v>0</v>
      </c>
      <c r="EK25" s="10">
        <f>'LibPAS export'!HA27</f>
        <v>0</v>
      </c>
      <c r="EL25" s="10">
        <f>'LibPAS export'!HE27</f>
        <v>2538</v>
      </c>
      <c r="EM25" s="10" t="s">
        <v>5026</v>
      </c>
      <c r="EN25" s="10" t="s">
        <v>5026</v>
      </c>
      <c r="EO25" s="10" t="s">
        <v>5026</v>
      </c>
      <c r="EP25" s="10" t="s">
        <v>5026</v>
      </c>
      <c r="EQ25" s="258">
        <f>'LibPAS export'!HQ27</f>
        <v>76</v>
      </c>
      <c r="ER25" s="258">
        <f>'LibPAS export'!HR27</f>
        <v>620</v>
      </c>
      <c r="ES25" s="10" t="str">
        <f>'LibPAS export'!HL27</f>
        <v/>
      </c>
      <c r="ET25" s="10" t="str">
        <f>'LibPAS export'!HJ27</f>
        <v>Did not track this year</v>
      </c>
      <c r="EU25" s="10" t="str">
        <f>'LibPAS export'!HK27</f>
        <v>Did not track this year</v>
      </c>
      <c r="EV25" s="244">
        <f>'LibPAS export'!HS27</f>
        <v>8</v>
      </c>
      <c r="EW25" s="244">
        <f>'LibPAS export'!HT27</f>
        <v>199</v>
      </c>
      <c r="EX25" s="203" t="str">
        <f>'LibPAS export'!AT27</f>
        <v>www.youseemore.com/duplin</v>
      </c>
      <c r="EY25" s="244">
        <f>'LibPAS export'!HU27</f>
        <v>14</v>
      </c>
      <c r="EZ25" s="244">
        <f>'LibPAS export'!HV27</f>
        <v>44</v>
      </c>
      <c r="FA25" s="258">
        <f>'LibPAS export'!HW27</f>
        <v>11525</v>
      </c>
      <c r="FB25" s="10" t="str">
        <f>'LibPAS export'!HY27</f>
        <v/>
      </c>
      <c r="FC25" s="10" t="str">
        <f>'LibPAS export'!HZ27</f>
        <v/>
      </c>
      <c r="FD25" s="203" t="s">
        <v>1530</v>
      </c>
      <c r="FE25" s="203" t="s">
        <v>1530</v>
      </c>
      <c r="FF25" s="203" t="s">
        <v>1530</v>
      </c>
      <c r="FG25" s="203" t="s">
        <v>1530</v>
      </c>
      <c r="FH25" s="203" t="s">
        <v>1530</v>
      </c>
      <c r="FI25" s="203" t="s">
        <v>1530</v>
      </c>
      <c r="FJ25" s="203" t="s">
        <v>1530</v>
      </c>
      <c r="FK25" s="203" t="s">
        <v>1530</v>
      </c>
      <c r="FL25" s="203" t="s">
        <v>1530</v>
      </c>
      <c r="FM25" s="203" t="s">
        <v>1530</v>
      </c>
      <c r="FN25" s="203" t="s">
        <v>1530</v>
      </c>
      <c r="FO25" s="203" t="s">
        <v>1530</v>
      </c>
      <c r="FP25" s="203" t="s">
        <v>1530</v>
      </c>
      <c r="FQ25" s="203" t="s">
        <v>1530</v>
      </c>
      <c r="FR25" s="203" t="s">
        <v>1530</v>
      </c>
      <c r="FS25" s="203" t="s">
        <v>1530</v>
      </c>
      <c r="FT25" s="203" t="s">
        <v>1530</v>
      </c>
      <c r="FU25" s="203" t="s">
        <v>1530</v>
      </c>
      <c r="FV25" s="203" t="s">
        <v>1530</v>
      </c>
      <c r="FW25" s="203" t="s">
        <v>1530</v>
      </c>
      <c r="FX25" s="203" t="s">
        <v>1530</v>
      </c>
      <c r="FY25" s="203" t="s">
        <v>1530</v>
      </c>
      <c r="FZ25" s="203" t="s">
        <v>1530</v>
      </c>
      <c r="GA25" s="203" t="s">
        <v>1530</v>
      </c>
      <c r="GB25" s="203" t="s">
        <v>1530</v>
      </c>
      <c r="GC25" s="203" t="str">
        <f>'LibPAS export'!G27</f>
        <v>NC0029</v>
      </c>
      <c r="GD25" s="203" t="str">
        <f>'LibPAS export'!H27</f>
        <v>C-DUPLIN</v>
      </c>
      <c r="GE25" s="203" t="str">
        <f>'LibPAS export'!I27</f>
        <v>NO</v>
      </c>
      <c r="GF25" s="203" t="str">
        <f>'LibPAS export'!J27</f>
        <v>CO</v>
      </c>
      <c r="GG25" s="203" t="str">
        <f>'LibPAS export'!K27</f>
        <v>MO</v>
      </c>
      <c r="GH25" s="203" t="str">
        <f>'LibPAS export'!L27</f>
        <v>Y</v>
      </c>
      <c r="GI25" s="203" t="str">
        <f>'LibPAS export'!M27</f>
        <v>CO1</v>
      </c>
      <c r="GJ25" s="203" t="str">
        <f>'LibPAS export'!N27</f>
        <v>N</v>
      </c>
      <c r="GK25" s="258">
        <f>'LibPAS export'!O27</f>
        <v>60100</v>
      </c>
      <c r="GL25" s="203">
        <f>'LibPAS export'!AH27</f>
        <v>2</v>
      </c>
      <c r="GM25" s="203" t="str">
        <f>'LibPAS export'!AI27</f>
        <v>County</v>
      </c>
      <c r="GN25" s="203" t="str">
        <f>'LibPAS export'!P27</f>
        <v>Yes</v>
      </c>
      <c r="GO25" s="203">
        <f>'LibPAS export'!Q27</f>
        <v>95</v>
      </c>
      <c r="GP25" s="203">
        <f>'LibPAS export'!R27</f>
        <v>23</v>
      </c>
      <c r="GQ25" s="203">
        <f>'LibPAS export'!S27</f>
        <v>404</v>
      </c>
      <c r="GR25" s="203">
        <f>'LibPAS export'!T27</f>
        <v>7528</v>
      </c>
      <c r="GS25" s="203" t="str">
        <f>'LibPAS export'!U27</f>
        <v/>
      </c>
      <c r="GT25" s="203" t="str">
        <f>'LibPAS export'!V27</f>
        <v/>
      </c>
      <c r="GU25" s="203" t="str">
        <f>'LibPAS export'!W27</f>
        <v/>
      </c>
      <c r="GV25" s="203" t="str">
        <f>'LibPAS export'!X27</f>
        <v/>
      </c>
      <c r="GW25" s="283">
        <f>'LibPAS export'!GF27</f>
        <v>0.87155000000000005</v>
      </c>
      <c r="GX25" s="283">
        <f>'LibPAS export'!GG27</f>
        <v>0.12845000000000001</v>
      </c>
      <c r="GY25" s="245">
        <f>'LibPAS export'!GH27</f>
        <v>23.07273</v>
      </c>
      <c r="GZ25" s="245">
        <f>'LibPAS export'!GI27</f>
        <v>23.784949999999998</v>
      </c>
      <c r="HA25" s="245">
        <f>'LibPAS export'!GJ27</f>
        <v>19.176469999999998</v>
      </c>
      <c r="HB25" s="284">
        <f>'LibPAS export'!JC27</f>
        <v>7.4533100000000001</v>
      </c>
      <c r="HC25" s="284">
        <f>'LibPAS export'!JD27</f>
        <v>4.5598700000000001</v>
      </c>
      <c r="HD25" s="284">
        <f>'LibPAS export'!JE27</f>
        <v>1.6741600000000001</v>
      </c>
      <c r="HE25" s="284">
        <f>'LibPAS export'!JF27</f>
        <v>26.14423</v>
      </c>
      <c r="HF25" s="284">
        <f>'LibPAS export'!JG27</f>
        <v>15.9948</v>
      </c>
      <c r="HG25" s="284">
        <f>'LibPAS export'!JH27</f>
        <v>5.8725100000000001</v>
      </c>
      <c r="HH25" s="284">
        <f>'LibPAS export'!JI27</f>
        <v>10.370889999999999</v>
      </c>
      <c r="HI25" s="284">
        <f>'LibPAS export'!JJ27</f>
        <v>6.3448099999999998</v>
      </c>
      <c r="HJ25" s="284">
        <f>'LibPAS export'!JK27</f>
        <v>2.32951</v>
      </c>
      <c r="HK25" s="284">
        <f>'LibPAS export'!JL27</f>
        <v>0</v>
      </c>
      <c r="HL25" s="284">
        <f>'LibPAS export'!JM27</f>
        <v>0</v>
      </c>
      <c r="HM25" s="284">
        <f>'LibPAS export'!JN27</f>
        <v>0</v>
      </c>
      <c r="HN25" s="284">
        <f>'LibPAS export'!JO27</f>
        <v>217.83767</v>
      </c>
      <c r="HO25" s="284">
        <f>'LibPAS export'!JP27</f>
        <v>133.27108000000001</v>
      </c>
      <c r="HP25" s="284">
        <f>'LibPAS export'!JQ27</f>
        <v>48.93065</v>
      </c>
      <c r="HQ25" s="284">
        <f>'LibPAS export'!JR27</f>
        <v>35.572769999999998</v>
      </c>
      <c r="HR25" s="284">
        <f>'LibPAS export'!JS27</f>
        <v>21.763089999999998</v>
      </c>
      <c r="HS25" s="284">
        <f>'LibPAS export'!JT27</f>
        <v>7.9903500000000003</v>
      </c>
      <c r="HT25" s="284">
        <f>'LibPAS export'!JU27</f>
        <v>1.23424</v>
      </c>
      <c r="HU25" s="284">
        <f>'LibPAS export'!JV27</f>
        <v>0.88702000000000003</v>
      </c>
      <c r="HV25" s="284">
        <f>'LibPAS export'!JW27</f>
        <v>0.37830000000000003</v>
      </c>
      <c r="HW25" s="284">
        <f>'LibPAS export'!JX27</f>
        <v>9.4103200000000005</v>
      </c>
      <c r="HX25" s="284">
        <f>'LibPAS export'!JY27</f>
        <v>0</v>
      </c>
      <c r="HY25" s="284">
        <f>'LibPAS export'!JZ27</f>
        <v>0.2586</v>
      </c>
      <c r="HZ25" s="284">
        <f>'LibPAS export'!KA27</f>
        <v>0.35186000000000001</v>
      </c>
      <c r="IA25" s="284">
        <f>'LibPAS export'!KB27</f>
        <v>4.2229999999999997E-2</v>
      </c>
      <c r="IB25" s="284">
        <f>'LibPAS export'!KC27</f>
        <v>1.2999999999999999E-4</v>
      </c>
      <c r="IC25" s="284">
        <f>'LibPAS export'!KD27</f>
        <v>3.31E-3</v>
      </c>
      <c r="ID25" s="284">
        <f>'LibPAS export'!KE27</f>
        <v>0.19176000000000001</v>
      </c>
      <c r="IE25" s="284">
        <f>'LibPAS export'!KF27</f>
        <v>5.4200000000000003E-3</v>
      </c>
      <c r="IF25" s="284">
        <f>'LibPAS export'!KG27</f>
        <v>3.6810000000000002E-2</v>
      </c>
      <c r="IG25" s="284">
        <f>'LibPAS export'!KH27</f>
        <v>0</v>
      </c>
      <c r="IH25" s="284">
        <f>'LibPAS export'!KI27</f>
        <v>0</v>
      </c>
      <c r="II25" s="284">
        <f>'LibPAS export'!KJ27</f>
        <v>0</v>
      </c>
      <c r="IJ25" s="284">
        <f>'LibPAS export'!KK27</f>
        <v>5252</v>
      </c>
      <c r="IK25" s="284">
        <f>'LibPAS export'!KL27</f>
        <v>53310</v>
      </c>
      <c r="IL25" s="284">
        <f>'LibPAS export'!KM27</f>
        <v>53310</v>
      </c>
      <c r="IM25" s="284">
        <f>'LibPAS export'!KN27</f>
        <v>74178</v>
      </c>
      <c r="IN25" s="284">
        <f>'LibPAS export'!KO27</f>
        <v>74178</v>
      </c>
      <c r="IO25" s="284">
        <f>'LibPAS export'!KP27</f>
        <v>0.69079999999999997</v>
      </c>
      <c r="IP25" s="284">
        <f>'LibPAS export'!KQ27</f>
        <v>7308</v>
      </c>
      <c r="IQ25" s="284">
        <f>'LibPAS export'!KR27</f>
        <v>3.51355</v>
      </c>
      <c r="IR25" s="284">
        <f>'LibPAS export'!KS27</f>
        <v>1.98752</v>
      </c>
      <c r="IS25" s="284">
        <f>'LibPAS export'!KT27</f>
        <v>8.0648900000000001</v>
      </c>
      <c r="IT25" s="284">
        <f>'LibPAS export'!KU27</f>
        <v>0.33278000000000002</v>
      </c>
      <c r="IU25" s="284">
        <f>'LibPAS export'!KV27</f>
        <v>0</v>
      </c>
      <c r="IV25" s="284">
        <f>'LibPAS export'!KW27</f>
        <v>10.38519</v>
      </c>
      <c r="IW25" s="284">
        <f>'LibPAS export'!KX27</f>
        <v>5.6279899999999996</v>
      </c>
      <c r="IX25" s="284">
        <f>'LibPAS export'!KY27</f>
        <v>1.7866899999999999</v>
      </c>
      <c r="IY25" s="284">
        <f>'LibPAS export'!KZ27</f>
        <v>0</v>
      </c>
      <c r="IZ25" s="284">
        <f>'LibPAS export'!LA27</f>
        <v>1.25E-3</v>
      </c>
      <c r="JA25" s="284">
        <f>'LibPAS export'!LB27</f>
        <v>0.46947</v>
      </c>
      <c r="JB25" s="284">
        <f>'LibPAS export'!LC27</f>
        <v>1.4300000000000001E-3</v>
      </c>
      <c r="JC25" s="284">
        <f>'LibPAS export'!LD27</f>
        <v>4.7289999999999999E-2</v>
      </c>
      <c r="JD25" s="284">
        <f>'LibPAS export'!LE27</f>
        <v>0.47997000000000001</v>
      </c>
      <c r="JE25" s="284">
        <f>'LibPAS export'!LF27</f>
        <v>3.5466000000000002</v>
      </c>
      <c r="JF25" s="284">
        <f>'LibPAS export'!LG27</f>
        <v>1.139</v>
      </c>
      <c r="JG25" s="284">
        <f>'LibPAS export'!LH27</f>
        <v>0.15225</v>
      </c>
      <c r="JH25" s="284">
        <f>'LibPAS export'!LI27</f>
        <v>1334</v>
      </c>
      <c r="JI25" s="284">
        <f>'LibPAS export'!LJ27</f>
        <v>4.06677</v>
      </c>
      <c r="JJ25" s="284">
        <f>'LibPAS export'!LK27</f>
        <v>1.5048900000000001</v>
      </c>
      <c r="JK25" s="284">
        <f>'LibPAS export'!LL27</f>
        <v>270</v>
      </c>
      <c r="JL25" s="284">
        <f>'LibPAS export'!LM27</f>
        <v>148</v>
      </c>
      <c r="JM25" s="284">
        <f>'LibPAS export'!LN27</f>
        <v>9.1991999999999994</v>
      </c>
      <c r="JN25" s="284">
        <f>'LibPAS export'!LO27</f>
        <v>2.0663200000000002</v>
      </c>
      <c r="JO25" s="284">
        <f>'LibPAS export'!LP27</f>
        <v>1.5967199999999999</v>
      </c>
      <c r="JP25" s="284">
        <f>'LibPAS export'!LQ27</f>
        <v>0.16889000000000001</v>
      </c>
      <c r="JQ25" s="284">
        <f>'LibPAS export'!LR27</f>
        <v>1.6639999999999999E-2</v>
      </c>
      <c r="JR25" s="284">
        <f>'LibPAS export'!LS27</f>
        <v>0.43269000000000002</v>
      </c>
      <c r="JS25" s="284">
        <f>'LibPAS export'!LT27</f>
        <v>0</v>
      </c>
      <c r="JT25" s="284">
        <f>'LibPAS export'!LU27</f>
        <v>3</v>
      </c>
      <c r="JU25" s="284">
        <f>'LibPAS export'!LV27</f>
        <v>1.3914500000000001</v>
      </c>
      <c r="JV25" s="284">
        <f>'LibPAS export'!LW27</f>
        <v>1426</v>
      </c>
      <c r="JW25" s="284">
        <f>'LibPAS export'!LX27</f>
        <v>7.0938100000000004</v>
      </c>
      <c r="JX25" s="284">
        <f>'LibPAS export'!LY27</f>
        <v>1025</v>
      </c>
      <c r="JY25" s="284">
        <f>'LibPAS export'!LZ27</f>
        <v>0</v>
      </c>
      <c r="JZ25" s="284">
        <f>'LibPAS export'!MA27</f>
        <v>9.8706600000000009</v>
      </c>
      <c r="KA25" s="284">
        <f>'LibPAS export'!MB27</f>
        <v>0</v>
      </c>
      <c r="KB25" s="284" t="str">
        <f>'LibPAS export'!MC27</f>
        <v/>
      </c>
      <c r="KC25" s="284">
        <f>'LibPAS export'!MD27</f>
        <v>1.4476</v>
      </c>
      <c r="KD25" s="284">
        <f>'LibPAS export'!ME27</f>
        <v>2.32951</v>
      </c>
      <c r="KE25" s="284">
        <f>'LibPAS export'!MF27</f>
        <v>2.0142600000000002</v>
      </c>
      <c r="KF25" s="284">
        <f>'LibPAS export'!MG27</f>
        <v>12.504160000000001</v>
      </c>
      <c r="KG25" s="284">
        <f>'LibPAS export'!MH27</f>
        <v>3.50773</v>
      </c>
      <c r="KH25" s="284">
        <f>'LibPAS export'!MI27</f>
        <v>10.370889999999999</v>
      </c>
      <c r="KI25" s="284">
        <f>'LibPAS export'!MJ27</f>
        <v>24.086539999999999</v>
      </c>
      <c r="KJ25" s="284">
        <f>'LibPAS export'!MK27</f>
        <v>33324</v>
      </c>
      <c r="KK25" s="284">
        <f>'LibPAS export'!ML27</f>
        <v>25186</v>
      </c>
      <c r="KL25" s="284">
        <f>'LibPAS export'!MM27</f>
        <v>0.13683000000000001</v>
      </c>
      <c r="KM25" s="284">
        <f>'LibPAS export'!MN27</f>
        <v>0</v>
      </c>
      <c r="KN25" s="284">
        <f>'LibPAS export'!MO27</f>
        <v>0.19040000000000001</v>
      </c>
      <c r="KO25" s="284">
        <f>'LibPAS export'!MP27</f>
        <v>1.3480000000000001E-2</v>
      </c>
      <c r="KP25" s="284">
        <f>'LibPAS export'!MQ27</f>
        <v>0</v>
      </c>
      <c r="KQ25" s="284">
        <f>'LibPAS export'!MR27</f>
        <v>1.8759999999999999E-2</v>
      </c>
      <c r="KR25" s="284">
        <f>'LibPAS export'!MS27</f>
        <v>1</v>
      </c>
      <c r="KS25" s="284">
        <f>'LibPAS export'!MT27</f>
        <v>9.8522200000000004E-2</v>
      </c>
      <c r="KT25" s="284">
        <f>'LibPAS export'!MU27</f>
        <v>0.9014778</v>
      </c>
      <c r="KU25" s="284">
        <f>'LibPAS export'!MV27</f>
        <v>0.244195</v>
      </c>
      <c r="KV25" s="284">
        <f>'LibPAS export'!MW27</f>
        <v>0.75580499999999995</v>
      </c>
      <c r="KW25" s="284">
        <f>'LibPAS export'!MX27</f>
        <v>0.22461980000000001</v>
      </c>
      <c r="KX25" s="284">
        <f>'LibPAS export'!MY27</f>
        <v>0</v>
      </c>
      <c r="KY25" s="284">
        <f>'LibPAS export'!MZ27</f>
        <v>0.14939620000000001</v>
      </c>
      <c r="KZ25" s="284">
        <f>'LibPAS export'!NA27</f>
        <v>5.1048000000000003E-2</v>
      </c>
      <c r="LA25" s="284">
        <f>'LibPAS export'!NB27</f>
        <v>0.1635894</v>
      </c>
      <c r="LB25" s="284">
        <f>'LibPAS export'!NC27</f>
        <v>0.1735718</v>
      </c>
      <c r="LC25" s="284">
        <f>'LibPAS export'!ND27</f>
        <v>0.46239459999999999</v>
      </c>
      <c r="LD25" s="284">
        <f>'LibPAS export'!NE27</f>
        <v>0.61179079999999997</v>
      </c>
      <c r="LE25" s="284">
        <f>'LibPAS export'!NF27</f>
        <v>3.2043599999999998E-2</v>
      </c>
      <c r="LF25" s="284">
        <f>'LibPAS export'!NG27</f>
        <v>0.77657609999999999</v>
      </c>
      <c r="LG25" s="284">
        <f>'LibPAS export'!NH27</f>
        <v>0</v>
      </c>
      <c r="LH25" s="284">
        <f>'LibPAS export'!NI27</f>
        <v>0.1913803</v>
      </c>
      <c r="LI25" s="284">
        <f>'LibPAS export'!NJ27</f>
        <v>8137</v>
      </c>
      <c r="LJ25" s="284">
        <f>'LibPAS export'!NK27</f>
        <v>2.5209199999999998</v>
      </c>
      <c r="LK25" s="284">
        <f>'LibPAS export'!NL27</f>
        <v>60100</v>
      </c>
      <c r="LL25" s="284">
        <f>'LibPAS export'!NM27</f>
        <v>60100</v>
      </c>
      <c r="LM25" s="284">
        <f>'LibPAS export'!NN27</f>
        <v>5921</v>
      </c>
      <c r="LN25" s="284">
        <f>'LibPAS export'!NO27</f>
        <v>0.77273610000000004</v>
      </c>
      <c r="LO25" s="284">
        <f>'LibPAS export'!NP27</f>
        <v>0</v>
      </c>
      <c r="LP25" s="284">
        <f>'LibPAS export'!NQ27</f>
        <v>0.22726389999999999</v>
      </c>
      <c r="LQ25" s="284">
        <f>'LibPAS export'!NR27</f>
        <v>0.29015999999999997</v>
      </c>
      <c r="LR25" s="284">
        <f>'LibPAS export'!NS27</f>
        <v>0.89807000000000003</v>
      </c>
      <c r="LS25" s="284">
        <f>'LibPAS export'!NT27</f>
        <v>0.21929999999999999</v>
      </c>
      <c r="LT25" s="284">
        <f>'LibPAS export'!NU27</f>
        <v>0</v>
      </c>
      <c r="LU25" s="284">
        <f>'LibPAS export'!NV27</f>
        <v>0.77298999999999995</v>
      </c>
      <c r="LV25" s="284">
        <f>'LibPAS export'!NW27</f>
        <v>2</v>
      </c>
      <c r="LW25" s="284">
        <f>'LibPAS export'!NX27</f>
        <v>0.59731000000000001</v>
      </c>
      <c r="LX25" s="284">
        <f>'LibPAS export'!NY27</f>
        <v>0.13417000000000001</v>
      </c>
      <c r="LY25" s="284">
        <f>'LibPAS export'!NZ27</f>
        <v>0.11885</v>
      </c>
      <c r="LZ25" s="285">
        <f>'LibPAS export'!EH27</f>
        <v>2.9288499999999999E-2</v>
      </c>
      <c r="MA25" s="285">
        <f>'LibPAS export'!EI27</f>
        <v>6.9850000000000001E-4</v>
      </c>
      <c r="MB25" s="285">
        <f>'LibPAS export'!EJ27</f>
        <v>0.28588190000000002</v>
      </c>
      <c r="MC25" s="285">
        <f>'LibPAS export'!EK27</f>
        <v>0</v>
      </c>
      <c r="MD25" s="285">
        <f>'LibPAS export'!EL27</f>
        <v>0.2627584</v>
      </c>
      <c r="ME25" s="285">
        <f>'LibPAS export'!EM27</f>
        <v>8.0090000000000001E-4</v>
      </c>
      <c r="MF25" s="285">
        <f>'LibPAS export'!EN27</f>
        <v>0.63749299999999998</v>
      </c>
      <c r="MG25" s="285">
        <f>'LibPAS export'!EO27</f>
        <v>5.3278100000000002E-2</v>
      </c>
      <c r="MH25" s="285">
        <f>'LibPAS export'!EP27</f>
        <v>0.20952299999999999</v>
      </c>
      <c r="MI25" s="285"/>
    </row>
    <row r="26" spans="1:347" x14ac:dyDescent="0.2">
      <c r="A26" s="6" t="str">
        <f>'LibPAS export'!G28</f>
        <v>NC0030</v>
      </c>
      <c r="B26" s="6" t="s">
        <v>2821</v>
      </c>
      <c r="C26" s="203" t="s">
        <v>1975</v>
      </c>
      <c r="D26" s="203" t="s">
        <v>1976</v>
      </c>
      <c r="E26" s="203" t="str">
        <f>'LibPAS export'!AG28</f>
        <v>DURHAM COUNTY LIBRARY</v>
      </c>
      <c r="F26" s="203" t="str">
        <f>'LibPAS export'!AJ28</f>
        <v>DURHAM</v>
      </c>
      <c r="G26" s="203" t="str">
        <f>'LibPAS export'!Y28</f>
        <v>PO BOX 3809</v>
      </c>
      <c r="H26" s="203" t="str">
        <f>'LibPAS export'!Z28</f>
        <v>DURHAM</v>
      </c>
      <c r="I26" s="203" t="str">
        <f>'LibPAS export'!AA28</f>
        <v>27702</v>
      </c>
      <c r="J26" s="203" t="str">
        <f>'LibPAS export'!AB28</f>
        <v>3809</v>
      </c>
      <c r="K26" s="203" t="str">
        <f>'LibPAS export'!AC28</f>
        <v>300 N ROXBORO ST</v>
      </c>
      <c r="L26" s="203" t="str">
        <f>'LibPAS export'!AD28</f>
        <v>DURHAM</v>
      </c>
      <c r="M26" s="203" t="str">
        <f>'LibPAS export'!AE28</f>
        <v>27701</v>
      </c>
      <c r="N26" s="203" t="str">
        <f>'LibPAS export'!AF28</f>
        <v>3414</v>
      </c>
      <c r="O26" s="203" t="str">
        <f>'LibPAS export'!AK28</f>
        <v>Tammy Baggett</v>
      </c>
      <c r="P26" s="203" t="str">
        <f>'LibPAS export'!AL28</f>
        <v>(919) 560-0160</v>
      </c>
      <c r="Q26" s="203" t="str">
        <f>'LibPAS export'!AM28</f>
        <v>(919) 560-0137</v>
      </c>
      <c r="R26" s="203" t="str">
        <f>'LibPAS export'!AN28</f>
        <v>tbaggett@dconc.gov</v>
      </c>
      <c r="S26" s="203" t="str">
        <f>'LibPAS export'!AO28</f>
        <v>Shelley Geyer</v>
      </c>
      <c r="T26" s="203" t="str">
        <f>'LibPAS export'!AP28</f>
        <v>Adult Services Manager, North Regional Library</v>
      </c>
      <c r="U26" s="203" t="str">
        <f>'LibPAS export'!AQ28</f>
        <v>(919) 560-0237</v>
      </c>
      <c r="V26" s="203" t="str">
        <f>'LibPAS export'!AR28</f>
        <v>(919) 560-0246</v>
      </c>
      <c r="W26" s="203" t="str">
        <f>'LibPAS export'!AS28</f>
        <v>mgeyer@dconc.gov</v>
      </c>
      <c r="X26" s="203">
        <f>'LibPAS export'!BB28</f>
        <v>1</v>
      </c>
      <c r="Y26" s="203">
        <f>'LibPAS export'!BC28</f>
        <v>7</v>
      </c>
      <c r="Z26" s="203">
        <f>'LibPAS export'!BD28</f>
        <v>1</v>
      </c>
      <c r="AA26" s="203">
        <f>'LibPAS export'!BE28</f>
        <v>2</v>
      </c>
      <c r="AB26" s="10">
        <f>'LibPAS export'!BH28</f>
        <v>20278</v>
      </c>
      <c r="AC26" s="203">
        <f>'LibPAS export'!BI28</f>
        <v>49.36</v>
      </c>
      <c r="AD26" s="203">
        <f>'LibPAS export'!BJ28</f>
        <v>0</v>
      </c>
      <c r="AE26" s="203">
        <f>'LibPAS export'!BK28</f>
        <v>49.36</v>
      </c>
      <c r="AF26" s="203">
        <f>'LibPAS export'!BL28</f>
        <v>79.48</v>
      </c>
      <c r="AG26" s="203">
        <f>'LibPAS export'!BM28</f>
        <v>128.84</v>
      </c>
      <c r="AH26" s="286">
        <f>'LibPAS export'!BN28</f>
        <v>0.38311079999999997</v>
      </c>
      <c r="AI26" s="246">
        <f>'LibPAS export'!BO28</f>
        <v>106700</v>
      </c>
      <c r="AJ26" s="246" t="str">
        <f>'LibPAS export'!BP28</f>
        <v>$84,444-145,637</v>
      </c>
      <c r="AK26" s="274" t="str">
        <f>'LibPAS export'!BQ28</f>
        <v>2010</v>
      </c>
      <c r="AL26" s="276">
        <f>'LibPAS export'!BR28</f>
        <v>36472</v>
      </c>
      <c r="AM26" s="276">
        <f>'LibPAS export'!BS28</f>
        <v>12.6</v>
      </c>
      <c r="AN26" s="276">
        <f>'LibPAS export'!BT28</f>
        <v>13.91</v>
      </c>
      <c r="AO26" s="276">
        <f>'LibPAS export'!BU28</f>
        <v>16.13</v>
      </c>
      <c r="AP26" s="246">
        <f>'LibPAS export'!BW28</f>
        <v>0</v>
      </c>
      <c r="AQ26" s="246">
        <f>'LibPAS export'!BX28</f>
        <v>9095142</v>
      </c>
      <c r="AR26" s="246">
        <f>'LibPAS export'!BY28</f>
        <v>9095142</v>
      </c>
      <c r="AS26" s="246">
        <f>'LibPAS export'!BZ28</f>
        <v>222753</v>
      </c>
      <c r="AT26" s="246">
        <f>'LibPAS export'!CA28</f>
        <v>0</v>
      </c>
      <c r="AU26" s="246">
        <f>'LibPAS export'!CB28</f>
        <v>222753</v>
      </c>
      <c r="AV26" s="246">
        <f>'LibPAS export'!CC28</f>
        <v>0</v>
      </c>
      <c r="AW26" s="246">
        <f>'LibPAS export'!CD28</f>
        <v>0</v>
      </c>
      <c r="AX26" s="246">
        <f>'LibPAS export'!CE28</f>
        <v>0</v>
      </c>
      <c r="AY26" s="246">
        <f>'LibPAS export'!CF28</f>
        <v>298212</v>
      </c>
      <c r="AZ26" s="246">
        <f>'LibPAS export'!BV28</f>
        <v>9616107</v>
      </c>
      <c r="BA26" s="246">
        <f>'LibPAS export'!CH28</f>
        <v>5359348</v>
      </c>
      <c r="BB26" s="246">
        <f>'LibPAS export'!CI28</f>
        <v>1257131</v>
      </c>
      <c r="BC26" s="246">
        <f>'LibPAS export'!CJ28</f>
        <v>6616479</v>
      </c>
      <c r="BD26" s="246">
        <f>'LibPAS export'!CK28</f>
        <v>792197</v>
      </c>
      <c r="BE26" s="246">
        <f>'LibPAS export'!CL28</f>
        <v>134000</v>
      </c>
      <c r="BF26" s="246">
        <f>'LibPAS export'!CM28</f>
        <v>248006</v>
      </c>
      <c r="BG26" s="246">
        <f>'LibPAS export'!CN28</f>
        <v>1174203</v>
      </c>
      <c r="BH26" s="246">
        <f>'LibPAS export'!CO28</f>
        <v>1281362</v>
      </c>
      <c r="BI26" s="246">
        <f>'LibPAS export'!CP28</f>
        <v>9072044</v>
      </c>
      <c r="BJ26" s="246">
        <f>'LibPAS export'!CQ28</f>
        <v>534773</v>
      </c>
      <c r="BK26" s="283">
        <f>'LibPAS export'!CG28</f>
        <v>5.5612200000000001E-2</v>
      </c>
      <c r="BL26" s="246">
        <f>'LibPAS export'!CR28</f>
        <v>0</v>
      </c>
      <c r="BM26" s="246">
        <f>'LibPAS export'!CS28</f>
        <v>0</v>
      </c>
      <c r="BN26" s="246">
        <f>'LibPAS export'!CT28</f>
        <v>0</v>
      </c>
      <c r="BO26" s="246">
        <f>'LibPAS export'!CU28</f>
        <v>0</v>
      </c>
      <c r="BP26" s="246">
        <f>'LibPAS export'!CV28</f>
        <v>0</v>
      </c>
      <c r="BQ26" s="246">
        <f>'LibPAS export'!CW28</f>
        <v>23182</v>
      </c>
      <c r="BR26" s="10">
        <f>'LibPAS export'!CY28</f>
        <v>182865</v>
      </c>
      <c r="BS26" s="10">
        <f>'LibPAS export'!CZ28</f>
        <v>172119</v>
      </c>
      <c r="BT26" s="10">
        <f>'LibPAS export'!DA28</f>
        <v>354984</v>
      </c>
      <c r="BU26" s="10">
        <f>'LibPAS export'!DB28</f>
        <v>159860</v>
      </c>
      <c r="BV26" s="10">
        <f>'LibPAS export'!DC28</f>
        <v>67431</v>
      </c>
      <c r="BW26" s="10">
        <f>'LibPAS export'!DD28</f>
        <v>227291</v>
      </c>
      <c r="BX26" s="10">
        <f>'LibPAS export'!DE28</f>
        <v>23686</v>
      </c>
      <c r="BY26" s="10">
        <f>'LibPAS export'!DF28</f>
        <v>2357</v>
      </c>
      <c r="BZ26" s="10">
        <f>'LibPAS export'!DG28</f>
        <v>26043</v>
      </c>
      <c r="CA26" s="10">
        <f>'LibPAS export'!DH28</f>
        <v>608318</v>
      </c>
      <c r="CB26" s="10" t="str">
        <f>'LibPAS export'!DI28</f>
        <v/>
      </c>
      <c r="CC26" s="10">
        <f>'LibPAS export'!DJ28</f>
        <v>608318</v>
      </c>
      <c r="CD26" s="10">
        <f>'LibPAS export'!DK28</f>
        <v>0</v>
      </c>
      <c r="CE26" s="258">
        <f>'LibPAS export'!DX28</f>
        <v>31147</v>
      </c>
      <c r="CF26" s="244">
        <f>'LibPAS export'!DP28</f>
        <v>14</v>
      </c>
      <c r="CG26" s="244">
        <f>'LibPAS export'!DQ28</f>
        <v>67</v>
      </c>
      <c r="CH26" s="244">
        <f>'LibPAS export'!DR28</f>
        <v>81</v>
      </c>
      <c r="CI26" s="258">
        <f>'LibPAS export'!DM28</f>
        <v>40168</v>
      </c>
      <c r="CJ26" s="258">
        <f>'LibPAS export'!EC28</f>
        <v>3948</v>
      </c>
      <c r="CK26" s="258">
        <f>'LibPAS export'!DN28</f>
        <v>40400</v>
      </c>
      <c r="CL26" s="258">
        <f>'LibPAS export'!EG28</f>
        <v>564</v>
      </c>
      <c r="CM26" s="203">
        <f>'LibPAS export'!DS28</f>
        <v>0</v>
      </c>
      <c r="CN26" s="203">
        <f>'LibPAS export'!EQ28</f>
        <v>157</v>
      </c>
      <c r="CO26" s="244">
        <f>'LibPAS export'!DL28</f>
        <v>663</v>
      </c>
      <c r="CP26" s="10">
        <f>'LibPAS export'!ET28</f>
        <v>531222</v>
      </c>
      <c r="CQ26" s="10">
        <f>'LibPAS export'!EU28</f>
        <v>423182</v>
      </c>
      <c r="CR26" s="10">
        <f>'LibPAS export'!EV28</f>
        <v>954404</v>
      </c>
      <c r="CS26" s="10">
        <f>'LibPAS export'!EW28</f>
        <v>89092</v>
      </c>
      <c r="CT26" s="10">
        <f>'LibPAS export'!EX28</f>
        <v>4484</v>
      </c>
      <c r="CU26" s="10">
        <f>'LibPAS export'!EY28</f>
        <v>93576</v>
      </c>
      <c r="CV26" s="10">
        <f>'LibPAS export'!EZ28</f>
        <v>992974</v>
      </c>
      <c r="CW26" s="10">
        <f>'LibPAS export'!FA28</f>
        <v>197665</v>
      </c>
      <c r="CX26" s="10">
        <f>'LibPAS export'!FB28</f>
        <v>1190639</v>
      </c>
      <c r="CY26" s="10">
        <f>'LibPAS export'!FC28</f>
        <v>2238619</v>
      </c>
      <c r="CZ26" s="10">
        <f>'LibPAS export'!FE28</f>
        <v>3546</v>
      </c>
      <c r="DA26" s="10" t="str">
        <f>'LibPAS export'!FF28</f>
        <v/>
      </c>
      <c r="DB26" s="10">
        <f>'LibPAS export'!FG28</f>
        <v>2242165</v>
      </c>
      <c r="DC26" s="10">
        <f>'LibPAS export'!FH28</f>
        <v>240703</v>
      </c>
      <c r="DD26" s="10">
        <f>'LibPAS export'!FQ28</f>
        <v>16674</v>
      </c>
      <c r="DE26" s="10">
        <f t="shared" si="0"/>
        <v>257377</v>
      </c>
      <c r="DF26" s="10">
        <f>'LibPAS export'!FI28</f>
        <v>651109</v>
      </c>
      <c r="DG26" s="10">
        <f>'LibPAS export'!FN28</f>
        <v>39128</v>
      </c>
      <c r="DH26" s="10">
        <f>'LibPAS export'!FR28</f>
        <v>0</v>
      </c>
      <c r="DI26" s="10">
        <f>'LibPAS export'!FS28</f>
        <v>55802</v>
      </c>
      <c r="DJ26" s="258" t="str">
        <f>'LibPAS export'!FJ28</f>
        <v/>
      </c>
      <c r="DK26" s="258">
        <f>'LibPAS export'!FK28</f>
        <v>891812</v>
      </c>
      <c r="DL26" s="10">
        <f>'LibPAS export'!FU28</f>
        <v>596999</v>
      </c>
      <c r="DM26" s="10">
        <f>'LibPAS export'!FV28</f>
        <v>2550648</v>
      </c>
      <c r="DN26" s="10">
        <f>'LibPAS export'!FW28</f>
        <v>18021</v>
      </c>
      <c r="DO26" s="10">
        <f>'LibPAS export'!FX28</f>
        <v>31668</v>
      </c>
      <c r="DP26" s="10">
        <f>'LibPAS export'!ER28</f>
        <v>3197336</v>
      </c>
      <c r="DQ26" s="10" t="str">
        <f>'LibPAS export'!FY28</f>
        <v/>
      </c>
      <c r="DR26" s="10">
        <f>'LibPAS export'!GA28</f>
        <v>151961</v>
      </c>
      <c r="DS26" s="10">
        <f>'LibPAS export'!GB28</f>
        <v>45661</v>
      </c>
      <c r="DT26" s="10">
        <f>'LibPAS export'!GC28</f>
        <v>197622</v>
      </c>
      <c r="DU26" s="10">
        <f>'LibPAS export'!GD28</f>
        <v>1646088</v>
      </c>
      <c r="DV26" s="244">
        <f>'LibPAS export'!GO28</f>
        <v>1415</v>
      </c>
      <c r="DW26" s="244">
        <f>'LibPAS export'!GP28</f>
        <v>29</v>
      </c>
      <c r="DX26" s="244">
        <f>'LibPAS export'!GQ28</f>
        <v>2927</v>
      </c>
      <c r="DY26" s="244">
        <f>'LibPAS export'!GR28</f>
        <v>655</v>
      </c>
      <c r="DZ26" s="244">
        <f>'LibPAS export'!GS28</f>
        <v>586</v>
      </c>
      <c r="EA26" s="244">
        <f>'LibPAS export'!GT28</f>
        <v>44</v>
      </c>
      <c r="EB26" s="244">
        <f>'LibPAS export'!GU28</f>
        <v>5656</v>
      </c>
      <c r="EC26" s="244">
        <f>'LibPAS export'!GV28</f>
        <v>14782</v>
      </c>
      <c r="ED26" s="244">
        <f>'LibPAS export'!GW28</f>
        <v>1458</v>
      </c>
      <c r="EE26" s="244">
        <f>'LibPAS export'!GX28</f>
        <v>16240</v>
      </c>
      <c r="EF26" s="10">
        <f>'LibPAS export'!HB28</f>
        <v>115733</v>
      </c>
      <c r="EG26" s="10">
        <f>'LibPAS export'!HC28</f>
        <v>22040</v>
      </c>
      <c r="EH26" s="10">
        <f>'LibPAS export'!HD28</f>
        <v>137773</v>
      </c>
      <c r="EI26" s="10">
        <f>'LibPAS export'!GY28</f>
        <v>5212</v>
      </c>
      <c r="EJ26" s="10">
        <f>'LibPAS export'!GZ28</f>
        <v>1733</v>
      </c>
      <c r="EK26" s="10">
        <f>'LibPAS export'!HA28</f>
        <v>6945</v>
      </c>
      <c r="EL26" s="10">
        <f>'LibPAS export'!HE28</f>
        <v>160958</v>
      </c>
      <c r="EM26" s="10" t="s">
        <v>5026</v>
      </c>
      <c r="EN26" s="10" t="s">
        <v>5026</v>
      </c>
      <c r="EO26" s="10" t="s">
        <v>5026</v>
      </c>
      <c r="EP26" s="10" t="s">
        <v>5026</v>
      </c>
      <c r="EQ26" s="258">
        <f>'LibPAS export'!HQ28</f>
        <v>12711</v>
      </c>
      <c r="ER26" s="258">
        <f>'LibPAS export'!HR28</f>
        <v>112006</v>
      </c>
      <c r="ES26" s="10">
        <f>'LibPAS export'!HL28</f>
        <v>224484</v>
      </c>
      <c r="ET26" s="10" t="str">
        <f>'LibPAS export'!HJ28</f>
        <v>Did not track this year</v>
      </c>
      <c r="EU26" s="10" t="str">
        <f>'LibPAS export'!HK28</f>
        <v>Did not track this year</v>
      </c>
      <c r="EV26" s="244">
        <f>'LibPAS export'!HS28</f>
        <v>508</v>
      </c>
      <c r="EW26" s="244">
        <f>'LibPAS export'!HT28</f>
        <v>2482</v>
      </c>
      <c r="EX26" s="203" t="str">
        <f>'LibPAS export'!AT28</f>
        <v>www.durhamcountylibrary.org</v>
      </c>
      <c r="EY26" s="244">
        <f>'LibPAS export'!HU28</f>
        <v>143</v>
      </c>
      <c r="EZ26" s="244">
        <f>'LibPAS export'!HV28</f>
        <v>215</v>
      </c>
      <c r="FA26" s="258">
        <f>'LibPAS export'!HW28</f>
        <v>413072</v>
      </c>
      <c r="FB26" s="10">
        <f>'LibPAS export'!HY28</f>
        <v>2893882</v>
      </c>
      <c r="FC26" s="10" t="str">
        <f>'LibPAS export'!HZ28</f>
        <v/>
      </c>
      <c r="FD26" s="203" t="s">
        <v>1530</v>
      </c>
      <c r="FE26" s="203" t="s">
        <v>1530</v>
      </c>
      <c r="FF26" s="203" t="s">
        <v>1530</v>
      </c>
      <c r="FG26" s="203" t="s">
        <v>1530</v>
      </c>
      <c r="FH26" s="203" t="s">
        <v>1530</v>
      </c>
      <c r="FI26" s="203" t="s">
        <v>1530</v>
      </c>
      <c r="FJ26" s="203" t="s">
        <v>1530</v>
      </c>
      <c r="FK26" s="203" t="s">
        <v>1530</v>
      </c>
      <c r="FL26" s="203" t="s">
        <v>1530</v>
      </c>
      <c r="FM26" s="203" t="s">
        <v>1530</v>
      </c>
      <c r="FN26" s="203" t="s">
        <v>1530</v>
      </c>
      <c r="FO26" s="203" t="s">
        <v>1530</v>
      </c>
      <c r="FP26" s="203" t="s">
        <v>1530</v>
      </c>
      <c r="FQ26" s="203" t="s">
        <v>1530</v>
      </c>
      <c r="FR26" s="203" t="s">
        <v>1530</v>
      </c>
      <c r="FS26" s="203" t="s">
        <v>1530</v>
      </c>
      <c r="FT26" s="203" t="s">
        <v>1530</v>
      </c>
      <c r="FU26" s="203" t="s">
        <v>1530</v>
      </c>
      <c r="FV26" s="203" t="s">
        <v>1530</v>
      </c>
      <c r="FW26" s="203" t="s">
        <v>1530</v>
      </c>
      <c r="FX26" s="203" t="s">
        <v>1530</v>
      </c>
      <c r="FY26" s="203" t="s">
        <v>1530</v>
      </c>
      <c r="FZ26" s="203" t="s">
        <v>1530</v>
      </c>
      <c r="GA26" s="203" t="s">
        <v>1530</v>
      </c>
      <c r="GB26" s="203" t="s">
        <v>1530</v>
      </c>
      <c r="GC26" s="203" t="str">
        <f>'LibPAS export'!G28</f>
        <v>NC0030</v>
      </c>
      <c r="GD26" s="203" t="str">
        <f>'LibPAS export'!H28</f>
        <v>C-DURHAM</v>
      </c>
      <c r="GE26" s="203" t="str">
        <f>'LibPAS export'!I28</f>
        <v>NO</v>
      </c>
      <c r="GF26" s="203" t="str">
        <f>'LibPAS export'!J28</f>
        <v>CO</v>
      </c>
      <c r="GG26" s="203" t="str">
        <f>'LibPAS export'!K28</f>
        <v>MO</v>
      </c>
      <c r="GH26" s="203" t="str">
        <f>'LibPAS export'!L28</f>
        <v>Y</v>
      </c>
      <c r="GI26" s="203" t="str">
        <f>'LibPAS export'!M28</f>
        <v>CO2</v>
      </c>
      <c r="GJ26" s="203" t="str">
        <f>'LibPAS export'!N28</f>
        <v>N</v>
      </c>
      <c r="GK26" s="258">
        <f>'LibPAS export'!O28</f>
        <v>277732</v>
      </c>
      <c r="GL26" s="203">
        <f>'LibPAS export'!AH28</f>
        <v>3</v>
      </c>
      <c r="GM26" s="203" t="str">
        <f>'LibPAS export'!AI28</f>
        <v>County</v>
      </c>
      <c r="GN26" s="203" t="str">
        <f>'LibPAS export'!P28</f>
        <v>Yes</v>
      </c>
      <c r="GO26" s="203">
        <f>'LibPAS export'!Q28</f>
        <v>4222</v>
      </c>
      <c r="GP26" s="203">
        <f>'LibPAS export'!R28</f>
        <v>739</v>
      </c>
      <c r="GQ26" s="203">
        <f>'LibPAS export'!S28</f>
        <v>29349</v>
      </c>
      <c r="GR26" s="203">
        <f>'LibPAS export'!T28</f>
        <v>321568</v>
      </c>
      <c r="GS26" s="203">
        <f>'LibPAS export'!U28</f>
        <v>587</v>
      </c>
      <c r="GT26" s="203">
        <f>'LibPAS export'!V28</f>
        <v>125</v>
      </c>
      <c r="GU26" s="203">
        <f>'LibPAS export'!W28</f>
        <v>1585</v>
      </c>
      <c r="GV26" s="203">
        <f>'LibPAS export'!X28</f>
        <v>30145</v>
      </c>
      <c r="GW26" s="283">
        <f>'LibPAS export'!GF28</f>
        <v>0.85596000000000005</v>
      </c>
      <c r="GX26" s="283">
        <f>'LibPAS export'!GG28</f>
        <v>0.1009</v>
      </c>
      <c r="GY26" s="245">
        <f>'LibPAS export'!GH28</f>
        <v>28.457920000000001</v>
      </c>
      <c r="GZ26" s="245">
        <f>'LibPAS export'!GI28</f>
        <v>38.462589999999999</v>
      </c>
      <c r="HA26" s="245">
        <f>'LibPAS export'!GJ28</f>
        <v>11.24654</v>
      </c>
      <c r="HB26" s="284">
        <f>'LibPAS export'!JC28</f>
        <v>2.83738</v>
      </c>
      <c r="HC26" s="284">
        <f>'LibPAS export'!JD28</f>
        <v>2.0693700000000002</v>
      </c>
      <c r="HD26" s="284">
        <f>'LibPAS export'!JE28</f>
        <v>0.36724000000000001</v>
      </c>
      <c r="HE26" s="284">
        <f>'LibPAS export'!JF28</f>
        <v>45.906039999999997</v>
      </c>
      <c r="HF26" s="284">
        <f>'LibPAS export'!JG28</f>
        <v>33.48048</v>
      </c>
      <c r="HG26" s="284">
        <f>'LibPAS export'!JH28</f>
        <v>5.9416599999999997</v>
      </c>
      <c r="HH26" s="284">
        <f>'LibPAS export'!JI28</f>
        <v>5.5112800000000002</v>
      </c>
      <c r="HI26" s="284">
        <f>'LibPAS export'!JJ28</f>
        <v>4.01952</v>
      </c>
      <c r="HJ26" s="284">
        <f>'LibPAS export'!JK28</f>
        <v>0.71333000000000002</v>
      </c>
      <c r="HK26" s="284">
        <f>'LibPAS export'!JL28</f>
        <v>40.412880000000001</v>
      </c>
      <c r="HL26" s="284">
        <f>'LibPAS export'!JM28</f>
        <v>29.474170000000001</v>
      </c>
      <c r="HM26" s="284">
        <f>'LibPAS export'!JN28</f>
        <v>5.2306800000000004</v>
      </c>
      <c r="HN26" s="284">
        <f>'LibPAS export'!JO28</f>
        <v>56.3628</v>
      </c>
      <c r="HO26" s="284">
        <f>'LibPAS export'!JP28</f>
        <v>41.106870000000001</v>
      </c>
      <c r="HP26" s="284">
        <f>'LibPAS export'!JQ28</f>
        <v>7.2950900000000001</v>
      </c>
      <c r="HQ26" s="284">
        <f>'LibPAS export'!JR28</f>
        <v>7.0642699999999996</v>
      </c>
      <c r="HR26" s="284">
        <f>'LibPAS export'!JS28</f>
        <v>5.1521600000000003</v>
      </c>
      <c r="HS26" s="284">
        <f>'LibPAS export'!JT28</f>
        <v>0.91434000000000004</v>
      </c>
      <c r="HT26" s="284">
        <f>'LibPAS export'!JU28</f>
        <v>11.512309999999999</v>
      </c>
      <c r="HU26" s="284">
        <f>'LibPAS export'!JV28</f>
        <v>5.9268900000000002</v>
      </c>
      <c r="HV26" s="284">
        <f>'LibPAS export'!JW28</f>
        <v>2.57056</v>
      </c>
      <c r="HW26" s="284">
        <f>'LibPAS export'!JX28</f>
        <v>12.559329999999999</v>
      </c>
      <c r="HX26" s="284">
        <f>'LibPAS export'!JY28</f>
        <v>0.80828</v>
      </c>
      <c r="HY26" s="284">
        <f>'LibPAS export'!JZ28</f>
        <v>4.6239400000000002</v>
      </c>
      <c r="HZ26" s="284">
        <f>'LibPAS export'!KA28</f>
        <v>0.71155999999999997</v>
      </c>
      <c r="IA26" s="284">
        <f>'LibPAS export'!KB28</f>
        <v>0.57954000000000006</v>
      </c>
      <c r="IB26" s="284">
        <f>'LibPAS export'!KC28</f>
        <v>1.83E-3</v>
      </c>
      <c r="IC26" s="284">
        <f>'LibPAS export'!KD28</f>
        <v>8.94E-3</v>
      </c>
      <c r="ID26" s="284">
        <f>'LibPAS export'!KE28</f>
        <v>1.4873000000000001</v>
      </c>
      <c r="IE26" s="284">
        <f>'LibPAS export'!KF28</f>
        <v>5.8470000000000001E-2</v>
      </c>
      <c r="IF26" s="284">
        <f>'LibPAS export'!KG28</f>
        <v>0.49606</v>
      </c>
      <c r="IG26" s="284">
        <f>'LibPAS export'!KH28</f>
        <v>1742</v>
      </c>
      <c r="IH26" s="284">
        <f>'LibPAS export'!KI28</f>
        <v>4547</v>
      </c>
      <c r="II26" s="284">
        <f>'LibPAS export'!KJ28</f>
        <v>4547</v>
      </c>
      <c r="IJ26" s="284">
        <f>'LibPAS export'!KK28</f>
        <v>12776</v>
      </c>
      <c r="IK26" s="284">
        <f>'LibPAS export'!KL28</f>
        <v>33348</v>
      </c>
      <c r="IL26" s="284">
        <f>'LibPAS export'!KM28</f>
        <v>33348</v>
      </c>
      <c r="IM26" s="284">
        <f>'LibPAS export'!KN28</f>
        <v>64775</v>
      </c>
      <c r="IN26" s="284">
        <f>'LibPAS export'!KO28</f>
        <v>64775</v>
      </c>
      <c r="IO26" s="284">
        <f>'LibPAS export'!KP28</f>
        <v>4.4031700000000003</v>
      </c>
      <c r="IP26" s="284">
        <f>'LibPAS export'!KQ28</f>
        <v>24816</v>
      </c>
      <c r="IQ26" s="284">
        <f>'LibPAS export'!KR28</f>
        <v>11.93093</v>
      </c>
      <c r="IR26" s="284">
        <f>'LibPAS export'!KS28</f>
        <v>0.80203999999999998</v>
      </c>
      <c r="IS26" s="284">
        <f>'LibPAS export'!KT28</f>
        <v>32.747909999999997</v>
      </c>
      <c r="IT26" s="284">
        <f>'LibPAS export'!KU28</f>
        <v>0</v>
      </c>
      <c r="IU26" s="284">
        <f>'LibPAS export'!KV28</f>
        <v>1.0737399999999999</v>
      </c>
      <c r="IV26" s="284">
        <f>'LibPAS export'!KW28</f>
        <v>34.623690000000003</v>
      </c>
      <c r="IW26" s="284">
        <f>'LibPAS export'!KX28</f>
        <v>23.823250000000002</v>
      </c>
      <c r="IX26" s="284">
        <f>'LibPAS export'!KY28</f>
        <v>2.6145499999999999</v>
      </c>
      <c r="IY26" s="284">
        <f>'LibPAS export'!KZ28</f>
        <v>0</v>
      </c>
      <c r="IZ26" s="284">
        <f>'LibPAS export'!LA28</f>
        <v>2.3900000000000002E-3</v>
      </c>
      <c r="JA26" s="284">
        <f>'LibPAS export'!LB28</f>
        <v>0.11215</v>
      </c>
      <c r="JB26" s="284">
        <f>'LibPAS export'!LC28</f>
        <v>2.9E-4</v>
      </c>
      <c r="JC26" s="284">
        <f>'LibPAS export'!LD28</f>
        <v>0.24976999999999999</v>
      </c>
      <c r="JD26" s="284">
        <f>'LibPAS export'!LE28</f>
        <v>0.65195000000000003</v>
      </c>
      <c r="JE26" s="284">
        <f>'LibPAS export'!LF28</f>
        <v>3.3548900000000001</v>
      </c>
      <c r="JF26" s="284">
        <f>'LibPAS export'!LG28</f>
        <v>2.1903100000000002</v>
      </c>
      <c r="JG26" s="284">
        <f>'LibPAS export'!LH28</f>
        <v>0.28617999999999999</v>
      </c>
      <c r="JH26" s="284">
        <f>'LibPAS export'!LI28</f>
        <v>157</v>
      </c>
      <c r="JI26" s="284">
        <f>'LibPAS export'!LJ28</f>
        <v>0.40987000000000001</v>
      </c>
      <c r="JJ26" s="284">
        <f>'LibPAS export'!LK28</f>
        <v>4.6136600000000003</v>
      </c>
      <c r="JK26" s="284">
        <f>'LibPAS export'!LL28</f>
        <v>223</v>
      </c>
      <c r="JL26" s="284">
        <f>'LibPAS export'!LM28</f>
        <v>207</v>
      </c>
      <c r="JM26" s="284">
        <f>'LibPAS export'!LN28</f>
        <v>32.664740000000002</v>
      </c>
      <c r="JN26" s="284">
        <f>'LibPAS export'!LO28</f>
        <v>4.22783</v>
      </c>
      <c r="JO26" s="284">
        <f>'LibPAS export'!LP28</f>
        <v>2.8523800000000001</v>
      </c>
      <c r="JP26" s="284">
        <f>'LibPAS export'!LQ28</f>
        <v>0.46389999999999998</v>
      </c>
      <c r="JQ26" s="284">
        <f>'LibPAS export'!LR28</f>
        <v>0.17773</v>
      </c>
      <c r="JR26" s="284">
        <f>'LibPAS export'!LS28</f>
        <v>0.40217999999999998</v>
      </c>
      <c r="JS26" s="284">
        <f>'LibPAS export'!LT28</f>
        <v>9</v>
      </c>
      <c r="JT26" s="284">
        <f>'LibPAS export'!LU28</f>
        <v>47</v>
      </c>
      <c r="JU26" s="284">
        <f>'LibPAS export'!LV28</f>
        <v>1.94238</v>
      </c>
      <c r="JV26" s="284">
        <f>'LibPAS export'!LW28</f>
        <v>61487</v>
      </c>
      <c r="JW26" s="284">
        <f>'LibPAS export'!LX28</f>
        <v>81.176050000000004</v>
      </c>
      <c r="JX26" s="284">
        <f>'LibPAS export'!LY28</f>
        <v>31655</v>
      </c>
      <c r="JY26" s="284">
        <f>'LibPAS export'!LZ28</f>
        <v>11.070320000000001</v>
      </c>
      <c r="JZ26" s="284">
        <f>'LibPAS export'!MA28</f>
        <v>157.67511999999999</v>
      </c>
      <c r="KA26" s="284">
        <f>'LibPAS export'!MB28</f>
        <v>0.13636999999999999</v>
      </c>
      <c r="KB26" s="284">
        <f>'LibPAS export'!MC28</f>
        <v>4317</v>
      </c>
      <c r="KC26" s="284">
        <f>'LibPAS export'!MD28</f>
        <v>0.22711000000000001</v>
      </c>
      <c r="KD26" s="284">
        <f>'LibPAS export'!ME28</f>
        <v>0.71333000000000002</v>
      </c>
      <c r="KE26" s="284">
        <f>'LibPAS export'!MF28</f>
        <v>0.44113000000000002</v>
      </c>
      <c r="KF26" s="284">
        <f>'LibPAS export'!MG28</f>
        <v>7.3012800000000002</v>
      </c>
      <c r="KG26" s="284">
        <f>'LibPAS export'!MH28</f>
        <v>16.17905</v>
      </c>
      <c r="KH26" s="284">
        <f>'LibPAS export'!MI28</f>
        <v>5.5112800000000002</v>
      </c>
      <c r="KI26" s="284">
        <f>'LibPAS export'!MJ28</f>
        <v>35.451050000000002</v>
      </c>
      <c r="KJ26" s="284">
        <f>'LibPAS export'!MK28</f>
        <v>51354</v>
      </c>
      <c r="KK26" s="284">
        <f>'LibPAS export'!ML28</f>
        <v>41596</v>
      </c>
      <c r="KL26" s="284">
        <f>'LibPAS export'!MM28</f>
        <v>4.0300000000000002E-2</v>
      </c>
      <c r="KM26" s="284">
        <f>'LibPAS export'!MN28</f>
        <v>0.57394000000000001</v>
      </c>
      <c r="KN26" s="284">
        <f>'LibPAS export'!MO28</f>
        <v>7.8270000000000006E-2</v>
      </c>
      <c r="KO26" s="284">
        <f>'LibPAS export'!MP28</f>
        <v>1.5440000000000001E-2</v>
      </c>
      <c r="KP26" s="284">
        <f>'LibPAS export'!MQ28</f>
        <v>0.21987999999999999</v>
      </c>
      <c r="KQ26" s="284">
        <f>'LibPAS export'!MR28</f>
        <v>2.9989999999999999E-2</v>
      </c>
      <c r="KR26" s="284">
        <f>'LibPAS export'!MS28</f>
        <v>1</v>
      </c>
      <c r="KS26" s="284">
        <f>'LibPAS export'!MT28</f>
        <v>0.38311079999999997</v>
      </c>
      <c r="KT26" s="284">
        <f>'LibPAS export'!MU28</f>
        <v>0.61688920000000003</v>
      </c>
      <c r="KU26" s="284">
        <f>'LibPAS export'!MV28</f>
        <v>0.19</v>
      </c>
      <c r="KV26" s="284">
        <f>'LibPAS export'!MW28</f>
        <v>0.81</v>
      </c>
      <c r="KW26" s="284">
        <f>'LibPAS export'!MX28</f>
        <v>0.12943089999999999</v>
      </c>
      <c r="KX26" s="284">
        <f>'LibPAS export'!MY28</f>
        <v>1.4770699999999999E-2</v>
      </c>
      <c r="KY26" s="284">
        <f>'LibPAS export'!MZ28</f>
        <v>0.138572</v>
      </c>
      <c r="KZ26" s="284">
        <f>'LibPAS export'!NA28</f>
        <v>2.7337400000000001E-2</v>
      </c>
      <c r="LA26" s="284">
        <f>'LibPAS export'!NB28</f>
        <v>0.1412429</v>
      </c>
      <c r="LB26" s="284">
        <f>'LibPAS export'!NC28</f>
        <v>8.7322899999999995E-2</v>
      </c>
      <c r="LC26" s="284">
        <f>'LibPAS export'!ND28</f>
        <v>0.59075420000000001</v>
      </c>
      <c r="LD26" s="284">
        <f>'LibPAS export'!NE28</f>
        <v>0.72932620000000004</v>
      </c>
      <c r="LE26" s="284">
        <f>'LibPAS export'!NF28</f>
        <v>0</v>
      </c>
      <c r="LF26" s="284">
        <f>'LibPAS export'!NG28</f>
        <v>0.94582370000000004</v>
      </c>
      <c r="LG26" s="284">
        <f>'LibPAS export'!NH28</f>
        <v>3.10117E-2</v>
      </c>
      <c r="LH26" s="284">
        <f>'LibPAS export'!NI28</f>
        <v>2.31646E-2</v>
      </c>
      <c r="LI26" s="284">
        <f>'LibPAS export'!NJ28</f>
        <v>9757</v>
      </c>
      <c r="LJ26" s="284">
        <f>'LibPAS export'!NK28</f>
        <v>8.3294800000000002</v>
      </c>
      <c r="LK26" s="284">
        <f>'LibPAS export'!NL28</f>
        <v>5626</v>
      </c>
      <c r="LL26" s="284">
        <f>'LibPAS export'!NM28</f>
        <v>5626</v>
      </c>
      <c r="LM26" s="284">
        <f>'LibPAS export'!NN28</f>
        <v>2155</v>
      </c>
      <c r="LN26" s="284">
        <f>'LibPAS export'!NO28</f>
        <v>0.67466780000000004</v>
      </c>
      <c r="LO26" s="284">
        <f>'LibPAS export'!NP28</f>
        <v>0.11412</v>
      </c>
      <c r="LP26" s="284">
        <f>'LibPAS export'!NQ28</f>
        <v>0.21121219999999999</v>
      </c>
      <c r="LQ26" s="284">
        <f>'LibPAS export'!NR28</f>
        <v>0.59658999999999995</v>
      </c>
      <c r="LR26" s="284">
        <f>'LibPAS export'!NS28</f>
        <v>2.5433599999999998</v>
      </c>
      <c r="LS26" s="284">
        <f>'LibPAS export'!NT28</f>
        <v>0.48324</v>
      </c>
      <c r="LT26" s="284">
        <f>'LibPAS export'!NU28</f>
        <v>23</v>
      </c>
      <c r="LU26" s="284">
        <f>'LibPAS export'!NV28</f>
        <v>4.0360399999999998</v>
      </c>
      <c r="LV26" s="284">
        <f>'LibPAS export'!NW28</f>
        <v>12</v>
      </c>
      <c r="LW26" s="284">
        <f>'LibPAS export'!NX28</f>
        <v>2.7229800000000002</v>
      </c>
      <c r="LX26" s="284">
        <f>'LibPAS export'!NY28</f>
        <v>0.35243999999999998</v>
      </c>
      <c r="LY26" s="284">
        <f>'LibPAS export'!NZ28</f>
        <v>0.33250000000000002</v>
      </c>
      <c r="LZ26" s="285">
        <f>'LibPAS export'!EH28</f>
        <v>5.6413100000000001E-2</v>
      </c>
      <c r="MA26" s="285">
        <f>'LibPAS export'!EI28</f>
        <v>9.1299999999999997E-4</v>
      </c>
      <c r="MB26" s="285">
        <f>'LibPAS export'!EJ28</f>
        <v>4.91073E-2</v>
      </c>
      <c r="MC26" s="285">
        <f>'LibPAS export'!EK28</f>
        <v>0</v>
      </c>
      <c r="MD26" s="285">
        <f>'LibPAS export'!EL28</f>
        <v>4.28937E-2</v>
      </c>
      <c r="ME26" s="285">
        <f>'LibPAS export'!EM28</f>
        <v>1.115E-4</v>
      </c>
      <c r="MF26" s="285">
        <f>'LibPAS export'!EN28</f>
        <v>0.83773739999999997</v>
      </c>
      <c r="MG26" s="285">
        <f>'LibPAS export'!EO28</f>
        <v>6.0753799999999997E-2</v>
      </c>
      <c r="MH26" s="285">
        <f>'LibPAS export'!EP28</f>
        <v>0.4016516</v>
      </c>
      <c r="MI26" s="285"/>
    </row>
    <row r="27" spans="1:347" x14ac:dyDescent="0.2">
      <c r="A27" s="6" t="str">
        <f>'LibPAS export'!G29</f>
        <v>NC0007</v>
      </c>
      <c r="B27" s="6" t="s">
        <v>2822</v>
      </c>
      <c r="C27" s="203" t="s">
        <v>1978</v>
      </c>
      <c r="D27" s="203" t="s">
        <v>1979</v>
      </c>
      <c r="E27" s="203" t="str">
        <f>'LibPAS export'!AG29</f>
        <v>EAST ALBEMARLE REGIONAL LIBRARY</v>
      </c>
      <c r="F27" s="203" t="str">
        <f>'LibPAS export'!AJ29</f>
        <v>PASQUOTANK</v>
      </c>
      <c r="G27" s="203" t="str">
        <f>'LibPAS export'!Y29</f>
        <v>100 E COLONIAL AVE</v>
      </c>
      <c r="H27" s="203" t="str">
        <f>'LibPAS export'!Z29</f>
        <v>ELIZABETH CITY</v>
      </c>
      <c r="I27" s="203" t="str">
        <f>'LibPAS export'!AA29</f>
        <v>27909</v>
      </c>
      <c r="J27" s="203" t="str">
        <f>'LibPAS export'!AB29</f>
        <v/>
      </c>
      <c r="K27" s="203" t="str">
        <f>'LibPAS export'!AC29</f>
        <v>100 E COLONIAL AVE</v>
      </c>
      <c r="L27" s="203" t="str">
        <f>'LibPAS export'!AD29</f>
        <v>ELIZABETH CITY</v>
      </c>
      <c r="M27" s="203" t="str">
        <f>'LibPAS export'!AE29</f>
        <v>27909</v>
      </c>
      <c r="N27" s="203" t="str">
        <f>'LibPAS export'!AF29</f>
        <v/>
      </c>
      <c r="O27" s="203" t="str">
        <f>'LibPAS export'!AK29</f>
        <v>Jonathan Wark</v>
      </c>
      <c r="P27" s="203" t="str">
        <f>'LibPAS export'!AL29</f>
        <v>(252) 335-2511</v>
      </c>
      <c r="Q27" s="203" t="str">
        <f>'LibPAS export'!AM29</f>
        <v>(252) 335-2386</v>
      </c>
      <c r="R27" s="203" t="str">
        <f>'LibPAS export'!AN29</f>
        <v>jwark@earlibrary.org</v>
      </c>
      <c r="S27" s="203" t="str">
        <f>'LibPAS export'!AO29</f>
        <v>Marian Barnes</v>
      </c>
      <c r="T27" s="203" t="str">
        <f>'LibPAS export'!AP29</f>
        <v>Admin Assistant/Finance Officer</v>
      </c>
      <c r="U27" s="203" t="str">
        <f>'LibPAS export'!AQ29</f>
        <v>(252) 335-2511</v>
      </c>
      <c r="V27" s="203" t="str">
        <f>'LibPAS export'!AR29</f>
        <v>(252) 335-2386</v>
      </c>
      <c r="W27" s="203" t="str">
        <f>'LibPAS export'!AS29</f>
        <v>mbarnes@earlibrary.org</v>
      </c>
      <c r="X27" s="203">
        <f>'LibPAS export'!BB29</f>
        <v>1</v>
      </c>
      <c r="Y27" s="203">
        <f>'LibPAS export'!BC29</f>
        <v>6</v>
      </c>
      <c r="Z27" s="203">
        <f>'LibPAS export'!BD29</f>
        <v>1</v>
      </c>
      <c r="AA27" s="203">
        <f>'LibPAS export'!BE29</f>
        <v>2</v>
      </c>
      <c r="AB27" s="10">
        <f>'LibPAS export'!BH29</f>
        <v>18698</v>
      </c>
      <c r="AC27" s="203">
        <f>'LibPAS export'!BI29</f>
        <v>4.75</v>
      </c>
      <c r="AD27" s="203">
        <f>'LibPAS export'!BJ29</f>
        <v>0</v>
      </c>
      <c r="AE27" s="203">
        <f>'LibPAS export'!BK29</f>
        <v>4.75</v>
      </c>
      <c r="AF27" s="203">
        <f>'LibPAS export'!BL29</f>
        <v>37.229999999999997</v>
      </c>
      <c r="AG27" s="203">
        <f>'LibPAS export'!BM29</f>
        <v>41.98</v>
      </c>
      <c r="AH27" s="286">
        <f>'LibPAS export'!BN29</f>
        <v>0.1131491</v>
      </c>
      <c r="AI27" s="246">
        <f>'LibPAS export'!BO29</f>
        <v>65257</v>
      </c>
      <c r="AJ27" s="246" t="str">
        <f>'LibPAS export'!BP29</f>
        <v>53,223 - 79,010</v>
      </c>
      <c r="AK27" s="274" t="str">
        <f>'LibPAS export'!BQ29</f>
        <v>2011</v>
      </c>
      <c r="AL27" s="276">
        <f>'LibPAS export'!BR29</f>
        <v>37125</v>
      </c>
      <c r="AM27" s="276">
        <f>'LibPAS export'!BS29</f>
        <v>10.34</v>
      </c>
      <c r="AN27" s="276">
        <f>'LibPAS export'!BT29</f>
        <v>10.34</v>
      </c>
      <c r="AO27" s="276">
        <f>'LibPAS export'!BU29</f>
        <v>10.96</v>
      </c>
      <c r="AP27" s="246">
        <f>'LibPAS export'!BW29</f>
        <v>1500</v>
      </c>
      <c r="AQ27" s="246">
        <f>'LibPAS export'!BX29</f>
        <v>2025747</v>
      </c>
      <c r="AR27" s="246">
        <f>'LibPAS export'!BY29</f>
        <v>2027247</v>
      </c>
      <c r="AS27" s="246">
        <f>'LibPAS export'!BZ29</f>
        <v>372581</v>
      </c>
      <c r="AT27" s="246">
        <f>'LibPAS export'!CA29</f>
        <v>1000</v>
      </c>
      <c r="AU27" s="246">
        <f>'LibPAS export'!CB29</f>
        <v>373581</v>
      </c>
      <c r="AV27" s="246">
        <f>'LibPAS export'!CC29</f>
        <v>12096</v>
      </c>
      <c r="AW27" s="246">
        <f>'LibPAS export'!CD29</f>
        <v>0</v>
      </c>
      <c r="AX27" s="246">
        <f>'LibPAS export'!CE29</f>
        <v>12096</v>
      </c>
      <c r="AY27" s="246">
        <f>'LibPAS export'!CF29</f>
        <v>78721</v>
      </c>
      <c r="AZ27" s="246">
        <f>'LibPAS export'!BV29</f>
        <v>2491645</v>
      </c>
      <c r="BA27" s="246">
        <f>'LibPAS export'!CH29</f>
        <v>1321838</v>
      </c>
      <c r="BB27" s="246">
        <f>'LibPAS export'!CI29</f>
        <v>562925</v>
      </c>
      <c r="BC27" s="246">
        <f>'LibPAS export'!CJ29</f>
        <v>1884763</v>
      </c>
      <c r="BD27" s="246">
        <f>'LibPAS export'!CK29</f>
        <v>96280</v>
      </c>
      <c r="BE27" s="246">
        <f>'LibPAS export'!CL29</f>
        <v>11688</v>
      </c>
      <c r="BF27" s="246">
        <f>'LibPAS export'!CM29</f>
        <v>23594</v>
      </c>
      <c r="BG27" s="246">
        <f>'LibPAS export'!CN29</f>
        <v>131562</v>
      </c>
      <c r="BH27" s="246">
        <f>'LibPAS export'!CO29</f>
        <v>360705</v>
      </c>
      <c r="BI27" s="246">
        <f>'LibPAS export'!CP29</f>
        <v>2377030</v>
      </c>
      <c r="BJ27" s="246">
        <f>'LibPAS export'!CQ29</f>
        <v>53641</v>
      </c>
      <c r="BK27" s="283">
        <f>'LibPAS export'!CG29</f>
        <v>2.15283E-2</v>
      </c>
      <c r="BL27" s="246">
        <f>'LibPAS export'!CR29</f>
        <v>0</v>
      </c>
      <c r="BM27" s="246">
        <f>'LibPAS export'!CS29</f>
        <v>0</v>
      </c>
      <c r="BN27" s="246">
        <f>'LibPAS export'!CT29</f>
        <v>0</v>
      </c>
      <c r="BO27" s="246">
        <f>'LibPAS export'!CU29</f>
        <v>0</v>
      </c>
      <c r="BP27" s="246">
        <f>'LibPAS export'!CV29</f>
        <v>0</v>
      </c>
      <c r="BQ27" s="246">
        <f>'LibPAS export'!CW29</f>
        <v>0</v>
      </c>
      <c r="BR27" s="10">
        <f>'LibPAS export'!CY29</f>
        <v>64583</v>
      </c>
      <c r="BS27" s="10">
        <f>'LibPAS export'!CZ29</f>
        <v>73403</v>
      </c>
      <c r="BT27" s="10">
        <f>'LibPAS export'!DA29</f>
        <v>137986</v>
      </c>
      <c r="BU27" s="10">
        <f>'LibPAS export'!DB29</f>
        <v>45960</v>
      </c>
      <c r="BV27" s="10">
        <f>'LibPAS export'!DC29</f>
        <v>18441</v>
      </c>
      <c r="BW27" s="10">
        <f>'LibPAS export'!DD29</f>
        <v>64401</v>
      </c>
      <c r="BX27" s="10">
        <f>'LibPAS export'!DE29</f>
        <v>4606</v>
      </c>
      <c r="BY27" s="10">
        <f>'LibPAS export'!DF29</f>
        <v>1970</v>
      </c>
      <c r="BZ27" s="10">
        <f>'LibPAS export'!DG29</f>
        <v>6576</v>
      </c>
      <c r="CA27" s="10">
        <f>'LibPAS export'!DH29</f>
        <v>208963</v>
      </c>
      <c r="CB27" s="10" t="str">
        <f>'LibPAS export'!DI29</f>
        <v/>
      </c>
      <c r="CC27" s="10">
        <f>'LibPAS export'!DJ29</f>
        <v>208963</v>
      </c>
      <c r="CD27" s="10">
        <f>'LibPAS export'!DK29</f>
        <v>8125</v>
      </c>
      <c r="CE27" s="258">
        <f>'LibPAS export'!DX29</f>
        <v>29006</v>
      </c>
      <c r="CF27" s="244">
        <f>'LibPAS export'!DP29</f>
        <v>8</v>
      </c>
      <c r="CG27" s="244">
        <f>'LibPAS export'!DQ29</f>
        <v>67</v>
      </c>
      <c r="CH27" s="244">
        <f>'LibPAS export'!DR29</f>
        <v>75</v>
      </c>
      <c r="CI27" s="258">
        <f>'LibPAS export'!DM29</f>
        <v>8860</v>
      </c>
      <c r="CJ27" s="258">
        <f>'LibPAS export'!EC29</f>
        <v>1920</v>
      </c>
      <c r="CK27" s="258">
        <f>'LibPAS export'!DN29</f>
        <v>13893</v>
      </c>
      <c r="CL27" s="258">
        <f>'LibPAS export'!EG29</f>
        <v>563</v>
      </c>
      <c r="CM27" s="203">
        <f>'LibPAS export'!DS29</f>
        <v>0</v>
      </c>
      <c r="CN27" s="203">
        <f>'LibPAS export'!EQ29</f>
        <v>12</v>
      </c>
      <c r="CO27" s="244">
        <f>'LibPAS export'!DL29</f>
        <v>124</v>
      </c>
      <c r="CP27" s="10">
        <f>'LibPAS export'!ET29</f>
        <v>145537</v>
      </c>
      <c r="CQ27" s="10">
        <f>'LibPAS export'!EU29</f>
        <v>51851</v>
      </c>
      <c r="CR27" s="10">
        <f>'LibPAS export'!EV29</f>
        <v>197388</v>
      </c>
      <c r="CS27" s="10">
        <f>'LibPAS export'!EW29</f>
        <v>10674</v>
      </c>
      <c r="CT27" s="10">
        <f>'LibPAS export'!EX29</f>
        <v>897</v>
      </c>
      <c r="CU27" s="10">
        <f>'LibPAS export'!EY29</f>
        <v>11571</v>
      </c>
      <c r="CV27" s="10">
        <f>'LibPAS export'!EZ29</f>
        <v>135512</v>
      </c>
      <c r="CW27" s="10">
        <f>'LibPAS export'!FA29</f>
        <v>20355</v>
      </c>
      <c r="CX27" s="10">
        <f>'LibPAS export'!FB29</f>
        <v>155867</v>
      </c>
      <c r="CY27" s="10">
        <f>'LibPAS export'!FC29</f>
        <v>364826</v>
      </c>
      <c r="CZ27" s="10">
        <f>'LibPAS export'!FE29</f>
        <v>9687</v>
      </c>
      <c r="DA27" s="10" t="str">
        <f>'LibPAS export'!FF29</f>
        <v/>
      </c>
      <c r="DB27" s="10">
        <f>'LibPAS export'!FG29</f>
        <v>374513</v>
      </c>
      <c r="DC27" s="10">
        <f>'LibPAS export'!FH29</f>
        <v>26593</v>
      </c>
      <c r="DD27" s="10">
        <f>'LibPAS export'!FQ29</f>
        <v>328</v>
      </c>
      <c r="DE27" s="10">
        <f t="shared" si="0"/>
        <v>26921</v>
      </c>
      <c r="DF27" s="10">
        <f>'LibPAS export'!FI29</f>
        <v>80395</v>
      </c>
      <c r="DG27" s="10">
        <f>'LibPAS export'!FN29</f>
        <v>22143</v>
      </c>
      <c r="DH27" s="10" t="str">
        <f>'LibPAS export'!FR29</f>
        <v/>
      </c>
      <c r="DI27" s="10">
        <f>'LibPAS export'!FS29</f>
        <v>22471</v>
      </c>
      <c r="DJ27" s="258" t="str">
        <f>'LibPAS export'!FJ29</f>
        <v/>
      </c>
      <c r="DK27" s="258">
        <f>'LibPAS export'!FK29</f>
        <v>106988</v>
      </c>
      <c r="DL27" s="10">
        <f>'LibPAS export'!FU29</f>
        <v>127598</v>
      </c>
      <c r="DM27" s="10">
        <f>'LibPAS export'!FV29</f>
        <v>337184</v>
      </c>
      <c r="DN27" s="10">
        <f>'LibPAS export'!FW29</f>
        <v>8466</v>
      </c>
      <c r="DO27" s="10">
        <f>'LibPAS export'!FX29</f>
        <v>0</v>
      </c>
      <c r="DP27" s="10">
        <f>'LibPAS export'!ER29</f>
        <v>473248</v>
      </c>
      <c r="DQ27" s="10">
        <f>'LibPAS export'!FY29</f>
        <v>624</v>
      </c>
      <c r="DR27" s="10">
        <f>'LibPAS export'!GA29</f>
        <v>41686</v>
      </c>
      <c r="DS27" s="10">
        <f>'LibPAS export'!GB29</f>
        <v>11947</v>
      </c>
      <c r="DT27" s="10">
        <f>'LibPAS export'!GC29</f>
        <v>53633</v>
      </c>
      <c r="DU27" s="10">
        <f>'LibPAS export'!GD29</f>
        <v>377512</v>
      </c>
      <c r="DV27" s="244">
        <f>'LibPAS export'!GO29</f>
        <v>355</v>
      </c>
      <c r="DW27" s="244">
        <f>'LibPAS export'!GP29</f>
        <v>12</v>
      </c>
      <c r="DX27" s="244">
        <f>'LibPAS export'!GQ29</f>
        <v>952</v>
      </c>
      <c r="DY27" s="244">
        <f>'LibPAS export'!GR29</f>
        <v>475</v>
      </c>
      <c r="DZ27" s="244">
        <f>'LibPAS export'!GS29</f>
        <v>6</v>
      </c>
      <c r="EA27" s="244">
        <f>'LibPAS export'!GT29</f>
        <v>0</v>
      </c>
      <c r="EB27" s="244">
        <f>'LibPAS export'!GU29</f>
        <v>1800</v>
      </c>
      <c r="EC27" s="244">
        <f>'LibPAS export'!GV29</f>
        <v>3676</v>
      </c>
      <c r="ED27" s="244">
        <f>'LibPAS export'!GW29</f>
        <v>646</v>
      </c>
      <c r="EE27" s="244">
        <f>'LibPAS export'!GX29</f>
        <v>4322</v>
      </c>
      <c r="EF27" s="10">
        <f>'LibPAS export'!HB29</f>
        <v>17972</v>
      </c>
      <c r="EG27" s="10">
        <f>'LibPAS export'!HC29</f>
        <v>8199</v>
      </c>
      <c r="EH27" s="10">
        <f>'LibPAS export'!HD29</f>
        <v>26171</v>
      </c>
      <c r="EI27" s="10">
        <f>'LibPAS export'!GY29</f>
        <v>55</v>
      </c>
      <c r="EJ27" s="10">
        <f>'LibPAS export'!GZ29</f>
        <v>0</v>
      </c>
      <c r="EK27" s="10">
        <f>'LibPAS export'!HA29</f>
        <v>55</v>
      </c>
      <c r="EL27" s="10">
        <f>'LibPAS export'!HE29</f>
        <v>30548</v>
      </c>
      <c r="EM27" s="10" t="s">
        <v>5026</v>
      </c>
      <c r="EN27" s="10" t="s">
        <v>5026</v>
      </c>
      <c r="EO27" s="10">
        <f>'LibPAS export'!HH29</f>
        <v>238</v>
      </c>
      <c r="EP27" s="10">
        <f>'LibPAS export'!HI29</f>
        <v>891</v>
      </c>
      <c r="EQ27" s="258">
        <f>'LibPAS export'!HQ29</f>
        <v>1414</v>
      </c>
      <c r="ER27" s="258">
        <f>'LibPAS export'!HR29</f>
        <v>17780</v>
      </c>
      <c r="ES27" s="10">
        <f>'LibPAS export'!HL29</f>
        <v>52652</v>
      </c>
      <c r="ET27" s="10" t="str">
        <f>'LibPAS export'!HJ29</f>
        <v>Did not track this year</v>
      </c>
      <c r="EU27" s="10" t="str">
        <f>'LibPAS export'!HK29</f>
        <v>Did not track this year</v>
      </c>
      <c r="EV27" s="244">
        <f>'LibPAS export'!HS29</f>
        <v>901</v>
      </c>
      <c r="EW27" s="244">
        <f>'LibPAS export'!HT29</f>
        <v>1089</v>
      </c>
      <c r="EX27" s="203" t="str">
        <f>'LibPAS export'!AT29</f>
        <v>www.earlibrary.org</v>
      </c>
      <c r="EY27" s="244">
        <f>'LibPAS export'!HU29</f>
        <v>58</v>
      </c>
      <c r="EZ27" s="244">
        <f>'LibPAS export'!HV29</f>
        <v>107</v>
      </c>
      <c r="FA27" s="258">
        <f>'LibPAS export'!HW29</f>
        <v>92635</v>
      </c>
      <c r="FB27" s="10">
        <f>'LibPAS export'!HY29</f>
        <v>58518</v>
      </c>
      <c r="FC27" s="10">
        <f>'LibPAS export'!HZ29</f>
        <v>11765</v>
      </c>
      <c r="FD27" s="203" t="s">
        <v>1530</v>
      </c>
      <c r="FE27" s="203" t="s">
        <v>1530</v>
      </c>
      <c r="FF27" s="203" t="s">
        <v>1530</v>
      </c>
      <c r="FG27" s="203" t="s">
        <v>1530</v>
      </c>
      <c r="FH27" s="203" t="s">
        <v>1530</v>
      </c>
      <c r="FI27" s="203" t="s">
        <v>1530</v>
      </c>
      <c r="FJ27" s="203" t="s">
        <v>1530</v>
      </c>
      <c r="FK27" s="203" t="s">
        <v>1530</v>
      </c>
      <c r="FL27" s="203" t="s">
        <v>1530</v>
      </c>
      <c r="FM27" s="203" t="s">
        <v>1530</v>
      </c>
      <c r="FN27" s="203" t="s">
        <v>1530</v>
      </c>
      <c r="FO27" s="203" t="s">
        <v>1530</v>
      </c>
      <c r="FP27" s="203" t="s">
        <v>1530</v>
      </c>
      <c r="FQ27" s="203" t="s">
        <v>1530</v>
      </c>
      <c r="FR27" s="203" t="s">
        <v>1530</v>
      </c>
      <c r="FS27" s="203" t="s">
        <v>1530</v>
      </c>
      <c r="FT27" s="203" t="s">
        <v>1530</v>
      </c>
      <c r="FU27" s="203" t="s">
        <v>1530</v>
      </c>
      <c r="FV27" s="203" t="s">
        <v>1530</v>
      </c>
      <c r="FW27" s="203" t="s">
        <v>1530</v>
      </c>
      <c r="FX27" s="203" t="s">
        <v>1530</v>
      </c>
      <c r="FY27" s="203" t="s">
        <v>1530</v>
      </c>
      <c r="FZ27" s="203" t="s">
        <v>1530</v>
      </c>
      <c r="GA27" s="203" t="s">
        <v>1530</v>
      </c>
      <c r="GB27" s="203" t="s">
        <v>1530</v>
      </c>
      <c r="GC27" s="203" t="str">
        <f>'LibPAS export'!G29</f>
        <v>NC0007</v>
      </c>
      <c r="GD27" s="203" t="str">
        <f>'LibPAS export'!H29</f>
        <v>R-EAST ALBEMARLE</v>
      </c>
      <c r="GE27" s="203" t="str">
        <f>'LibPAS export'!I29</f>
        <v>NO</v>
      </c>
      <c r="GF27" s="203" t="str">
        <f>'LibPAS export'!J29</f>
        <v>MJ</v>
      </c>
      <c r="GG27" s="203" t="str">
        <f>'LibPAS export'!K29</f>
        <v>MO</v>
      </c>
      <c r="GH27" s="203" t="str">
        <f>'LibPAS export'!L29</f>
        <v>Y</v>
      </c>
      <c r="GI27" s="203" t="str">
        <f>'LibPAS export'!M29</f>
        <v>MC1</v>
      </c>
      <c r="GJ27" s="203" t="str">
        <f>'LibPAS export'!N29</f>
        <v>N</v>
      </c>
      <c r="GK27" s="258">
        <f>'LibPAS export'!O29</f>
        <v>109236</v>
      </c>
      <c r="GL27" s="203">
        <f>'LibPAS export'!AH29</f>
        <v>2</v>
      </c>
      <c r="GM27" s="203" t="str">
        <f>'LibPAS export'!AI29</f>
        <v>Regional</v>
      </c>
      <c r="GN27" s="203" t="str">
        <f>'LibPAS export'!P29</f>
        <v>Yes</v>
      </c>
      <c r="GO27" s="203">
        <f>'LibPAS export'!Q29</f>
        <v>1003</v>
      </c>
      <c r="GP27" s="203">
        <f>'LibPAS export'!R29</f>
        <v>179</v>
      </c>
      <c r="GQ27" s="203">
        <f>'LibPAS export'!S29</f>
        <v>4030</v>
      </c>
      <c r="GR27" s="203">
        <f>'LibPAS export'!T29</f>
        <v>30906</v>
      </c>
      <c r="GS27" s="203">
        <f>'LibPAS export'!U29</f>
        <v>11</v>
      </c>
      <c r="GT27" s="203">
        <f>'LibPAS export'!V29</f>
        <v>2</v>
      </c>
      <c r="GU27" s="203">
        <f>'LibPAS export'!W29</f>
        <v>11</v>
      </c>
      <c r="GV27" s="203">
        <f>'LibPAS export'!X29</f>
        <v>4039</v>
      </c>
      <c r="GW27" s="283">
        <f>'LibPAS export'!GF29</f>
        <v>0.85672000000000004</v>
      </c>
      <c r="GX27" s="283">
        <f>'LibPAS export'!GG29</f>
        <v>0.14147999999999999</v>
      </c>
      <c r="GY27" s="245">
        <f>'LibPAS export'!GH29</f>
        <v>16.971109999999999</v>
      </c>
      <c r="GZ27" s="245">
        <f>'LibPAS export'!GI29</f>
        <v>18.339870000000001</v>
      </c>
      <c r="HA27" s="245">
        <f>'LibPAS export'!GJ29</f>
        <v>11.77657</v>
      </c>
      <c r="HB27" s="284">
        <f>'LibPAS export'!JC29</f>
        <v>5.0228000000000002</v>
      </c>
      <c r="HC27" s="284">
        <f>'LibPAS export'!JD29</f>
        <v>3.9826100000000002</v>
      </c>
      <c r="HD27" s="284">
        <f>'LibPAS export'!JE29</f>
        <v>0.27800000000000002</v>
      </c>
      <c r="HE27" s="284">
        <f>'LibPAS export'!JF29</f>
        <v>44.32029</v>
      </c>
      <c r="HF27" s="284">
        <f>'LibPAS export'!JG29</f>
        <v>35.141849999999998</v>
      </c>
      <c r="HG27" s="284">
        <f>'LibPAS export'!JH29</f>
        <v>2.4529999999999998</v>
      </c>
      <c r="HH27" s="284">
        <f>'LibPAS export'!JI29</f>
        <v>6.29657</v>
      </c>
      <c r="HI27" s="284">
        <f>'LibPAS export'!JJ29</f>
        <v>4.9925899999999999</v>
      </c>
      <c r="HJ27" s="284">
        <f>'LibPAS export'!JK29</f>
        <v>0.34849999999999998</v>
      </c>
      <c r="HK27" s="284">
        <f>'LibPAS export'!JL29</f>
        <v>45.146050000000002</v>
      </c>
      <c r="HL27" s="284">
        <f>'LibPAS export'!JM29</f>
        <v>35.796610000000001</v>
      </c>
      <c r="HM27" s="284">
        <f>'LibPAS export'!JN29</f>
        <v>2.49871</v>
      </c>
      <c r="HN27" s="284">
        <f>'LibPAS export'!JO29</f>
        <v>77.812950000000001</v>
      </c>
      <c r="HO27" s="284">
        <f>'LibPAS export'!JP29</f>
        <v>61.698410000000003</v>
      </c>
      <c r="HP27" s="284">
        <f>'LibPAS export'!JQ29</f>
        <v>4.3067299999999999</v>
      </c>
      <c r="HQ27" s="284">
        <f>'LibPAS export'!JR29</f>
        <v>14.196479999999999</v>
      </c>
      <c r="HR27" s="284">
        <f>'LibPAS export'!JS29</f>
        <v>11.25648</v>
      </c>
      <c r="HS27" s="284">
        <f>'LibPAS export'!JT29</f>
        <v>0.78573999999999999</v>
      </c>
      <c r="HT27" s="284">
        <f>'LibPAS export'!JU29</f>
        <v>4.3323400000000003</v>
      </c>
      <c r="HU27" s="284">
        <f>'LibPAS export'!JV29</f>
        <v>3.4559299999999999</v>
      </c>
      <c r="HV27" s="284">
        <f>'LibPAS export'!JW29</f>
        <v>16.79936</v>
      </c>
      <c r="HW27" s="284">
        <f>'LibPAS export'!JX29</f>
        <v>20.304659999999998</v>
      </c>
      <c r="HX27" s="284">
        <f>'LibPAS export'!JY29</f>
        <v>0.48199999999999998</v>
      </c>
      <c r="HY27" s="284">
        <f>'LibPAS export'!JZ29</f>
        <v>1.53281</v>
      </c>
      <c r="HZ27" s="284">
        <f>'LibPAS export'!KA29</f>
        <v>0.49098000000000003</v>
      </c>
      <c r="IA27" s="284">
        <f>'LibPAS export'!KB29</f>
        <v>0.27965000000000001</v>
      </c>
      <c r="IB27" s="284">
        <f>'LibPAS export'!KC29</f>
        <v>8.2500000000000004E-3</v>
      </c>
      <c r="IC27" s="284">
        <f>'LibPAS export'!KD29</f>
        <v>9.9699999999999997E-3</v>
      </c>
      <c r="ID27" s="284">
        <f>'LibPAS export'!KE29</f>
        <v>0.84802999999999995</v>
      </c>
      <c r="IE27" s="284">
        <f>'LibPAS export'!KF29</f>
        <v>3.9570000000000001E-2</v>
      </c>
      <c r="IF27" s="284">
        <f>'LibPAS export'!KG29</f>
        <v>0.23957999999999999</v>
      </c>
      <c r="IG27" s="284">
        <f>'LibPAS export'!KH29</f>
        <v>1254</v>
      </c>
      <c r="IH27" s="284">
        <f>'LibPAS export'!KI29</f>
        <v>11084</v>
      </c>
      <c r="II27" s="284">
        <f>'LibPAS export'!KJ29</f>
        <v>11084</v>
      </c>
      <c r="IJ27" s="284">
        <f>'LibPAS export'!KK29</f>
        <v>8992</v>
      </c>
      <c r="IK27" s="284">
        <f>'LibPAS export'!KL29</f>
        <v>79476</v>
      </c>
      <c r="IL27" s="284">
        <f>'LibPAS export'!KM29</f>
        <v>79476</v>
      </c>
      <c r="IM27" s="284">
        <f>'LibPAS export'!KN29</f>
        <v>99631</v>
      </c>
      <c r="IN27" s="284">
        <f>'LibPAS export'!KO29</f>
        <v>99631</v>
      </c>
      <c r="IO27" s="284">
        <f>'LibPAS export'!KP29</f>
        <v>1.7398800000000001</v>
      </c>
      <c r="IP27" s="284">
        <f>'LibPAS export'!KQ29</f>
        <v>11273</v>
      </c>
      <c r="IQ27" s="284">
        <f>'LibPAS export'!KR29</f>
        <v>5.4198000000000004</v>
      </c>
      <c r="IR27" s="284">
        <f>'LibPAS export'!KS29</f>
        <v>3.41994</v>
      </c>
      <c r="IS27" s="284">
        <f>'LibPAS export'!KT29</f>
        <v>18.558409999999999</v>
      </c>
      <c r="IT27" s="284">
        <f>'LibPAS export'!KU29</f>
        <v>0.11073</v>
      </c>
      <c r="IU27" s="284">
        <f>'LibPAS export'!KV29</f>
        <v>0.72065000000000001</v>
      </c>
      <c r="IV27" s="284">
        <f>'LibPAS export'!KW29</f>
        <v>22.809740000000001</v>
      </c>
      <c r="IW27" s="284">
        <f>'LibPAS export'!KX29</f>
        <v>17.254049999999999</v>
      </c>
      <c r="IX27" s="284">
        <f>'LibPAS export'!KY29</f>
        <v>2.4900199999999999</v>
      </c>
      <c r="IY27" s="284">
        <f>'LibPAS export'!KZ29</f>
        <v>0</v>
      </c>
      <c r="IZ27" s="284">
        <f>'LibPAS export'!LA29</f>
        <v>1.14E-3</v>
      </c>
      <c r="JA27" s="284">
        <f>'LibPAS export'!LB29</f>
        <v>0.26554</v>
      </c>
      <c r="JB27" s="284">
        <f>'LibPAS export'!LC29</f>
        <v>6.8999999999999997E-4</v>
      </c>
      <c r="JC27" s="284">
        <f>'LibPAS export'!LD29</f>
        <v>8.856E-2</v>
      </c>
      <c r="JD27" s="284">
        <f>'LibPAS export'!LE29</f>
        <v>0.78273000000000004</v>
      </c>
      <c r="JE27" s="284">
        <f>'LibPAS export'!LF29</f>
        <v>2.3120099999999999</v>
      </c>
      <c r="JF27" s="284">
        <f>'LibPAS export'!LG29</f>
        <v>1.9129499999999999</v>
      </c>
      <c r="JG27" s="284">
        <f>'LibPAS export'!LH29</f>
        <v>0.34082000000000001</v>
      </c>
      <c r="JH27" s="284">
        <f>'LibPAS export'!LI29</f>
        <v>540</v>
      </c>
      <c r="JI27" s="284">
        <f>'LibPAS export'!LJ29</f>
        <v>1.39839</v>
      </c>
      <c r="JJ27" s="284">
        <f>'LibPAS export'!LK29</f>
        <v>3.3020700000000001</v>
      </c>
      <c r="JK27" s="284">
        <f>'LibPAS export'!LL29</f>
        <v>200</v>
      </c>
      <c r="JL27" s="284">
        <f>'LibPAS export'!LM29</f>
        <v>269</v>
      </c>
      <c r="JM27" s="284">
        <f>'LibPAS export'!LN29</f>
        <v>21.7605</v>
      </c>
      <c r="JN27" s="284">
        <f>'LibPAS export'!LO29</f>
        <v>1.20438</v>
      </c>
      <c r="JO27" s="284">
        <f>'LibPAS export'!LP29</f>
        <v>0.88139000000000001</v>
      </c>
      <c r="JP27" s="284">
        <f>'LibPAS export'!LQ29</f>
        <v>0.38430999999999998</v>
      </c>
      <c r="JQ27" s="284">
        <f>'LibPAS export'!LR29</f>
        <v>4.3479999999999998E-2</v>
      </c>
      <c r="JR27" s="284">
        <f>'LibPAS export'!LS29</f>
        <v>0.69416</v>
      </c>
      <c r="JS27" s="284">
        <f>'LibPAS export'!LT29</f>
        <v>17</v>
      </c>
      <c r="JT27" s="284">
        <f>'LibPAS export'!LU29</f>
        <v>20</v>
      </c>
      <c r="JU27" s="284">
        <f>'LibPAS export'!LV29</f>
        <v>1.2536</v>
      </c>
      <c r="JV27" s="284">
        <f>'LibPAS export'!LW29</f>
        <v>9100</v>
      </c>
      <c r="JW27" s="284">
        <f>'LibPAS export'!LX29</f>
        <v>20.189969999999999</v>
      </c>
      <c r="JX27" s="284">
        <f>'LibPAS export'!LY29</f>
        <v>7259</v>
      </c>
      <c r="JY27" s="284">
        <f>'LibPAS export'!LZ29</f>
        <v>2.8159200000000002</v>
      </c>
      <c r="JZ27" s="284">
        <f>'LibPAS export'!MA29</f>
        <v>25.310089999999999</v>
      </c>
      <c r="KA27" s="284">
        <f>'LibPAS export'!MB29</f>
        <v>0.13947000000000001</v>
      </c>
      <c r="KB27" s="284">
        <f>'LibPAS export'!MC29</f>
        <v>1012</v>
      </c>
      <c r="KC27" s="284">
        <f>'LibPAS export'!MD29</f>
        <v>0.57474999999999998</v>
      </c>
      <c r="KD27" s="284">
        <f>'LibPAS export'!ME29</f>
        <v>0.34849999999999998</v>
      </c>
      <c r="KE27" s="284">
        <f>'LibPAS export'!MF29</f>
        <v>0.72050999999999998</v>
      </c>
      <c r="KF27" s="284">
        <f>'LibPAS export'!MG29</f>
        <v>17.117069999999998</v>
      </c>
      <c r="KG27" s="284">
        <f>'LibPAS export'!MH29</f>
        <v>8.8238199999999996</v>
      </c>
      <c r="KH27" s="284">
        <f>'LibPAS export'!MI29</f>
        <v>6.29657</v>
      </c>
      <c r="KI27" s="284">
        <f>'LibPAS export'!MJ29</f>
        <v>35.957689999999999</v>
      </c>
      <c r="KJ27" s="284">
        <f>'LibPAS export'!MK29</f>
        <v>44896</v>
      </c>
      <c r="KK27" s="284">
        <f>'LibPAS export'!ML29</f>
        <v>31487</v>
      </c>
      <c r="KL27" s="284">
        <f>'LibPAS export'!MM29</f>
        <v>8.8709999999999997E-2</v>
      </c>
      <c r="KM27" s="284">
        <f>'LibPAS export'!MN29</f>
        <v>0.79730999999999996</v>
      </c>
      <c r="KN27" s="284">
        <f>'LibPAS export'!MO29</f>
        <v>0.11119999999999999</v>
      </c>
      <c r="KO27" s="284">
        <f>'LibPAS export'!MP29</f>
        <v>1.004E-2</v>
      </c>
      <c r="KP27" s="284">
        <f>'LibPAS export'!MQ29</f>
        <v>9.0209999999999999E-2</v>
      </c>
      <c r="KQ27" s="284">
        <f>'LibPAS export'!MR29</f>
        <v>1.2579999999999999E-2</v>
      </c>
      <c r="KR27" s="284">
        <f>'LibPAS export'!MS29</f>
        <v>1</v>
      </c>
      <c r="KS27" s="284">
        <f>'LibPAS export'!MT29</f>
        <v>0.1131491</v>
      </c>
      <c r="KT27" s="284">
        <f>'LibPAS export'!MU29</f>
        <v>0.8868509</v>
      </c>
      <c r="KU27" s="284">
        <f>'LibPAS export'!MV29</f>
        <v>0.29867149999999998</v>
      </c>
      <c r="KV27" s="284">
        <f>'LibPAS export'!MW29</f>
        <v>0.70132850000000002</v>
      </c>
      <c r="KW27" s="284">
        <f>'LibPAS export'!MX29</f>
        <v>5.5347199999999999E-2</v>
      </c>
      <c r="KX27" s="284">
        <f>'LibPAS export'!MY29</f>
        <v>4.9170999999999998E-3</v>
      </c>
      <c r="KY27" s="284">
        <f>'LibPAS export'!MZ29</f>
        <v>0.23681859999999999</v>
      </c>
      <c r="KZ27" s="284">
        <f>'LibPAS export'!NA29</f>
        <v>9.9258000000000002E-3</v>
      </c>
      <c r="LA27" s="284">
        <f>'LibPAS export'!NB29</f>
        <v>0.15174609999999999</v>
      </c>
      <c r="LB27" s="284">
        <f>'LibPAS export'!NC29</f>
        <v>4.05043E-2</v>
      </c>
      <c r="LC27" s="284">
        <f>'LibPAS export'!ND29</f>
        <v>0.55608809999999997</v>
      </c>
      <c r="LD27" s="284">
        <f>'LibPAS export'!NE29</f>
        <v>0.79290669999999996</v>
      </c>
      <c r="LE27" s="284">
        <f>'LibPAS export'!NF29</f>
        <v>4.8545999999999997E-3</v>
      </c>
      <c r="LF27" s="284">
        <f>'LibPAS export'!NG29</f>
        <v>0.81361790000000001</v>
      </c>
      <c r="LG27" s="284">
        <f>'LibPAS export'!NH29</f>
        <v>3.1593999999999997E-2</v>
      </c>
      <c r="LH27" s="284">
        <f>'LibPAS export'!NI29</f>
        <v>0.1499335</v>
      </c>
      <c r="LI27" s="284">
        <f>'LibPAS export'!NJ29</f>
        <v>13409</v>
      </c>
      <c r="LJ27" s="284">
        <f>'LibPAS export'!NK29</f>
        <v>7.0388000000000002</v>
      </c>
      <c r="LK27" s="284">
        <f>'LibPAS export'!NL29</f>
        <v>22997</v>
      </c>
      <c r="LL27" s="284">
        <f>'LibPAS export'!NM29</f>
        <v>22997</v>
      </c>
      <c r="LM27" s="284">
        <f>'LibPAS export'!NN29</f>
        <v>2602</v>
      </c>
      <c r="LN27" s="284">
        <f>'LibPAS export'!NO29</f>
        <v>0.73182230000000004</v>
      </c>
      <c r="LO27" s="284">
        <f>'LibPAS export'!NP29</f>
        <v>8.8840199999999994E-2</v>
      </c>
      <c r="LP27" s="284">
        <f>'LibPAS export'!NQ29</f>
        <v>0.17933750000000001</v>
      </c>
      <c r="LQ27" s="284">
        <f>'LibPAS export'!NR29</f>
        <v>0.35802</v>
      </c>
      <c r="LR27" s="284">
        <f>'LibPAS export'!NS29</f>
        <v>0.84069000000000005</v>
      </c>
      <c r="LS27" s="284">
        <f>'LibPAS export'!NT29</f>
        <v>0.25108999999999998</v>
      </c>
      <c r="LT27" s="284">
        <f>'LibPAS export'!NU29</f>
        <v>40</v>
      </c>
      <c r="LU27" s="284">
        <f>'LibPAS export'!NV29</f>
        <v>4.91533</v>
      </c>
      <c r="LV27" s="284">
        <f>'LibPAS export'!NW29</f>
        <v>20</v>
      </c>
      <c r="LW27" s="284">
        <f>'LibPAS export'!NX29</f>
        <v>3.5971500000000001</v>
      </c>
      <c r="LX27" s="284">
        <f>'LibPAS export'!NY29</f>
        <v>0.19908999999999999</v>
      </c>
      <c r="LY27" s="284">
        <f>'LibPAS export'!NZ29</f>
        <v>0.18992999999999999</v>
      </c>
      <c r="LZ27" s="285">
        <f>'LibPAS export'!EH29</f>
        <v>5.3147100000000003E-2</v>
      </c>
      <c r="MA27" s="285">
        <f>'LibPAS export'!EI29</f>
        <v>4.5590000000000002E-4</v>
      </c>
      <c r="MB27" s="285">
        <f>'LibPAS export'!EJ29</f>
        <v>0.11576839999999999</v>
      </c>
      <c r="MC27" s="285">
        <f>'LibPAS export'!EK29</f>
        <v>0</v>
      </c>
      <c r="MD27" s="285">
        <f>'LibPAS export'!EL29</f>
        <v>0.1066397</v>
      </c>
      <c r="ME27" s="285">
        <f>'LibPAS export'!EM29</f>
        <v>2.7569999999999998E-4</v>
      </c>
      <c r="MF27" s="285">
        <f>'LibPAS export'!EN29</f>
        <v>0.76824630000000005</v>
      </c>
      <c r="MG27" s="285">
        <f>'LibPAS export'!EO29</f>
        <v>3.9632399999999998E-2</v>
      </c>
      <c r="MH27" s="285">
        <f>'LibPAS export'!EP29</f>
        <v>0.35380600000000001</v>
      </c>
      <c r="MI27" s="285"/>
    </row>
    <row r="28" spans="1:347" x14ac:dyDescent="0.2">
      <c r="A28" s="6" t="str">
        <f>'LibPAS export'!G30</f>
        <v>NC0031</v>
      </c>
      <c r="B28" s="6" t="s">
        <v>2823</v>
      </c>
      <c r="C28" s="203" t="s">
        <v>1981</v>
      </c>
      <c r="D28" s="203" t="s">
        <v>1982</v>
      </c>
      <c r="E28" s="203" t="str">
        <f>'LibPAS export'!AG30</f>
        <v>EDGECOMBE COUNTY MEMORIAL LIBRARY</v>
      </c>
      <c r="F28" s="203" t="str">
        <f>'LibPAS export'!AJ30</f>
        <v>EDGECOMBE</v>
      </c>
      <c r="G28" s="203" t="str">
        <f>'LibPAS export'!Y30</f>
        <v>909 MAIN ST</v>
      </c>
      <c r="H28" s="203" t="str">
        <f>'LibPAS export'!Z30</f>
        <v>TARBORO</v>
      </c>
      <c r="I28" s="203" t="str">
        <f>'LibPAS export'!AA30</f>
        <v>27886</v>
      </c>
      <c r="J28" s="203" t="str">
        <f>'LibPAS export'!AB30</f>
        <v>3818</v>
      </c>
      <c r="K28" s="203" t="str">
        <f>'LibPAS export'!AC30</f>
        <v>909 MAIN ST</v>
      </c>
      <c r="L28" s="203" t="str">
        <f>'LibPAS export'!AD30</f>
        <v>TARBORO</v>
      </c>
      <c r="M28" s="203" t="str">
        <f>'LibPAS export'!AE30</f>
        <v>27886</v>
      </c>
      <c r="N28" s="203" t="str">
        <f>'LibPAS export'!AF30</f>
        <v>3818</v>
      </c>
      <c r="O28" s="203" t="str">
        <f>'LibPAS export'!AK30</f>
        <v>Roman Leary</v>
      </c>
      <c r="P28" s="203" t="str">
        <f>'LibPAS export'!AL30</f>
        <v>(252) 823-1141</v>
      </c>
      <c r="Q28" s="203" t="str">
        <f>'LibPAS export'!AM30</f>
        <v>(252) 823-7699</v>
      </c>
      <c r="R28" s="203" t="str">
        <f>'LibPAS export'!AN30</f>
        <v>rleary@edgecombelibrary.org</v>
      </c>
      <c r="S28" s="203" t="str">
        <f>'LibPAS export'!AO30</f>
        <v>Sue Howard</v>
      </c>
      <c r="T28" s="203" t="str">
        <f>'LibPAS export'!AP30</f>
        <v>Assistant Director</v>
      </c>
      <c r="U28" s="203" t="str">
        <f>'LibPAS export'!AQ30</f>
        <v>(252) 823-1141</v>
      </c>
      <c r="V28" s="203" t="str">
        <f>'LibPAS export'!AR30</f>
        <v>(252) 823-7699</v>
      </c>
      <c r="W28" s="203" t="str">
        <f>'LibPAS export'!AS30</f>
        <v>showard@edgecombelibrary.org</v>
      </c>
      <c r="X28" s="203">
        <f>'LibPAS export'!BB30</f>
        <v>1</v>
      </c>
      <c r="Y28" s="203">
        <f>'LibPAS export'!BC30</f>
        <v>1</v>
      </c>
      <c r="Z28" s="203">
        <f>'LibPAS export'!BD30</f>
        <v>0</v>
      </c>
      <c r="AA28" s="203">
        <f>'LibPAS export'!BE30</f>
        <v>1</v>
      </c>
      <c r="AB28" s="10">
        <f>'LibPAS export'!BH30</f>
        <v>5700</v>
      </c>
      <c r="AC28" s="203">
        <f>'LibPAS export'!BI30</f>
        <v>2</v>
      </c>
      <c r="AD28" s="203">
        <f>'LibPAS export'!BJ30</f>
        <v>0</v>
      </c>
      <c r="AE28" s="203">
        <f>'LibPAS export'!BK30</f>
        <v>2</v>
      </c>
      <c r="AF28" s="203">
        <f>'LibPAS export'!BL30</f>
        <v>11.75</v>
      </c>
      <c r="AG28" s="203">
        <f>'LibPAS export'!BM30</f>
        <v>13.75</v>
      </c>
      <c r="AH28" s="286">
        <f>'LibPAS export'!BN30</f>
        <v>0.14545449999999999</v>
      </c>
      <c r="AI28" s="246">
        <f>'LibPAS export'!BO30</f>
        <v>45000</v>
      </c>
      <c r="AJ28" s="246" t="str">
        <f>'LibPAS export'!BP30</f>
        <v/>
      </c>
      <c r="AK28" s="274" t="str">
        <f>'LibPAS export'!BQ30</f>
        <v>2008</v>
      </c>
      <c r="AL28" s="276">
        <f>'LibPAS export'!BR30</f>
        <v>34000</v>
      </c>
      <c r="AM28" s="276">
        <f>'LibPAS export'!BS30</f>
        <v>8.5</v>
      </c>
      <c r="AN28" s="276">
        <f>'LibPAS export'!BT30</f>
        <v>8.5</v>
      </c>
      <c r="AO28" s="276">
        <f>'LibPAS export'!BU30</f>
        <v>9.5</v>
      </c>
      <c r="AP28" s="246">
        <f>'LibPAS export'!BW30</f>
        <v>174528</v>
      </c>
      <c r="AQ28" s="246">
        <f>'LibPAS export'!BX30</f>
        <v>373850</v>
      </c>
      <c r="AR28" s="246">
        <f>'LibPAS export'!BY30</f>
        <v>548378</v>
      </c>
      <c r="AS28" s="246">
        <f>'LibPAS export'!BZ30</f>
        <v>117208</v>
      </c>
      <c r="AT28" s="246">
        <f>'LibPAS export'!CA30</f>
        <v>0</v>
      </c>
      <c r="AU28" s="246">
        <f>'LibPAS export'!CB30</f>
        <v>117208</v>
      </c>
      <c r="AV28" s="246">
        <f>'LibPAS export'!CC30</f>
        <v>0</v>
      </c>
      <c r="AW28" s="246">
        <f>'LibPAS export'!CD30</f>
        <v>1299</v>
      </c>
      <c r="AX28" s="246">
        <f>'LibPAS export'!CE30</f>
        <v>1299</v>
      </c>
      <c r="AY28" s="246">
        <f>'LibPAS export'!CF30</f>
        <v>68449</v>
      </c>
      <c r="AZ28" s="246">
        <f>'LibPAS export'!BV30</f>
        <v>735334</v>
      </c>
      <c r="BA28" s="246">
        <f>'LibPAS export'!CH30</f>
        <v>339872</v>
      </c>
      <c r="BB28" s="246">
        <f>'LibPAS export'!CI30</f>
        <v>124142</v>
      </c>
      <c r="BC28" s="246">
        <f>'LibPAS export'!CJ30</f>
        <v>464014</v>
      </c>
      <c r="BD28" s="246">
        <f>'LibPAS export'!CK30</f>
        <v>47060</v>
      </c>
      <c r="BE28" s="246">
        <f>'LibPAS export'!CL30</f>
        <v>1042</v>
      </c>
      <c r="BF28" s="246">
        <f>'LibPAS export'!CM30</f>
        <v>1150</v>
      </c>
      <c r="BG28" s="246">
        <f>'LibPAS export'!CN30</f>
        <v>49252</v>
      </c>
      <c r="BH28" s="246">
        <f>'LibPAS export'!CO30</f>
        <v>194192</v>
      </c>
      <c r="BI28" s="246">
        <f>'LibPAS export'!CP30</f>
        <v>707458</v>
      </c>
      <c r="BJ28" s="246">
        <f>'LibPAS export'!CQ30</f>
        <v>118597</v>
      </c>
      <c r="BK28" s="283">
        <f>'LibPAS export'!CG30</f>
        <v>0.16128319999999999</v>
      </c>
      <c r="BL28" s="246">
        <f>'LibPAS export'!CR30</f>
        <v>0</v>
      </c>
      <c r="BM28" s="246">
        <f>'LibPAS export'!CS30</f>
        <v>0</v>
      </c>
      <c r="BN28" s="246">
        <f>'LibPAS export'!CT30</f>
        <v>0</v>
      </c>
      <c r="BO28" s="246">
        <f>'LibPAS export'!CU30</f>
        <v>0</v>
      </c>
      <c r="BP28" s="246">
        <f>'LibPAS export'!CV30</f>
        <v>0</v>
      </c>
      <c r="BQ28" s="246">
        <f>'LibPAS export'!CW30</f>
        <v>0</v>
      </c>
      <c r="BR28" s="10">
        <f>'LibPAS export'!CY30</f>
        <v>38813</v>
      </c>
      <c r="BS28" s="10">
        <f>'LibPAS export'!CZ30</f>
        <v>33779</v>
      </c>
      <c r="BT28" s="10">
        <f>'LibPAS export'!DA30</f>
        <v>72592</v>
      </c>
      <c r="BU28" s="10">
        <f>'LibPAS export'!DB30</f>
        <v>19857</v>
      </c>
      <c r="BV28" s="10">
        <f>'LibPAS export'!DC30</f>
        <v>15919</v>
      </c>
      <c r="BW28" s="10">
        <f>'LibPAS export'!DD30</f>
        <v>35776</v>
      </c>
      <c r="BX28" s="10">
        <f>'LibPAS export'!DE30</f>
        <v>568</v>
      </c>
      <c r="BY28" s="10">
        <f>'LibPAS export'!DF30</f>
        <v>0</v>
      </c>
      <c r="BZ28" s="10">
        <f>'LibPAS export'!DG30</f>
        <v>568</v>
      </c>
      <c r="CA28" s="10">
        <f>'LibPAS export'!DH30</f>
        <v>108936</v>
      </c>
      <c r="CB28" s="10" t="str">
        <f>'LibPAS export'!DI30</f>
        <v/>
      </c>
      <c r="CC28" s="10">
        <f>'LibPAS export'!DJ30</f>
        <v>108936</v>
      </c>
      <c r="CD28" s="10">
        <f>'LibPAS export'!DK30</f>
        <v>698</v>
      </c>
      <c r="CE28" s="258">
        <f>'LibPAS export'!DX30</f>
        <v>28215</v>
      </c>
      <c r="CF28" s="244">
        <f>'LibPAS export'!DP30</f>
        <v>1</v>
      </c>
      <c r="CG28" s="244">
        <f>'LibPAS export'!DQ30</f>
        <v>67</v>
      </c>
      <c r="CH28" s="244">
        <f>'LibPAS export'!DR30</f>
        <v>68</v>
      </c>
      <c r="CI28" s="258">
        <f>'LibPAS export'!DM30</f>
        <v>1255</v>
      </c>
      <c r="CJ28" s="258">
        <f>'LibPAS export'!EC30</f>
        <v>1920</v>
      </c>
      <c r="CK28" s="258">
        <f>'LibPAS export'!DN30</f>
        <v>193</v>
      </c>
      <c r="CL28" s="258">
        <f>'LibPAS export'!EG30</f>
        <v>563</v>
      </c>
      <c r="CM28" s="203">
        <f>'LibPAS export'!DS30</f>
        <v>0</v>
      </c>
      <c r="CN28" s="203">
        <f>'LibPAS export'!EQ30</f>
        <v>24</v>
      </c>
      <c r="CO28" s="244">
        <f>'LibPAS export'!DL30</f>
        <v>108</v>
      </c>
      <c r="CP28" s="10">
        <f>'LibPAS export'!ET30</f>
        <v>37577</v>
      </c>
      <c r="CQ28" s="10">
        <f>'LibPAS export'!EU30</f>
        <v>8968</v>
      </c>
      <c r="CR28" s="10">
        <f>'LibPAS export'!EV30</f>
        <v>46545</v>
      </c>
      <c r="CS28" s="10" t="str">
        <f>'LibPAS export'!EW30</f>
        <v/>
      </c>
      <c r="CT28" s="10" t="str">
        <f>'LibPAS export'!EX30</f>
        <v/>
      </c>
      <c r="CU28" s="10" t="str">
        <f>'LibPAS export'!EY30</f>
        <v/>
      </c>
      <c r="CV28" s="10">
        <f>'LibPAS export'!EZ30</f>
        <v>16794</v>
      </c>
      <c r="CW28" s="10">
        <f>'LibPAS export'!FA30</f>
        <v>4608</v>
      </c>
      <c r="CX28" s="10">
        <f>'LibPAS export'!FB30</f>
        <v>21402</v>
      </c>
      <c r="CY28" s="10">
        <f>'LibPAS export'!FC30</f>
        <v>67947</v>
      </c>
      <c r="CZ28" s="10">
        <f>'LibPAS export'!FE30</f>
        <v>262</v>
      </c>
      <c r="DA28" s="10" t="str">
        <f>'LibPAS export'!FF30</f>
        <v/>
      </c>
      <c r="DB28" s="10">
        <f>'LibPAS export'!FG30</f>
        <v>68209</v>
      </c>
      <c r="DC28" s="10">
        <f>'LibPAS export'!FH30</f>
        <v>1852</v>
      </c>
      <c r="DD28" s="10">
        <f>'LibPAS export'!FQ30</f>
        <v>0</v>
      </c>
      <c r="DE28" s="10">
        <f t="shared" si="0"/>
        <v>1852</v>
      </c>
      <c r="DF28" s="10">
        <f>'LibPAS export'!FI30</f>
        <v>421</v>
      </c>
      <c r="DG28" s="10">
        <f>'LibPAS export'!FN30</f>
        <v>58</v>
      </c>
      <c r="DH28" s="10" t="str">
        <f>'LibPAS export'!FR30</f>
        <v/>
      </c>
      <c r="DI28" s="10">
        <f>'LibPAS export'!FS30</f>
        <v>58</v>
      </c>
      <c r="DJ28" s="258" t="str">
        <f>'LibPAS export'!FJ30</f>
        <v/>
      </c>
      <c r="DK28" s="258">
        <f>'LibPAS export'!FK30</f>
        <v>2273</v>
      </c>
      <c r="DL28" s="10">
        <f>'LibPAS export'!FU30</f>
        <v>53918</v>
      </c>
      <c r="DM28" s="10">
        <f>'LibPAS export'!FV30</f>
        <v>12555</v>
      </c>
      <c r="DN28" s="10" t="str">
        <f>'LibPAS export'!FW30</f>
        <v/>
      </c>
      <c r="DO28" s="10">
        <f>'LibPAS export'!FX30</f>
        <v>4106</v>
      </c>
      <c r="DP28" s="10">
        <f>'LibPAS export'!ER30</f>
        <v>70579</v>
      </c>
      <c r="DQ28" s="10" t="str">
        <f>'LibPAS export'!FY30</f>
        <v/>
      </c>
      <c r="DR28" s="10">
        <f>'LibPAS export'!GA30</f>
        <v>14714</v>
      </c>
      <c r="DS28" s="10">
        <f>'LibPAS export'!GB30</f>
        <v>5923</v>
      </c>
      <c r="DT28" s="10">
        <f>'LibPAS export'!GC30</f>
        <v>20637</v>
      </c>
      <c r="DU28" s="10">
        <f>'LibPAS export'!GD30</f>
        <v>147267</v>
      </c>
      <c r="DV28" s="244">
        <f>'LibPAS export'!GO30</f>
        <v>18</v>
      </c>
      <c r="DW28" s="244">
        <f>'LibPAS export'!GP30</f>
        <v>55</v>
      </c>
      <c r="DX28" s="244">
        <f>'LibPAS export'!GQ30</f>
        <v>83</v>
      </c>
      <c r="DY28" s="244">
        <f>'LibPAS export'!GR30</f>
        <v>551</v>
      </c>
      <c r="DZ28" s="244" t="str">
        <f>'LibPAS export'!GS30</f>
        <v/>
      </c>
      <c r="EA28" s="244" t="str">
        <f>'LibPAS export'!GT30</f>
        <v/>
      </c>
      <c r="EB28" s="244">
        <f>'LibPAS export'!GU30</f>
        <v>707</v>
      </c>
      <c r="EC28" s="244">
        <f>'LibPAS export'!GV30</f>
        <v>326</v>
      </c>
      <c r="ED28" s="244">
        <f>'LibPAS export'!GW30</f>
        <v>657</v>
      </c>
      <c r="EE28" s="244">
        <f>'LibPAS export'!GX30</f>
        <v>983</v>
      </c>
      <c r="EF28" s="10">
        <f>'LibPAS export'!HB30</f>
        <v>1381</v>
      </c>
      <c r="EG28" s="10">
        <f>'LibPAS export'!HC30</f>
        <v>11741</v>
      </c>
      <c r="EH28" s="10">
        <f>'LibPAS export'!HD30</f>
        <v>13122</v>
      </c>
      <c r="EI28" s="10" t="str">
        <f>'LibPAS export'!GY30</f>
        <v/>
      </c>
      <c r="EJ28" s="10" t="str">
        <f>'LibPAS export'!GZ30</f>
        <v/>
      </c>
      <c r="EK28" s="10" t="str">
        <f>'LibPAS export'!HA30</f>
        <v/>
      </c>
      <c r="EL28" s="10">
        <f>'LibPAS export'!HE30</f>
        <v>14105</v>
      </c>
      <c r="EM28" s="10" t="s">
        <v>5026</v>
      </c>
      <c r="EN28" s="10" t="s">
        <v>5026</v>
      </c>
      <c r="EO28" s="10" t="s">
        <v>5026</v>
      </c>
      <c r="EP28" s="10" t="s">
        <v>5026</v>
      </c>
      <c r="EQ28" s="258">
        <f>'LibPAS export'!HQ30</f>
        <v>485</v>
      </c>
      <c r="ER28" s="258">
        <f>'LibPAS export'!HR30</f>
        <v>2677</v>
      </c>
      <c r="ES28" s="10">
        <f>'LibPAS export'!HL30</f>
        <v>2144</v>
      </c>
      <c r="ET28" s="10">
        <f>'LibPAS export'!HJ30</f>
        <v>968</v>
      </c>
      <c r="EU28" s="10">
        <f>'LibPAS export'!HK30</f>
        <v>159</v>
      </c>
      <c r="EV28" s="244">
        <f>'LibPAS export'!HS30</f>
        <v>80</v>
      </c>
      <c r="EW28" s="244">
        <f>'LibPAS export'!HT30</f>
        <v>84</v>
      </c>
      <c r="EX28" s="203" t="str">
        <f>'LibPAS export'!AT30</f>
        <v>www.edgecombelibrary.org</v>
      </c>
      <c r="EY28" s="244">
        <f>'LibPAS export'!HU30</f>
        <v>18</v>
      </c>
      <c r="EZ28" s="244">
        <f>'LibPAS export'!HV30</f>
        <v>34</v>
      </c>
      <c r="FA28" s="258">
        <f>'LibPAS export'!HW30</f>
        <v>42627</v>
      </c>
      <c r="FB28" s="10">
        <f>'LibPAS export'!HY30</f>
        <v>30798</v>
      </c>
      <c r="FC28" s="10">
        <f>'LibPAS export'!HZ30</f>
        <v>5870</v>
      </c>
      <c r="FD28" s="203" t="s">
        <v>1530</v>
      </c>
      <c r="FE28" s="203" t="s">
        <v>1530</v>
      </c>
      <c r="FF28" s="203" t="s">
        <v>1530</v>
      </c>
      <c r="FG28" s="203" t="s">
        <v>1530</v>
      </c>
      <c r="FH28" s="203" t="s">
        <v>1530</v>
      </c>
      <c r="FI28" s="203" t="s">
        <v>1530</v>
      </c>
      <c r="FJ28" s="203" t="s">
        <v>1530</v>
      </c>
      <c r="FK28" s="203" t="s">
        <v>1530</v>
      </c>
      <c r="FL28" s="203" t="s">
        <v>1530</v>
      </c>
      <c r="FM28" s="203" t="s">
        <v>1530</v>
      </c>
      <c r="FN28" s="203" t="s">
        <v>1530</v>
      </c>
      <c r="FO28" s="203" t="s">
        <v>1530</v>
      </c>
      <c r="FP28" s="203" t="s">
        <v>1530</v>
      </c>
      <c r="FQ28" s="203" t="s">
        <v>1530</v>
      </c>
      <c r="FR28" s="203" t="s">
        <v>1530</v>
      </c>
      <c r="FS28" s="203" t="s">
        <v>1530</v>
      </c>
      <c r="FT28" s="203" t="s">
        <v>1530</v>
      </c>
      <c r="FU28" s="203" t="s">
        <v>1530</v>
      </c>
      <c r="FV28" s="203" t="s">
        <v>1530</v>
      </c>
      <c r="FW28" s="203" t="s">
        <v>1530</v>
      </c>
      <c r="FX28" s="203" t="s">
        <v>1530</v>
      </c>
      <c r="FY28" s="203" t="s">
        <v>1530</v>
      </c>
      <c r="FZ28" s="203" t="s">
        <v>1530</v>
      </c>
      <c r="GA28" s="203" t="s">
        <v>1530</v>
      </c>
      <c r="GB28" s="203" t="s">
        <v>1530</v>
      </c>
      <c r="GC28" s="203" t="str">
        <f>'LibPAS export'!G30</f>
        <v>NC0031</v>
      </c>
      <c r="GD28" s="203" t="str">
        <f>'LibPAS export'!H30</f>
        <v>C-EDGECOMBE</v>
      </c>
      <c r="GE28" s="203" t="str">
        <f>'LibPAS export'!I30</f>
        <v>NO</v>
      </c>
      <c r="GF28" s="203" t="str">
        <f>'LibPAS export'!J30</f>
        <v>OT</v>
      </c>
      <c r="GG28" s="203" t="str">
        <f>'LibPAS export'!K30</f>
        <v>MO</v>
      </c>
      <c r="GH28" s="203" t="str">
        <f>'LibPAS export'!L30</f>
        <v>Y</v>
      </c>
      <c r="GI28" s="203" t="str">
        <f>'LibPAS export'!M30</f>
        <v>CO1</v>
      </c>
      <c r="GJ28" s="203" t="str">
        <f>'LibPAS export'!N30</f>
        <v>N</v>
      </c>
      <c r="GK28" s="258">
        <f>'LibPAS export'!O30</f>
        <v>56039</v>
      </c>
      <c r="GL28" s="203">
        <f>'LibPAS export'!AH30</f>
        <v>1</v>
      </c>
      <c r="GM28" s="203" t="str">
        <f>'LibPAS export'!AI30</f>
        <v>County</v>
      </c>
      <c r="GN28" s="203" t="str">
        <f>'LibPAS export'!P30</f>
        <v>Yes</v>
      </c>
      <c r="GO28" s="203">
        <f>'LibPAS export'!Q30</f>
        <v>579</v>
      </c>
      <c r="GP28" s="203">
        <f>'LibPAS export'!R30</f>
        <v>79</v>
      </c>
      <c r="GQ28" s="203">
        <f>'LibPAS export'!S30</f>
        <v>2851</v>
      </c>
      <c r="GR28" s="203">
        <f>'LibPAS export'!T30</f>
        <v>6798</v>
      </c>
      <c r="GS28" s="203">
        <f>'LibPAS export'!U30</f>
        <v>123</v>
      </c>
      <c r="GT28" s="203">
        <f>'LibPAS export'!V30</f>
        <v>52</v>
      </c>
      <c r="GU28" s="203">
        <f>'LibPAS export'!W30</f>
        <v>665</v>
      </c>
      <c r="GV28" s="203" t="str">
        <f>'LibPAS export'!X30</f>
        <v/>
      </c>
      <c r="GW28" s="283">
        <f>'LibPAS export'!GF30</f>
        <v>0.93030999999999997</v>
      </c>
      <c r="GX28" s="283">
        <f>'LibPAS export'!GG30</f>
        <v>6.9690000000000002E-2</v>
      </c>
      <c r="GY28" s="245">
        <f>'LibPAS export'!GH30</f>
        <v>19.950500000000002</v>
      </c>
      <c r="GZ28" s="245">
        <f>'LibPAS export'!GI30</f>
        <v>20.69716</v>
      </c>
      <c r="HA28" s="245">
        <f>'LibPAS export'!GJ30</f>
        <v>13.46575</v>
      </c>
      <c r="HB28" s="284">
        <f>'LibPAS export'!JC30</f>
        <v>10.023630000000001</v>
      </c>
      <c r="HC28" s="284">
        <f>'LibPAS export'!JD30</f>
        <v>6.5743900000000002</v>
      </c>
      <c r="HD28" s="284">
        <f>'LibPAS export'!JE30</f>
        <v>0.69782999999999995</v>
      </c>
      <c r="HE28" s="284">
        <f>'LibPAS export'!JF30</f>
        <v>34.28105</v>
      </c>
      <c r="HF28" s="284">
        <f>'LibPAS export'!JG30</f>
        <v>22.484570000000001</v>
      </c>
      <c r="HG28" s="284">
        <f>'LibPAS export'!JH30</f>
        <v>2.38659</v>
      </c>
      <c r="HH28" s="284">
        <f>'LibPAS export'!JI30</f>
        <v>4.8039100000000001</v>
      </c>
      <c r="HI28" s="284">
        <f>'LibPAS export'!JJ30</f>
        <v>3.15083</v>
      </c>
      <c r="HJ28" s="284">
        <f>'LibPAS export'!JK30</f>
        <v>0.33444000000000002</v>
      </c>
      <c r="HK28" s="284">
        <f>'LibPAS export'!JL30</f>
        <v>329.97107999999997</v>
      </c>
      <c r="HL28" s="284">
        <f>'LibPAS export'!JM30</f>
        <v>216.42444</v>
      </c>
      <c r="HM28" s="284">
        <f>'LibPAS export'!JN30</f>
        <v>22.972010000000001</v>
      </c>
      <c r="HN28" s="284">
        <f>'LibPAS export'!JO30</f>
        <v>50.15654</v>
      </c>
      <c r="HO28" s="284">
        <f>'LibPAS export'!JP30</f>
        <v>32.897129999999997</v>
      </c>
      <c r="HP28" s="284">
        <f>'LibPAS export'!JQ30</f>
        <v>3.4918100000000001</v>
      </c>
      <c r="HQ28" s="284">
        <f>'LibPAS export'!JR30</f>
        <v>33.055700000000002</v>
      </c>
      <c r="HR28" s="284">
        <f>'LibPAS export'!JS30</f>
        <v>21.680869999999999</v>
      </c>
      <c r="HS28" s="284">
        <f>'LibPAS export'!JT30</f>
        <v>2.3012800000000002</v>
      </c>
      <c r="HT28" s="284">
        <f>'LibPAS export'!JU30</f>
        <v>1.25946</v>
      </c>
      <c r="HU28" s="284">
        <f>'LibPAS export'!JV30</f>
        <v>2.6279400000000002</v>
      </c>
      <c r="HV28" s="284">
        <f>'LibPAS export'!JW30</f>
        <v>3.8765299999999998</v>
      </c>
      <c r="HW28" s="284">
        <f>'LibPAS export'!JX30</f>
        <v>4.07036</v>
      </c>
      <c r="HX28" s="284">
        <f>'LibPAS export'!JY30</f>
        <v>3.8260000000000002E-2</v>
      </c>
      <c r="HY28" s="284">
        <f>'LibPAS export'!JZ30</f>
        <v>0.38191000000000003</v>
      </c>
      <c r="HZ28" s="284">
        <f>'LibPAS export'!KA30</f>
        <v>0.36825999999999998</v>
      </c>
      <c r="IA28" s="284">
        <f>'LibPAS export'!KB30</f>
        <v>0.25169999999999998</v>
      </c>
      <c r="IB28" s="284">
        <f>'LibPAS export'!KC30</f>
        <v>1.4300000000000001E-3</v>
      </c>
      <c r="IC28" s="284">
        <f>'LibPAS export'!KD30</f>
        <v>1.5E-3</v>
      </c>
      <c r="ID28" s="284">
        <f>'LibPAS export'!KE30</f>
        <v>0.76066999999999996</v>
      </c>
      <c r="IE28" s="284">
        <f>'LibPAS export'!KF30</f>
        <v>1.754E-2</v>
      </c>
      <c r="IF28" s="284">
        <f>'LibPAS export'!KG30</f>
        <v>0.23416000000000001</v>
      </c>
      <c r="IG28" s="284">
        <f>'LibPAS export'!KH30</f>
        <v>155</v>
      </c>
      <c r="IH28" s="284">
        <f>'LibPAS export'!KI30</f>
        <v>1072</v>
      </c>
      <c r="II28" s="284">
        <f>'LibPAS export'!KJ30</f>
        <v>1072</v>
      </c>
      <c r="IJ28" s="284">
        <f>'LibPAS export'!KK30</f>
        <v>10710</v>
      </c>
      <c r="IK28" s="284">
        <f>'LibPAS export'!KL30</f>
        <v>73633</v>
      </c>
      <c r="IL28" s="284">
        <f>'LibPAS export'!KM30</f>
        <v>73633</v>
      </c>
      <c r="IM28" s="284">
        <f>'LibPAS export'!KN30</f>
        <v>35289</v>
      </c>
      <c r="IN28" s="284">
        <f>'LibPAS export'!KO30</f>
        <v>35289</v>
      </c>
      <c r="IO28" s="284">
        <f>'LibPAS export'!KP30</f>
        <v>0.49571999999999999</v>
      </c>
      <c r="IP28" s="284">
        <f>'LibPAS export'!KQ30</f>
        <v>5133</v>
      </c>
      <c r="IQ28" s="284">
        <f>'LibPAS export'!KR30</f>
        <v>2.4678</v>
      </c>
      <c r="IR28" s="284">
        <f>'LibPAS export'!KS30</f>
        <v>2.0915400000000002</v>
      </c>
      <c r="IS28" s="284">
        <f>'LibPAS export'!KT30</f>
        <v>9.7856500000000004</v>
      </c>
      <c r="IT28" s="284">
        <f>'LibPAS export'!KU30</f>
        <v>2.3179999999999999E-2</v>
      </c>
      <c r="IU28" s="284">
        <f>'LibPAS export'!KV30</f>
        <v>1.2214499999999999</v>
      </c>
      <c r="IV28" s="284">
        <f>'LibPAS export'!KW30</f>
        <v>13.121829999999999</v>
      </c>
      <c r="IW28" s="284">
        <f>'LibPAS export'!KX30</f>
        <v>8.2802000000000007</v>
      </c>
      <c r="IX28" s="284">
        <f>'LibPAS export'!KY30</f>
        <v>2.54068</v>
      </c>
      <c r="IY28" s="284">
        <f>'LibPAS export'!KZ30</f>
        <v>0</v>
      </c>
      <c r="IZ28" s="284">
        <f>'LibPAS export'!LA30</f>
        <v>1.9300000000000001E-3</v>
      </c>
      <c r="JA28" s="284">
        <f>'LibPAS export'!LB30</f>
        <v>0.50348999999999999</v>
      </c>
      <c r="JB28" s="284">
        <f>'LibPAS export'!LC30</f>
        <v>1.2099999999999999E-3</v>
      </c>
      <c r="JC28" s="284">
        <f>'LibPAS export'!LD30</f>
        <v>9.6909999999999996E-2</v>
      </c>
      <c r="JD28" s="284">
        <f>'LibPAS export'!LE30</f>
        <v>0.66627999999999998</v>
      </c>
      <c r="JE28" s="284">
        <f>'LibPAS export'!LF30</f>
        <v>5.23332</v>
      </c>
      <c r="JF28" s="284">
        <f>'LibPAS export'!LG30</f>
        <v>1.9439299999999999</v>
      </c>
      <c r="JG28" s="284">
        <f>'LibPAS export'!LH30</f>
        <v>0.20968000000000001</v>
      </c>
      <c r="JH28" s="284">
        <f>'LibPAS export'!LI30</f>
        <v>1367</v>
      </c>
      <c r="JI28" s="284">
        <f>'LibPAS export'!LJ30</f>
        <v>3.2950499999999998</v>
      </c>
      <c r="JJ28" s="284">
        <f>'LibPAS export'!LK30</f>
        <v>3.4653</v>
      </c>
      <c r="JK28" s="284">
        <f>'LibPAS export'!LL30</f>
        <v>153</v>
      </c>
      <c r="JL28" s="284">
        <f>'LibPAS export'!LM30</f>
        <v>36</v>
      </c>
      <c r="JM28" s="284">
        <f>'LibPAS export'!LN30</f>
        <v>12.62439</v>
      </c>
      <c r="JN28" s="284">
        <f>'LibPAS export'!LO30</f>
        <v>0.87888999999999995</v>
      </c>
      <c r="JO28" s="284">
        <f>'LibPAS export'!LP30</f>
        <v>0.83977000000000002</v>
      </c>
      <c r="JP28" s="284">
        <f>'LibPAS export'!LQ30</f>
        <v>0.24535999999999999</v>
      </c>
      <c r="JQ28" s="284">
        <f>'LibPAS export'!LR30</f>
        <v>3.569E-2</v>
      </c>
      <c r="JR28" s="284">
        <f>'LibPAS export'!LS30</f>
        <v>0.56937000000000004</v>
      </c>
      <c r="JS28" s="284">
        <f>'LibPAS export'!LT30</f>
        <v>1</v>
      </c>
      <c r="JT28" s="284">
        <f>'LibPAS export'!LU30</f>
        <v>1</v>
      </c>
      <c r="JU28" s="284">
        <f>'LibPAS export'!LV30</f>
        <v>0.47926000000000002</v>
      </c>
      <c r="JV28" s="284">
        <f>'LibPAS export'!LW30</f>
        <v>1357</v>
      </c>
      <c r="JW28" s="284">
        <f>'LibPAS export'!LX30</f>
        <v>25.836320000000001</v>
      </c>
      <c r="JX28" s="284">
        <f>'LibPAS export'!LY30</f>
        <v>2832</v>
      </c>
      <c r="JY28" s="284">
        <f>'LibPAS export'!LZ30</f>
        <v>0.37613999999999997</v>
      </c>
      <c r="JZ28" s="284">
        <f>'LibPAS export'!MA30</f>
        <v>12.38228</v>
      </c>
      <c r="KA28" s="284">
        <f>'LibPAS export'!MB30</f>
        <v>1.456E-2</v>
      </c>
      <c r="KB28" s="284">
        <f>'LibPAS export'!MC30</f>
        <v>41</v>
      </c>
      <c r="KC28" s="284">
        <f>'LibPAS export'!MD30</f>
        <v>2.0172699999999999</v>
      </c>
      <c r="KD28" s="284">
        <f>'LibPAS export'!ME30</f>
        <v>0.33444000000000002</v>
      </c>
      <c r="KE28" s="284">
        <f>'LibPAS export'!MF30</f>
        <v>0.96679999999999999</v>
      </c>
      <c r="KF28" s="284">
        <f>'LibPAS export'!MG30</f>
        <v>10.17149</v>
      </c>
      <c r="KG28" s="284">
        <f>'LibPAS export'!MH30</f>
        <v>3.4200200000000001</v>
      </c>
      <c r="KH28" s="284">
        <f>'LibPAS export'!MI30</f>
        <v>4.8039100000000001</v>
      </c>
      <c r="KI28" s="284">
        <f>'LibPAS export'!MJ30</f>
        <v>36.538460000000001</v>
      </c>
      <c r="KJ28" s="284">
        <f>'LibPAS export'!MK30</f>
        <v>33746</v>
      </c>
      <c r="KK28" s="284">
        <f>'LibPAS export'!ML30</f>
        <v>24717</v>
      </c>
      <c r="KL28" s="284">
        <f>'LibPAS export'!MM30</f>
        <v>0.19481999999999999</v>
      </c>
      <c r="KM28" s="284">
        <f>'LibPAS export'!MN30</f>
        <v>6.4132499999999997</v>
      </c>
      <c r="KN28" s="284">
        <f>'LibPAS export'!MO30</f>
        <v>9.3369999999999995E-2</v>
      </c>
      <c r="KO28" s="284">
        <f>'LibPAS export'!MP30</f>
        <v>2.8340000000000001E-2</v>
      </c>
      <c r="KP28" s="284">
        <f>'LibPAS export'!MQ30</f>
        <v>0.93284</v>
      </c>
      <c r="KQ28" s="284">
        <f>'LibPAS export'!MR30</f>
        <v>1.358E-2</v>
      </c>
      <c r="KR28" s="284">
        <f>'LibPAS export'!MS30</f>
        <v>1</v>
      </c>
      <c r="KS28" s="284">
        <f>'LibPAS export'!MT30</f>
        <v>0.14545449999999999</v>
      </c>
      <c r="KT28" s="284">
        <f>'LibPAS export'!MU30</f>
        <v>0.85454549999999996</v>
      </c>
      <c r="KU28" s="284">
        <f>'LibPAS export'!MV30</f>
        <v>0.26753929999999998</v>
      </c>
      <c r="KV28" s="284">
        <f>'LibPAS export'!MW30</f>
        <v>0.73246069999999996</v>
      </c>
      <c r="KW28" s="284">
        <f>'LibPAS export'!MX30</f>
        <v>6.9618299999999994E-2</v>
      </c>
      <c r="KX28" s="284">
        <f>'LibPAS export'!MY30</f>
        <v>1.4729000000000001E-3</v>
      </c>
      <c r="KY28" s="284">
        <f>'LibPAS export'!MZ30</f>
        <v>0.1754761</v>
      </c>
      <c r="KZ28" s="284">
        <f>'LibPAS export'!NA30</f>
        <v>1.6255E-3</v>
      </c>
      <c r="LA28" s="284">
        <f>'LibPAS export'!NB30</f>
        <v>0.27449259999999998</v>
      </c>
      <c r="LB28" s="284">
        <f>'LibPAS export'!NC30</f>
        <v>6.6519800000000004E-2</v>
      </c>
      <c r="LC28" s="284">
        <f>'LibPAS export'!ND30</f>
        <v>0.48041299999999998</v>
      </c>
      <c r="LD28" s="284">
        <f>'LibPAS export'!NE30</f>
        <v>0.6558891</v>
      </c>
      <c r="LE28" s="284">
        <f>'LibPAS export'!NF30</f>
        <v>1.7665000000000001E-3</v>
      </c>
      <c r="LF28" s="284">
        <f>'LibPAS export'!NG30</f>
        <v>0.74575360000000002</v>
      </c>
      <c r="LG28" s="284">
        <f>'LibPAS export'!NH30</f>
        <v>9.3085600000000004E-2</v>
      </c>
      <c r="LH28" s="284">
        <f>'LibPAS export'!NI30</f>
        <v>0.15939420000000001</v>
      </c>
      <c r="LI28" s="284">
        <f>'LibPAS export'!NJ30</f>
        <v>9028</v>
      </c>
      <c r="LJ28" s="284">
        <f>'LibPAS export'!NK30</f>
        <v>7.1360700000000001</v>
      </c>
      <c r="LK28" s="284">
        <f>'LibPAS export'!NL30</f>
        <v>28019</v>
      </c>
      <c r="LL28" s="284">
        <f>'LibPAS export'!NM30</f>
        <v>28019</v>
      </c>
      <c r="LM28" s="284">
        <f>'LibPAS export'!NN30</f>
        <v>4075</v>
      </c>
      <c r="LN28" s="284">
        <f>'LibPAS export'!NO30</f>
        <v>0.95549419999999996</v>
      </c>
      <c r="LO28" s="284">
        <f>'LibPAS export'!NP30</f>
        <v>2.1156500000000002E-2</v>
      </c>
      <c r="LP28" s="284">
        <f>'LibPAS export'!NQ30</f>
        <v>2.33493E-2</v>
      </c>
      <c r="LQ28" s="284">
        <f>'LibPAS export'!NR30</f>
        <v>0.20766000000000001</v>
      </c>
      <c r="LR28" s="284">
        <f>'LibPAS export'!NS30</f>
        <v>0.56852999999999998</v>
      </c>
      <c r="LS28" s="284">
        <f>'LibPAS export'!NT30</f>
        <v>0.15211</v>
      </c>
      <c r="LT28" s="284">
        <f>'LibPAS export'!NU30</f>
        <v>67</v>
      </c>
      <c r="LU28" s="284">
        <f>'LibPAS export'!NV30</f>
        <v>1.49977</v>
      </c>
      <c r="LV28" s="284">
        <f>'LibPAS export'!NW30</f>
        <v>61</v>
      </c>
      <c r="LW28" s="284">
        <f>'LibPAS export'!NX30</f>
        <v>1.43302</v>
      </c>
      <c r="LX28" s="284">
        <f>'LibPAS export'!NY30</f>
        <v>9.9760000000000001E-2</v>
      </c>
      <c r="LY28" s="284">
        <f>'LibPAS export'!NZ30</f>
        <v>9.5979999999999996E-2</v>
      </c>
      <c r="LZ28" s="285">
        <f>'LibPAS export'!EH30</f>
        <v>5.3097999999999999E-3</v>
      </c>
      <c r="MA28" s="285">
        <f>'LibPAS export'!EI30</f>
        <v>7.5849999999999995E-4</v>
      </c>
      <c r="MB28" s="285">
        <f>'LibPAS export'!EJ30</f>
        <v>0.21561069999999999</v>
      </c>
      <c r="MC28" s="285">
        <f>'LibPAS export'!EK30</f>
        <v>0</v>
      </c>
      <c r="MD28" s="285">
        <f>'LibPAS export'!EL30</f>
        <v>0.19817109999999999</v>
      </c>
      <c r="ME28" s="285">
        <f>'LibPAS export'!EM30</f>
        <v>4.7760000000000001E-4</v>
      </c>
      <c r="MF28" s="285">
        <f>'LibPAS export'!EN30</f>
        <v>0.76512360000000001</v>
      </c>
      <c r="MG28" s="285">
        <f>'LibPAS export'!EO30</f>
        <v>2.23E-2</v>
      </c>
      <c r="MH28" s="285">
        <f>'LibPAS export'!EP30</f>
        <v>0.30323470000000002</v>
      </c>
      <c r="MI28" s="285"/>
    </row>
    <row r="29" spans="1:347" x14ac:dyDescent="0.2">
      <c r="A29" s="6" t="str">
        <f>'LibPAS export'!G31</f>
        <v>NC0075</v>
      </c>
      <c r="B29" s="6" t="s">
        <v>2824</v>
      </c>
      <c r="C29" s="6" t="s">
        <v>1984</v>
      </c>
      <c r="D29" s="6" t="s">
        <v>1985</v>
      </c>
      <c r="E29" s="203" t="str">
        <f>'LibPAS export'!AG31</f>
        <v>FARMVILLE PUBLIC LIBRARY</v>
      </c>
      <c r="F29" s="203" t="str">
        <f>'LibPAS export'!AJ31</f>
        <v>PITT</v>
      </c>
      <c r="G29" s="203" t="str">
        <f>'LibPAS export'!Y31</f>
        <v>4276 W CHURCH ST</v>
      </c>
      <c r="H29" s="203" t="str">
        <f>'LibPAS export'!Z31</f>
        <v>FARMVILLE</v>
      </c>
      <c r="I29" s="203" t="str">
        <f>'LibPAS export'!AA31</f>
        <v>27828</v>
      </c>
      <c r="J29" s="203" t="str">
        <f>'LibPAS export'!AB31</f>
        <v/>
      </c>
      <c r="K29" s="203" t="str">
        <f>'LibPAS export'!AC31</f>
        <v>4276 W CHURCH ST</v>
      </c>
      <c r="L29" s="203" t="str">
        <f>'LibPAS export'!AD31</f>
        <v>FARMVILLE</v>
      </c>
      <c r="M29" s="203" t="str">
        <f>'LibPAS export'!AE31</f>
        <v>27828</v>
      </c>
      <c r="N29" s="203" t="str">
        <f>'LibPAS export'!AF31</f>
        <v/>
      </c>
      <c r="O29" s="203" t="str">
        <f>'LibPAS export'!AK31</f>
        <v>David Miller</v>
      </c>
      <c r="P29" s="203" t="str">
        <f>'LibPAS export'!AL31</f>
        <v>(252) 753-6713</v>
      </c>
      <c r="Q29" s="203" t="str">
        <f>'LibPAS export'!AM31</f>
        <v>(252) 753-2855</v>
      </c>
      <c r="R29" s="203" t="str">
        <f>'LibPAS export'!AN31</f>
        <v>dmiller@farmville-nc.com</v>
      </c>
      <c r="S29" s="203" t="str">
        <f>'LibPAS export'!AO31</f>
        <v>David Miller</v>
      </c>
      <c r="T29" s="203" t="str">
        <f>'LibPAS export'!AP31</f>
        <v>Library Director</v>
      </c>
      <c r="U29" s="203" t="str">
        <f>'LibPAS export'!AQ31</f>
        <v>(252) 753-6713</v>
      </c>
      <c r="V29" s="203" t="str">
        <f>'LibPAS export'!AR31</f>
        <v>(252) 753-2855</v>
      </c>
      <c r="W29" s="203" t="str">
        <f>'LibPAS export'!AS31</f>
        <v>dmiller@farmville-nc.com</v>
      </c>
      <c r="X29" s="203">
        <f>'LibPAS export'!BB31</f>
        <v>1</v>
      </c>
      <c r="Y29" s="203">
        <f>'LibPAS export'!BC31</f>
        <v>0</v>
      </c>
      <c r="Z29" s="203">
        <f>'LibPAS export'!BD31</f>
        <v>0</v>
      </c>
      <c r="AA29" s="203">
        <f>'LibPAS export'!BE31</f>
        <v>0</v>
      </c>
      <c r="AB29" s="10">
        <f>'LibPAS export'!BH31</f>
        <v>2457</v>
      </c>
      <c r="AC29" s="203">
        <f>'LibPAS export'!BI31</f>
        <v>1</v>
      </c>
      <c r="AD29" s="203">
        <f>'LibPAS export'!BJ31</f>
        <v>1</v>
      </c>
      <c r="AE29" s="203">
        <f>'LibPAS export'!BK31</f>
        <v>2</v>
      </c>
      <c r="AF29" s="203">
        <f>'LibPAS export'!BL31</f>
        <v>2</v>
      </c>
      <c r="AG29" s="203">
        <f>'LibPAS export'!BM31</f>
        <v>4</v>
      </c>
      <c r="AH29" s="286">
        <f>'LibPAS export'!BN31</f>
        <v>0.25</v>
      </c>
      <c r="AI29" s="246">
        <f>'LibPAS export'!BO31</f>
        <v>43055</v>
      </c>
      <c r="AJ29" s="246" t="str">
        <f>'LibPAS export'!BP31</f>
        <v>41,415.52 - 62,123.28</v>
      </c>
      <c r="AK29" s="274" t="str">
        <f>'LibPAS export'!BQ31</f>
        <v>2012</v>
      </c>
      <c r="AL29" s="276">
        <f>'LibPAS export'!BR31</f>
        <v>41005</v>
      </c>
      <c r="AM29" s="276">
        <f>'LibPAS export'!BS31</f>
        <v>13.1</v>
      </c>
      <c r="AN29" s="276">
        <f>'LibPAS export'!BT31</f>
        <v>15.1</v>
      </c>
      <c r="AO29" s="276">
        <f>'LibPAS export'!BU31</f>
        <v>16.600000000000001</v>
      </c>
      <c r="AP29" s="246">
        <f>'LibPAS export'!BW31</f>
        <v>250581</v>
      </c>
      <c r="AQ29" s="246">
        <f>'LibPAS export'!BX31</f>
        <v>3803</v>
      </c>
      <c r="AR29" s="246">
        <f>'LibPAS export'!BY31</f>
        <v>254384</v>
      </c>
      <c r="AS29" s="246">
        <f>'LibPAS export'!BZ31</f>
        <v>3849</v>
      </c>
      <c r="AT29" s="246">
        <f>'LibPAS export'!CA31</f>
        <v>0</v>
      </c>
      <c r="AU29" s="246">
        <f>'LibPAS export'!CB31</f>
        <v>3849</v>
      </c>
      <c r="AV29" s="246">
        <f>'LibPAS export'!CC31</f>
        <v>15988</v>
      </c>
      <c r="AW29" s="246">
        <f>'LibPAS export'!CD31</f>
        <v>0</v>
      </c>
      <c r="AX29" s="246">
        <f>'LibPAS export'!CE31</f>
        <v>15988</v>
      </c>
      <c r="AY29" s="246">
        <f>'LibPAS export'!CF31</f>
        <v>0</v>
      </c>
      <c r="AZ29" s="246">
        <f>'LibPAS export'!BV31</f>
        <v>274221</v>
      </c>
      <c r="BA29" s="246">
        <f>'LibPAS export'!CH31</f>
        <v>126177</v>
      </c>
      <c r="BB29" s="246">
        <f>'LibPAS export'!CI31</f>
        <v>48690</v>
      </c>
      <c r="BC29" s="246">
        <f>'LibPAS export'!CJ31</f>
        <v>174867</v>
      </c>
      <c r="BD29" s="246">
        <f>'LibPAS export'!CK31</f>
        <v>14174</v>
      </c>
      <c r="BE29" s="246">
        <f>'LibPAS export'!CL31</f>
        <v>356</v>
      </c>
      <c r="BF29" s="246">
        <f>'LibPAS export'!CM31</f>
        <v>652</v>
      </c>
      <c r="BG29" s="246">
        <f>'LibPAS export'!CN31</f>
        <v>15182</v>
      </c>
      <c r="BH29" s="246">
        <f>'LibPAS export'!CO31</f>
        <v>60532</v>
      </c>
      <c r="BI29" s="246">
        <f>'LibPAS export'!CP31</f>
        <v>250581</v>
      </c>
      <c r="BJ29" s="246">
        <f>'LibPAS export'!CQ31</f>
        <v>0</v>
      </c>
      <c r="BK29" s="283">
        <f>'LibPAS export'!CG31</f>
        <v>0</v>
      </c>
      <c r="BL29" s="246">
        <f>'LibPAS export'!CR31</f>
        <v>0</v>
      </c>
      <c r="BM29" s="246">
        <f>'LibPAS export'!CS31</f>
        <v>0</v>
      </c>
      <c r="BN29" s="246">
        <f>'LibPAS export'!CT31</f>
        <v>0</v>
      </c>
      <c r="BO29" s="246">
        <f>'LibPAS export'!CU31</f>
        <v>0</v>
      </c>
      <c r="BP29" s="246">
        <f>'LibPAS export'!CV31</f>
        <v>0</v>
      </c>
      <c r="BQ29" s="246">
        <f>'LibPAS export'!CW31</f>
        <v>0</v>
      </c>
      <c r="BR29" s="10">
        <f>'LibPAS export'!CY31</f>
        <v>7339</v>
      </c>
      <c r="BS29" s="10">
        <f>'LibPAS export'!CZ31</f>
        <v>11258</v>
      </c>
      <c r="BT29" s="10">
        <f>'LibPAS export'!DA31</f>
        <v>18597</v>
      </c>
      <c r="BU29" s="10">
        <f>'LibPAS export'!DB31</f>
        <v>7799</v>
      </c>
      <c r="BV29" s="10">
        <f>'LibPAS export'!DC31</f>
        <v>5822</v>
      </c>
      <c r="BW29" s="10">
        <f>'LibPAS export'!DD31</f>
        <v>13621</v>
      </c>
      <c r="BX29" s="10">
        <f>'LibPAS export'!DE31</f>
        <v>1398</v>
      </c>
      <c r="BY29" s="10">
        <f>'LibPAS export'!DF31</f>
        <v>2061</v>
      </c>
      <c r="BZ29" s="10">
        <f>'LibPAS export'!DG31</f>
        <v>3459</v>
      </c>
      <c r="CA29" s="10">
        <f>'LibPAS export'!DH31</f>
        <v>35677</v>
      </c>
      <c r="CB29" s="10" t="str">
        <f>'LibPAS export'!DI31</f>
        <v/>
      </c>
      <c r="CC29" s="10">
        <f>'LibPAS export'!DJ31</f>
        <v>35677</v>
      </c>
      <c r="CD29" s="10">
        <f>'LibPAS export'!DK31</f>
        <v>0</v>
      </c>
      <c r="CE29" s="258">
        <f>'LibPAS export'!DX31</f>
        <v>36946</v>
      </c>
      <c r="CF29" s="244">
        <f>'LibPAS export'!DP31</f>
        <v>1</v>
      </c>
      <c r="CG29" s="244">
        <f>'LibPAS export'!DQ31</f>
        <v>67</v>
      </c>
      <c r="CH29" s="244">
        <f>'LibPAS export'!DR31</f>
        <v>68</v>
      </c>
      <c r="CI29" s="258">
        <f>'LibPAS export'!DM31</f>
        <v>289</v>
      </c>
      <c r="CJ29" s="258">
        <f>'LibPAS export'!EC31</f>
        <v>2155</v>
      </c>
      <c r="CK29" s="258">
        <f>'LibPAS export'!DN31</f>
        <v>1050</v>
      </c>
      <c r="CL29" s="258">
        <f>'LibPAS export'!EG31</f>
        <v>563</v>
      </c>
      <c r="CM29" s="203">
        <f>'LibPAS export'!DS31</f>
        <v>0</v>
      </c>
      <c r="CN29" s="203">
        <f>'LibPAS export'!EQ31</f>
        <v>12</v>
      </c>
      <c r="CO29" s="244">
        <f>'LibPAS export'!DL31</f>
        <v>93</v>
      </c>
      <c r="CP29" s="10">
        <f>'LibPAS export'!ET31</f>
        <v>5773</v>
      </c>
      <c r="CQ29" s="10">
        <f>'LibPAS export'!EU31</f>
        <v>2274</v>
      </c>
      <c r="CR29" s="10">
        <f>'LibPAS export'!EV31</f>
        <v>8047</v>
      </c>
      <c r="CS29" s="10" t="str">
        <f>'LibPAS export'!EW31</f>
        <v/>
      </c>
      <c r="CT29" s="10" t="str">
        <f>'LibPAS export'!EX31</f>
        <v/>
      </c>
      <c r="CU29" s="10" t="str">
        <f>'LibPAS export'!EY31</f>
        <v/>
      </c>
      <c r="CV29" s="10">
        <f>'LibPAS export'!EZ31</f>
        <v>5386</v>
      </c>
      <c r="CW29" s="10">
        <f>'LibPAS export'!FA31</f>
        <v>498</v>
      </c>
      <c r="CX29" s="10">
        <f>'LibPAS export'!FB31</f>
        <v>5884</v>
      </c>
      <c r="CY29" s="10">
        <f>'LibPAS export'!FC31</f>
        <v>13931</v>
      </c>
      <c r="CZ29" s="10">
        <f>'LibPAS export'!FE31</f>
        <v>1976</v>
      </c>
      <c r="DA29" s="10" t="str">
        <f>'LibPAS export'!FF31</f>
        <v/>
      </c>
      <c r="DB29" s="10">
        <f>'LibPAS export'!FG31</f>
        <v>15907</v>
      </c>
      <c r="DC29" s="10">
        <f>'LibPAS export'!FH31</f>
        <v>112</v>
      </c>
      <c r="DD29" s="10">
        <f>'LibPAS export'!FQ31</f>
        <v>35</v>
      </c>
      <c r="DE29" s="10">
        <f t="shared" si="0"/>
        <v>147</v>
      </c>
      <c r="DF29" s="10">
        <f>'LibPAS export'!FI31</f>
        <v>519</v>
      </c>
      <c r="DG29" s="10">
        <f>'LibPAS export'!FN31</f>
        <v>24</v>
      </c>
      <c r="DH29" s="10" t="str">
        <f>'LibPAS export'!FR31</f>
        <v/>
      </c>
      <c r="DI29" s="10">
        <f>'LibPAS export'!FS31</f>
        <v>59</v>
      </c>
      <c r="DJ29" s="258" t="str">
        <f>'LibPAS export'!FJ31</f>
        <v/>
      </c>
      <c r="DK29" s="258">
        <f>'LibPAS export'!FK31</f>
        <v>631</v>
      </c>
      <c r="DL29" s="10">
        <f>'LibPAS export'!FU31</f>
        <v>16573</v>
      </c>
      <c r="DM29" s="10" t="str">
        <f>'LibPAS export'!FV31</f>
        <v/>
      </c>
      <c r="DN29" s="10" t="str">
        <f>'LibPAS export'!FW31</f>
        <v/>
      </c>
      <c r="DO29" s="10" t="str">
        <f>'LibPAS export'!FX31</f>
        <v/>
      </c>
      <c r="DP29" s="10">
        <f>'LibPAS export'!ER31</f>
        <v>16573</v>
      </c>
      <c r="DQ29" s="10">
        <f>'LibPAS export'!FY31</f>
        <v>3</v>
      </c>
      <c r="DR29" s="10">
        <f>'LibPAS export'!GA31</f>
        <v>7599</v>
      </c>
      <c r="DS29" s="10">
        <f>'LibPAS export'!GB31</f>
        <v>1785</v>
      </c>
      <c r="DT29" s="10">
        <f>'LibPAS export'!GC31</f>
        <v>9384</v>
      </c>
      <c r="DU29" s="10">
        <f>'LibPAS export'!GD31</f>
        <v>29792</v>
      </c>
      <c r="DV29" s="244">
        <f>'LibPAS export'!GO31</f>
        <v>30</v>
      </c>
      <c r="DW29" s="244">
        <f>'LibPAS export'!GP31</f>
        <v>4</v>
      </c>
      <c r="DX29" s="244">
        <f>'LibPAS export'!GQ31</f>
        <v>104</v>
      </c>
      <c r="DY29" s="244">
        <f>'LibPAS export'!GR31</f>
        <v>12</v>
      </c>
      <c r="DZ29" s="244">
        <f>'LibPAS export'!GS31</f>
        <v>3</v>
      </c>
      <c r="EA29" s="244" t="str">
        <f>'LibPAS export'!GT31</f>
        <v/>
      </c>
      <c r="EB29" s="244">
        <f>'LibPAS export'!GU31</f>
        <v>153</v>
      </c>
      <c r="EC29" s="244">
        <f>'LibPAS export'!GV31</f>
        <v>550</v>
      </c>
      <c r="ED29" s="244">
        <f>'LibPAS export'!GW31</f>
        <v>74</v>
      </c>
      <c r="EE29" s="244">
        <f>'LibPAS export'!GX31</f>
        <v>624</v>
      </c>
      <c r="EF29" s="10">
        <f>'LibPAS export'!HB31</f>
        <v>1813</v>
      </c>
      <c r="EG29" s="10">
        <f>'LibPAS export'!HC31</f>
        <v>72</v>
      </c>
      <c r="EH29" s="10">
        <f>'LibPAS export'!HD31</f>
        <v>1885</v>
      </c>
      <c r="EI29" s="10">
        <f>'LibPAS export'!GY31</f>
        <v>4</v>
      </c>
      <c r="EJ29" s="10" t="str">
        <f>'LibPAS export'!GZ31</f>
        <v/>
      </c>
      <c r="EK29" s="10">
        <f>'LibPAS export'!HA31</f>
        <v>4</v>
      </c>
      <c r="EL29" s="10">
        <f>'LibPAS export'!HE31</f>
        <v>2513</v>
      </c>
      <c r="EM29" s="10" t="s">
        <v>5026</v>
      </c>
      <c r="EN29" s="10" t="s">
        <v>5026</v>
      </c>
      <c r="EO29" s="10" t="s">
        <v>5026</v>
      </c>
      <c r="EP29" s="10" t="s">
        <v>5026</v>
      </c>
      <c r="EQ29" s="258">
        <f>'LibPAS export'!HQ31</f>
        <v>12</v>
      </c>
      <c r="ER29" s="258">
        <f>'LibPAS export'!HR31</f>
        <v>168</v>
      </c>
      <c r="ES29" s="10">
        <f>'LibPAS export'!HL31</f>
        <v>19462</v>
      </c>
      <c r="ET29" s="10">
        <f>'LibPAS export'!HJ31</f>
        <v>6610</v>
      </c>
      <c r="EU29" s="10" t="str">
        <f>'LibPAS export'!HK31</f>
        <v>Did not track this year</v>
      </c>
      <c r="EV29" s="244">
        <f>'LibPAS export'!HS31</f>
        <v>271</v>
      </c>
      <c r="EW29" s="244">
        <f>'LibPAS export'!HT31</f>
        <v>252</v>
      </c>
      <c r="EX29" s="203" t="str">
        <f>'LibPAS export'!AT31</f>
        <v>www.farmvillelibrary.org</v>
      </c>
      <c r="EY29" s="244">
        <f>'LibPAS export'!HU31</f>
        <v>6</v>
      </c>
      <c r="EZ29" s="244">
        <f>'LibPAS export'!HV31</f>
        <v>19</v>
      </c>
      <c r="FA29" s="258">
        <f>'LibPAS export'!HW31</f>
        <v>9656</v>
      </c>
      <c r="FB29" s="10">
        <f>'LibPAS export'!HY31</f>
        <v>31656</v>
      </c>
      <c r="FC29" s="10" t="str">
        <f>'LibPAS export'!HZ31</f>
        <v/>
      </c>
      <c r="FD29" s="6" t="s">
        <v>1530</v>
      </c>
      <c r="FE29" s="6" t="s">
        <v>1530</v>
      </c>
      <c r="FF29" s="6" t="s">
        <v>1530</v>
      </c>
      <c r="FG29" s="6" t="s">
        <v>1530</v>
      </c>
      <c r="FH29" s="6" t="s">
        <v>1530</v>
      </c>
      <c r="FI29" s="6" t="s">
        <v>1530</v>
      </c>
      <c r="FJ29" s="6" t="s">
        <v>1530</v>
      </c>
      <c r="FK29" s="6" t="s">
        <v>1530</v>
      </c>
      <c r="FL29" s="6" t="s">
        <v>1530</v>
      </c>
      <c r="FM29" s="6" t="s">
        <v>1530</v>
      </c>
      <c r="FN29" s="6" t="s">
        <v>1530</v>
      </c>
      <c r="FO29" s="6" t="s">
        <v>1530</v>
      </c>
      <c r="FP29" s="6" t="s">
        <v>1530</v>
      </c>
      <c r="FQ29" s="6" t="s">
        <v>1530</v>
      </c>
      <c r="FR29" s="6" t="s">
        <v>1530</v>
      </c>
      <c r="FS29" s="6" t="s">
        <v>1530</v>
      </c>
      <c r="FT29" s="6" t="s">
        <v>1530</v>
      </c>
      <c r="FU29" s="6" t="s">
        <v>1530</v>
      </c>
      <c r="FV29" s="6" t="s">
        <v>1530</v>
      </c>
      <c r="FW29" s="6" t="s">
        <v>1530</v>
      </c>
      <c r="FX29" s="6" t="s">
        <v>1530</v>
      </c>
      <c r="FY29" s="6" t="s">
        <v>1530</v>
      </c>
      <c r="FZ29" s="6" t="s">
        <v>1530</v>
      </c>
      <c r="GA29" s="6" t="s">
        <v>1530</v>
      </c>
      <c r="GB29" s="6" t="s">
        <v>1530</v>
      </c>
      <c r="GC29" s="203" t="str">
        <f>'LibPAS export'!G31</f>
        <v>NC0075</v>
      </c>
      <c r="GD29" s="203" t="str">
        <f>'LibPAS export'!H31</f>
        <v>M-FARMVILLE</v>
      </c>
      <c r="GE29" s="203" t="str">
        <f>'LibPAS export'!I31</f>
        <v>NO</v>
      </c>
      <c r="GF29" s="203" t="str">
        <f>'LibPAS export'!J31</f>
        <v>CI</v>
      </c>
      <c r="GG29" s="203" t="str">
        <f>'LibPAS export'!K31</f>
        <v>SO</v>
      </c>
      <c r="GH29" s="203" t="str">
        <f>'LibPAS export'!L31</f>
        <v>Y</v>
      </c>
      <c r="GI29" s="203" t="str">
        <f>'LibPAS export'!M31</f>
        <v>CI1</v>
      </c>
      <c r="GJ29" s="203" t="str">
        <f>'LibPAS export'!N31</f>
        <v>N</v>
      </c>
      <c r="GK29" s="258">
        <f>'LibPAS export'!O31</f>
        <v>4695</v>
      </c>
      <c r="GL29" s="203">
        <f>'LibPAS export'!AH31</f>
        <v>2</v>
      </c>
      <c r="GM29" s="203" t="str">
        <f>'LibPAS export'!AI31</f>
        <v>Municipal</v>
      </c>
      <c r="GN29" s="203" t="str">
        <f>'LibPAS export'!P31</f>
        <v>Yes</v>
      </c>
      <c r="GO29" s="203">
        <f>'LibPAS export'!Q31</f>
        <v>124</v>
      </c>
      <c r="GP29" s="203">
        <f>'LibPAS export'!R31</f>
        <v>57</v>
      </c>
      <c r="GQ29" s="203">
        <f>'LibPAS export'!S31</f>
        <v>590</v>
      </c>
      <c r="GR29" s="203">
        <f>'LibPAS export'!T31</f>
        <v>-1</v>
      </c>
      <c r="GS29" s="203">
        <f>'LibPAS export'!U31</f>
        <v>5</v>
      </c>
      <c r="GT29" s="203">
        <f>'LibPAS export'!V31</f>
        <v>3</v>
      </c>
      <c r="GU29" s="203">
        <f>'LibPAS export'!W31</f>
        <v>4</v>
      </c>
      <c r="GV29" s="203" t="str">
        <f>'LibPAS export'!X31</f>
        <v/>
      </c>
      <c r="GW29" s="283">
        <f>'LibPAS export'!GF31</f>
        <v>0.75009999999999999</v>
      </c>
      <c r="GX29" s="283">
        <f>'LibPAS export'!GG31</f>
        <v>0.24831</v>
      </c>
      <c r="GY29" s="245">
        <f>'LibPAS export'!GH31</f>
        <v>16.42484</v>
      </c>
      <c r="GZ29" s="245">
        <f>'LibPAS export'!GI31</f>
        <v>16.25</v>
      </c>
      <c r="HA29" s="245">
        <f>'LibPAS export'!GJ31</f>
        <v>18.35294</v>
      </c>
      <c r="HB29" s="284">
        <f>'LibPAS export'!JC31</f>
        <v>15.11983</v>
      </c>
      <c r="HC29" s="284">
        <f>'LibPAS export'!JD31</f>
        <v>10.55132</v>
      </c>
      <c r="HD29" s="284">
        <f>'LibPAS export'!JE31</f>
        <v>0.91607000000000005</v>
      </c>
      <c r="HE29" s="284">
        <f>'LibPAS export'!JF31</f>
        <v>26.703009999999999</v>
      </c>
      <c r="HF29" s="284">
        <f>'LibPAS export'!JG31</f>
        <v>18.634589999999999</v>
      </c>
      <c r="HG29" s="284">
        <f>'LibPAS export'!JH31</f>
        <v>1.6178600000000001</v>
      </c>
      <c r="HH29" s="284">
        <f>'LibPAS export'!JI31</f>
        <v>8.4110200000000006</v>
      </c>
      <c r="HI29" s="284">
        <f>'LibPAS export'!JJ31</f>
        <v>5.8696000000000002</v>
      </c>
      <c r="HJ29" s="284">
        <f>'LibPAS export'!JK31</f>
        <v>0.50960000000000005</v>
      </c>
      <c r="HK29" s="284">
        <f>'LibPAS export'!JL31</f>
        <v>12.875400000000001</v>
      </c>
      <c r="HL29" s="284">
        <f>'LibPAS export'!JM31</f>
        <v>8.9850499999999993</v>
      </c>
      <c r="HM29" s="284">
        <f>'LibPAS export'!JN31</f>
        <v>0.78008</v>
      </c>
      <c r="HN29" s="284">
        <f>'LibPAS export'!JO31</f>
        <v>99.713890000000006</v>
      </c>
      <c r="HO29" s="284">
        <f>'LibPAS export'!JP31</f>
        <v>69.584959999999995</v>
      </c>
      <c r="HP29" s="284">
        <f>'LibPAS export'!JQ31</f>
        <v>6.0413800000000002</v>
      </c>
      <c r="HQ29" s="284">
        <f>'LibPAS export'!JR31</f>
        <v>42.586849999999998</v>
      </c>
      <c r="HR29" s="284">
        <f>'LibPAS export'!JS31</f>
        <v>29.719069999999999</v>
      </c>
      <c r="HS29" s="284">
        <f>'LibPAS export'!JT31</f>
        <v>2.5802200000000002</v>
      </c>
      <c r="HT29" s="284">
        <f>'LibPAS export'!JU31</f>
        <v>3.5299299999999998</v>
      </c>
      <c r="HU29" s="284">
        <f>'LibPAS export'!JV31</f>
        <v>6.3454699999999997</v>
      </c>
      <c r="HV29" s="284">
        <f>'LibPAS export'!JW31</f>
        <v>28.87894</v>
      </c>
      <c r="HW29" s="284">
        <f>'LibPAS export'!JX31</f>
        <v>26.854220000000002</v>
      </c>
      <c r="HX29" s="284">
        <f>'LibPAS export'!JY31</f>
        <v>4.1452600000000004</v>
      </c>
      <c r="HY29" s="284">
        <f>'LibPAS export'!JZ31</f>
        <v>1.25325</v>
      </c>
      <c r="HZ29" s="284">
        <f>'LibPAS export'!KA31</f>
        <v>1.9987200000000001</v>
      </c>
      <c r="IA29" s="284">
        <f>'LibPAS export'!KB31</f>
        <v>0.53525</v>
      </c>
      <c r="IB29" s="284">
        <f>'LibPAS export'!KC31</f>
        <v>5.772E-2</v>
      </c>
      <c r="IC29" s="284">
        <f>'LibPAS export'!KD31</f>
        <v>5.3670000000000002E-2</v>
      </c>
      <c r="ID29" s="284">
        <f>'LibPAS export'!KE31</f>
        <v>2.0566599999999999</v>
      </c>
      <c r="IE29" s="284">
        <f>'LibPAS export'!KF31</f>
        <v>0.13291</v>
      </c>
      <c r="IF29" s="284">
        <f>'LibPAS export'!KG31</f>
        <v>0.40149000000000001</v>
      </c>
      <c r="IG29" s="284">
        <f>'LibPAS export'!KH31</f>
        <v>4865</v>
      </c>
      <c r="IH29" s="284">
        <f>'LibPAS export'!KI31</f>
        <v>19462</v>
      </c>
      <c r="II29" s="284">
        <f>'LibPAS export'!KJ31</f>
        <v>9731</v>
      </c>
      <c r="IJ29" s="284">
        <f>'LibPAS export'!KK31</f>
        <v>7448</v>
      </c>
      <c r="IK29" s="284">
        <f>'LibPAS export'!KL31</f>
        <v>29792</v>
      </c>
      <c r="IL29" s="284">
        <f>'LibPAS export'!KM31</f>
        <v>14896</v>
      </c>
      <c r="IM29" s="284">
        <f>'LibPAS export'!KN31</f>
        <v>8286</v>
      </c>
      <c r="IN29" s="284">
        <f>'LibPAS export'!KO31</f>
        <v>16573</v>
      </c>
      <c r="IO29" s="284">
        <f>'LibPAS export'!KP31</f>
        <v>0.21554999999999999</v>
      </c>
      <c r="IP29" s="284">
        <f>'LibPAS export'!KQ31</f>
        <v>4143</v>
      </c>
      <c r="IQ29" s="284">
        <f>'LibPAS export'!KR31</f>
        <v>1.9919500000000001</v>
      </c>
      <c r="IR29" s="284">
        <f>'LibPAS export'!KS31</f>
        <v>0.81981000000000004</v>
      </c>
      <c r="IS29" s="284">
        <f>'LibPAS export'!KT31</f>
        <v>54.181899999999999</v>
      </c>
      <c r="IT29" s="284">
        <f>'LibPAS export'!KU31</f>
        <v>3.4053200000000001</v>
      </c>
      <c r="IU29" s="284">
        <f>'LibPAS export'!KV31</f>
        <v>0</v>
      </c>
      <c r="IV29" s="284">
        <f>'LibPAS export'!KW31</f>
        <v>58.407029999999999</v>
      </c>
      <c r="IW29" s="284">
        <f>'LibPAS export'!KX31</f>
        <v>37.245370000000001</v>
      </c>
      <c r="IX29" s="284">
        <f>'LibPAS export'!KY31</f>
        <v>16.376570000000001</v>
      </c>
      <c r="IY29" s="284">
        <f>'LibPAS export'!KZ31</f>
        <v>0</v>
      </c>
      <c r="IZ29" s="284">
        <f>'LibPAS export'!LA31</f>
        <v>1.9810000000000001E-2</v>
      </c>
      <c r="JA29" s="284">
        <f>'LibPAS export'!LB31</f>
        <v>7.8692200000000003</v>
      </c>
      <c r="JB29" s="284">
        <f>'LibPAS export'!LC31</f>
        <v>1.448E-2</v>
      </c>
      <c r="JC29" s="284">
        <f>'LibPAS export'!LD31</f>
        <v>0.10656</v>
      </c>
      <c r="JD29" s="284">
        <f>'LibPAS export'!LE31</f>
        <v>0.42625999999999997</v>
      </c>
      <c r="JE29" s="284">
        <f>'LibPAS export'!LF31</f>
        <v>9.9104899999999994</v>
      </c>
      <c r="JF29" s="284">
        <f>'LibPAS export'!LG31</f>
        <v>7.5989399999999998</v>
      </c>
      <c r="JG29" s="284">
        <f>'LibPAS export'!LH31</f>
        <v>0.42598999999999998</v>
      </c>
      <c r="JH29" s="284">
        <f>'LibPAS export'!LI31</f>
        <v>3937</v>
      </c>
      <c r="JI29" s="284">
        <f>'LibPAS export'!LJ31</f>
        <v>7.2463800000000003</v>
      </c>
      <c r="JJ29" s="284">
        <f>'LibPAS export'!LK31</f>
        <v>12.892860000000001</v>
      </c>
      <c r="JK29" s="284">
        <f>'LibPAS export'!LL31</f>
        <v>260</v>
      </c>
      <c r="JL29" s="284">
        <f>'LibPAS export'!LM31</f>
        <v>171</v>
      </c>
      <c r="JM29" s="284">
        <f>'LibPAS export'!LN31</f>
        <v>53.371879999999997</v>
      </c>
      <c r="JN29" s="284">
        <f>'LibPAS export'!LO31</f>
        <v>3.2336499999999999</v>
      </c>
      <c r="JO29" s="284">
        <f>'LibPAS export'!LP31</f>
        <v>3.0189599999999999</v>
      </c>
      <c r="JP29" s="284">
        <f>'LibPAS export'!LQ31</f>
        <v>0.85197000000000001</v>
      </c>
      <c r="JQ29" s="284">
        <f>'LibPAS export'!LR31</f>
        <v>0.21299000000000001</v>
      </c>
      <c r="JR29" s="284">
        <f>'LibPAS export'!LS31</f>
        <v>0.21312999999999999</v>
      </c>
      <c r="JS29" s="284">
        <f>'LibPAS export'!LT31</f>
        <v>5</v>
      </c>
      <c r="JT29" s="284">
        <f>'LibPAS export'!LU31</f>
        <v>4</v>
      </c>
      <c r="JU29" s="284">
        <f>'LibPAS export'!LV31</f>
        <v>0.55628999999999995</v>
      </c>
      <c r="JV29" s="284">
        <f>'LibPAS export'!LW31</f>
        <v>318</v>
      </c>
      <c r="JW29" s="284">
        <f>'LibPAS export'!LX31</f>
        <v>12.125360000000001</v>
      </c>
      <c r="JX29" s="284">
        <f>'LibPAS export'!LY31</f>
        <v>572</v>
      </c>
      <c r="JY29" s="284">
        <f>'LibPAS export'!LZ31</f>
        <v>7.9210399999999996</v>
      </c>
      <c r="JZ29" s="284">
        <f>'LibPAS export'!MA31</f>
        <v>6.7452199999999998</v>
      </c>
      <c r="KA29" s="284">
        <f>'LibPAS export'!MB31</f>
        <v>0.65325999999999995</v>
      </c>
      <c r="KB29" s="284">
        <f>'LibPAS export'!MC31</f>
        <v>374</v>
      </c>
      <c r="KC29" s="284">
        <f>'LibPAS export'!MD31</f>
        <v>4.6393500000000003</v>
      </c>
      <c r="KD29" s="284">
        <f>'LibPAS export'!ME31</f>
        <v>0.50960000000000005</v>
      </c>
      <c r="KE29" s="284">
        <f>'LibPAS export'!MF31</f>
        <v>2.5808300000000002</v>
      </c>
      <c r="KF29" s="284">
        <f>'LibPAS export'!MG31</f>
        <v>52.332270000000001</v>
      </c>
      <c r="KG29" s="284">
        <f>'LibPAS export'!MH31</f>
        <v>1.7660899999999999</v>
      </c>
      <c r="KH29" s="284">
        <f>'LibPAS export'!MI31</f>
        <v>8.4110200000000006</v>
      </c>
      <c r="KI29" s="284">
        <f>'LibPAS export'!MJ31</f>
        <v>47.25</v>
      </c>
      <c r="KJ29" s="284">
        <f>'LibPAS export'!MK31</f>
        <v>43716</v>
      </c>
      <c r="KK29" s="284">
        <f>'LibPAS export'!ML31</f>
        <v>31544</v>
      </c>
      <c r="KL29" s="284">
        <f>'LibPAS export'!MM31</f>
        <v>0.24135999999999999</v>
      </c>
      <c r="KM29" s="284">
        <f>'LibPAS export'!MN31</f>
        <v>0.20552999999999999</v>
      </c>
      <c r="KN29" s="284">
        <f>'LibPAS export'!MO31</f>
        <v>0.13425999999999999</v>
      </c>
      <c r="KO29" s="284">
        <f>'LibPAS export'!MP31</f>
        <v>6.0339999999999998E-2</v>
      </c>
      <c r="KP29" s="284">
        <f>'LibPAS export'!MQ31</f>
        <v>5.1380000000000002E-2</v>
      </c>
      <c r="KQ29" s="284">
        <f>'LibPAS export'!MR31</f>
        <v>3.3570000000000003E-2</v>
      </c>
      <c r="KR29" s="284">
        <f>'LibPAS export'!MS31</f>
        <v>0.5</v>
      </c>
      <c r="KS29" s="284">
        <f>'LibPAS export'!MT31</f>
        <v>0.5</v>
      </c>
      <c r="KT29" s="284">
        <f>'LibPAS export'!MU31</f>
        <v>0.5</v>
      </c>
      <c r="KU29" s="284">
        <f>'LibPAS export'!MV31</f>
        <v>0.27844020000000003</v>
      </c>
      <c r="KV29" s="284">
        <f>'LibPAS export'!MW31</f>
        <v>0.72155979999999997</v>
      </c>
      <c r="KW29" s="284">
        <f>'LibPAS export'!MX31</f>
        <v>6.0587200000000001E-2</v>
      </c>
      <c r="KX29" s="284">
        <f>'LibPAS export'!MY31</f>
        <v>1.4207E-3</v>
      </c>
      <c r="KY29" s="284">
        <f>'LibPAS export'!MZ31</f>
        <v>0.19430839999999999</v>
      </c>
      <c r="KZ29" s="284">
        <f>'LibPAS export'!NA31</f>
        <v>2.6020000000000001E-3</v>
      </c>
      <c r="LA29" s="284">
        <f>'LibPAS export'!NB31</f>
        <v>0.24156659999999999</v>
      </c>
      <c r="LB29" s="284">
        <f>'LibPAS export'!NC31</f>
        <v>5.6564499999999997E-2</v>
      </c>
      <c r="LC29" s="284">
        <f>'LibPAS export'!ND31</f>
        <v>0.50353780000000004</v>
      </c>
      <c r="LD29" s="284">
        <f>'LibPAS export'!NE31</f>
        <v>0.69784619999999997</v>
      </c>
      <c r="LE29" s="284">
        <f>'LibPAS export'!NF31</f>
        <v>5.8303300000000002E-2</v>
      </c>
      <c r="LF29" s="284">
        <f>'LibPAS export'!NG31</f>
        <v>0.9276605</v>
      </c>
      <c r="LG29" s="284">
        <f>'LibPAS export'!NH31</f>
        <v>0</v>
      </c>
      <c r="LH29" s="284">
        <f>'LibPAS export'!NI31</f>
        <v>1.4036099999999999E-2</v>
      </c>
      <c r="LI29" s="284">
        <f>'LibPAS export'!NJ31</f>
        <v>12172</v>
      </c>
      <c r="LJ29" s="284">
        <f>'LibPAS export'!NK31</f>
        <v>3.1747700000000001</v>
      </c>
      <c r="LK29" s="284">
        <f>'LibPAS export'!NL31</f>
        <v>2347</v>
      </c>
      <c r="LL29" s="284">
        <f>'LibPAS export'!NM31</f>
        <v>4695</v>
      </c>
      <c r="LM29" s="284">
        <f>'LibPAS export'!NN31</f>
        <v>1173</v>
      </c>
      <c r="LN29" s="284">
        <f>'LibPAS export'!NO31</f>
        <v>0.93360560000000004</v>
      </c>
      <c r="LO29" s="284">
        <f>'LibPAS export'!NP31</f>
        <v>2.3448799999999999E-2</v>
      </c>
      <c r="LP29" s="284">
        <f>'LibPAS export'!NQ31</f>
        <v>4.29456E-2</v>
      </c>
      <c r="LQ29" s="284">
        <f>'LibPAS export'!NR31</f>
        <v>0.13134999999999999</v>
      </c>
      <c r="LR29" s="284">
        <f>'LibPAS export'!NS31</f>
        <v>0.34038000000000002</v>
      </c>
      <c r="LS29" s="284">
        <f>'LibPAS export'!NT31</f>
        <v>9.4769999999999993E-2</v>
      </c>
      <c r="LT29" s="284">
        <f>'LibPAS export'!NU31</f>
        <v>46</v>
      </c>
      <c r="LU29" s="284">
        <f>'LibPAS export'!NV31</f>
        <v>1.1692499999999999</v>
      </c>
      <c r="LV29" s="284">
        <f>'LibPAS export'!NW31</f>
        <v>25</v>
      </c>
      <c r="LW29" s="284">
        <f>'LibPAS export'!NX31</f>
        <v>1.09162</v>
      </c>
      <c r="LX29" s="284">
        <f>'LibPAS export'!NY31</f>
        <v>6.6140000000000004E-2</v>
      </c>
      <c r="LY29" s="284">
        <f>'LibPAS export'!NZ31</f>
        <v>6.0440000000000001E-2</v>
      </c>
      <c r="LZ29" s="285">
        <f>'LibPAS export'!EH31</f>
        <v>2.09786E-2</v>
      </c>
      <c r="MA29" s="285">
        <f>'LibPAS export'!EI31</f>
        <v>1.2095999999999999E-3</v>
      </c>
      <c r="MB29" s="285">
        <f>'LibPAS export'!EJ31</f>
        <v>0.51586719999999997</v>
      </c>
      <c r="MC29" s="285">
        <f>'LibPAS export'!EK31</f>
        <v>0</v>
      </c>
      <c r="MD29" s="285">
        <f>'LibPAS export'!EL31</f>
        <v>0.48051709999999997</v>
      </c>
      <c r="ME29" s="285">
        <f>'LibPAS export'!EM31</f>
        <v>8.8440000000000003E-4</v>
      </c>
      <c r="MF29" s="285">
        <f>'LibPAS export'!EN31</f>
        <v>0.4640126</v>
      </c>
      <c r="MG29" s="285">
        <f>'LibPAS export'!EO31</f>
        <v>3.1786500000000002E-2</v>
      </c>
      <c r="MH29" s="285">
        <f>'LibPAS export'!EP31</f>
        <v>0.3550353</v>
      </c>
      <c r="MI29" s="285"/>
    </row>
    <row r="30" spans="1:347" x14ac:dyDescent="0.2">
      <c r="A30" s="6" t="str">
        <f>'LibPAS export'!G32</f>
        <v>NC0008</v>
      </c>
      <c r="B30" s="6" t="s">
        <v>2825</v>
      </c>
      <c r="C30" s="203" t="s">
        <v>1987</v>
      </c>
      <c r="D30" s="203" t="s">
        <v>1988</v>
      </c>
      <c r="E30" s="203" t="str">
        <f>'LibPAS export'!AG32</f>
        <v>FONTANA REGIONAL LIBRARY</v>
      </c>
      <c r="F30" s="203" t="str">
        <f>'LibPAS export'!AJ32</f>
        <v>SWAIN</v>
      </c>
      <c r="G30" s="203" t="str">
        <f>'LibPAS export'!Y32</f>
        <v>33 FRYEMONT ST</v>
      </c>
      <c r="H30" s="203" t="str">
        <f>'LibPAS export'!Z32</f>
        <v>BRYSON CITY</v>
      </c>
      <c r="I30" s="203" t="str">
        <f>'LibPAS export'!AA32</f>
        <v>28713</v>
      </c>
      <c r="J30" s="203" t="str">
        <f>'LibPAS export'!AB32</f>
        <v>5667</v>
      </c>
      <c r="K30" s="203" t="str">
        <f>'LibPAS export'!AC32</f>
        <v>33 FRYEMONT ST</v>
      </c>
      <c r="L30" s="203" t="str">
        <f>'LibPAS export'!AD32</f>
        <v>BRYSON CITY</v>
      </c>
      <c r="M30" s="203" t="str">
        <f>'LibPAS export'!AE32</f>
        <v>28713</v>
      </c>
      <c r="N30" s="203" t="str">
        <f>'LibPAS export'!AF32</f>
        <v>5667</v>
      </c>
      <c r="O30" s="203" t="str">
        <f>'LibPAS export'!AK32</f>
        <v>Karen Wallace</v>
      </c>
      <c r="P30" s="203" t="str">
        <f>'LibPAS export'!AL32</f>
        <v>(828) 524-3600</v>
      </c>
      <c r="Q30" s="203" t="str">
        <f>'LibPAS export'!AM32</f>
        <v>(828) 488-2638</v>
      </c>
      <c r="R30" s="203" t="str">
        <f>'LibPAS export'!AN32</f>
        <v>kwallace@fontanalib.org</v>
      </c>
      <c r="S30" s="203" t="str">
        <f>'LibPAS export'!AO32</f>
        <v>Deb Lawley</v>
      </c>
      <c r="T30" s="203" t="str">
        <f>'LibPAS export'!AP32</f>
        <v>Business Manager</v>
      </c>
      <c r="U30" s="203" t="str">
        <f>'LibPAS export'!AQ32</f>
        <v>(828) 488-2382</v>
      </c>
      <c r="V30" s="203" t="str">
        <f>'LibPAS export'!AR32</f>
        <v>(828) 488-2638</v>
      </c>
      <c r="W30" s="203" t="str">
        <f>'LibPAS export'!AS32</f>
        <v>dlawley@fontanalib.org</v>
      </c>
      <c r="X30" s="203">
        <f>'LibPAS export'!BB32</f>
        <v>0</v>
      </c>
      <c r="Y30" s="203">
        <f>'LibPAS export'!BC32</f>
        <v>6</v>
      </c>
      <c r="Z30" s="203">
        <f>'LibPAS export'!BD32</f>
        <v>0</v>
      </c>
      <c r="AA30" s="203">
        <f>'LibPAS export'!BE32</f>
        <v>1</v>
      </c>
      <c r="AB30" s="10">
        <f>'LibPAS export'!BH32</f>
        <v>13696</v>
      </c>
      <c r="AC30" s="203">
        <f>'LibPAS export'!BI32</f>
        <v>7.75</v>
      </c>
      <c r="AD30" s="203">
        <f>'LibPAS export'!BJ32</f>
        <v>0</v>
      </c>
      <c r="AE30" s="203">
        <f>'LibPAS export'!BK32</f>
        <v>7.75</v>
      </c>
      <c r="AF30" s="203">
        <f>'LibPAS export'!BL32</f>
        <v>49.8</v>
      </c>
      <c r="AG30" s="203">
        <f>'LibPAS export'!BM32</f>
        <v>57.55</v>
      </c>
      <c r="AH30" s="286">
        <f>'LibPAS export'!BN32</f>
        <v>0.13466549999999999</v>
      </c>
      <c r="AI30" s="246">
        <f>'LibPAS export'!BO32</f>
        <v>76086</v>
      </c>
      <c r="AJ30" s="246" t="str">
        <f>'LibPAS export'!BP32</f>
        <v>62746-92704</v>
      </c>
      <c r="AK30" s="274" t="str">
        <f>'LibPAS export'!BQ32</f>
        <v>2006</v>
      </c>
      <c r="AL30" s="276">
        <f>'LibPAS export'!BR32</f>
        <v>33000</v>
      </c>
      <c r="AM30" s="276">
        <f>'LibPAS export'!BS32</f>
        <v>8.08</v>
      </c>
      <c r="AN30" s="276">
        <f>'LibPAS export'!BT32</f>
        <v>11.94</v>
      </c>
      <c r="AO30" s="276">
        <f>'LibPAS export'!BU32</f>
        <v>15.25</v>
      </c>
      <c r="AP30" s="246">
        <f>'LibPAS export'!BW32</f>
        <v>22000</v>
      </c>
      <c r="AQ30" s="246">
        <f>'LibPAS export'!BX32</f>
        <v>2047630</v>
      </c>
      <c r="AR30" s="246">
        <f>'LibPAS export'!BY32</f>
        <v>2069630</v>
      </c>
      <c r="AS30" s="246">
        <f>'LibPAS export'!BZ32</f>
        <v>313368</v>
      </c>
      <c r="AT30" s="246">
        <f>'LibPAS export'!CA32</f>
        <v>54408</v>
      </c>
      <c r="AU30" s="246">
        <f>'LibPAS export'!CB32</f>
        <v>367776</v>
      </c>
      <c r="AV30" s="246">
        <f>'LibPAS export'!CC32</f>
        <v>20000</v>
      </c>
      <c r="AW30" s="246">
        <f>'LibPAS export'!CD32</f>
        <v>0</v>
      </c>
      <c r="AX30" s="246">
        <f>'LibPAS export'!CE32</f>
        <v>20000</v>
      </c>
      <c r="AY30" s="246">
        <f>'LibPAS export'!CF32</f>
        <v>555747</v>
      </c>
      <c r="AZ30" s="246">
        <f>'LibPAS export'!BV32</f>
        <v>3013153</v>
      </c>
      <c r="BA30" s="246">
        <f>'LibPAS export'!CH32</f>
        <v>1550064</v>
      </c>
      <c r="BB30" s="246">
        <f>'LibPAS export'!CI32</f>
        <v>562068</v>
      </c>
      <c r="BC30" s="246">
        <f>'LibPAS export'!CJ32</f>
        <v>2112132</v>
      </c>
      <c r="BD30" s="246">
        <f>'LibPAS export'!CK32</f>
        <v>198609</v>
      </c>
      <c r="BE30" s="246">
        <f>'LibPAS export'!CL32</f>
        <v>44556</v>
      </c>
      <c r="BF30" s="246">
        <f>'LibPAS export'!CM32</f>
        <v>44043</v>
      </c>
      <c r="BG30" s="246">
        <f>'LibPAS export'!CN32</f>
        <v>287208</v>
      </c>
      <c r="BH30" s="246">
        <f>'LibPAS export'!CO32</f>
        <v>506018</v>
      </c>
      <c r="BI30" s="246">
        <f>'LibPAS export'!CP32</f>
        <v>2905358</v>
      </c>
      <c r="BJ30" s="246">
        <f>'LibPAS export'!CQ32</f>
        <v>66785</v>
      </c>
      <c r="BK30" s="283">
        <f>'LibPAS export'!CG32</f>
        <v>2.21645E-2</v>
      </c>
      <c r="BL30" s="246">
        <f>'LibPAS export'!CR32</f>
        <v>0</v>
      </c>
      <c r="BM30" s="246">
        <f>'LibPAS export'!CS32</f>
        <v>0</v>
      </c>
      <c r="BN30" s="246">
        <f>'LibPAS export'!CT32</f>
        <v>0</v>
      </c>
      <c r="BO30" s="246">
        <f>'LibPAS export'!CU32</f>
        <v>0</v>
      </c>
      <c r="BP30" s="246">
        <f>'LibPAS export'!CV32</f>
        <v>0</v>
      </c>
      <c r="BQ30" s="246">
        <f>'LibPAS export'!CW32</f>
        <v>0</v>
      </c>
      <c r="BR30" s="10">
        <f>'LibPAS export'!CY32</f>
        <v>83130</v>
      </c>
      <c r="BS30" s="10">
        <f>'LibPAS export'!CZ32</f>
        <v>59053</v>
      </c>
      <c r="BT30" s="10">
        <f>'LibPAS export'!DA32</f>
        <v>142183</v>
      </c>
      <c r="BU30" s="10">
        <f>'LibPAS export'!DB32</f>
        <v>47966</v>
      </c>
      <c r="BV30" s="10">
        <f>'LibPAS export'!DC32</f>
        <v>19699</v>
      </c>
      <c r="BW30" s="10">
        <f>'LibPAS export'!DD32</f>
        <v>67665</v>
      </c>
      <c r="BX30" s="10">
        <f>'LibPAS export'!DE32</f>
        <v>6100</v>
      </c>
      <c r="BY30" s="10">
        <f>'LibPAS export'!DF32</f>
        <v>869</v>
      </c>
      <c r="BZ30" s="10">
        <f>'LibPAS export'!DG32</f>
        <v>6969</v>
      </c>
      <c r="CA30" s="10">
        <f>'LibPAS export'!DH32</f>
        <v>216817</v>
      </c>
      <c r="CB30" s="10" t="str">
        <f>'LibPAS export'!DI32</f>
        <v/>
      </c>
      <c r="CC30" s="10">
        <f>'LibPAS export'!DJ32</f>
        <v>216817</v>
      </c>
      <c r="CD30" s="10">
        <f>'LibPAS export'!DK32</f>
        <v>11397</v>
      </c>
      <c r="CE30" s="258">
        <f>'LibPAS export'!DX32</f>
        <v>37134</v>
      </c>
      <c r="CF30" s="244">
        <f>'LibPAS export'!DP32</f>
        <v>2</v>
      </c>
      <c r="CG30" s="244">
        <f>'LibPAS export'!DQ32</f>
        <v>67</v>
      </c>
      <c r="CH30" s="244">
        <f>'LibPAS export'!DR32</f>
        <v>69</v>
      </c>
      <c r="CI30" s="258">
        <f>'LibPAS export'!DM32</f>
        <v>9175</v>
      </c>
      <c r="CJ30" s="258">
        <f>'LibPAS export'!EC32</f>
        <v>2180</v>
      </c>
      <c r="CK30" s="258">
        <f>'LibPAS export'!DN32</f>
        <v>14198</v>
      </c>
      <c r="CL30" s="258">
        <f>'LibPAS export'!EG32</f>
        <v>563</v>
      </c>
      <c r="CM30" s="203">
        <f>'LibPAS export'!DS32</f>
        <v>0</v>
      </c>
      <c r="CN30" s="203">
        <f>'LibPAS export'!EQ32</f>
        <v>117</v>
      </c>
      <c r="CO30" s="244">
        <f>'LibPAS export'!DL32</f>
        <v>491</v>
      </c>
      <c r="CP30" s="10">
        <f>'LibPAS export'!ET32</f>
        <v>151671</v>
      </c>
      <c r="CQ30" s="10">
        <f>'LibPAS export'!EU32</f>
        <v>48125</v>
      </c>
      <c r="CR30" s="10">
        <f>'LibPAS export'!EV32</f>
        <v>199796</v>
      </c>
      <c r="CS30" s="10">
        <f>'LibPAS export'!EW32</f>
        <v>9561</v>
      </c>
      <c r="CT30" s="10">
        <f>'LibPAS export'!EX32</f>
        <v>1315</v>
      </c>
      <c r="CU30" s="10">
        <f>'LibPAS export'!EY32</f>
        <v>10876</v>
      </c>
      <c r="CV30" s="10">
        <f>'LibPAS export'!EZ32</f>
        <v>100518</v>
      </c>
      <c r="CW30" s="10">
        <f>'LibPAS export'!FA32</f>
        <v>21154</v>
      </c>
      <c r="CX30" s="10">
        <f>'LibPAS export'!FB32</f>
        <v>121672</v>
      </c>
      <c r="CY30" s="10">
        <f>'LibPAS export'!FC32</f>
        <v>332344</v>
      </c>
      <c r="CZ30" s="10">
        <f>'LibPAS export'!FE32</f>
        <v>7520</v>
      </c>
      <c r="DA30" s="10" t="str">
        <f>'LibPAS export'!FF32</f>
        <v/>
      </c>
      <c r="DB30" s="10">
        <f>'LibPAS export'!FG32</f>
        <v>339864</v>
      </c>
      <c r="DC30" s="10">
        <f>'LibPAS export'!FH32</f>
        <v>47012</v>
      </c>
      <c r="DD30" s="10">
        <f>'LibPAS export'!FQ32</f>
        <v>763</v>
      </c>
      <c r="DE30" s="10">
        <f t="shared" si="0"/>
        <v>47775</v>
      </c>
      <c r="DF30" s="10">
        <f>'LibPAS export'!FI32</f>
        <v>29618</v>
      </c>
      <c r="DG30" s="10">
        <f>'LibPAS export'!FN32</f>
        <v>18374</v>
      </c>
      <c r="DH30" s="10">
        <f>'LibPAS export'!FR32</f>
        <v>0</v>
      </c>
      <c r="DI30" s="10">
        <f>'LibPAS export'!FS32</f>
        <v>19137</v>
      </c>
      <c r="DJ30" s="258" t="str">
        <f>'LibPAS export'!FJ32</f>
        <v/>
      </c>
      <c r="DK30" s="258">
        <f>'LibPAS export'!FK32</f>
        <v>76630</v>
      </c>
      <c r="DL30" s="10">
        <f>'LibPAS export'!FU32</f>
        <v>0</v>
      </c>
      <c r="DM30" s="10">
        <f>'LibPAS export'!FV32</f>
        <v>365263</v>
      </c>
      <c r="DN30" s="10">
        <f>'LibPAS export'!FW32</f>
        <v>0</v>
      </c>
      <c r="DO30" s="10">
        <f>'LibPAS export'!FX32</f>
        <v>9290</v>
      </c>
      <c r="DP30" s="10">
        <f>'LibPAS export'!ER32</f>
        <v>374553</v>
      </c>
      <c r="DQ30" s="10">
        <f>'LibPAS export'!FY32</f>
        <v>2578</v>
      </c>
      <c r="DR30" s="10">
        <f>'LibPAS export'!GA32</f>
        <v>50362</v>
      </c>
      <c r="DS30" s="10">
        <f>'LibPAS export'!GB32</f>
        <v>6847</v>
      </c>
      <c r="DT30" s="10">
        <f>'LibPAS export'!GC32</f>
        <v>57209</v>
      </c>
      <c r="DU30" s="10">
        <f>'LibPAS export'!GD32</f>
        <v>458484</v>
      </c>
      <c r="DV30" s="244">
        <f>'LibPAS export'!GO32</f>
        <v>620</v>
      </c>
      <c r="DW30" s="244">
        <f>'LibPAS export'!GP32</f>
        <v>1</v>
      </c>
      <c r="DX30" s="244">
        <f>'LibPAS export'!GQ32</f>
        <v>836</v>
      </c>
      <c r="DY30" s="244">
        <f>'LibPAS export'!GR32</f>
        <v>681</v>
      </c>
      <c r="DZ30" s="244">
        <f>'LibPAS export'!GS32</f>
        <v>141</v>
      </c>
      <c r="EA30" s="244">
        <f>'LibPAS export'!GT32</f>
        <v>0</v>
      </c>
      <c r="EB30" s="244">
        <f>'LibPAS export'!GU32</f>
        <v>2279</v>
      </c>
      <c r="EC30" s="244">
        <f>'LibPAS export'!GV32</f>
        <v>14650</v>
      </c>
      <c r="ED30" s="244">
        <f>'LibPAS export'!GW32</f>
        <v>200</v>
      </c>
      <c r="EE30" s="244">
        <f>'LibPAS export'!GX32</f>
        <v>14850</v>
      </c>
      <c r="EF30" s="10">
        <f>'LibPAS export'!HB32</f>
        <v>14424</v>
      </c>
      <c r="EG30" s="10">
        <f>'LibPAS export'!HC32</f>
        <v>13793</v>
      </c>
      <c r="EH30" s="10">
        <f>'LibPAS export'!HD32</f>
        <v>28217</v>
      </c>
      <c r="EI30" s="10">
        <f>'LibPAS export'!GY32</f>
        <v>1555</v>
      </c>
      <c r="EJ30" s="10">
        <f>'LibPAS export'!GZ32</f>
        <v>0</v>
      </c>
      <c r="EK30" s="10">
        <f>'LibPAS export'!HA32</f>
        <v>1555</v>
      </c>
      <c r="EL30" s="10">
        <f>'LibPAS export'!HE32</f>
        <v>44622</v>
      </c>
      <c r="EM30" s="10">
        <f>'LibPAS export'!HF32</f>
        <v>11</v>
      </c>
      <c r="EN30" s="10">
        <f>'LibPAS export'!HG32</f>
        <v>260</v>
      </c>
      <c r="EO30" s="10">
        <f>'LibPAS export'!HH32</f>
        <v>79</v>
      </c>
      <c r="EP30" s="10">
        <f>'LibPAS export'!HI32</f>
        <v>1266</v>
      </c>
      <c r="EQ30" s="258">
        <f>'LibPAS export'!HQ32</f>
        <v>6452</v>
      </c>
      <c r="ER30" s="258">
        <f>'LibPAS export'!HR32</f>
        <v>26621</v>
      </c>
      <c r="ES30" s="10">
        <f>'LibPAS export'!HL32</f>
        <v>125151</v>
      </c>
      <c r="ET30" s="10">
        <f>'LibPAS export'!HJ32</f>
        <v>38156</v>
      </c>
      <c r="EU30" s="10">
        <f>'LibPAS export'!HK32</f>
        <v>19078</v>
      </c>
      <c r="EV30" s="244">
        <f>'LibPAS export'!HS32</f>
        <v>3629</v>
      </c>
      <c r="EW30" s="244">
        <f>'LibPAS export'!HT32</f>
        <v>3522</v>
      </c>
      <c r="EX30" s="203" t="str">
        <f>'LibPAS export'!AT32</f>
        <v>www.fontanalib.org</v>
      </c>
      <c r="EY30" s="244">
        <f>'LibPAS export'!HU32</f>
        <v>104</v>
      </c>
      <c r="EZ30" s="244">
        <f>'LibPAS export'!HV32</f>
        <v>123</v>
      </c>
      <c r="FA30" s="258">
        <f>'LibPAS export'!HW32</f>
        <v>65861</v>
      </c>
      <c r="FB30" s="10">
        <f>'LibPAS export'!HY32</f>
        <v>79682</v>
      </c>
      <c r="FC30" s="10">
        <f>'LibPAS export'!HZ32</f>
        <v>56334</v>
      </c>
      <c r="FD30" s="203" t="s">
        <v>1530</v>
      </c>
      <c r="FE30" s="203" t="s">
        <v>1530</v>
      </c>
      <c r="FF30" s="203" t="s">
        <v>1530</v>
      </c>
      <c r="FG30" s="203" t="s">
        <v>1530</v>
      </c>
      <c r="FH30" s="203" t="s">
        <v>1530</v>
      </c>
      <c r="FI30" s="203" t="s">
        <v>1530</v>
      </c>
      <c r="FJ30" s="203" t="s">
        <v>1530</v>
      </c>
      <c r="FK30" s="203" t="s">
        <v>1530</v>
      </c>
      <c r="FL30" s="203" t="s">
        <v>1530</v>
      </c>
      <c r="FM30" s="203" t="s">
        <v>1530</v>
      </c>
      <c r="FN30" s="203" t="s">
        <v>1530</v>
      </c>
      <c r="FO30" s="203" t="s">
        <v>1530</v>
      </c>
      <c r="FP30" s="203" t="s">
        <v>1530</v>
      </c>
      <c r="FQ30" s="203" t="s">
        <v>1530</v>
      </c>
      <c r="FR30" s="203" t="s">
        <v>1530</v>
      </c>
      <c r="FS30" s="203" t="s">
        <v>1530</v>
      </c>
      <c r="FT30" s="203" t="s">
        <v>1530</v>
      </c>
      <c r="FU30" s="203" t="s">
        <v>1530</v>
      </c>
      <c r="FV30" s="203" t="s">
        <v>1530</v>
      </c>
      <c r="FW30" s="203" t="s">
        <v>1530</v>
      </c>
      <c r="FX30" s="203" t="s">
        <v>1530</v>
      </c>
      <c r="FY30" s="203" t="s">
        <v>1530</v>
      </c>
      <c r="FZ30" s="203" t="s">
        <v>1530</v>
      </c>
      <c r="GA30" s="203" t="s">
        <v>1530</v>
      </c>
      <c r="GB30" s="203" t="s">
        <v>1530</v>
      </c>
      <c r="GC30" s="203" t="str">
        <f>'LibPAS export'!G32</f>
        <v>NC0008</v>
      </c>
      <c r="GD30" s="203" t="str">
        <f>'LibPAS export'!H32</f>
        <v>R-FONTANA</v>
      </c>
      <c r="GE30" s="203" t="str">
        <f>'LibPAS export'!I32</f>
        <v>NO</v>
      </c>
      <c r="GF30" s="203" t="str">
        <f>'LibPAS export'!J32</f>
        <v>MJ</v>
      </c>
      <c r="GG30" s="203" t="str">
        <f>'LibPAS export'!K32</f>
        <v>MO</v>
      </c>
      <c r="GH30" s="203" t="str">
        <f>'LibPAS export'!L32</f>
        <v>Y</v>
      </c>
      <c r="GI30" s="203" t="str">
        <f>'LibPAS export'!M32</f>
        <v>MC1</v>
      </c>
      <c r="GJ30" s="203" t="str">
        <f>'LibPAS export'!N32</f>
        <v>N</v>
      </c>
      <c r="GK30" s="258">
        <f>'LibPAS export'!O32</f>
        <v>89256</v>
      </c>
      <c r="GL30" s="203">
        <f>'LibPAS export'!AH32</f>
        <v>1</v>
      </c>
      <c r="GM30" s="203" t="str">
        <f>'LibPAS export'!AI32</f>
        <v>Regional</v>
      </c>
      <c r="GN30" s="203" t="str">
        <f>'LibPAS export'!P32</f>
        <v>Yes</v>
      </c>
      <c r="GO30" s="203">
        <f>'LibPAS export'!Q32</f>
        <v>937</v>
      </c>
      <c r="GP30" s="203">
        <f>'LibPAS export'!R32</f>
        <v>378</v>
      </c>
      <c r="GQ30" s="203">
        <f>'LibPAS export'!S32</f>
        <v>8726</v>
      </c>
      <c r="GR30" s="203">
        <f>'LibPAS export'!T32</f>
        <v>31066</v>
      </c>
      <c r="GS30" s="203">
        <f>'LibPAS export'!U32</f>
        <v>145</v>
      </c>
      <c r="GT30" s="203">
        <f>'LibPAS export'!V32</f>
        <v>101</v>
      </c>
      <c r="GU30" s="203">
        <f>'LibPAS export'!W32</f>
        <v>2980</v>
      </c>
      <c r="GV30" s="203">
        <f>'LibPAS export'!X32</f>
        <v>3081</v>
      </c>
      <c r="GW30" s="283">
        <f>'LibPAS export'!GF32</f>
        <v>0.63236000000000003</v>
      </c>
      <c r="GX30" s="283">
        <f>'LibPAS export'!GG32</f>
        <v>0.33279999999999998</v>
      </c>
      <c r="GY30" s="245">
        <f>'LibPAS export'!GH32</f>
        <v>19.579640000000001</v>
      </c>
      <c r="GZ30" s="245">
        <f>'LibPAS export'!GI32</f>
        <v>18.600529999999999</v>
      </c>
      <c r="HA30" s="245">
        <f>'LibPAS export'!GJ32</f>
        <v>23.913039999999999</v>
      </c>
      <c r="HB30" s="284">
        <f>'LibPAS export'!JC32</f>
        <v>7.7568700000000002</v>
      </c>
      <c r="HC30" s="284">
        <f>'LibPAS export'!JD32</f>
        <v>5.6390700000000002</v>
      </c>
      <c r="HD30" s="284">
        <f>'LibPAS export'!JE32</f>
        <v>0.76680000000000004</v>
      </c>
      <c r="HE30" s="284">
        <f>'LibPAS export'!JF32</f>
        <v>50.784979999999997</v>
      </c>
      <c r="HF30" s="284">
        <f>'LibPAS export'!JG32</f>
        <v>36.919580000000003</v>
      </c>
      <c r="HG30" s="284">
        <f>'LibPAS export'!JH32</f>
        <v>5.0203300000000004</v>
      </c>
      <c r="HH30" s="284">
        <f>'LibPAS export'!JI32</f>
        <v>6.3368799999999998</v>
      </c>
      <c r="HI30" s="284">
        <f>'LibPAS export'!JJ32</f>
        <v>4.60677</v>
      </c>
      <c r="HJ30" s="284">
        <f>'LibPAS export'!JK32</f>
        <v>0.62643000000000004</v>
      </c>
      <c r="HK30" s="284">
        <f>'LibPAS export'!JL32</f>
        <v>23.21482</v>
      </c>
      <c r="HL30" s="284">
        <f>'LibPAS export'!JM32</f>
        <v>16.876670000000001</v>
      </c>
      <c r="HM30" s="284">
        <f>'LibPAS export'!JN32</f>
        <v>2.2948900000000001</v>
      </c>
      <c r="HN30" s="284">
        <f>'LibPAS export'!JO32</f>
        <v>65.110439999999997</v>
      </c>
      <c r="HO30" s="284">
        <f>'LibPAS export'!JP32</f>
        <v>47.333869999999997</v>
      </c>
      <c r="HP30" s="284">
        <f>'LibPAS export'!JQ32</f>
        <v>6.4364699999999999</v>
      </c>
      <c r="HQ30" s="284">
        <f>'LibPAS export'!JR32</f>
        <v>21.91929</v>
      </c>
      <c r="HR30" s="284">
        <f>'LibPAS export'!JS32</f>
        <v>15.934850000000001</v>
      </c>
      <c r="HS30" s="284">
        <f>'LibPAS export'!JT32</f>
        <v>2.16682</v>
      </c>
      <c r="HT30" s="284">
        <f>'LibPAS export'!JU32</f>
        <v>4.1963900000000001</v>
      </c>
      <c r="HU30" s="284">
        <f>'LibPAS export'!JV32</f>
        <v>5.13673</v>
      </c>
      <c r="HV30" s="284">
        <f>'LibPAS export'!JW32</f>
        <v>63.434080000000002</v>
      </c>
      <c r="HW30" s="284">
        <f>'LibPAS export'!JX32</f>
        <v>61.563740000000003</v>
      </c>
      <c r="HX30" s="284">
        <f>'LibPAS export'!JY32</f>
        <v>1.4021600000000001</v>
      </c>
      <c r="HY30" s="284">
        <f>'LibPAS export'!JZ32</f>
        <v>1.4850300000000001</v>
      </c>
      <c r="HZ30" s="284">
        <f>'LibPAS export'!KA32</f>
        <v>0.64095000000000002</v>
      </c>
      <c r="IA30" s="284">
        <f>'LibPAS export'!KB32</f>
        <v>0.49992999999999999</v>
      </c>
      <c r="IB30" s="284">
        <f>'LibPAS export'!KC32</f>
        <v>4.0660000000000002E-2</v>
      </c>
      <c r="IC30" s="284">
        <f>'LibPAS export'!KD32</f>
        <v>3.9460000000000002E-2</v>
      </c>
      <c r="ID30" s="284">
        <f>'LibPAS export'!KE32</f>
        <v>0.73789000000000005</v>
      </c>
      <c r="IE30" s="284">
        <f>'LibPAS export'!KF32</f>
        <v>0.16638</v>
      </c>
      <c r="IF30" s="284">
        <f>'LibPAS export'!KG32</f>
        <v>0.31613999999999998</v>
      </c>
      <c r="IG30" s="284">
        <f>'LibPAS export'!KH32</f>
        <v>2174</v>
      </c>
      <c r="IH30" s="284">
        <f>'LibPAS export'!KI32</f>
        <v>16148</v>
      </c>
      <c r="II30" s="284">
        <f>'LibPAS export'!KJ32</f>
        <v>16148</v>
      </c>
      <c r="IJ30" s="284">
        <f>'LibPAS export'!KK32</f>
        <v>7966</v>
      </c>
      <c r="IK30" s="284">
        <f>'LibPAS export'!KL32</f>
        <v>59159</v>
      </c>
      <c r="IL30" s="284">
        <f>'LibPAS export'!KM32</f>
        <v>59159</v>
      </c>
      <c r="IM30" s="284">
        <f>'LibPAS export'!KN32</f>
        <v>48329</v>
      </c>
      <c r="IN30" s="284">
        <f>'LibPAS export'!KO32</f>
        <v>48329</v>
      </c>
      <c r="IO30" s="284">
        <f>'LibPAS export'!KP32</f>
        <v>1.2818799999999999</v>
      </c>
      <c r="IP30" s="284">
        <f>'LibPAS export'!KQ32</f>
        <v>6508</v>
      </c>
      <c r="IQ30" s="284">
        <f>'LibPAS export'!KR32</f>
        <v>3.1289899999999999</v>
      </c>
      <c r="IR30" s="284">
        <f>'LibPAS export'!KS32</f>
        <v>4.1204599999999996</v>
      </c>
      <c r="IS30" s="284">
        <f>'LibPAS export'!KT32</f>
        <v>23.187570000000001</v>
      </c>
      <c r="IT30" s="284">
        <f>'LibPAS export'!KU32</f>
        <v>0.22406999999999999</v>
      </c>
      <c r="IU30" s="284">
        <f>'LibPAS export'!KV32</f>
        <v>6.2264400000000002</v>
      </c>
      <c r="IV30" s="284">
        <f>'LibPAS export'!KW32</f>
        <v>33.75855</v>
      </c>
      <c r="IW30" s="284">
        <f>'LibPAS export'!KX32</f>
        <v>23.66375</v>
      </c>
      <c r="IX30" s="284">
        <f>'LibPAS export'!KY32</f>
        <v>3.2736200000000002</v>
      </c>
      <c r="IY30" s="284">
        <f>'LibPAS export'!KZ32</f>
        <v>0</v>
      </c>
      <c r="IZ30" s="284">
        <f>'LibPAS export'!LA32</f>
        <v>5.4999999999999997E-3</v>
      </c>
      <c r="JA30" s="284">
        <f>'LibPAS export'!LB32</f>
        <v>0.41604000000000002</v>
      </c>
      <c r="JB30" s="284">
        <f>'LibPAS export'!LC32</f>
        <v>7.6999999999999996E-4</v>
      </c>
      <c r="JC30" s="284">
        <f>'LibPAS export'!LD32</f>
        <v>0.13547000000000001</v>
      </c>
      <c r="JD30" s="284">
        <f>'LibPAS export'!LE32</f>
        <v>1.00596</v>
      </c>
      <c r="JE30" s="284">
        <f>'LibPAS export'!LF32</f>
        <v>8.5825700000000005</v>
      </c>
      <c r="JF30" s="284">
        <f>'LibPAS export'!LG32</f>
        <v>2.42916</v>
      </c>
      <c r="JG30" s="284">
        <f>'LibPAS export'!LH32</f>
        <v>0.55794999999999995</v>
      </c>
      <c r="JH30" s="284">
        <f>'LibPAS export'!LI32</f>
        <v>649</v>
      </c>
      <c r="JI30" s="284">
        <f>'LibPAS export'!LJ32</f>
        <v>1.2060999999999999</v>
      </c>
      <c r="JJ30" s="284">
        <f>'LibPAS export'!LK32</f>
        <v>5.6692900000000002</v>
      </c>
      <c r="JK30" s="284">
        <f>'LibPAS export'!LL32</f>
        <v>198</v>
      </c>
      <c r="JL30" s="284">
        <f>'LibPAS export'!LM32</f>
        <v>258</v>
      </c>
      <c r="JM30" s="284">
        <f>'LibPAS export'!LN32</f>
        <v>32.550840000000001</v>
      </c>
      <c r="JN30" s="284">
        <f>'LibPAS export'!LO32</f>
        <v>3.2178</v>
      </c>
      <c r="JO30" s="284">
        <f>'LibPAS export'!LP32</f>
        <v>2.2251599999999998</v>
      </c>
      <c r="JP30" s="284">
        <f>'LibPAS export'!LQ32</f>
        <v>0.64476999999999995</v>
      </c>
      <c r="JQ30" s="284">
        <f>'LibPAS export'!LR32</f>
        <v>8.6830000000000004E-2</v>
      </c>
      <c r="JR30" s="284">
        <f>'LibPAS export'!LS32</f>
        <v>0.87048999999999999</v>
      </c>
      <c r="JS30" s="284">
        <f>'LibPAS export'!LT32</f>
        <v>69</v>
      </c>
      <c r="JT30" s="284">
        <f>'LibPAS export'!LU32</f>
        <v>67</v>
      </c>
      <c r="JU30" s="284">
        <f>'LibPAS export'!LV32</f>
        <v>0.81694</v>
      </c>
      <c r="JV30" s="284">
        <f>'LibPAS export'!LW32</f>
        <v>7202</v>
      </c>
      <c r="JW30" s="284">
        <f>'LibPAS export'!LX32</f>
        <v>33.475760000000001</v>
      </c>
      <c r="JX30" s="284">
        <f>'LibPAS export'!LY32</f>
        <v>8817</v>
      </c>
      <c r="JY30" s="284">
        <f>'LibPAS export'!LZ32</f>
        <v>9.1377799999999993</v>
      </c>
      <c r="JZ30" s="284">
        <f>'LibPAS export'!MA32</f>
        <v>27.347619999999999</v>
      </c>
      <c r="KA30" s="284">
        <f>'LibPAS export'!MB32</f>
        <v>0.27296999999999999</v>
      </c>
      <c r="KB30" s="284">
        <f>'LibPAS export'!MC32</f>
        <v>2406</v>
      </c>
      <c r="KC30" s="284">
        <f>'LibPAS export'!MD32</f>
        <v>0.78010000000000002</v>
      </c>
      <c r="KD30" s="284">
        <f>'LibPAS export'!ME32</f>
        <v>0.62643000000000004</v>
      </c>
      <c r="KE30" s="284">
        <f>'LibPAS export'!MF32</f>
        <v>0.63729999999999998</v>
      </c>
      <c r="KF30" s="284">
        <f>'LibPAS export'!MG32</f>
        <v>15.34463</v>
      </c>
      <c r="KG30" s="284">
        <f>'LibPAS export'!MH32</f>
        <v>6.5471000000000004</v>
      </c>
      <c r="KH30" s="284">
        <f>'LibPAS export'!MI32</f>
        <v>6.3368799999999998</v>
      </c>
      <c r="KI30" s="284">
        <f>'LibPAS export'!MJ32</f>
        <v>37.626370000000001</v>
      </c>
      <c r="KJ30" s="284">
        <f>'LibPAS export'!MK32</f>
        <v>36700</v>
      </c>
      <c r="KK30" s="284">
        <f>'LibPAS export'!ML32</f>
        <v>26934</v>
      </c>
      <c r="KL30" s="284">
        <f>'LibPAS export'!MM32</f>
        <v>0.15365000000000001</v>
      </c>
      <c r="KM30" s="284">
        <f>'LibPAS export'!MN32</f>
        <v>0.45984000000000003</v>
      </c>
      <c r="KN30" s="284">
        <f>'LibPAS export'!MO32</f>
        <v>0.12551999999999999</v>
      </c>
      <c r="KO30" s="284">
        <f>'LibPAS export'!MP32</f>
        <v>2.069E-2</v>
      </c>
      <c r="KP30" s="284">
        <f>'LibPAS export'!MQ32</f>
        <v>6.1929999999999999E-2</v>
      </c>
      <c r="KQ30" s="284">
        <f>'LibPAS export'!MR32</f>
        <v>1.6899999999999998E-2</v>
      </c>
      <c r="KR30" s="284">
        <f>'LibPAS export'!MS32</f>
        <v>1</v>
      </c>
      <c r="KS30" s="284">
        <f>'LibPAS export'!MT32</f>
        <v>0.13466549999999999</v>
      </c>
      <c r="KT30" s="284">
        <f>'LibPAS export'!MU32</f>
        <v>0.86533450000000001</v>
      </c>
      <c r="KU30" s="284">
        <f>'LibPAS export'!MV32</f>
        <v>0.26611400000000002</v>
      </c>
      <c r="KV30" s="284">
        <f>'LibPAS export'!MW32</f>
        <v>0.73388600000000004</v>
      </c>
      <c r="KW30" s="284">
        <f>'LibPAS export'!MX32</f>
        <v>9.8854600000000001E-2</v>
      </c>
      <c r="KX30" s="284">
        <f>'LibPAS export'!MY32</f>
        <v>1.53358E-2</v>
      </c>
      <c r="KY30" s="284">
        <f>'LibPAS export'!MZ32</f>
        <v>0.19345909999999999</v>
      </c>
      <c r="KZ30" s="284">
        <f>'LibPAS export'!NA32</f>
        <v>1.5159199999999999E-2</v>
      </c>
      <c r="LA30" s="284">
        <f>'LibPAS export'!NB32</f>
        <v>0.17416719999999999</v>
      </c>
      <c r="LB30" s="284">
        <f>'LibPAS export'!NC32</f>
        <v>6.8359600000000006E-2</v>
      </c>
      <c r="LC30" s="284">
        <f>'LibPAS export'!ND32</f>
        <v>0.53351910000000002</v>
      </c>
      <c r="LD30" s="284">
        <f>'LibPAS export'!NE32</f>
        <v>0.72697820000000002</v>
      </c>
      <c r="LE30" s="284">
        <f>'LibPAS export'!NF32</f>
        <v>6.6375999999999996E-3</v>
      </c>
      <c r="LF30" s="284">
        <f>'LibPAS export'!NG32</f>
        <v>0.68686519999999995</v>
      </c>
      <c r="LG30" s="284">
        <f>'LibPAS export'!NH32</f>
        <v>0.1844404</v>
      </c>
      <c r="LH30" s="284">
        <f>'LibPAS export'!NI32</f>
        <v>0.1220569</v>
      </c>
      <c r="LI30" s="284">
        <f>'LibPAS export'!NJ32</f>
        <v>9766</v>
      </c>
      <c r="LJ30" s="284">
        <f>'LibPAS export'!NK32</f>
        <v>8.0141899999999993</v>
      </c>
      <c r="LK30" s="284">
        <f>'LibPAS export'!NL32</f>
        <v>11516</v>
      </c>
      <c r="LL30" s="284">
        <f>'LibPAS export'!NM32</f>
        <v>11516</v>
      </c>
      <c r="LM30" s="284">
        <f>'LibPAS export'!NN32</f>
        <v>1550</v>
      </c>
      <c r="LN30" s="284">
        <f>'LibPAS export'!NO32</f>
        <v>0.69151629999999997</v>
      </c>
      <c r="LO30" s="284">
        <f>'LibPAS export'!NP32</f>
        <v>0.155135</v>
      </c>
      <c r="LP30" s="284">
        <f>'LibPAS export'!NQ32</f>
        <v>0.15334880000000001</v>
      </c>
      <c r="LQ30" s="284">
        <f>'LibPAS export'!NR32</f>
        <v>0.24163999999999999</v>
      </c>
      <c r="LR30" s="284">
        <f>'LibPAS export'!NS32</f>
        <v>0.66637999999999997</v>
      </c>
      <c r="LS30" s="284">
        <f>'LibPAS export'!NT32</f>
        <v>0.17732999999999999</v>
      </c>
      <c r="LT30" s="284">
        <f>'LibPAS export'!NU32</f>
        <v>8</v>
      </c>
      <c r="LU30" s="284">
        <f>'LibPAS export'!NV32</f>
        <v>1.88588</v>
      </c>
      <c r="LV30" s="284">
        <f>'LibPAS export'!NW32</f>
        <v>8</v>
      </c>
      <c r="LW30" s="284">
        <f>'LibPAS export'!NX32</f>
        <v>1.3041199999999999</v>
      </c>
      <c r="LX30" s="284">
        <f>'LibPAS export'!NY32</f>
        <v>0.12892000000000001</v>
      </c>
      <c r="LY30" s="284">
        <f>'LibPAS export'!NZ32</f>
        <v>0.12431</v>
      </c>
      <c r="LZ30" s="285">
        <f>'LibPAS export'!EH32</f>
        <v>5.0518500000000001E-2</v>
      </c>
      <c r="MA30" s="285">
        <f>'LibPAS export'!EI32</f>
        <v>1.6804000000000001E-3</v>
      </c>
      <c r="MB30" s="285">
        <f>'LibPAS export'!EJ32</f>
        <v>0.13647629999999999</v>
      </c>
      <c r="MC30" s="285">
        <f>'LibPAS export'!EK32</f>
        <v>0</v>
      </c>
      <c r="MD30" s="285">
        <f>'LibPAS export'!EL32</f>
        <v>0.12708849999999999</v>
      </c>
      <c r="ME30" s="285">
        <f>'LibPAS export'!EM32</f>
        <v>2.3609999999999999E-4</v>
      </c>
      <c r="MF30" s="285">
        <f>'LibPAS export'!EN32</f>
        <v>0.74204110000000001</v>
      </c>
      <c r="MG30" s="285">
        <f>'LibPAS export'!EO32</f>
        <v>3.8861699999999999E-2</v>
      </c>
      <c r="MH30" s="285">
        <f>'LibPAS export'!EP32</f>
        <v>0.35388320000000001</v>
      </c>
      <c r="MI30" s="285"/>
    </row>
    <row r="31" spans="1:347" x14ac:dyDescent="0.2">
      <c r="A31" s="6" t="str">
        <f>'LibPAS export'!G33</f>
        <v>NC0032</v>
      </c>
      <c r="B31" s="6" t="s">
        <v>2826</v>
      </c>
      <c r="C31" s="203" t="s">
        <v>1990</v>
      </c>
      <c r="D31" s="203" t="s">
        <v>1991</v>
      </c>
      <c r="E31" s="203" t="str">
        <f>'LibPAS export'!AG33</f>
        <v>FORSYTH COUNTY PUBLIC LIBRARY</v>
      </c>
      <c r="F31" s="203" t="str">
        <f>'LibPAS export'!AJ33</f>
        <v>FORSYTH</v>
      </c>
      <c r="G31" s="203" t="str">
        <f>'LibPAS export'!Y33</f>
        <v>660 W 5TH ST</v>
      </c>
      <c r="H31" s="203" t="str">
        <f>'LibPAS export'!Z33</f>
        <v>WINSTON-SALEM</v>
      </c>
      <c r="I31" s="203" t="str">
        <f>'LibPAS export'!AA33</f>
        <v>27101</v>
      </c>
      <c r="J31" s="203" t="str">
        <f>'LibPAS export'!AB33</f>
        <v>2755</v>
      </c>
      <c r="K31" s="203" t="str">
        <f>'LibPAS export'!AC33</f>
        <v>660 W 5TH ST</v>
      </c>
      <c r="L31" s="203" t="str">
        <f>'LibPAS export'!AD33</f>
        <v>WINSTON-SALEM</v>
      </c>
      <c r="M31" s="203" t="str">
        <f>'LibPAS export'!AE33</f>
        <v>27101</v>
      </c>
      <c r="N31" s="203" t="str">
        <f>'LibPAS export'!AF33</f>
        <v>2755</v>
      </c>
      <c r="O31" s="203" t="str">
        <f>'LibPAS export'!AK33</f>
        <v>Sylvia Sprinkle-Hamlin</v>
      </c>
      <c r="P31" s="203" t="str">
        <f>'LibPAS export'!AL33</f>
        <v>(336) 703-3016</v>
      </c>
      <c r="Q31" s="203" t="str">
        <f>'LibPAS export'!AM33</f>
        <v>(336) 727-2549</v>
      </c>
      <c r="R31" s="203" t="str">
        <f>'LibPAS export'!AN33</f>
        <v>hamlinss@forsythlibrary.org</v>
      </c>
      <c r="S31" s="203" t="str">
        <f>'LibPAS export'!AO33</f>
        <v>Sylvia Sprinkle-Hamlin</v>
      </c>
      <c r="T31" s="203" t="str">
        <f>'LibPAS export'!AP33</f>
        <v>Library Director</v>
      </c>
      <c r="U31" s="203" t="str">
        <f>'LibPAS export'!AQ33</f>
        <v>(336) 703-3016</v>
      </c>
      <c r="V31" s="203" t="str">
        <f>'LibPAS export'!AR33</f>
        <v>(336) 727-2549</v>
      </c>
      <c r="W31" s="203" t="str">
        <f>'LibPAS export'!AS33</f>
        <v>hamlinss@forsyth.cc</v>
      </c>
      <c r="X31" s="203">
        <f>'LibPAS export'!BB33</f>
        <v>1</v>
      </c>
      <c r="Y31" s="203">
        <f>'LibPAS export'!BC33</f>
        <v>11</v>
      </c>
      <c r="Z31" s="203">
        <f>'LibPAS export'!BD33</f>
        <v>2</v>
      </c>
      <c r="AA31" s="203">
        <f>'LibPAS export'!BE33</f>
        <v>4</v>
      </c>
      <c r="AB31" s="10">
        <f>'LibPAS export'!BH33</f>
        <v>31504</v>
      </c>
      <c r="AC31" s="203">
        <f>'LibPAS export'!BI33</f>
        <v>46.5</v>
      </c>
      <c r="AD31" s="203">
        <f>'LibPAS export'!BJ33</f>
        <v>1</v>
      </c>
      <c r="AE31" s="203">
        <f>'LibPAS export'!BK33</f>
        <v>47.5</v>
      </c>
      <c r="AF31" s="203">
        <f>'LibPAS export'!BL33</f>
        <v>56</v>
      </c>
      <c r="AG31" s="203">
        <f>'LibPAS export'!BM33</f>
        <v>103.5</v>
      </c>
      <c r="AH31" s="286">
        <f>'LibPAS export'!BN33</f>
        <v>0.44927539999999999</v>
      </c>
      <c r="AI31" s="246">
        <f>'LibPAS export'!BO33</f>
        <v>123075</v>
      </c>
      <c r="AJ31" s="246" t="str">
        <f>'LibPAS export'!BP33</f>
        <v>$82243-$133660</v>
      </c>
      <c r="AK31" s="274" t="str">
        <f>'LibPAS export'!BQ33</f>
        <v>2000</v>
      </c>
      <c r="AL31" s="276">
        <f>'LibPAS export'!BR33</f>
        <v>34216</v>
      </c>
      <c r="AM31" s="276">
        <f>'LibPAS export'!BS33</f>
        <v>12.28</v>
      </c>
      <c r="AN31" s="276">
        <f>'LibPAS export'!BT33</f>
        <v>12.45</v>
      </c>
      <c r="AO31" s="276">
        <f>'LibPAS export'!BU33</f>
        <v>14.73</v>
      </c>
      <c r="AP31" s="246">
        <f>'LibPAS export'!BW33</f>
        <v>0</v>
      </c>
      <c r="AQ31" s="246">
        <f>'LibPAS export'!BX33</f>
        <v>7386340</v>
      </c>
      <c r="AR31" s="246">
        <f>'LibPAS export'!BY33</f>
        <v>7386340</v>
      </c>
      <c r="AS31" s="246">
        <f>'LibPAS export'!BZ33</f>
        <v>285612</v>
      </c>
      <c r="AT31" s="246">
        <f>'LibPAS export'!CA33</f>
        <v>0</v>
      </c>
      <c r="AU31" s="246">
        <f>'LibPAS export'!CB33</f>
        <v>285612</v>
      </c>
      <c r="AV31" s="246">
        <f>'LibPAS export'!CC33</f>
        <v>44291</v>
      </c>
      <c r="AW31" s="246">
        <f>'LibPAS export'!CD33</f>
        <v>19896</v>
      </c>
      <c r="AX31" s="246">
        <f>'LibPAS export'!CE33</f>
        <v>64187</v>
      </c>
      <c r="AY31" s="246">
        <f>'LibPAS export'!CF33</f>
        <v>104417</v>
      </c>
      <c r="AZ31" s="246">
        <f>'LibPAS export'!BV33</f>
        <v>7840556</v>
      </c>
      <c r="BA31" s="246">
        <f>'LibPAS export'!CH33</f>
        <v>3786208</v>
      </c>
      <c r="BB31" s="246">
        <f>'LibPAS export'!CI33</f>
        <v>1326564</v>
      </c>
      <c r="BC31" s="246">
        <f>'LibPAS export'!CJ33</f>
        <v>5112772</v>
      </c>
      <c r="BD31" s="246">
        <f>'LibPAS export'!CK33</f>
        <v>694792</v>
      </c>
      <c r="BE31" s="246">
        <f>'LibPAS export'!CL33</f>
        <v>235100</v>
      </c>
      <c r="BF31" s="246">
        <f>'LibPAS export'!CM33</f>
        <v>179965</v>
      </c>
      <c r="BG31" s="246">
        <f>'LibPAS export'!CN33</f>
        <v>1109857</v>
      </c>
      <c r="BH31" s="246">
        <f>'LibPAS export'!CO33</f>
        <v>1617927</v>
      </c>
      <c r="BI31" s="246">
        <f>'LibPAS export'!CP33</f>
        <v>7840556</v>
      </c>
      <c r="BJ31" s="246">
        <f>'LibPAS export'!CQ33</f>
        <v>0</v>
      </c>
      <c r="BK31" s="283">
        <f>'LibPAS export'!CG33</f>
        <v>0</v>
      </c>
      <c r="BL31" s="246">
        <f>'LibPAS export'!CR33</f>
        <v>0</v>
      </c>
      <c r="BM31" s="246">
        <f>'LibPAS export'!CS33</f>
        <v>0</v>
      </c>
      <c r="BN31" s="246">
        <f>'LibPAS export'!CT33</f>
        <v>0</v>
      </c>
      <c r="BO31" s="246">
        <f>'LibPAS export'!CU33</f>
        <v>0</v>
      </c>
      <c r="BP31" s="246">
        <f>'LibPAS export'!CV33</f>
        <v>0</v>
      </c>
      <c r="BQ31" s="246">
        <f>'LibPAS export'!CW33</f>
        <v>0</v>
      </c>
      <c r="BR31" s="10">
        <f>'LibPAS export'!CY33</f>
        <v>171028</v>
      </c>
      <c r="BS31" s="10">
        <f>'LibPAS export'!CZ33</f>
        <v>251017</v>
      </c>
      <c r="BT31" s="10">
        <f>'LibPAS export'!DA33</f>
        <v>422045</v>
      </c>
      <c r="BU31" s="10">
        <f>'LibPAS export'!DB33</f>
        <v>139137</v>
      </c>
      <c r="BV31" s="10">
        <f>'LibPAS export'!DC33</f>
        <v>80233</v>
      </c>
      <c r="BW31" s="10">
        <f>'LibPAS export'!DD33</f>
        <v>219370</v>
      </c>
      <c r="BX31" s="10" t="str">
        <f>'LibPAS export'!DE33</f>
        <v/>
      </c>
      <c r="BY31" s="10" t="str">
        <f>'LibPAS export'!DF33</f>
        <v/>
      </c>
      <c r="BZ31" s="10" t="str">
        <f>'LibPAS export'!DG33</f>
        <v/>
      </c>
      <c r="CA31" s="10">
        <f>'LibPAS export'!DH33</f>
        <v>641415</v>
      </c>
      <c r="CB31" s="10" t="str">
        <f>'LibPAS export'!DI33</f>
        <v/>
      </c>
      <c r="CC31" s="10">
        <f>'LibPAS export'!DJ33</f>
        <v>641415</v>
      </c>
      <c r="CD31" s="10">
        <f>'LibPAS export'!DK33</f>
        <v>2706</v>
      </c>
      <c r="CE31" s="258">
        <f>'LibPAS export'!DX33</f>
        <v>86020</v>
      </c>
      <c r="CF31" s="244">
        <f>'LibPAS export'!DP33</f>
        <v>28</v>
      </c>
      <c r="CG31" s="244">
        <f>'LibPAS export'!DQ33</f>
        <v>67</v>
      </c>
      <c r="CH31" s="244">
        <f>'LibPAS export'!DR33</f>
        <v>95</v>
      </c>
      <c r="CI31" s="258">
        <f>'LibPAS export'!DM33</f>
        <v>39890</v>
      </c>
      <c r="CJ31" s="258">
        <f>'LibPAS export'!EC33</f>
        <v>19773</v>
      </c>
      <c r="CK31" s="258">
        <f>'LibPAS export'!DN33</f>
        <v>28207</v>
      </c>
      <c r="CL31" s="258">
        <f>'LibPAS export'!EG33</f>
        <v>241</v>
      </c>
      <c r="CM31" s="203">
        <f>'LibPAS export'!DS33</f>
        <v>0</v>
      </c>
      <c r="CN31" s="203">
        <f>'LibPAS export'!EQ33</f>
        <v>30</v>
      </c>
      <c r="CO31" s="244">
        <f>'LibPAS export'!DL33</f>
        <v>1528</v>
      </c>
      <c r="CP31" s="10">
        <f>'LibPAS export'!ET33</f>
        <v>688925</v>
      </c>
      <c r="CQ31" s="10">
        <f>'LibPAS export'!EU33</f>
        <v>127184</v>
      </c>
      <c r="CR31" s="10">
        <f>'LibPAS export'!EV33</f>
        <v>816109</v>
      </c>
      <c r="CS31" s="10">
        <f>'LibPAS export'!EW33</f>
        <v>41603</v>
      </c>
      <c r="CT31" s="10">
        <f>'LibPAS export'!EX33</f>
        <v>2793</v>
      </c>
      <c r="CU31" s="10">
        <f>'LibPAS export'!EY33</f>
        <v>44396</v>
      </c>
      <c r="CV31" s="10">
        <f>'LibPAS export'!EZ33</f>
        <v>414646</v>
      </c>
      <c r="CW31" s="10">
        <f>'LibPAS export'!FA33</f>
        <v>108574</v>
      </c>
      <c r="CX31" s="10">
        <f>'LibPAS export'!FB33</f>
        <v>523220</v>
      </c>
      <c r="CY31" s="10">
        <f>'LibPAS export'!FC33</f>
        <v>1383725</v>
      </c>
      <c r="CZ31" s="10">
        <f>'LibPAS export'!FE33</f>
        <v>27484</v>
      </c>
      <c r="DA31" s="10" t="str">
        <f>'LibPAS export'!FF33</f>
        <v/>
      </c>
      <c r="DB31" s="10">
        <f>'LibPAS export'!FG33</f>
        <v>1411209</v>
      </c>
      <c r="DC31" s="10">
        <f>'LibPAS export'!FH33</f>
        <v>136473</v>
      </c>
      <c r="DD31" s="10">
        <f>'LibPAS export'!FQ33</f>
        <v>35411</v>
      </c>
      <c r="DE31" s="10">
        <f t="shared" si="0"/>
        <v>171884</v>
      </c>
      <c r="DF31" s="10">
        <f>'LibPAS export'!FI33</f>
        <v>225796</v>
      </c>
      <c r="DG31" s="10">
        <f>'LibPAS export'!FN33</f>
        <v>77048</v>
      </c>
      <c r="DH31" s="10" t="str">
        <f>'LibPAS export'!FR33</f>
        <v/>
      </c>
      <c r="DI31" s="10">
        <f>'LibPAS export'!FS33</f>
        <v>112459</v>
      </c>
      <c r="DJ31" s="258" t="str">
        <f>'LibPAS export'!FJ33</f>
        <v/>
      </c>
      <c r="DK31" s="258">
        <f>'LibPAS export'!FK33</f>
        <v>362269</v>
      </c>
      <c r="DL31" s="10">
        <f>'LibPAS export'!FU33</f>
        <v>474624</v>
      </c>
      <c r="DM31" s="10">
        <f>'LibPAS export'!FV33</f>
        <v>1354648</v>
      </c>
      <c r="DN31" s="10">
        <f>'LibPAS export'!FW33</f>
        <v>25517</v>
      </c>
      <c r="DO31" s="10">
        <f>'LibPAS export'!FX33</f>
        <v>32737</v>
      </c>
      <c r="DP31" s="10">
        <f>'LibPAS export'!ER33</f>
        <v>1887526</v>
      </c>
      <c r="DQ31" s="10">
        <f>'LibPAS export'!FY33</f>
        <v>0</v>
      </c>
      <c r="DR31" s="10">
        <f>'LibPAS export'!GA33</f>
        <v>169503</v>
      </c>
      <c r="DS31" s="10">
        <f>'LibPAS export'!GB33</f>
        <v>32612</v>
      </c>
      <c r="DT31" s="10">
        <f>'LibPAS export'!GC33</f>
        <v>202115</v>
      </c>
      <c r="DU31" s="10">
        <f>'LibPAS export'!GD33</f>
        <v>1475556</v>
      </c>
      <c r="DV31" s="244">
        <f>'LibPAS export'!GO33</f>
        <v>1929</v>
      </c>
      <c r="DW31" s="244">
        <f>'LibPAS export'!GP33</f>
        <v>1111</v>
      </c>
      <c r="DX31" s="244">
        <f>'LibPAS export'!GQ33</f>
        <v>1685</v>
      </c>
      <c r="DY31" s="244">
        <f>'LibPAS export'!GR33</f>
        <v>176</v>
      </c>
      <c r="DZ31" s="244">
        <f>'LibPAS export'!GS33</f>
        <v>203</v>
      </c>
      <c r="EA31" s="244">
        <f>'LibPAS export'!GT33</f>
        <v>2</v>
      </c>
      <c r="EB31" s="244">
        <f>'LibPAS export'!GU33</f>
        <v>5106</v>
      </c>
      <c r="EC31" s="244">
        <f>'LibPAS export'!GV33</f>
        <v>20402</v>
      </c>
      <c r="ED31" s="244">
        <f>'LibPAS export'!GW33</f>
        <v>14870</v>
      </c>
      <c r="EE31" s="244">
        <f>'LibPAS export'!GX33</f>
        <v>35272</v>
      </c>
      <c r="EF31" s="10">
        <f>'LibPAS export'!HB33</f>
        <v>52375</v>
      </c>
      <c r="EG31" s="10">
        <f>'LibPAS export'!HC33</f>
        <v>13087</v>
      </c>
      <c r="EH31" s="10">
        <f>'LibPAS export'!HD33</f>
        <v>65462</v>
      </c>
      <c r="EI31" s="10">
        <f>'LibPAS export'!GY33</f>
        <v>3437</v>
      </c>
      <c r="EJ31" s="10">
        <f>'LibPAS export'!GZ33</f>
        <v>206</v>
      </c>
      <c r="EK31" s="10">
        <f>'LibPAS export'!HA33</f>
        <v>3643</v>
      </c>
      <c r="EL31" s="10">
        <f>'LibPAS export'!HE33</f>
        <v>104377</v>
      </c>
      <c r="EM31" s="10" t="s">
        <v>5026</v>
      </c>
      <c r="EN31" s="10" t="s">
        <v>5026</v>
      </c>
      <c r="EO31" s="10" t="s">
        <v>5026</v>
      </c>
      <c r="EP31" s="10" t="s">
        <v>5026</v>
      </c>
      <c r="EQ31" s="258">
        <f>'LibPAS export'!HQ33</f>
        <v>4006</v>
      </c>
      <c r="ER31" s="258">
        <f>'LibPAS export'!HR33</f>
        <v>89189</v>
      </c>
      <c r="ES31" s="10">
        <f>'LibPAS export'!HL33</f>
        <v>609409</v>
      </c>
      <c r="ET31" s="10" t="str">
        <f>'LibPAS export'!HJ33</f>
        <v>Did not track this year</v>
      </c>
      <c r="EU31" s="10" t="str">
        <f>'LibPAS export'!HK33</f>
        <v>Did not track this year</v>
      </c>
      <c r="EV31" s="244">
        <f>'LibPAS export'!HS33</f>
        <v>2722</v>
      </c>
      <c r="EW31" s="244">
        <f>'LibPAS export'!HT33</f>
        <v>3664</v>
      </c>
      <c r="EX31" s="203" t="str">
        <f>'LibPAS export'!AT33</f>
        <v>www.forsythlibrary.org</v>
      </c>
      <c r="EY31" s="244">
        <f>'LibPAS export'!HU33</f>
        <v>140</v>
      </c>
      <c r="EZ31" s="244">
        <f>'LibPAS export'!HV33</f>
        <v>229</v>
      </c>
      <c r="FA31" s="258">
        <f>'LibPAS export'!HW33</f>
        <v>388161</v>
      </c>
      <c r="FB31" s="10">
        <f>'LibPAS export'!HY33</f>
        <v>1414972</v>
      </c>
      <c r="FC31" s="10" t="str">
        <f>'LibPAS export'!HZ33</f>
        <v/>
      </c>
      <c r="FD31" s="203" t="s">
        <v>1530</v>
      </c>
      <c r="FE31" s="203" t="s">
        <v>1530</v>
      </c>
      <c r="FF31" s="203" t="s">
        <v>1530</v>
      </c>
      <c r="FG31" s="203" t="s">
        <v>1530</v>
      </c>
      <c r="FH31" s="203" t="s">
        <v>1530</v>
      </c>
      <c r="FI31" s="203" t="s">
        <v>1530</v>
      </c>
      <c r="FJ31" s="203" t="s">
        <v>1530</v>
      </c>
      <c r="FK31" s="203" t="s">
        <v>1530</v>
      </c>
      <c r="FL31" s="203" t="s">
        <v>1530</v>
      </c>
      <c r="FM31" s="203" t="s">
        <v>1530</v>
      </c>
      <c r="FN31" s="203" t="s">
        <v>1530</v>
      </c>
      <c r="FO31" s="203" t="s">
        <v>1530</v>
      </c>
      <c r="FP31" s="203" t="s">
        <v>1530</v>
      </c>
      <c r="FQ31" s="203" t="s">
        <v>1530</v>
      </c>
      <c r="FR31" s="203" t="s">
        <v>1530</v>
      </c>
      <c r="FS31" s="203" t="s">
        <v>1530</v>
      </c>
      <c r="FT31" s="203" t="s">
        <v>1530</v>
      </c>
      <c r="FU31" s="203" t="s">
        <v>1530</v>
      </c>
      <c r="FV31" s="203" t="s">
        <v>1530</v>
      </c>
      <c r="FW31" s="203" t="s">
        <v>1530</v>
      </c>
      <c r="FX31" s="203" t="s">
        <v>1530</v>
      </c>
      <c r="FY31" s="203" t="s">
        <v>1530</v>
      </c>
      <c r="FZ31" s="203" t="s">
        <v>1530</v>
      </c>
      <c r="GA31" s="203" t="s">
        <v>1530</v>
      </c>
      <c r="GB31" s="203" t="s">
        <v>1530</v>
      </c>
      <c r="GC31" s="203" t="str">
        <f>'LibPAS export'!G33</f>
        <v>NC0032</v>
      </c>
      <c r="GD31" s="203" t="str">
        <f>'LibPAS export'!H33</f>
        <v>C-FORSYTH</v>
      </c>
      <c r="GE31" s="203" t="str">
        <f>'LibPAS export'!I33</f>
        <v>NO</v>
      </c>
      <c r="GF31" s="203" t="str">
        <f>'LibPAS export'!J33</f>
        <v>CO</v>
      </c>
      <c r="GG31" s="203" t="str">
        <f>'LibPAS export'!K33</f>
        <v>MO</v>
      </c>
      <c r="GH31" s="203" t="str">
        <f>'LibPAS export'!L33</f>
        <v>Y</v>
      </c>
      <c r="GI31" s="203" t="str">
        <f>'LibPAS export'!M33</f>
        <v>CO2</v>
      </c>
      <c r="GJ31" s="203" t="str">
        <f>'LibPAS export'!N33</f>
        <v>N</v>
      </c>
      <c r="GK31" s="258">
        <f>'LibPAS export'!O33</f>
        <v>357475</v>
      </c>
      <c r="GL31" s="203">
        <f>'LibPAS export'!AH33</f>
        <v>3</v>
      </c>
      <c r="GM31" s="203" t="str">
        <f>'LibPAS export'!AI33</f>
        <v>County</v>
      </c>
      <c r="GN31" s="203" t="str">
        <f>'LibPAS export'!P33</f>
        <v>Yes</v>
      </c>
      <c r="GO31" s="203">
        <f>'LibPAS export'!Q33</f>
        <v>6569</v>
      </c>
      <c r="GP31" s="203">
        <f>'LibPAS export'!R33</f>
        <v>323</v>
      </c>
      <c r="GQ31" s="203">
        <f>'LibPAS export'!S33</f>
        <v>14751</v>
      </c>
      <c r="GR31" s="203">
        <f>'LibPAS export'!T33</f>
        <v>145818</v>
      </c>
      <c r="GS31" s="203">
        <f>'LibPAS export'!U33</f>
        <v>1459</v>
      </c>
      <c r="GT31" s="203">
        <f>'LibPAS export'!V33</f>
        <v>46</v>
      </c>
      <c r="GU31" s="203">
        <f>'LibPAS export'!W33</f>
        <v>810</v>
      </c>
      <c r="GV31" s="203">
        <f>'LibPAS export'!X33</f>
        <v>14317</v>
      </c>
      <c r="GW31" s="283">
        <f>'LibPAS export'!GF33</f>
        <v>0.62717000000000001</v>
      </c>
      <c r="GX31" s="283">
        <f>'LibPAS export'!GG33</f>
        <v>0.33793000000000001</v>
      </c>
      <c r="GY31" s="245">
        <f>'LibPAS export'!GH33</f>
        <v>20.442029999999999</v>
      </c>
      <c r="GZ31" s="245">
        <f>'LibPAS export'!GI33</f>
        <v>35.175710000000002</v>
      </c>
      <c r="HA31" s="245">
        <f>'LibPAS export'!GJ33</f>
        <v>11.60263</v>
      </c>
      <c r="HB31" s="284">
        <f>'LibPAS export'!JC33</f>
        <v>4.15388</v>
      </c>
      <c r="HC31" s="284">
        <f>'LibPAS export'!JD33</f>
        <v>2.70872</v>
      </c>
      <c r="HD31" s="284">
        <f>'LibPAS export'!JE33</f>
        <v>0.58799999999999997</v>
      </c>
      <c r="HE31" s="284">
        <f>'LibPAS export'!JF33</f>
        <v>38.792549999999999</v>
      </c>
      <c r="HF31" s="284">
        <f>'LibPAS export'!JG33</f>
        <v>25.29635</v>
      </c>
      <c r="HG31" s="284">
        <f>'LibPAS export'!JH33</f>
        <v>5.4912200000000002</v>
      </c>
      <c r="HH31" s="284">
        <f>'LibPAS export'!JI33</f>
        <v>5.3136299999999999</v>
      </c>
      <c r="HI31" s="284">
        <f>'LibPAS export'!JJ33</f>
        <v>3.4649800000000002</v>
      </c>
      <c r="HJ31" s="284">
        <f>'LibPAS export'!JK33</f>
        <v>0.75216000000000005</v>
      </c>
      <c r="HK31" s="284">
        <f>'LibPAS export'!JL33</f>
        <v>12.86584</v>
      </c>
      <c r="HL31" s="284">
        <f>'LibPAS export'!JM33</f>
        <v>8.3897200000000005</v>
      </c>
      <c r="HM31" s="284">
        <f>'LibPAS export'!JN33</f>
        <v>1.8211999999999999</v>
      </c>
      <c r="HN31" s="284">
        <f>'LibPAS export'!JO33</f>
        <v>75.117660000000001</v>
      </c>
      <c r="HO31" s="284">
        <f>'LibPAS export'!JP33</f>
        <v>48.983699999999999</v>
      </c>
      <c r="HP31" s="284">
        <f>'LibPAS export'!JQ33</f>
        <v>10.63316</v>
      </c>
      <c r="HQ31" s="284">
        <f>'LibPAS export'!JR33</f>
        <v>13.813129999999999</v>
      </c>
      <c r="HR31" s="284">
        <f>'LibPAS export'!JS33</f>
        <v>9.0074500000000004</v>
      </c>
      <c r="HS31" s="284">
        <f>'LibPAS export'!JT33</f>
        <v>1.9553</v>
      </c>
      <c r="HT31" s="284">
        <f>'LibPAS export'!JU33</f>
        <v>5.2801600000000004</v>
      </c>
      <c r="HU31" s="284">
        <f>'LibPAS export'!JV33</f>
        <v>4.1277200000000001</v>
      </c>
      <c r="HV31" s="284">
        <f>'LibPAS export'!JW33</f>
        <v>13.46758</v>
      </c>
      <c r="HW31" s="284">
        <f>'LibPAS export'!JX33</f>
        <v>18.12829</v>
      </c>
      <c r="HX31" s="284">
        <f>'LibPAS export'!JY33</f>
        <v>1.7047600000000001</v>
      </c>
      <c r="HY31" s="284">
        <f>'LibPAS export'!JZ33</f>
        <v>1.58785</v>
      </c>
      <c r="HZ31" s="284">
        <f>'LibPAS export'!KA33</f>
        <v>0.56540000000000001</v>
      </c>
      <c r="IA31" s="284">
        <f>'LibPAS export'!KB33</f>
        <v>0.29198000000000002</v>
      </c>
      <c r="IB31" s="284">
        <f>'LibPAS export'!KC33</f>
        <v>7.6099999999999996E-3</v>
      </c>
      <c r="IC31" s="284">
        <f>'LibPAS export'!KD33</f>
        <v>1.025E-2</v>
      </c>
      <c r="ID31" s="284">
        <f>'LibPAS export'!KE33</f>
        <v>1.0858399999999999</v>
      </c>
      <c r="IE31" s="284">
        <f>'LibPAS export'!KF33</f>
        <v>9.8669999999999994E-2</v>
      </c>
      <c r="IF31" s="284">
        <f>'LibPAS export'!KG33</f>
        <v>0.18312</v>
      </c>
      <c r="IG31" s="284">
        <f>'LibPAS export'!KH33</f>
        <v>5888</v>
      </c>
      <c r="IH31" s="284">
        <f>'LibPAS export'!KI33</f>
        <v>13105</v>
      </c>
      <c r="II31" s="284">
        <f>'LibPAS export'!KJ33</f>
        <v>12829</v>
      </c>
      <c r="IJ31" s="284">
        <f>'LibPAS export'!KK33</f>
        <v>14256</v>
      </c>
      <c r="IK31" s="284">
        <f>'LibPAS export'!KL33</f>
        <v>31732</v>
      </c>
      <c r="IL31" s="284">
        <f>'LibPAS export'!KM33</f>
        <v>31064</v>
      </c>
      <c r="IM31" s="284">
        <f>'LibPAS export'!KN33</f>
        <v>39737</v>
      </c>
      <c r="IN31" s="284">
        <f>'LibPAS export'!KO33</f>
        <v>40591</v>
      </c>
      <c r="IO31" s="284">
        <f>'LibPAS export'!KP33</f>
        <v>2.2307199999999998</v>
      </c>
      <c r="IP31" s="284">
        <f>'LibPAS export'!KQ33</f>
        <v>18236</v>
      </c>
      <c r="IQ31" s="284">
        <f>'LibPAS export'!KR33</f>
        <v>8.7677700000000005</v>
      </c>
      <c r="IR31" s="284">
        <f>'LibPAS export'!KS33</f>
        <v>0.79896999999999996</v>
      </c>
      <c r="IS31" s="284">
        <f>'LibPAS export'!KT33</f>
        <v>20.66254</v>
      </c>
      <c r="IT31" s="284">
        <f>'LibPAS export'!KU33</f>
        <v>0.17956</v>
      </c>
      <c r="IU31" s="284">
        <f>'LibPAS export'!KV33</f>
        <v>0.29210000000000003</v>
      </c>
      <c r="IV31" s="284">
        <f>'LibPAS export'!KW33</f>
        <v>21.933160000000001</v>
      </c>
      <c r="IW31" s="284">
        <f>'LibPAS export'!KX33</f>
        <v>14.30246</v>
      </c>
      <c r="IX31" s="284">
        <f>'LibPAS export'!KY33</f>
        <v>2.3670200000000001</v>
      </c>
      <c r="IY31" s="284">
        <f>'LibPAS export'!KZ33</f>
        <v>0</v>
      </c>
      <c r="IZ31" s="284">
        <f>'LibPAS export'!LA33</f>
        <v>4.2700000000000004E-3</v>
      </c>
      <c r="JA31" s="284">
        <f>'LibPAS export'!LB33</f>
        <v>0.24063000000000001</v>
      </c>
      <c r="JB31" s="284">
        <f>'LibPAS export'!LC33</f>
        <v>2.7E-4</v>
      </c>
      <c r="JC31" s="284">
        <f>'LibPAS export'!LD33</f>
        <v>0.23007</v>
      </c>
      <c r="JD31" s="284">
        <f>'LibPAS export'!LE33</f>
        <v>0.51207999999999998</v>
      </c>
      <c r="JE31" s="284">
        <f>'LibPAS export'!LF33</f>
        <v>7.5600500000000004</v>
      </c>
      <c r="JF31" s="284">
        <f>'LibPAS export'!LG33</f>
        <v>1.7942899999999999</v>
      </c>
      <c r="JG31" s="284">
        <f>'LibPAS export'!LH33</f>
        <v>0.15665000000000001</v>
      </c>
      <c r="JH31" s="284">
        <f>'LibPAS export'!LI33</f>
        <v>425</v>
      </c>
      <c r="JI31" s="284">
        <f>'LibPAS export'!LJ33</f>
        <v>0.47003</v>
      </c>
      <c r="JJ31" s="284">
        <f>'LibPAS export'!LK33</f>
        <v>4.5259900000000002</v>
      </c>
      <c r="JK31" s="284">
        <f>'LibPAS export'!LL33</f>
        <v>295</v>
      </c>
      <c r="JL31" s="284">
        <f>'LibPAS export'!LM33</f>
        <v>140</v>
      </c>
      <c r="JM31" s="284">
        <f>'LibPAS export'!LN33</f>
        <v>21.933160000000001</v>
      </c>
      <c r="JN31" s="284">
        <f>'LibPAS export'!LO33</f>
        <v>3.1047099999999999</v>
      </c>
      <c r="JO31" s="284">
        <f>'LibPAS export'!LP33</f>
        <v>1.9436100000000001</v>
      </c>
      <c r="JP31" s="284">
        <f>'LibPAS export'!LQ33</f>
        <v>0.28953000000000001</v>
      </c>
      <c r="JQ31" s="284">
        <f>'LibPAS export'!LR33</f>
        <v>0.13008</v>
      </c>
      <c r="JR31" s="284">
        <f>'LibPAS export'!LS33</f>
        <v>0.27706999999999998</v>
      </c>
      <c r="JS31" s="284">
        <f>'LibPAS export'!LT33</f>
        <v>52</v>
      </c>
      <c r="JT31" s="284">
        <f>'LibPAS export'!LU33</f>
        <v>70</v>
      </c>
      <c r="JU31" s="284">
        <f>'LibPAS export'!LV33</f>
        <v>1.2791999999999999</v>
      </c>
      <c r="JV31" s="284">
        <f>'LibPAS export'!LW33</f>
        <v>36298</v>
      </c>
      <c r="JW31" s="284">
        <f>'LibPAS export'!LX33</f>
        <v>46.8371</v>
      </c>
      <c r="JX31" s="284">
        <f>'LibPAS export'!LY33</f>
        <v>28376</v>
      </c>
      <c r="JY31" s="284">
        <f>'LibPAS export'!LZ33</f>
        <v>19.343859999999999</v>
      </c>
      <c r="JZ31" s="284">
        <f>'LibPAS export'!MA33</f>
        <v>59.913849999999996</v>
      </c>
      <c r="KA31" s="284">
        <f>'LibPAS export'!MB33</f>
        <v>0.41299999999999998</v>
      </c>
      <c r="KB31" s="284">
        <f>'LibPAS export'!MC33</f>
        <v>11719</v>
      </c>
      <c r="KC31" s="284">
        <f>'LibPAS export'!MD33</f>
        <v>0.44829000000000002</v>
      </c>
      <c r="KD31" s="284">
        <f>'LibPAS export'!ME33</f>
        <v>0.75216000000000005</v>
      </c>
      <c r="KE31" s="284">
        <f>'LibPAS export'!MF33</f>
        <v>0.57345000000000002</v>
      </c>
      <c r="KF31" s="284">
        <f>'LibPAS export'!MG33</f>
        <v>8.8129200000000001</v>
      </c>
      <c r="KG31" s="284">
        <f>'LibPAS export'!MH33</f>
        <v>9.33887</v>
      </c>
      <c r="KH31" s="284">
        <f>'LibPAS export'!MI33</f>
        <v>5.3136299999999999</v>
      </c>
      <c r="KI31" s="284">
        <f>'LibPAS export'!MJ33</f>
        <v>33.658119999999997</v>
      </c>
      <c r="KJ31" s="284">
        <f>'LibPAS export'!MK33</f>
        <v>49398</v>
      </c>
      <c r="KK31" s="284">
        <f>'LibPAS export'!ML33</f>
        <v>36581</v>
      </c>
      <c r="KL31" s="284">
        <f>'LibPAS export'!MM33</f>
        <v>5.4829999999999997E-2</v>
      </c>
      <c r="KM31" s="284">
        <f>'LibPAS export'!MN33</f>
        <v>0.16983999999999999</v>
      </c>
      <c r="KN31" s="284">
        <f>'LibPAS export'!MO33</f>
        <v>7.0139999999999994E-2</v>
      </c>
      <c r="KO31" s="284">
        <f>'LibPAS export'!MP33</f>
        <v>2.4639999999999999E-2</v>
      </c>
      <c r="KP31" s="284">
        <f>'LibPAS export'!MQ33</f>
        <v>7.6300000000000007E-2</v>
      </c>
      <c r="KQ31" s="284">
        <f>'LibPAS export'!MR33</f>
        <v>3.1510000000000003E-2</v>
      </c>
      <c r="KR31" s="284">
        <f>'LibPAS export'!MS33</f>
        <v>0.97894740000000002</v>
      </c>
      <c r="KS31" s="284">
        <f>'LibPAS export'!MT33</f>
        <v>0.45893719999999999</v>
      </c>
      <c r="KT31" s="284">
        <f>'LibPAS export'!MU33</f>
        <v>0.54106279999999995</v>
      </c>
      <c r="KU31" s="284">
        <f>'LibPAS export'!MV33</f>
        <v>0.25946079999999999</v>
      </c>
      <c r="KV31" s="284">
        <f>'LibPAS export'!MW33</f>
        <v>0.74053919999999995</v>
      </c>
      <c r="KW31" s="284">
        <f>'LibPAS export'!MX33</f>
        <v>0.1415534</v>
      </c>
      <c r="KX31" s="284">
        <f>'LibPAS export'!MY33</f>
        <v>2.9985100000000001E-2</v>
      </c>
      <c r="KY31" s="284">
        <f>'LibPAS export'!MZ33</f>
        <v>0.1691926</v>
      </c>
      <c r="KZ31" s="284">
        <f>'LibPAS export'!NA33</f>
        <v>2.2953100000000001E-2</v>
      </c>
      <c r="LA31" s="284">
        <f>'LibPAS export'!NB33</f>
        <v>0.2063536</v>
      </c>
      <c r="LB31" s="284">
        <f>'LibPAS export'!NC33</f>
        <v>8.8615100000000002E-2</v>
      </c>
      <c r="LC31" s="284">
        <f>'LibPAS export'!ND33</f>
        <v>0.48290040000000001</v>
      </c>
      <c r="LD31" s="284">
        <f>'LibPAS export'!NE33</f>
        <v>0.65209300000000003</v>
      </c>
      <c r="LE31" s="284">
        <f>'LibPAS export'!NF33</f>
        <v>8.1864999999999993E-3</v>
      </c>
      <c r="LF31" s="284">
        <f>'LibPAS export'!NG33</f>
        <v>0.94206840000000003</v>
      </c>
      <c r="LG31" s="284">
        <f>'LibPAS export'!NH33</f>
        <v>1.3317600000000001E-2</v>
      </c>
      <c r="LH31" s="284">
        <f>'LibPAS export'!NI33</f>
        <v>3.6427500000000002E-2</v>
      </c>
      <c r="LI31" s="284">
        <f>'LibPAS export'!NJ33</f>
        <v>12817</v>
      </c>
      <c r="LJ31" s="284">
        <f>'LibPAS export'!NK33</f>
        <v>7.3005800000000001</v>
      </c>
      <c r="LK31" s="284">
        <f>'LibPAS export'!NL33</f>
        <v>7525</v>
      </c>
      <c r="LL31" s="284">
        <f>'LibPAS export'!NM33</f>
        <v>7687</v>
      </c>
      <c r="LM31" s="284">
        <f>'LibPAS export'!NN33</f>
        <v>3453</v>
      </c>
      <c r="LN31" s="284">
        <f>'LibPAS export'!NO33</f>
        <v>0.6260194</v>
      </c>
      <c r="LO31" s="284">
        <f>'LibPAS export'!NP33</f>
        <v>0.21182909999999999</v>
      </c>
      <c r="LP31" s="284">
        <f>'LibPAS export'!NQ33</f>
        <v>0.1621515</v>
      </c>
      <c r="LQ31" s="284">
        <f>'LibPAS export'!NR33</f>
        <v>0.49852999999999997</v>
      </c>
      <c r="LR31" s="284">
        <f>'LibPAS export'!NS33</f>
        <v>1.4228700000000001</v>
      </c>
      <c r="LS31" s="284">
        <f>'LibPAS export'!NT33</f>
        <v>0.36918000000000001</v>
      </c>
      <c r="LT31" s="284">
        <f>'LibPAS export'!NU33</f>
        <v>8</v>
      </c>
      <c r="LU31" s="284">
        <f>'LibPAS export'!NV33</f>
        <v>2.7166800000000002</v>
      </c>
      <c r="LV31" s="284">
        <f>'LibPAS export'!NW33</f>
        <v>10</v>
      </c>
      <c r="LW31" s="284">
        <f>'LibPAS export'!NX33</f>
        <v>1.70069</v>
      </c>
      <c r="LX31" s="284">
        <f>'LibPAS export'!NY33</f>
        <v>0.24074000000000001</v>
      </c>
      <c r="LY31" s="284">
        <f>'LibPAS export'!NZ33</f>
        <v>0.24074000000000001</v>
      </c>
      <c r="LZ31" s="285">
        <f>'LibPAS export'!EH33</f>
        <v>3.3620400000000002E-2</v>
      </c>
      <c r="MA31" s="285">
        <f>'LibPAS export'!EI33</f>
        <v>1.8058E-3</v>
      </c>
      <c r="MB31" s="285">
        <f>'LibPAS export'!EJ33</f>
        <v>0.12531320000000001</v>
      </c>
      <c r="MC31" s="285">
        <f>'LibPAS export'!EK33</f>
        <v>0</v>
      </c>
      <c r="MD31" s="285">
        <f>'LibPAS export'!EL33</f>
        <v>0.10166020000000001</v>
      </c>
      <c r="ME31" s="285">
        <f>'LibPAS export'!EM33</f>
        <v>1.1230000000000001E-4</v>
      </c>
      <c r="MF31" s="285">
        <f>'LibPAS export'!EN33</f>
        <v>0.75803759999999998</v>
      </c>
      <c r="MG31" s="285">
        <f>'LibPAS export'!EO33</f>
        <v>7.0511000000000004E-2</v>
      </c>
      <c r="MH31" s="285">
        <f>'LibPAS export'!EP33</f>
        <v>0.30071959999999998</v>
      </c>
      <c r="MI31" s="285"/>
    </row>
    <row r="32" spans="1:347" x14ac:dyDescent="0.2">
      <c r="A32" s="6" t="str">
        <f>'LibPAS export'!G34</f>
        <v>NC0033</v>
      </c>
      <c r="B32" s="6" t="s">
        <v>2827</v>
      </c>
      <c r="C32" s="203" t="s">
        <v>1993</v>
      </c>
      <c r="D32" s="203" t="s">
        <v>1994</v>
      </c>
      <c r="E32" s="203" t="str">
        <f>'LibPAS export'!AG34</f>
        <v>FRANKLIN COUNTY LIBRARY</v>
      </c>
      <c r="F32" s="203" t="str">
        <f>'LibPAS export'!AJ34</f>
        <v>FRANKLIN</v>
      </c>
      <c r="G32" s="203" t="str">
        <f>'LibPAS export'!Y34</f>
        <v>906 N MAIN ST</v>
      </c>
      <c r="H32" s="203" t="str">
        <f>'LibPAS export'!Z34</f>
        <v>LOUISBURG</v>
      </c>
      <c r="I32" s="203" t="str">
        <f>'LibPAS export'!AA34</f>
        <v>27549</v>
      </c>
      <c r="J32" s="203" t="str">
        <f>'LibPAS export'!AB34</f>
        <v>1217</v>
      </c>
      <c r="K32" s="203" t="str">
        <f>'LibPAS export'!AC34</f>
        <v>906 N MAIN ST</v>
      </c>
      <c r="L32" s="203" t="str">
        <f>'LibPAS export'!AD34</f>
        <v>LOUISBURG</v>
      </c>
      <c r="M32" s="203" t="str">
        <f>'LibPAS export'!AE34</f>
        <v>27549</v>
      </c>
      <c r="N32" s="203" t="str">
        <f>'LibPAS export'!AF34</f>
        <v>1217</v>
      </c>
      <c r="O32" s="203" t="str">
        <f>'LibPAS export'!AK34</f>
        <v>Holt Kornegay</v>
      </c>
      <c r="P32" s="203" t="str">
        <f>'LibPAS export'!AL34</f>
        <v>(919) 496-2111</v>
      </c>
      <c r="Q32" s="203" t="str">
        <f>'LibPAS export'!AM34</f>
        <v>(919) 496-1339</v>
      </c>
      <c r="R32" s="203" t="str">
        <f>'LibPAS export'!AN34</f>
        <v>jhkornegay@fcnclibrary.org</v>
      </c>
      <c r="S32" s="203" t="str">
        <f>'LibPAS export'!AO34</f>
        <v>Director</v>
      </c>
      <c r="T32" s="203" t="str">
        <f>'LibPAS export'!AP34</f>
        <v>Director</v>
      </c>
      <c r="U32" s="203" t="str">
        <f>'LibPAS export'!AQ34</f>
        <v>(919) 496-2111</v>
      </c>
      <c r="V32" s="203" t="str">
        <f>'LibPAS export'!AR34</f>
        <v>(919) 496-1339</v>
      </c>
      <c r="W32" s="203" t="str">
        <f>'LibPAS export'!AS34</f>
        <v>jhkornegay@fcnclibrary.org</v>
      </c>
      <c r="X32" s="203">
        <f>'LibPAS export'!BB34</f>
        <v>1</v>
      </c>
      <c r="Y32" s="203">
        <f>'LibPAS export'!BC34</f>
        <v>3</v>
      </c>
      <c r="Z32" s="203">
        <f>'LibPAS export'!BD34</f>
        <v>1</v>
      </c>
      <c r="AA32" s="203">
        <f>'LibPAS export'!BE34</f>
        <v>0</v>
      </c>
      <c r="AB32" s="10">
        <f>'LibPAS export'!BH34</f>
        <v>8236</v>
      </c>
      <c r="AC32" s="203">
        <f>'LibPAS export'!BI34</f>
        <v>3</v>
      </c>
      <c r="AD32" s="203">
        <f>'LibPAS export'!BJ34</f>
        <v>0</v>
      </c>
      <c r="AE32" s="203">
        <f>'LibPAS export'!BK34</f>
        <v>3</v>
      </c>
      <c r="AF32" s="203">
        <f>'LibPAS export'!BL34</f>
        <v>9.1</v>
      </c>
      <c r="AG32" s="203">
        <f>'LibPAS export'!BM34</f>
        <v>12.1</v>
      </c>
      <c r="AH32" s="286">
        <f>'LibPAS export'!BN34</f>
        <v>0.24793390000000001</v>
      </c>
      <c r="AI32" s="246">
        <f>'LibPAS export'!BO34</f>
        <v>63326</v>
      </c>
      <c r="AJ32" s="246" t="str">
        <f>'LibPAS export'!BP34</f>
        <v>$53359-$83040</v>
      </c>
      <c r="AK32" s="274" t="str">
        <f>'LibPAS export'!BQ34</f>
        <v>2001</v>
      </c>
      <c r="AL32" s="276">
        <f>'LibPAS export'!BR34</f>
        <v>36242</v>
      </c>
      <c r="AM32" s="276">
        <f>'LibPAS export'!BS34</f>
        <v>10.71</v>
      </c>
      <c r="AN32" s="276">
        <f>'LibPAS export'!BT34</f>
        <v>10.71</v>
      </c>
      <c r="AO32" s="276">
        <f>'LibPAS export'!BU34</f>
        <v>10.71</v>
      </c>
      <c r="AP32" s="246">
        <f>'LibPAS export'!BW34</f>
        <v>3000</v>
      </c>
      <c r="AQ32" s="246">
        <f>'LibPAS export'!BX34</f>
        <v>663295</v>
      </c>
      <c r="AR32" s="246">
        <f>'LibPAS export'!BY34</f>
        <v>666295</v>
      </c>
      <c r="AS32" s="246">
        <f>'LibPAS export'!BZ34</f>
        <v>108384</v>
      </c>
      <c r="AT32" s="246">
        <f>'LibPAS export'!CA34</f>
        <v>0</v>
      </c>
      <c r="AU32" s="246">
        <f>'LibPAS export'!CB34</f>
        <v>108384</v>
      </c>
      <c r="AV32" s="246">
        <f>'LibPAS export'!CC34</f>
        <v>15000</v>
      </c>
      <c r="AW32" s="246">
        <f>'LibPAS export'!CD34</f>
        <v>0</v>
      </c>
      <c r="AX32" s="246">
        <f>'LibPAS export'!CE34</f>
        <v>15000</v>
      </c>
      <c r="AY32" s="246">
        <f>'LibPAS export'!CF34</f>
        <v>22700</v>
      </c>
      <c r="AZ32" s="246">
        <f>'LibPAS export'!BV34</f>
        <v>812379</v>
      </c>
      <c r="BA32" s="246">
        <f>'LibPAS export'!CH34</f>
        <v>436256</v>
      </c>
      <c r="BB32" s="246">
        <f>'LibPAS export'!CI34</f>
        <v>147528</v>
      </c>
      <c r="BC32" s="246">
        <f>'LibPAS export'!CJ34</f>
        <v>583784</v>
      </c>
      <c r="BD32" s="246">
        <f>'LibPAS export'!CK34</f>
        <v>95006</v>
      </c>
      <c r="BE32" s="246">
        <f>'LibPAS export'!CL34</f>
        <v>22990</v>
      </c>
      <c r="BF32" s="246">
        <f>'LibPAS export'!CM34</f>
        <v>10874</v>
      </c>
      <c r="BG32" s="246">
        <f>'LibPAS export'!CN34</f>
        <v>128870</v>
      </c>
      <c r="BH32" s="246">
        <f>'LibPAS export'!CO34</f>
        <v>132600</v>
      </c>
      <c r="BI32" s="246">
        <f>'LibPAS export'!CP34</f>
        <v>845254</v>
      </c>
      <c r="BJ32" s="246">
        <f>'LibPAS export'!CQ34</f>
        <v>25289</v>
      </c>
      <c r="BK32" s="283">
        <f>'LibPAS export'!CG34</f>
        <v>3.11296E-2</v>
      </c>
      <c r="BL32" s="246">
        <f>'LibPAS export'!CR34</f>
        <v>0</v>
      </c>
      <c r="BM32" s="246">
        <f>'LibPAS export'!CS34</f>
        <v>0</v>
      </c>
      <c r="BN32" s="246">
        <f>'LibPAS export'!CT34</f>
        <v>0</v>
      </c>
      <c r="BO32" s="246">
        <f>'LibPAS export'!CU34</f>
        <v>0</v>
      </c>
      <c r="BP32" s="246">
        <f>'LibPAS export'!CV34</f>
        <v>0</v>
      </c>
      <c r="BQ32" s="246">
        <f>'LibPAS export'!CW34</f>
        <v>0</v>
      </c>
      <c r="BR32" s="10">
        <f>'LibPAS export'!CY34</f>
        <v>36418</v>
      </c>
      <c r="BS32" s="10">
        <f>'LibPAS export'!CZ34</f>
        <v>21366</v>
      </c>
      <c r="BT32" s="10">
        <f>'LibPAS export'!DA34</f>
        <v>57784</v>
      </c>
      <c r="BU32" s="10">
        <f>'LibPAS export'!DB34</f>
        <v>24121</v>
      </c>
      <c r="BV32" s="10">
        <f>'LibPAS export'!DC34</f>
        <v>11357</v>
      </c>
      <c r="BW32" s="10">
        <f>'LibPAS export'!DD34</f>
        <v>35478</v>
      </c>
      <c r="BX32" s="10">
        <f>'LibPAS export'!DE34</f>
        <v>1489</v>
      </c>
      <c r="BY32" s="10">
        <f>'LibPAS export'!DF34</f>
        <v>318</v>
      </c>
      <c r="BZ32" s="10">
        <f>'LibPAS export'!DG34</f>
        <v>1807</v>
      </c>
      <c r="CA32" s="10">
        <f>'LibPAS export'!DH34</f>
        <v>95069</v>
      </c>
      <c r="CB32" s="10" t="str">
        <f>'LibPAS export'!DI34</f>
        <v/>
      </c>
      <c r="CC32" s="10">
        <f>'LibPAS export'!DJ34</f>
        <v>95069</v>
      </c>
      <c r="CD32" s="10">
        <f>'LibPAS export'!DK34</f>
        <v>926</v>
      </c>
      <c r="CE32" s="258">
        <f>'LibPAS export'!DX34</f>
        <v>36946</v>
      </c>
      <c r="CF32" s="244">
        <f>'LibPAS export'!DP34</f>
        <v>5</v>
      </c>
      <c r="CG32" s="244">
        <f>'LibPAS export'!DQ34</f>
        <v>67</v>
      </c>
      <c r="CH32" s="244">
        <f>'LibPAS export'!DR34</f>
        <v>72</v>
      </c>
      <c r="CI32" s="258">
        <f>'LibPAS export'!DM34</f>
        <v>5360</v>
      </c>
      <c r="CJ32" s="258">
        <f>'LibPAS export'!EC34</f>
        <v>2155</v>
      </c>
      <c r="CK32" s="258">
        <f>'LibPAS export'!DN34</f>
        <v>2550</v>
      </c>
      <c r="CL32" s="258">
        <f>'LibPAS export'!EG34</f>
        <v>563</v>
      </c>
      <c r="CM32" s="203">
        <f>'LibPAS export'!DS34</f>
        <v>0</v>
      </c>
      <c r="CN32" s="203">
        <f>'LibPAS export'!EQ34</f>
        <v>8</v>
      </c>
      <c r="CO32" s="244">
        <f>'LibPAS export'!DL34</f>
        <v>107</v>
      </c>
      <c r="CP32" s="10">
        <f>'LibPAS export'!ET34</f>
        <v>44154</v>
      </c>
      <c r="CQ32" s="10">
        <f>'LibPAS export'!EU34</f>
        <v>11995</v>
      </c>
      <c r="CR32" s="10">
        <f>'LibPAS export'!EV34</f>
        <v>56149</v>
      </c>
      <c r="CS32" s="10">
        <f>'LibPAS export'!EW34</f>
        <v>3708</v>
      </c>
      <c r="CT32" s="10">
        <f>'LibPAS export'!EX34</f>
        <v>755</v>
      </c>
      <c r="CU32" s="10">
        <f>'LibPAS export'!EY34</f>
        <v>4463</v>
      </c>
      <c r="CV32" s="10">
        <f>'LibPAS export'!EZ34</f>
        <v>40374</v>
      </c>
      <c r="CW32" s="10">
        <f>'LibPAS export'!FA34</f>
        <v>9417</v>
      </c>
      <c r="CX32" s="10">
        <f>'LibPAS export'!FB34</f>
        <v>49791</v>
      </c>
      <c r="CY32" s="10">
        <f>'LibPAS export'!FC34</f>
        <v>110403</v>
      </c>
      <c r="CZ32" s="10">
        <f>'LibPAS export'!FE34</f>
        <v>2226</v>
      </c>
      <c r="DA32" s="10" t="str">
        <f>'LibPAS export'!FF34</f>
        <v/>
      </c>
      <c r="DB32" s="10">
        <f>'LibPAS export'!FG34</f>
        <v>112629</v>
      </c>
      <c r="DC32" s="10">
        <f>'LibPAS export'!FH34</f>
        <v>12278</v>
      </c>
      <c r="DD32" s="10">
        <f>'LibPAS export'!FQ34</f>
        <v>184</v>
      </c>
      <c r="DE32" s="10">
        <f t="shared" si="0"/>
        <v>12462</v>
      </c>
      <c r="DF32" s="10">
        <f>'LibPAS export'!FI34</f>
        <v>5955</v>
      </c>
      <c r="DG32" s="10">
        <f>'LibPAS export'!FN34</f>
        <v>2579</v>
      </c>
      <c r="DH32" s="10">
        <f>'LibPAS export'!FR34</f>
        <v>0</v>
      </c>
      <c r="DI32" s="10">
        <f>'LibPAS export'!FS34</f>
        <v>2763</v>
      </c>
      <c r="DJ32" s="258" t="str">
        <f>'LibPAS export'!FJ34</f>
        <v/>
      </c>
      <c r="DK32" s="258">
        <f>'LibPAS export'!FK34</f>
        <v>18233</v>
      </c>
      <c r="DL32" s="10">
        <f>'LibPAS export'!FU34</f>
        <v>52600</v>
      </c>
      <c r="DM32" s="10">
        <f>'LibPAS export'!FV34</f>
        <v>99147</v>
      </c>
      <c r="DN32" s="10">
        <f>'LibPAS export'!FW34</f>
        <v>756</v>
      </c>
      <c r="DO32" s="10">
        <f>'LibPAS export'!FX34</f>
        <v>0</v>
      </c>
      <c r="DP32" s="10">
        <f>'LibPAS export'!ER34</f>
        <v>152503</v>
      </c>
      <c r="DQ32" s="10" t="str">
        <f>'LibPAS export'!FY34</f>
        <v/>
      </c>
      <c r="DR32" s="10">
        <f>'LibPAS export'!GA34</f>
        <v>22002</v>
      </c>
      <c r="DS32" s="10">
        <f>'LibPAS export'!GB34</f>
        <v>7935</v>
      </c>
      <c r="DT32" s="10">
        <f>'LibPAS export'!GC34</f>
        <v>29937</v>
      </c>
      <c r="DU32" s="10">
        <f>'LibPAS export'!GD34</f>
        <v>173988</v>
      </c>
      <c r="DV32" s="244">
        <f>'LibPAS export'!GO34</f>
        <v>0</v>
      </c>
      <c r="DW32" s="244">
        <f>'LibPAS export'!GP34</f>
        <v>1</v>
      </c>
      <c r="DX32" s="244">
        <f>'LibPAS export'!GQ34</f>
        <v>239</v>
      </c>
      <c r="DY32" s="244">
        <f>'LibPAS export'!GR34</f>
        <v>25</v>
      </c>
      <c r="DZ32" s="244">
        <f>'LibPAS export'!GS34</f>
        <v>0</v>
      </c>
      <c r="EA32" s="244">
        <f>'LibPAS export'!GT34</f>
        <v>1</v>
      </c>
      <c r="EB32" s="244">
        <f>'LibPAS export'!GU34</f>
        <v>266</v>
      </c>
      <c r="EC32" s="244">
        <f>'LibPAS export'!GV34</f>
        <v>0</v>
      </c>
      <c r="ED32" s="244">
        <f>'LibPAS export'!GW34</f>
        <v>87</v>
      </c>
      <c r="EE32" s="244">
        <f>'LibPAS export'!GX34</f>
        <v>87</v>
      </c>
      <c r="EF32" s="10">
        <f>'LibPAS export'!HB34</f>
        <v>2285</v>
      </c>
      <c r="EG32" s="10">
        <f>'LibPAS export'!HC34</f>
        <v>376</v>
      </c>
      <c r="EH32" s="10">
        <f>'LibPAS export'!HD34</f>
        <v>2661</v>
      </c>
      <c r="EI32" s="10">
        <f>'LibPAS export'!GY34</f>
        <v>0</v>
      </c>
      <c r="EJ32" s="10">
        <f>'LibPAS export'!GZ34</f>
        <v>29</v>
      </c>
      <c r="EK32" s="10">
        <f>'LibPAS export'!HA34</f>
        <v>29</v>
      </c>
      <c r="EL32" s="10">
        <f>'LibPAS export'!HE34</f>
        <v>2777</v>
      </c>
      <c r="EM32" s="10" t="s">
        <v>5026</v>
      </c>
      <c r="EN32" s="10" t="s">
        <v>5026</v>
      </c>
      <c r="EO32" s="10" t="s">
        <v>5026</v>
      </c>
      <c r="EP32" s="10" t="s">
        <v>5026</v>
      </c>
      <c r="EQ32" s="258">
        <f>'LibPAS export'!HQ34</f>
        <v>352</v>
      </c>
      <c r="ER32" s="258">
        <f>'LibPAS export'!HR34</f>
        <v>10776</v>
      </c>
      <c r="ES32" s="10">
        <f>'LibPAS export'!HL34</f>
        <v>11787</v>
      </c>
      <c r="ET32" s="10">
        <f>'LibPAS export'!HJ34</f>
        <v>4680</v>
      </c>
      <c r="EU32" s="10">
        <f>'LibPAS export'!HK34</f>
        <v>1560</v>
      </c>
      <c r="EV32" s="244">
        <f>'LibPAS export'!HS34</f>
        <v>63</v>
      </c>
      <c r="EW32" s="244">
        <f>'LibPAS export'!HT34</f>
        <v>157</v>
      </c>
      <c r="EX32" s="203" t="str">
        <f>'LibPAS export'!AT34</f>
        <v>www.franklincountync.us/services/library</v>
      </c>
      <c r="EY32" s="244">
        <f>'LibPAS export'!HU34</f>
        <v>19</v>
      </c>
      <c r="EZ32" s="244">
        <f>'LibPAS export'!HV34</f>
        <v>33</v>
      </c>
      <c r="FA32" s="258">
        <f>'LibPAS export'!HW34</f>
        <v>24958</v>
      </c>
      <c r="FB32" s="10">
        <f>'LibPAS export'!HY34</f>
        <v>13500</v>
      </c>
      <c r="FC32" s="10">
        <f>'LibPAS export'!HZ34</f>
        <v>1999</v>
      </c>
      <c r="FD32" s="203" t="s">
        <v>1530</v>
      </c>
      <c r="FE32" s="203" t="s">
        <v>1530</v>
      </c>
      <c r="FF32" s="203" t="s">
        <v>1530</v>
      </c>
      <c r="FG32" s="203" t="s">
        <v>1530</v>
      </c>
      <c r="FH32" s="203" t="s">
        <v>1530</v>
      </c>
      <c r="FI32" s="203" t="s">
        <v>1530</v>
      </c>
      <c r="FJ32" s="203" t="s">
        <v>1530</v>
      </c>
      <c r="FK32" s="203" t="s">
        <v>1530</v>
      </c>
      <c r="FL32" s="203" t="s">
        <v>1530</v>
      </c>
      <c r="FM32" s="203" t="s">
        <v>1530</v>
      </c>
      <c r="FN32" s="203" t="s">
        <v>1530</v>
      </c>
      <c r="FO32" s="203" t="s">
        <v>1530</v>
      </c>
      <c r="FP32" s="203" t="s">
        <v>1530</v>
      </c>
      <c r="FQ32" s="203" t="s">
        <v>1530</v>
      </c>
      <c r="FR32" s="203" t="s">
        <v>1530</v>
      </c>
      <c r="FS32" s="203" t="s">
        <v>1530</v>
      </c>
      <c r="FT32" s="203" t="s">
        <v>1530</v>
      </c>
      <c r="FU32" s="203" t="s">
        <v>1530</v>
      </c>
      <c r="FV32" s="203" t="s">
        <v>1530</v>
      </c>
      <c r="FW32" s="203" t="s">
        <v>1530</v>
      </c>
      <c r="FX32" s="203" t="s">
        <v>1530</v>
      </c>
      <c r="FY32" s="203" t="s">
        <v>1530</v>
      </c>
      <c r="FZ32" s="203" t="s">
        <v>1530</v>
      </c>
      <c r="GA32" s="203" t="s">
        <v>1530</v>
      </c>
      <c r="GB32" s="203" t="s">
        <v>1530</v>
      </c>
      <c r="GC32" s="203" t="str">
        <f>'LibPAS export'!G34</f>
        <v>NC0033</v>
      </c>
      <c r="GD32" s="203" t="str">
        <f>'LibPAS export'!H34</f>
        <v>C-FRANKLIN</v>
      </c>
      <c r="GE32" s="203" t="str">
        <f>'LibPAS export'!I34</f>
        <v>NO</v>
      </c>
      <c r="GF32" s="203" t="str">
        <f>'LibPAS export'!J34</f>
        <v>CO</v>
      </c>
      <c r="GG32" s="203" t="str">
        <f>'LibPAS export'!K34</f>
        <v>MO</v>
      </c>
      <c r="GH32" s="203" t="str">
        <f>'LibPAS export'!L34</f>
        <v>Y</v>
      </c>
      <c r="GI32" s="203" t="str">
        <f>'LibPAS export'!M34</f>
        <v>CO1</v>
      </c>
      <c r="GJ32" s="203" t="str">
        <f>'LibPAS export'!N34</f>
        <v>N</v>
      </c>
      <c r="GK32" s="258">
        <f>'LibPAS export'!O34</f>
        <v>61633</v>
      </c>
      <c r="GL32" s="203">
        <f>'LibPAS export'!AH34</f>
        <v>3</v>
      </c>
      <c r="GM32" s="203" t="str">
        <f>'LibPAS export'!AI34</f>
        <v>County</v>
      </c>
      <c r="GN32" s="203" t="str">
        <f>'LibPAS export'!P34</f>
        <v>No</v>
      </c>
      <c r="GO32" s="203">
        <f>'LibPAS export'!Q34</f>
        <v>0</v>
      </c>
      <c r="GP32" s="203">
        <f>'LibPAS export'!R34</f>
        <v>62</v>
      </c>
      <c r="GQ32" s="203">
        <f>'LibPAS export'!S34</f>
        <v>1235</v>
      </c>
      <c r="GR32" s="203" t="str">
        <f>'LibPAS export'!T34</f>
        <v/>
      </c>
      <c r="GS32" s="203" t="str">
        <f>'LibPAS export'!U34</f>
        <v/>
      </c>
      <c r="GT32" s="203" t="str">
        <f>'LibPAS export'!V34</f>
        <v/>
      </c>
      <c r="GU32" s="203" t="str">
        <f>'LibPAS export'!W34</f>
        <v/>
      </c>
      <c r="GV32" s="203" t="str">
        <f>'LibPAS export'!X34</f>
        <v/>
      </c>
      <c r="GW32" s="283">
        <f>'LibPAS export'!GF34</f>
        <v>0.95823000000000003</v>
      </c>
      <c r="GX32" s="283">
        <f>'LibPAS export'!GG34</f>
        <v>3.1329999999999997E-2</v>
      </c>
      <c r="GY32" s="245">
        <f>'LibPAS export'!GH34</f>
        <v>10.43985</v>
      </c>
      <c r="GZ32" s="245">
        <f>'LibPAS export'!GI34</f>
        <v>10.079549999999999</v>
      </c>
      <c r="HA32" s="245">
        <f>'LibPAS export'!GJ34</f>
        <v>87</v>
      </c>
      <c r="HB32" s="284">
        <f>'LibPAS export'!JC34</f>
        <v>5.5425399999999998</v>
      </c>
      <c r="HC32" s="284">
        <f>'LibPAS export'!JD34</f>
        <v>3.82802</v>
      </c>
      <c r="HD32" s="284">
        <f>'LibPAS export'!JE34</f>
        <v>0.84502999999999995</v>
      </c>
      <c r="HE32" s="284">
        <f>'LibPAS export'!JF34</f>
        <v>28.23443</v>
      </c>
      <c r="HF32" s="284">
        <f>'LibPAS export'!JG34</f>
        <v>19.500419999999998</v>
      </c>
      <c r="HG32" s="284">
        <f>'LibPAS export'!JH34</f>
        <v>4.30471</v>
      </c>
      <c r="HH32" s="284">
        <f>'LibPAS export'!JI34</f>
        <v>4.8581200000000004</v>
      </c>
      <c r="HI32" s="284">
        <f>'LibPAS export'!JJ34</f>
        <v>3.3553099999999998</v>
      </c>
      <c r="HJ32" s="284">
        <f>'LibPAS export'!JK34</f>
        <v>0.74068000000000001</v>
      </c>
      <c r="HK32" s="284">
        <f>'LibPAS export'!JL34</f>
        <v>71.710700000000003</v>
      </c>
      <c r="HL32" s="284">
        <f>'LibPAS export'!JM34</f>
        <v>49.52778</v>
      </c>
      <c r="HM32" s="284">
        <f>'LibPAS export'!JN34</f>
        <v>10.93323</v>
      </c>
      <c r="HN32" s="284">
        <f>'LibPAS export'!JO34</f>
        <v>304.37666999999999</v>
      </c>
      <c r="HO32" s="284">
        <f>'LibPAS export'!JP34</f>
        <v>210.22110000000001</v>
      </c>
      <c r="HP32" s="284">
        <f>'LibPAS export'!JQ34</f>
        <v>46.406190000000002</v>
      </c>
      <c r="HQ32" s="284">
        <f>'LibPAS export'!JR34</f>
        <v>15.57957</v>
      </c>
      <c r="HR32" s="284">
        <f>'LibPAS export'!JS34</f>
        <v>10.760199999999999</v>
      </c>
      <c r="HS32" s="284">
        <f>'LibPAS export'!JT34</f>
        <v>2.3753099999999998</v>
      </c>
      <c r="HT32" s="284">
        <f>'LibPAS export'!JU34</f>
        <v>2.47437</v>
      </c>
      <c r="HU32" s="284">
        <f>'LibPAS export'!JV34</f>
        <v>2.8229700000000002</v>
      </c>
      <c r="HV32" s="284">
        <f>'LibPAS export'!JW34</f>
        <v>2.1044200000000002</v>
      </c>
      <c r="HW32" s="284">
        <f>'LibPAS export'!JX34</f>
        <v>5.2443499999999998</v>
      </c>
      <c r="HX32" s="284">
        <f>'LibPAS export'!JY34</f>
        <v>0.19123999999999999</v>
      </c>
      <c r="HY32" s="284">
        <f>'LibPAS export'!JZ34</f>
        <v>0.88027999999999995</v>
      </c>
      <c r="HZ32" s="284">
        <f>'LibPAS export'!KA34</f>
        <v>0.48573</v>
      </c>
      <c r="IA32" s="284">
        <f>'LibPAS export'!KB34</f>
        <v>4.5060000000000003E-2</v>
      </c>
      <c r="IB32" s="284">
        <f>'LibPAS export'!KC34</f>
        <v>1.0200000000000001E-3</v>
      </c>
      <c r="IC32" s="284">
        <f>'LibPAS export'!KD34</f>
        <v>2.5500000000000002E-3</v>
      </c>
      <c r="ID32" s="284">
        <f>'LibPAS export'!KE34</f>
        <v>0.40494999999999998</v>
      </c>
      <c r="IE32" s="284">
        <f>'LibPAS export'!KF34</f>
        <v>1.41E-3</v>
      </c>
      <c r="IF32" s="284">
        <f>'LibPAS export'!KG34</f>
        <v>4.317E-2</v>
      </c>
      <c r="IG32" s="284">
        <f>'LibPAS export'!KH34</f>
        <v>974</v>
      </c>
      <c r="IH32" s="284">
        <f>'LibPAS export'!KI34</f>
        <v>3929</v>
      </c>
      <c r="II32" s="284">
        <f>'LibPAS export'!KJ34</f>
        <v>3929</v>
      </c>
      <c r="IJ32" s="284">
        <f>'LibPAS export'!KK34</f>
        <v>14379</v>
      </c>
      <c r="IK32" s="284">
        <f>'LibPAS export'!KL34</f>
        <v>57996</v>
      </c>
      <c r="IL32" s="284">
        <f>'LibPAS export'!KM34</f>
        <v>57996</v>
      </c>
      <c r="IM32" s="284">
        <f>'LibPAS export'!KN34</f>
        <v>50834</v>
      </c>
      <c r="IN32" s="284">
        <f>'LibPAS export'!KO34</f>
        <v>50834</v>
      </c>
      <c r="IO32" s="284">
        <f>'LibPAS export'!KP34</f>
        <v>1.0606500000000001</v>
      </c>
      <c r="IP32" s="284">
        <f>'LibPAS export'!KQ34</f>
        <v>12603</v>
      </c>
      <c r="IQ32" s="284">
        <f>'LibPAS export'!KR34</f>
        <v>6.0594000000000001</v>
      </c>
      <c r="IR32" s="284">
        <f>'LibPAS export'!KS34</f>
        <v>1.75854</v>
      </c>
      <c r="IS32" s="284">
        <f>'LibPAS export'!KT34</f>
        <v>10.810689999999999</v>
      </c>
      <c r="IT32" s="284">
        <f>'LibPAS export'!KU34</f>
        <v>0.24338000000000001</v>
      </c>
      <c r="IU32" s="284">
        <f>'LibPAS export'!KV34</f>
        <v>0.36831000000000003</v>
      </c>
      <c r="IV32" s="284">
        <f>'LibPAS export'!KW34</f>
        <v>13.180910000000001</v>
      </c>
      <c r="IW32" s="284">
        <f>'LibPAS export'!KX34</f>
        <v>9.47194</v>
      </c>
      <c r="IX32" s="284">
        <f>'LibPAS export'!KY34</f>
        <v>2.3328899999999999</v>
      </c>
      <c r="IY32" s="284">
        <f>'LibPAS export'!KZ34</f>
        <v>0</v>
      </c>
      <c r="IZ32" s="284">
        <f>'LibPAS export'!LA34</f>
        <v>1.74E-3</v>
      </c>
      <c r="JA32" s="284">
        <f>'LibPAS export'!LB34</f>
        <v>0.59945000000000004</v>
      </c>
      <c r="JB32" s="284">
        <f>'LibPAS export'!LC34</f>
        <v>1.17E-3</v>
      </c>
      <c r="JC32" s="284">
        <f>'LibPAS export'!LD34</f>
        <v>0.10020999999999999</v>
      </c>
      <c r="JD32" s="284">
        <f>'LibPAS export'!LE34</f>
        <v>0.40417999999999998</v>
      </c>
      <c r="JE32" s="284">
        <f>'LibPAS export'!LF34</f>
        <v>3.5741700000000001</v>
      </c>
      <c r="JF32" s="284">
        <f>'LibPAS export'!LG34</f>
        <v>1.5425</v>
      </c>
      <c r="JG32" s="284">
        <f>'LibPAS export'!LH34</f>
        <v>0.14765</v>
      </c>
      <c r="JH32" s="284">
        <f>'LibPAS export'!LI34</f>
        <v>1234</v>
      </c>
      <c r="JI32" s="284">
        <f>'LibPAS export'!LJ34</f>
        <v>2.4050500000000001</v>
      </c>
      <c r="JJ32" s="284">
        <f>'LibPAS export'!LK34</f>
        <v>2.15144</v>
      </c>
      <c r="JK32" s="284">
        <f>'LibPAS export'!LL34</f>
        <v>251</v>
      </c>
      <c r="JL32" s="284">
        <f>'LibPAS export'!LM34</f>
        <v>103</v>
      </c>
      <c r="JM32" s="284">
        <f>'LibPAS export'!LN34</f>
        <v>13.714309999999999</v>
      </c>
      <c r="JN32" s="284">
        <f>'LibPAS export'!LO34</f>
        <v>2.0909300000000002</v>
      </c>
      <c r="JO32" s="284">
        <f>'LibPAS export'!LP34</f>
        <v>1.54148</v>
      </c>
      <c r="JP32" s="284">
        <f>'LibPAS export'!LQ34</f>
        <v>0.19631999999999999</v>
      </c>
      <c r="JQ32" s="284">
        <f>'LibPAS export'!LR34</f>
        <v>4.8680000000000001E-2</v>
      </c>
      <c r="JR32" s="284">
        <f>'LibPAS export'!LS34</f>
        <v>0.30397000000000002</v>
      </c>
      <c r="JS32" s="284">
        <f>'LibPAS export'!LT34</f>
        <v>1</v>
      </c>
      <c r="JT32" s="284">
        <f>'LibPAS export'!LU34</f>
        <v>3</v>
      </c>
      <c r="JU32" s="284">
        <f>'LibPAS export'!LV34</f>
        <v>0.87651000000000001</v>
      </c>
      <c r="JV32" s="284">
        <f>'LibPAS export'!LW34</f>
        <v>2932</v>
      </c>
      <c r="JW32" s="284">
        <f>'LibPAS export'!LX34</f>
        <v>21.125299999999999</v>
      </c>
      <c r="JX32" s="284">
        <f>'LibPAS export'!LY34</f>
        <v>3345</v>
      </c>
      <c r="JY32" s="284">
        <f>'LibPAS export'!LZ34</f>
        <v>1.43116</v>
      </c>
      <c r="JZ32" s="284">
        <f>'LibPAS export'!MA34</f>
        <v>18.516629999999999</v>
      </c>
      <c r="KA32" s="284">
        <f>'LibPAS export'!MB34</f>
        <v>6.7750000000000005E-2</v>
      </c>
      <c r="KB32" s="284">
        <f>'LibPAS export'!MC34</f>
        <v>226</v>
      </c>
      <c r="KC32" s="284">
        <f>'LibPAS export'!MD34</f>
        <v>0.94281999999999999</v>
      </c>
      <c r="KD32" s="284">
        <f>'LibPAS export'!ME34</f>
        <v>0.74068000000000001</v>
      </c>
      <c r="KE32" s="284">
        <f>'LibPAS export'!MF34</f>
        <v>0.82640000000000002</v>
      </c>
      <c r="KF32" s="284">
        <f>'LibPAS export'!MG34</f>
        <v>13.362970000000001</v>
      </c>
      <c r="KG32" s="284">
        <f>'LibPAS export'!MH34</f>
        <v>5.0941299999999998</v>
      </c>
      <c r="KH32" s="284">
        <f>'LibPAS export'!MI34</f>
        <v>4.8581200000000004</v>
      </c>
      <c r="KI32" s="284">
        <f>'LibPAS export'!MJ34</f>
        <v>31.676919999999999</v>
      </c>
      <c r="KJ32" s="284">
        <f>'LibPAS export'!MK34</f>
        <v>48246</v>
      </c>
      <c r="KK32" s="284">
        <f>'LibPAS export'!ML34</f>
        <v>36054</v>
      </c>
      <c r="KL32" s="284">
        <f>'LibPAS export'!MM34</f>
        <v>7.9339999999999994E-2</v>
      </c>
      <c r="KM32" s="284">
        <f>'LibPAS export'!MN34</f>
        <v>1.0265500000000001</v>
      </c>
      <c r="KN32" s="284">
        <f>'LibPAS export'!MO34</f>
        <v>6.9550000000000001E-2</v>
      </c>
      <c r="KO32" s="284">
        <f>'LibPAS export'!MP34</f>
        <v>1.967E-2</v>
      </c>
      <c r="KP32" s="284">
        <f>'LibPAS export'!MQ34</f>
        <v>0.25452000000000002</v>
      </c>
      <c r="KQ32" s="284">
        <f>'LibPAS export'!MR34</f>
        <v>1.7239999999999998E-2</v>
      </c>
      <c r="KR32" s="284">
        <f>'LibPAS export'!MS34</f>
        <v>1</v>
      </c>
      <c r="KS32" s="284">
        <f>'LibPAS export'!MT34</f>
        <v>0.24793390000000001</v>
      </c>
      <c r="KT32" s="284">
        <f>'LibPAS export'!MU34</f>
        <v>0.75206609999999996</v>
      </c>
      <c r="KU32" s="284">
        <f>'LibPAS export'!MV34</f>
        <v>0.25270989999999999</v>
      </c>
      <c r="KV32" s="284">
        <f>'LibPAS export'!MW34</f>
        <v>0.74729009999999996</v>
      </c>
      <c r="KW32" s="284">
        <f>'LibPAS export'!MX34</f>
        <v>0.15246299999999999</v>
      </c>
      <c r="KX32" s="284">
        <f>'LibPAS export'!MY34</f>
        <v>2.7198900000000002E-2</v>
      </c>
      <c r="KY32" s="284">
        <f>'LibPAS export'!MZ34</f>
        <v>0.17453689999999999</v>
      </c>
      <c r="KZ32" s="284">
        <f>'LibPAS export'!NA34</f>
        <v>1.2864799999999999E-2</v>
      </c>
      <c r="LA32" s="284">
        <f>'LibPAS export'!NB34</f>
        <v>0.15687590000000001</v>
      </c>
      <c r="LB32" s="284">
        <f>'LibPAS export'!NC34</f>
        <v>0.11239929999999999</v>
      </c>
      <c r="LC32" s="284">
        <f>'LibPAS export'!ND34</f>
        <v>0.51612409999999997</v>
      </c>
      <c r="LD32" s="284">
        <f>'LibPAS export'!NE34</f>
        <v>0.69066099999999997</v>
      </c>
      <c r="LE32" s="284">
        <f>'LibPAS export'!NF34</f>
        <v>1.8464299999999999E-2</v>
      </c>
      <c r="LF32" s="284">
        <f>'LibPAS export'!NG34</f>
        <v>0.8201775</v>
      </c>
      <c r="LG32" s="284">
        <f>'LibPAS export'!NH34</f>
        <v>2.7942600000000001E-2</v>
      </c>
      <c r="LH32" s="284">
        <f>'LibPAS export'!NI34</f>
        <v>0.1334156</v>
      </c>
      <c r="LI32" s="284">
        <f>'LibPAS export'!NJ34</f>
        <v>12192</v>
      </c>
      <c r="LJ32" s="284">
        <f>'LibPAS export'!NK34</f>
        <v>5.8117999999999999</v>
      </c>
      <c r="LK32" s="284">
        <f>'LibPAS export'!NL34</f>
        <v>20544</v>
      </c>
      <c r="LL32" s="284">
        <f>'LibPAS export'!NM34</f>
        <v>20544</v>
      </c>
      <c r="LM32" s="284">
        <f>'LibPAS export'!NN34</f>
        <v>5093</v>
      </c>
      <c r="LN32" s="284">
        <f>'LibPAS export'!NO34</f>
        <v>0.73722359999999998</v>
      </c>
      <c r="LO32" s="284">
        <f>'LibPAS export'!NP34</f>
        <v>0.17839679999999999</v>
      </c>
      <c r="LP32" s="284">
        <f>'LibPAS export'!NQ34</f>
        <v>8.4379599999999999E-2</v>
      </c>
      <c r="LQ32" s="284">
        <f>'LibPAS export'!NR34</f>
        <v>0.34956999999999999</v>
      </c>
      <c r="LR32" s="284">
        <f>'LibPAS export'!NS34</f>
        <v>1.03372</v>
      </c>
      <c r="LS32" s="284">
        <f>'LibPAS export'!NT34</f>
        <v>0.26123000000000002</v>
      </c>
      <c r="LT32" s="284">
        <f>'LibPAS export'!NU34</f>
        <v>6</v>
      </c>
      <c r="LU32" s="284">
        <f>'LibPAS export'!NV34</f>
        <v>1.6051899999999999</v>
      </c>
      <c r="LV32" s="284">
        <f>'LibPAS export'!NW34</f>
        <v>14</v>
      </c>
      <c r="LW32" s="284">
        <f>'LibPAS export'!NX34</f>
        <v>1.1833899999999999</v>
      </c>
      <c r="LX32" s="284">
        <f>'LibPAS export'!NY34</f>
        <v>0.18042</v>
      </c>
      <c r="LY32" s="284">
        <f>'LibPAS export'!NZ34</f>
        <v>0.18772</v>
      </c>
      <c r="LZ32" s="285">
        <f>'LibPAS export'!EH34</f>
        <v>2.1650699999999998E-2</v>
      </c>
      <c r="MA32" s="285">
        <f>'LibPAS export'!EI34</f>
        <v>7.4419999999999998E-4</v>
      </c>
      <c r="MB32" s="285">
        <f>'LibPAS export'!EJ34</f>
        <v>0.2758602</v>
      </c>
      <c r="MC32" s="285">
        <f>'LibPAS export'!EK34</f>
        <v>0</v>
      </c>
      <c r="MD32" s="285">
        <f>'LibPAS export'!EL34</f>
        <v>0.25695669999999998</v>
      </c>
      <c r="ME32" s="285">
        <f>'LibPAS export'!EM34</f>
        <v>5.0080000000000003E-4</v>
      </c>
      <c r="MF32" s="285">
        <f>'LibPAS export'!EN34</f>
        <v>0.66119779999999995</v>
      </c>
      <c r="MG32" s="285">
        <f>'LibPAS export'!EO34</f>
        <v>5.2266300000000002E-2</v>
      </c>
      <c r="MH32" s="285">
        <f>'LibPAS export'!EP34</f>
        <v>0.35575689999999999</v>
      </c>
      <c r="MI32" s="285"/>
    </row>
    <row r="33" spans="1:347" x14ac:dyDescent="0.2">
      <c r="A33" s="6" t="str">
        <f>'LibPAS export'!G35</f>
        <v>NC0106</v>
      </c>
      <c r="B33" s="6" t="s">
        <v>3690</v>
      </c>
      <c r="C33" s="6"/>
      <c r="D33" s="6" t="s">
        <v>5000</v>
      </c>
      <c r="E33" s="203" t="str">
        <f>'LibPAS export'!AG35</f>
        <v>GASTON COUNTY PUBLIC LIBRARY</v>
      </c>
      <c r="F33" s="203" t="str">
        <f>'LibPAS export'!AJ35</f>
        <v>GASTON</v>
      </c>
      <c r="G33" s="203" t="str">
        <f>'LibPAS export'!Y35</f>
        <v>1555 East Garrison Boulevard</v>
      </c>
      <c r="H33" s="203" t="str">
        <f>'LibPAS export'!Z35</f>
        <v>Gastonia</v>
      </c>
      <c r="I33" s="203" t="str">
        <f>'LibPAS export'!AA35</f>
        <v>28054</v>
      </c>
      <c r="J33" s="203" t="str">
        <f>'LibPAS export'!AB35</f>
        <v>5156</v>
      </c>
      <c r="K33" s="203" t="str">
        <f>'LibPAS export'!AC35</f>
        <v>1555 East Garrison Boulevard</v>
      </c>
      <c r="L33" s="203" t="str">
        <f>'LibPAS export'!AD35</f>
        <v>Gastonia</v>
      </c>
      <c r="M33" s="203" t="str">
        <f>'LibPAS export'!AE35</f>
        <v>28054</v>
      </c>
      <c r="N33" s="203" t="str">
        <f>'LibPAS export'!AF35</f>
        <v>5156</v>
      </c>
      <c r="O33" s="203" t="str">
        <f>'LibPAS export'!AK35</f>
        <v>Laurel R. Hicks</v>
      </c>
      <c r="P33" s="203" t="str">
        <f>'LibPAS export'!AL35</f>
        <v>7048682164</v>
      </c>
      <c r="Q33" s="203" t="str">
        <f>'LibPAS export'!AM35</f>
        <v>(704) 853-6012</v>
      </c>
      <c r="R33" s="203" t="str">
        <f>'LibPAS export'!AN35</f>
        <v>laurel.hicks@co.gaston.nc.us</v>
      </c>
      <c r="S33" s="203" t="str">
        <f>'LibPAS export'!AO35</f>
        <v>Laurel Hicks</v>
      </c>
      <c r="T33" s="203" t="str">
        <f>'LibPAS export'!AP35</f>
        <v>Director</v>
      </c>
      <c r="U33" s="203" t="str">
        <f>'LibPAS export'!AQ35</f>
        <v>(704) 868-2164</v>
      </c>
      <c r="V33" s="203" t="str">
        <f>'LibPAS export'!AR35</f>
        <v>(704) 853-6012</v>
      </c>
      <c r="W33" s="203" t="str">
        <f>'LibPAS export'!AS35</f>
        <v>laurel.hicks@co.gaston.nc.us</v>
      </c>
      <c r="X33" s="203">
        <f>'LibPAS export'!BB35</f>
        <v>1</v>
      </c>
      <c r="Y33" s="203">
        <f>'LibPAS export'!BC35</f>
        <v>9</v>
      </c>
      <c r="Z33" s="203">
        <f>'LibPAS export'!BD35</f>
        <v>0</v>
      </c>
      <c r="AA33" s="203">
        <f>'LibPAS export'!BE35</f>
        <v>0</v>
      </c>
      <c r="AB33" s="10">
        <f>'LibPAS export'!BH35</f>
        <v>14716</v>
      </c>
      <c r="AC33" s="203">
        <f>'LibPAS export'!BI35</f>
        <v>11.5</v>
      </c>
      <c r="AD33" s="203">
        <f>'LibPAS export'!BJ35</f>
        <v>2</v>
      </c>
      <c r="AE33" s="203">
        <f>'LibPAS export'!BK35</f>
        <v>13.5</v>
      </c>
      <c r="AF33" s="203">
        <f>'LibPAS export'!BL35</f>
        <v>37.380000000000003</v>
      </c>
      <c r="AG33" s="203">
        <f>'LibPAS export'!BM35</f>
        <v>50.88</v>
      </c>
      <c r="AH33" s="286">
        <f>'LibPAS export'!BN35</f>
        <v>0.226022</v>
      </c>
      <c r="AI33" s="246">
        <f>'LibPAS export'!BO35</f>
        <v>94269</v>
      </c>
      <c r="AJ33" s="246" t="str">
        <f>'LibPAS export'!BP35</f>
        <v>$68,283 - $105,843</v>
      </c>
      <c r="AK33" s="274" t="str">
        <f>'LibPAS export'!BQ35</f>
        <v>2013</v>
      </c>
      <c r="AL33" s="276">
        <f>'LibPAS export'!BR35</f>
        <v>35670</v>
      </c>
      <c r="AM33" s="276">
        <f>'LibPAS export'!BS35</f>
        <v>10.199999999999999</v>
      </c>
      <c r="AN33" s="276">
        <f>'LibPAS export'!BT35</f>
        <v>12.8</v>
      </c>
      <c r="AO33" s="276">
        <f>'LibPAS export'!BU35</f>
        <v>16.07</v>
      </c>
      <c r="AP33" s="246">
        <f>'LibPAS export'!BW35</f>
        <v>0</v>
      </c>
      <c r="AQ33" s="246">
        <f>'LibPAS export'!BX35</f>
        <v>3692195</v>
      </c>
      <c r="AR33" s="246">
        <f>'LibPAS export'!BY35</f>
        <v>3692195</v>
      </c>
      <c r="AS33" s="246">
        <f>'LibPAS export'!BZ35</f>
        <v>214884</v>
      </c>
      <c r="AT33" s="246">
        <f>'LibPAS export'!CA35</f>
        <v>0</v>
      </c>
      <c r="AU33" s="246">
        <f>'LibPAS export'!CB35</f>
        <v>214884</v>
      </c>
      <c r="AV33" s="246">
        <f>'LibPAS export'!CC35</f>
        <v>0</v>
      </c>
      <c r="AW33" s="246">
        <f>'LibPAS export'!CD35</f>
        <v>0</v>
      </c>
      <c r="AX33" s="246">
        <f>'LibPAS export'!CE35</f>
        <v>0</v>
      </c>
      <c r="AY33" s="246">
        <f>'LibPAS export'!CF35</f>
        <v>33989</v>
      </c>
      <c r="AZ33" s="246">
        <f>'LibPAS export'!BV35</f>
        <v>3941068</v>
      </c>
      <c r="BA33" s="246">
        <f>'LibPAS export'!CH35</f>
        <v>1739244</v>
      </c>
      <c r="BB33" s="246">
        <f>'LibPAS export'!CI35</f>
        <v>692813</v>
      </c>
      <c r="BC33" s="246">
        <f>'LibPAS export'!CJ35</f>
        <v>2432057</v>
      </c>
      <c r="BD33" s="246">
        <f>'LibPAS export'!CK35</f>
        <v>287922</v>
      </c>
      <c r="BE33" s="246">
        <f>'LibPAS export'!CL35</f>
        <v>55196</v>
      </c>
      <c r="BF33" s="246">
        <f>'LibPAS export'!CM35</f>
        <v>0</v>
      </c>
      <c r="BG33" s="246">
        <f>'LibPAS export'!CN35</f>
        <v>343118</v>
      </c>
      <c r="BH33" s="246">
        <f>'LibPAS export'!CO35</f>
        <v>687183</v>
      </c>
      <c r="BI33" s="246">
        <f>'LibPAS export'!CP35</f>
        <v>3462358</v>
      </c>
      <c r="BJ33" s="246">
        <f>'LibPAS export'!CQ35</f>
        <v>478720</v>
      </c>
      <c r="BK33" s="283">
        <f>'LibPAS export'!CG35</f>
        <v>0.1214696</v>
      </c>
      <c r="BL33" s="246">
        <f>'LibPAS export'!CR35</f>
        <v>0</v>
      </c>
      <c r="BM33" s="246">
        <f>'LibPAS export'!CS35</f>
        <v>0</v>
      </c>
      <c r="BN33" s="246">
        <f>'LibPAS export'!CT35</f>
        <v>0</v>
      </c>
      <c r="BO33" s="246">
        <f>'LibPAS export'!CU35</f>
        <v>0</v>
      </c>
      <c r="BP33" s="246">
        <f>'LibPAS export'!CV35</f>
        <v>0</v>
      </c>
      <c r="BQ33" s="246">
        <f>'LibPAS export'!CW35</f>
        <v>0</v>
      </c>
      <c r="BR33" s="10">
        <f>'LibPAS export'!CY35</f>
        <v>114487</v>
      </c>
      <c r="BS33" s="10">
        <f>'LibPAS export'!CZ35</f>
        <v>187382</v>
      </c>
      <c r="BT33" s="10">
        <f>'LibPAS export'!DA35</f>
        <v>301869</v>
      </c>
      <c r="BU33" s="10">
        <f>'LibPAS export'!DB35</f>
        <v>86867</v>
      </c>
      <c r="BV33" s="10">
        <f>'LibPAS export'!DC35</f>
        <v>51879</v>
      </c>
      <c r="BW33" s="10">
        <f>'LibPAS export'!DD35</f>
        <v>138746</v>
      </c>
      <c r="BX33" s="10">
        <f>'LibPAS export'!DE35</f>
        <v>17915</v>
      </c>
      <c r="BY33" s="10" t="str">
        <f>'LibPAS export'!DF35</f>
        <v/>
      </c>
      <c r="BZ33" s="10" t="str">
        <f>'LibPAS export'!DG35</f>
        <v/>
      </c>
      <c r="CA33" s="10">
        <f>'LibPAS export'!DH35</f>
        <v>458530</v>
      </c>
      <c r="CB33" s="10" t="str">
        <f>'LibPAS export'!DI35</f>
        <v/>
      </c>
      <c r="CC33" s="10">
        <f>'LibPAS export'!DJ35</f>
        <v>458530</v>
      </c>
      <c r="CD33" s="10">
        <f>'LibPAS export'!DK35</f>
        <v>0</v>
      </c>
      <c r="CE33" s="258">
        <f>'LibPAS export'!DX35</f>
        <v>42461</v>
      </c>
      <c r="CF33" s="244">
        <f>'LibPAS export'!DP35</f>
        <v>10</v>
      </c>
      <c r="CG33" s="244">
        <f>'LibPAS export'!DQ35</f>
        <v>67</v>
      </c>
      <c r="CH33" s="244">
        <f>'LibPAS export'!DR35</f>
        <v>77</v>
      </c>
      <c r="CI33" s="258">
        <f>'LibPAS export'!DM35</f>
        <v>13366</v>
      </c>
      <c r="CJ33" s="258">
        <f>'LibPAS export'!EC35</f>
        <v>11853</v>
      </c>
      <c r="CK33" s="258">
        <f>'LibPAS export'!DN35</f>
        <v>18782</v>
      </c>
      <c r="CL33" s="258">
        <f>'LibPAS export'!EG35</f>
        <v>793</v>
      </c>
      <c r="CM33" s="203">
        <f>'LibPAS export'!DS35</f>
        <v>173</v>
      </c>
      <c r="CN33" s="203">
        <f>'LibPAS export'!EQ35</f>
        <v>85</v>
      </c>
      <c r="CO33" s="244">
        <f>'LibPAS export'!DL35</f>
        <v>401</v>
      </c>
      <c r="CP33" s="10">
        <f>'LibPAS export'!ET35</f>
        <v>261913</v>
      </c>
      <c r="CQ33" s="10">
        <f>'LibPAS export'!EU35</f>
        <v>101826</v>
      </c>
      <c r="CR33" s="10">
        <f>'LibPAS export'!EV35</f>
        <v>363739</v>
      </c>
      <c r="CS33" s="10">
        <f>'LibPAS export'!EW35</f>
        <v>40328</v>
      </c>
      <c r="CT33" s="10" t="str">
        <f>'LibPAS export'!EX35</f>
        <v/>
      </c>
      <c r="CU33" s="10">
        <f>'LibPAS export'!EY35</f>
        <v>40328</v>
      </c>
      <c r="CV33" s="10">
        <f>'LibPAS export'!EZ35</f>
        <v>213829</v>
      </c>
      <c r="CW33" s="10">
        <f>'LibPAS export'!FA35</f>
        <v>53325</v>
      </c>
      <c r="CX33" s="10">
        <f>'LibPAS export'!FB35</f>
        <v>267154</v>
      </c>
      <c r="CY33" s="10">
        <f>'LibPAS export'!FC35</f>
        <v>671221</v>
      </c>
      <c r="CZ33" s="10" t="str">
        <f>'LibPAS export'!FE35</f>
        <v/>
      </c>
      <c r="DA33" s="10" t="str">
        <f>'LibPAS export'!FF35</f>
        <v/>
      </c>
      <c r="DB33" s="10">
        <f>'LibPAS export'!FG35</f>
        <v>671221</v>
      </c>
      <c r="DC33" s="10">
        <f>'LibPAS export'!FH35</f>
        <v>46613</v>
      </c>
      <c r="DD33" s="10">
        <f>'LibPAS export'!FQ35</f>
        <v>1725</v>
      </c>
      <c r="DE33" s="10">
        <f t="shared" si="0"/>
        <v>48338</v>
      </c>
      <c r="DF33" s="10">
        <f>'LibPAS export'!FI35</f>
        <v>121820</v>
      </c>
      <c r="DG33" s="10">
        <f>'LibPAS export'!FN35</f>
        <v>86084</v>
      </c>
      <c r="DH33" s="10">
        <f>'LibPAS export'!FR35</f>
        <v>874</v>
      </c>
      <c r="DI33" s="10">
        <f>'LibPAS export'!FS35</f>
        <v>88683</v>
      </c>
      <c r="DJ33" s="258" t="str">
        <f>'LibPAS export'!FJ35</f>
        <v/>
      </c>
      <c r="DK33" s="258">
        <f>'LibPAS export'!FK35</f>
        <v>168433</v>
      </c>
      <c r="DL33" s="10">
        <f>'LibPAS export'!FU35</f>
        <v>617879</v>
      </c>
      <c r="DM33" s="10">
        <f>'LibPAS export'!FV35</f>
        <v>310458</v>
      </c>
      <c r="DN33" s="10" t="str">
        <f>'LibPAS export'!FW35</f>
        <v/>
      </c>
      <c r="DO33" s="10" t="str">
        <f>'LibPAS export'!FX35</f>
        <v/>
      </c>
      <c r="DP33" s="10">
        <f>'LibPAS export'!ER35</f>
        <v>928337</v>
      </c>
      <c r="DQ33" s="10" t="str">
        <f>'LibPAS export'!FY35</f>
        <v/>
      </c>
      <c r="DR33" s="10">
        <f>'LibPAS export'!GA35</f>
        <v>90063</v>
      </c>
      <c r="DS33" s="10">
        <f>'LibPAS export'!GB35</f>
        <v>28919</v>
      </c>
      <c r="DT33" s="10">
        <f>'LibPAS export'!GC35</f>
        <v>118982</v>
      </c>
      <c r="DU33" s="10">
        <f>'LibPAS export'!GD35</f>
        <v>513339</v>
      </c>
      <c r="DV33" s="244">
        <f>'LibPAS export'!GO35</f>
        <v>156</v>
      </c>
      <c r="DW33" s="244">
        <f>'LibPAS export'!GP35</f>
        <v>49</v>
      </c>
      <c r="DX33" s="244">
        <f>'LibPAS export'!GQ35</f>
        <v>1038</v>
      </c>
      <c r="DY33" s="244">
        <f>'LibPAS export'!GR35</f>
        <v>130</v>
      </c>
      <c r="DZ33" s="244">
        <f>'LibPAS export'!GS35</f>
        <v>64</v>
      </c>
      <c r="EA33" s="244">
        <f>'LibPAS export'!GT35</f>
        <v>5</v>
      </c>
      <c r="EB33" s="244">
        <f>'LibPAS export'!GU35</f>
        <v>1442</v>
      </c>
      <c r="EC33" s="244">
        <f>'LibPAS export'!GV35</f>
        <v>1904</v>
      </c>
      <c r="ED33" s="244">
        <f>'LibPAS export'!GW35</f>
        <v>1041</v>
      </c>
      <c r="EE33" s="244">
        <f>'LibPAS export'!GX35</f>
        <v>2945</v>
      </c>
      <c r="EF33" s="10">
        <f>'LibPAS export'!HB35</f>
        <v>28002</v>
      </c>
      <c r="EG33" s="10">
        <f>'LibPAS export'!HC35</f>
        <v>12603</v>
      </c>
      <c r="EH33" s="10">
        <f>'LibPAS export'!HD35</f>
        <v>40605</v>
      </c>
      <c r="EI33" s="10">
        <f>'LibPAS export'!GY35</f>
        <v>833</v>
      </c>
      <c r="EJ33" s="10">
        <f>'LibPAS export'!GZ35</f>
        <v>2528</v>
      </c>
      <c r="EK33" s="10">
        <f>'LibPAS export'!HA35</f>
        <v>3361</v>
      </c>
      <c r="EL33" s="10">
        <f>'LibPAS export'!HE35</f>
        <v>46911</v>
      </c>
      <c r="EM33" s="10" t="s">
        <v>5026</v>
      </c>
      <c r="EN33" s="10" t="s">
        <v>5026</v>
      </c>
      <c r="EO33" s="10" t="s">
        <v>5026</v>
      </c>
      <c r="EP33" s="10" t="s">
        <v>5026</v>
      </c>
      <c r="EQ33" s="258">
        <f>'LibPAS export'!HQ35</f>
        <v>212</v>
      </c>
      <c r="ER33" s="258">
        <f>'LibPAS export'!HR35</f>
        <v>15129</v>
      </c>
      <c r="ES33" s="10">
        <f>'LibPAS export'!HL35</f>
        <v>166738</v>
      </c>
      <c r="ET33" s="10" t="str">
        <f>'LibPAS export'!HJ35</f>
        <v>Did not track this year</v>
      </c>
      <c r="EU33" s="10" t="str">
        <f>'LibPAS export'!HK35</f>
        <v>Did not track this year</v>
      </c>
      <c r="EV33" s="244">
        <f>'LibPAS export'!HS35</f>
        <v>412</v>
      </c>
      <c r="EW33" s="244">
        <f>'LibPAS export'!HT35</f>
        <v>1357</v>
      </c>
      <c r="EX33" s="203" t="str">
        <f>'LibPAS export'!AT35</f>
        <v>www.gastonlibrary.org</v>
      </c>
      <c r="EY33" s="244">
        <f>'LibPAS export'!HU35</f>
        <v>61</v>
      </c>
      <c r="EZ33" s="244">
        <f>'LibPAS export'!HV35</f>
        <v>69</v>
      </c>
      <c r="FA33" s="258">
        <f>'LibPAS export'!HW35</f>
        <v>125575</v>
      </c>
      <c r="FB33" s="10">
        <f>'LibPAS export'!HY35</f>
        <v>223108</v>
      </c>
      <c r="FC33" s="10">
        <f>'LibPAS export'!HZ35</f>
        <v>0</v>
      </c>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203" t="str">
        <f>'LibPAS export'!G35</f>
        <v>NC0106</v>
      </c>
      <c r="GD33" s="203" t="str">
        <f>'LibPAS export'!H35</f>
        <v>C-GASTON</v>
      </c>
      <c r="GE33" s="203" t="str">
        <f>'LibPAS export'!I35</f>
        <v>NO</v>
      </c>
      <c r="GF33" s="203" t="str">
        <f>'LibPAS export'!J35</f>
        <v>MJ</v>
      </c>
      <c r="GG33" s="203" t="str">
        <f>'LibPAS export'!K35</f>
        <v>MO</v>
      </c>
      <c r="GH33" s="203" t="str">
        <f>'LibPAS export'!L35</f>
        <v>Y</v>
      </c>
      <c r="GI33" s="203" t="str">
        <f>'LibPAS export'!M35</f>
        <v>MC1</v>
      </c>
      <c r="GJ33" s="203" t="str">
        <f>'LibPAS export'!N35</f>
        <v>Y</v>
      </c>
      <c r="GK33" s="258">
        <f>'LibPAS export'!O35</f>
        <v>207646</v>
      </c>
      <c r="GL33" s="203">
        <f>'LibPAS export'!AH35</f>
        <v>2</v>
      </c>
      <c r="GM33" s="203" t="str">
        <f>'LibPAS export'!AI35</f>
        <v>County</v>
      </c>
      <c r="GN33" s="203" t="str">
        <f>'LibPAS export'!P35</f>
        <v>Yes</v>
      </c>
      <c r="GO33" s="203">
        <f>'LibPAS export'!Q35</f>
        <v>2877</v>
      </c>
      <c r="GP33" s="203">
        <f>'LibPAS export'!R35</f>
        <v>334</v>
      </c>
      <c r="GQ33" s="203">
        <f>'LibPAS export'!S35</f>
        <v>11834</v>
      </c>
      <c r="GR33" s="203">
        <f>'LibPAS export'!T35</f>
        <v>81653</v>
      </c>
      <c r="GS33" s="203">
        <f>'LibPAS export'!U35</f>
        <v>415</v>
      </c>
      <c r="GT33" s="203">
        <f>'LibPAS export'!V35</f>
        <v>38</v>
      </c>
      <c r="GU33" s="203">
        <f>'LibPAS export'!W35</f>
        <v>279</v>
      </c>
      <c r="GV33" s="203">
        <f>'LibPAS export'!X35</f>
        <v>13042</v>
      </c>
      <c r="GW33" s="283">
        <f>'LibPAS export'!GF35</f>
        <v>0.86558000000000002</v>
      </c>
      <c r="GX33" s="283">
        <f>'LibPAS export'!GG35</f>
        <v>6.2780000000000002E-2</v>
      </c>
      <c r="GY33" s="245">
        <f>'LibPAS export'!GH35</f>
        <v>32.5319</v>
      </c>
      <c r="GZ33" s="245">
        <f>'LibPAS export'!GI35</f>
        <v>34.76455</v>
      </c>
      <c r="HA33" s="245">
        <f>'LibPAS export'!GJ35</f>
        <v>14.36585</v>
      </c>
      <c r="HB33" s="284">
        <f>'LibPAS export'!JC35</f>
        <v>3.7296299999999998</v>
      </c>
      <c r="HC33" s="284">
        <f>'LibPAS export'!JD35</f>
        <v>2.6198000000000001</v>
      </c>
      <c r="HD33" s="284">
        <f>'LibPAS export'!JE35</f>
        <v>0.36960999999999999</v>
      </c>
      <c r="HE33" s="284">
        <f>'LibPAS export'!JF35</f>
        <v>29.09985</v>
      </c>
      <c r="HF33" s="284">
        <f>'LibPAS export'!JG35</f>
        <v>20.440550000000002</v>
      </c>
      <c r="HG33" s="284">
        <f>'LibPAS export'!JH35</f>
        <v>2.8837799999999998</v>
      </c>
      <c r="HH33" s="284">
        <f>'LibPAS export'!JI35</f>
        <v>6.7447800000000004</v>
      </c>
      <c r="HI33" s="284">
        <f>'LibPAS export'!JJ35</f>
        <v>4.7377200000000004</v>
      </c>
      <c r="HJ33" s="284">
        <f>'LibPAS export'!JK35</f>
        <v>0.66839999999999999</v>
      </c>
      <c r="HK33" s="284">
        <f>'LibPAS export'!JL35</f>
        <v>20.765260000000001</v>
      </c>
      <c r="HL33" s="284">
        <f>'LibPAS export'!JM35</f>
        <v>14.5861</v>
      </c>
      <c r="HM33" s="284">
        <f>'LibPAS export'!JN35</f>
        <v>2.05783</v>
      </c>
      <c r="HN33" s="284">
        <f>'LibPAS export'!JO35</f>
        <v>73.806950000000001</v>
      </c>
      <c r="HO33" s="284">
        <f>'LibPAS export'!JP35</f>
        <v>51.844070000000002</v>
      </c>
      <c r="HP33" s="284">
        <f>'LibPAS export'!JQ35</f>
        <v>7.3142300000000002</v>
      </c>
      <c r="HQ33" s="284">
        <f>'LibPAS export'!JR35</f>
        <v>11.26036</v>
      </c>
      <c r="HR33" s="284">
        <f>'LibPAS export'!JS35</f>
        <v>7.9095899999999997</v>
      </c>
      <c r="HS33" s="284">
        <f>'LibPAS export'!JT35</f>
        <v>1.1158999999999999</v>
      </c>
      <c r="HT33" s="284">
        <f>'LibPAS export'!JU35</f>
        <v>4.4707699999999999</v>
      </c>
      <c r="HU33" s="284">
        <f>'LibPAS export'!JV35</f>
        <v>2.4721799999999998</v>
      </c>
      <c r="HV33" s="284">
        <f>'LibPAS export'!JW35</f>
        <v>3.46271</v>
      </c>
      <c r="HW33" s="284">
        <f>'LibPAS export'!JX35</f>
        <v>11.40509</v>
      </c>
      <c r="HX33" s="284">
        <f>'LibPAS export'!JY35</f>
        <v>0.80298999999999998</v>
      </c>
      <c r="HY33" s="284">
        <f>'LibPAS export'!JZ35</f>
        <v>1.4807999999999999</v>
      </c>
      <c r="HZ33" s="284">
        <f>'LibPAS export'!KA35</f>
        <v>0.57299999999999995</v>
      </c>
      <c r="IA33" s="284">
        <f>'LibPAS export'!KB35</f>
        <v>0.22592000000000001</v>
      </c>
      <c r="IB33" s="284">
        <f>'LibPAS export'!KC35</f>
        <v>1.98E-3</v>
      </c>
      <c r="IC33" s="284">
        <f>'LibPAS export'!KD35</f>
        <v>6.5399999999999998E-3</v>
      </c>
      <c r="ID33" s="284">
        <f>'LibPAS export'!KE35</f>
        <v>0.60475999999999996</v>
      </c>
      <c r="IE33" s="284">
        <f>'LibPAS export'!KF35</f>
        <v>1.418E-2</v>
      </c>
      <c r="IF33" s="284">
        <f>'LibPAS export'!KG35</f>
        <v>0.19555</v>
      </c>
      <c r="IG33" s="284">
        <f>'LibPAS export'!KH35</f>
        <v>3277</v>
      </c>
      <c r="IH33" s="284">
        <f>'LibPAS export'!KI35</f>
        <v>14498</v>
      </c>
      <c r="II33" s="284">
        <f>'LibPAS export'!KJ35</f>
        <v>12350</v>
      </c>
      <c r="IJ33" s="284">
        <f>'LibPAS export'!KK35</f>
        <v>10089</v>
      </c>
      <c r="IK33" s="284">
        <f>'LibPAS export'!KL35</f>
        <v>44638</v>
      </c>
      <c r="IL33" s="284">
        <f>'LibPAS export'!KM35</f>
        <v>38025</v>
      </c>
      <c r="IM33" s="284">
        <f>'LibPAS export'!KN35</f>
        <v>68765</v>
      </c>
      <c r="IN33" s="284">
        <f>'LibPAS export'!KO35</f>
        <v>80724</v>
      </c>
      <c r="IO33" s="284">
        <f>'LibPAS export'!KP35</f>
        <v>1.6963999999999999</v>
      </c>
      <c r="IP33" s="284">
        <f>'LibPAS export'!KQ35</f>
        <v>18245</v>
      </c>
      <c r="IQ33" s="284">
        <f>'LibPAS export'!KR35</f>
        <v>8.7719299999999993</v>
      </c>
      <c r="IR33" s="284">
        <f>'LibPAS export'!KS35</f>
        <v>1.0348599999999999</v>
      </c>
      <c r="IS33" s="284">
        <f>'LibPAS export'!KT35</f>
        <v>17.781199999999998</v>
      </c>
      <c r="IT33" s="284">
        <f>'LibPAS export'!KU35</f>
        <v>0</v>
      </c>
      <c r="IU33" s="284">
        <f>'LibPAS export'!KV35</f>
        <v>0.16369</v>
      </c>
      <c r="IV33" s="284">
        <f>'LibPAS export'!KW35</f>
        <v>18.97974</v>
      </c>
      <c r="IW33" s="284">
        <f>'LibPAS export'!KX35</f>
        <v>11.71252</v>
      </c>
      <c r="IX33" s="284">
        <f>'LibPAS export'!KY35</f>
        <v>2.6354500000000001</v>
      </c>
      <c r="IY33" s="284">
        <f>'LibPAS export'!KZ35</f>
        <v>0</v>
      </c>
      <c r="IZ33" s="284">
        <f>'LibPAS export'!LA35</f>
        <v>1.9300000000000001E-3</v>
      </c>
      <c r="JA33" s="284">
        <f>'LibPAS export'!LB35</f>
        <v>0.20449000000000001</v>
      </c>
      <c r="JB33" s="284">
        <f>'LibPAS export'!LC35</f>
        <v>3.6999999999999999E-4</v>
      </c>
      <c r="JC33" s="284">
        <f>'LibPAS export'!LD35</f>
        <v>9.665E-2</v>
      </c>
      <c r="JD33" s="284">
        <f>'LibPAS export'!LE35</f>
        <v>0.42763000000000001</v>
      </c>
      <c r="JE33" s="284">
        <f>'LibPAS export'!LF35</f>
        <v>3.37026</v>
      </c>
      <c r="JF33" s="284">
        <f>'LibPAS export'!LG35</f>
        <v>2.2082299999999999</v>
      </c>
      <c r="JG33" s="284">
        <f>'LibPAS export'!LH35</f>
        <v>0.18002000000000001</v>
      </c>
      <c r="JH33" s="284">
        <f>'LibPAS export'!LI35</f>
        <v>356</v>
      </c>
      <c r="JI33" s="284">
        <f>'LibPAS export'!LJ35</f>
        <v>0.64715999999999996</v>
      </c>
      <c r="JJ33" s="284">
        <f>'LibPAS export'!LK35</f>
        <v>3.3094000000000001</v>
      </c>
      <c r="JK33" s="284">
        <f>'LibPAS export'!LL35</f>
        <v>211</v>
      </c>
      <c r="JL33" s="284">
        <f>'LibPAS export'!LM35</f>
        <v>164</v>
      </c>
      <c r="JM33" s="284">
        <f>'LibPAS export'!LN35</f>
        <v>16.674330000000001</v>
      </c>
      <c r="JN33" s="284">
        <f>'LibPAS export'!LO35</f>
        <v>1.65242</v>
      </c>
      <c r="JO33" s="284">
        <f>'LibPAS export'!LP35</f>
        <v>1.3866000000000001</v>
      </c>
      <c r="JP33" s="284">
        <f>'LibPAS export'!LQ35</f>
        <v>0.24503</v>
      </c>
      <c r="JQ33" s="284">
        <f>'LibPAS export'!LR35</f>
        <v>5.5379999999999999E-2</v>
      </c>
      <c r="JR33" s="284">
        <f>'LibPAS export'!LS35</f>
        <v>0.31417</v>
      </c>
      <c r="JS33" s="284">
        <f>'LibPAS export'!LT35</f>
        <v>7</v>
      </c>
      <c r="JT33" s="284">
        <f>'LibPAS export'!LU35</f>
        <v>26</v>
      </c>
      <c r="JU33" s="284">
        <f>'LibPAS export'!LV35</f>
        <v>1.80843</v>
      </c>
      <c r="JV33" s="284">
        <f>'LibPAS export'!LW35</f>
        <v>17852</v>
      </c>
      <c r="JW33" s="284">
        <f>'LibPAS export'!LX35</f>
        <v>34.883049999999997</v>
      </c>
      <c r="JX33" s="284">
        <f>'LibPAS export'!LY35</f>
        <v>9871</v>
      </c>
      <c r="JY33" s="284">
        <f>'LibPAS export'!LZ35</f>
        <v>11.33039</v>
      </c>
      <c r="JZ33" s="284">
        <f>'LibPAS export'!MA35</f>
        <v>63.083509999999997</v>
      </c>
      <c r="KA33" s="284">
        <f>'LibPAS export'!MB35</f>
        <v>0.32480999999999999</v>
      </c>
      <c r="KB33" s="284">
        <f>'LibPAS export'!MC35</f>
        <v>3206</v>
      </c>
      <c r="KC33" s="284">
        <f>'LibPAS export'!MD35</f>
        <v>0.58948</v>
      </c>
      <c r="KD33" s="284">
        <f>'LibPAS export'!ME35</f>
        <v>0.66839999999999999</v>
      </c>
      <c r="KE33" s="284">
        <f>'LibPAS export'!MF35</f>
        <v>1.0660400000000001</v>
      </c>
      <c r="KF33" s="284">
        <f>'LibPAS export'!MG35</f>
        <v>7.0870600000000001</v>
      </c>
      <c r="KG33" s="284">
        <f>'LibPAS export'!MH35</f>
        <v>7.8023300000000004</v>
      </c>
      <c r="KH33" s="284">
        <f>'LibPAS export'!MI35</f>
        <v>6.7447800000000004</v>
      </c>
      <c r="KI33" s="284">
        <f>'LibPAS export'!MJ35</f>
        <v>28.3</v>
      </c>
      <c r="KJ33" s="284">
        <f>'LibPAS export'!MK35</f>
        <v>47799</v>
      </c>
      <c r="KK33" s="284">
        <f>'LibPAS export'!ML35</f>
        <v>34183</v>
      </c>
      <c r="KL33" s="284">
        <f>'LibPAS export'!MM35</f>
        <v>5.4809999999999998E-2</v>
      </c>
      <c r="KM33" s="284">
        <f>'LibPAS export'!MN35</f>
        <v>0.30514999999999998</v>
      </c>
      <c r="KN33" s="284">
        <f>'LibPAS export'!MO35</f>
        <v>9.912E-2</v>
      </c>
      <c r="KO33" s="284">
        <f>'LibPAS export'!MP35</f>
        <v>1.239E-2</v>
      </c>
      <c r="KP33" s="284">
        <f>'LibPAS export'!MQ35</f>
        <v>6.8970000000000004E-2</v>
      </c>
      <c r="KQ33" s="284">
        <f>'LibPAS export'!MR35</f>
        <v>2.24E-2</v>
      </c>
      <c r="KR33" s="284">
        <f>'LibPAS export'!MS35</f>
        <v>0.8518519</v>
      </c>
      <c r="KS33" s="284">
        <f>'LibPAS export'!MT35</f>
        <v>0.26533020000000002</v>
      </c>
      <c r="KT33" s="284">
        <f>'LibPAS export'!MU35</f>
        <v>0.73466980000000004</v>
      </c>
      <c r="KU33" s="284">
        <f>'LibPAS export'!MV35</f>
        <v>0.28486709999999998</v>
      </c>
      <c r="KV33" s="284">
        <f>'LibPAS export'!MW35</f>
        <v>0.71513289999999996</v>
      </c>
      <c r="KW33" s="284">
        <f>'LibPAS export'!MX35</f>
        <v>9.9099499999999993E-2</v>
      </c>
      <c r="KX33" s="284">
        <f>'LibPAS export'!MY35</f>
        <v>1.59417E-2</v>
      </c>
      <c r="KY33" s="284">
        <f>'LibPAS export'!MZ35</f>
        <v>0.20009859999999999</v>
      </c>
      <c r="KZ33" s="284">
        <f>'LibPAS export'!NA35</f>
        <v>0</v>
      </c>
      <c r="LA33" s="284">
        <f>'LibPAS export'!NB35</f>
        <v>0.1984725</v>
      </c>
      <c r="LB33" s="284">
        <f>'LibPAS export'!NC35</f>
        <v>8.3157800000000004E-2</v>
      </c>
      <c r="LC33" s="284">
        <f>'LibPAS export'!ND35</f>
        <v>0.50232929999999998</v>
      </c>
      <c r="LD33" s="284">
        <f>'LibPAS export'!NE35</f>
        <v>0.70242789999999999</v>
      </c>
      <c r="LE33" s="284">
        <f>'LibPAS export'!NF35</f>
        <v>0</v>
      </c>
      <c r="LF33" s="284">
        <f>'LibPAS export'!NG35</f>
        <v>0.9368514</v>
      </c>
      <c r="LG33" s="284">
        <f>'LibPAS export'!NH35</f>
        <v>8.6242999999999997E-3</v>
      </c>
      <c r="LH33" s="284">
        <f>'LibPAS export'!NI35</f>
        <v>5.4524299999999998E-2</v>
      </c>
      <c r="LI33" s="284">
        <f>'LibPAS export'!NJ35</f>
        <v>13616</v>
      </c>
      <c r="LJ33" s="284">
        <f>'LibPAS export'!NK35</f>
        <v>4.3144299999999998</v>
      </c>
      <c r="LK33" s="284">
        <f>'LibPAS export'!NL35</f>
        <v>15381</v>
      </c>
      <c r="LL33" s="284">
        <f>'LibPAS export'!NM35</f>
        <v>18056</v>
      </c>
      <c r="LM33" s="284">
        <f>'LibPAS export'!NN35</f>
        <v>4081</v>
      </c>
      <c r="LN33" s="284">
        <f>'LibPAS export'!NO35</f>
        <v>0.83913409999999999</v>
      </c>
      <c r="LO33" s="284">
        <f>'LibPAS export'!NP35</f>
        <v>0.16086590000000001</v>
      </c>
      <c r="LP33" s="284">
        <f>'LibPAS export'!NQ35</f>
        <v>0</v>
      </c>
      <c r="LQ33" s="284">
        <f>'LibPAS export'!NR35</f>
        <v>0.53376000000000001</v>
      </c>
      <c r="LR33" s="284">
        <f>'LibPAS export'!NS35</f>
        <v>1.33995</v>
      </c>
      <c r="LS33" s="284">
        <f>'LibPAS export'!NT35</f>
        <v>0.38170999999999999</v>
      </c>
      <c r="LT33" s="284">
        <f>'LibPAS export'!NU35</f>
        <v>16</v>
      </c>
      <c r="LU33" s="284">
        <f>'LibPAS export'!NV35</f>
        <v>3.2242700000000002</v>
      </c>
      <c r="LV33" s="284">
        <f>'LibPAS export'!NW35</f>
        <v>0</v>
      </c>
      <c r="LW33" s="284">
        <f>'LibPAS export'!NX35</f>
        <v>2.7055899999999999</v>
      </c>
      <c r="LX33" s="284">
        <f>'LibPAS export'!NY35</f>
        <v>0.26812000000000002</v>
      </c>
      <c r="LY33" s="284">
        <f>'LibPAS export'!NZ35</f>
        <v>0.23555000000000001</v>
      </c>
      <c r="LZ33" s="285">
        <f>'LibPAS export'!EH35</f>
        <v>3.5770400000000001E-2</v>
      </c>
      <c r="MA33" s="285">
        <f>'LibPAS export'!EI35</f>
        <v>7.3280000000000003E-4</v>
      </c>
      <c r="MB33" s="285">
        <f>'LibPAS export'!EJ35</f>
        <v>0.10101599999999999</v>
      </c>
      <c r="MC33" s="285">
        <f>'LibPAS export'!EK35</f>
        <v>0</v>
      </c>
      <c r="MD33" s="285">
        <f>'LibPAS export'!EL35</f>
        <v>7.7591199999999999E-2</v>
      </c>
      <c r="ME33" s="285">
        <f>'LibPAS export'!EM35</f>
        <v>1.407E-4</v>
      </c>
      <c r="MF33" s="285">
        <f>'LibPAS export'!EN35</f>
        <v>0.83789559999999996</v>
      </c>
      <c r="MG33" s="285">
        <f>'LibPAS export'!EO35</f>
        <v>4.6084E-2</v>
      </c>
      <c r="MH33" s="285">
        <f>'LibPAS export'!EP35</f>
        <v>0.33121810000000002</v>
      </c>
      <c r="MI33" s="285"/>
    </row>
    <row r="34" spans="1:347" x14ac:dyDescent="0.2">
      <c r="A34" s="6" t="str">
        <f>'LibPAS export'!G36</f>
        <v>NC0034</v>
      </c>
      <c r="B34" s="6" t="s">
        <v>2828</v>
      </c>
      <c r="C34" s="203" t="s">
        <v>2001</v>
      </c>
      <c r="D34" s="203" t="s">
        <v>2002</v>
      </c>
      <c r="E34" s="203" t="str">
        <f>'LibPAS export'!AG36</f>
        <v>GRANVILLE COUNTY LIBRARY SYSTEM</v>
      </c>
      <c r="F34" s="203" t="str">
        <f>'LibPAS export'!AJ36</f>
        <v>GRANVILLE</v>
      </c>
      <c r="G34" s="203" t="str">
        <f>'LibPAS export'!Y36</f>
        <v>PO BOX 339</v>
      </c>
      <c r="H34" s="203" t="str">
        <f>'LibPAS export'!Z36</f>
        <v>OXFORD</v>
      </c>
      <c r="I34" s="203" t="str">
        <f>'LibPAS export'!AA36</f>
        <v>27565</v>
      </c>
      <c r="J34" s="203" t="str">
        <f>'LibPAS export'!AB36</f>
        <v>0339</v>
      </c>
      <c r="K34" s="203" t="str">
        <f>'LibPAS export'!AC36</f>
        <v>210 MAIN ST</v>
      </c>
      <c r="L34" s="203" t="str">
        <f>'LibPAS export'!AD36</f>
        <v>OXFORD</v>
      </c>
      <c r="M34" s="203" t="str">
        <f>'LibPAS export'!AE36</f>
        <v>27565</v>
      </c>
      <c r="N34" s="203" t="str">
        <f>'LibPAS export'!AF36</f>
        <v>0339</v>
      </c>
      <c r="O34" s="203" t="str">
        <f>'LibPAS export'!AK36</f>
        <v>Tresia Dodson</v>
      </c>
      <c r="P34" s="203" t="str">
        <f>'LibPAS export'!AL36</f>
        <v>(919) 693-1121</v>
      </c>
      <c r="Q34" s="203" t="str">
        <f>'LibPAS export'!AM36</f>
        <v>(919) 693-2244</v>
      </c>
      <c r="R34" s="203" t="str">
        <f>'LibPAS export'!AN36</f>
        <v>tresia.dodson@granvillecounty.org</v>
      </c>
      <c r="S34" s="203" t="str">
        <f>'LibPAS export'!AO36</f>
        <v>Shirley McCaden</v>
      </c>
      <c r="T34" s="203" t="str">
        <f>'LibPAS export'!AP36</f>
        <v>Acquisition Clerk</v>
      </c>
      <c r="U34" s="203" t="str">
        <f>'LibPAS export'!AQ36</f>
        <v>(919) 693-1121</v>
      </c>
      <c r="V34" s="203" t="str">
        <f>'LibPAS export'!AR36</f>
        <v>(919) 693-2244</v>
      </c>
      <c r="W34" s="203" t="str">
        <f>'LibPAS export'!AS36</f>
        <v>shirley.mccaden@grsanvillecounty.org</v>
      </c>
      <c r="X34" s="203">
        <f>'LibPAS export'!BB36</f>
        <v>1</v>
      </c>
      <c r="Y34" s="203">
        <f>'LibPAS export'!BC36</f>
        <v>3</v>
      </c>
      <c r="Z34" s="203">
        <f>'LibPAS export'!BD36</f>
        <v>0</v>
      </c>
      <c r="AA34" s="203">
        <f>'LibPAS export'!BE36</f>
        <v>0</v>
      </c>
      <c r="AB34" s="10">
        <f>'LibPAS export'!BH36</f>
        <v>7644</v>
      </c>
      <c r="AC34" s="203">
        <f>'LibPAS export'!BI36</f>
        <v>4</v>
      </c>
      <c r="AD34" s="203">
        <f>'LibPAS export'!BJ36</f>
        <v>0</v>
      </c>
      <c r="AE34" s="203">
        <f>'LibPAS export'!BK36</f>
        <v>4</v>
      </c>
      <c r="AF34" s="203">
        <f>'LibPAS export'!BL36</f>
        <v>14.5</v>
      </c>
      <c r="AG34" s="203">
        <f>'LibPAS export'!BM36</f>
        <v>18.5</v>
      </c>
      <c r="AH34" s="286">
        <f>'LibPAS export'!BN36</f>
        <v>0.2162162</v>
      </c>
      <c r="AI34" s="246">
        <f>'LibPAS export'!BO36</f>
        <v>68305</v>
      </c>
      <c r="AJ34" s="246" t="str">
        <f>'LibPAS export'!BP36</f>
        <v>40157-70838</v>
      </c>
      <c r="AK34" s="274" t="str">
        <f>'LibPAS export'!BQ36</f>
        <v>2006</v>
      </c>
      <c r="AL34" s="276">
        <f>'LibPAS export'!BR36</f>
        <v>31470</v>
      </c>
      <c r="AM34" s="276">
        <f>'LibPAS export'!BS36</f>
        <v>8</v>
      </c>
      <c r="AN34" s="276">
        <f>'LibPAS export'!BT36</f>
        <v>8</v>
      </c>
      <c r="AO34" s="276">
        <f>'LibPAS export'!BU36</f>
        <v>8</v>
      </c>
      <c r="AP34" s="246">
        <f>'LibPAS export'!BW36</f>
        <v>0</v>
      </c>
      <c r="AQ34" s="246">
        <f>'LibPAS export'!BX36</f>
        <v>898562</v>
      </c>
      <c r="AR34" s="246">
        <f>'LibPAS export'!BY36</f>
        <v>898562</v>
      </c>
      <c r="AS34" s="246">
        <f>'LibPAS export'!BZ36</f>
        <v>112656</v>
      </c>
      <c r="AT34" s="246">
        <f>'LibPAS export'!CA36</f>
        <v>0</v>
      </c>
      <c r="AU34" s="246">
        <f>'LibPAS export'!CB36</f>
        <v>112656</v>
      </c>
      <c r="AV34" s="246">
        <f>'LibPAS export'!CC36</f>
        <v>0</v>
      </c>
      <c r="AW34" s="246">
        <f>'LibPAS export'!CD36</f>
        <v>0</v>
      </c>
      <c r="AX34" s="246">
        <f>'LibPAS export'!CE36</f>
        <v>0</v>
      </c>
      <c r="AY34" s="246">
        <f>'LibPAS export'!CF36</f>
        <v>44345</v>
      </c>
      <c r="AZ34" s="246">
        <f>'LibPAS export'!BV36</f>
        <v>1055563</v>
      </c>
      <c r="BA34" s="246">
        <f>'LibPAS export'!CH36</f>
        <v>477588</v>
      </c>
      <c r="BB34" s="246">
        <f>'LibPAS export'!CI36</f>
        <v>116796</v>
      </c>
      <c r="BC34" s="246">
        <f>'LibPAS export'!CJ36</f>
        <v>594384</v>
      </c>
      <c r="BD34" s="246">
        <f>'LibPAS export'!CK36</f>
        <v>94600</v>
      </c>
      <c r="BE34" s="246">
        <f>'LibPAS export'!CL36</f>
        <v>21053</v>
      </c>
      <c r="BF34" s="246">
        <f>'LibPAS export'!CM36</f>
        <v>18230</v>
      </c>
      <c r="BG34" s="246">
        <f>'LibPAS export'!CN36</f>
        <v>133883</v>
      </c>
      <c r="BH34" s="246">
        <f>'LibPAS export'!CO36</f>
        <v>153383</v>
      </c>
      <c r="BI34" s="246">
        <f>'LibPAS export'!CP36</f>
        <v>881650</v>
      </c>
      <c r="BJ34" s="246">
        <f>'LibPAS export'!CQ36</f>
        <v>61225</v>
      </c>
      <c r="BK34" s="283">
        <f>'LibPAS export'!CG36</f>
        <v>5.8002199999999997E-2</v>
      </c>
      <c r="BL34" s="246">
        <f>'LibPAS export'!CR36</f>
        <v>0</v>
      </c>
      <c r="BM34" s="246">
        <f>'LibPAS export'!CS36</f>
        <v>0</v>
      </c>
      <c r="BN34" s="246">
        <f>'LibPAS export'!CT36</f>
        <v>0</v>
      </c>
      <c r="BO34" s="246">
        <f>'LibPAS export'!CU36</f>
        <v>0</v>
      </c>
      <c r="BP34" s="246">
        <f>'LibPAS export'!CV36</f>
        <v>0</v>
      </c>
      <c r="BQ34" s="246">
        <f>'LibPAS export'!CW36</f>
        <v>6795616</v>
      </c>
      <c r="BR34" s="10">
        <f>'LibPAS export'!CY36</f>
        <v>46168</v>
      </c>
      <c r="BS34" s="10">
        <f>'LibPAS export'!CZ36</f>
        <v>31938</v>
      </c>
      <c r="BT34" s="10">
        <f>'LibPAS export'!DA36</f>
        <v>78106</v>
      </c>
      <c r="BU34" s="10">
        <f>'LibPAS export'!DB36</f>
        <v>25088</v>
      </c>
      <c r="BV34" s="10">
        <f>'LibPAS export'!DC36</f>
        <v>11290</v>
      </c>
      <c r="BW34" s="10">
        <f>'LibPAS export'!DD36</f>
        <v>36378</v>
      </c>
      <c r="BX34" s="10">
        <f>'LibPAS export'!DE36</f>
        <v>5876</v>
      </c>
      <c r="BY34" s="10">
        <f>'LibPAS export'!DF36</f>
        <v>1246</v>
      </c>
      <c r="BZ34" s="10">
        <f>'LibPAS export'!DG36</f>
        <v>7122</v>
      </c>
      <c r="CA34" s="10">
        <f>'LibPAS export'!DH36</f>
        <v>121606</v>
      </c>
      <c r="CB34" s="10" t="str">
        <f>'LibPAS export'!DI36</f>
        <v/>
      </c>
      <c r="CC34" s="10">
        <f>'LibPAS export'!DJ36</f>
        <v>121606</v>
      </c>
      <c r="CD34" s="10">
        <f>'LibPAS export'!DK36</f>
        <v>968</v>
      </c>
      <c r="CE34" s="258">
        <f>'LibPAS export'!DX36</f>
        <v>36946</v>
      </c>
      <c r="CF34" s="244">
        <f>'LibPAS export'!DP36</f>
        <v>5</v>
      </c>
      <c r="CG34" s="244">
        <f>'LibPAS export'!DQ36</f>
        <v>67</v>
      </c>
      <c r="CH34" s="244">
        <f>'LibPAS export'!DR36</f>
        <v>72</v>
      </c>
      <c r="CI34" s="258">
        <f>'LibPAS export'!DM36</f>
        <v>4259</v>
      </c>
      <c r="CJ34" s="258">
        <f>'LibPAS export'!EC36</f>
        <v>6315</v>
      </c>
      <c r="CK34" s="258">
        <f>'LibPAS export'!DN36</f>
        <v>6771</v>
      </c>
      <c r="CL34" s="258">
        <f>'LibPAS export'!EG36</f>
        <v>563</v>
      </c>
      <c r="CM34" s="203">
        <f>'LibPAS export'!DS36</f>
        <v>0</v>
      </c>
      <c r="CN34" s="203">
        <f>'LibPAS export'!EQ36</f>
        <v>1</v>
      </c>
      <c r="CO34" s="244">
        <f>'LibPAS export'!DL36</f>
        <v>217</v>
      </c>
      <c r="CP34" s="10">
        <f>'LibPAS export'!ET36</f>
        <v>64764</v>
      </c>
      <c r="CQ34" s="10">
        <f>'LibPAS export'!EU36</f>
        <v>15501</v>
      </c>
      <c r="CR34" s="10">
        <f>'LibPAS export'!EV36</f>
        <v>80265</v>
      </c>
      <c r="CS34" s="10">
        <f>'LibPAS export'!EW36</f>
        <v>3830</v>
      </c>
      <c r="CT34" s="10">
        <f>'LibPAS export'!EX36</f>
        <v>200</v>
      </c>
      <c r="CU34" s="10">
        <f>'LibPAS export'!EY36</f>
        <v>4030</v>
      </c>
      <c r="CV34" s="10">
        <f>'LibPAS export'!EZ36</f>
        <v>44205</v>
      </c>
      <c r="CW34" s="10">
        <f>'LibPAS export'!FA36</f>
        <v>7594</v>
      </c>
      <c r="CX34" s="10">
        <f>'LibPAS export'!FB36</f>
        <v>51799</v>
      </c>
      <c r="CY34" s="10">
        <f>'LibPAS export'!FC36</f>
        <v>136094</v>
      </c>
      <c r="CZ34" s="10">
        <f>'LibPAS export'!FE36</f>
        <v>1525</v>
      </c>
      <c r="DA34" s="10" t="str">
        <f>'LibPAS export'!FF36</f>
        <v/>
      </c>
      <c r="DB34" s="10">
        <f>'LibPAS export'!FG36</f>
        <v>137619</v>
      </c>
      <c r="DC34" s="10">
        <f>'LibPAS export'!FH36</f>
        <v>4456</v>
      </c>
      <c r="DD34" s="10">
        <f>'LibPAS export'!FQ36</f>
        <v>904</v>
      </c>
      <c r="DE34" s="10">
        <f t="shared" si="0"/>
        <v>5360</v>
      </c>
      <c r="DF34" s="10">
        <f>'LibPAS export'!FI36</f>
        <v>22299</v>
      </c>
      <c r="DG34" s="10">
        <f>'LibPAS export'!FN36</f>
        <v>7584</v>
      </c>
      <c r="DH34" s="10" t="str">
        <f>'LibPAS export'!FR36</f>
        <v/>
      </c>
      <c r="DI34" s="10">
        <f>'LibPAS export'!FS36</f>
        <v>8488</v>
      </c>
      <c r="DJ34" s="258" t="str">
        <f>'LibPAS export'!FJ36</f>
        <v/>
      </c>
      <c r="DK34" s="258">
        <f>'LibPAS export'!FK36</f>
        <v>26755</v>
      </c>
      <c r="DL34" s="10">
        <f>'LibPAS export'!FU36</f>
        <v>86610</v>
      </c>
      <c r="DM34" s="10" t="str">
        <f>'LibPAS export'!FV36</f>
        <v/>
      </c>
      <c r="DN34" s="10" t="str">
        <f>'LibPAS export'!FW36</f>
        <v/>
      </c>
      <c r="DO34" s="10" t="str">
        <f>'LibPAS export'!FX36</f>
        <v/>
      </c>
      <c r="DP34" s="10">
        <f>'LibPAS export'!ER36</f>
        <v>86610</v>
      </c>
      <c r="DQ34" s="10" t="str">
        <f>'LibPAS export'!FY36</f>
        <v/>
      </c>
      <c r="DR34" s="10">
        <f>'LibPAS export'!GA36</f>
        <v>35877</v>
      </c>
      <c r="DS34" s="10">
        <f>'LibPAS export'!GB36</f>
        <v>14440</v>
      </c>
      <c r="DT34" s="10">
        <f>'LibPAS export'!GC36</f>
        <v>50317</v>
      </c>
      <c r="DU34" s="10">
        <f>'LibPAS export'!GD36</f>
        <v>203587</v>
      </c>
      <c r="DV34" s="244">
        <f>'LibPAS export'!GO36</f>
        <v>69</v>
      </c>
      <c r="DW34" s="244" t="str">
        <f>'LibPAS export'!GP36</f>
        <v/>
      </c>
      <c r="DX34" s="244">
        <f>'LibPAS export'!GQ36</f>
        <v>246</v>
      </c>
      <c r="DY34" s="244" t="str">
        <f>'LibPAS export'!GR36</f>
        <v/>
      </c>
      <c r="DZ34" s="244">
        <f>'LibPAS export'!GS36</f>
        <v>54</v>
      </c>
      <c r="EA34" s="244" t="str">
        <f>'LibPAS export'!GT36</f>
        <v/>
      </c>
      <c r="EB34" s="244">
        <f>'LibPAS export'!GU36</f>
        <v>369</v>
      </c>
      <c r="EC34" s="244">
        <f>'LibPAS export'!GV36</f>
        <v>602</v>
      </c>
      <c r="ED34" s="244">
        <f>'LibPAS export'!GW36</f>
        <v>0</v>
      </c>
      <c r="EE34" s="244">
        <f>'LibPAS export'!GX36</f>
        <v>602</v>
      </c>
      <c r="EF34" s="10">
        <f>'LibPAS export'!HB36</f>
        <v>5214</v>
      </c>
      <c r="EG34" s="10">
        <f>'LibPAS export'!HC36</f>
        <v>107</v>
      </c>
      <c r="EH34" s="10">
        <f>'LibPAS export'!HD36</f>
        <v>5321</v>
      </c>
      <c r="EI34" s="10">
        <f>'LibPAS export'!GY36</f>
        <v>673</v>
      </c>
      <c r="EJ34" s="10">
        <f>'LibPAS export'!GZ36</f>
        <v>0</v>
      </c>
      <c r="EK34" s="10">
        <f>'LibPAS export'!HA36</f>
        <v>673</v>
      </c>
      <c r="EL34" s="10">
        <f>'LibPAS export'!HE36</f>
        <v>6596</v>
      </c>
      <c r="EM34" s="10" t="s">
        <v>5026</v>
      </c>
      <c r="EN34" s="10" t="s">
        <v>5026</v>
      </c>
      <c r="EO34" s="10" t="s">
        <v>5026</v>
      </c>
      <c r="EP34" s="10" t="s">
        <v>5026</v>
      </c>
      <c r="EQ34" s="258">
        <f>'LibPAS export'!HQ36</f>
        <v>345</v>
      </c>
      <c r="ER34" s="258">
        <f>'LibPAS export'!HR36</f>
        <v>13111</v>
      </c>
      <c r="ES34" s="10">
        <f>'LibPAS export'!HL36</f>
        <v>12690</v>
      </c>
      <c r="ET34" s="10" t="str">
        <f>'LibPAS export'!HJ36</f>
        <v>Did not track this year</v>
      </c>
      <c r="EU34" s="10" t="str">
        <f>'LibPAS export'!HK36</f>
        <v>Did not track this year</v>
      </c>
      <c r="EV34" s="244">
        <f>'LibPAS export'!HS36</f>
        <v>21</v>
      </c>
      <c r="EW34" s="244">
        <f>'LibPAS export'!HT36</f>
        <v>91</v>
      </c>
      <c r="EX34" s="203" t="str">
        <f>'LibPAS export'!AT36</f>
        <v>www.granville.lib.nc.us</v>
      </c>
      <c r="EY34" s="244">
        <f>'LibPAS export'!HU36</f>
        <v>22</v>
      </c>
      <c r="EZ34" s="244">
        <f>'LibPAS export'!HV36</f>
        <v>46</v>
      </c>
      <c r="FA34" s="258">
        <f>'LibPAS export'!HW36</f>
        <v>61369</v>
      </c>
      <c r="FB34" s="10" t="str">
        <f>'LibPAS export'!HY36</f>
        <v/>
      </c>
      <c r="FC34" s="10" t="str">
        <f>'LibPAS export'!HZ36</f>
        <v/>
      </c>
      <c r="FD34" s="203" t="s">
        <v>1530</v>
      </c>
      <c r="FE34" s="203" t="s">
        <v>1530</v>
      </c>
      <c r="FF34" s="203" t="s">
        <v>1530</v>
      </c>
      <c r="FG34" s="203" t="s">
        <v>1530</v>
      </c>
      <c r="FH34" s="203" t="s">
        <v>1530</v>
      </c>
      <c r="FI34" s="203" t="s">
        <v>1530</v>
      </c>
      <c r="FJ34" s="203" t="s">
        <v>1530</v>
      </c>
      <c r="FK34" s="203" t="s">
        <v>1530</v>
      </c>
      <c r="FL34" s="203" t="s">
        <v>1530</v>
      </c>
      <c r="FM34" s="203" t="s">
        <v>1530</v>
      </c>
      <c r="FN34" s="203" t="s">
        <v>1530</v>
      </c>
      <c r="FO34" s="203" t="s">
        <v>1530</v>
      </c>
      <c r="FP34" s="203" t="s">
        <v>1530</v>
      </c>
      <c r="FQ34" s="203" t="s">
        <v>1530</v>
      </c>
      <c r="FR34" s="203" t="s">
        <v>1530</v>
      </c>
      <c r="FS34" s="203" t="s">
        <v>1530</v>
      </c>
      <c r="FT34" s="203" t="s">
        <v>1530</v>
      </c>
      <c r="FU34" s="203" t="s">
        <v>1530</v>
      </c>
      <c r="FV34" s="203" t="s">
        <v>1530</v>
      </c>
      <c r="FW34" s="203" t="s">
        <v>1530</v>
      </c>
      <c r="FX34" s="203" t="s">
        <v>1530</v>
      </c>
      <c r="FY34" s="203" t="s">
        <v>1530</v>
      </c>
      <c r="FZ34" s="203" t="s">
        <v>1530</v>
      </c>
      <c r="GA34" s="203" t="s">
        <v>1530</v>
      </c>
      <c r="GB34" s="203" t="s">
        <v>1530</v>
      </c>
      <c r="GC34" s="203" t="str">
        <f>'LibPAS export'!G36</f>
        <v>NC0034</v>
      </c>
      <c r="GD34" s="203" t="str">
        <f>'LibPAS export'!H36</f>
        <v>C-GRANVILLE</v>
      </c>
      <c r="GE34" s="203" t="str">
        <f>'LibPAS export'!I36</f>
        <v>NO</v>
      </c>
      <c r="GF34" s="203" t="str">
        <f>'LibPAS export'!J36</f>
        <v>CO</v>
      </c>
      <c r="GG34" s="203" t="str">
        <f>'LibPAS export'!K36</f>
        <v>MO</v>
      </c>
      <c r="GH34" s="203" t="str">
        <f>'LibPAS export'!L36</f>
        <v>Y</v>
      </c>
      <c r="GI34" s="203" t="str">
        <f>'LibPAS export'!M36</f>
        <v>CO1</v>
      </c>
      <c r="GJ34" s="203" t="str">
        <f>'LibPAS export'!N36</f>
        <v>N</v>
      </c>
      <c r="GK34" s="258">
        <f>'LibPAS export'!O36</f>
        <v>58036</v>
      </c>
      <c r="GL34" s="203">
        <f>'LibPAS export'!AH36</f>
        <v>2</v>
      </c>
      <c r="GM34" s="203" t="str">
        <f>'LibPAS export'!AI36</f>
        <v>County</v>
      </c>
      <c r="GN34" s="203" t="str">
        <f>'LibPAS export'!P36</f>
        <v>Yes</v>
      </c>
      <c r="GO34" s="203">
        <f>'LibPAS export'!Q36</f>
        <v>492</v>
      </c>
      <c r="GP34" s="203">
        <f>'LibPAS export'!R36</f>
        <v>47</v>
      </c>
      <c r="GQ34" s="203">
        <f>'LibPAS export'!S36</f>
        <v>2661</v>
      </c>
      <c r="GR34" s="203">
        <f>'LibPAS export'!T36</f>
        <v>10075</v>
      </c>
      <c r="GS34" s="203">
        <f>'LibPAS export'!U36</f>
        <v>149</v>
      </c>
      <c r="GT34" s="203">
        <f>'LibPAS export'!V36</f>
        <v>13</v>
      </c>
      <c r="GU34" s="203">
        <f>'LibPAS export'!W36</f>
        <v>140</v>
      </c>
      <c r="GV34" s="203">
        <f>'LibPAS export'!X36</f>
        <v>2152</v>
      </c>
      <c r="GW34" s="283">
        <f>'LibPAS export'!GF36</f>
        <v>0.80669999999999997</v>
      </c>
      <c r="GX34" s="283">
        <f>'LibPAS export'!GG36</f>
        <v>9.1270000000000004E-2</v>
      </c>
      <c r="GY34" s="245">
        <f>'LibPAS export'!GH36</f>
        <v>17.875340000000001</v>
      </c>
      <c r="GZ34" s="245">
        <f>'LibPAS export'!GI36</f>
        <v>21.63008</v>
      </c>
      <c r="HA34" s="245">
        <f>'LibPAS export'!GJ36</f>
        <v>8.7246400000000008</v>
      </c>
      <c r="HB34" s="284">
        <f>'LibPAS export'!JC36</f>
        <v>10.179539999999999</v>
      </c>
      <c r="HC34" s="284">
        <f>'LibPAS export'!JD36</f>
        <v>6.8627599999999997</v>
      </c>
      <c r="HD34" s="284">
        <f>'LibPAS export'!JE36</f>
        <v>1.5458099999999999</v>
      </c>
      <c r="HE34" s="284">
        <f>'LibPAS export'!JF36</f>
        <v>17.521909999999998</v>
      </c>
      <c r="HF34" s="284">
        <f>'LibPAS export'!JG36</f>
        <v>11.81279</v>
      </c>
      <c r="HG34" s="284">
        <f>'LibPAS export'!JH36</f>
        <v>2.66079</v>
      </c>
      <c r="HH34" s="284">
        <f>'LibPAS export'!JI36</f>
        <v>4.3305800000000003</v>
      </c>
      <c r="HI34" s="284">
        <f>'LibPAS export'!JJ36</f>
        <v>2.9195600000000002</v>
      </c>
      <c r="HJ34" s="284">
        <f>'LibPAS export'!JK36</f>
        <v>0.65761999999999998</v>
      </c>
      <c r="HK34" s="284">
        <f>'LibPAS export'!JL36</f>
        <v>69.475970000000004</v>
      </c>
      <c r="HL34" s="284">
        <f>'LibPAS export'!JM36</f>
        <v>46.838769999999997</v>
      </c>
      <c r="HM34" s="284">
        <f>'LibPAS export'!JN36</f>
        <v>10.550280000000001</v>
      </c>
      <c r="HN34" s="284">
        <f>'LibPAS export'!JO36</f>
        <v>133.66434000000001</v>
      </c>
      <c r="HO34" s="284">
        <f>'LibPAS export'!JP36</f>
        <v>90.112799999999993</v>
      </c>
      <c r="HP34" s="284">
        <f>'LibPAS export'!JQ36</f>
        <v>20.297599999999999</v>
      </c>
      <c r="HQ34" s="284">
        <f>'LibPAS export'!JR36</f>
        <v>15.791969999999999</v>
      </c>
      <c r="HR34" s="284">
        <f>'LibPAS export'!JS36</f>
        <v>10.646509999999999</v>
      </c>
      <c r="HS34" s="284">
        <f>'LibPAS export'!JT36</f>
        <v>2.3980899999999998</v>
      </c>
      <c r="HT34" s="284">
        <f>'LibPAS export'!JU36</f>
        <v>1.4923500000000001</v>
      </c>
      <c r="HU34" s="284">
        <f>'LibPAS export'!JV36</f>
        <v>3.5079400000000001</v>
      </c>
      <c r="HV34" s="284">
        <f>'LibPAS export'!JW36</f>
        <v>0.41735</v>
      </c>
      <c r="HW34" s="284">
        <f>'LibPAS export'!JX36</f>
        <v>1.80853</v>
      </c>
      <c r="HX34" s="284">
        <f>'LibPAS export'!JY36</f>
        <v>0.21865999999999999</v>
      </c>
      <c r="HY34" s="284">
        <f>'LibPAS export'!JZ36</f>
        <v>0.96196999999999999</v>
      </c>
      <c r="HZ34" s="284">
        <f>'LibPAS export'!KA36</f>
        <v>0.86699999999999999</v>
      </c>
      <c r="IA34" s="284">
        <f>'LibPAS export'!KB36</f>
        <v>0.11365</v>
      </c>
      <c r="IB34" s="284">
        <f>'LibPAS export'!KC36</f>
        <v>3.6000000000000002E-4</v>
      </c>
      <c r="IC34" s="284">
        <f>'LibPAS export'!KD36</f>
        <v>1.57E-3</v>
      </c>
      <c r="ID34" s="284">
        <f>'LibPAS export'!KE36</f>
        <v>1.0574300000000001</v>
      </c>
      <c r="IE34" s="284">
        <f>'LibPAS export'!KF36</f>
        <v>1.0370000000000001E-2</v>
      </c>
      <c r="IF34" s="284">
        <f>'LibPAS export'!KG36</f>
        <v>9.1679999999999998E-2</v>
      </c>
      <c r="IG34" s="284">
        <f>'LibPAS export'!KH36</f>
        <v>685</v>
      </c>
      <c r="IH34" s="284">
        <f>'LibPAS export'!KI36</f>
        <v>3172</v>
      </c>
      <c r="II34" s="284">
        <f>'LibPAS export'!KJ36</f>
        <v>3172</v>
      </c>
      <c r="IJ34" s="284">
        <f>'LibPAS export'!KK36</f>
        <v>11004</v>
      </c>
      <c r="IK34" s="284">
        <f>'LibPAS export'!KL36</f>
        <v>50896</v>
      </c>
      <c r="IL34" s="284">
        <f>'LibPAS export'!KM36</f>
        <v>50896</v>
      </c>
      <c r="IM34" s="284">
        <f>'LibPAS export'!KN36</f>
        <v>21652</v>
      </c>
      <c r="IN34" s="284">
        <f>'LibPAS export'!KO36</f>
        <v>21652</v>
      </c>
      <c r="IO34" s="284">
        <f>'LibPAS export'!KP36</f>
        <v>0.48735000000000001</v>
      </c>
      <c r="IP34" s="284">
        <f>'LibPAS export'!KQ36</f>
        <v>4681</v>
      </c>
      <c r="IQ34" s="284">
        <f>'LibPAS export'!KR36</f>
        <v>2.2507799999999998</v>
      </c>
      <c r="IR34" s="284">
        <f>'LibPAS export'!KS36</f>
        <v>1.9411400000000001</v>
      </c>
      <c r="IS34" s="284">
        <f>'LibPAS export'!KT36</f>
        <v>15.482839999999999</v>
      </c>
      <c r="IT34" s="284">
        <f>'LibPAS export'!KU36</f>
        <v>0</v>
      </c>
      <c r="IU34" s="284">
        <f>'LibPAS export'!KV36</f>
        <v>0.76409000000000005</v>
      </c>
      <c r="IV34" s="284">
        <f>'LibPAS export'!KW36</f>
        <v>18.18807</v>
      </c>
      <c r="IW34" s="284">
        <f>'LibPAS export'!KX36</f>
        <v>10.24164</v>
      </c>
      <c r="IX34" s="284">
        <f>'LibPAS export'!KY36</f>
        <v>3.0621900000000002</v>
      </c>
      <c r="IY34" s="284">
        <f>'LibPAS export'!KZ36</f>
        <v>0</v>
      </c>
      <c r="IZ34" s="284">
        <f>'LibPAS export'!LA36</f>
        <v>3.7399999999999998E-3</v>
      </c>
      <c r="JA34" s="284">
        <f>'LibPAS export'!LB36</f>
        <v>0.63660000000000005</v>
      </c>
      <c r="JB34" s="284">
        <f>'LibPAS export'!LC36</f>
        <v>1.24E-3</v>
      </c>
      <c r="JC34" s="284">
        <f>'LibPAS export'!LD36</f>
        <v>7.9500000000000001E-2</v>
      </c>
      <c r="JD34" s="284">
        <f>'LibPAS export'!LE36</f>
        <v>0.36767</v>
      </c>
      <c r="JE34" s="284">
        <f>'LibPAS export'!LF36</f>
        <v>4.3126600000000002</v>
      </c>
      <c r="JF34" s="284">
        <f>'LibPAS export'!LG36</f>
        <v>2.0953499999999998</v>
      </c>
      <c r="JG34" s="284">
        <f>'LibPAS export'!LH36</f>
        <v>0.24984000000000001</v>
      </c>
      <c r="JH34" s="284">
        <f>'LibPAS export'!LI36</f>
        <v>734</v>
      </c>
      <c r="JI34" s="284">
        <f>'LibPAS export'!LJ36</f>
        <v>1.43093</v>
      </c>
      <c r="JJ34" s="284">
        <f>'LibPAS export'!LK36</f>
        <v>2.64289</v>
      </c>
      <c r="JK34" s="284">
        <f>'LibPAS export'!LL36</f>
        <v>210</v>
      </c>
      <c r="JL34" s="284">
        <f>'LibPAS export'!LM36</f>
        <v>145</v>
      </c>
      <c r="JM34" s="284">
        <f>'LibPAS export'!LN36</f>
        <v>15.19143</v>
      </c>
      <c r="JN34" s="284">
        <f>'LibPAS export'!LO36</f>
        <v>2.3069000000000002</v>
      </c>
      <c r="JO34" s="284">
        <f>'LibPAS export'!LP36</f>
        <v>1.63002</v>
      </c>
      <c r="JP34" s="284">
        <f>'LibPAS export'!LQ36</f>
        <v>0.31877</v>
      </c>
      <c r="JQ34" s="284">
        <f>'LibPAS export'!LR36</f>
        <v>6.8919999999999995E-2</v>
      </c>
      <c r="JR34" s="284">
        <f>'LibPAS export'!LS36</f>
        <v>0.28816999999999998</v>
      </c>
      <c r="JS34" s="284">
        <f>'LibPAS export'!LT36</f>
        <v>0</v>
      </c>
      <c r="JT34" s="284">
        <f>'LibPAS export'!LU36</f>
        <v>1</v>
      </c>
      <c r="JU34" s="284">
        <f>'LibPAS export'!LV36</f>
        <v>0.42542000000000002</v>
      </c>
      <c r="JV34" s="284">
        <f>'LibPAS export'!LW36</f>
        <v>1665</v>
      </c>
      <c r="JW34" s="284">
        <f>'LibPAS export'!LX36</f>
        <v>26.633569999999999</v>
      </c>
      <c r="JX34" s="284">
        <f>'LibPAS export'!LY36</f>
        <v>3915</v>
      </c>
      <c r="JY34" s="284">
        <f>'LibPAS export'!LZ36</f>
        <v>1.6601300000000001</v>
      </c>
      <c r="JZ34" s="284">
        <f>'LibPAS export'!MA36</f>
        <v>11.33046</v>
      </c>
      <c r="KA34" s="284">
        <f>'LibPAS export'!MB36</f>
        <v>6.2330000000000003E-2</v>
      </c>
      <c r="KB34" s="284">
        <f>'LibPAS export'!MC36</f>
        <v>244</v>
      </c>
      <c r="KC34" s="284">
        <f>'LibPAS export'!MD36</f>
        <v>2.05192</v>
      </c>
      <c r="KD34" s="284">
        <f>'LibPAS export'!ME36</f>
        <v>0.65761999999999998</v>
      </c>
      <c r="KE34" s="284">
        <f>'LibPAS export'!MF36</f>
        <v>0.87292999999999998</v>
      </c>
      <c r="KF34" s="284">
        <f>'LibPAS export'!MG36</f>
        <v>13.171139999999999</v>
      </c>
      <c r="KG34" s="284">
        <f>'LibPAS export'!MH36</f>
        <v>1.72129</v>
      </c>
      <c r="KH34" s="284">
        <f>'LibPAS export'!MI36</f>
        <v>4.3305800000000003</v>
      </c>
      <c r="KI34" s="284">
        <f>'LibPAS export'!MJ36</f>
        <v>36.75</v>
      </c>
      <c r="KJ34" s="284">
        <f>'LibPAS export'!MK36</f>
        <v>32128</v>
      </c>
      <c r="KK34" s="284">
        <f>'LibPAS export'!ML36</f>
        <v>25815</v>
      </c>
      <c r="KL34" s="284">
        <f>'LibPAS export'!MM36</f>
        <v>0.21360000000000001</v>
      </c>
      <c r="KM34" s="284">
        <f>'LibPAS export'!MN36</f>
        <v>1.45784</v>
      </c>
      <c r="KN34" s="284">
        <f>'LibPAS export'!MO36</f>
        <v>9.0870000000000006E-2</v>
      </c>
      <c r="KO34" s="284">
        <f>'LibPAS export'!MP36</f>
        <v>4.6179999999999999E-2</v>
      </c>
      <c r="KP34" s="284">
        <f>'LibPAS export'!MQ36</f>
        <v>0.31520999999999999</v>
      </c>
      <c r="KQ34" s="284">
        <f>'LibPAS export'!MR36</f>
        <v>1.9650000000000001E-2</v>
      </c>
      <c r="KR34" s="284">
        <f>'LibPAS export'!MS36</f>
        <v>1</v>
      </c>
      <c r="KS34" s="284">
        <f>'LibPAS export'!MT36</f>
        <v>0.2162162</v>
      </c>
      <c r="KT34" s="284">
        <f>'LibPAS export'!MU36</f>
        <v>0.78378380000000003</v>
      </c>
      <c r="KU34" s="284">
        <f>'LibPAS export'!MV36</f>
        <v>0.19649920000000001</v>
      </c>
      <c r="KV34" s="284">
        <f>'LibPAS export'!MW36</f>
        <v>0.80350080000000002</v>
      </c>
      <c r="KW34" s="284">
        <f>'LibPAS export'!MX36</f>
        <v>0.15185499999999999</v>
      </c>
      <c r="KX34" s="284">
        <f>'LibPAS export'!MY36</f>
        <v>2.38791E-2</v>
      </c>
      <c r="KY34" s="284">
        <f>'LibPAS export'!MZ36</f>
        <v>0.13247429999999999</v>
      </c>
      <c r="KZ34" s="284">
        <f>'LibPAS export'!NA36</f>
        <v>2.06771E-2</v>
      </c>
      <c r="LA34" s="284">
        <f>'LibPAS export'!NB36</f>
        <v>0.17397270000000001</v>
      </c>
      <c r="LB34" s="284">
        <f>'LibPAS export'!NC36</f>
        <v>0.1072988</v>
      </c>
      <c r="LC34" s="284">
        <f>'LibPAS export'!ND36</f>
        <v>0.54169800000000001</v>
      </c>
      <c r="LD34" s="284">
        <f>'LibPAS export'!NE36</f>
        <v>0.67417229999999995</v>
      </c>
      <c r="LE34" s="284">
        <f>'LibPAS export'!NF36</f>
        <v>0</v>
      </c>
      <c r="LF34" s="284">
        <f>'LibPAS export'!NG36</f>
        <v>0.85126329999999995</v>
      </c>
      <c r="LG34" s="284">
        <f>'LibPAS export'!NH36</f>
        <v>4.2010800000000001E-2</v>
      </c>
      <c r="LH34" s="284">
        <f>'LibPAS export'!NI36</f>
        <v>0.106726</v>
      </c>
      <c r="LI34" s="284">
        <f>'LibPAS export'!NJ36</f>
        <v>6313</v>
      </c>
      <c r="LJ34" s="284">
        <f>'LibPAS export'!NK36</f>
        <v>4.0460900000000004</v>
      </c>
      <c r="LK34" s="284">
        <f>'LibPAS export'!NL36</f>
        <v>14509</v>
      </c>
      <c r="LL34" s="284">
        <f>'LibPAS export'!NM36</f>
        <v>14509</v>
      </c>
      <c r="LM34" s="284">
        <f>'LibPAS export'!NN36</f>
        <v>3137</v>
      </c>
      <c r="LN34" s="284">
        <f>'LibPAS export'!NO36</f>
        <v>0.70658710000000002</v>
      </c>
      <c r="LO34" s="284">
        <f>'LibPAS export'!NP36</f>
        <v>0.15724920000000001</v>
      </c>
      <c r="LP34" s="284">
        <f>'LibPAS export'!NQ36</f>
        <v>0.1361637</v>
      </c>
      <c r="LQ34" s="284">
        <f>'LibPAS export'!NR36</f>
        <v>0.18135000000000001</v>
      </c>
      <c r="LR34" s="284">
        <f>'LibPAS export'!NS36</f>
        <v>0.74155000000000004</v>
      </c>
      <c r="LS34" s="284">
        <f>'LibPAS export'!NT36</f>
        <v>0.14571000000000001</v>
      </c>
      <c r="LT34" s="284">
        <f>'LibPAS export'!NU36</f>
        <v>4</v>
      </c>
      <c r="LU34" s="284">
        <f>'LibPAS export'!NV36</f>
        <v>0.91554000000000002</v>
      </c>
      <c r="LV34" s="284">
        <f>'LibPAS export'!NW36</f>
        <v>4</v>
      </c>
      <c r="LW34" s="284">
        <f>'LibPAS export'!NX36</f>
        <v>0.64690999999999999</v>
      </c>
      <c r="LX34" s="284">
        <f>'LibPAS export'!NY36</f>
        <v>9.8239999999999994E-2</v>
      </c>
      <c r="LY34" s="284">
        <f>'LibPAS export'!NZ36</f>
        <v>8.2049999999999998E-2</v>
      </c>
      <c r="LZ34" s="285">
        <f>'LibPAS export'!EH36</f>
        <v>4.1267900000000003E-2</v>
      </c>
      <c r="MA34" s="285">
        <f>'LibPAS export'!EI36</f>
        <v>1.2210000000000001E-3</v>
      </c>
      <c r="MB34" s="285">
        <f>'LibPAS export'!EJ36</f>
        <v>0.24659429999999999</v>
      </c>
      <c r="MC34" s="285">
        <f>'LibPAS export'!EK36</f>
        <v>0</v>
      </c>
      <c r="MD34" s="285">
        <f>'LibPAS export'!EL36</f>
        <v>0.2078923</v>
      </c>
      <c r="ME34" s="285">
        <f>'LibPAS export'!EM36</f>
        <v>4.0509999999999998E-4</v>
      </c>
      <c r="MF34" s="285">
        <f>'LibPAS export'!EN36</f>
        <v>0.68426770000000003</v>
      </c>
      <c r="MG34" s="285">
        <f>'LibPAS export'!EO36</f>
        <v>5.9499099999999999E-2</v>
      </c>
      <c r="MH34" s="285">
        <f>'LibPAS export'!EP36</f>
        <v>0.64460220000000001</v>
      </c>
      <c r="MI34" s="285"/>
    </row>
    <row r="35" spans="1:347" x14ac:dyDescent="0.2">
      <c r="A35" s="6" t="str">
        <f>'LibPAS export'!G37</f>
        <v>NC0035</v>
      </c>
      <c r="B35" s="6" t="s">
        <v>2829</v>
      </c>
      <c r="C35" s="203" t="s">
        <v>2004</v>
      </c>
      <c r="D35" s="203" t="s">
        <v>2005</v>
      </c>
      <c r="E35" s="203" t="str">
        <f>'LibPAS export'!AG37</f>
        <v>GREENSBORO PUBLIC LIBRARY</v>
      </c>
      <c r="F35" s="203" t="str">
        <f>'LibPAS export'!AJ37</f>
        <v>GUILFORD</v>
      </c>
      <c r="G35" s="203" t="str">
        <f>'LibPAS export'!Y37</f>
        <v>PO BOX 3178</v>
      </c>
      <c r="H35" s="203" t="str">
        <f>'LibPAS export'!Z37</f>
        <v>GREENSBORO</v>
      </c>
      <c r="I35" s="203" t="str">
        <f>'LibPAS export'!AA37</f>
        <v>27402</v>
      </c>
      <c r="J35" s="203" t="str">
        <f>'LibPAS export'!AB37</f>
        <v>3178</v>
      </c>
      <c r="K35" s="203" t="str">
        <f>'LibPAS export'!AC37</f>
        <v>219 N CHURCH ST</v>
      </c>
      <c r="L35" s="203" t="str">
        <f>'LibPAS export'!AD37</f>
        <v>GREENSBORO</v>
      </c>
      <c r="M35" s="203" t="str">
        <f>'LibPAS export'!AE37</f>
        <v>27401</v>
      </c>
      <c r="N35" s="203" t="str">
        <f>'LibPAS export'!AF37</f>
        <v>2941</v>
      </c>
      <c r="O35" s="203" t="str">
        <f>'LibPAS export'!AK37</f>
        <v>Brigitte Blanton</v>
      </c>
      <c r="P35" s="203" t="str">
        <f>'LibPAS export'!AL37</f>
        <v>(336) 373-2716</v>
      </c>
      <c r="Q35" s="203" t="str">
        <f>'LibPAS export'!AM37</f>
        <v>(336) 333-6781</v>
      </c>
      <c r="R35" s="203" t="str">
        <f>'LibPAS export'!AN37</f>
        <v>brigitte.blanton@greensboro-nc.gov</v>
      </c>
      <c r="S35" s="203" t="str">
        <f>'LibPAS export'!AO37</f>
        <v>Michele Richardson</v>
      </c>
      <c r="T35" s="203" t="str">
        <f>'LibPAS export'!AP37</f>
        <v>Business Manager</v>
      </c>
      <c r="U35" s="203" t="str">
        <f>'LibPAS export'!AQ37</f>
        <v>(336) 373-2714</v>
      </c>
      <c r="V35" s="203" t="str">
        <f>'LibPAS export'!AR37</f>
        <v>(336) 333-6781</v>
      </c>
      <c r="W35" s="203" t="str">
        <f>'LibPAS export'!AS37</f>
        <v>michele.richardson@greensboro-nc.gov</v>
      </c>
      <c r="X35" s="203">
        <f>'LibPAS export'!BB37</f>
        <v>1</v>
      </c>
      <c r="Y35" s="203">
        <f>'LibPAS export'!BC37</f>
        <v>6</v>
      </c>
      <c r="Z35" s="203">
        <f>'LibPAS export'!BD37</f>
        <v>1</v>
      </c>
      <c r="AA35" s="203">
        <f>'LibPAS export'!BE37</f>
        <v>0</v>
      </c>
      <c r="AB35" s="10">
        <f>'LibPAS export'!BH37</f>
        <v>25680</v>
      </c>
      <c r="AC35" s="203">
        <f>'LibPAS export'!BI37</f>
        <v>30</v>
      </c>
      <c r="AD35" s="203">
        <f>'LibPAS export'!BJ37</f>
        <v>0</v>
      </c>
      <c r="AE35" s="203">
        <f>'LibPAS export'!BK37</f>
        <v>30</v>
      </c>
      <c r="AF35" s="203">
        <f>'LibPAS export'!BL37</f>
        <v>60.5</v>
      </c>
      <c r="AG35" s="203">
        <f>'LibPAS export'!BM37</f>
        <v>90.5</v>
      </c>
      <c r="AH35" s="286">
        <f>'LibPAS export'!BN37</f>
        <v>0.3314917</v>
      </c>
      <c r="AI35" s="246">
        <f>'LibPAS export'!BO37</f>
        <v>106038</v>
      </c>
      <c r="AJ35" s="246" t="str">
        <f>'LibPAS export'!BP37</f>
        <v/>
      </c>
      <c r="AK35" s="274" t="str">
        <f>'LibPAS export'!BQ37</f>
        <v>2012</v>
      </c>
      <c r="AL35" s="276">
        <f>'LibPAS export'!BR37</f>
        <v>35250</v>
      </c>
      <c r="AM35" s="276">
        <f>'LibPAS export'!BS37</f>
        <v>8.65</v>
      </c>
      <c r="AN35" s="276">
        <f>'LibPAS export'!BT37</f>
        <v>8.65</v>
      </c>
      <c r="AO35" s="276">
        <f>'LibPAS export'!BU37</f>
        <v>13.95</v>
      </c>
      <c r="AP35" s="246">
        <f>'LibPAS export'!BW37</f>
        <v>6449895</v>
      </c>
      <c r="AQ35" s="246">
        <f>'LibPAS export'!BX37</f>
        <v>1356847</v>
      </c>
      <c r="AR35" s="246">
        <f>'LibPAS export'!BY37</f>
        <v>7806742</v>
      </c>
      <c r="AS35" s="246">
        <f>'LibPAS export'!BZ37</f>
        <v>310153</v>
      </c>
      <c r="AT35" s="246">
        <f>'LibPAS export'!CA37</f>
        <v>0</v>
      </c>
      <c r="AU35" s="246">
        <f>'LibPAS export'!CB37</f>
        <v>310153</v>
      </c>
      <c r="AV35" s="246">
        <f>'LibPAS export'!CC37</f>
        <v>0</v>
      </c>
      <c r="AW35" s="246">
        <f>'LibPAS export'!CD37</f>
        <v>0</v>
      </c>
      <c r="AX35" s="246">
        <f>'LibPAS export'!CE37</f>
        <v>0</v>
      </c>
      <c r="AY35" s="246">
        <f>'LibPAS export'!CF37</f>
        <v>227955</v>
      </c>
      <c r="AZ35" s="246">
        <f>'LibPAS export'!BV37</f>
        <v>8344850</v>
      </c>
      <c r="BA35" s="246">
        <f>'LibPAS export'!CH37</f>
        <v>3878122</v>
      </c>
      <c r="BB35" s="246">
        <f>'LibPAS export'!CI37</f>
        <v>1361945</v>
      </c>
      <c r="BC35" s="246">
        <f>'LibPAS export'!CJ37</f>
        <v>5240067</v>
      </c>
      <c r="BD35" s="246">
        <f>'LibPAS export'!CK37</f>
        <v>604184</v>
      </c>
      <c r="BE35" s="246">
        <f>'LibPAS export'!CL37</f>
        <v>341812</v>
      </c>
      <c r="BF35" s="246">
        <f>'LibPAS export'!CM37</f>
        <v>164344</v>
      </c>
      <c r="BG35" s="246">
        <f>'LibPAS export'!CN37</f>
        <v>1110340</v>
      </c>
      <c r="BH35" s="246">
        <f>'LibPAS export'!CO37</f>
        <v>1236575</v>
      </c>
      <c r="BI35" s="246">
        <f>'LibPAS export'!CP37</f>
        <v>7586982</v>
      </c>
      <c r="BJ35" s="246">
        <f>'LibPAS export'!CQ37</f>
        <v>464006</v>
      </c>
      <c r="BK35" s="283">
        <f>'LibPAS export'!CG37</f>
        <v>5.5603899999999998E-2</v>
      </c>
      <c r="BL35" s="246">
        <f>'LibPAS export'!CR37</f>
        <v>0</v>
      </c>
      <c r="BM35" s="246">
        <f>'LibPAS export'!CS37</f>
        <v>0</v>
      </c>
      <c r="BN35" s="246">
        <f>'LibPAS export'!CT37</f>
        <v>0</v>
      </c>
      <c r="BO35" s="246">
        <f>'LibPAS export'!CU37</f>
        <v>0</v>
      </c>
      <c r="BP35" s="246">
        <f>'LibPAS export'!CV37</f>
        <v>0</v>
      </c>
      <c r="BQ35" s="246">
        <f>'LibPAS export'!CW37</f>
        <v>0</v>
      </c>
      <c r="BR35" s="10">
        <f>'LibPAS export'!CY37</f>
        <v>123199</v>
      </c>
      <c r="BS35" s="10">
        <f>'LibPAS export'!CZ37</f>
        <v>179379</v>
      </c>
      <c r="BT35" s="10">
        <f>'LibPAS export'!DA37</f>
        <v>302578</v>
      </c>
      <c r="BU35" s="10">
        <f>'LibPAS export'!DB37</f>
        <v>120970</v>
      </c>
      <c r="BV35" s="10">
        <f>'LibPAS export'!DC37</f>
        <v>67984</v>
      </c>
      <c r="BW35" s="10">
        <f>'LibPAS export'!DD37</f>
        <v>188954</v>
      </c>
      <c r="BX35" s="10">
        <f>'LibPAS export'!DE37</f>
        <v>21946</v>
      </c>
      <c r="BY35" s="10">
        <f>'LibPAS export'!DF37</f>
        <v>2074</v>
      </c>
      <c r="BZ35" s="10">
        <f>'LibPAS export'!DG37</f>
        <v>24020</v>
      </c>
      <c r="CA35" s="10">
        <f>'LibPAS export'!DH37</f>
        <v>515552</v>
      </c>
      <c r="CB35" s="10" t="str">
        <f>'LibPAS export'!DI37</f>
        <v/>
      </c>
      <c r="CC35" s="10">
        <f>'LibPAS export'!DJ37</f>
        <v>515552</v>
      </c>
      <c r="CD35" s="10">
        <f>'LibPAS export'!DK37</f>
        <v>1167</v>
      </c>
      <c r="CE35" s="258">
        <f>'LibPAS export'!DX37</f>
        <v>54141</v>
      </c>
      <c r="CF35" s="244">
        <f>'LibPAS export'!DP37</f>
        <v>17</v>
      </c>
      <c r="CG35" s="244">
        <f>'LibPAS export'!DQ37</f>
        <v>67</v>
      </c>
      <c r="CH35" s="244">
        <f>'LibPAS export'!DR37</f>
        <v>84</v>
      </c>
      <c r="CI35" s="258">
        <f>'LibPAS export'!DM37</f>
        <v>19645</v>
      </c>
      <c r="CJ35" s="258">
        <f>'LibPAS export'!EC37</f>
        <v>14222</v>
      </c>
      <c r="CK35" s="258">
        <f>'LibPAS export'!DN37</f>
        <v>37358</v>
      </c>
      <c r="CL35" s="258">
        <f>'LibPAS export'!EG37</f>
        <v>793</v>
      </c>
      <c r="CM35" s="203">
        <f>'LibPAS export'!DS37</f>
        <v>0</v>
      </c>
      <c r="CN35" s="203">
        <f>'LibPAS export'!EQ37</f>
        <v>88</v>
      </c>
      <c r="CO35" s="244">
        <f>'LibPAS export'!DL37</f>
        <v>761</v>
      </c>
      <c r="CP35" s="10">
        <f>'LibPAS export'!ET37</f>
        <v>344782</v>
      </c>
      <c r="CQ35" s="10">
        <f>'LibPAS export'!EU37</f>
        <v>157623</v>
      </c>
      <c r="CR35" s="10">
        <f>'LibPAS export'!EV37</f>
        <v>502405</v>
      </c>
      <c r="CS35" s="10">
        <f>'LibPAS export'!EW37</f>
        <v>60824</v>
      </c>
      <c r="CT35" s="10">
        <f>'LibPAS export'!EX37</f>
        <v>1610</v>
      </c>
      <c r="CU35" s="10">
        <f>'LibPAS export'!EY37</f>
        <v>62434</v>
      </c>
      <c r="CV35" s="10">
        <f>'LibPAS export'!EZ37</f>
        <v>528880</v>
      </c>
      <c r="CW35" s="10">
        <f>'LibPAS export'!FA37</f>
        <v>122299</v>
      </c>
      <c r="CX35" s="10">
        <f>'LibPAS export'!FB37</f>
        <v>651179</v>
      </c>
      <c r="CY35" s="10">
        <f>'LibPAS export'!FC37</f>
        <v>1216018</v>
      </c>
      <c r="CZ35" s="10">
        <f>'LibPAS export'!FE37</f>
        <v>0</v>
      </c>
      <c r="DA35" s="10" t="str">
        <f>'LibPAS export'!FF37</f>
        <v/>
      </c>
      <c r="DB35" s="10">
        <f>'LibPAS export'!FG37</f>
        <v>1216018</v>
      </c>
      <c r="DC35" s="10">
        <f>'LibPAS export'!FH37</f>
        <v>76942</v>
      </c>
      <c r="DD35" s="10">
        <f>'LibPAS export'!FQ37</f>
        <v>44363</v>
      </c>
      <c r="DE35" s="10">
        <f t="shared" si="0"/>
        <v>121305</v>
      </c>
      <c r="DF35" s="10">
        <f>'LibPAS export'!FI37</f>
        <v>279703</v>
      </c>
      <c r="DG35" s="10">
        <f>'LibPAS export'!FN37</f>
        <v>112245</v>
      </c>
      <c r="DH35" s="10">
        <f>'LibPAS export'!FR37</f>
        <v>0</v>
      </c>
      <c r="DI35" s="10">
        <f>'LibPAS export'!FS37</f>
        <v>156608</v>
      </c>
      <c r="DJ35" s="258" t="str">
        <f>'LibPAS export'!FJ37</f>
        <v/>
      </c>
      <c r="DK35" s="258">
        <f>'LibPAS export'!FK37</f>
        <v>356645</v>
      </c>
      <c r="DL35" s="10">
        <f>'LibPAS export'!FU37</f>
        <v>546723</v>
      </c>
      <c r="DM35" s="10">
        <f>'LibPAS export'!FV37</f>
        <v>1177824</v>
      </c>
      <c r="DN35" s="10">
        <f>'LibPAS export'!FW37</f>
        <v>3906</v>
      </c>
      <c r="DO35" s="10">
        <f>'LibPAS export'!FX37</f>
        <v>323</v>
      </c>
      <c r="DP35" s="10">
        <f>'LibPAS export'!ER37</f>
        <v>1728776</v>
      </c>
      <c r="DQ35" s="10">
        <f>'LibPAS export'!FY37</f>
        <v>1017</v>
      </c>
      <c r="DR35" s="10">
        <f>'LibPAS export'!GA37</f>
        <v>195369</v>
      </c>
      <c r="DS35" s="10">
        <f>'LibPAS export'!GB37</f>
        <v>54560</v>
      </c>
      <c r="DT35" s="10">
        <f>'LibPAS export'!GC37</f>
        <v>249929</v>
      </c>
      <c r="DU35" s="10">
        <f>'LibPAS export'!GD37</f>
        <v>3185136</v>
      </c>
      <c r="DV35" s="244">
        <f>'LibPAS export'!GO37</f>
        <v>1366</v>
      </c>
      <c r="DW35" s="244">
        <f>'LibPAS export'!GP37</f>
        <v>82</v>
      </c>
      <c r="DX35" s="244">
        <f>'LibPAS export'!GQ37</f>
        <v>1638</v>
      </c>
      <c r="DY35" s="244">
        <f>'LibPAS export'!GR37</f>
        <v>507</v>
      </c>
      <c r="DZ35" s="244">
        <f>'LibPAS export'!GS37</f>
        <v>275</v>
      </c>
      <c r="EA35" s="244">
        <f>'LibPAS export'!GT37</f>
        <v>18</v>
      </c>
      <c r="EB35" s="244">
        <f>'LibPAS export'!GU37</f>
        <v>3886</v>
      </c>
      <c r="EC35" s="244">
        <f>'LibPAS export'!GV37</f>
        <v>14561</v>
      </c>
      <c r="ED35" s="244">
        <f>'LibPAS export'!GW37</f>
        <v>2344</v>
      </c>
      <c r="EE35" s="244">
        <f>'LibPAS export'!GX37</f>
        <v>16905</v>
      </c>
      <c r="EF35" s="10">
        <f>'LibPAS export'!HB37</f>
        <v>46857</v>
      </c>
      <c r="EG35" s="10">
        <f>'LibPAS export'!HC37</f>
        <v>21263</v>
      </c>
      <c r="EH35" s="10">
        <f>'LibPAS export'!HD37</f>
        <v>68120</v>
      </c>
      <c r="EI35" s="10">
        <f>'LibPAS export'!GY37</f>
        <v>3128</v>
      </c>
      <c r="EJ35" s="10">
        <f>'LibPAS export'!GZ37</f>
        <v>271</v>
      </c>
      <c r="EK35" s="10">
        <f>'LibPAS export'!HA37</f>
        <v>3399</v>
      </c>
      <c r="EL35" s="10">
        <f>'LibPAS export'!HE37</f>
        <v>88424</v>
      </c>
      <c r="EM35" s="10">
        <f>'LibPAS export'!HF37</f>
        <v>83</v>
      </c>
      <c r="EN35" s="10">
        <f>'LibPAS export'!HG37</f>
        <v>763</v>
      </c>
      <c r="EO35" s="10">
        <f>'LibPAS export'!HH37</f>
        <v>343</v>
      </c>
      <c r="EP35" s="10">
        <f>'LibPAS export'!HI37</f>
        <v>1275</v>
      </c>
      <c r="EQ35" s="258">
        <f>'LibPAS export'!HQ37</f>
        <v>7480</v>
      </c>
      <c r="ER35" s="258">
        <f>'LibPAS export'!HR37</f>
        <v>40721</v>
      </c>
      <c r="ES35" s="10">
        <f>'LibPAS export'!HL37</f>
        <v>277615</v>
      </c>
      <c r="ET35" s="10">
        <f>'LibPAS export'!HJ37</f>
        <v>63258</v>
      </c>
      <c r="EU35" s="10">
        <f>'LibPAS export'!HK37</f>
        <v>497</v>
      </c>
      <c r="EV35" s="244">
        <f>'LibPAS export'!HS37</f>
        <v>605</v>
      </c>
      <c r="EW35" s="244">
        <f>'LibPAS export'!HT37</f>
        <v>323</v>
      </c>
      <c r="EX35" s="203" t="str">
        <f>'LibPAS export'!AT37</f>
        <v>www.greensborolibrary.org</v>
      </c>
      <c r="EY35" s="244">
        <f>'LibPAS export'!HU37</f>
        <v>113</v>
      </c>
      <c r="EZ35" s="244">
        <f>'LibPAS export'!HV37</f>
        <v>253</v>
      </c>
      <c r="FA35" s="258">
        <f>'LibPAS export'!HW37</f>
        <v>587242</v>
      </c>
      <c r="FB35" s="10">
        <f>'LibPAS export'!HY37</f>
        <v>249825</v>
      </c>
      <c r="FC35" s="10" t="str">
        <f>'LibPAS export'!HZ37</f>
        <v/>
      </c>
      <c r="FD35" s="203" t="s">
        <v>1530</v>
      </c>
      <c r="FE35" s="203" t="s">
        <v>1530</v>
      </c>
      <c r="FF35" s="203" t="s">
        <v>1530</v>
      </c>
      <c r="FG35" s="203" t="s">
        <v>1530</v>
      </c>
      <c r="FH35" s="203" t="s">
        <v>1530</v>
      </c>
      <c r="FI35" s="203" t="s">
        <v>1530</v>
      </c>
      <c r="FJ35" s="203" t="s">
        <v>1530</v>
      </c>
      <c r="FK35" s="203" t="s">
        <v>1530</v>
      </c>
      <c r="FL35" s="203" t="s">
        <v>1530</v>
      </c>
      <c r="FM35" s="203" t="s">
        <v>1530</v>
      </c>
      <c r="FN35" s="203" t="s">
        <v>1530</v>
      </c>
      <c r="FO35" s="203" t="s">
        <v>1530</v>
      </c>
      <c r="FP35" s="203" t="s">
        <v>1530</v>
      </c>
      <c r="FQ35" s="203" t="s">
        <v>1530</v>
      </c>
      <c r="FR35" s="203" t="s">
        <v>1530</v>
      </c>
      <c r="FS35" s="203" t="s">
        <v>1530</v>
      </c>
      <c r="FT35" s="203" t="s">
        <v>1530</v>
      </c>
      <c r="FU35" s="203" t="s">
        <v>1530</v>
      </c>
      <c r="FV35" s="203" t="s">
        <v>1530</v>
      </c>
      <c r="FW35" s="203" t="s">
        <v>1530</v>
      </c>
      <c r="FX35" s="203" t="s">
        <v>1530</v>
      </c>
      <c r="FY35" s="203" t="s">
        <v>1530</v>
      </c>
      <c r="FZ35" s="203" t="s">
        <v>1530</v>
      </c>
      <c r="GA35" s="203" t="s">
        <v>1530</v>
      </c>
      <c r="GB35" s="203" t="s">
        <v>1530</v>
      </c>
      <c r="GC35" s="203" t="str">
        <f>'LibPAS export'!G37</f>
        <v>NC0035</v>
      </c>
      <c r="GD35" s="203" t="str">
        <f>'LibPAS export'!H37</f>
        <v>C-GUILFORD</v>
      </c>
      <c r="GE35" s="203" t="str">
        <f>'LibPAS export'!I37</f>
        <v>NO</v>
      </c>
      <c r="GF35" s="203" t="str">
        <f>'LibPAS export'!J37</f>
        <v>CI</v>
      </c>
      <c r="GG35" s="203" t="str">
        <f>'LibPAS export'!K37</f>
        <v>MO</v>
      </c>
      <c r="GH35" s="203" t="str">
        <f>'LibPAS export'!L37</f>
        <v>Y</v>
      </c>
      <c r="GI35" s="203" t="str">
        <f>'LibPAS export'!M37</f>
        <v>CO2</v>
      </c>
      <c r="GJ35" s="203" t="str">
        <f>'LibPAS export'!N37</f>
        <v>N</v>
      </c>
      <c r="GK35" s="258">
        <f>'LibPAS export'!O37</f>
        <v>400188</v>
      </c>
      <c r="GL35" s="203">
        <f>'LibPAS export'!AH37</f>
        <v>2</v>
      </c>
      <c r="GM35" s="203" t="str">
        <f>'LibPAS export'!AI37</f>
        <v>County</v>
      </c>
      <c r="GN35" s="203" t="str">
        <f>'LibPAS export'!P37</f>
        <v>Yes</v>
      </c>
      <c r="GO35" s="203">
        <f>'LibPAS export'!Q37</f>
        <v>5182</v>
      </c>
      <c r="GP35" s="203">
        <f>'LibPAS export'!R37</f>
        <v>388</v>
      </c>
      <c r="GQ35" s="203">
        <f>'LibPAS export'!S37</f>
        <v>18393</v>
      </c>
      <c r="GR35" s="203">
        <f>'LibPAS export'!T37</f>
        <v>190344</v>
      </c>
      <c r="GS35" s="203">
        <f>'LibPAS export'!U37</f>
        <v>894</v>
      </c>
      <c r="GT35" s="203">
        <f>'LibPAS export'!V37</f>
        <v>67</v>
      </c>
      <c r="GU35" s="203">
        <f>'LibPAS export'!W37</f>
        <v>674</v>
      </c>
      <c r="GV35" s="203">
        <f>'LibPAS export'!X37</f>
        <v>21838</v>
      </c>
      <c r="GW35" s="283">
        <f>'LibPAS export'!GF37</f>
        <v>0.77037999999999995</v>
      </c>
      <c r="GX35" s="283">
        <f>'LibPAS export'!GG37</f>
        <v>0.19117999999999999</v>
      </c>
      <c r="GY35" s="245">
        <f>'LibPAS export'!GH37</f>
        <v>22.7545</v>
      </c>
      <c r="GZ35" s="245">
        <f>'LibPAS export'!GI37</f>
        <v>31.757580000000001</v>
      </c>
      <c r="HA35" s="245">
        <f>'LibPAS export'!GJ37</f>
        <v>11.674720000000001</v>
      </c>
      <c r="HB35" s="284">
        <f>'LibPAS export'!JC37</f>
        <v>4.3886399999999997</v>
      </c>
      <c r="HC35" s="284">
        <f>'LibPAS export'!JD37</f>
        <v>3.0310800000000002</v>
      </c>
      <c r="HD35" s="284">
        <f>'LibPAS export'!JE37</f>
        <v>0.64227000000000001</v>
      </c>
      <c r="HE35" s="284">
        <f>'LibPAS export'!JF37</f>
        <v>30.356549999999999</v>
      </c>
      <c r="HF35" s="284">
        <f>'LibPAS export'!JG37</f>
        <v>20.96622</v>
      </c>
      <c r="HG35" s="284">
        <f>'LibPAS export'!JH37</f>
        <v>4.4426199999999998</v>
      </c>
      <c r="HH35" s="284">
        <f>'LibPAS export'!JI37</f>
        <v>2.3820000000000001</v>
      </c>
      <c r="HI35" s="284">
        <f>'LibPAS export'!JJ37</f>
        <v>1.64516</v>
      </c>
      <c r="HJ35" s="284">
        <f>'LibPAS export'!JK37</f>
        <v>0.34860000000000002</v>
      </c>
      <c r="HK35" s="284">
        <f>'LibPAS export'!JL37</f>
        <v>27.329149999999998</v>
      </c>
      <c r="HL35" s="284">
        <f>'LibPAS export'!JM37</f>
        <v>18.875299999999999</v>
      </c>
      <c r="HM35" s="284">
        <f>'LibPAS export'!JN37</f>
        <v>3.9995699999999998</v>
      </c>
      <c r="HN35" s="284">
        <f>'LibPAS export'!JO37</f>
        <v>85.802289999999999</v>
      </c>
      <c r="HO35" s="284">
        <f>'LibPAS export'!JP37</f>
        <v>59.260689999999997</v>
      </c>
      <c r="HP35" s="284">
        <f>'LibPAS export'!JQ37</f>
        <v>12.557</v>
      </c>
      <c r="HQ35" s="284">
        <f>'LibPAS export'!JR37</f>
        <v>10.631790000000001</v>
      </c>
      <c r="HR35" s="284">
        <f>'LibPAS export'!JS37</f>
        <v>7.3430099999999996</v>
      </c>
      <c r="HS35" s="284">
        <f>'LibPAS export'!JT37</f>
        <v>1.5559400000000001</v>
      </c>
      <c r="HT35" s="284">
        <f>'LibPAS export'!JU37</f>
        <v>4.3199100000000001</v>
      </c>
      <c r="HU35" s="284">
        <f>'LibPAS export'!JV37</f>
        <v>7.9591000000000003</v>
      </c>
      <c r="HV35" s="284">
        <f>'LibPAS export'!JW37</f>
        <v>2.42069</v>
      </c>
      <c r="HW35" s="284">
        <f>'LibPAS export'!JX37</f>
        <v>1.29237</v>
      </c>
      <c r="HX35" s="284">
        <f>'LibPAS export'!JY37</f>
        <v>0.69371000000000005</v>
      </c>
      <c r="HY35" s="284">
        <f>'LibPAS export'!JZ37</f>
        <v>1.7831900000000001</v>
      </c>
      <c r="HZ35" s="284">
        <f>'LibPAS export'!KA37</f>
        <v>0.62453000000000003</v>
      </c>
      <c r="IA35" s="284">
        <f>'LibPAS export'!KB37</f>
        <v>0.22095999999999999</v>
      </c>
      <c r="IB35" s="284">
        <f>'LibPAS export'!KC37</f>
        <v>1.5100000000000001E-3</v>
      </c>
      <c r="IC35" s="284">
        <f>'LibPAS export'!KD37</f>
        <v>8.0999999999999996E-4</v>
      </c>
      <c r="ID35" s="284">
        <f>'LibPAS export'!KE37</f>
        <v>1.4674199999999999</v>
      </c>
      <c r="IE35" s="284">
        <f>'LibPAS export'!KF37</f>
        <v>4.224E-2</v>
      </c>
      <c r="IF35" s="284">
        <f>'LibPAS export'!KG37</f>
        <v>0.17022000000000001</v>
      </c>
      <c r="IG35" s="284">
        <f>'LibPAS export'!KH37</f>
        <v>3067</v>
      </c>
      <c r="IH35" s="284">
        <f>'LibPAS export'!KI37</f>
        <v>9253</v>
      </c>
      <c r="II35" s="284">
        <f>'LibPAS export'!KJ37</f>
        <v>9253</v>
      </c>
      <c r="IJ35" s="284">
        <f>'LibPAS export'!KK37</f>
        <v>35194</v>
      </c>
      <c r="IK35" s="284">
        <f>'LibPAS export'!KL37</f>
        <v>106171</v>
      </c>
      <c r="IL35" s="284">
        <f>'LibPAS export'!KM37</f>
        <v>106171</v>
      </c>
      <c r="IM35" s="284">
        <f>'LibPAS export'!KN37</f>
        <v>57625</v>
      </c>
      <c r="IN35" s="284">
        <f>'LibPAS export'!KO37</f>
        <v>57625</v>
      </c>
      <c r="IO35" s="284">
        <f>'LibPAS export'!KP37</f>
        <v>2.64289</v>
      </c>
      <c r="IP35" s="284">
        <f>'LibPAS export'!KQ37</f>
        <v>19102</v>
      </c>
      <c r="IQ35" s="284">
        <f>'LibPAS export'!KR37</f>
        <v>9.1838899999999999</v>
      </c>
      <c r="IR35" s="284">
        <f>'LibPAS export'!KS37</f>
        <v>0.77502000000000004</v>
      </c>
      <c r="IS35" s="284">
        <f>'LibPAS export'!KT37</f>
        <v>19.50769</v>
      </c>
      <c r="IT35" s="284">
        <f>'LibPAS export'!KU37</f>
        <v>0</v>
      </c>
      <c r="IU35" s="284">
        <f>'LibPAS export'!KV37</f>
        <v>0.56962000000000002</v>
      </c>
      <c r="IV35" s="284">
        <f>'LibPAS export'!KW37</f>
        <v>20.852319999999999</v>
      </c>
      <c r="IW35" s="284">
        <f>'LibPAS export'!KX37</f>
        <v>13.094010000000001</v>
      </c>
      <c r="IX35" s="284">
        <f>'LibPAS export'!KY37</f>
        <v>1.6345400000000001</v>
      </c>
      <c r="IY35" s="284">
        <f>'LibPAS export'!KZ37</f>
        <v>0</v>
      </c>
      <c r="IZ35" s="284">
        <f>'LibPAS export'!LA37</f>
        <v>1.9E-3</v>
      </c>
      <c r="JA35" s="284">
        <f>'LibPAS export'!LB37</f>
        <v>0.13528999999999999</v>
      </c>
      <c r="JB35" s="284">
        <f>'LibPAS export'!LC37</f>
        <v>2.1000000000000001E-4</v>
      </c>
      <c r="JC35" s="284">
        <f>'LibPAS export'!LD37</f>
        <v>0.12003</v>
      </c>
      <c r="JD35" s="284">
        <f>'LibPAS export'!LE37</f>
        <v>0.36209999999999998</v>
      </c>
      <c r="JE35" s="284">
        <f>'LibPAS export'!LF37</f>
        <v>3.0448599999999999</v>
      </c>
      <c r="JF35" s="284">
        <f>'LibPAS export'!LG37</f>
        <v>1.28827</v>
      </c>
      <c r="JG35" s="284">
        <f>'LibPAS export'!LH37</f>
        <v>0.15118000000000001</v>
      </c>
      <c r="JH35" s="284">
        <f>'LibPAS export'!LI37</f>
        <v>216</v>
      </c>
      <c r="JI35" s="284">
        <f>'LibPAS export'!LJ37</f>
        <v>0.33610000000000001</v>
      </c>
      <c r="JJ35" s="284">
        <f>'LibPAS export'!LK37</f>
        <v>3.0899899999999998</v>
      </c>
      <c r="JK35" s="284">
        <f>'LibPAS export'!LL37</f>
        <v>135</v>
      </c>
      <c r="JL35" s="284">
        <f>'LibPAS export'!LM37</f>
        <v>152</v>
      </c>
      <c r="JM35" s="284">
        <f>'LibPAS export'!LN37</f>
        <v>18.958539999999999</v>
      </c>
      <c r="JN35" s="284">
        <f>'LibPAS export'!LO37</f>
        <v>2.7745500000000001</v>
      </c>
      <c r="JO35" s="284">
        <f>'LibPAS export'!LP37</f>
        <v>1.5097499999999999</v>
      </c>
      <c r="JP35" s="284">
        <f>'LibPAS export'!LQ37</f>
        <v>0.22614000000000001</v>
      </c>
      <c r="JQ35" s="284">
        <f>'LibPAS export'!LR37</f>
        <v>7.4959999999999999E-2</v>
      </c>
      <c r="JR35" s="284">
        <f>'LibPAS export'!LS37</f>
        <v>0.24207000000000001</v>
      </c>
      <c r="JS35" s="284">
        <f>'LibPAS export'!LT37</f>
        <v>11</v>
      </c>
      <c r="JT35" s="284">
        <f>'LibPAS export'!LU37</f>
        <v>6</v>
      </c>
      <c r="JU35" s="284">
        <f>'LibPAS export'!LV37</f>
        <v>0.54276000000000002</v>
      </c>
      <c r="JV35" s="284">
        <f>'LibPAS export'!LW37</f>
        <v>33245</v>
      </c>
      <c r="JW35" s="284">
        <f>'LibPAS export'!LX37</f>
        <v>124.03178</v>
      </c>
      <c r="JX35" s="284">
        <f>'LibPAS export'!LY37</f>
        <v>61252</v>
      </c>
      <c r="JY35" s="284">
        <f>'LibPAS export'!LZ37</f>
        <v>10.810549999999999</v>
      </c>
      <c r="JZ35" s="284">
        <f>'LibPAS export'!MA37</f>
        <v>67.319940000000003</v>
      </c>
      <c r="KA35" s="284">
        <f>'LibPAS export'!MB37</f>
        <v>8.7160000000000001E-2</v>
      </c>
      <c r="KB35" s="284">
        <f>'LibPAS export'!MC37</f>
        <v>5338</v>
      </c>
      <c r="KC35" s="284">
        <f>'LibPAS export'!MD37</f>
        <v>0.37836999999999998</v>
      </c>
      <c r="KD35" s="284">
        <f>'LibPAS export'!ME37</f>
        <v>0.34860000000000002</v>
      </c>
      <c r="KE35" s="284">
        <f>'LibPAS export'!MF37</f>
        <v>0.20537</v>
      </c>
      <c r="KF35" s="284">
        <f>'LibPAS export'!MG37</f>
        <v>6.4169799999999997</v>
      </c>
      <c r="KG35" s="284">
        <f>'LibPAS export'!MH37</f>
        <v>6.9170699999999998</v>
      </c>
      <c r="KH35" s="284">
        <f>'LibPAS export'!MI37</f>
        <v>2.3820000000000001</v>
      </c>
      <c r="KI35" s="284">
        <f>'LibPAS export'!MJ37</f>
        <v>61.73077</v>
      </c>
      <c r="KJ35" s="284">
        <f>'LibPAS export'!MK37</f>
        <v>57901</v>
      </c>
      <c r="KK35" s="284">
        <f>'LibPAS export'!ML37</f>
        <v>42852</v>
      </c>
      <c r="KL35" s="284">
        <f>'LibPAS export'!MM37</f>
        <v>5.2350000000000001E-2</v>
      </c>
      <c r="KM35" s="284">
        <f>'LibPAS export'!MN37</f>
        <v>0.32599</v>
      </c>
      <c r="KN35" s="284">
        <f>'LibPAS export'!MO37</f>
        <v>2.8410000000000001E-2</v>
      </c>
      <c r="KO35" s="284">
        <f>'LibPAS export'!MP37</f>
        <v>1.7350000000000001E-2</v>
      </c>
      <c r="KP35" s="284">
        <f>'LibPAS export'!MQ37</f>
        <v>0.10806</v>
      </c>
      <c r="KQ35" s="284">
        <f>'LibPAS export'!MR37</f>
        <v>9.4199999999999996E-3</v>
      </c>
      <c r="KR35" s="284">
        <f>'LibPAS export'!MS37</f>
        <v>1</v>
      </c>
      <c r="KS35" s="284">
        <f>'LibPAS export'!MT37</f>
        <v>0.3314917</v>
      </c>
      <c r="KT35" s="284">
        <f>'LibPAS export'!MU37</f>
        <v>0.66850830000000006</v>
      </c>
      <c r="KU35" s="284">
        <f>'LibPAS export'!MV37</f>
        <v>0.25990980000000002</v>
      </c>
      <c r="KV35" s="284">
        <f>'LibPAS export'!MW37</f>
        <v>0.74009020000000003</v>
      </c>
      <c r="KW35" s="284">
        <f>'LibPAS export'!MX37</f>
        <v>0.14634800000000001</v>
      </c>
      <c r="KX35" s="284">
        <f>'LibPAS export'!MY37</f>
        <v>4.5052399999999999E-2</v>
      </c>
      <c r="KY35" s="284">
        <f>'LibPAS export'!MZ37</f>
        <v>0.1795108</v>
      </c>
      <c r="KZ35" s="284">
        <f>'LibPAS export'!NA37</f>
        <v>2.1661300000000001E-2</v>
      </c>
      <c r="LA35" s="284">
        <f>'LibPAS export'!NB37</f>
        <v>0.1629864</v>
      </c>
      <c r="LB35" s="284">
        <f>'LibPAS export'!NC37</f>
        <v>7.9634300000000005E-2</v>
      </c>
      <c r="LC35" s="284">
        <f>'LibPAS export'!ND37</f>
        <v>0.51115480000000002</v>
      </c>
      <c r="LD35" s="284">
        <f>'LibPAS export'!NE37</f>
        <v>0.69066550000000004</v>
      </c>
      <c r="LE35" s="284">
        <f>'LibPAS export'!NF37</f>
        <v>0</v>
      </c>
      <c r="LF35" s="284">
        <f>'LibPAS export'!NG37</f>
        <v>0.93551620000000002</v>
      </c>
      <c r="LG35" s="284">
        <f>'LibPAS export'!NH37</f>
        <v>2.7316799999999999E-2</v>
      </c>
      <c r="LH35" s="284">
        <f>'LibPAS export'!NI37</f>
        <v>3.7166999999999999E-2</v>
      </c>
      <c r="LI35" s="284">
        <f>'LibPAS export'!NJ37</f>
        <v>15049</v>
      </c>
      <c r="LJ35" s="284">
        <f>'LibPAS export'!NK37</f>
        <v>12.744160000000001</v>
      </c>
      <c r="LK35" s="284">
        <f>'LibPAS export'!NL37</f>
        <v>13339</v>
      </c>
      <c r="LL35" s="284">
        <f>'LibPAS export'!NM37</f>
        <v>13339</v>
      </c>
      <c r="LM35" s="284">
        <f>'LibPAS export'!NN37</f>
        <v>4421</v>
      </c>
      <c r="LN35" s="284">
        <f>'LibPAS export'!NO37</f>
        <v>0.54414320000000005</v>
      </c>
      <c r="LO35" s="284">
        <f>'LibPAS export'!NP37</f>
        <v>0.30784440000000002</v>
      </c>
      <c r="LP35" s="284">
        <f>'LibPAS export'!NQ37</f>
        <v>0.14801230000000001</v>
      </c>
      <c r="LQ35" s="284">
        <f>'LibPAS export'!NR37</f>
        <v>0.44578000000000001</v>
      </c>
      <c r="LR35" s="284">
        <f>'LibPAS export'!NS37</f>
        <v>1.2693399999999999</v>
      </c>
      <c r="LS35" s="284">
        <f>'LibPAS export'!NT37</f>
        <v>0.32990999999999998</v>
      </c>
      <c r="LT35" s="284">
        <f>'LibPAS export'!NU37</f>
        <v>5</v>
      </c>
      <c r="LU35" s="284">
        <f>'LibPAS export'!NV37</f>
        <v>2.8613400000000002</v>
      </c>
      <c r="LV35" s="284">
        <f>'LibPAS export'!NW37</f>
        <v>10</v>
      </c>
      <c r="LW35" s="284">
        <f>'LibPAS export'!NX37</f>
        <v>1.55698</v>
      </c>
      <c r="LX35" s="284">
        <f>'LibPAS export'!NY37</f>
        <v>0.22786000000000001</v>
      </c>
      <c r="LY35" s="284">
        <f>'LibPAS export'!NZ37</f>
        <v>0.20716999999999999</v>
      </c>
      <c r="LZ35" s="285">
        <f>'LibPAS export'!EH37</f>
        <v>5.8323899999999998E-2</v>
      </c>
      <c r="MA35" s="285">
        <f>'LibPAS export'!EI37</f>
        <v>1.1634E-3</v>
      </c>
      <c r="MB35" s="285">
        <f>'LibPAS export'!EJ37</f>
        <v>0.1057232</v>
      </c>
      <c r="MC35" s="285">
        <f>'LibPAS export'!EK37</f>
        <v>0</v>
      </c>
      <c r="MD35" s="285">
        <f>'LibPAS export'!EL37</f>
        <v>8.2768800000000003E-2</v>
      </c>
      <c r="ME35" s="285">
        <f>'LibPAS export'!EM37</f>
        <v>1.284E-4</v>
      </c>
      <c r="MF35" s="285">
        <f>'LibPAS export'!EN37</f>
        <v>0.78815760000000001</v>
      </c>
      <c r="MG35" s="285">
        <f>'LibPAS export'!EO37</f>
        <v>5.17747E-2</v>
      </c>
      <c r="MH35" s="285">
        <f>'LibPAS export'!EP37</f>
        <v>0.41278510000000002</v>
      </c>
      <c r="MI35" s="285"/>
    </row>
    <row r="36" spans="1:347" x14ac:dyDescent="0.2">
      <c r="A36" s="6" t="str">
        <f>'LibPAS export'!G38</f>
        <v>NC0036</v>
      </c>
      <c r="B36" s="6" t="s">
        <v>2830</v>
      </c>
      <c r="C36" s="203" t="s">
        <v>2010</v>
      </c>
      <c r="D36" s="203" t="s">
        <v>2011</v>
      </c>
      <c r="E36" s="203" t="str">
        <f>'LibPAS export'!AG38</f>
        <v>HALIFAX COUNTY LIBRARY SYSTEM</v>
      </c>
      <c r="F36" s="203" t="str">
        <f>'LibPAS export'!AJ38</f>
        <v>HALIFAX</v>
      </c>
      <c r="G36" s="203" t="str">
        <f>'LibPAS export'!Y38</f>
        <v>PO BOX 97</v>
      </c>
      <c r="H36" s="203" t="str">
        <f>'LibPAS export'!Z38</f>
        <v>HALIFAX</v>
      </c>
      <c r="I36" s="203" t="str">
        <f>'LibPAS export'!AA38</f>
        <v>27839</v>
      </c>
      <c r="J36" s="203" t="str">
        <f>'LibPAS export'!AB38</f>
        <v>0097</v>
      </c>
      <c r="K36" s="203" t="str">
        <f>'LibPAS export'!AC38</f>
        <v>33 GRANVILLE ST</v>
      </c>
      <c r="L36" s="203" t="str">
        <f>'LibPAS export'!AD38</f>
        <v>HALIFAX</v>
      </c>
      <c r="M36" s="203" t="str">
        <f>'LibPAS export'!AE38</f>
        <v>27839</v>
      </c>
      <c r="N36" s="203" t="str">
        <f>'LibPAS export'!AF38</f>
        <v>0097</v>
      </c>
      <c r="O36" s="203" t="str">
        <f>'LibPAS export'!AK38</f>
        <v>Virginia Orvedahl</v>
      </c>
      <c r="P36" s="203" t="str">
        <f>'LibPAS export'!AL38</f>
        <v>(252) 583-3631</v>
      </c>
      <c r="Q36" s="203" t="str">
        <f>'LibPAS export'!AM38</f>
        <v>(252) 583-8661</v>
      </c>
      <c r="R36" s="203" t="str">
        <f>'LibPAS export'!AN38</f>
        <v>orvedahlg@halifaxnc.com</v>
      </c>
      <c r="S36" s="203" t="str">
        <f>'LibPAS export'!AO38</f>
        <v>Virginia Orvedahl</v>
      </c>
      <c r="T36" s="203" t="str">
        <f>'LibPAS export'!AP38</f>
        <v>Director</v>
      </c>
      <c r="U36" s="203" t="str">
        <f>'LibPAS export'!AQ38</f>
        <v>(252) 583-3631</v>
      </c>
      <c r="V36" s="203" t="str">
        <f>'LibPAS export'!AR38</f>
        <v>(252) 583-8661</v>
      </c>
      <c r="W36" s="203" t="str">
        <f>'LibPAS export'!AS38</f>
        <v>orvedahlg@halifaxnc.com</v>
      </c>
      <c r="X36" s="203">
        <f>'LibPAS export'!BB38</f>
        <v>1</v>
      </c>
      <c r="Y36" s="203">
        <f>'LibPAS export'!BC38</f>
        <v>4</v>
      </c>
      <c r="Z36" s="203">
        <f>'LibPAS export'!BD38</f>
        <v>0</v>
      </c>
      <c r="AA36" s="203">
        <f>'LibPAS export'!BE38</f>
        <v>1</v>
      </c>
      <c r="AB36" s="10">
        <f>'LibPAS export'!BH38</f>
        <v>12454</v>
      </c>
      <c r="AC36" s="203">
        <f>'LibPAS export'!BI38</f>
        <v>1</v>
      </c>
      <c r="AD36" s="203">
        <f>'LibPAS export'!BJ38</f>
        <v>0</v>
      </c>
      <c r="AE36" s="203">
        <f>'LibPAS export'!BK38</f>
        <v>1</v>
      </c>
      <c r="AF36" s="203">
        <f>'LibPAS export'!BL38</f>
        <v>10</v>
      </c>
      <c r="AG36" s="203">
        <f>'LibPAS export'!BM38</f>
        <v>11</v>
      </c>
      <c r="AH36" s="286">
        <f>'LibPAS export'!BN38</f>
        <v>9.0909100000000007E-2</v>
      </c>
      <c r="AI36" s="246">
        <f>'LibPAS export'!BO38</f>
        <v>62583</v>
      </c>
      <c r="AJ36" s="246" t="str">
        <f>'LibPAS export'!BP38</f>
        <v>50,668 - 82,251</v>
      </c>
      <c r="AK36" s="274" t="str">
        <f>'LibPAS export'!BQ38</f>
        <v>1991</v>
      </c>
      <c r="AL36" s="276">
        <f>'LibPAS export'!BR38</f>
        <v>50668</v>
      </c>
      <c r="AM36" s="276">
        <f>'LibPAS export'!BS38</f>
        <v>13.96</v>
      </c>
      <c r="AN36" s="276">
        <f>'LibPAS export'!BT38</f>
        <v>12.95</v>
      </c>
      <c r="AO36" s="276">
        <f>'LibPAS export'!BU38</f>
        <v>11.73</v>
      </c>
      <c r="AP36" s="246">
        <f>'LibPAS export'!BW38</f>
        <v>0</v>
      </c>
      <c r="AQ36" s="246">
        <f>'LibPAS export'!BX38</f>
        <v>480930</v>
      </c>
      <c r="AR36" s="246">
        <f>'LibPAS export'!BY38</f>
        <v>480930</v>
      </c>
      <c r="AS36" s="246">
        <f>'LibPAS export'!BZ38</f>
        <v>98312</v>
      </c>
      <c r="AT36" s="246">
        <f>'LibPAS export'!CA38</f>
        <v>0</v>
      </c>
      <c r="AU36" s="246">
        <f>'LibPAS export'!CB38</f>
        <v>98312</v>
      </c>
      <c r="AV36" s="246">
        <f>'LibPAS export'!CC38</f>
        <v>0</v>
      </c>
      <c r="AW36" s="246">
        <f>'LibPAS export'!CD38</f>
        <v>0</v>
      </c>
      <c r="AX36" s="246">
        <f>'LibPAS export'!CE38</f>
        <v>0</v>
      </c>
      <c r="AY36" s="246">
        <f>'LibPAS export'!CF38</f>
        <v>9724</v>
      </c>
      <c r="AZ36" s="246">
        <f>'LibPAS export'!BV38</f>
        <v>588966</v>
      </c>
      <c r="BA36" s="246">
        <f>'LibPAS export'!CH38</f>
        <v>361331</v>
      </c>
      <c r="BB36" s="246">
        <f>'LibPAS export'!CI38</f>
        <v>125028</v>
      </c>
      <c r="BC36" s="246">
        <f>'LibPAS export'!CJ38</f>
        <v>486359</v>
      </c>
      <c r="BD36" s="246">
        <f>'LibPAS export'!CK38</f>
        <v>15322</v>
      </c>
      <c r="BE36" s="246">
        <f>'LibPAS export'!CL38</f>
        <v>0</v>
      </c>
      <c r="BF36" s="246">
        <f>'LibPAS export'!CM38</f>
        <v>0</v>
      </c>
      <c r="BG36" s="246">
        <f>'LibPAS export'!CN38</f>
        <v>15322</v>
      </c>
      <c r="BH36" s="246">
        <f>'LibPAS export'!CO38</f>
        <v>69898</v>
      </c>
      <c r="BI36" s="246">
        <f>'LibPAS export'!CP38</f>
        <v>571579</v>
      </c>
      <c r="BJ36" s="246">
        <f>'LibPAS export'!CQ38</f>
        <v>17387</v>
      </c>
      <c r="BK36" s="283">
        <f>'LibPAS export'!CG38</f>
        <v>2.9521200000000001E-2</v>
      </c>
      <c r="BL36" s="246">
        <f>'LibPAS export'!CR38</f>
        <v>8760</v>
      </c>
      <c r="BM36" s="246">
        <f>'LibPAS export'!CS38</f>
        <v>0</v>
      </c>
      <c r="BN36" s="246">
        <f>'LibPAS export'!CT38</f>
        <v>0</v>
      </c>
      <c r="BO36" s="246">
        <f>'LibPAS export'!CU38</f>
        <v>0</v>
      </c>
      <c r="BP36" s="246">
        <f>'LibPAS export'!CV38</f>
        <v>8760</v>
      </c>
      <c r="BQ36" s="246">
        <f>'LibPAS export'!CW38</f>
        <v>5821</v>
      </c>
      <c r="BR36" s="10">
        <f>'LibPAS export'!CY38</f>
        <v>39891</v>
      </c>
      <c r="BS36" s="10">
        <f>'LibPAS export'!CZ38</f>
        <v>27382</v>
      </c>
      <c r="BT36" s="10">
        <f>'LibPAS export'!DA38</f>
        <v>67273</v>
      </c>
      <c r="BU36" s="10">
        <f>'LibPAS export'!DB38</f>
        <v>14339</v>
      </c>
      <c r="BV36" s="10">
        <f>'LibPAS export'!DC38</f>
        <v>11587</v>
      </c>
      <c r="BW36" s="10">
        <f>'LibPAS export'!DD38</f>
        <v>25926</v>
      </c>
      <c r="BX36" s="10" t="str">
        <f>'LibPAS export'!DE38</f>
        <v/>
      </c>
      <c r="BY36" s="10" t="str">
        <f>'LibPAS export'!DF38</f>
        <v/>
      </c>
      <c r="BZ36" s="10" t="str">
        <f>'LibPAS export'!DG38</f>
        <v/>
      </c>
      <c r="CA36" s="10">
        <f>'LibPAS export'!DH38</f>
        <v>93199</v>
      </c>
      <c r="CB36" s="10" t="str">
        <f>'LibPAS export'!DI38</f>
        <v/>
      </c>
      <c r="CC36" s="10">
        <f>'LibPAS export'!DJ38</f>
        <v>93199</v>
      </c>
      <c r="CD36" s="10">
        <f>'LibPAS export'!DK38</f>
        <v>2500</v>
      </c>
      <c r="CE36" s="258">
        <f>'LibPAS export'!DX38</f>
        <v>28215</v>
      </c>
      <c r="CF36" s="244">
        <f>'LibPAS export'!DP38</f>
        <v>0</v>
      </c>
      <c r="CG36" s="244">
        <f>'LibPAS export'!DQ38</f>
        <v>67</v>
      </c>
      <c r="CH36" s="244">
        <f>'LibPAS export'!DR38</f>
        <v>67</v>
      </c>
      <c r="CI36" s="258">
        <f>'LibPAS export'!DM38</f>
        <v>799</v>
      </c>
      <c r="CJ36" s="258">
        <f>'LibPAS export'!EC38</f>
        <v>1920</v>
      </c>
      <c r="CK36" s="258">
        <f>'LibPAS export'!DN38</f>
        <v>0</v>
      </c>
      <c r="CL36" s="258">
        <f>'LibPAS export'!EG38</f>
        <v>563</v>
      </c>
      <c r="CM36" s="203">
        <f>'LibPAS export'!DS38</f>
        <v>0</v>
      </c>
      <c r="CN36" s="203">
        <f>'LibPAS export'!EQ38</f>
        <v>36</v>
      </c>
      <c r="CO36" s="244">
        <f>'LibPAS export'!DL38</f>
        <v>62</v>
      </c>
      <c r="CP36" s="10">
        <f>'LibPAS export'!ET38</f>
        <v>101247</v>
      </c>
      <c r="CQ36" s="10">
        <f>'LibPAS export'!EU38</f>
        <v>6181</v>
      </c>
      <c r="CR36" s="10">
        <f>'LibPAS export'!EV38</f>
        <v>107428</v>
      </c>
      <c r="CS36" s="10" t="str">
        <f>'LibPAS export'!EW38</f>
        <v/>
      </c>
      <c r="CT36" s="10" t="str">
        <f>'LibPAS export'!EX38</f>
        <v/>
      </c>
      <c r="CU36" s="10" t="str">
        <f>'LibPAS export'!EY38</f>
        <v/>
      </c>
      <c r="CV36" s="10">
        <f>'LibPAS export'!EZ38</f>
        <v>9221</v>
      </c>
      <c r="CW36" s="10">
        <f>'LibPAS export'!FA38</f>
        <v>2766</v>
      </c>
      <c r="CX36" s="10">
        <f>'LibPAS export'!FB38</f>
        <v>11987</v>
      </c>
      <c r="CY36" s="10">
        <f>'LibPAS export'!FC38</f>
        <v>119415</v>
      </c>
      <c r="CZ36" s="10">
        <f>'LibPAS export'!FE38</f>
        <v>372</v>
      </c>
      <c r="DA36" s="10" t="str">
        <f>'LibPAS export'!FF38</f>
        <v/>
      </c>
      <c r="DB36" s="10">
        <f>'LibPAS export'!FG38</f>
        <v>119787</v>
      </c>
      <c r="DC36" s="10">
        <f>'LibPAS export'!FH38</f>
        <v>573</v>
      </c>
      <c r="DD36" s="10">
        <f>'LibPAS export'!FQ38</f>
        <v>0</v>
      </c>
      <c r="DE36" s="10">
        <f t="shared" si="0"/>
        <v>573</v>
      </c>
      <c r="DF36" s="10">
        <f>'LibPAS export'!FI38</f>
        <v>0</v>
      </c>
      <c r="DG36" s="10">
        <f>'LibPAS export'!FN38</f>
        <v>17</v>
      </c>
      <c r="DH36" s="10" t="str">
        <f>'LibPAS export'!FR38</f>
        <v/>
      </c>
      <c r="DI36" s="10">
        <f>'LibPAS export'!FS38</f>
        <v>17</v>
      </c>
      <c r="DJ36" s="258" t="str">
        <f>'LibPAS export'!FJ38</f>
        <v/>
      </c>
      <c r="DK36" s="258">
        <f>'LibPAS export'!FK38</f>
        <v>573</v>
      </c>
      <c r="DL36" s="10">
        <f>'LibPAS export'!FU38</f>
        <v>17577</v>
      </c>
      <c r="DM36" s="10">
        <f>'LibPAS export'!FV38</f>
        <v>99197</v>
      </c>
      <c r="DN36" s="10">
        <f>'LibPAS export'!FW38</f>
        <v>3103</v>
      </c>
      <c r="DO36" s="10">
        <f>'LibPAS export'!FX38</f>
        <v>500</v>
      </c>
      <c r="DP36" s="10">
        <f>'LibPAS export'!ER38</f>
        <v>120377</v>
      </c>
      <c r="DQ36" s="10">
        <f>'LibPAS export'!FY38</f>
        <v>1000</v>
      </c>
      <c r="DR36" s="10">
        <f>'LibPAS export'!GA38</f>
        <v>14448</v>
      </c>
      <c r="DS36" s="10">
        <f>'LibPAS export'!GB38</f>
        <v>5042</v>
      </c>
      <c r="DT36" s="10">
        <f>'LibPAS export'!GC38</f>
        <v>19490</v>
      </c>
      <c r="DU36" s="10">
        <f>'LibPAS export'!GD38</f>
        <v>71016</v>
      </c>
      <c r="DV36" s="244">
        <f>'LibPAS export'!GO38</f>
        <v>72</v>
      </c>
      <c r="DW36" s="244">
        <f>'LibPAS export'!GP38</f>
        <v>140</v>
      </c>
      <c r="DX36" s="244">
        <f>'LibPAS export'!GQ38</f>
        <v>170</v>
      </c>
      <c r="DY36" s="244">
        <f>'LibPAS export'!GR38</f>
        <v>20</v>
      </c>
      <c r="DZ36" s="244">
        <f>'LibPAS export'!GS38</f>
        <v>5</v>
      </c>
      <c r="EA36" s="244" t="str">
        <f>'LibPAS export'!GT38</f>
        <v/>
      </c>
      <c r="EB36" s="244">
        <f>'LibPAS export'!GU38</f>
        <v>407</v>
      </c>
      <c r="EC36" s="244">
        <f>'LibPAS export'!GV38</f>
        <v>580</v>
      </c>
      <c r="ED36" s="244">
        <f>'LibPAS export'!GW38</f>
        <v>967</v>
      </c>
      <c r="EE36" s="244">
        <f>'LibPAS export'!GX38</f>
        <v>1547</v>
      </c>
      <c r="EF36" s="10">
        <f>'LibPAS export'!HB38</f>
        <v>3471</v>
      </c>
      <c r="EG36" s="10">
        <f>'LibPAS export'!HC38</f>
        <v>250</v>
      </c>
      <c r="EH36" s="10">
        <f>'LibPAS export'!HD38</f>
        <v>3721</v>
      </c>
      <c r="EI36" s="10" t="str">
        <f>'LibPAS export'!GY38</f>
        <v/>
      </c>
      <c r="EJ36" s="10" t="str">
        <f>'LibPAS export'!GZ38</f>
        <v/>
      </c>
      <c r="EK36" s="10" t="str">
        <f>'LibPAS export'!HA38</f>
        <v/>
      </c>
      <c r="EL36" s="10">
        <f>'LibPAS export'!HE38</f>
        <v>5268</v>
      </c>
      <c r="EM36" s="10" t="s">
        <v>5026</v>
      </c>
      <c r="EN36" s="10" t="s">
        <v>5026</v>
      </c>
      <c r="EO36" s="10" t="s">
        <v>5026</v>
      </c>
      <c r="EP36" s="10" t="s">
        <v>5026</v>
      </c>
      <c r="EQ36" s="258">
        <f>'LibPAS export'!HQ38</f>
        <v>160</v>
      </c>
      <c r="ER36" s="258">
        <f>'LibPAS export'!HR38</f>
        <v>1217</v>
      </c>
      <c r="ES36" s="10">
        <f>'LibPAS export'!HL38</f>
        <v>28665</v>
      </c>
      <c r="ET36" s="10" t="str">
        <f>'LibPAS export'!HJ38</f>
        <v>Did not track this year</v>
      </c>
      <c r="EU36" s="10" t="str">
        <f>'LibPAS export'!HK38</f>
        <v>Did not track this year</v>
      </c>
      <c r="EV36" s="244">
        <f>'LibPAS export'!HS38</f>
        <v>1</v>
      </c>
      <c r="EW36" s="244">
        <f>'LibPAS export'!HT38</f>
        <v>28</v>
      </c>
      <c r="EX36" s="203" t="str">
        <f>'LibPAS export'!AT38</f>
        <v>www.halifaxnc.libguides.com/hcl</v>
      </c>
      <c r="EY36" s="244">
        <f>'LibPAS export'!HU38</f>
        <v>17</v>
      </c>
      <c r="EZ36" s="244">
        <f>'LibPAS export'!HV38</f>
        <v>55</v>
      </c>
      <c r="FA36" s="258">
        <f>'LibPAS export'!HW38</f>
        <v>35007</v>
      </c>
      <c r="FB36" s="10">
        <f>'LibPAS export'!HY38</f>
        <v>1301</v>
      </c>
      <c r="FC36" s="10">
        <f>'LibPAS export'!HZ38</f>
        <v>1204</v>
      </c>
      <c r="FD36" s="203" t="s">
        <v>1530</v>
      </c>
      <c r="FE36" s="203" t="s">
        <v>1530</v>
      </c>
      <c r="FF36" s="203" t="s">
        <v>1530</v>
      </c>
      <c r="FG36" s="203" t="s">
        <v>1530</v>
      </c>
      <c r="FH36" s="203" t="s">
        <v>1530</v>
      </c>
      <c r="FI36" s="203" t="s">
        <v>1530</v>
      </c>
      <c r="FJ36" s="203" t="s">
        <v>1530</v>
      </c>
      <c r="FK36" s="203" t="s">
        <v>1530</v>
      </c>
      <c r="FL36" s="203" t="s">
        <v>1530</v>
      </c>
      <c r="FM36" s="203" t="s">
        <v>1530</v>
      </c>
      <c r="FN36" s="203" t="s">
        <v>1530</v>
      </c>
      <c r="FO36" s="203" t="s">
        <v>1530</v>
      </c>
      <c r="FP36" s="203" t="s">
        <v>1530</v>
      </c>
      <c r="FQ36" s="203" t="s">
        <v>1530</v>
      </c>
      <c r="FR36" s="203" t="s">
        <v>1530</v>
      </c>
      <c r="FS36" s="203" t="s">
        <v>1530</v>
      </c>
      <c r="FT36" s="203" t="s">
        <v>1530</v>
      </c>
      <c r="FU36" s="203" t="s">
        <v>1530</v>
      </c>
      <c r="FV36" s="203" t="s">
        <v>1530</v>
      </c>
      <c r="FW36" s="203" t="s">
        <v>1530</v>
      </c>
      <c r="FX36" s="203" t="s">
        <v>1530</v>
      </c>
      <c r="FY36" s="203" t="s">
        <v>1530</v>
      </c>
      <c r="FZ36" s="203" t="s">
        <v>1530</v>
      </c>
      <c r="GA36" s="203" t="s">
        <v>1530</v>
      </c>
      <c r="GB36" s="203" t="s">
        <v>1530</v>
      </c>
      <c r="GC36" s="203" t="str">
        <f>'LibPAS export'!G38</f>
        <v>NC0036</v>
      </c>
      <c r="GD36" s="203" t="str">
        <f>'LibPAS export'!H38</f>
        <v>C-HALIFAX</v>
      </c>
      <c r="GE36" s="203" t="str">
        <f>'LibPAS export'!I38</f>
        <v>NO</v>
      </c>
      <c r="GF36" s="203" t="str">
        <f>'LibPAS export'!J38</f>
        <v>CO</v>
      </c>
      <c r="GG36" s="203" t="str">
        <f>'LibPAS export'!K38</f>
        <v>MO</v>
      </c>
      <c r="GH36" s="203" t="str">
        <f>'LibPAS export'!L38</f>
        <v>Y</v>
      </c>
      <c r="GI36" s="203" t="str">
        <f>'LibPAS export'!M38</f>
        <v>CO2</v>
      </c>
      <c r="GJ36" s="203" t="str">
        <f>'LibPAS export'!N38</f>
        <v>N</v>
      </c>
      <c r="GK36" s="258">
        <f>'LibPAS export'!O38</f>
        <v>38617</v>
      </c>
      <c r="GL36" s="203">
        <f>'LibPAS export'!AH38</f>
        <v>1</v>
      </c>
      <c r="GM36" s="203" t="str">
        <f>'LibPAS export'!AI38</f>
        <v>County</v>
      </c>
      <c r="GN36" s="203" t="str">
        <f>'LibPAS export'!P38</f>
        <v>Yes</v>
      </c>
      <c r="GO36" s="203">
        <f>'LibPAS export'!Q38</f>
        <v>315</v>
      </c>
      <c r="GP36" s="203">
        <f>'LibPAS export'!R38</f>
        <v>169</v>
      </c>
      <c r="GQ36" s="203">
        <f>'LibPAS export'!S38</f>
        <v>134</v>
      </c>
      <c r="GR36" s="203">
        <f>'LibPAS export'!T38</f>
        <v>1920</v>
      </c>
      <c r="GS36" s="203">
        <f>'LibPAS export'!U38</f>
        <v>5</v>
      </c>
      <c r="GT36" s="203">
        <f>'LibPAS export'!V38</f>
        <v>5</v>
      </c>
      <c r="GU36" s="203">
        <f>'LibPAS export'!W38</f>
        <v>18</v>
      </c>
      <c r="GV36" s="203">
        <f>'LibPAS export'!X38</f>
        <v>20</v>
      </c>
      <c r="GW36" s="283">
        <f>'LibPAS export'!GF38</f>
        <v>0.70633999999999997</v>
      </c>
      <c r="GX36" s="283">
        <f>'LibPAS export'!GG38</f>
        <v>0.29365999999999998</v>
      </c>
      <c r="GY36" s="245">
        <f>'LibPAS export'!GH38</f>
        <v>12.943490000000001</v>
      </c>
      <c r="GZ36" s="245">
        <f>'LibPAS export'!GI38</f>
        <v>19.584209999999999</v>
      </c>
      <c r="HA36" s="245">
        <f>'LibPAS export'!GJ38</f>
        <v>7.2971700000000004</v>
      </c>
      <c r="HB36" s="284">
        <f>'LibPAS export'!JC38</f>
        <v>4.74824</v>
      </c>
      <c r="HC36" s="284">
        <f>'LibPAS export'!JD38</f>
        <v>4.0403000000000002</v>
      </c>
      <c r="HD36" s="284">
        <f>'LibPAS export'!JE38</f>
        <v>0.12728</v>
      </c>
      <c r="HE36" s="284">
        <f>'LibPAS export'!JF38</f>
        <v>29.326779999999999</v>
      </c>
      <c r="HF36" s="284">
        <f>'LibPAS export'!JG38</f>
        <v>24.954280000000001</v>
      </c>
      <c r="HG36" s="284">
        <f>'LibPAS export'!JH38</f>
        <v>0.78615000000000002</v>
      </c>
      <c r="HH36" s="284">
        <f>'LibPAS export'!JI38</f>
        <v>8.0485900000000008</v>
      </c>
      <c r="HI36" s="284">
        <f>'LibPAS export'!JJ38</f>
        <v>6.8485800000000001</v>
      </c>
      <c r="HJ36" s="284">
        <f>'LibPAS export'!JK38</f>
        <v>0.21575</v>
      </c>
      <c r="HK36" s="284">
        <f>'LibPAS export'!JL38</f>
        <v>19.939959999999999</v>
      </c>
      <c r="HL36" s="284">
        <f>'LibPAS export'!JM38</f>
        <v>16.966999999999999</v>
      </c>
      <c r="HM36" s="284">
        <f>'LibPAS export'!JN38</f>
        <v>0.53452</v>
      </c>
      <c r="HN36" s="284">
        <f>'LibPAS export'!JO38</f>
        <v>108.50019</v>
      </c>
      <c r="HO36" s="284">
        <f>'LibPAS export'!JP38</f>
        <v>92.323269999999994</v>
      </c>
      <c r="HP36" s="284">
        <f>'LibPAS export'!JQ38</f>
        <v>2.9085000000000001</v>
      </c>
      <c r="HQ36" s="284">
        <f>'LibPAS export'!JR38</f>
        <v>47.683239999999998</v>
      </c>
      <c r="HR36" s="284">
        <f>'LibPAS export'!JS38</f>
        <v>40.573869999999999</v>
      </c>
      <c r="HS36" s="284">
        <f>'LibPAS export'!JT38</f>
        <v>1.2782199999999999</v>
      </c>
      <c r="HT36" s="284">
        <f>'LibPAS export'!JU38</f>
        <v>3.1172</v>
      </c>
      <c r="HU36" s="284">
        <f>'LibPAS export'!JV38</f>
        <v>1.8389800000000001</v>
      </c>
      <c r="HV36" s="284">
        <f>'LibPAS export'!JW38</f>
        <v>5.1310000000000001E-2</v>
      </c>
      <c r="HW36" s="284">
        <f>'LibPAS export'!JX38</f>
        <v>1.4366300000000001</v>
      </c>
      <c r="HX36" s="284">
        <f>'LibPAS export'!JY38</f>
        <v>0.74229000000000001</v>
      </c>
      <c r="HY36" s="284">
        <f>'LibPAS export'!JZ38</f>
        <v>0.31041000000000002</v>
      </c>
      <c r="HZ36" s="284">
        <f>'LibPAS export'!KA38</f>
        <v>0.50470000000000004</v>
      </c>
      <c r="IA36" s="284">
        <f>'LibPAS export'!KB38</f>
        <v>0.13642000000000001</v>
      </c>
      <c r="IB36" s="284">
        <f>'LibPAS export'!KC38</f>
        <v>3.0000000000000001E-5</v>
      </c>
      <c r="IC36" s="284">
        <f>'LibPAS export'!KD38</f>
        <v>7.2999999999999996E-4</v>
      </c>
      <c r="ID36" s="284">
        <f>'LibPAS export'!KE38</f>
        <v>0.90651999999999999</v>
      </c>
      <c r="IE36" s="284">
        <f>'LibPAS export'!KF38</f>
        <v>4.0059999999999998E-2</v>
      </c>
      <c r="IF36" s="284">
        <f>'LibPAS export'!KG38</f>
        <v>9.6360000000000001E-2</v>
      </c>
      <c r="IG36" s="284">
        <f>'LibPAS export'!KH38</f>
        <v>2605</v>
      </c>
      <c r="IH36" s="284">
        <f>'LibPAS export'!KI38</f>
        <v>28665</v>
      </c>
      <c r="II36" s="284">
        <f>'LibPAS export'!KJ38</f>
        <v>28665</v>
      </c>
      <c r="IJ36" s="284">
        <f>'LibPAS export'!KK38</f>
        <v>6456</v>
      </c>
      <c r="IK36" s="284">
        <f>'LibPAS export'!KL38</f>
        <v>71016</v>
      </c>
      <c r="IL36" s="284">
        <f>'LibPAS export'!KM38</f>
        <v>71016</v>
      </c>
      <c r="IM36" s="284">
        <f>'LibPAS export'!KN38</f>
        <v>120377</v>
      </c>
      <c r="IN36" s="284">
        <f>'LibPAS export'!KO38</f>
        <v>120377</v>
      </c>
      <c r="IO36" s="284">
        <f>'LibPAS export'!KP38</f>
        <v>0.92013999999999996</v>
      </c>
      <c r="IP36" s="284">
        <f>'LibPAS export'!KQ38</f>
        <v>10943</v>
      </c>
      <c r="IQ36" s="284">
        <f>'LibPAS export'!KR38</f>
        <v>5.2612300000000003</v>
      </c>
      <c r="IR36" s="284">
        <f>'LibPAS export'!KS38</f>
        <v>2.54582</v>
      </c>
      <c r="IS36" s="284">
        <f>'LibPAS export'!KT38</f>
        <v>12.45384</v>
      </c>
      <c r="IT36" s="284">
        <f>'LibPAS export'!KU38</f>
        <v>0</v>
      </c>
      <c r="IU36" s="284">
        <f>'LibPAS export'!KV38</f>
        <v>0.25180999999999998</v>
      </c>
      <c r="IV36" s="284">
        <f>'LibPAS export'!KW38</f>
        <v>15.251469999999999</v>
      </c>
      <c r="IW36" s="284">
        <f>'LibPAS export'!KX38</f>
        <v>12.594429999999999</v>
      </c>
      <c r="IX36" s="284">
        <f>'LibPAS export'!KY38</f>
        <v>3.3877600000000001</v>
      </c>
      <c r="IY36" s="284">
        <f>'LibPAS export'!KZ38</f>
        <v>0</v>
      </c>
      <c r="IZ36" s="284">
        <f>'LibPAS export'!LA38</f>
        <v>1.6100000000000001E-3</v>
      </c>
      <c r="JA36" s="284">
        <f>'LibPAS export'!LB38</f>
        <v>0.73063999999999996</v>
      </c>
      <c r="JB36" s="284">
        <f>'LibPAS export'!LC38</f>
        <v>1.73E-3</v>
      </c>
      <c r="JC36" s="284">
        <f>'LibPAS export'!LD38</f>
        <v>5.1310000000000001E-2</v>
      </c>
      <c r="JD36" s="284">
        <f>'LibPAS export'!LE38</f>
        <v>0.56438999999999995</v>
      </c>
      <c r="JE36" s="284">
        <f>'LibPAS export'!LF38</f>
        <v>3.1811199999999999</v>
      </c>
      <c r="JF36" s="284">
        <f>'LibPAS export'!LG38</f>
        <v>2.4134199999999999</v>
      </c>
      <c r="JG36" s="284">
        <f>'LibPAS export'!LH38</f>
        <v>0.25895000000000001</v>
      </c>
      <c r="JH36" s="284">
        <f>'LibPAS export'!LI38</f>
        <v>1447</v>
      </c>
      <c r="JI36" s="284">
        <f>'LibPAS export'!LJ38</f>
        <v>3.4376600000000002</v>
      </c>
      <c r="JJ36" s="284">
        <f>'LibPAS export'!LK38</f>
        <v>1.81003</v>
      </c>
      <c r="JK36" s="284">
        <f>'LibPAS export'!LL38</f>
        <v>139</v>
      </c>
      <c r="JL36" s="284">
        <f>'LibPAS export'!LM38</f>
        <v>28</v>
      </c>
      <c r="JM36" s="284">
        <f>'LibPAS export'!LN38</f>
        <v>14.80123</v>
      </c>
      <c r="JN36" s="284">
        <f>'LibPAS export'!LO38</f>
        <v>0.39677000000000001</v>
      </c>
      <c r="JO36" s="284">
        <f>'LibPAS export'!LP38</f>
        <v>0.39677000000000001</v>
      </c>
      <c r="JP36" s="284">
        <f>'LibPAS export'!LQ38</f>
        <v>0.28484999999999999</v>
      </c>
      <c r="JQ36" s="284">
        <f>'LibPAS export'!LR38</f>
        <v>2.5899999999999999E-2</v>
      </c>
      <c r="JR36" s="284">
        <f>'LibPAS export'!LS38</f>
        <v>0.51307999999999998</v>
      </c>
      <c r="JS36" s="284">
        <f>'LibPAS export'!LT38</f>
        <v>0</v>
      </c>
      <c r="JT36" s="284">
        <f>'LibPAS export'!LU38</f>
        <v>0</v>
      </c>
      <c r="JU36" s="284">
        <f>'LibPAS export'!LV38</f>
        <v>1.6950700000000001</v>
      </c>
      <c r="JV36" s="284">
        <f>'LibPAS export'!LW38</f>
        <v>2314</v>
      </c>
      <c r="JW36" s="284">
        <f>'LibPAS export'!LX38</f>
        <v>5.7022599999999999</v>
      </c>
      <c r="JX36" s="284">
        <f>'LibPAS export'!LY38</f>
        <v>1365</v>
      </c>
      <c r="JY36" s="284">
        <f>'LibPAS export'!LZ38</f>
        <v>2.3016700000000001</v>
      </c>
      <c r="JZ36" s="284">
        <f>'LibPAS export'!MA38</f>
        <v>9.6657299999999999</v>
      </c>
      <c r="KA36" s="284">
        <f>'LibPAS export'!MB38</f>
        <v>0.40364</v>
      </c>
      <c r="KB36" s="284">
        <f>'LibPAS export'!MC38</f>
        <v>551</v>
      </c>
      <c r="KC36" s="284">
        <f>'LibPAS export'!MD38</f>
        <v>1.0867899999999999</v>
      </c>
      <c r="KD36" s="284">
        <f>'LibPAS export'!ME38</f>
        <v>0.21575</v>
      </c>
      <c r="KE36" s="284">
        <f>'LibPAS export'!MF38</f>
        <v>1.84219</v>
      </c>
      <c r="KF36" s="284">
        <f>'LibPAS export'!MG38</f>
        <v>32.250050000000002</v>
      </c>
      <c r="KG36" s="284">
        <f>'LibPAS export'!MH38</f>
        <v>6.1763500000000002</v>
      </c>
      <c r="KH36" s="284">
        <f>'LibPAS export'!MI38</f>
        <v>8.0485900000000008</v>
      </c>
      <c r="KI36" s="284">
        <f>'LibPAS export'!MJ38</f>
        <v>39.916670000000003</v>
      </c>
      <c r="KJ36" s="284">
        <f>'LibPAS export'!MK38</f>
        <v>44214</v>
      </c>
      <c r="KK36" s="284">
        <f>'LibPAS export'!ML38</f>
        <v>32848</v>
      </c>
      <c r="KL36" s="284">
        <f>'LibPAS export'!MM38</f>
        <v>9.1380000000000003E-2</v>
      </c>
      <c r="KM36" s="284">
        <f>'LibPAS export'!MN38</f>
        <v>0.38374000000000003</v>
      </c>
      <c r="KN36" s="284">
        <f>'LibPAS export'!MO38</f>
        <v>0.15489</v>
      </c>
      <c r="KO36" s="284">
        <f>'LibPAS export'!MP38</f>
        <v>8.3099999999999997E-3</v>
      </c>
      <c r="KP36" s="284">
        <f>'LibPAS export'!MQ38</f>
        <v>3.4889999999999997E-2</v>
      </c>
      <c r="KQ36" s="284">
        <f>'LibPAS export'!MR38</f>
        <v>1.4080000000000001E-2</v>
      </c>
      <c r="KR36" s="284">
        <f>'LibPAS export'!MS38</f>
        <v>1</v>
      </c>
      <c r="KS36" s="284">
        <f>'LibPAS export'!MT38</f>
        <v>9.0909100000000007E-2</v>
      </c>
      <c r="KT36" s="284">
        <f>'LibPAS export'!MU38</f>
        <v>0.90909090000000004</v>
      </c>
      <c r="KU36" s="284">
        <f>'LibPAS export'!MV38</f>
        <v>0.2570694</v>
      </c>
      <c r="KV36" s="284">
        <f>'LibPAS export'!MW38</f>
        <v>0.7429306</v>
      </c>
      <c r="KW36" s="284">
        <f>'LibPAS export'!MX38</f>
        <v>2.6806400000000001E-2</v>
      </c>
      <c r="KX36" s="284">
        <f>'LibPAS export'!MY38</f>
        <v>0</v>
      </c>
      <c r="KY36" s="284">
        <f>'LibPAS export'!MZ38</f>
        <v>0.2187414</v>
      </c>
      <c r="KZ36" s="284">
        <f>'LibPAS export'!NA38</f>
        <v>0</v>
      </c>
      <c r="LA36" s="284">
        <f>'LibPAS export'!NB38</f>
        <v>0.1222893</v>
      </c>
      <c r="LB36" s="284">
        <f>'LibPAS export'!NC38</f>
        <v>2.6806400000000001E-2</v>
      </c>
      <c r="LC36" s="284">
        <f>'LibPAS export'!ND38</f>
        <v>0.63216280000000002</v>
      </c>
      <c r="LD36" s="284">
        <f>'LibPAS export'!NE38</f>
        <v>0.8509042</v>
      </c>
      <c r="LE36" s="284">
        <f>'LibPAS export'!NF38</f>
        <v>0</v>
      </c>
      <c r="LF36" s="284">
        <f>'LibPAS export'!NG38</f>
        <v>0.81656669999999998</v>
      </c>
      <c r="LG36" s="284">
        <f>'LibPAS export'!NH38</f>
        <v>1.6510299999999999E-2</v>
      </c>
      <c r="LH36" s="284">
        <f>'LibPAS export'!NI38</f>
        <v>0.16692299999999999</v>
      </c>
      <c r="LI36" s="284">
        <f>'LibPAS export'!NJ38</f>
        <v>11366</v>
      </c>
      <c r="LJ36" s="284">
        <f>'LibPAS export'!NK38</f>
        <v>3.64371</v>
      </c>
      <c r="LK36" s="284">
        <f>'LibPAS export'!NL38</f>
        <v>38617</v>
      </c>
      <c r="LL36" s="284">
        <f>'LibPAS export'!NM38</f>
        <v>38617</v>
      </c>
      <c r="LM36" s="284">
        <f>'LibPAS export'!NN38</f>
        <v>3510</v>
      </c>
      <c r="LN36" s="284">
        <f>'LibPAS export'!NO38</f>
        <v>1</v>
      </c>
      <c r="LO36" s="284">
        <f>'LibPAS export'!NP38</f>
        <v>0</v>
      </c>
      <c r="LP36" s="284">
        <f>'LibPAS export'!NQ38</f>
        <v>0</v>
      </c>
      <c r="LQ36" s="284">
        <f>'LibPAS export'!NR38</f>
        <v>0.33315</v>
      </c>
      <c r="LR36" s="284">
        <f>'LibPAS export'!NS38</f>
        <v>0.96279999999999999</v>
      </c>
      <c r="LS36" s="284">
        <f>'LibPAS export'!NT38</f>
        <v>0.24751000000000001</v>
      </c>
      <c r="LT36" s="284">
        <f>'LibPAS export'!NU38</f>
        <v>0</v>
      </c>
      <c r="LU36" s="284">
        <f>'LibPAS export'!NV38</f>
        <v>7.8564800000000004</v>
      </c>
      <c r="LV36" s="284">
        <f>'LibPAS export'!NW38</f>
        <v>0</v>
      </c>
      <c r="LW36" s="284">
        <f>'LibPAS export'!NX38</f>
        <v>7.8564800000000004</v>
      </c>
      <c r="LX36" s="284">
        <f>'LibPAS export'!NY38</f>
        <v>0.21060000000000001</v>
      </c>
      <c r="LY36" s="284">
        <f>'LibPAS export'!NZ38</f>
        <v>0.20438999999999999</v>
      </c>
      <c r="LZ36" s="285">
        <f>'LibPAS export'!EH38</f>
        <v>4.3035E-3</v>
      </c>
      <c r="MA36" s="285">
        <f>'LibPAS export'!EI38</f>
        <v>4.7390000000000003E-4</v>
      </c>
      <c r="MB36" s="285">
        <f>'LibPAS export'!EJ38</f>
        <v>0.23464930000000001</v>
      </c>
      <c r="MC36" s="285">
        <f>'LibPAS export'!EK38</f>
        <v>0</v>
      </c>
      <c r="MD36" s="285">
        <f>'LibPAS export'!EL38</f>
        <v>0.21566979999999999</v>
      </c>
      <c r="ME36" s="285">
        <f>'LibPAS export'!EM38</f>
        <v>5.1210000000000003E-4</v>
      </c>
      <c r="MF36" s="285">
        <f>'LibPAS export'!EN38</f>
        <v>0.71239439999999998</v>
      </c>
      <c r="MG36" s="285">
        <f>'LibPAS export'!EO38</f>
        <v>2.07835E-2</v>
      </c>
      <c r="MH36" s="285">
        <f>'LibPAS export'!EP38</f>
        <v>9.9578799999999995E-2</v>
      </c>
      <c r="MI36" s="285"/>
    </row>
    <row r="37" spans="1:347" x14ac:dyDescent="0.2">
      <c r="A37" s="6" t="str">
        <f>'LibPAS export'!G39</f>
        <v>NC0037</v>
      </c>
      <c r="B37" s="6" t="s">
        <v>2831</v>
      </c>
      <c r="C37" s="203" t="s">
        <v>2013</v>
      </c>
      <c r="D37" s="203" t="s">
        <v>2014</v>
      </c>
      <c r="E37" s="203" t="str">
        <f>'LibPAS export'!AG39</f>
        <v>HARNETT COUNTY PUBLIC LIBRARY</v>
      </c>
      <c r="F37" s="203" t="str">
        <f>'LibPAS export'!AJ39</f>
        <v>HARNETT</v>
      </c>
      <c r="G37" s="203" t="str">
        <f>'LibPAS export'!Y39</f>
        <v>PO BOX 1149</v>
      </c>
      <c r="H37" s="203" t="str">
        <f>'LibPAS export'!Z39</f>
        <v>LILLINGTON</v>
      </c>
      <c r="I37" s="203" t="str">
        <f>'LibPAS export'!AA39</f>
        <v>27546</v>
      </c>
      <c r="J37" s="203" t="str">
        <f>'LibPAS export'!AB39</f>
        <v>1149</v>
      </c>
      <c r="K37" s="203" t="str">
        <f>'LibPAS export'!AC39</f>
        <v>601 S MAIN ST</v>
      </c>
      <c r="L37" s="203" t="str">
        <f>'LibPAS export'!AD39</f>
        <v>LILLINGTON</v>
      </c>
      <c r="M37" s="203" t="str">
        <f>'LibPAS export'!AE39</f>
        <v>27546</v>
      </c>
      <c r="N37" s="203" t="str">
        <f>'LibPAS export'!AF39</f>
        <v>1149</v>
      </c>
      <c r="O37" s="203" t="str">
        <f>'LibPAS export'!AK39</f>
        <v>Patrick Fitzgerald</v>
      </c>
      <c r="P37" s="203" t="str">
        <f>'LibPAS export'!AL39</f>
        <v>(910) 893-3446</v>
      </c>
      <c r="Q37" s="203" t="str">
        <f>'LibPAS export'!AM39</f>
        <v>(910) 893-3001</v>
      </c>
      <c r="R37" s="203" t="str">
        <f>'LibPAS export'!AN39</f>
        <v>pfitzgerald@harnett.org</v>
      </c>
      <c r="S37" s="203" t="str">
        <f>'LibPAS export'!AO39</f>
        <v>Jackie Frye</v>
      </c>
      <c r="T37" s="203" t="str">
        <f>'LibPAS export'!AP39</f>
        <v>Data Systems Specialist</v>
      </c>
      <c r="U37" s="203" t="str">
        <f>'LibPAS export'!AQ39</f>
        <v>(910) 893-3446</v>
      </c>
      <c r="V37" s="203" t="str">
        <f>'LibPAS export'!AR39</f>
        <v>(910) 893-3001</v>
      </c>
      <c r="W37" s="203" t="str">
        <f>'LibPAS export'!AS39</f>
        <v>JFRYE@harnett.org</v>
      </c>
      <c r="X37" s="203">
        <f>'LibPAS export'!BB39</f>
        <v>1</v>
      </c>
      <c r="Y37" s="203">
        <f>'LibPAS export'!BC39</f>
        <v>5</v>
      </c>
      <c r="Z37" s="203">
        <f>'LibPAS export'!BD39</f>
        <v>0</v>
      </c>
      <c r="AA37" s="203">
        <f>'LibPAS export'!BE39</f>
        <v>1</v>
      </c>
      <c r="AB37" s="10">
        <f>'LibPAS export'!BH39</f>
        <v>11008</v>
      </c>
      <c r="AC37" s="203">
        <f>'LibPAS export'!BI39</f>
        <v>4</v>
      </c>
      <c r="AD37" s="203">
        <f>'LibPAS export'!BJ39</f>
        <v>1</v>
      </c>
      <c r="AE37" s="203">
        <f>'LibPAS export'!BK39</f>
        <v>5</v>
      </c>
      <c r="AF37" s="203">
        <f>'LibPAS export'!BL39</f>
        <v>19</v>
      </c>
      <c r="AG37" s="203">
        <f>'LibPAS export'!BM39</f>
        <v>24</v>
      </c>
      <c r="AH37" s="286">
        <f>'LibPAS export'!BN39</f>
        <v>0.1666667</v>
      </c>
      <c r="AI37" s="246">
        <f>'LibPAS export'!BO39</f>
        <v>55510</v>
      </c>
      <c r="AJ37" s="246" t="str">
        <f>'LibPAS export'!BP39</f>
        <v>$53,893.00 - $83,534.00</v>
      </c>
      <c r="AK37" s="274" t="str">
        <f>'LibPAS export'!BQ39</f>
        <v>2013</v>
      </c>
      <c r="AL37" s="276">
        <f>'LibPAS export'!BR39</f>
        <v>36141</v>
      </c>
      <c r="AM37" s="276">
        <f>'LibPAS export'!BS39</f>
        <v>7.25</v>
      </c>
      <c r="AN37" s="276">
        <f>'LibPAS export'!BT39</f>
        <v>20.99</v>
      </c>
      <c r="AO37" s="276">
        <f>'LibPAS export'!BU39</f>
        <v>13.21</v>
      </c>
      <c r="AP37" s="246">
        <f>'LibPAS export'!BW39</f>
        <v>494669</v>
      </c>
      <c r="AQ37" s="246">
        <f>'LibPAS export'!BX39</f>
        <v>766871</v>
      </c>
      <c r="AR37" s="246">
        <f>'LibPAS export'!BY39</f>
        <v>1261540</v>
      </c>
      <c r="AS37" s="246">
        <f>'LibPAS export'!BZ39</f>
        <v>154729</v>
      </c>
      <c r="AT37" s="246">
        <f>'LibPAS export'!CA39</f>
        <v>0</v>
      </c>
      <c r="AU37" s="246">
        <f>'LibPAS export'!CB39</f>
        <v>154729</v>
      </c>
      <c r="AV37" s="246">
        <f>'LibPAS export'!CC39</f>
        <v>0</v>
      </c>
      <c r="AW37" s="246">
        <f>'LibPAS export'!CD39</f>
        <v>0</v>
      </c>
      <c r="AX37" s="246">
        <f>'LibPAS export'!CE39</f>
        <v>0</v>
      </c>
      <c r="AY37" s="246">
        <f>'LibPAS export'!CF39</f>
        <v>30781</v>
      </c>
      <c r="AZ37" s="246">
        <f>'LibPAS export'!BV39</f>
        <v>1447050</v>
      </c>
      <c r="BA37" s="246">
        <f>'LibPAS export'!CH39</f>
        <v>750594</v>
      </c>
      <c r="BB37" s="246">
        <f>'LibPAS export'!CI39</f>
        <v>226764</v>
      </c>
      <c r="BC37" s="246">
        <f>'LibPAS export'!CJ39</f>
        <v>977358</v>
      </c>
      <c r="BD37" s="246">
        <f>'LibPAS export'!CK39</f>
        <v>114196</v>
      </c>
      <c r="BE37" s="246">
        <f>'LibPAS export'!CL39</f>
        <v>26050</v>
      </c>
      <c r="BF37" s="246">
        <f>'LibPAS export'!CM39</f>
        <v>17002</v>
      </c>
      <c r="BG37" s="246">
        <f>'LibPAS export'!CN39</f>
        <v>157248</v>
      </c>
      <c r="BH37" s="246">
        <f>'LibPAS export'!CO39</f>
        <v>196546</v>
      </c>
      <c r="BI37" s="246">
        <f>'LibPAS export'!CP39</f>
        <v>1331152</v>
      </c>
      <c r="BJ37" s="246">
        <f>'LibPAS export'!CQ39</f>
        <v>115898</v>
      </c>
      <c r="BK37" s="283">
        <f>'LibPAS export'!CG39</f>
        <v>8.00926E-2</v>
      </c>
      <c r="BL37" s="246">
        <f>'LibPAS export'!CR39</f>
        <v>0</v>
      </c>
      <c r="BM37" s="246">
        <f>'LibPAS export'!CS39</f>
        <v>0</v>
      </c>
      <c r="BN37" s="246">
        <f>'LibPAS export'!CT39</f>
        <v>0</v>
      </c>
      <c r="BO37" s="246">
        <f>'LibPAS export'!CU39</f>
        <v>2994</v>
      </c>
      <c r="BP37" s="246">
        <f>'LibPAS export'!CV39</f>
        <v>2994</v>
      </c>
      <c r="BQ37" s="246">
        <f>'LibPAS export'!CW39</f>
        <v>0</v>
      </c>
      <c r="BR37" s="10">
        <f>'LibPAS export'!CY39</f>
        <v>52242</v>
      </c>
      <c r="BS37" s="10">
        <f>'LibPAS export'!CZ39</f>
        <v>49539</v>
      </c>
      <c r="BT37" s="10">
        <f>'LibPAS export'!DA39</f>
        <v>101781</v>
      </c>
      <c r="BU37" s="10">
        <f>'LibPAS export'!DB39</f>
        <v>54380</v>
      </c>
      <c r="BV37" s="10">
        <f>'LibPAS export'!DC39</f>
        <v>29801</v>
      </c>
      <c r="BW37" s="10">
        <f>'LibPAS export'!DD39</f>
        <v>84181</v>
      </c>
      <c r="BX37" s="10">
        <f>'LibPAS export'!DE39</f>
        <v>4018</v>
      </c>
      <c r="BY37" s="10">
        <f>'LibPAS export'!DF39</f>
        <v>3200</v>
      </c>
      <c r="BZ37" s="10">
        <f>'LibPAS export'!DG39</f>
        <v>7218</v>
      </c>
      <c r="CA37" s="10">
        <f>'LibPAS export'!DH39</f>
        <v>193180</v>
      </c>
      <c r="CB37" s="10" t="str">
        <f>'LibPAS export'!DI39</f>
        <v/>
      </c>
      <c r="CC37" s="10">
        <f>'LibPAS export'!DJ39</f>
        <v>193180</v>
      </c>
      <c r="CD37" s="10">
        <f>'LibPAS export'!DK39</f>
        <v>0</v>
      </c>
      <c r="CE37" s="258">
        <f>'LibPAS export'!DX39</f>
        <v>28215</v>
      </c>
      <c r="CF37" s="244">
        <f>'LibPAS export'!DP39</f>
        <v>6</v>
      </c>
      <c r="CG37" s="244">
        <f>'LibPAS export'!DQ39</f>
        <v>67</v>
      </c>
      <c r="CH37" s="244">
        <f>'LibPAS export'!DR39</f>
        <v>73</v>
      </c>
      <c r="CI37" s="258">
        <f>'LibPAS export'!DM39</f>
        <v>7546</v>
      </c>
      <c r="CJ37" s="258">
        <f>'LibPAS export'!EC39</f>
        <v>6726</v>
      </c>
      <c r="CK37" s="258">
        <f>'LibPAS export'!DN39</f>
        <v>10380</v>
      </c>
      <c r="CL37" s="258">
        <f>'LibPAS export'!EG39</f>
        <v>563</v>
      </c>
      <c r="CM37" s="203">
        <f>'LibPAS export'!DS39</f>
        <v>0</v>
      </c>
      <c r="CN37" s="203">
        <f>'LibPAS export'!EQ39</f>
        <v>6</v>
      </c>
      <c r="CO37" s="244">
        <f>'LibPAS export'!DL39</f>
        <v>0</v>
      </c>
      <c r="CP37" s="10">
        <f>'LibPAS export'!ET39</f>
        <v>77055</v>
      </c>
      <c r="CQ37" s="10">
        <f>'LibPAS export'!EU39</f>
        <v>22971</v>
      </c>
      <c r="CR37" s="10">
        <f>'LibPAS export'!EV39</f>
        <v>100026</v>
      </c>
      <c r="CS37" s="10">
        <f>'LibPAS export'!EW39</f>
        <v>5891</v>
      </c>
      <c r="CT37" s="10">
        <f>'LibPAS export'!EX39</f>
        <v>503</v>
      </c>
      <c r="CU37" s="10">
        <f>'LibPAS export'!EY39</f>
        <v>6394</v>
      </c>
      <c r="CV37" s="10">
        <f>'LibPAS export'!EZ39</f>
        <v>105544</v>
      </c>
      <c r="CW37" s="10">
        <f>'LibPAS export'!FA39</f>
        <v>25695</v>
      </c>
      <c r="CX37" s="10">
        <f>'LibPAS export'!FB39</f>
        <v>131239</v>
      </c>
      <c r="CY37" s="10">
        <f>'LibPAS export'!FC39</f>
        <v>237659</v>
      </c>
      <c r="CZ37" s="10">
        <f>'LibPAS export'!FE39</f>
        <v>1279</v>
      </c>
      <c r="DA37" s="10" t="str">
        <f>'LibPAS export'!FF39</f>
        <v/>
      </c>
      <c r="DB37" s="10">
        <f>'LibPAS export'!FG39</f>
        <v>238938</v>
      </c>
      <c r="DC37" s="10">
        <f>'LibPAS export'!FH39</f>
        <v>12535</v>
      </c>
      <c r="DD37" s="10">
        <f>'LibPAS export'!FQ39</f>
        <v>1775</v>
      </c>
      <c r="DE37" s="10">
        <f t="shared" si="0"/>
        <v>14310</v>
      </c>
      <c r="DF37" s="10">
        <f>'LibPAS export'!FI39</f>
        <v>41416</v>
      </c>
      <c r="DG37" s="10">
        <f>'LibPAS export'!FN39</f>
        <v>521</v>
      </c>
      <c r="DH37" s="10" t="str">
        <f>'LibPAS export'!FR39</f>
        <v/>
      </c>
      <c r="DI37" s="10">
        <f>'LibPAS export'!FS39</f>
        <v>2296</v>
      </c>
      <c r="DJ37" s="258" t="str">
        <f>'LibPAS export'!FJ39</f>
        <v/>
      </c>
      <c r="DK37" s="258">
        <f>'LibPAS export'!FK39</f>
        <v>53951</v>
      </c>
      <c r="DL37" s="10">
        <f>'LibPAS export'!FU39</f>
        <v>129868</v>
      </c>
      <c r="DM37" s="10">
        <f>'LibPAS export'!FV39</f>
        <v>162716</v>
      </c>
      <c r="DN37" s="10" t="str">
        <f>'LibPAS export'!FW39</f>
        <v/>
      </c>
      <c r="DO37" s="10" t="str">
        <f>'LibPAS export'!FX39</f>
        <v/>
      </c>
      <c r="DP37" s="10">
        <f>'LibPAS export'!ER39</f>
        <v>292584</v>
      </c>
      <c r="DQ37" s="10" t="str">
        <f>'LibPAS export'!FY39</f>
        <v/>
      </c>
      <c r="DR37" s="10">
        <f>'LibPAS export'!GA39</f>
        <v>32118</v>
      </c>
      <c r="DS37" s="10">
        <f>'LibPAS export'!GB39</f>
        <v>6611</v>
      </c>
      <c r="DT37" s="10">
        <f>'LibPAS export'!GC39</f>
        <v>38729</v>
      </c>
      <c r="DU37" s="10">
        <f>'LibPAS export'!GD39</f>
        <v>267202</v>
      </c>
      <c r="DV37" s="244">
        <f>'LibPAS export'!GO39</f>
        <v>98</v>
      </c>
      <c r="DW37" s="244">
        <f>'LibPAS export'!GP39</f>
        <v>3</v>
      </c>
      <c r="DX37" s="244">
        <f>'LibPAS export'!GQ39</f>
        <v>638</v>
      </c>
      <c r="DY37" s="244">
        <f>'LibPAS export'!GR39</f>
        <v>736</v>
      </c>
      <c r="DZ37" s="244">
        <f>'LibPAS export'!GS39</f>
        <v>47</v>
      </c>
      <c r="EA37" s="244">
        <f>'LibPAS export'!GT39</f>
        <v>0</v>
      </c>
      <c r="EB37" s="244">
        <f>'LibPAS export'!GU39</f>
        <v>1522</v>
      </c>
      <c r="EC37" s="244">
        <f>'LibPAS export'!GV39</f>
        <v>701</v>
      </c>
      <c r="ED37" s="244">
        <f>'LibPAS export'!GW39</f>
        <v>0</v>
      </c>
      <c r="EE37" s="244">
        <f>'LibPAS export'!GX39</f>
        <v>701</v>
      </c>
      <c r="EF37" s="10">
        <f>'LibPAS export'!HB39</f>
        <v>18576</v>
      </c>
      <c r="EG37" s="10">
        <f>'LibPAS export'!HC39</f>
        <v>2068</v>
      </c>
      <c r="EH37" s="10">
        <f>'LibPAS export'!HD39</f>
        <v>20644</v>
      </c>
      <c r="EI37" s="10">
        <f>'LibPAS export'!GY39</f>
        <v>130</v>
      </c>
      <c r="EJ37" s="10">
        <f>'LibPAS export'!GZ39</f>
        <v>0</v>
      </c>
      <c r="EK37" s="10">
        <f>'LibPAS export'!HA39</f>
        <v>130</v>
      </c>
      <c r="EL37" s="10">
        <f>'LibPAS export'!HE39</f>
        <v>21475</v>
      </c>
      <c r="EM37" s="10">
        <f>'LibPAS export'!HF39</f>
        <v>1</v>
      </c>
      <c r="EN37" s="10">
        <f>'LibPAS export'!HG39</f>
        <v>60</v>
      </c>
      <c r="EO37" s="10" t="s">
        <v>5026</v>
      </c>
      <c r="EP37" s="10" t="s">
        <v>5026</v>
      </c>
      <c r="EQ37" s="258">
        <f>'LibPAS export'!HQ39</f>
        <v>4461</v>
      </c>
      <c r="ER37" s="258">
        <f>'LibPAS export'!HR39</f>
        <v>618</v>
      </c>
      <c r="ES37" s="10">
        <f>'LibPAS export'!HL39</f>
        <v>4166</v>
      </c>
      <c r="ET37" s="10" t="str">
        <f>'LibPAS export'!HJ39</f>
        <v>Did not track this year</v>
      </c>
      <c r="EU37" s="10" t="str">
        <f>'LibPAS export'!HK39</f>
        <v>Did not track this year</v>
      </c>
      <c r="EV37" s="244">
        <f>'LibPAS export'!HS39</f>
        <v>1</v>
      </c>
      <c r="EW37" s="244">
        <f>'LibPAS export'!HT39</f>
        <v>240</v>
      </c>
      <c r="EX37" s="203" t="str">
        <f>'LibPAS export'!AT39</f>
        <v>www.harnett.org/library</v>
      </c>
      <c r="EY37" s="244">
        <f>'LibPAS export'!HU39</f>
        <v>31</v>
      </c>
      <c r="EZ37" s="244">
        <f>'LibPAS export'!HV39</f>
        <v>94</v>
      </c>
      <c r="FA37" s="258">
        <f>'LibPAS export'!HW39</f>
        <v>51810</v>
      </c>
      <c r="FB37" s="10">
        <f>'LibPAS export'!HY39</f>
        <v>41669</v>
      </c>
      <c r="FC37" s="10" t="str">
        <f>'LibPAS export'!HZ39</f>
        <v/>
      </c>
      <c r="FD37" s="203" t="s">
        <v>1530</v>
      </c>
      <c r="FE37" s="203" t="s">
        <v>1530</v>
      </c>
      <c r="FF37" s="203" t="s">
        <v>1530</v>
      </c>
      <c r="FG37" s="203" t="s">
        <v>1530</v>
      </c>
      <c r="FH37" s="203" t="s">
        <v>1530</v>
      </c>
      <c r="FI37" s="203" t="s">
        <v>1530</v>
      </c>
      <c r="FJ37" s="203" t="s">
        <v>1530</v>
      </c>
      <c r="FK37" s="203" t="s">
        <v>1530</v>
      </c>
      <c r="FL37" s="203" t="s">
        <v>1530</v>
      </c>
      <c r="FM37" s="203" t="s">
        <v>1530</v>
      </c>
      <c r="FN37" s="203" t="s">
        <v>1530</v>
      </c>
      <c r="FO37" s="203" t="s">
        <v>1530</v>
      </c>
      <c r="FP37" s="203" t="s">
        <v>1530</v>
      </c>
      <c r="FQ37" s="203" t="s">
        <v>1530</v>
      </c>
      <c r="FR37" s="203" t="s">
        <v>1530</v>
      </c>
      <c r="FS37" s="203" t="s">
        <v>1530</v>
      </c>
      <c r="FT37" s="203" t="s">
        <v>1530</v>
      </c>
      <c r="FU37" s="203" t="s">
        <v>1530</v>
      </c>
      <c r="FV37" s="203" t="s">
        <v>1530</v>
      </c>
      <c r="FW37" s="203" t="s">
        <v>1530</v>
      </c>
      <c r="FX37" s="203" t="s">
        <v>1530</v>
      </c>
      <c r="FY37" s="203" t="s">
        <v>1530</v>
      </c>
      <c r="FZ37" s="203" t="s">
        <v>1530</v>
      </c>
      <c r="GA37" s="203" t="s">
        <v>1530</v>
      </c>
      <c r="GB37" s="203" t="s">
        <v>1530</v>
      </c>
      <c r="GC37" s="203" t="str">
        <f>'LibPAS export'!G39</f>
        <v>NC0037</v>
      </c>
      <c r="GD37" s="203" t="str">
        <f>'LibPAS export'!H39</f>
        <v>C-HARNETT</v>
      </c>
      <c r="GE37" s="203" t="str">
        <f>'LibPAS export'!I39</f>
        <v>NO</v>
      </c>
      <c r="GF37" s="203" t="str">
        <f>'LibPAS export'!J39</f>
        <v>CO</v>
      </c>
      <c r="GG37" s="203" t="str">
        <f>'LibPAS export'!K39</f>
        <v>MO</v>
      </c>
      <c r="GH37" s="203" t="str">
        <f>'LibPAS export'!L39</f>
        <v>Y</v>
      </c>
      <c r="GI37" s="203" t="str">
        <f>'LibPAS export'!M39</f>
        <v>CO1</v>
      </c>
      <c r="GJ37" s="203" t="str">
        <f>'LibPAS export'!N39</f>
        <v>N</v>
      </c>
      <c r="GK37" s="258">
        <f>'LibPAS export'!O39</f>
        <v>120900</v>
      </c>
      <c r="GL37" s="203">
        <f>'LibPAS export'!AH39</f>
        <v>2</v>
      </c>
      <c r="GM37" s="203" t="str">
        <f>'LibPAS export'!AI39</f>
        <v>County</v>
      </c>
      <c r="GN37" s="203" t="str">
        <f>'LibPAS export'!P39</f>
        <v>Yes</v>
      </c>
      <c r="GO37" s="203">
        <f>'LibPAS export'!Q39</f>
        <v>425</v>
      </c>
      <c r="GP37" s="203">
        <f>'LibPAS export'!R39</f>
        <v>104</v>
      </c>
      <c r="GQ37" s="203">
        <f>'LibPAS export'!S39</f>
        <v>6592</v>
      </c>
      <c r="GR37" s="203">
        <f>'LibPAS export'!T39</f>
        <v>135650</v>
      </c>
      <c r="GS37" s="203">
        <f>'LibPAS export'!U39</f>
        <v>8</v>
      </c>
      <c r="GT37" s="203">
        <f>'LibPAS export'!V39</f>
        <v>13</v>
      </c>
      <c r="GU37" s="203">
        <f>'LibPAS export'!W39</f>
        <v>85</v>
      </c>
      <c r="GV37" s="203">
        <f>'LibPAS export'!X39</f>
        <v>6394</v>
      </c>
      <c r="GW37" s="283">
        <f>'LibPAS export'!GF39</f>
        <v>0.96130000000000004</v>
      </c>
      <c r="GX37" s="283">
        <f>'LibPAS export'!GG39</f>
        <v>3.2640000000000002E-2</v>
      </c>
      <c r="GY37" s="245">
        <f>'LibPAS export'!GH39</f>
        <v>14.109719999999999</v>
      </c>
      <c r="GZ37" s="245">
        <f>'LibPAS export'!GI39</f>
        <v>15.024749999999999</v>
      </c>
      <c r="HA37" s="245">
        <f>'LibPAS export'!GJ39</f>
        <v>6.9405900000000003</v>
      </c>
      <c r="HB37" s="284">
        <f>'LibPAS export'!JC39</f>
        <v>4.5496400000000001</v>
      </c>
      <c r="HC37" s="284">
        <f>'LibPAS export'!JD39</f>
        <v>3.3404400000000001</v>
      </c>
      <c r="HD37" s="284">
        <f>'LibPAS export'!JE39</f>
        <v>0.53744999999999998</v>
      </c>
      <c r="HE37" s="284">
        <f>'LibPAS export'!JF39</f>
        <v>34.370939999999997</v>
      </c>
      <c r="HF37" s="284">
        <f>'LibPAS export'!JG39</f>
        <v>25.23582</v>
      </c>
      <c r="HG37" s="284">
        <f>'LibPAS export'!JH39</f>
        <v>4.0602099999999997</v>
      </c>
      <c r="HH37" s="284">
        <f>'LibPAS export'!JI39</f>
        <v>4.9818199999999999</v>
      </c>
      <c r="HI37" s="284">
        <f>'LibPAS export'!JJ39</f>
        <v>3.6577500000000001</v>
      </c>
      <c r="HJ37" s="284">
        <f>'LibPAS export'!JK39</f>
        <v>0.58850000000000002</v>
      </c>
      <c r="HK37" s="284">
        <f>'LibPAS export'!JL39</f>
        <v>319.52760000000001</v>
      </c>
      <c r="HL37" s="284">
        <f>'LibPAS export'!JM39</f>
        <v>234.60346000000001</v>
      </c>
      <c r="HM37" s="284">
        <f>'LibPAS export'!JN39</f>
        <v>37.745559999999998</v>
      </c>
      <c r="HN37" s="284">
        <f>'LibPAS export'!JO39</f>
        <v>61.98612</v>
      </c>
      <c r="HO37" s="284">
        <f>'LibPAS export'!JP39</f>
        <v>45.511429999999997</v>
      </c>
      <c r="HP37" s="284">
        <f>'LibPAS export'!JQ39</f>
        <v>7.3223700000000003</v>
      </c>
      <c r="HQ37" s="284">
        <f>'LibPAS export'!JR39</f>
        <v>9.6717499999999994</v>
      </c>
      <c r="HR37" s="284">
        <f>'LibPAS export'!JS39</f>
        <v>7.1011899999999999</v>
      </c>
      <c r="HS37" s="284">
        <f>'LibPAS export'!JT39</f>
        <v>1.14252</v>
      </c>
      <c r="HT37" s="284">
        <f>'LibPAS export'!JU39</f>
        <v>2.4200499999999998</v>
      </c>
      <c r="HU37" s="284">
        <f>'LibPAS export'!JV39</f>
        <v>2.2101099999999998</v>
      </c>
      <c r="HV37" s="284">
        <f>'LibPAS export'!JW39</f>
        <v>2.5819999999999999E-2</v>
      </c>
      <c r="HW37" s="284">
        <f>'LibPAS export'!JX39</f>
        <v>6.1969099999999999</v>
      </c>
      <c r="HX37" s="284">
        <f>'LibPAS export'!JY39</f>
        <v>3.4459999999999998E-2</v>
      </c>
      <c r="HY37" s="284">
        <f>'LibPAS export'!JZ39</f>
        <v>1.1384000000000001</v>
      </c>
      <c r="HZ37" s="284">
        <f>'LibPAS export'!KA39</f>
        <v>0.32034000000000001</v>
      </c>
      <c r="IA37" s="284">
        <f>'LibPAS export'!KB39</f>
        <v>0.17763000000000001</v>
      </c>
      <c r="IB37" s="284">
        <f>'LibPAS export'!KC39</f>
        <v>1.0000000000000001E-5</v>
      </c>
      <c r="IC37" s="284">
        <f>'LibPAS export'!KD39</f>
        <v>1.99E-3</v>
      </c>
      <c r="ID37" s="284">
        <f>'LibPAS export'!KE39</f>
        <v>0.42853999999999998</v>
      </c>
      <c r="IE37" s="284">
        <f>'LibPAS export'!KF39</f>
        <v>5.7999999999999996E-3</v>
      </c>
      <c r="IF37" s="284">
        <f>'LibPAS export'!KG39</f>
        <v>0.17075000000000001</v>
      </c>
      <c r="IG37" s="284">
        <f>'LibPAS export'!KH39</f>
        <v>173</v>
      </c>
      <c r="IH37" s="284">
        <f>'LibPAS export'!KI39</f>
        <v>1041</v>
      </c>
      <c r="II37" s="284">
        <f>'LibPAS export'!KJ39</f>
        <v>833</v>
      </c>
      <c r="IJ37" s="284">
        <f>'LibPAS export'!KK39</f>
        <v>11133</v>
      </c>
      <c r="IK37" s="284">
        <f>'LibPAS export'!KL39</f>
        <v>66800</v>
      </c>
      <c r="IL37" s="284">
        <f>'LibPAS export'!KM39</f>
        <v>53440</v>
      </c>
      <c r="IM37" s="284">
        <f>'LibPAS export'!KN39</f>
        <v>58516</v>
      </c>
      <c r="IN37" s="284">
        <f>'LibPAS export'!KO39</f>
        <v>73146</v>
      </c>
      <c r="IO37" s="284">
        <f>'LibPAS export'!KP39</f>
        <v>1.1845699999999999</v>
      </c>
      <c r="IP37" s="284">
        <f>'LibPAS export'!KQ39</f>
        <v>12191</v>
      </c>
      <c r="IQ37" s="284">
        <f>'LibPAS export'!KR39</f>
        <v>5.8610600000000002</v>
      </c>
      <c r="IR37" s="284">
        <f>'LibPAS export'!KS39</f>
        <v>1.2798099999999999</v>
      </c>
      <c r="IS37" s="284">
        <f>'LibPAS export'!KT39</f>
        <v>10.434570000000001</v>
      </c>
      <c r="IT37" s="284">
        <f>'LibPAS export'!KU39</f>
        <v>0</v>
      </c>
      <c r="IU37" s="284">
        <f>'LibPAS export'!KV39</f>
        <v>0.25459999999999999</v>
      </c>
      <c r="IV37" s="284">
        <f>'LibPAS export'!KW39</f>
        <v>11.96898</v>
      </c>
      <c r="IW37" s="284">
        <f>'LibPAS export'!KX39</f>
        <v>8.0840200000000006</v>
      </c>
      <c r="IX37" s="284">
        <f>'LibPAS export'!KY39</f>
        <v>2.04297</v>
      </c>
      <c r="IY37" s="284">
        <f>'LibPAS export'!KZ39</f>
        <v>0</v>
      </c>
      <c r="IZ37" s="284">
        <f>'LibPAS export'!LA39</f>
        <v>0</v>
      </c>
      <c r="JA37" s="284">
        <f>'LibPAS export'!LB39</f>
        <v>0.23336999999999999</v>
      </c>
      <c r="JB37" s="284">
        <f>'LibPAS export'!LC39</f>
        <v>5.9999999999999995E-4</v>
      </c>
      <c r="JC37" s="284">
        <f>'LibPAS export'!LD39</f>
        <v>0.10328</v>
      </c>
      <c r="JD37" s="284">
        <f>'LibPAS export'!LE39</f>
        <v>0.61968999999999996</v>
      </c>
      <c r="JE37" s="284">
        <f>'LibPAS export'!LF39</f>
        <v>0</v>
      </c>
      <c r="JF37" s="284">
        <f>'LibPAS export'!LG39</f>
        <v>1.59785</v>
      </c>
      <c r="JG37" s="284">
        <f>'LibPAS export'!LH39</f>
        <v>0.15715000000000001</v>
      </c>
      <c r="JH37" s="284">
        <f>'LibPAS export'!LI39</f>
        <v>728</v>
      </c>
      <c r="JI37" s="284">
        <f>'LibPAS export'!LJ39</f>
        <v>1.88489</v>
      </c>
      <c r="JJ37" s="284">
        <f>'LibPAS export'!LK39</f>
        <v>1.6256900000000001</v>
      </c>
      <c r="JK37" s="284">
        <f>'LibPAS export'!LL39</f>
        <v>368</v>
      </c>
      <c r="JL37" s="284">
        <f>'LibPAS export'!LM39</f>
        <v>282</v>
      </c>
      <c r="JM37" s="284">
        <f>'LibPAS export'!LN39</f>
        <v>11.01036</v>
      </c>
      <c r="JN37" s="284">
        <f>'LibPAS export'!LO39</f>
        <v>1.3006500000000001</v>
      </c>
      <c r="JO37" s="284">
        <f>'LibPAS export'!LP39</f>
        <v>0.94455</v>
      </c>
      <c r="JP37" s="284">
        <f>'LibPAS export'!LQ39</f>
        <v>0.19850999999999999</v>
      </c>
      <c r="JQ37" s="284">
        <f>'LibPAS export'!LR39</f>
        <v>3.3090000000000001E-2</v>
      </c>
      <c r="JR37" s="284">
        <f>'LibPAS export'!LS39</f>
        <v>0.49059000000000003</v>
      </c>
      <c r="JS37" s="284">
        <f>'LibPAS export'!LT39</f>
        <v>0</v>
      </c>
      <c r="JT37" s="284">
        <f>'LibPAS export'!LU39</f>
        <v>4</v>
      </c>
      <c r="JU37" s="284">
        <f>'LibPAS export'!LV39</f>
        <v>1.0949899999999999</v>
      </c>
      <c r="JV37" s="284">
        <f>'LibPAS export'!LW39</f>
        <v>5626</v>
      </c>
      <c r="JW37" s="284">
        <f>'LibPAS export'!LX39</f>
        <v>24.273440000000001</v>
      </c>
      <c r="JX37" s="284">
        <f>'LibPAS export'!LY39</f>
        <v>5138</v>
      </c>
      <c r="JY37" s="284">
        <f>'LibPAS export'!LZ39</f>
        <v>0.37845000000000001</v>
      </c>
      <c r="JZ37" s="284">
        <f>'LibPAS export'!MA39</f>
        <v>26.579219999999999</v>
      </c>
      <c r="KA37" s="284">
        <f>'LibPAS export'!MB39</f>
        <v>1.559E-2</v>
      </c>
      <c r="KB37" s="284">
        <f>'LibPAS export'!MC39</f>
        <v>80</v>
      </c>
      <c r="KC37" s="284">
        <f>'LibPAS export'!MD39</f>
        <v>0.84418000000000004</v>
      </c>
      <c r="KD37" s="284">
        <f>'LibPAS export'!ME39</f>
        <v>0.58850000000000002</v>
      </c>
      <c r="KE37" s="284">
        <f>'LibPAS export'!MF39</f>
        <v>0.92437999999999998</v>
      </c>
      <c r="KF37" s="284">
        <f>'LibPAS export'!MG39</f>
        <v>9.1050500000000003</v>
      </c>
      <c r="KG37" s="284">
        <f>'LibPAS export'!MH39</f>
        <v>7.5546499999999996</v>
      </c>
      <c r="KH37" s="284">
        <f>'LibPAS export'!MI39</f>
        <v>4.9818199999999999</v>
      </c>
      <c r="KI37" s="284">
        <f>'LibPAS export'!MJ39</f>
        <v>30.241759999999999</v>
      </c>
      <c r="KJ37" s="284">
        <f>'LibPAS export'!MK39</f>
        <v>40723</v>
      </c>
      <c r="KK37" s="284">
        <f>'LibPAS export'!ML39</f>
        <v>31274</v>
      </c>
      <c r="KL37" s="284">
        <f>'LibPAS export'!MM39</f>
        <v>8.2030000000000006E-2</v>
      </c>
      <c r="KM37" s="284">
        <f>'LibPAS export'!MN39</f>
        <v>5.7609199999999996</v>
      </c>
      <c r="KN37" s="284">
        <f>'LibPAS export'!MO39</f>
        <v>8.9819999999999997E-2</v>
      </c>
      <c r="KO37" s="284">
        <f>'LibPAS export'!MP39</f>
        <v>1.367E-2</v>
      </c>
      <c r="KP37" s="284">
        <f>'LibPAS export'!MQ39</f>
        <v>0.96014999999999995</v>
      </c>
      <c r="KQ37" s="284">
        <f>'LibPAS export'!MR39</f>
        <v>1.4970000000000001E-2</v>
      </c>
      <c r="KR37" s="284">
        <f>'LibPAS export'!MS39</f>
        <v>0.8</v>
      </c>
      <c r="KS37" s="284">
        <f>'LibPAS export'!MT39</f>
        <v>0.2083333</v>
      </c>
      <c r="KT37" s="284">
        <f>'LibPAS export'!MU39</f>
        <v>0.79166669999999995</v>
      </c>
      <c r="KU37" s="284">
        <f>'LibPAS export'!MV39</f>
        <v>0.23201730000000001</v>
      </c>
      <c r="KV37" s="284">
        <f>'LibPAS export'!MW39</f>
        <v>0.76798270000000002</v>
      </c>
      <c r="KW37" s="284">
        <f>'LibPAS export'!MX39</f>
        <v>0.11812930000000001</v>
      </c>
      <c r="KX37" s="284">
        <f>'LibPAS export'!MY39</f>
        <v>1.95695E-2</v>
      </c>
      <c r="KY37" s="284">
        <f>'LibPAS export'!MZ39</f>
        <v>0.17035169999999999</v>
      </c>
      <c r="KZ37" s="284">
        <f>'LibPAS export'!NA39</f>
        <v>1.27724E-2</v>
      </c>
      <c r="LA37" s="284">
        <f>'LibPAS export'!NB39</f>
        <v>0.14765110000000001</v>
      </c>
      <c r="LB37" s="284">
        <f>'LibPAS export'!NC39</f>
        <v>8.5787299999999997E-2</v>
      </c>
      <c r="LC37" s="284">
        <f>'LibPAS export'!ND39</f>
        <v>0.56386800000000004</v>
      </c>
      <c r="LD37" s="284">
        <f>'LibPAS export'!NE39</f>
        <v>0.73421970000000003</v>
      </c>
      <c r="LE37" s="284">
        <f>'LibPAS export'!NF39</f>
        <v>0</v>
      </c>
      <c r="LF37" s="284">
        <f>'LibPAS export'!NG39</f>
        <v>0.8718013</v>
      </c>
      <c r="LG37" s="284">
        <f>'LibPAS export'!NH39</f>
        <v>2.1271600000000002E-2</v>
      </c>
      <c r="LH37" s="284">
        <f>'LibPAS export'!NI39</f>
        <v>0.1069272</v>
      </c>
      <c r="LI37" s="284">
        <f>'LibPAS export'!NJ39</f>
        <v>9448</v>
      </c>
      <c r="LJ37" s="284">
        <f>'LibPAS export'!NK39</f>
        <v>6.8992699999999996</v>
      </c>
      <c r="LK37" s="284">
        <f>'LibPAS export'!NL39</f>
        <v>24180</v>
      </c>
      <c r="LL37" s="284">
        <f>'LibPAS export'!NM39</f>
        <v>30225</v>
      </c>
      <c r="LM37" s="284">
        <f>'LibPAS export'!NN39</f>
        <v>5037</v>
      </c>
      <c r="LN37" s="284">
        <f>'LibPAS export'!NO39</f>
        <v>0.72621590000000003</v>
      </c>
      <c r="LO37" s="284">
        <f>'LibPAS export'!NP39</f>
        <v>0.1656619</v>
      </c>
      <c r="LP37" s="284">
        <f>'LibPAS export'!NQ39</f>
        <v>0.1081222</v>
      </c>
      <c r="LQ37" s="284">
        <f>'LibPAS export'!NR39</f>
        <v>0.38979999999999998</v>
      </c>
      <c r="LR37" s="284">
        <f>'LibPAS export'!NS39</f>
        <v>1.29026</v>
      </c>
      <c r="LS37" s="284">
        <f>'LibPAS export'!NT39</f>
        <v>0.29936000000000001</v>
      </c>
      <c r="LT37" s="284">
        <f>'LibPAS export'!NU39</f>
        <v>11</v>
      </c>
      <c r="LU37" s="284">
        <f>'LibPAS export'!NV39</f>
        <v>2.5621200000000002</v>
      </c>
      <c r="LV37" s="284">
        <f>'LibPAS export'!NW39</f>
        <v>17</v>
      </c>
      <c r="LW37" s="284">
        <f>'LibPAS export'!NX39</f>
        <v>1.8606499999999999</v>
      </c>
      <c r="LX37" s="284">
        <f>'LibPAS export'!NY39</f>
        <v>0.2198</v>
      </c>
      <c r="LY37" s="284">
        <f>'LibPAS export'!NZ39</f>
        <v>0.20219000000000001</v>
      </c>
      <c r="LZ37" s="285">
        <f>'LibPAS export'!EH39</f>
        <v>4.4304499999999997E-2</v>
      </c>
      <c r="MA37" s="285">
        <f>'LibPAS export'!EI39</f>
        <v>0</v>
      </c>
      <c r="MB37" s="285">
        <f>'LibPAS export'!EJ39</f>
        <v>0.1437438</v>
      </c>
      <c r="MC37" s="285">
        <f>'LibPAS export'!EK39</f>
        <v>0</v>
      </c>
      <c r="MD37" s="285">
        <f>'LibPAS export'!EL39</f>
        <v>0.1142331</v>
      </c>
      <c r="ME37" s="285">
        <f>'LibPAS export'!EM39</f>
        <v>2.9559999999999998E-4</v>
      </c>
      <c r="MF37" s="285">
        <f>'LibPAS export'!EN39</f>
        <v>0.78212110000000001</v>
      </c>
      <c r="MG37" s="285">
        <f>'LibPAS export'!EO39</f>
        <v>5.7782500000000001E-2</v>
      </c>
      <c r="MH37" s="285">
        <f>'LibPAS export'!EP39</f>
        <v>0.47040510000000002</v>
      </c>
      <c r="MI37" s="285"/>
    </row>
    <row r="38" spans="1:347" x14ac:dyDescent="0.2">
      <c r="A38" s="6" t="str">
        <f>'LibPAS export'!G40</f>
        <v>NC0038</v>
      </c>
      <c r="B38" s="6" t="s">
        <v>2832</v>
      </c>
      <c r="C38" s="203" t="s">
        <v>2019</v>
      </c>
      <c r="D38" s="203" t="s">
        <v>2020</v>
      </c>
      <c r="E38" s="203" t="str">
        <f>'LibPAS export'!AG40</f>
        <v>HAYWOOD COUNTY PUBLIC LIBRARY</v>
      </c>
      <c r="F38" s="203" t="str">
        <f>'LibPAS export'!AJ40</f>
        <v>HAYWOOD</v>
      </c>
      <c r="G38" s="203" t="str">
        <f>'LibPAS export'!Y40</f>
        <v>678 S HAYWOOD ST</v>
      </c>
      <c r="H38" s="203" t="str">
        <f>'LibPAS export'!Z40</f>
        <v>WAYNESVILLE</v>
      </c>
      <c r="I38" s="203" t="str">
        <f>'LibPAS export'!AA40</f>
        <v>28786</v>
      </c>
      <c r="J38" s="203" t="str">
        <f>'LibPAS export'!AB40</f>
        <v>3197</v>
      </c>
      <c r="K38" s="203" t="str">
        <f>'LibPAS export'!AC40</f>
        <v>678 S HAYWOOD ST</v>
      </c>
      <c r="L38" s="203" t="str">
        <f>'LibPAS export'!AD40</f>
        <v>WAYNESVILLE</v>
      </c>
      <c r="M38" s="203" t="str">
        <f>'LibPAS export'!AE40</f>
        <v>28786</v>
      </c>
      <c r="N38" s="203" t="str">
        <f>'LibPAS export'!AF40</f>
        <v>3197</v>
      </c>
      <c r="O38" s="203" t="str">
        <f>'LibPAS export'!AK40</f>
        <v>Sharon Woodrow</v>
      </c>
      <c r="P38" s="203" t="str">
        <f>'LibPAS export'!AL40</f>
        <v>(828) 356-2504</v>
      </c>
      <c r="Q38" s="203" t="str">
        <f>'LibPAS export'!AM40</f>
        <v>(828) 452-6746</v>
      </c>
      <c r="R38" s="203" t="str">
        <f>'LibPAS export'!AN40</f>
        <v>swoodrow@haywoodnc.net</v>
      </c>
      <c r="S38" s="203" t="str">
        <f>'LibPAS export'!AO40</f>
        <v>Sharon Woodrow</v>
      </c>
      <c r="T38" s="203" t="str">
        <f>'LibPAS export'!AP40</f>
        <v>Library Director</v>
      </c>
      <c r="U38" s="203" t="str">
        <f>'LibPAS export'!AQ40</f>
        <v>(828) 356-2504</v>
      </c>
      <c r="V38" s="203" t="str">
        <f>'LibPAS export'!AR40</f>
        <v>(828) 452-6746</v>
      </c>
      <c r="W38" s="203" t="str">
        <f>'LibPAS export'!AS40</f>
        <v>swoodrow@haywoodnc.net</v>
      </c>
      <c r="X38" s="203">
        <f>'LibPAS export'!BB40</f>
        <v>1</v>
      </c>
      <c r="Y38" s="203">
        <f>'LibPAS export'!BC40</f>
        <v>3</v>
      </c>
      <c r="Z38" s="203">
        <f>'LibPAS export'!BD40</f>
        <v>0</v>
      </c>
      <c r="AA38" s="203">
        <f>'LibPAS export'!BE40</f>
        <v>1</v>
      </c>
      <c r="AB38" s="10">
        <f>'LibPAS export'!BH40</f>
        <v>7022</v>
      </c>
      <c r="AC38" s="203">
        <f>'LibPAS export'!BI40</f>
        <v>3</v>
      </c>
      <c r="AD38" s="203">
        <f>'LibPAS export'!BJ40</f>
        <v>2</v>
      </c>
      <c r="AE38" s="203">
        <f>'LibPAS export'!BK40</f>
        <v>5</v>
      </c>
      <c r="AF38" s="203">
        <f>'LibPAS export'!BL40</f>
        <v>12</v>
      </c>
      <c r="AG38" s="203">
        <f>'LibPAS export'!BM40</f>
        <v>17</v>
      </c>
      <c r="AH38" s="286">
        <f>'LibPAS export'!BN40</f>
        <v>0.17647060000000001</v>
      </c>
      <c r="AI38" s="246">
        <f>'LibPAS export'!BO40</f>
        <v>66380</v>
      </c>
      <c r="AJ38" s="246" t="str">
        <f>'LibPAS export'!BP40</f>
        <v>$51,040-$76,560</v>
      </c>
      <c r="AK38" s="274" t="str">
        <f>'LibPAS export'!BQ40</f>
        <v>2011</v>
      </c>
      <c r="AL38" s="276">
        <f>'LibPAS export'!BR40</f>
        <v>36685</v>
      </c>
      <c r="AM38" s="276">
        <f>'LibPAS export'!BS40</f>
        <v>9.65</v>
      </c>
      <c r="AN38" s="276">
        <f>'LibPAS export'!BT40</f>
        <v>10.19</v>
      </c>
      <c r="AO38" s="276">
        <f>'LibPAS export'!BU40</f>
        <v>11.8</v>
      </c>
      <c r="AP38" s="246">
        <f>'LibPAS export'!BW40</f>
        <v>0</v>
      </c>
      <c r="AQ38" s="246">
        <f>'LibPAS export'!BX40</f>
        <v>1253328</v>
      </c>
      <c r="AR38" s="246">
        <f>'LibPAS export'!BY40</f>
        <v>1253328</v>
      </c>
      <c r="AS38" s="246">
        <f>'LibPAS export'!BZ40</f>
        <v>101372</v>
      </c>
      <c r="AT38" s="246">
        <f>'LibPAS export'!CA40</f>
        <v>0</v>
      </c>
      <c r="AU38" s="246">
        <f>'LibPAS export'!CB40</f>
        <v>101372</v>
      </c>
      <c r="AV38" s="246">
        <f>'LibPAS export'!CC40</f>
        <v>41012</v>
      </c>
      <c r="AW38" s="246">
        <f>'LibPAS export'!CD40</f>
        <v>0</v>
      </c>
      <c r="AX38" s="246">
        <f>'LibPAS export'!CE40</f>
        <v>41012</v>
      </c>
      <c r="AY38" s="246">
        <f>'LibPAS export'!CF40</f>
        <v>0</v>
      </c>
      <c r="AZ38" s="246">
        <f>'LibPAS export'!BV40</f>
        <v>1395712</v>
      </c>
      <c r="BA38" s="246">
        <f>'LibPAS export'!CH40</f>
        <v>699108</v>
      </c>
      <c r="BB38" s="246">
        <f>'LibPAS export'!CI40</f>
        <v>273999</v>
      </c>
      <c r="BC38" s="246">
        <f>'LibPAS export'!CJ40</f>
        <v>973107</v>
      </c>
      <c r="BD38" s="246">
        <f>'LibPAS export'!CK40</f>
        <v>118518</v>
      </c>
      <c r="BE38" s="246">
        <f>'LibPAS export'!CL40</f>
        <v>29774</v>
      </c>
      <c r="BF38" s="246">
        <f>'LibPAS export'!CM40</f>
        <v>24181</v>
      </c>
      <c r="BG38" s="246">
        <f>'LibPAS export'!CN40</f>
        <v>172473</v>
      </c>
      <c r="BH38" s="246">
        <f>'LibPAS export'!CO40</f>
        <v>181753</v>
      </c>
      <c r="BI38" s="246">
        <f>'LibPAS export'!CP40</f>
        <v>1327333</v>
      </c>
      <c r="BJ38" s="246">
        <f>'LibPAS export'!CQ40</f>
        <v>34189</v>
      </c>
      <c r="BK38" s="283">
        <f>'LibPAS export'!CG40</f>
        <v>2.4495699999999999E-2</v>
      </c>
      <c r="BL38" s="246">
        <f>'LibPAS export'!CR40</f>
        <v>0</v>
      </c>
      <c r="BM38" s="246">
        <f>'LibPAS export'!CS40</f>
        <v>0</v>
      </c>
      <c r="BN38" s="246">
        <f>'LibPAS export'!CT40</f>
        <v>99966</v>
      </c>
      <c r="BO38" s="246">
        <f>'LibPAS export'!CU40</f>
        <v>33642</v>
      </c>
      <c r="BP38" s="246">
        <f>'LibPAS export'!CV40</f>
        <v>133608</v>
      </c>
      <c r="BQ38" s="246">
        <f>'LibPAS export'!CW40</f>
        <v>125856</v>
      </c>
      <c r="BR38" s="10">
        <f>'LibPAS export'!CY40</f>
        <v>46664</v>
      </c>
      <c r="BS38" s="10">
        <f>'LibPAS export'!CZ40</f>
        <v>47508</v>
      </c>
      <c r="BT38" s="10">
        <f>'LibPAS export'!DA40</f>
        <v>94172</v>
      </c>
      <c r="BU38" s="10">
        <f>'LibPAS export'!DB40</f>
        <v>25979</v>
      </c>
      <c r="BV38" s="10">
        <f>'LibPAS export'!DC40</f>
        <v>11101</v>
      </c>
      <c r="BW38" s="10">
        <f>'LibPAS export'!DD40</f>
        <v>37080</v>
      </c>
      <c r="BX38" s="10">
        <f>'LibPAS export'!DE40</f>
        <v>3906</v>
      </c>
      <c r="BY38" s="10">
        <f>'LibPAS export'!DF40</f>
        <v>0</v>
      </c>
      <c r="BZ38" s="10">
        <f>'LibPAS export'!DG40</f>
        <v>3906</v>
      </c>
      <c r="CA38" s="10">
        <f>'LibPAS export'!DH40</f>
        <v>135158</v>
      </c>
      <c r="CB38" s="10" t="str">
        <f>'LibPAS export'!DI40</f>
        <v/>
      </c>
      <c r="CC38" s="10">
        <f>'LibPAS export'!DJ40</f>
        <v>135158</v>
      </c>
      <c r="CD38" s="10">
        <f>'LibPAS export'!DK40</f>
        <v>112</v>
      </c>
      <c r="CE38" s="258">
        <f>'LibPAS export'!DX40</f>
        <v>42582</v>
      </c>
      <c r="CF38" s="244">
        <f>'LibPAS export'!DP40</f>
        <v>5</v>
      </c>
      <c r="CG38" s="244">
        <f>'LibPAS export'!DQ40</f>
        <v>67</v>
      </c>
      <c r="CH38" s="244">
        <f>'LibPAS export'!DR40</f>
        <v>72</v>
      </c>
      <c r="CI38" s="258">
        <f>'LibPAS export'!DM40</f>
        <v>9249</v>
      </c>
      <c r="CJ38" s="258">
        <f>'LibPAS export'!EC40</f>
        <v>11528</v>
      </c>
      <c r="CK38" s="258">
        <f>'LibPAS export'!DN40</f>
        <v>7798</v>
      </c>
      <c r="CL38" s="258">
        <f>'LibPAS export'!EG40</f>
        <v>793</v>
      </c>
      <c r="CM38" s="203">
        <f>'LibPAS export'!DS40</f>
        <v>32</v>
      </c>
      <c r="CN38" s="203">
        <f>'LibPAS export'!EQ40</f>
        <v>18</v>
      </c>
      <c r="CO38" s="244">
        <f>'LibPAS export'!DL40</f>
        <v>253</v>
      </c>
      <c r="CP38" s="10">
        <f>'LibPAS export'!ET40</f>
        <v>136088</v>
      </c>
      <c r="CQ38" s="10">
        <f>'LibPAS export'!EU40</f>
        <v>49737</v>
      </c>
      <c r="CR38" s="10">
        <f>'LibPAS export'!EV40</f>
        <v>185825</v>
      </c>
      <c r="CS38" s="10">
        <f>'LibPAS export'!EW40</f>
        <v>6335</v>
      </c>
      <c r="CT38" s="10">
        <f>'LibPAS export'!EX40</f>
        <v>7</v>
      </c>
      <c r="CU38" s="10">
        <f>'LibPAS export'!EY40</f>
        <v>6342</v>
      </c>
      <c r="CV38" s="10">
        <f>'LibPAS export'!EZ40</f>
        <v>57159</v>
      </c>
      <c r="CW38" s="10">
        <f>'LibPAS export'!FA40</f>
        <v>15429</v>
      </c>
      <c r="CX38" s="10">
        <f>'LibPAS export'!FB40</f>
        <v>72588</v>
      </c>
      <c r="CY38" s="10">
        <f>'LibPAS export'!FC40</f>
        <v>264755</v>
      </c>
      <c r="CZ38" s="10">
        <f>'LibPAS export'!FE40</f>
        <v>8795</v>
      </c>
      <c r="DA38" s="10" t="str">
        <f>'LibPAS export'!FF40</f>
        <v/>
      </c>
      <c r="DB38" s="10">
        <f>'LibPAS export'!FG40</f>
        <v>273550</v>
      </c>
      <c r="DC38" s="10">
        <f>'LibPAS export'!FH40</f>
        <v>31454</v>
      </c>
      <c r="DD38" s="10">
        <f>'LibPAS export'!FQ40</f>
        <v>335</v>
      </c>
      <c r="DE38" s="10">
        <f t="shared" si="0"/>
        <v>31789</v>
      </c>
      <c r="DF38" s="10">
        <f>'LibPAS export'!FI40</f>
        <v>84358</v>
      </c>
      <c r="DG38" s="10">
        <f>'LibPAS export'!FN40</f>
        <v>13273</v>
      </c>
      <c r="DH38" s="10">
        <f>'LibPAS export'!FR40</f>
        <v>462</v>
      </c>
      <c r="DI38" s="10">
        <f>'LibPAS export'!FS40</f>
        <v>14070</v>
      </c>
      <c r="DJ38" s="258" t="str">
        <f>'LibPAS export'!FJ40</f>
        <v/>
      </c>
      <c r="DK38" s="258">
        <f>'LibPAS export'!FK40</f>
        <v>115812</v>
      </c>
      <c r="DL38" s="10">
        <f>'LibPAS export'!FU40</f>
        <v>274246</v>
      </c>
      <c r="DM38" s="10">
        <f>'LibPAS export'!FV40</f>
        <v>160785</v>
      </c>
      <c r="DN38" s="10">
        <f>'LibPAS export'!FW40</f>
        <v>279</v>
      </c>
      <c r="DO38" s="10" t="str">
        <f>'LibPAS export'!FX40</f>
        <v/>
      </c>
      <c r="DP38" s="10">
        <f>'LibPAS export'!ER40</f>
        <v>435310</v>
      </c>
      <c r="DQ38" s="10" t="str">
        <f>'LibPAS export'!FY40</f>
        <v/>
      </c>
      <c r="DR38" s="10">
        <f>'LibPAS export'!GA40</f>
        <v>26924</v>
      </c>
      <c r="DS38" s="10">
        <f>'LibPAS export'!GB40</f>
        <v>4367</v>
      </c>
      <c r="DT38" s="10">
        <f>'LibPAS export'!GC40</f>
        <v>31291</v>
      </c>
      <c r="DU38" s="10">
        <f>'LibPAS export'!GD40</f>
        <v>250000</v>
      </c>
      <c r="DV38" s="244">
        <f>'LibPAS export'!GO40</f>
        <v>260</v>
      </c>
      <c r="DW38" s="244">
        <f>'LibPAS export'!GP40</f>
        <v>44</v>
      </c>
      <c r="DX38" s="244">
        <f>'LibPAS export'!GQ40</f>
        <v>317</v>
      </c>
      <c r="DY38" s="244">
        <f>'LibPAS export'!GR40</f>
        <v>12</v>
      </c>
      <c r="DZ38" s="244" t="str">
        <f>'LibPAS export'!GS40</f>
        <v/>
      </c>
      <c r="EA38" s="244" t="str">
        <f>'LibPAS export'!GT40</f>
        <v/>
      </c>
      <c r="EB38" s="244">
        <f>'LibPAS export'!GU40</f>
        <v>633</v>
      </c>
      <c r="EC38" s="244">
        <f>'LibPAS export'!GV40</f>
        <v>1900</v>
      </c>
      <c r="ED38" s="244">
        <f>'LibPAS export'!GW40</f>
        <v>100</v>
      </c>
      <c r="EE38" s="244">
        <f>'LibPAS export'!GX40</f>
        <v>2000</v>
      </c>
      <c r="EF38" s="10">
        <f>'LibPAS export'!HB40</f>
        <v>6159</v>
      </c>
      <c r="EG38" s="10">
        <f>'LibPAS export'!HC40</f>
        <v>453</v>
      </c>
      <c r="EH38" s="10">
        <f>'LibPAS export'!HD40</f>
        <v>6612</v>
      </c>
      <c r="EI38" s="10" t="str">
        <f>'LibPAS export'!GY40</f>
        <v/>
      </c>
      <c r="EJ38" s="10" t="str">
        <f>'LibPAS export'!GZ40</f>
        <v/>
      </c>
      <c r="EK38" s="10" t="str">
        <f>'LibPAS export'!HA40</f>
        <v/>
      </c>
      <c r="EL38" s="10">
        <f>'LibPAS export'!HE40</f>
        <v>8612</v>
      </c>
      <c r="EM38" s="10">
        <f>'LibPAS export'!HF40</f>
        <v>1</v>
      </c>
      <c r="EN38" s="10">
        <f>'LibPAS export'!HG40</f>
        <v>14</v>
      </c>
      <c r="EO38" s="10" t="s">
        <v>5026</v>
      </c>
      <c r="EP38" s="10" t="s">
        <v>5026</v>
      </c>
      <c r="EQ38" s="258">
        <f>'LibPAS export'!HQ40</f>
        <v>440</v>
      </c>
      <c r="ER38" s="258">
        <f>'LibPAS export'!HR40</f>
        <v>4540</v>
      </c>
      <c r="ES38" s="10" t="str">
        <f>'LibPAS export'!HL40</f>
        <v/>
      </c>
      <c r="ET38" s="10">
        <f>'LibPAS export'!HJ40</f>
        <v>260</v>
      </c>
      <c r="EU38" s="10" t="str">
        <f>'LibPAS export'!HK40</f>
        <v>Did not track this year</v>
      </c>
      <c r="EV38" s="244">
        <f>'LibPAS export'!HS40</f>
        <v>2860</v>
      </c>
      <c r="EW38" s="244">
        <f>'LibPAS export'!HT40</f>
        <v>2037</v>
      </c>
      <c r="EX38" s="203" t="str">
        <f>'LibPAS export'!AT40</f>
        <v>www.haywoodlibrary.org</v>
      </c>
      <c r="EY38" s="244">
        <f>'LibPAS export'!HU40</f>
        <v>28</v>
      </c>
      <c r="EZ38" s="244">
        <f>'LibPAS export'!HV40</f>
        <v>40</v>
      </c>
      <c r="FA38" s="258">
        <f>'LibPAS export'!HW40</f>
        <v>37371</v>
      </c>
      <c r="FB38" s="10">
        <f>'LibPAS export'!HY40</f>
        <v>164544</v>
      </c>
      <c r="FC38" s="10" t="str">
        <f>'LibPAS export'!HZ40</f>
        <v/>
      </c>
      <c r="FD38" s="203" t="s">
        <v>1530</v>
      </c>
      <c r="FE38" s="203" t="s">
        <v>1530</v>
      </c>
      <c r="FF38" s="203" t="s">
        <v>1530</v>
      </c>
      <c r="FG38" s="203" t="s">
        <v>1530</v>
      </c>
      <c r="FH38" s="203" t="s">
        <v>1530</v>
      </c>
      <c r="FI38" s="203" t="s">
        <v>1530</v>
      </c>
      <c r="FJ38" s="203" t="s">
        <v>1530</v>
      </c>
      <c r="FK38" s="203" t="s">
        <v>1530</v>
      </c>
      <c r="FL38" s="203" t="s">
        <v>1530</v>
      </c>
      <c r="FM38" s="203" t="s">
        <v>1530</v>
      </c>
      <c r="FN38" s="203" t="s">
        <v>1530</v>
      </c>
      <c r="FO38" s="203" t="s">
        <v>1530</v>
      </c>
      <c r="FP38" s="203" t="s">
        <v>1530</v>
      </c>
      <c r="FQ38" s="203" t="s">
        <v>1530</v>
      </c>
      <c r="FR38" s="203" t="s">
        <v>1530</v>
      </c>
      <c r="FS38" s="203" t="s">
        <v>1530</v>
      </c>
      <c r="FT38" s="203" t="s">
        <v>1530</v>
      </c>
      <c r="FU38" s="203" t="s">
        <v>1530</v>
      </c>
      <c r="FV38" s="203" t="s">
        <v>1530</v>
      </c>
      <c r="FW38" s="203" t="s">
        <v>1530</v>
      </c>
      <c r="FX38" s="203" t="s">
        <v>1530</v>
      </c>
      <c r="FY38" s="203" t="s">
        <v>1530</v>
      </c>
      <c r="FZ38" s="203" t="s">
        <v>1530</v>
      </c>
      <c r="GA38" s="203" t="s">
        <v>1530</v>
      </c>
      <c r="GB38" s="203" t="s">
        <v>1530</v>
      </c>
      <c r="GC38" s="203" t="str">
        <f>'LibPAS export'!G40</f>
        <v>NC0038</v>
      </c>
      <c r="GD38" s="203" t="str">
        <f>'LibPAS export'!H40</f>
        <v>C-HAYWOOD</v>
      </c>
      <c r="GE38" s="203" t="str">
        <f>'LibPAS export'!I40</f>
        <v>NO</v>
      </c>
      <c r="GF38" s="203" t="str">
        <f>'LibPAS export'!J40</f>
        <v>CO</v>
      </c>
      <c r="GG38" s="203" t="str">
        <f>'LibPAS export'!K40</f>
        <v>MO</v>
      </c>
      <c r="GH38" s="203" t="str">
        <f>'LibPAS export'!L40</f>
        <v>Y</v>
      </c>
      <c r="GI38" s="203" t="str">
        <f>'LibPAS export'!M40</f>
        <v>CO1</v>
      </c>
      <c r="GJ38" s="203" t="str">
        <f>'LibPAS export'!N40</f>
        <v>N</v>
      </c>
      <c r="GK38" s="258">
        <f>'LibPAS export'!O40</f>
        <v>59276</v>
      </c>
      <c r="GL38" s="203">
        <f>'LibPAS export'!AH40</f>
        <v>3</v>
      </c>
      <c r="GM38" s="203" t="str">
        <f>'LibPAS export'!AI40</f>
        <v>County</v>
      </c>
      <c r="GN38" s="203" t="str">
        <f>'LibPAS export'!P40</f>
        <v>Yes</v>
      </c>
      <c r="GO38" s="203">
        <f>'LibPAS export'!Q40</f>
        <v>273</v>
      </c>
      <c r="GP38" s="203">
        <f>'LibPAS export'!R40</f>
        <v>18</v>
      </c>
      <c r="GQ38" s="203">
        <f>'LibPAS export'!S40</f>
        <v>1262</v>
      </c>
      <c r="GR38" s="203">
        <f>'LibPAS export'!T40</f>
        <v>22715</v>
      </c>
      <c r="GS38" s="203">
        <f>'LibPAS export'!U40</f>
        <v>58</v>
      </c>
      <c r="GT38" s="203">
        <f>'LibPAS export'!V40</f>
        <v>8</v>
      </c>
      <c r="GU38" s="203">
        <f>'LibPAS export'!W40</f>
        <v>94</v>
      </c>
      <c r="GV38" s="203">
        <f>'LibPAS export'!X40</f>
        <v>2595</v>
      </c>
      <c r="GW38" s="283">
        <f>'LibPAS export'!GF40</f>
        <v>0.76776999999999995</v>
      </c>
      <c r="GX38" s="283">
        <f>'LibPAS export'!GG40</f>
        <v>0.23222999999999999</v>
      </c>
      <c r="GY38" s="245">
        <f>'LibPAS export'!GH40</f>
        <v>13.60506</v>
      </c>
      <c r="GZ38" s="245">
        <f>'LibPAS export'!GI40</f>
        <v>20.097259999999999</v>
      </c>
      <c r="HA38" s="245">
        <f>'LibPAS export'!GJ40</f>
        <v>6.5789499999999999</v>
      </c>
      <c r="HB38" s="284">
        <f>'LibPAS export'!JC40</f>
        <v>3.0491700000000002</v>
      </c>
      <c r="HC38" s="284">
        <f>'LibPAS export'!JD40</f>
        <v>2.23543</v>
      </c>
      <c r="HD38" s="284">
        <f>'LibPAS export'!JE40</f>
        <v>0.39621000000000001</v>
      </c>
      <c r="HE38" s="284">
        <f>'LibPAS export'!JF40</f>
        <v>42.418999999999997</v>
      </c>
      <c r="HF38" s="284">
        <f>'LibPAS export'!JG40</f>
        <v>31.09862</v>
      </c>
      <c r="HG38" s="284">
        <f>'LibPAS export'!JH40</f>
        <v>5.5118999999999998</v>
      </c>
      <c r="HH38" s="284">
        <f>'LibPAS export'!JI40</f>
        <v>5.3093300000000001</v>
      </c>
      <c r="HI38" s="284">
        <f>'LibPAS export'!JJ40</f>
        <v>3.8924300000000001</v>
      </c>
      <c r="HJ38" s="284">
        <f>'LibPAS export'!JK40</f>
        <v>0.68989</v>
      </c>
      <c r="HK38" s="284">
        <f>'LibPAS export'!JL40</f>
        <v>0</v>
      </c>
      <c r="HL38" s="284">
        <f>'LibPAS export'!JM40</f>
        <v>0</v>
      </c>
      <c r="HM38" s="284">
        <f>'LibPAS export'!JN40</f>
        <v>0</v>
      </c>
      <c r="HN38" s="284">
        <f>'LibPAS export'!JO40</f>
        <v>154.12599</v>
      </c>
      <c r="HO38" s="284">
        <f>'LibPAS export'!JP40</f>
        <v>112.99431</v>
      </c>
      <c r="HP38" s="284">
        <f>'LibPAS export'!JQ40</f>
        <v>20.027059999999999</v>
      </c>
      <c r="HQ38" s="284">
        <f>'LibPAS export'!JR40</f>
        <v>16.816579999999998</v>
      </c>
      <c r="HR38" s="284">
        <f>'LibPAS export'!JS40</f>
        <v>12.32873</v>
      </c>
      <c r="HS38" s="284">
        <f>'LibPAS export'!JT40</f>
        <v>2.1851400000000001</v>
      </c>
      <c r="HT38" s="284">
        <f>'LibPAS export'!JU40</f>
        <v>7.3437799999999998</v>
      </c>
      <c r="HU38" s="284">
        <f>'LibPAS export'!JV40</f>
        <v>4.2175599999999998</v>
      </c>
      <c r="HV38" s="284">
        <f>'LibPAS export'!JW40</f>
        <v>91.400080000000003</v>
      </c>
      <c r="HW38" s="284">
        <f>'LibPAS export'!JX40</f>
        <v>65.098590000000002</v>
      </c>
      <c r="HX38" s="284">
        <f>'LibPAS export'!JY40</f>
        <v>0</v>
      </c>
      <c r="HY38" s="284">
        <f>'LibPAS export'!JZ40</f>
        <v>1.3315699999999999</v>
      </c>
      <c r="HZ38" s="284">
        <f>'LibPAS export'!KA40</f>
        <v>0.52788999999999997</v>
      </c>
      <c r="IA38" s="284">
        <f>'LibPAS export'!KB40</f>
        <v>0.14529</v>
      </c>
      <c r="IB38" s="284">
        <f>'LibPAS export'!KC40</f>
        <v>4.8250000000000001E-2</v>
      </c>
      <c r="IC38" s="284">
        <f>'LibPAS export'!KD40</f>
        <v>3.4360000000000002E-2</v>
      </c>
      <c r="ID38" s="284">
        <f>'LibPAS export'!KE40</f>
        <v>0.63046000000000002</v>
      </c>
      <c r="IE38" s="284">
        <f>'LibPAS export'!KF40</f>
        <v>3.3739999999999999E-2</v>
      </c>
      <c r="IF38" s="284">
        <f>'LibPAS export'!KG40</f>
        <v>0.11155</v>
      </c>
      <c r="IG38" s="284">
        <f>'LibPAS export'!KH40</f>
        <v>0</v>
      </c>
      <c r="IH38" s="284">
        <f>'LibPAS export'!KI40</f>
        <v>0</v>
      </c>
      <c r="II38" s="284">
        <f>'LibPAS export'!KJ40</f>
        <v>0</v>
      </c>
      <c r="IJ38" s="284">
        <f>'LibPAS export'!KK40</f>
        <v>14705</v>
      </c>
      <c r="IK38" s="284">
        <f>'LibPAS export'!KL40</f>
        <v>83333</v>
      </c>
      <c r="IL38" s="284">
        <f>'LibPAS export'!KM40</f>
        <v>50000</v>
      </c>
      <c r="IM38" s="284">
        <f>'LibPAS export'!KN40</f>
        <v>87062</v>
      </c>
      <c r="IN38" s="284">
        <f>'LibPAS export'!KO40</f>
        <v>145103</v>
      </c>
      <c r="IO38" s="284">
        <f>'LibPAS export'!KP40</f>
        <v>2.0955400000000002</v>
      </c>
      <c r="IP38" s="284">
        <f>'LibPAS export'!KQ40</f>
        <v>25606</v>
      </c>
      <c r="IQ38" s="284">
        <f>'LibPAS export'!KR40</f>
        <v>12.3108</v>
      </c>
      <c r="IR38" s="284">
        <f>'LibPAS export'!KS40</f>
        <v>1.71017</v>
      </c>
      <c r="IS38" s="284">
        <f>'LibPAS export'!KT40</f>
        <v>21.143940000000001</v>
      </c>
      <c r="IT38" s="284">
        <f>'LibPAS export'!KU40</f>
        <v>0.69188000000000005</v>
      </c>
      <c r="IU38" s="284">
        <f>'LibPAS export'!KV40</f>
        <v>0</v>
      </c>
      <c r="IV38" s="284">
        <f>'LibPAS export'!KW40</f>
        <v>23.54599</v>
      </c>
      <c r="IW38" s="284">
        <f>'LibPAS export'!KX40</f>
        <v>16.416540000000001</v>
      </c>
      <c r="IX38" s="284">
        <f>'LibPAS export'!KY40</f>
        <v>3.5044900000000001</v>
      </c>
      <c r="IY38" s="284">
        <f>'LibPAS export'!KZ40</f>
        <v>0</v>
      </c>
      <c r="IZ38" s="284">
        <f>'LibPAS export'!LA40</f>
        <v>4.2700000000000004E-3</v>
      </c>
      <c r="JA38" s="284">
        <f>'LibPAS export'!LB40</f>
        <v>0.71836999999999995</v>
      </c>
      <c r="JB38" s="284">
        <f>'LibPAS export'!LC40</f>
        <v>1.2099999999999999E-3</v>
      </c>
      <c r="JC38" s="284">
        <f>'LibPAS export'!LD40</f>
        <v>9.5869999999999997E-2</v>
      </c>
      <c r="JD38" s="284">
        <f>'LibPAS export'!LE40</f>
        <v>0.54329000000000005</v>
      </c>
      <c r="JE38" s="284">
        <f>'LibPAS export'!LF40</f>
        <v>8.0853900000000003</v>
      </c>
      <c r="JF38" s="284">
        <f>'LibPAS export'!LG40</f>
        <v>2.2801499999999999</v>
      </c>
      <c r="JG38" s="284">
        <f>'LibPAS export'!LH40</f>
        <v>0.20244000000000001</v>
      </c>
      <c r="JH38" s="284">
        <f>'LibPAS export'!LI40</f>
        <v>1360</v>
      </c>
      <c r="JI38" s="284">
        <f>'LibPAS export'!LJ40</f>
        <v>2.30098</v>
      </c>
      <c r="JJ38" s="284">
        <f>'LibPAS export'!LK40</f>
        <v>3.0662199999999999</v>
      </c>
      <c r="JK38" s="284">
        <f>'LibPAS export'!LL40</f>
        <v>663</v>
      </c>
      <c r="JL38" s="284">
        <f>'LibPAS export'!LM40</f>
        <v>274</v>
      </c>
      <c r="JM38" s="284">
        <f>'LibPAS export'!LN40</f>
        <v>22.392420000000001</v>
      </c>
      <c r="JN38" s="284">
        <f>'LibPAS export'!LO40</f>
        <v>2.9096600000000001</v>
      </c>
      <c r="JO38" s="284">
        <f>'LibPAS export'!LP40</f>
        <v>1.99943</v>
      </c>
      <c r="JP38" s="284">
        <f>'LibPAS export'!LQ40</f>
        <v>0.28678999999999999</v>
      </c>
      <c r="JQ38" s="284">
        <f>'LibPAS export'!LR40</f>
        <v>5.0610000000000002E-2</v>
      </c>
      <c r="JR38" s="284">
        <f>'LibPAS export'!LS40</f>
        <v>0.38350000000000001</v>
      </c>
      <c r="JS38" s="284">
        <f>'LibPAS export'!LT40</f>
        <v>55</v>
      </c>
      <c r="JT38" s="284">
        <f>'LibPAS export'!LU40</f>
        <v>39</v>
      </c>
      <c r="JU38" s="284">
        <f>'LibPAS export'!LV40</f>
        <v>1.7412399999999999</v>
      </c>
      <c r="JV38" s="284">
        <f>'LibPAS export'!LW40</f>
        <v>8371</v>
      </c>
      <c r="JW38" s="284">
        <f>'LibPAS export'!LX40</f>
        <v>35.60239</v>
      </c>
      <c r="JX38" s="284">
        <f>'LibPAS export'!LY40</f>
        <v>4807</v>
      </c>
      <c r="JY38" s="284">
        <f>'LibPAS export'!LZ40</f>
        <v>0</v>
      </c>
      <c r="JZ38" s="284">
        <f>'LibPAS export'!MA40</f>
        <v>61.992310000000003</v>
      </c>
      <c r="KA38" s="284">
        <f>'LibPAS export'!MB40</f>
        <v>0</v>
      </c>
      <c r="KB38" s="284" t="str">
        <f>'LibPAS export'!MC40</f>
        <v/>
      </c>
      <c r="KC38" s="284">
        <f>'LibPAS export'!MD40</f>
        <v>0.47720000000000001</v>
      </c>
      <c r="KD38" s="284">
        <f>'LibPAS export'!ME40</f>
        <v>0.68989</v>
      </c>
      <c r="KE38" s="284">
        <f>'LibPAS export'!MF40</f>
        <v>0.83092999999999995</v>
      </c>
      <c r="KF38" s="284">
        <f>'LibPAS export'!MG40</f>
        <v>11.84628</v>
      </c>
      <c r="KG38" s="284">
        <f>'LibPAS export'!MH40</f>
        <v>13.911670000000001</v>
      </c>
      <c r="KH38" s="284">
        <f>'LibPAS export'!MI40</f>
        <v>5.3093300000000001</v>
      </c>
      <c r="KI38" s="284">
        <f>'LibPAS export'!MJ40</f>
        <v>27.00769</v>
      </c>
      <c r="KJ38" s="284">
        <f>'LibPAS export'!MK40</f>
        <v>57241</v>
      </c>
      <c r="KK38" s="284">
        <f>'LibPAS export'!ML40</f>
        <v>41124</v>
      </c>
      <c r="KL38" s="284">
        <f>'LibPAS export'!MM40</f>
        <v>3.9050000000000001E-2</v>
      </c>
      <c r="KM38" s="284">
        <f>'LibPAS export'!MN40</f>
        <v>0</v>
      </c>
      <c r="KN38" s="284">
        <f>'LibPAS export'!MO40</f>
        <v>6.8000000000000005E-2</v>
      </c>
      <c r="KO38" s="284">
        <f>'LibPAS export'!MP40</f>
        <v>6.8900000000000003E-3</v>
      </c>
      <c r="KP38" s="284">
        <f>'LibPAS export'!MQ40</f>
        <v>0</v>
      </c>
      <c r="KQ38" s="284">
        <f>'LibPAS export'!MR40</f>
        <v>1.2E-2</v>
      </c>
      <c r="KR38" s="284">
        <f>'LibPAS export'!MS40</f>
        <v>0.6</v>
      </c>
      <c r="KS38" s="284">
        <f>'LibPAS export'!MT40</f>
        <v>0.29411759999999998</v>
      </c>
      <c r="KT38" s="284">
        <f>'LibPAS export'!MU40</f>
        <v>0.70588240000000002</v>
      </c>
      <c r="KU38" s="284">
        <f>'LibPAS export'!MV40</f>
        <v>0.28157130000000002</v>
      </c>
      <c r="KV38" s="284">
        <f>'LibPAS export'!MW40</f>
        <v>0.71842870000000003</v>
      </c>
      <c r="KW38" s="284">
        <f>'LibPAS export'!MX40</f>
        <v>0.12993950000000001</v>
      </c>
      <c r="KX38" s="284">
        <f>'LibPAS export'!MY40</f>
        <v>2.2431400000000001E-2</v>
      </c>
      <c r="KY38" s="284">
        <f>'LibPAS export'!MZ40</f>
        <v>0.20642820000000001</v>
      </c>
      <c r="KZ38" s="284">
        <f>'LibPAS export'!NA40</f>
        <v>1.82177E-2</v>
      </c>
      <c r="LA38" s="284">
        <f>'LibPAS export'!NB40</f>
        <v>0.136931</v>
      </c>
      <c r="LB38" s="284">
        <f>'LibPAS export'!NC40</f>
        <v>8.9290300000000003E-2</v>
      </c>
      <c r="LC38" s="284">
        <f>'LibPAS export'!ND40</f>
        <v>0.52670130000000004</v>
      </c>
      <c r="LD38" s="284">
        <f>'LibPAS export'!NE40</f>
        <v>0.73312949999999999</v>
      </c>
      <c r="LE38" s="284">
        <f>'LibPAS export'!NF40</f>
        <v>2.9384299999999999E-2</v>
      </c>
      <c r="LF38" s="284">
        <f>'LibPAS export'!NG40</f>
        <v>0.89798469999999997</v>
      </c>
      <c r="LG38" s="284">
        <f>'LibPAS export'!NH40</f>
        <v>0</v>
      </c>
      <c r="LH38" s="284">
        <f>'LibPAS export'!NI40</f>
        <v>7.2631000000000001E-2</v>
      </c>
      <c r="LI38" s="284">
        <f>'LibPAS export'!NJ40</f>
        <v>16117</v>
      </c>
      <c r="LJ38" s="284">
        <f>'LibPAS export'!NK40</f>
        <v>7.9895199999999997</v>
      </c>
      <c r="LK38" s="284">
        <f>'LibPAS export'!NL40</f>
        <v>11855</v>
      </c>
      <c r="LL38" s="284">
        <f>'LibPAS export'!NM40</f>
        <v>19758</v>
      </c>
      <c r="LM38" s="284">
        <f>'LibPAS export'!NN40</f>
        <v>3486</v>
      </c>
      <c r="LN38" s="284">
        <f>'LibPAS export'!NO40</f>
        <v>0.68716840000000001</v>
      </c>
      <c r="LO38" s="284">
        <f>'LibPAS export'!NP40</f>
        <v>0.1726299</v>
      </c>
      <c r="LP38" s="284">
        <f>'LibPAS export'!NQ40</f>
        <v>0.14020170000000001</v>
      </c>
      <c r="LQ38" s="284">
        <f>'LibPAS export'!NR40</f>
        <v>0.62265999999999999</v>
      </c>
      <c r="LR38" s="284">
        <f>'LibPAS export'!NS40</f>
        <v>1.58873</v>
      </c>
      <c r="LS38" s="284">
        <f>'LibPAS export'!NT40</f>
        <v>0.44734000000000002</v>
      </c>
      <c r="LT38" s="284">
        <f>'LibPAS export'!NU40</f>
        <v>14</v>
      </c>
      <c r="LU38" s="284">
        <f>'LibPAS export'!NV40</f>
        <v>3.6729400000000001</v>
      </c>
      <c r="LV38" s="284">
        <f>'LibPAS export'!NW40</f>
        <v>18</v>
      </c>
      <c r="LW38" s="284">
        <f>'LibPAS export'!NX40</f>
        <v>2.52393</v>
      </c>
      <c r="LX38" s="284">
        <f>'LibPAS export'!NY40</f>
        <v>0.32795999999999997</v>
      </c>
      <c r="LY38" s="284">
        <f>'LibPAS export'!NZ40</f>
        <v>0.31189</v>
      </c>
      <c r="LZ38" s="285">
        <f>'LibPAS export'!EH40</f>
        <v>4.1356200000000003E-2</v>
      </c>
      <c r="MA38" s="285">
        <f>'LibPAS export'!EI40</f>
        <v>1.2179000000000001E-3</v>
      </c>
      <c r="MB38" s="285">
        <f>'LibPAS export'!EJ40</f>
        <v>0.2644513</v>
      </c>
      <c r="MC38" s="285">
        <f>'LibPAS export'!EK40</f>
        <v>0</v>
      </c>
      <c r="MD38" s="285">
        <f>'LibPAS export'!EL40</f>
        <v>0.20498530000000001</v>
      </c>
      <c r="ME38" s="285">
        <f>'LibPAS export'!EM40</f>
        <v>3.4660000000000002E-4</v>
      </c>
      <c r="MF38" s="285">
        <f>'LibPAS export'!EN40</f>
        <v>0.6506364</v>
      </c>
      <c r="MG38" s="285">
        <f>'LibPAS export'!EO40</f>
        <v>0.1000183</v>
      </c>
      <c r="MH38" s="285">
        <f>'LibPAS export'!EP40</f>
        <v>0.18131910000000001</v>
      </c>
      <c r="MI38" s="285"/>
    </row>
    <row r="39" spans="1:347" x14ac:dyDescent="0.2">
      <c r="A39" s="6" t="str">
        <f>'LibPAS export'!G41</f>
        <v>NC0039</v>
      </c>
      <c r="B39" s="6" t="s">
        <v>2833</v>
      </c>
      <c r="C39" s="203" t="s">
        <v>2022</v>
      </c>
      <c r="D39" s="203" t="s">
        <v>2023</v>
      </c>
      <c r="E39" s="203" t="str">
        <f>'LibPAS export'!AG41</f>
        <v>HENDERSON COUNTY PUBLIC LIBRARY</v>
      </c>
      <c r="F39" s="203" t="str">
        <f>'LibPAS export'!AJ41</f>
        <v>HENDERSON</v>
      </c>
      <c r="G39" s="203" t="str">
        <f>'LibPAS export'!Y41</f>
        <v>301 N WASHINGTON ST</v>
      </c>
      <c r="H39" s="203" t="str">
        <f>'LibPAS export'!Z41</f>
        <v>HENDERSONVILLE</v>
      </c>
      <c r="I39" s="203" t="str">
        <f>'LibPAS export'!AA41</f>
        <v>28739</v>
      </c>
      <c r="J39" s="203" t="str">
        <f>'LibPAS export'!AB41</f>
        <v>4300</v>
      </c>
      <c r="K39" s="203" t="str">
        <f>'LibPAS export'!AC41</f>
        <v>301 N WASHINGTON ST</v>
      </c>
      <c r="L39" s="203" t="str">
        <f>'LibPAS export'!AD41</f>
        <v>HENDERSONVILLE</v>
      </c>
      <c r="M39" s="203" t="str">
        <f>'LibPAS export'!AE41</f>
        <v>28739</v>
      </c>
      <c r="N39" s="203" t="str">
        <f>'LibPAS export'!AF41</f>
        <v>4300</v>
      </c>
      <c r="O39" s="203" t="str">
        <f>'LibPAS export'!AK41</f>
        <v>William Snyder</v>
      </c>
      <c r="P39" s="203" t="str">
        <f>'LibPAS export'!AL41</f>
        <v>(828) 697-4725</v>
      </c>
      <c r="Q39" s="203" t="str">
        <f>'LibPAS export'!AM41</f>
        <v>(828) 692-8449</v>
      </c>
      <c r="R39" s="203" t="str">
        <f>'LibPAS export'!AN41</f>
        <v>wsnyder@henderson.lib.nc.us</v>
      </c>
      <c r="S39" s="203" t="str">
        <f>'LibPAS export'!AO41</f>
        <v>Trina Rushing</v>
      </c>
      <c r="T39" s="203" t="str">
        <f>'LibPAS export'!AP41</f>
        <v>Administrative Librarian</v>
      </c>
      <c r="U39" s="203" t="str">
        <f>'LibPAS export'!AQ41</f>
        <v>(828) 697-4725</v>
      </c>
      <c r="V39" s="203" t="str">
        <f>'LibPAS export'!AR41</f>
        <v>(828) 692-8449</v>
      </c>
      <c r="W39" s="203" t="str">
        <f>'LibPAS export'!AS41</f>
        <v>trushing@henderson.lib.nc.us</v>
      </c>
      <c r="X39" s="203">
        <f>'LibPAS export'!BB41</f>
        <v>1</v>
      </c>
      <c r="Y39" s="203">
        <f>'LibPAS export'!BC41</f>
        <v>5</v>
      </c>
      <c r="Z39" s="203">
        <f>'LibPAS export'!BD41</f>
        <v>0</v>
      </c>
      <c r="AA39" s="203">
        <f>'LibPAS export'!BE41</f>
        <v>0</v>
      </c>
      <c r="AB39" s="10">
        <f>'LibPAS export'!BH41</f>
        <v>13750</v>
      </c>
      <c r="AC39" s="203">
        <f>'LibPAS export'!BI41</f>
        <v>10</v>
      </c>
      <c r="AD39" s="203">
        <f>'LibPAS export'!BJ41</f>
        <v>0</v>
      </c>
      <c r="AE39" s="203">
        <f>'LibPAS export'!BK41</f>
        <v>10</v>
      </c>
      <c r="AF39" s="203">
        <f>'LibPAS export'!BL41</f>
        <v>25.9</v>
      </c>
      <c r="AG39" s="203">
        <f>'LibPAS export'!BM41</f>
        <v>35.9</v>
      </c>
      <c r="AH39" s="286">
        <f>'LibPAS export'!BN41</f>
        <v>0.27855150000000001</v>
      </c>
      <c r="AI39" s="246">
        <f>'LibPAS export'!BO41</f>
        <v>94270</v>
      </c>
      <c r="AJ39" s="246" t="str">
        <f>'LibPAS export'!BP41</f>
        <v>65,286 - 101,205</v>
      </c>
      <c r="AK39" s="274" t="str">
        <f>'LibPAS export'!BQ41</f>
        <v>1989</v>
      </c>
      <c r="AL39" s="276">
        <f>'LibPAS export'!BR41</f>
        <v>37713</v>
      </c>
      <c r="AM39" s="276">
        <f>'LibPAS export'!BS41</f>
        <v>12.07</v>
      </c>
      <c r="AN39" s="276">
        <f>'LibPAS export'!BT41</f>
        <v>14.13</v>
      </c>
      <c r="AO39" s="276">
        <f>'LibPAS export'!BU41</f>
        <v>17.88</v>
      </c>
      <c r="AP39" s="246">
        <f>'LibPAS export'!BW41</f>
        <v>0</v>
      </c>
      <c r="AQ39" s="246">
        <f>'LibPAS export'!BX41</f>
        <v>2735550</v>
      </c>
      <c r="AR39" s="246">
        <f>'LibPAS export'!BY41</f>
        <v>2735550</v>
      </c>
      <c r="AS39" s="246">
        <f>'LibPAS export'!BZ41</f>
        <v>139425</v>
      </c>
      <c r="AT39" s="246">
        <f>'LibPAS export'!CA41</f>
        <v>0</v>
      </c>
      <c r="AU39" s="246">
        <f>'LibPAS export'!CB41</f>
        <v>139425</v>
      </c>
      <c r="AV39" s="246">
        <f>'LibPAS export'!CC41</f>
        <v>0</v>
      </c>
      <c r="AW39" s="246">
        <f>'LibPAS export'!CD41</f>
        <v>0</v>
      </c>
      <c r="AX39" s="246">
        <f>'LibPAS export'!CE41</f>
        <v>0</v>
      </c>
      <c r="AY39" s="246">
        <f>'LibPAS export'!CF41</f>
        <v>53215</v>
      </c>
      <c r="AZ39" s="246">
        <f>'LibPAS export'!BV41</f>
        <v>2928190</v>
      </c>
      <c r="BA39" s="246">
        <f>'LibPAS export'!CH41</f>
        <v>1375013</v>
      </c>
      <c r="BB39" s="246">
        <f>'LibPAS export'!CI41</f>
        <v>639796</v>
      </c>
      <c r="BC39" s="246">
        <f>'LibPAS export'!CJ41</f>
        <v>2014809</v>
      </c>
      <c r="BD39" s="246">
        <f>'LibPAS export'!CK41</f>
        <v>314913</v>
      </c>
      <c r="BE39" s="246">
        <f>'LibPAS export'!CL41</f>
        <v>54659</v>
      </c>
      <c r="BF39" s="246">
        <f>'LibPAS export'!CM41</f>
        <v>58710</v>
      </c>
      <c r="BG39" s="246">
        <f>'LibPAS export'!CN41</f>
        <v>428282</v>
      </c>
      <c r="BH39" s="246">
        <f>'LibPAS export'!CO41</f>
        <v>321852</v>
      </c>
      <c r="BI39" s="246">
        <f>'LibPAS export'!CP41</f>
        <v>2764943</v>
      </c>
      <c r="BJ39" s="246">
        <f>'LibPAS export'!CQ41</f>
        <v>153246</v>
      </c>
      <c r="BK39" s="283">
        <f>'LibPAS export'!CG41</f>
        <v>5.2334699999999998E-2</v>
      </c>
      <c r="BL39" s="246">
        <f>'LibPAS export'!CR41</f>
        <v>0</v>
      </c>
      <c r="BM39" s="246">
        <f>'LibPAS export'!CS41</f>
        <v>0</v>
      </c>
      <c r="BN39" s="246">
        <f>'LibPAS export'!CT41</f>
        <v>0</v>
      </c>
      <c r="BO39" s="246">
        <f>'LibPAS export'!CU41</f>
        <v>0</v>
      </c>
      <c r="BP39" s="246">
        <f>'LibPAS export'!CV41</f>
        <v>0</v>
      </c>
      <c r="BQ39" s="246">
        <f>'LibPAS export'!CW41</f>
        <v>0</v>
      </c>
      <c r="BR39" s="10">
        <f>'LibPAS export'!CY41</f>
        <v>96239</v>
      </c>
      <c r="BS39" s="10">
        <f>'LibPAS export'!CZ41</f>
        <v>78304</v>
      </c>
      <c r="BT39" s="10">
        <f>'LibPAS export'!DA41</f>
        <v>174543</v>
      </c>
      <c r="BU39" s="10">
        <f>'LibPAS export'!DB41</f>
        <v>50687</v>
      </c>
      <c r="BV39" s="10">
        <f>'LibPAS export'!DC41</f>
        <v>24872</v>
      </c>
      <c r="BW39" s="10">
        <f>'LibPAS export'!DD41</f>
        <v>75559</v>
      </c>
      <c r="BX39" s="10">
        <f>'LibPAS export'!DE41</f>
        <v>10241</v>
      </c>
      <c r="BY39" s="10">
        <f>'LibPAS export'!DF41</f>
        <v>3933</v>
      </c>
      <c r="BZ39" s="10">
        <f>'LibPAS export'!DG41</f>
        <v>14174</v>
      </c>
      <c r="CA39" s="10">
        <f>'LibPAS export'!DH41</f>
        <v>264276</v>
      </c>
      <c r="CB39" s="10" t="str">
        <f>'LibPAS export'!DI41</f>
        <v/>
      </c>
      <c r="CC39" s="10">
        <f>'LibPAS export'!DJ41</f>
        <v>264276</v>
      </c>
      <c r="CD39" s="10">
        <f>'LibPAS export'!DK41</f>
        <v>0</v>
      </c>
      <c r="CE39" s="258">
        <f>'LibPAS export'!DX41</f>
        <v>43541</v>
      </c>
      <c r="CF39" s="244">
        <f>'LibPAS export'!DP41</f>
        <v>7</v>
      </c>
      <c r="CG39" s="244">
        <f>'LibPAS export'!DQ41</f>
        <v>67</v>
      </c>
      <c r="CH39" s="244">
        <f>'LibPAS export'!DR41</f>
        <v>74</v>
      </c>
      <c r="CI39" s="258">
        <f>'LibPAS export'!DM41</f>
        <v>13954</v>
      </c>
      <c r="CJ39" s="258">
        <f>'LibPAS export'!EC41</f>
        <v>11898</v>
      </c>
      <c r="CK39" s="258">
        <f>'LibPAS export'!DN41</f>
        <v>16993</v>
      </c>
      <c r="CL39" s="258">
        <f>'LibPAS export'!EG41</f>
        <v>793</v>
      </c>
      <c r="CM39" s="203">
        <f>'LibPAS export'!DS41</f>
        <v>0</v>
      </c>
      <c r="CN39" s="203">
        <f>'LibPAS export'!EQ41</f>
        <v>26</v>
      </c>
      <c r="CO39" s="244">
        <f>'LibPAS export'!DL41</f>
        <v>285</v>
      </c>
      <c r="CP39" s="10">
        <f>'LibPAS export'!ET41</f>
        <v>271084</v>
      </c>
      <c r="CQ39" s="10">
        <f>'LibPAS export'!EU41</f>
        <v>100201</v>
      </c>
      <c r="CR39" s="10">
        <f>'LibPAS export'!EV41</f>
        <v>371285</v>
      </c>
      <c r="CS39" s="10">
        <f>'LibPAS export'!EW41</f>
        <v>25285</v>
      </c>
      <c r="CT39" s="10">
        <f>'LibPAS export'!EX41</f>
        <v>3437</v>
      </c>
      <c r="CU39" s="10">
        <f>'LibPAS export'!EY41</f>
        <v>28722</v>
      </c>
      <c r="CV39" s="10">
        <f>'LibPAS export'!EZ41</f>
        <v>157060</v>
      </c>
      <c r="CW39" s="10">
        <f>'LibPAS export'!FA41</f>
        <v>37063</v>
      </c>
      <c r="CX39" s="10">
        <f>'LibPAS export'!FB41</f>
        <v>194123</v>
      </c>
      <c r="CY39" s="10">
        <f>'LibPAS export'!FC41</f>
        <v>594130</v>
      </c>
      <c r="CZ39" s="10">
        <f>'LibPAS export'!FE41</f>
        <v>5051</v>
      </c>
      <c r="DA39" s="10" t="str">
        <f>'LibPAS export'!FF41</f>
        <v/>
      </c>
      <c r="DB39" s="10">
        <f>'LibPAS export'!FG41</f>
        <v>599181</v>
      </c>
      <c r="DC39" s="10">
        <f>'LibPAS export'!FH41</f>
        <v>66291</v>
      </c>
      <c r="DD39" s="10">
        <f>'LibPAS export'!FQ41</f>
        <v>11830</v>
      </c>
      <c r="DE39" s="10">
        <f t="shared" si="0"/>
        <v>78121</v>
      </c>
      <c r="DF39" s="10">
        <f>'LibPAS export'!FI41</f>
        <v>237785</v>
      </c>
      <c r="DG39" s="10">
        <f>'LibPAS export'!FN41</f>
        <v>26460</v>
      </c>
      <c r="DH39" s="10" t="str">
        <f>'LibPAS export'!FR41</f>
        <v/>
      </c>
      <c r="DI39" s="10">
        <f>'LibPAS export'!FS41</f>
        <v>38290</v>
      </c>
      <c r="DJ39" s="258" t="str">
        <f>'LibPAS export'!FJ41</f>
        <v/>
      </c>
      <c r="DK39" s="258">
        <f>'LibPAS export'!FK41</f>
        <v>304076</v>
      </c>
      <c r="DL39" s="10">
        <f>'LibPAS export'!FU41</f>
        <v>673972</v>
      </c>
      <c r="DM39" s="10">
        <f>'LibPAS export'!FV41</f>
        <v>307406</v>
      </c>
      <c r="DN39" s="10" t="str">
        <f>'LibPAS export'!FW41</f>
        <v/>
      </c>
      <c r="DO39" s="10" t="str">
        <f>'LibPAS export'!FX41</f>
        <v/>
      </c>
      <c r="DP39" s="10">
        <f>'LibPAS export'!ER41</f>
        <v>981378</v>
      </c>
      <c r="DQ39" s="10">
        <f>'LibPAS export'!FY41</f>
        <v>206</v>
      </c>
      <c r="DR39" s="10">
        <f>'LibPAS export'!GA41</f>
        <v>49530</v>
      </c>
      <c r="DS39" s="10">
        <f>'LibPAS export'!GB41</f>
        <v>9849</v>
      </c>
      <c r="DT39" s="10">
        <f>'LibPAS export'!GC41</f>
        <v>59379</v>
      </c>
      <c r="DU39" s="10">
        <f>'LibPAS export'!GD41</f>
        <v>567812</v>
      </c>
      <c r="DV39" s="244">
        <f>'LibPAS export'!GO41</f>
        <v>228</v>
      </c>
      <c r="DW39" s="244">
        <f>'LibPAS export'!GP41</f>
        <v>0</v>
      </c>
      <c r="DX39" s="244">
        <f>'LibPAS export'!GQ41</f>
        <v>493</v>
      </c>
      <c r="DY39" s="244">
        <f>'LibPAS export'!GR41</f>
        <v>94</v>
      </c>
      <c r="DZ39" s="244">
        <f>'LibPAS export'!GS41</f>
        <v>58</v>
      </c>
      <c r="EA39" s="244">
        <f>'LibPAS export'!GT41</f>
        <v>3</v>
      </c>
      <c r="EB39" s="244">
        <f>'LibPAS export'!GU41</f>
        <v>876</v>
      </c>
      <c r="EC39" s="244">
        <f>'LibPAS export'!GV41</f>
        <v>3613</v>
      </c>
      <c r="ED39" s="244" t="str">
        <f>'LibPAS export'!GW41</f>
        <v/>
      </c>
      <c r="EE39" s="244">
        <f>'LibPAS export'!GX41</f>
        <v>3613</v>
      </c>
      <c r="EF39" s="10">
        <f>'LibPAS export'!HB41</f>
        <v>10906</v>
      </c>
      <c r="EG39" s="10">
        <f>'LibPAS export'!HC41</f>
        <v>1853</v>
      </c>
      <c r="EH39" s="10">
        <f>'LibPAS export'!HD41</f>
        <v>12759</v>
      </c>
      <c r="EI39" s="10">
        <f>'LibPAS export'!GY41</f>
        <v>1018</v>
      </c>
      <c r="EJ39" s="10">
        <f>'LibPAS export'!GZ41</f>
        <v>75</v>
      </c>
      <c r="EK39" s="10">
        <f>'LibPAS export'!HA41</f>
        <v>1093</v>
      </c>
      <c r="EL39" s="10">
        <f>'LibPAS export'!HE41</f>
        <v>17465</v>
      </c>
      <c r="EM39" s="10" t="s">
        <v>5026</v>
      </c>
      <c r="EN39" s="10" t="s">
        <v>5026</v>
      </c>
      <c r="EO39" s="10" t="s">
        <v>5026</v>
      </c>
      <c r="EP39" s="10" t="s">
        <v>5026</v>
      </c>
      <c r="EQ39" s="258">
        <f>'LibPAS export'!HQ41</f>
        <v>192</v>
      </c>
      <c r="ER39" s="258" t="str">
        <f>'LibPAS export'!HR41</f>
        <v/>
      </c>
      <c r="ES39" s="10">
        <f>'LibPAS export'!HL41</f>
        <v>150943</v>
      </c>
      <c r="ET39" s="10" t="str">
        <f>'LibPAS export'!HJ41</f>
        <v>Did not track this year</v>
      </c>
      <c r="EU39" s="10" t="str">
        <f>'LibPAS export'!HK41</f>
        <v>Did not track this year</v>
      </c>
      <c r="EV39" s="244">
        <f>'LibPAS export'!HS41</f>
        <v>756</v>
      </c>
      <c r="EW39" s="244">
        <f>'LibPAS export'!HT41</f>
        <v>814</v>
      </c>
      <c r="EX39" s="203" t="str">
        <f>'LibPAS export'!AT41</f>
        <v>www.henderson.lib.nc.us</v>
      </c>
      <c r="EY39" s="244">
        <f>'LibPAS export'!HU41</f>
        <v>52</v>
      </c>
      <c r="EZ39" s="244">
        <f>'LibPAS export'!HV41</f>
        <v>77</v>
      </c>
      <c r="FA39" s="258">
        <f>'LibPAS export'!HW41</f>
        <v>77155</v>
      </c>
      <c r="FB39" s="10">
        <f>'LibPAS export'!HY41</f>
        <v>206355</v>
      </c>
      <c r="FC39" s="10" t="str">
        <f>'LibPAS export'!HZ41</f>
        <v/>
      </c>
      <c r="FD39" s="203" t="s">
        <v>1530</v>
      </c>
      <c r="FE39" s="203" t="s">
        <v>1530</v>
      </c>
      <c r="FF39" s="203" t="s">
        <v>1530</v>
      </c>
      <c r="FG39" s="203" t="s">
        <v>1530</v>
      </c>
      <c r="FH39" s="203" t="s">
        <v>1530</v>
      </c>
      <c r="FI39" s="203" t="s">
        <v>1530</v>
      </c>
      <c r="FJ39" s="203" t="s">
        <v>1530</v>
      </c>
      <c r="FK39" s="203" t="s">
        <v>1530</v>
      </c>
      <c r="FL39" s="203" t="s">
        <v>1530</v>
      </c>
      <c r="FM39" s="203" t="s">
        <v>1530</v>
      </c>
      <c r="FN39" s="203" t="s">
        <v>1530</v>
      </c>
      <c r="FO39" s="203" t="s">
        <v>1530</v>
      </c>
      <c r="FP39" s="203" t="s">
        <v>1530</v>
      </c>
      <c r="FQ39" s="203" t="s">
        <v>1530</v>
      </c>
      <c r="FR39" s="203" t="s">
        <v>1530</v>
      </c>
      <c r="FS39" s="203" t="s">
        <v>1530</v>
      </c>
      <c r="FT39" s="203" t="s">
        <v>1530</v>
      </c>
      <c r="FU39" s="203" t="s">
        <v>1530</v>
      </c>
      <c r="FV39" s="203" t="s">
        <v>1530</v>
      </c>
      <c r="FW39" s="203" t="s">
        <v>1530</v>
      </c>
      <c r="FX39" s="203" t="s">
        <v>1530</v>
      </c>
      <c r="FY39" s="203" t="s">
        <v>1530</v>
      </c>
      <c r="FZ39" s="203" t="s">
        <v>1530</v>
      </c>
      <c r="GA39" s="203" t="s">
        <v>1530</v>
      </c>
      <c r="GB39" s="203" t="s">
        <v>1530</v>
      </c>
      <c r="GC39" s="203" t="str">
        <f>'LibPAS export'!G41</f>
        <v>NC0039</v>
      </c>
      <c r="GD39" s="203" t="str">
        <f>'LibPAS export'!H41</f>
        <v>C-HENDERSON</v>
      </c>
      <c r="GE39" s="203" t="str">
        <f>'LibPAS export'!I41</f>
        <v>NO</v>
      </c>
      <c r="GF39" s="203" t="str">
        <f>'LibPAS export'!J41</f>
        <v>CO</v>
      </c>
      <c r="GG39" s="203" t="str">
        <f>'LibPAS export'!K41</f>
        <v>MO</v>
      </c>
      <c r="GH39" s="203" t="str">
        <f>'LibPAS export'!L41</f>
        <v>Y</v>
      </c>
      <c r="GI39" s="203" t="str">
        <f>'LibPAS export'!M41</f>
        <v>CO1</v>
      </c>
      <c r="GJ39" s="203" t="str">
        <f>'LibPAS export'!N41</f>
        <v>N</v>
      </c>
      <c r="GK39" s="258">
        <f>'LibPAS export'!O41</f>
        <v>108340</v>
      </c>
      <c r="GL39" s="203">
        <f>'LibPAS export'!AH41</f>
        <v>3</v>
      </c>
      <c r="GM39" s="203" t="str">
        <f>'LibPAS export'!AI41</f>
        <v>County</v>
      </c>
      <c r="GN39" s="203" t="str">
        <f>'LibPAS export'!P41</f>
        <v>Yes</v>
      </c>
      <c r="GO39" s="203">
        <f>'LibPAS export'!Q41</f>
        <v>2012</v>
      </c>
      <c r="GP39" s="203">
        <f>'LibPAS export'!R41</f>
        <v>153</v>
      </c>
      <c r="GQ39" s="203">
        <f>'LibPAS export'!S41</f>
        <v>5139</v>
      </c>
      <c r="GR39" s="203">
        <f>'LibPAS export'!T41</f>
        <v>41576</v>
      </c>
      <c r="GS39" s="203">
        <f>'LibPAS export'!U41</f>
        <v>460</v>
      </c>
      <c r="GT39" s="203">
        <f>'LibPAS export'!V41</f>
        <v>26</v>
      </c>
      <c r="GU39" s="203">
        <f>'LibPAS export'!W41</f>
        <v>342</v>
      </c>
      <c r="GV39" s="203">
        <f>'LibPAS export'!X41</f>
        <v>6251</v>
      </c>
      <c r="GW39" s="283">
        <f>'LibPAS export'!GF41</f>
        <v>0.73055000000000003</v>
      </c>
      <c r="GX39" s="283">
        <f>'LibPAS export'!GG41</f>
        <v>0.20687</v>
      </c>
      <c r="GY39" s="245">
        <f>'LibPAS export'!GH41</f>
        <v>19.93721</v>
      </c>
      <c r="GZ39" s="245">
        <f>'LibPAS export'!GI41</f>
        <v>21.735949999999999</v>
      </c>
      <c r="HA39" s="245">
        <f>'LibPAS export'!GJ41</f>
        <v>15.846489999999999</v>
      </c>
      <c r="HB39" s="284">
        <f>'LibPAS export'!JC41</f>
        <v>2.8174100000000002</v>
      </c>
      <c r="HC39" s="284">
        <f>'LibPAS export'!JD41</f>
        <v>2.0530400000000002</v>
      </c>
      <c r="HD39" s="284">
        <f>'LibPAS export'!JE41</f>
        <v>0.43641000000000002</v>
      </c>
      <c r="HE39" s="284">
        <f>'LibPAS export'!JF41</f>
        <v>46.564320000000002</v>
      </c>
      <c r="HF39" s="284">
        <f>'LibPAS export'!JG41</f>
        <v>33.931339999999999</v>
      </c>
      <c r="HG39" s="284">
        <f>'LibPAS export'!JH41</f>
        <v>7.2126799999999998</v>
      </c>
      <c r="HH39" s="284">
        <f>'LibPAS export'!JI41</f>
        <v>4.8694699999999997</v>
      </c>
      <c r="HI39" s="284">
        <f>'LibPAS export'!JJ41</f>
        <v>3.5483699999999998</v>
      </c>
      <c r="HJ39" s="284">
        <f>'LibPAS export'!JK41</f>
        <v>0.75427</v>
      </c>
      <c r="HK39" s="284">
        <f>'LibPAS export'!JL41</f>
        <v>18.317799999999998</v>
      </c>
      <c r="HL39" s="284">
        <f>'LibPAS export'!JM41</f>
        <v>13.348140000000001</v>
      </c>
      <c r="HM39" s="284">
        <f>'LibPAS export'!JN41</f>
        <v>2.83738</v>
      </c>
      <c r="HN39" s="284">
        <f>'LibPAS export'!JO41</f>
        <v>158.31336999999999</v>
      </c>
      <c r="HO39" s="284">
        <f>'LibPAS export'!JP41</f>
        <v>115.36266999999999</v>
      </c>
      <c r="HP39" s="284">
        <f>'LibPAS export'!JQ41</f>
        <v>24.522300000000001</v>
      </c>
      <c r="HQ39" s="284">
        <f>'LibPAS export'!JR41</f>
        <v>12.40747</v>
      </c>
      <c r="HR39" s="284">
        <f>'LibPAS export'!JS41</f>
        <v>9.0412999999999997</v>
      </c>
      <c r="HS39" s="284">
        <f>'LibPAS export'!JT41</f>
        <v>1.92188</v>
      </c>
      <c r="HT39" s="284">
        <f>'LibPAS export'!JU41</f>
        <v>9.0583200000000001</v>
      </c>
      <c r="HU39" s="284">
        <f>'LibPAS export'!JV41</f>
        <v>5.2410199999999998</v>
      </c>
      <c r="HV39" s="284">
        <f>'LibPAS export'!JW41</f>
        <v>12.731769999999999</v>
      </c>
      <c r="HW39" s="284">
        <f>'LibPAS export'!JX41</f>
        <v>13.708550000000001</v>
      </c>
      <c r="HX39" s="284">
        <f>'LibPAS export'!JY41</f>
        <v>1.39323</v>
      </c>
      <c r="HY39" s="284">
        <f>'LibPAS export'!JZ41</f>
        <v>2.0569000000000002</v>
      </c>
      <c r="HZ39" s="284">
        <f>'LibPAS export'!KA41</f>
        <v>0.54808000000000001</v>
      </c>
      <c r="IA39" s="284">
        <f>'LibPAS export'!KB41</f>
        <v>0.16120999999999999</v>
      </c>
      <c r="IB39" s="284">
        <f>'LibPAS export'!KC41</f>
        <v>6.9800000000000001E-3</v>
      </c>
      <c r="IC39" s="284">
        <f>'LibPAS export'!KD41</f>
        <v>7.5100000000000002E-3</v>
      </c>
      <c r="ID39" s="284">
        <f>'LibPAS export'!KE41</f>
        <v>0.71216000000000002</v>
      </c>
      <c r="IE39" s="284">
        <f>'LibPAS export'!KF41</f>
        <v>3.3349999999999998E-2</v>
      </c>
      <c r="IF39" s="284">
        <f>'LibPAS export'!KG41</f>
        <v>0.11777</v>
      </c>
      <c r="IG39" s="284">
        <f>'LibPAS export'!KH41</f>
        <v>4204</v>
      </c>
      <c r="IH39" s="284">
        <f>'LibPAS export'!KI41</f>
        <v>15094</v>
      </c>
      <c r="II39" s="284">
        <f>'LibPAS export'!KJ41</f>
        <v>15094</v>
      </c>
      <c r="IJ39" s="284">
        <f>'LibPAS export'!KK41</f>
        <v>15816</v>
      </c>
      <c r="IK39" s="284">
        <f>'LibPAS export'!KL41</f>
        <v>56781</v>
      </c>
      <c r="IL39" s="284">
        <f>'LibPAS export'!KM41</f>
        <v>56781</v>
      </c>
      <c r="IM39" s="284">
        <f>'LibPAS export'!KN41</f>
        <v>98137</v>
      </c>
      <c r="IN39" s="284">
        <f>'LibPAS export'!KO41</f>
        <v>98137</v>
      </c>
      <c r="IO39" s="284">
        <f>'LibPAS export'!KP41</f>
        <v>2.7729900000000001</v>
      </c>
      <c r="IP39" s="284">
        <f>'LibPAS export'!KQ41</f>
        <v>27336</v>
      </c>
      <c r="IQ39" s="284">
        <f>'LibPAS export'!KR41</f>
        <v>13.142519999999999</v>
      </c>
      <c r="IR39" s="284">
        <f>'LibPAS export'!KS41</f>
        <v>1.2869200000000001</v>
      </c>
      <c r="IS39" s="284">
        <f>'LibPAS export'!KT41</f>
        <v>25.249680000000001</v>
      </c>
      <c r="IT39" s="284">
        <f>'LibPAS export'!KU41</f>
        <v>0</v>
      </c>
      <c r="IU39" s="284">
        <f>'LibPAS export'!KV41</f>
        <v>0.49119000000000002</v>
      </c>
      <c r="IV39" s="284">
        <f>'LibPAS export'!KW41</f>
        <v>27.02778</v>
      </c>
      <c r="IW39" s="284">
        <f>'LibPAS export'!KX41</f>
        <v>18.597090000000001</v>
      </c>
      <c r="IX39" s="284">
        <f>'LibPAS export'!KY41</f>
        <v>3.2666200000000001</v>
      </c>
      <c r="IY39" s="284">
        <f>'LibPAS export'!KZ41</f>
        <v>0</v>
      </c>
      <c r="IZ39" s="284">
        <f>'LibPAS export'!LA41</f>
        <v>2.63E-3</v>
      </c>
      <c r="JA39" s="284">
        <f>'LibPAS export'!LB41</f>
        <v>0.40189000000000002</v>
      </c>
      <c r="JB39" s="284">
        <f>'LibPAS export'!LC41</f>
        <v>6.8000000000000005E-4</v>
      </c>
      <c r="JC39" s="284">
        <f>'LibPAS export'!LD41</f>
        <v>0.16841</v>
      </c>
      <c r="JD39" s="284">
        <f>'LibPAS export'!LE41</f>
        <v>0.60458999999999996</v>
      </c>
      <c r="JE39" s="284">
        <f>'LibPAS export'!LF41</f>
        <v>4.7996800000000004</v>
      </c>
      <c r="JF39" s="284">
        <f>'LibPAS export'!LG41</f>
        <v>2.4393199999999999</v>
      </c>
      <c r="JG39" s="284">
        <f>'LibPAS export'!LH41</f>
        <v>0.23905999999999999</v>
      </c>
      <c r="JH39" s="284">
        <f>'LibPAS export'!LI41</f>
        <v>733</v>
      </c>
      <c r="JI39" s="284">
        <f>'LibPAS export'!LJ41</f>
        <v>1.2462299999999999</v>
      </c>
      <c r="JJ39" s="284">
        <f>'LibPAS export'!LK41</f>
        <v>2.9707599999999998</v>
      </c>
      <c r="JK39" s="284">
        <f>'LibPAS export'!LL41</f>
        <v>435</v>
      </c>
      <c r="JL39" s="284">
        <f>'LibPAS export'!LM41</f>
        <v>299</v>
      </c>
      <c r="JM39" s="284">
        <f>'LibPAS export'!LN41</f>
        <v>25.520980000000002</v>
      </c>
      <c r="JN39" s="284">
        <f>'LibPAS export'!LO41</f>
        <v>3.9531299999999998</v>
      </c>
      <c r="JO39" s="284">
        <f>'LibPAS export'!LP41</f>
        <v>2.9067099999999999</v>
      </c>
      <c r="JP39" s="284">
        <f>'LibPAS export'!LQ41</f>
        <v>0.33135999999999999</v>
      </c>
      <c r="JQ39" s="284">
        <f>'LibPAS export'!LR41</f>
        <v>9.2299999999999993E-2</v>
      </c>
      <c r="JR39" s="284">
        <f>'LibPAS export'!LS41</f>
        <v>0.43618000000000001</v>
      </c>
      <c r="JS39" s="284">
        <f>'LibPAS export'!LT41</f>
        <v>14</v>
      </c>
      <c r="JT39" s="284">
        <f>'LibPAS export'!LU41</f>
        <v>15</v>
      </c>
      <c r="JU39" s="284">
        <f>'LibPAS export'!LV41</f>
        <v>1.7283500000000001</v>
      </c>
      <c r="JV39" s="284">
        <f>'LibPAS export'!LW41</f>
        <v>18872</v>
      </c>
      <c r="JW39" s="284">
        <f>'LibPAS export'!LX41</f>
        <v>41.29542</v>
      </c>
      <c r="JX39" s="284">
        <f>'LibPAS export'!LY41</f>
        <v>10919</v>
      </c>
      <c r="JY39" s="284">
        <f>'LibPAS export'!LZ41</f>
        <v>10.97767</v>
      </c>
      <c r="JZ39" s="284">
        <f>'LibPAS export'!MA41</f>
        <v>71.372950000000003</v>
      </c>
      <c r="KA39" s="284">
        <f>'LibPAS export'!MB41</f>
        <v>0.26583000000000001</v>
      </c>
      <c r="KB39" s="284">
        <f>'LibPAS export'!MC41</f>
        <v>2902</v>
      </c>
      <c r="KC39" s="284">
        <f>'LibPAS export'!MD41</f>
        <v>0.36062</v>
      </c>
      <c r="KD39" s="284">
        <f>'LibPAS export'!ME41</f>
        <v>0.75427</v>
      </c>
      <c r="KE39" s="284">
        <f>'LibPAS export'!MF41</f>
        <v>0.62327999999999995</v>
      </c>
      <c r="KF39" s="284">
        <f>'LibPAS export'!MG41</f>
        <v>12.69153</v>
      </c>
      <c r="KG39" s="284">
        <f>'LibPAS export'!MH41</f>
        <v>16.527360000000002</v>
      </c>
      <c r="KH39" s="284">
        <f>'LibPAS export'!MI41</f>
        <v>4.8694699999999997</v>
      </c>
      <c r="KI39" s="284">
        <f>'LibPAS export'!MJ41</f>
        <v>44.070509999999999</v>
      </c>
      <c r="KJ39" s="284">
        <f>'LibPAS export'!MK41</f>
        <v>56122</v>
      </c>
      <c r="KK39" s="284">
        <f>'LibPAS export'!ML41</f>
        <v>38301</v>
      </c>
      <c r="KL39" s="284">
        <f>'LibPAS export'!MM41</f>
        <v>3.6580000000000001E-2</v>
      </c>
      <c r="KM39" s="284">
        <f>'LibPAS export'!MN41</f>
        <v>0.23784</v>
      </c>
      <c r="KN39" s="284">
        <f>'LibPAS export'!MO41</f>
        <v>6.3229999999999995E-2</v>
      </c>
      <c r="KO39" s="284">
        <f>'LibPAS export'!MP41</f>
        <v>1.0189999999999999E-2</v>
      </c>
      <c r="KP39" s="284">
        <f>'LibPAS export'!MQ41</f>
        <v>6.6250000000000003E-2</v>
      </c>
      <c r="KQ39" s="284">
        <f>'LibPAS export'!MR41</f>
        <v>1.7610000000000001E-2</v>
      </c>
      <c r="KR39" s="284">
        <f>'LibPAS export'!MS41</f>
        <v>1</v>
      </c>
      <c r="KS39" s="284">
        <f>'LibPAS export'!MT41</f>
        <v>0.27855150000000001</v>
      </c>
      <c r="KT39" s="284">
        <f>'LibPAS export'!MU41</f>
        <v>0.72144850000000005</v>
      </c>
      <c r="KU39" s="284">
        <f>'LibPAS export'!MV41</f>
        <v>0.31754670000000002</v>
      </c>
      <c r="KV39" s="284">
        <f>'LibPAS export'!MW41</f>
        <v>0.68245330000000004</v>
      </c>
      <c r="KW39" s="284">
        <f>'LibPAS export'!MX41</f>
        <v>0.15489720000000001</v>
      </c>
      <c r="KX39" s="284">
        <f>'LibPAS export'!MY41</f>
        <v>1.9768600000000001E-2</v>
      </c>
      <c r="KY39" s="284">
        <f>'LibPAS export'!MZ41</f>
        <v>0.23139570000000001</v>
      </c>
      <c r="KZ39" s="284">
        <f>'LibPAS export'!NA41</f>
        <v>2.1233700000000001E-2</v>
      </c>
      <c r="LA39" s="284">
        <f>'LibPAS export'!NB41</f>
        <v>0.1164046</v>
      </c>
      <c r="LB39" s="284">
        <f>'LibPAS export'!NC41</f>
        <v>0.11389489999999999</v>
      </c>
      <c r="LC39" s="284">
        <f>'LibPAS export'!ND41</f>
        <v>0.49730249999999998</v>
      </c>
      <c r="LD39" s="284">
        <f>'LibPAS export'!NE41</f>
        <v>0.72869819999999996</v>
      </c>
      <c r="LE39" s="284">
        <f>'LibPAS export'!NF41</f>
        <v>0</v>
      </c>
      <c r="LF39" s="284">
        <f>'LibPAS export'!NG41</f>
        <v>0.93421189999999998</v>
      </c>
      <c r="LG39" s="284">
        <f>'LibPAS export'!NH41</f>
        <v>1.81733E-2</v>
      </c>
      <c r="LH39" s="284">
        <f>'LibPAS export'!NI41</f>
        <v>4.7614700000000003E-2</v>
      </c>
      <c r="LI39" s="284">
        <f>'LibPAS export'!NJ41</f>
        <v>17821</v>
      </c>
      <c r="LJ39" s="284">
        <f>'LibPAS export'!NK41</f>
        <v>9.5625099999999996</v>
      </c>
      <c r="LK39" s="284">
        <f>'LibPAS export'!NL41</f>
        <v>10834</v>
      </c>
      <c r="LL39" s="284">
        <f>'LibPAS export'!NM41</f>
        <v>10834</v>
      </c>
      <c r="LM39" s="284">
        <f>'LibPAS export'!NN41</f>
        <v>3017</v>
      </c>
      <c r="LN39" s="284">
        <f>'LibPAS export'!NO41</f>
        <v>0.73529359999999999</v>
      </c>
      <c r="LO39" s="284">
        <f>'LibPAS export'!NP41</f>
        <v>0.12762390000000001</v>
      </c>
      <c r="LP39" s="284">
        <f>'LibPAS export'!NQ41</f>
        <v>0.1370826</v>
      </c>
      <c r="LQ39" s="284">
        <f>'LibPAS export'!NR41</f>
        <v>0.71372000000000002</v>
      </c>
      <c r="LR39" s="284">
        <f>'LibPAS export'!NS41</f>
        <v>1.53389</v>
      </c>
      <c r="LS39" s="284">
        <f>'LibPAS export'!NT41</f>
        <v>0.48708000000000001</v>
      </c>
      <c r="LT39" s="284">
        <f>'LibPAS export'!NU41</f>
        <v>17</v>
      </c>
      <c r="LU39" s="284">
        <f>'LibPAS export'!NV41</f>
        <v>3.1163500000000002</v>
      </c>
      <c r="LV39" s="284">
        <f>'LibPAS export'!NW41</f>
        <v>16</v>
      </c>
      <c r="LW39" s="284">
        <f>'LibPAS export'!NX41</f>
        <v>2.2914300000000001</v>
      </c>
      <c r="LX39" s="284">
        <f>'LibPAS export'!NY41</f>
        <v>0.35493999999999998</v>
      </c>
      <c r="LY39" s="284">
        <f>'LibPAS export'!NZ41</f>
        <v>0.33515</v>
      </c>
      <c r="LZ39" s="285">
        <f>'LibPAS export'!EH41</f>
        <v>5.0256299999999997E-2</v>
      </c>
      <c r="MA39" s="285">
        <f>'LibPAS export'!EI41</f>
        <v>8.053E-4</v>
      </c>
      <c r="MB39" s="285">
        <f>'LibPAS export'!EJ41</f>
        <v>0.15888959999999999</v>
      </c>
      <c r="MC39" s="285">
        <f>'LibPAS export'!EK41</f>
        <v>0</v>
      </c>
      <c r="MD39" s="285">
        <f>'LibPAS export'!EL41</f>
        <v>0.12302979999999999</v>
      </c>
      <c r="ME39" s="285">
        <f>'LibPAS export'!EM41</f>
        <v>2.0909999999999999E-4</v>
      </c>
      <c r="MF39" s="285">
        <f>'LibPAS export'!EN41</f>
        <v>0.74674070000000003</v>
      </c>
      <c r="MG39" s="285">
        <f>'LibPAS export'!EO41</f>
        <v>7.3047600000000004E-2</v>
      </c>
      <c r="MH39" s="285">
        <f>'LibPAS export'!EP41</f>
        <v>0.22707359999999999</v>
      </c>
      <c r="MI39" s="285"/>
    </row>
    <row r="40" spans="1:347" x14ac:dyDescent="0.2">
      <c r="A40" s="6" t="str">
        <f>'LibPAS export'!G42</f>
        <v>NC0079</v>
      </c>
      <c r="B40" s="6" t="s">
        <v>2834</v>
      </c>
      <c r="C40" s="203" t="s">
        <v>2025</v>
      </c>
      <c r="D40" s="203" t="s">
        <v>2026</v>
      </c>
      <c r="E40" s="203" t="str">
        <f>'LibPAS export'!AG42</f>
        <v>HICKORY PUBLIC LIBRARY</v>
      </c>
      <c r="F40" s="203" t="str">
        <f>'LibPAS export'!AJ42</f>
        <v>CATAWBA</v>
      </c>
      <c r="G40" s="203" t="str">
        <f>'LibPAS export'!Y42</f>
        <v>375 3RD ST NE</v>
      </c>
      <c r="H40" s="203" t="str">
        <f>'LibPAS export'!Z42</f>
        <v>HICKORY</v>
      </c>
      <c r="I40" s="203" t="str">
        <f>'LibPAS export'!AA42</f>
        <v>28601</v>
      </c>
      <c r="J40" s="203" t="str">
        <f>'LibPAS export'!AB42</f>
        <v>5126</v>
      </c>
      <c r="K40" s="203" t="str">
        <f>'LibPAS export'!AC42</f>
        <v>375 3RD ST NE</v>
      </c>
      <c r="L40" s="203" t="str">
        <f>'LibPAS export'!AD42</f>
        <v>HICKORY</v>
      </c>
      <c r="M40" s="203" t="str">
        <f>'LibPAS export'!AE42</f>
        <v>28601</v>
      </c>
      <c r="N40" s="203" t="str">
        <f>'LibPAS export'!AF42</f>
        <v>5126</v>
      </c>
      <c r="O40" s="203" t="str">
        <f>'LibPAS export'!AK42</f>
        <v>Louise Humphrey</v>
      </c>
      <c r="P40" s="203" t="str">
        <f>'LibPAS export'!AL42</f>
        <v>(828) 261-2275</v>
      </c>
      <c r="Q40" s="203" t="str">
        <f>'LibPAS export'!AM42</f>
        <v>(828) 304-0023</v>
      </c>
      <c r="R40" s="203" t="str">
        <f>'LibPAS export'!AN42</f>
        <v>lhumphrey@hickorync.gov</v>
      </c>
      <c r="S40" s="203" t="str">
        <f>'LibPAS export'!AO42</f>
        <v>Doris Clontz</v>
      </c>
      <c r="T40" s="203" t="str">
        <f>'LibPAS export'!AP42</f>
        <v>Budget Manager</v>
      </c>
      <c r="U40" s="203" t="str">
        <f>'LibPAS export'!AQ42</f>
        <v>(828) 261-2276</v>
      </c>
      <c r="V40" s="203" t="str">
        <f>'LibPAS export'!AR42</f>
        <v>(828) 304-0023</v>
      </c>
      <c r="W40" s="203" t="str">
        <f>'LibPAS export'!AS42</f>
        <v>dclontz@hickorync.gov</v>
      </c>
      <c r="X40" s="203">
        <f>'LibPAS export'!BB42</f>
        <v>1</v>
      </c>
      <c r="Y40" s="203">
        <f>'LibPAS export'!BC42</f>
        <v>1</v>
      </c>
      <c r="Z40" s="203">
        <f>'LibPAS export'!BD42</f>
        <v>0</v>
      </c>
      <c r="AA40" s="203">
        <f>'LibPAS export'!BE42</f>
        <v>2</v>
      </c>
      <c r="AB40" s="10">
        <f>'LibPAS export'!BH42</f>
        <v>6656</v>
      </c>
      <c r="AC40" s="203">
        <f>'LibPAS export'!BI42</f>
        <v>6.56</v>
      </c>
      <c r="AD40" s="203">
        <f>'LibPAS export'!BJ42</f>
        <v>0.94</v>
      </c>
      <c r="AE40" s="203">
        <f>'LibPAS export'!BK42</f>
        <v>7.5</v>
      </c>
      <c r="AF40" s="203">
        <f>'LibPAS export'!BL42</f>
        <v>17.440000000000001</v>
      </c>
      <c r="AG40" s="203">
        <f>'LibPAS export'!BM42</f>
        <v>24.94</v>
      </c>
      <c r="AH40" s="286">
        <f>'LibPAS export'!BN42</f>
        <v>0.26303130000000002</v>
      </c>
      <c r="AI40" s="246">
        <f>'LibPAS export'!BO42</f>
        <v>70756</v>
      </c>
      <c r="AJ40" s="246" t="str">
        <f>'LibPAS export'!BP42</f>
        <v>$68398-$123896</v>
      </c>
      <c r="AK40" s="274" t="str">
        <f>'LibPAS export'!BQ42</f>
        <v>2012</v>
      </c>
      <c r="AL40" s="276">
        <f>'LibPAS export'!BR42</f>
        <v>39378</v>
      </c>
      <c r="AM40" s="276">
        <f>'LibPAS export'!BS42</f>
        <v>13.6</v>
      </c>
      <c r="AN40" s="276">
        <f>'LibPAS export'!BT42</f>
        <v>13.6</v>
      </c>
      <c r="AO40" s="276">
        <f>'LibPAS export'!BU42</f>
        <v>13.6</v>
      </c>
      <c r="AP40" s="246">
        <f>'LibPAS export'!BW42</f>
        <v>1643986</v>
      </c>
      <c r="AQ40" s="246">
        <f>'LibPAS export'!BX42</f>
        <v>205000</v>
      </c>
      <c r="AR40" s="246">
        <f>'LibPAS export'!BY42</f>
        <v>1848986</v>
      </c>
      <c r="AS40" s="246">
        <f>'LibPAS export'!BZ42</f>
        <v>25462</v>
      </c>
      <c r="AT40" s="246">
        <f>'LibPAS export'!CA42</f>
        <v>0</v>
      </c>
      <c r="AU40" s="246">
        <f>'LibPAS export'!CB42</f>
        <v>25462</v>
      </c>
      <c r="AV40" s="246">
        <f>'LibPAS export'!CC42</f>
        <v>0</v>
      </c>
      <c r="AW40" s="246">
        <f>'LibPAS export'!CD42</f>
        <v>0</v>
      </c>
      <c r="AX40" s="246">
        <f>'LibPAS export'!CE42</f>
        <v>0</v>
      </c>
      <c r="AY40" s="246">
        <f>'LibPAS export'!CF42</f>
        <v>52964</v>
      </c>
      <c r="AZ40" s="246">
        <f>'LibPAS export'!BV42</f>
        <v>1927412</v>
      </c>
      <c r="BA40" s="246">
        <f>'LibPAS export'!CH42</f>
        <v>976515</v>
      </c>
      <c r="BB40" s="246">
        <f>'LibPAS export'!CI42</f>
        <v>223570</v>
      </c>
      <c r="BC40" s="246">
        <f>'LibPAS export'!CJ42</f>
        <v>1200085</v>
      </c>
      <c r="BD40" s="246">
        <f>'LibPAS export'!CK42</f>
        <v>184018</v>
      </c>
      <c r="BE40" s="246">
        <f>'LibPAS export'!CL42</f>
        <v>57152</v>
      </c>
      <c r="BF40" s="246">
        <f>'LibPAS export'!CM42</f>
        <v>58775</v>
      </c>
      <c r="BG40" s="246">
        <f>'LibPAS export'!CN42</f>
        <v>299945</v>
      </c>
      <c r="BH40" s="246">
        <f>'LibPAS export'!CO42</f>
        <v>427382</v>
      </c>
      <c r="BI40" s="246">
        <f>'LibPAS export'!CP42</f>
        <v>1927412</v>
      </c>
      <c r="BJ40" s="246">
        <f>'LibPAS export'!CQ42</f>
        <v>221231</v>
      </c>
      <c r="BK40" s="283">
        <f>'LibPAS export'!CG42</f>
        <v>0.11478140000000001</v>
      </c>
      <c r="BL40" s="246">
        <f>'LibPAS export'!CR42</f>
        <v>7706</v>
      </c>
      <c r="BM40" s="246">
        <f>'LibPAS export'!CS42</f>
        <v>0</v>
      </c>
      <c r="BN40" s="246">
        <f>'LibPAS export'!CT42</f>
        <v>0</v>
      </c>
      <c r="BO40" s="246">
        <f>'LibPAS export'!CU42</f>
        <v>0</v>
      </c>
      <c r="BP40" s="246">
        <f>'LibPAS export'!CV42</f>
        <v>7706</v>
      </c>
      <c r="BQ40" s="246">
        <f>'LibPAS export'!CW42</f>
        <v>1434</v>
      </c>
      <c r="BR40" s="10">
        <f>'LibPAS export'!CY42</f>
        <v>38132</v>
      </c>
      <c r="BS40" s="10">
        <f>'LibPAS export'!CZ42</f>
        <v>40161</v>
      </c>
      <c r="BT40" s="10">
        <f>'LibPAS export'!DA42</f>
        <v>78293</v>
      </c>
      <c r="BU40" s="10">
        <f>'LibPAS export'!DB42</f>
        <v>18655</v>
      </c>
      <c r="BV40" s="10">
        <f>'LibPAS export'!DC42</f>
        <v>15913</v>
      </c>
      <c r="BW40" s="10">
        <f>'LibPAS export'!DD42</f>
        <v>34568</v>
      </c>
      <c r="BX40" s="10">
        <f>'LibPAS export'!DE42</f>
        <v>4897</v>
      </c>
      <c r="BY40" s="10">
        <f>'LibPAS export'!DF42</f>
        <v>2520</v>
      </c>
      <c r="BZ40" s="10">
        <f>'LibPAS export'!DG42</f>
        <v>7417</v>
      </c>
      <c r="CA40" s="10">
        <f>'LibPAS export'!DH42</f>
        <v>120278</v>
      </c>
      <c r="CB40" s="10" t="str">
        <f>'LibPAS export'!DI42</f>
        <v/>
      </c>
      <c r="CC40" s="10">
        <f>'LibPAS export'!DJ42</f>
        <v>120278</v>
      </c>
      <c r="CD40" s="10">
        <f>'LibPAS export'!DK42</f>
        <v>0</v>
      </c>
      <c r="CE40" s="258">
        <f>'LibPAS export'!DX42</f>
        <v>42332</v>
      </c>
      <c r="CF40" s="244">
        <f>'LibPAS export'!DP42</f>
        <v>15</v>
      </c>
      <c r="CG40" s="244">
        <f>'LibPAS export'!DQ42</f>
        <v>67</v>
      </c>
      <c r="CH40" s="244">
        <f>'LibPAS export'!DR42</f>
        <v>82</v>
      </c>
      <c r="CI40" s="258">
        <f>'LibPAS export'!DM42</f>
        <v>9243</v>
      </c>
      <c r="CJ40" s="258">
        <f>'LibPAS export'!EC42</f>
        <v>11528</v>
      </c>
      <c r="CK40" s="258">
        <f>'LibPAS export'!DN42</f>
        <v>12868</v>
      </c>
      <c r="CL40" s="258">
        <f>'LibPAS export'!EG42</f>
        <v>793</v>
      </c>
      <c r="CM40" s="203">
        <f>'LibPAS export'!DS42</f>
        <v>0</v>
      </c>
      <c r="CN40" s="203">
        <f>'LibPAS export'!EQ42</f>
        <v>20</v>
      </c>
      <c r="CO40" s="244">
        <f>'LibPAS export'!DL42</f>
        <v>347</v>
      </c>
      <c r="CP40" s="10">
        <f>'LibPAS export'!ET42</f>
        <v>107264</v>
      </c>
      <c r="CQ40" s="10">
        <f>'LibPAS export'!EU42</f>
        <v>21631</v>
      </c>
      <c r="CR40" s="10">
        <f>'LibPAS export'!EV42</f>
        <v>128895</v>
      </c>
      <c r="CS40" s="10" t="str">
        <f>'LibPAS export'!EW42</f>
        <v/>
      </c>
      <c r="CT40" s="10" t="str">
        <f>'LibPAS export'!EX42</f>
        <v/>
      </c>
      <c r="CU40" s="10" t="str">
        <f>'LibPAS export'!EY42</f>
        <v/>
      </c>
      <c r="CV40" s="10">
        <f>'LibPAS export'!EZ42</f>
        <v>88707</v>
      </c>
      <c r="CW40" s="10">
        <f>'LibPAS export'!FA42</f>
        <v>19020</v>
      </c>
      <c r="CX40" s="10">
        <f>'LibPAS export'!FB42</f>
        <v>107727</v>
      </c>
      <c r="CY40" s="10">
        <f>'LibPAS export'!FC42</f>
        <v>236622</v>
      </c>
      <c r="CZ40" s="10">
        <f>'LibPAS export'!FE42</f>
        <v>1122</v>
      </c>
      <c r="DA40" s="10" t="str">
        <f>'LibPAS export'!FF42</f>
        <v/>
      </c>
      <c r="DB40" s="10">
        <f>'LibPAS export'!FG42</f>
        <v>237744</v>
      </c>
      <c r="DC40" s="10">
        <f>'LibPAS export'!FH42</f>
        <v>37171</v>
      </c>
      <c r="DD40" s="10">
        <f>'LibPAS export'!FQ42</f>
        <v>103</v>
      </c>
      <c r="DE40" s="10">
        <f t="shared" si="0"/>
        <v>37274</v>
      </c>
      <c r="DF40" s="10">
        <f>'LibPAS export'!FI42</f>
        <v>104254</v>
      </c>
      <c r="DG40" s="10">
        <f>'LibPAS export'!FN42</f>
        <v>391</v>
      </c>
      <c r="DH40" s="10">
        <f>'LibPAS export'!FR42</f>
        <v>0</v>
      </c>
      <c r="DI40" s="10">
        <f>'LibPAS export'!FS42</f>
        <v>494</v>
      </c>
      <c r="DJ40" s="258" t="str">
        <f>'LibPAS export'!FJ42</f>
        <v/>
      </c>
      <c r="DK40" s="258">
        <f>'LibPAS export'!FK42</f>
        <v>141425</v>
      </c>
      <c r="DL40" s="10">
        <f>'LibPAS export'!FU42</f>
        <v>307199</v>
      </c>
      <c r="DM40" s="10">
        <f>'LibPAS export'!FV42</f>
        <v>19244</v>
      </c>
      <c r="DN40" s="10">
        <f>'LibPAS export'!FW42</f>
        <v>0</v>
      </c>
      <c r="DO40" s="10">
        <f>'LibPAS export'!FX42</f>
        <v>0</v>
      </c>
      <c r="DP40" s="10">
        <f>'LibPAS export'!ER42</f>
        <v>326443</v>
      </c>
      <c r="DQ40" s="10">
        <f>'LibPAS export'!FY42</f>
        <v>0</v>
      </c>
      <c r="DR40" s="10">
        <f>'LibPAS export'!GA42</f>
        <v>49245</v>
      </c>
      <c r="DS40" s="10">
        <f>'LibPAS export'!GB42</f>
        <v>16376</v>
      </c>
      <c r="DT40" s="10">
        <f>'LibPAS export'!GC42</f>
        <v>65621</v>
      </c>
      <c r="DU40" s="10">
        <f>'LibPAS export'!GD42</f>
        <v>365529</v>
      </c>
      <c r="DV40" s="244">
        <f>'LibPAS export'!GO42</f>
        <v>250</v>
      </c>
      <c r="DW40" s="244">
        <f>'LibPAS export'!GP42</f>
        <v>0</v>
      </c>
      <c r="DX40" s="244">
        <f>'LibPAS export'!GQ42</f>
        <v>350</v>
      </c>
      <c r="DY40" s="244">
        <f>'LibPAS export'!GR42</f>
        <v>275</v>
      </c>
      <c r="DZ40" s="244">
        <f>'LibPAS export'!GS42</f>
        <v>0</v>
      </c>
      <c r="EA40" s="244">
        <f>'LibPAS export'!GT42</f>
        <v>0</v>
      </c>
      <c r="EB40" s="244">
        <f>'LibPAS export'!GU42</f>
        <v>875</v>
      </c>
      <c r="EC40" s="244">
        <f>'LibPAS export'!GV42</f>
        <v>8085</v>
      </c>
      <c r="ED40" s="244">
        <f>'LibPAS export'!GW42</f>
        <v>0</v>
      </c>
      <c r="EE40" s="244">
        <f>'LibPAS export'!GX42</f>
        <v>8085</v>
      </c>
      <c r="EF40" s="10">
        <f>'LibPAS export'!HB42</f>
        <v>10523</v>
      </c>
      <c r="EG40" s="10">
        <f>'LibPAS export'!HC42</f>
        <v>4903</v>
      </c>
      <c r="EH40" s="10">
        <f>'LibPAS export'!HD42</f>
        <v>15426</v>
      </c>
      <c r="EI40" s="10">
        <f>'LibPAS export'!GY42</f>
        <v>0</v>
      </c>
      <c r="EJ40" s="10">
        <f>'LibPAS export'!GZ42</f>
        <v>0</v>
      </c>
      <c r="EK40" s="10">
        <f>'LibPAS export'!HA42</f>
        <v>0</v>
      </c>
      <c r="EL40" s="10">
        <f>'LibPAS export'!HE42</f>
        <v>23511</v>
      </c>
      <c r="EM40" s="10" t="s">
        <v>5026</v>
      </c>
      <c r="EN40" s="10" t="s">
        <v>5026</v>
      </c>
      <c r="EO40" s="10" t="s">
        <v>5026</v>
      </c>
      <c r="EP40" s="10" t="s">
        <v>5026</v>
      </c>
      <c r="EQ40" s="258">
        <f>'LibPAS export'!HQ42</f>
        <v>723</v>
      </c>
      <c r="ER40" s="258">
        <f>'LibPAS export'!HR42</f>
        <v>5057</v>
      </c>
      <c r="ES40" s="10">
        <f>'LibPAS export'!HL42</f>
        <v>132322</v>
      </c>
      <c r="ET40" s="10" t="str">
        <f>'LibPAS export'!HJ42</f>
        <v>Did not track this year</v>
      </c>
      <c r="EU40" s="10" t="str">
        <f>'LibPAS export'!HK42</f>
        <v>Did not track this year</v>
      </c>
      <c r="EV40" s="244">
        <f>'LibPAS export'!HS42</f>
        <v>411</v>
      </c>
      <c r="EW40" s="244">
        <f>'LibPAS export'!HT42</f>
        <v>411</v>
      </c>
      <c r="EX40" s="203" t="str">
        <f>'LibPAS export'!AT42</f>
        <v>www.hickorync.gov/library</v>
      </c>
      <c r="EY40" s="244">
        <f>'LibPAS export'!HU42</f>
        <v>34</v>
      </c>
      <c r="EZ40" s="244">
        <f>'LibPAS export'!HV42</f>
        <v>70</v>
      </c>
      <c r="FA40" s="258">
        <f>'LibPAS export'!HW42</f>
        <v>71823</v>
      </c>
      <c r="FB40" s="10" t="str">
        <f>'LibPAS export'!HY42</f>
        <v/>
      </c>
      <c r="FC40" s="10" t="str">
        <f>'LibPAS export'!HZ42</f>
        <v/>
      </c>
      <c r="FD40" s="203" t="s">
        <v>1530</v>
      </c>
      <c r="FE40" s="203" t="s">
        <v>1530</v>
      </c>
      <c r="FF40" s="203" t="s">
        <v>1530</v>
      </c>
      <c r="FG40" s="203" t="s">
        <v>1530</v>
      </c>
      <c r="FH40" s="203" t="s">
        <v>1530</v>
      </c>
      <c r="FI40" s="203" t="s">
        <v>1530</v>
      </c>
      <c r="FJ40" s="203" t="s">
        <v>1530</v>
      </c>
      <c r="FK40" s="203" t="s">
        <v>1530</v>
      </c>
      <c r="FL40" s="203" t="s">
        <v>1530</v>
      </c>
      <c r="FM40" s="203" t="s">
        <v>1530</v>
      </c>
      <c r="FN40" s="203" t="s">
        <v>1530</v>
      </c>
      <c r="FO40" s="203" t="s">
        <v>1530</v>
      </c>
      <c r="FP40" s="203" t="s">
        <v>1530</v>
      </c>
      <c r="FQ40" s="203" t="s">
        <v>1530</v>
      </c>
      <c r="FR40" s="203" t="s">
        <v>1530</v>
      </c>
      <c r="FS40" s="203" t="s">
        <v>1530</v>
      </c>
      <c r="FT40" s="203" t="s">
        <v>1530</v>
      </c>
      <c r="FU40" s="203" t="s">
        <v>1530</v>
      </c>
      <c r="FV40" s="203" t="s">
        <v>1530</v>
      </c>
      <c r="FW40" s="203" t="s">
        <v>1530</v>
      </c>
      <c r="FX40" s="203" t="s">
        <v>1530</v>
      </c>
      <c r="FY40" s="203" t="s">
        <v>1530</v>
      </c>
      <c r="FZ40" s="203" t="s">
        <v>1530</v>
      </c>
      <c r="GA40" s="203" t="s">
        <v>1530</v>
      </c>
      <c r="GB40" s="203" t="s">
        <v>1530</v>
      </c>
      <c r="GC40" s="203" t="str">
        <f>'LibPAS export'!G42</f>
        <v>NC0079</v>
      </c>
      <c r="GD40" s="203" t="str">
        <f>'LibPAS export'!H42</f>
        <v>M-HICKORY</v>
      </c>
      <c r="GE40" s="203" t="str">
        <f>'LibPAS export'!I42</f>
        <v>NO</v>
      </c>
      <c r="GF40" s="203" t="str">
        <f>'LibPAS export'!J42</f>
        <v>CI</v>
      </c>
      <c r="GG40" s="203" t="str">
        <f>'LibPAS export'!K42</f>
        <v>MO</v>
      </c>
      <c r="GH40" s="203" t="str">
        <f>'LibPAS export'!L42</f>
        <v>Y</v>
      </c>
      <c r="GI40" s="203" t="str">
        <f>'LibPAS export'!M42</f>
        <v>CI1</v>
      </c>
      <c r="GJ40" s="203" t="str">
        <f>'LibPAS export'!N42</f>
        <v>N</v>
      </c>
      <c r="GK40" s="258">
        <f>'LibPAS export'!O42</f>
        <v>40039</v>
      </c>
      <c r="GL40" s="203">
        <f>'LibPAS export'!AH42</f>
        <v>2</v>
      </c>
      <c r="GM40" s="203" t="str">
        <f>'LibPAS export'!AI42</f>
        <v>Municipal</v>
      </c>
      <c r="GN40" s="203" t="str">
        <f>'LibPAS export'!P42</f>
        <v>No</v>
      </c>
      <c r="GO40" s="203">
        <f>'LibPAS export'!Q42</f>
        <v>1173</v>
      </c>
      <c r="GP40" s="203">
        <f>'LibPAS export'!R42</f>
        <v>117</v>
      </c>
      <c r="GQ40" s="203">
        <f>'LibPAS export'!S42</f>
        <v>5754</v>
      </c>
      <c r="GR40" s="203">
        <f>'LibPAS export'!T42</f>
        <v>32283</v>
      </c>
      <c r="GS40" s="203" t="str">
        <f>'LibPAS export'!U42</f>
        <v/>
      </c>
      <c r="GT40" s="203" t="str">
        <f>'LibPAS export'!V42</f>
        <v/>
      </c>
      <c r="GU40" s="203" t="str">
        <f>'LibPAS export'!W42</f>
        <v/>
      </c>
      <c r="GV40" s="203">
        <f>'LibPAS export'!X42</f>
        <v>0</v>
      </c>
      <c r="GW40" s="283">
        <f>'LibPAS export'!GF42</f>
        <v>0.65612000000000004</v>
      </c>
      <c r="GX40" s="283">
        <f>'LibPAS export'!GG42</f>
        <v>0.34388000000000002</v>
      </c>
      <c r="GY40" s="245">
        <f>'LibPAS export'!GH42</f>
        <v>26.869710000000001</v>
      </c>
      <c r="GZ40" s="245">
        <f>'LibPAS export'!GI42</f>
        <v>24.6816</v>
      </c>
      <c r="HA40" s="245">
        <f>'LibPAS export'!GJ42</f>
        <v>32.340000000000003</v>
      </c>
      <c r="HB40" s="284">
        <f>'LibPAS export'!JC42</f>
        <v>5.90428</v>
      </c>
      <c r="HC40" s="284">
        <f>'LibPAS export'!JD42</f>
        <v>3.67625</v>
      </c>
      <c r="HD40" s="284">
        <f>'LibPAS export'!JE42</f>
        <v>0.91883000000000004</v>
      </c>
      <c r="HE40" s="284">
        <f>'LibPAS export'!JF42</f>
        <v>29.371880000000001</v>
      </c>
      <c r="HF40" s="284">
        <f>'LibPAS export'!JG42</f>
        <v>18.288119999999999</v>
      </c>
      <c r="HG40" s="284">
        <f>'LibPAS export'!JH42</f>
        <v>4.5708700000000002</v>
      </c>
      <c r="HH40" s="284">
        <f>'LibPAS export'!JI42</f>
        <v>5.2729400000000002</v>
      </c>
      <c r="HI40" s="284">
        <f>'LibPAS export'!JJ42</f>
        <v>3.28315</v>
      </c>
      <c r="HJ40" s="284">
        <f>'LibPAS export'!JK42</f>
        <v>0.82057999999999998</v>
      </c>
      <c r="HK40" s="284">
        <f>'LibPAS export'!JL42</f>
        <v>14.56607</v>
      </c>
      <c r="HL40" s="284">
        <f>'LibPAS export'!JM42</f>
        <v>9.0694300000000005</v>
      </c>
      <c r="HM40" s="284">
        <f>'LibPAS export'!JN42</f>
        <v>2.2667799999999998</v>
      </c>
      <c r="HN40" s="284">
        <f>'LibPAS export'!JO42</f>
        <v>81.979159999999993</v>
      </c>
      <c r="HO40" s="284">
        <f>'LibPAS export'!JP42</f>
        <v>51.043550000000003</v>
      </c>
      <c r="HP40" s="284">
        <f>'LibPAS export'!JQ42</f>
        <v>12.75765</v>
      </c>
      <c r="HQ40" s="284">
        <f>'LibPAS export'!JR42</f>
        <v>17.891629999999999</v>
      </c>
      <c r="HR40" s="284">
        <f>'LibPAS export'!JS42</f>
        <v>11.14006</v>
      </c>
      <c r="HS40" s="284">
        <f>'LibPAS export'!JT42</f>
        <v>2.7843100000000001</v>
      </c>
      <c r="HT40" s="284">
        <f>'LibPAS export'!JU42</f>
        <v>8.1531300000000009</v>
      </c>
      <c r="HU40" s="284">
        <f>'LibPAS export'!JV42</f>
        <v>9.1293199999999999</v>
      </c>
      <c r="HV40" s="284">
        <f>'LibPAS export'!JW42</f>
        <v>6.2632399999999997</v>
      </c>
      <c r="HW40" s="284">
        <f>'LibPAS export'!JX42</f>
        <v>6.2632399999999997</v>
      </c>
      <c r="HX40" s="284">
        <f>'LibPAS export'!JY42</f>
        <v>3.3048299999999999</v>
      </c>
      <c r="HY40" s="284">
        <f>'LibPAS export'!JZ42</f>
        <v>2.69055</v>
      </c>
      <c r="HZ40" s="284">
        <f>'LibPAS export'!KA42</f>
        <v>1.63893</v>
      </c>
      <c r="IA40" s="284">
        <f>'LibPAS export'!KB42</f>
        <v>0.58720000000000006</v>
      </c>
      <c r="IB40" s="284">
        <f>'LibPAS export'!KC42</f>
        <v>1.026E-2</v>
      </c>
      <c r="IC40" s="284">
        <f>'LibPAS export'!KD42</f>
        <v>1.026E-2</v>
      </c>
      <c r="ID40" s="284">
        <f>'LibPAS export'!KE42</f>
        <v>1.79383</v>
      </c>
      <c r="IE40" s="284">
        <f>'LibPAS export'!KF42</f>
        <v>0.20193</v>
      </c>
      <c r="IF40" s="284">
        <f>'LibPAS export'!KG42</f>
        <v>0.38527</v>
      </c>
      <c r="IG40" s="284">
        <f>'LibPAS export'!KH42</f>
        <v>5305</v>
      </c>
      <c r="IH40" s="284">
        <f>'LibPAS export'!KI42</f>
        <v>20171</v>
      </c>
      <c r="II40" s="284">
        <f>'LibPAS export'!KJ42</f>
        <v>17642</v>
      </c>
      <c r="IJ40" s="284">
        <f>'LibPAS export'!KK42</f>
        <v>14656</v>
      </c>
      <c r="IK40" s="284">
        <f>'LibPAS export'!KL42</f>
        <v>55720</v>
      </c>
      <c r="IL40" s="284">
        <f>'LibPAS export'!KM42</f>
        <v>48737</v>
      </c>
      <c r="IM40" s="284">
        <f>'LibPAS export'!KN42</f>
        <v>43525</v>
      </c>
      <c r="IN40" s="284">
        <f>'LibPAS export'!KO42</f>
        <v>49762</v>
      </c>
      <c r="IO40" s="284">
        <f>'LibPAS export'!KP42</f>
        <v>1.5914999999999999</v>
      </c>
      <c r="IP40" s="284">
        <f>'LibPAS export'!KQ42</f>
        <v>13089</v>
      </c>
      <c r="IQ40" s="284">
        <f>'LibPAS export'!KR42</f>
        <v>6.2928499999999996</v>
      </c>
      <c r="IR40" s="284">
        <f>'LibPAS export'!KS42</f>
        <v>0.63593</v>
      </c>
      <c r="IS40" s="284">
        <f>'LibPAS export'!KT42</f>
        <v>46.17962</v>
      </c>
      <c r="IT40" s="284">
        <f>'LibPAS export'!KU42</f>
        <v>0</v>
      </c>
      <c r="IU40" s="284">
        <f>'LibPAS export'!KV42</f>
        <v>1.32281</v>
      </c>
      <c r="IV40" s="284">
        <f>'LibPAS export'!KW42</f>
        <v>48.138370000000002</v>
      </c>
      <c r="IW40" s="284">
        <f>'LibPAS export'!KX42</f>
        <v>29.972899999999999</v>
      </c>
      <c r="IX40" s="284">
        <f>'LibPAS export'!KY42</f>
        <v>5.1229100000000001</v>
      </c>
      <c r="IY40" s="284">
        <f>'LibPAS export'!KZ42</f>
        <v>0</v>
      </c>
      <c r="IZ40" s="284">
        <f>'LibPAS export'!LA42</f>
        <v>8.6700000000000006E-3</v>
      </c>
      <c r="JA40" s="284">
        <f>'LibPAS export'!LB42</f>
        <v>1.0572699999999999</v>
      </c>
      <c r="JB40" s="284">
        <f>'LibPAS export'!LC42</f>
        <v>2.0500000000000002E-3</v>
      </c>
      <c r="JC40" s="284">
        <f>'LibPAS export'!LD42</f>
        <v>9.9970000000000003E-2</v>
      </c>
      <c r="JD40" s="284">
        <f>'LibPAS export'!LE42</f>
        <v>0.38006000000000001</v>
      </c>
      <c r="JE40" s="284">
        <f>'LibPAS export'!LF42</f>
        <v>5.2879399999999999</v>
      </c>
      <c r="JF40" s="284">
        <f>'LibPAS export'!LG42</f>
        <v>3.0040200000000001</v>
      </c>
      <c r="JG40" s="284">
        <f>'LibPAS export'!LH42</f>
        <v>0.43558000000000002</v>
      </c>
      <c r="JH40" s="284">
        <f>'LibPAS export'!LI42</f>
        <v>645</v>
      </c>
      <c r="JI40" s="284">
        <f>'LibPAS export'!LJ42</f>
        <v>1.2496</v>
      </c>
      <c r="JJ40" s="284">
        <f>'LibPAS export'!LK42</f>
        <v>10.67414</v>
      </c>
      <c r="JK40" s="284">
        <f>'LibPAS export'!LL42</f>
        <v>316</v>
      </c>
      <c r="JL40" s="284">
        <f>'LibPAS export'!LM42</f>
        <v>208</v>
      </c>
      <c r="JM40" s="284">
        <f>'LibPAS export'!LN42</f>
        <v>48.138370000000002</v>
      </c>
      <c r="JN40" s="284">
        <f>'LibPAS export'!LO42</f>
        <v>7.49132</v>
      </c>
      <c r="JO40" s="284">
        <f>'LibPAS export'!LP42</f>
        <v>4.5959700000000003</v>
      </c>
      <c r="JP40" s="284">
        <f>'LibPAS export'!LQ42</f>
        <v>0.62289000000000005</v>
      </c>
      <c r="JQ40" s="284">
        <f>'LibPAS export'!LR42</f>
        <v>0.16384000000000001</v>
      </c>
      <c r="JR40" s="284">
        <f>'LibPAS export'!LS42</f>
        <v>0.26577000000000001</v>
      </c>
      <c r="JS40" s="284">
        <f>'LibPAS export'!LT42</f>
        <v>7</v>
      </c>
      <c r="JT40" s="284">
        <f>'LibPAS export'!LU42</f>
        <v>7</v>
      </c>
      <c r="JU40" s="284">
        <f>'LibPAS export'!LV42</f>
        <v>0.89307000000000003</v>
      </c>
      <c r="JV40" s="284">
        <f>'LibPAS export'!LW42</f>
        <v>6277</v>
      </c>
      <c r="JW40" s="284">
        <f>'LibPAS export'!LX42</f>
        <v>54.91722</v>
      </c>
      <c r="JX40" s="284">
        <f>'LibPAS export'!LY42</f>
        <v>7029</v>
      </c>
      <c r="JY40" s="284">
        <f>'LibPAS export'!LZ42</f>
        <v>19.880109999999998</v>
      </c>
      <c r="JZ40" s="284">
        <f>'LibPAS export'!MA42</f>
        <v>49.044919999999998</v>
      </c>
      <c r="KA40" s="284">
        <f>'LibPAS export'!MB42</f>
        <v>0.36199999999999999</v>
      </c>
      <c r="KB40" s="284">
        <f>'LibPAS export'!MC42</f>
        <v>2544</v>
      </c>
      <c r="KC40" s="284">
        <f>'LibPAS export'!MD42</f>
        <v>0.62834000000000001</v>
      </c>
      <c r="KD40" s="284">
        <f>'LibPAS export'!ME42</f>
        <v>0.82057999999999998</v>
      </c>
      <c r="KE40" s="284">
        <f>'LibPAS export'!MF42</f>
        <v>0.56115000000000004</v>
      </c>
      <c r="KF40" s="284">
        <f>'LibPAS export'!MG42</f>
        <v>16.62379</v>
      </c>
      <c r="KG40" s="284">
        <f>'LibPAS export'!MH42</f>
        <v>4.9746699999999997</v>
      </c>
      <c r="KH40" s="284">
        <f>'LibPAS export'!MI42</f>
        <v>5.2729400000000002</v>
      </c>
      <c r="KI40" s="284">
        <f>'LibPAS export'!MJ42</f>
        <v>32</v>
      </c>
      <c r="KJ40" s="284">
        <f>'LibPAS export'!MK42</f>
        <v>48118</v>
      </c>
      <c r="KK40" s="284">
        <f>'LibPAS export'!ML42</f>
        <v>39154</v>
      </c>
      <c r="KL40" s="284">
        <f>'LibPAS export'!MM42</f>
        <v>7.6399999999999996E-2</v>
      </c>
      <c r="KM40" s="284">
        <f>'LibPAS export'!MN42</f>
        <v>0.18848000000000001</v>
      </c>
      <c r="KN40" s="284">
        <f>'LibPAS export'!MO42</f>
        <v>6.8229999999999999E-2</v>
      </c>
      <c r="KO40" s="284">
        <f>'LibPAS export'!MP42</f>
        <v>2.01E-2</v>
      </c>
      <c r="KP40" s="284">
        <f>'LibPAS export'!MQ42</f>
        <v>4.9579999999999999E-2</v>
      </c>
      <c r="KQ40" s="284">
        <f>'LibPAS export'!MR42</f>
        <v>1.7950000000000001E-2</v>
      </c>
      <c r="KR40" s="284">
        <f>'LibPAS export'!MS42</f>
        <v>0.87466670000000002</v>
      </c>
      <c r="KS40" s="284">
        <f>'LibPAS export'!MT42</f>
        <v>0.30072169999999998</v>
      </c>
      <c r="KT40" s="284">
        <f>'LibPAS export'!MU42</f>
        <v>0.69927830000000002</v>
      </c>
      <c r="KU40" s="284">
        <f>'LibPAS export'!MV42</f>
        <v>0.18629509999999999</v>
      </c>
      <c r="KV40" s="284">
        <f>'LibPAS export'!MW42</f>
        <v>0.81370489999999995</v>
      </c>
      <c r="KW40" s="284">
        <f>'LibPAS export'!MX42</f>
        <v>0.1556206</v>
      </c>
      <c r="KX40" s="284">
        <f>'LibPAS export'!MY42</f>
        <v>2.96522E-2</v>
      </c>
      <c r="KY40" s="284">
        <f>'LibPAS export'!MZ42</f>
        <v>0.1159949</v>
      </c>
      <c r="KZ40" s="284">
        <f>'LibPAS export'!NA42</f>
        <v>3.0494299999999998E-2</v>
      </c>
      <c r="LA40" s="284">
        <f>'LibPAS export'!NB42</f>
        <v>0.22173880000000001</v>
      </c>
      <c r="LB40" s="284">
        <f>'LibPAS export'!NC42</f>
        <v>9.5474100000000006E-2</v>
      </c>
      <c r="LC40" s="284">
        <f>'LibPAS export'!ND42</f>
        <v>0.50664569999999998</v>
      </c>
      <c r="LD40" s="284">
        <f>'LibPAS export'!NE42</f>
        <v>0.62264059999999999</v>
      </c>
      <c r="LE40" s="284">
        <f>'LibPAS export'!NF42</f>
        <v>0</v>
      </c>
      <c r="LF40" s="284">
        <f>'LibPAS export'!NG42</f>
        <v>0.9593102</v>
      </c>
      <c r="LG40" s="284">
        <f>'LibPAS export'!NH42</f>
        <v>2.7479300000000002E-2</v>
      </c>
      <c r="LH40" s="284">
        <f>'LibPAS export'!NI42</f>
        <v>1.32105E-2</v>
      </c>
      <c r="LI40" s="284">
        <f>'LibPAS export'!NJ42</f>
        <v>8964</v>
      </c>
      <c r="LJ40" s="284">
        <f>'LibPAS export'!NK42</f>
        <v>5.5703100000000001</v>
      </c>
      <c r="LK40" s="284">
        <f>'LibPAS export'!NL42</f>
        <v>5338</v>
      </c>
      <c r="LL40" s="284">
        <f>'LibPAS export'!NM42</f>
        <v>6103</v>
      </c>
      <c r="LM40" s="284">
        <f>'LibPAS export'!NN42</f>
        <v>1605</v>
      </c>
      <c r="LN40" s="284">
        <f>'LibPAS export'!NO42</f>
        <v>0.61350579999999999</v>
      </c>
      <c r="LO40" s="284">
        <f>'LibPAS export'!NP42</f>
        <v>0.19054160000000001</v>
      </c>
      <c r="LP40" s="284">
        <f>'LibPAS export'!NQ42</f>
        <v>0.1959526</v>
      </c>
      <c r="LQ40" s="284">
        <f>'LibPAS export'!NR42</f>
        <v>0.33428999999999998</v>
      </c>
      <c r="LR40" s="284">
        <f>'LibPAS export'!NS42</f>
        <v>1.46014</v>
      </c>
      <c r="LS40" s="284">
        <f>'LibPAS export'!NT42</f>
        <v>0.27201999999999998</v>
      </c>
      <c r="LT40" s="284">
        <f>'LibPAS export'!NU42</f>
        <v>5</v>
      </c>
      <c r="LU40" s="284">
        <f>'LibPAS export'!NV42</f>
        <v>1.77397</v>
      </c>
      <c r="LV40" s="284">
        <f>'LibPAS export'!NW42</f>
        <v>5</v>
      </c>
      <c r="LW40" s="284">
        <f>'LibPAS export'!NX42</f>
        <v>1.0883400000000001</v>
      </c>
      <c r="LX40" s="284">
        <f>'LibPAS export'!NY42</f>
        <v>0.16936999999999999</v>
      </c>
      <c r="LY40" s="284">
        <f>'LibPAS export'!NZ42</f>
        <v>0.16936999999999999</v>
      </c>
      <c r="LZ40" s="285">
        <f>'LibPAS export'!EH42</f>
        <v>6.6601300000000002E-2</v>
      </c>
      <c r="MA40" s="285">
        <f>'LibPAS export'!EI42</f>
        <v>1.6917E-3</v>
      </c>
      <c r="MB40" s="285">
        <f>'LibPAS export'!EJ42</f>
        <v>0.2664492</v>
      </c>
      <c r="MC40" s="285">
        <f>'LibPAS export'!EK42</f>
        <v>0</v>
      </c>
      <c r="MD40" s="285">
        <f>'LibPAS export'!EL42</f>
        <v>0.2063808</v>
      </c>
      <c r="ME40" s="285">
        <f>'LibPAS export'!EM42</f>
        <v>3.9980000000000001E-4</v>
      </c>
      <c r="MF40" s="285">
        <f>'LibPAS export'!EN42</f>
        <v>0.58639010000000003</v>
      </c>
      <c r="MG40" s="285">
        <f>'LibPAS export'!EO42</f>
        <v>0.1012647</v>
      </c>
      <c r="MH40" s="285">
        <f>'LibPAS export'!EP42</f>
        <v>0.33000249999999998</v>
      </c>
      <c r="MI40" s="285"/>
    </row>
    <row r="41" spans="1:347" x14ac:dyDescent="0.2">
      <c r="A41" s="6" t="str">
        <f>'LibPAS export'!G43</f>
        <v>NC0080</v>
      </c>
      <c r="B41" s="6" t="s">
        <v>2835</v>
      </c>
      <c r="C41" s="203" t="s">
        <v>2028</v>
      </c>
      <c r="D41" s="203" t="s">
        <v>2029</v>
      </c>
      <c r="E41" s="203" t="str">
        <f>'LibPAS export'!AG43</f>
        <v>HIGH POINT PUBLIC LIBRARY</v>
      </c>
      <c r="F41" s="203" t="str">
        <f>'LibPAS export'!AJ43</f>
        <v>GUILFORD</v>
      </c>
      <c r="G41" s="203" t="str">
        <f>'LibPAS export'!Y43</f>
        <v>PO BOX 2530</v>
      </c>
      <c r="H41" s="203" t="str">
        <f>'LibPAS export'!Z43</f>
        <v>HIGH POINT</v>
      </c>
      <c r="I41" s="203" t="str">
        <f>'LibPAS export'!AA43</f>
        <v>27261</v>
      </c>
      <c r="J41" s="203" t="str">
        <f>'LibPAS export'!AB43</f>
        <v>2530</v>
      </c>
      <c r="K41" s="203" t="str">
        <f>'LibPAS export'!AC43</f>
        <v>901 N MAIN ST</v>
      </c>
      <c r="L41" s="203" t="str">
        <f>'LibPAS export'!AD43</f>
        <v>HIGH POINT</v>
      </c>
      <c r="M41" s="203" t="str">
        <f>'LibPAS export'!AE43</f>
        <v>27262</v>
      </c>
      <c r="N41" s="203" t="str">
        <f>'LibPAS export'!AF43</f>
        <v>3923</v>
      </c>
      <c r="O41" s="203" t="str">
        <f>'LibPAS export'!AK43</f>
        <v>Mary M. Sizemore</v>
      </c>
      <c r="P41" s="203" t="str">
        <f>'LibPAS export'!AL43</f>
        <v>(336) 883-3694</v>
      </c>
      <c r="Q41" s="203" t="str">
        <f>'LibPAS export'!AM43</f>
        <v>(336) 883-3636</v>
      </c>
      <c r="R41" s="203" t="str">
        <f>'LibPAS export'!AN43</f>
        <v>mary.sizemore@highpointnc.gov</v>
      </c>
      <c r="S41" s="203" t="str">
        <f>'LibPAS export'!AO43</f>
        <v>Lorrie Russell</v>
      </c>
      <c r="T41" s="203" t="str">
        <f>'LibPAS export'!AP43</f>
        <v>Assistant Director</v>
      </c>
      <c r="U41" s="203" t="str">
        <f>'LibPAS export'!AQ43</f>
        <v>(336) 883-3644</v>
      </c>
      <c r="V41" s="203" t="str">
        <f>'LibPAS export'!AR43</f>
        <v>(336) 883-3636</v>
      </c>
      <c r="W41" s="203" t="str">
        <f>'LibPAS export'!AS43</f>
        <v>lorrie.russell@highpointnc.gov</v>
      </c>
      <c r="X41" s="203">
        <f>'LibPAS export'!BB43</f>
        <v>1</v>
      </c>
      <c r="Y41" s="203">
        <f>'LibPAS export'!BC43</f>
        <v>0</v>
      </c>
      <c r="Z41" s="203">
        <f>'LibPAS export'!BD43</f>
        <v>1</v>
      </c>
      <c r="AA41" s="203">
        <f>'LibPAS export'!BE43</f>
        <v>1</v>
      </c>
      <c r="AB41" s="10">
        <f>'LibPAS export'!BH43</f>
        <v>3134</v>
      </c>
      <c r="AC41" s="203">
        <f>'LibPAS export'!BI43</f>
        <v>19.5</v>
      </c>
      <c r="AD41" s="203">
        <f>'LibPAS export'!BJ43</f>
        <v>0</v>
      </c>
      <c r="AE41" s="203">
        <f>'LibPAS export'!BK43</f>
        <v>19.5</v>
      </c>
      <c r="AF41" s="203">
        <f>'LibPAS export'!BL43</f>
        <v>43</v>
      </c>
      <c r="AG41" s="203">
        <f>'LibPAS export'!BM43</f>
        <v>62.5</v>
      </c>
      <c r="AH41" s="286">
        <f>'LibPAS export'!BN43</f>
        <v>0.312</v>
      </c>
      <c r="AI41" s="246">
        <f>'LibPAS export'!BO43</f>
        <v>102469</v>
      </c>
      <c r="AJ41" s="246" t="str">
        <f>'LibPAS export'!BP43</f>
        <v>78,287 - 134,223</v>
      </c>
      <c r="AK41" s="274" t="str">
        <f>'LibPAS export'!BQ43</f>
        <v>2011</v>
      </c>
      <c r="AL41" s="276">
        <f>'LibPAS export'!BR43</f>
        <v>35337</v>
      </c>
      <c r="AM41" s="276">
        <f>'LibPAS export'!BS43</f>
        <v>11.49</v>
      </c>
      <c r="AN41" s="276">
        <f>'LibPAS export'!BT43</f>
        <v>11.49</v>
      </c>
      <c r="AO41" s="276">
        <f>'LibPAS export'!BU43</f>
        <v>13.31</v>
      </c>
      <c r="AP41" s="246">
        <f>'LibPAS export'!BW43</f>
        <v>4198047</v>
      </c>
      <c r="AQ41" s="246">
        <f>'LibPAS export'!BX43</f>
        <v>359960</v>
      </c>
      <c r="AR41" s="246">
        <f>'LibPAS export'!BY43</f>
        <v>4558007</v>
      </c>
      <c r="AS41" s="246">
        <f>'LibPAS export'!BZ43</f>
        <v>77917</v>
      </c>
      <c r="AT41" s="246">
        <f>'LibPAS export'!CA43</f>
        <v>0</v>
      </c>
      <c r="AU41" s="246">
        <f>'LibPAS export'!CB43</f>
        <v>77917</v>
      </c>
      <c r="AV41" s="246">
        <f>'LibPAS export'!CC43</f>
        <v>20000</v>
      </c>
      <c r="AW41" s="246">
        <f>'LibPAS export'!CD43</f>
        <v>0</v>
      </c>
      <c r="AX41" s="246">
        <f>'LibPAS export'!CE43</f>
        <v>20000</v>
      </c>
      <c r="AY41" s="246">
        <f>'LibPAS export'!CF43</f>
        <v>0</v>
      </c>
      <c r="AZ41" s="246">
        <f>'LibPAS export'!BV43</f>
        <v>4655924</v>
      </c>
      <c r="BA41" s="246">
        <f>'LibPAS export'!CH43</f>
        <v>1735440</v>
      </c>
      <c r="BB41" s="246">
        <f>'LibPAS export'!CI43</f>
        <v>1029703</v>
      </c>
      <c r="BC41" s="246">
        <f>'LibPAS export'!CJ43</f>
        <v>2765143</v>
      </c>
      <c r="BD41" s="246">
        <f>'LibPAS export'!CK43</f>
        <v>231836</v>
      </c>
      <c r="BE41" s="246">
        <f>'LibPAS export'!CL43</f>
        <v>89079</v>
      </c>
      <c r="BF41" s="246">
        <f>'LibPAS export'!CM43</f>
        <v>89595</v>
      </c>
      <c r="BG41" s="246">
        <f>'LibPAS export'!CN43</f>
        <v>410510</v>
      </c>
      <c r="BH41" s="246">
        <f>'LibPAS export'!CO43</f>
        <v>1142456</v>
      </c>
      <c r="BI41" s="246">
        <f>'LibPAS export'!CP43</f>
        <v>4318109</v>
      </c>
      <c r="BJ41" s="246">
        <f>'LibPAS export'!CQ43</f>
        <v>337815</v>
      </c>
      <c r="BK41" s="283">
        <f>'LibPAS export'!CG43</f>
        <v>7.2555999999999995E-2</v>
      </c>
      <c r="BL41" s="246">
        <f>'LibPAS export'!CR43</f>
        <v>0</v>
      </c>
      <c r="BM41" s="246">
        <f>'LibPAS export'!CS43</f>
        <v>0</v>
      </c>
      <c r="BN41" s="246">
        <f>'LibPAS export'!CT43</f>
        <v>0</v>
      </c>
      <c r="BO41" s="246">
        <f>'LibPAS export'!CU43</f>
        <v>0</v>
      </c>
      <c r="BP41" s="246">
        <f>'LibPAS export'!CV43</f>
        <v>0</v>
      </c>
      <c r="BQ41" s="246">
        <f>'LibPAS export'!CW43</f>
        <v>0</v>
      </c>
      <c r="BR41" s="10">
        <f>'LibPAS export'!CY43</f>
        <v>63406</v>
      </c>
      <c r="BS41" s="10">
        <f>'LibPAS export'!CZ43</f>
        <v>122544</v>
      </c>
      <c r="BT41" s="10">
        <f>'LibPAS export'!DA43</f>
        <v>185950</v>
      </c>
      <c r="BU41" s="10">
        <f>'LibPAS export'!DB43</f>
        <v>50513</v>
      </c>
      <c r="BV41" s="10">
        <f>'LibPAS export'!DC43</f>
        <v>26670</v>
      </c>
      <c r="BW41" s="10">
        <f>'LibPAS export'!DD43</f>
        <v>77183</v>
      </c>
      <c r="BX41" s="10" t="str">
        <f>'LibPAS export'!DE43</f>
        <v/>
      </c>
      <c r="BY41" s="10" t="str">
        <f>'LibPAS export'!DF43</f>
        <v/>
      </c>
      <c r="BZ41" s="10" t="str">
        <f>'LibPAS export'!DG43</f>
        <v/>
      </c>
      <c r="CA41" s="10">
        <f>'LibPAS export'!DH43</f>
        <v>263133</v>
      </c>
      <c r="CB41" s="10" t="str">
        <f>'LibPAS export'!DI43</f>
        <v/>
      </c>
      <c r="CC41" s="10">
        <f>'LibPAS export'!DJ43</f>
        <v>263133</v>
      </c>
      <c r="CD41" s="10">
        <f>'LibPAS export'!DK43</f>
        <v>63870</v>
      </c>
      <c r="CE41" s="258">
        <f>'LibPAS export'!DX43</f>
        <v>58439</v>
      </c>
      <c r="CF41" s="244">
        <f>'LibPAS export'!DP43</f>
        <v>28</v>
      </c>
      <c r="CG41" s="244">
        <f>'LibPAS export'!DQ43</f>
        <v>67</v>
      </c>
      <c r="CH41" s="244">
        <f>'LibPAS export'!DR43</f>
        <v>95</v>
      </c>
      <c r="CI41" s="258">
        <f>'LibPAS export'!DM43</f>
        <v>9879</v>
      </c>
      <c r="CJ41" s="258">
        <f>'LibPAS export'!EC43</f>
        <v>11528</v>
      </c>
      <c r="CK41" s="258">
        <f>'LibPAS export'!DN43</f>
        <v>17407</v>
      </c>
      <c r="CL41" s="258">
        <f>'LibPAS export'!EG43</f>
        <v>793</v>
      </c>
      <c r="CM41" s="203">
        <f>'LibPAS export'!DS43</f>
        <v>105</v>
      </c>
      <c r="CN41" s="203">
        <f>'LibPAS export'!EQ43</f>
        <v>28</v>
      </c>
      <c r="CO41" s="244">
        <f>'LibPAS export'!DL43</f>
        <v>566</v>
      </c>
      <c r="CP41" s="10">
        <f>'LibPAS export'!ET43</f>
        <v>190754</v>
      </c>
      <c r="CQ41" s="10">
        <f>'LibPAS export'!EU43</f>
        <v>105120</v>
      </c>
      <c r="CR41" s="10">
        <f>'LibPAS export'!EV43</f>
        <v>295874</v>
      </c>
      <c r="CS41" s="10" t="str">
        <f>'LibPAS export'!EW43</f>
        <v/>
      </c>
      <c r="CT41" s="10" t="str">
        <f>'LibPAS export'!EX43</f>
        <v/>
      </c>
      <c r="CU41" s="10" t="str">
        <f>'LibPAS export'!EY43</f>
        <v/>
      </c>
      <c r="CV41" s="10">
        <f>'LibPAS export'!EZ43</f>
        <v>149190</v>
      </c>
      <c r="CW41" s="10">
        <f>'LibPAS export'!FA43</f>
        <v>34856</v>
      </c>
      <c r="CX41" s="10">
        <f>'LibPAS export'!FB43</f>
        <v>184046</v>
      </c>
      <c r="CY41" s="10">
        <f>'LibPAS export'!FC43</f>
        <v>479920</v>
      </c>
      <c r="CZ41" s="10">
        <f>'LibPAS export'!FE43</f>
        <v>1708</v>
      </c>
      <c r="DA41" s="10" t="str">
        <f>'LibPAS export'!FF43</f>
        <v/>
      </c>
      <c r="DB41" s="10">
        <f>'LibPAS export'!FG43</f>
        <v>481628</v>
      </c>
      <c r="DC41" s="10">
        <f>'LibPAS export'!FH43</f>
        <v>52933</v>
      </c>
      <c r="DD41" s="10">
        <f>'LibPAS export'!FQ43</f>
        <v>158</v>
      </c>
      <c r="DE41" s="10">
        <f t="shared" si="0"/>
        <v>53091</v>
      </c>
      <c r="DF41" s="10">
        <f>'LibPAS export'!FI43</f>
        <v>293826</v>
      </c>
      <c r="DG41" s="10">
        <f>'LibPAS export'!FN43</f>
        <v>25022</v>
      </c>
      <c r="DH41" s="10">
        <f>'LibPAS export'!FR43</f>
        <v>614</v>
      </c>
      <c r="DI41" s="10">
        <f>'LibPAS export'!FS43</f>
        <v>25794</v>
      </c>
      <c r="DJ41" s="258" t="str">
        <f>'LibPAS export'!FJ43</f>
        <v/>
      </c>
      <c r="DK41" s="258">
        <f>'LibPAS export'!FK43</f>
        <v>346759</v>
      </c>
      <c r="DL41" s="10">
        <f>'LibPAS export'!FU43</f>
        <v>844752</v>
      </c>
      <c r="DM41" s="10">
        <f>'LibPAS export'!FV43</f>
        <v>0</v>
      </c>
      <c r="DN41" s="10">
        <f>'LibPAS export'!FW43</f>
        <v>8358</v>
      </c>
      <c r="DO41" s="10">
        <f>'LibPAS export'!FX43</f>
        <v>0</v>
      </c>
      <c r="DP41" s="10">
        <f>'LibPAS export'!ER43</f>
        <v>853110</v>
      </c>
      <c r="DQ41" s="10" t="str">
        <f>'LibPAS export'!FY43</f>
        <v/>
      </c>
      <c r="DR41" s="10">
        <f>'LibPAS export'!GA43</f>
        <v>73343</v>
      </c>
      <c r="DS41" s="10">
        <f>'LibPAS export'!GB43</f>
        <v>13951</v>
      </c>
      <c r="DT41" s="10">
        <f>'LibPAS export'!GC43</f>
        <v>87294</v>
      </c>
      <c r="DU41" s="10">
        <f>'LibPAS export'!GD43</f>
        <v>400223</v>
      </c>
      <c r="DV41" s="244">
        <f>'LibPAS export'!GO43</f>
        <v>1172</v>
      </c>
      <c r="DW41" s="244">
        <f>'LibPAS export'!GP43</f>
        <v>27</v>
      </c>
      <c r="DX41" s="244">
        <f>'LibPAS export'!GQ43</f>
        <v>1532</v>
      </c>
      <c r="DY41" s="244">
        <f>'LibPAS export'!GR43</f>
        <v>1338</v>
      </c>
      <c r="DZ41" s="244" t="str">
        <f>'LibPAS export'!GS43</f>
        <v/>
      </c>
      <c r="EA41" s="244" t="str">
        <f>'LibPAS export'!GT43</f>
        <v/>
      </c>
      <c r="EB41" s="244">
        <f>'LibPAS export'!GU43</f>
        <v>4069</v>
      </c>
      <c r="EC41" s="244">
        <f>'LibPAS export'!GV43</f>
        <v>8608</v>
      </c>
      <c r="ED41" s="244">
        <f>'LibPAS export'!GW43</f>
        <v>1417</v>
      </c>
      <c r="EE41" s="244">
        <f>'LibPAS export'!GX43</f>
        <v>10025</v>
      </c>
      <c r="EF41" s="10">
        <f>'LibPAS export'!HB43</f>
        <v>14458</v>
      </c>
      <c r="EG41" s="10">
        <f>'LibPAS export'!HC43</f>
        <v>17596</v>
      </c>
      <c r="EH41" s="10">
        <f>'LibPAS export'!HD43</f>
        <v>32054</v>
      </c>
      <c r="EI41" s="10" t="str">
        <f>'LibPAS export'!GY43</f>
        <v/>
      </c>
      <c r="EJ41" s="10" t="str">
        <f>'LibPAS export'!GZ43</f>
        <v/>
      </c>
      <c r="EK41" s="10" t="str">
        <f>'LibPAS export'!HA43</f>
        <v/>
      </c>
      <c r="EL41" s="10">
        <f>'LibPAS export'!HE43</f>
        <v>42079</v>
      </c>
      <c r="EM41" s="10" t="s">
        <v>5026</v>
      </c>
      <c r="EN41" s="10" t="s">
        <v>5026</v>
      </c>
      <c r="EO41" s="10" t="s">
        <v>5026</v>
      </c>
      <c r="EP41" s="10" t="s">
        <v>5026</v>
      </c>
      <c r="EQ41" s="258">
        <f>'LibPAS export'!HQ43</f>
        <v>82</v>
      </c>
      <c r="ER41" s="258">
        <f>'LibPAS export'!HR43</f>
        <v>2194</v>
      </c>
      <c r="ES41" s="10">
        <f>'LibPAS export'!HL43</f>
        <v>101455</v>
      </c>
      <c r="ET41" s="10" t="str">
        <f>'LibPAS export'!HJ43</f>
        <v>Did not track this year</v>
      </c>
      <c r="EU41" s="10" t="str">
        <f>'LibPAS export'!HK43</f>
        <v>Did not track this year</v>
      </c>
      <c r="EV41" s="244">
        <f>'LibPAS export'!HS43</f>
        <v>1034</v>
      </c>
      <c r="EW41" s="244">
        <f>'LibPAS export'!HT43</f>
        <v>687</v>
      </c>
      <c r="EX41" s="203" t="str">
        <f>'LibPAS export'!AT43</f>
        <v>www.highpointpubliclibrary.com</v>
      </c>
      <c r="EY41" s="244">
        <f>'LibPAS export'!HU43</f>
        <v>73</v>
      </c>
      <c r="EZ41" s="244">
        <f>'LibPAS export'!HV43</f>
        <v>82</v>
      </c>
      <c r="FA41" s="258">
        <f>'LibPAS export'!HW43</f>
        <v>75486</v>
      </c>
      <c r="FB41" s="10">
        <f>'LibPAS export'!HY43</f>
        <v>274557</v>
      </c>
      <c r="FC41" s="10">
        <f>'LibPAS export'!HZ43</f>
        <v>1316</v>
      </c>
      <c r="FD41" s="203" t="s">
        <v>1530</v>
      </c>
      <c r="FE41" s="203" t="s">
        <v>1530</v>
      </c>
      <c r="FF41" s="203" t="s">
        <v>1530</v>
      </c>
      <c r="FG41" s="203" t="s">
        <v>1530</v>
      </c>
      <c r="FH41" s="203" t="s">
        <v>1530</v>
      </c>
      <c r="FI41" s="203" t="s">
        <v>1530</v>
      </c>
      <c r="FJ41" s="203" t="s">
        <v>1530</v>
      </c>
      <c r="FK41" s="203" t="s">
        <v>1530</v>
      </c>
      <c r="FL41" s="203" t="s">
        <v>1530</v>
      </c>
      <c r="FM41" s="203" t="s">
        <v>1530</v>
      </c>
      <c r="FN41" s="203" t="s">
        <v>1530</v>
      </c>
      <c r="FO41" s="203" t="s">
        <v>1530</v>
      </c>
      <c r="FP41" s="203" t="s">
        <v>1530</v>
      </c>
      <c r="FQ41" s="203" t="s">
        <v>1530</v>
      </c>
      <c r="FR41" s="203" t="s">
        <v>1530</v>
      </c>
      <c r="FS41" s="203" t="s">
        <v>1530</v>
      </c>
      <c r="FT41" s="203" t="s">
        <v>1530</v>
      </c>
      <c r="FU41" s="203" t="s">
        <v>1530</v>
      </c>
      <c r="FV41" s="203" t="s">
        <v>1530</v>
      </c>
      <c r="FW41" s="203" t="s">
        <v>1530</v>
      </c>
      <c r="FX41" s="203" t="s">
        <v>1530</v>
      </c>
      <c r="FY41" s="203" t="s">
        <v>1530</v>
      </c>
      <c r="FZ41" s="203" t="s">
        <v>1530</v>
      </c>
      <c r="GA41" s="203" t="s">
        <v>1530</v>
      </c>
      <c r="GB41" s="203" t="s">
        <v>1530</v>
      </c>
      <c r="GC41" s="203" t="str">
        <f>'LibPAS export'!G43</f>
        <v>NC0080</v>
      </c>
      <c r="GD41" s="203" t="str">
        <f>'LibPAS export'!H43</f>
        <v>M-HIGH POINT</v>
      </c>
      <c r="GE41" s="203" t="str">
        <f>'LibPAS export'!I43</f>
        <v>NO</v>
      </c>
      <c r="GF41" s="203" t="str">
        <f>'LibPAS export'!J43</f>
        <v>CI</v>
      </c>
      <c r="GG41" s="203" t="str">
        <f>'LibPAS export'!K43</f>
        <v>MO</v>
      </c>
      <c r="GH41" s="203" t="str">
        <f>'LibPAS export'!L43</f>
        <v>Y</v>
      </c>
      <c r="GI41" s="203" t="str">
        <f>'LibPAS export'!M43</f>
        <v>CI1</v>
      </c>
      <c r="GJ41" s="203" t="str">
        <f>'LibPAS export'!N43</f>
        <v>N</v>
      </c>
      <c r="GK41" s="258">
        <f>'LibPAS export'!O43</f>
        <v>106393</v>
      </c>
      <c r="GL41" s="203">
        <f>'LibPAS export'!AH43</f>
        <v>3</v>
      </c>
      <c r="GM41" s="203" t="str">
        <f>'LibPAS export'!AI43</f>
        <v>Municipal</v>
      </c>
      <c r="GN41" s="203" t="str">
        <f>'LibPAS export'!P43</f>
        <v>Yes</v>
      </c>
      <c r="GO41" s="203">
        <f>'LibPAS export'!Q43</f>
        <v>1400</v>
      </c>
      <c r="GP41" s="203">
        <f>'LibPAS export'!R43</f>
        <v>689</v>
      </c>
      <c r="GQ41" s="203">
        <f>'LibPAS export'!S43</f>
        <v>9351</v>
      </c>
      <c r="GR41" s="203">
        <f>'LibPAS export'!T43</f>
        <v>38378</v>
      </c>
      <c r="GS41" s="203">
        <f>'LibPAS export'!U43</f>
        <v>75</v>
      </c>
      <c r="GT41" s="203">
        <f>'LibPAS export'!V43</f>
        <v>1</v>
      </c>
      <c r="GU41" s="203">
        <f>'LibPAS export'!W43</f>
        <v>53</v>
      </c>
      <c r="GV41" s="203">
        <f>'LibPAS export'!X43</f>
        <v>2850</v>
      </c>
      <c r="GW41" s="283">
        <f>'LibPAS export'!GF43</f>
        <v>0.76175999999999999</v>
      </c>
      <c r="GX41" s="283">
        <f>'LibPAS export'!GG43</f>
        <v>0.23824000000000001</v>
      </c>
      <c r="GY41" s="245">
        <f>'LibPAS export'!GH43</f>
        <v>10.34136</v>
      </c>
      <c r="GZ41" s="245">
        <f>'LibPAS export'!GI43</f>
        <v>11.16864</v>
      </c>
      <c r="HA41" s="245">
        <f>'LibPAS export'!GJ43</f>
        <v>8.3611299999999993</v>
      </c>
      <c r="HB41" s="284">
        <f>'LibPAS export'!JC43</f>
        <v>5.0616099999999999</v>
      </c>
      <c r="HC41" s="284">
        <f>'LibPAS export'!JD43</f>
        <v>3.24125</v>
      </c>
      <c r="HD41" s="284">
        <f>'LibPAS export'!JE43</f>
        <v>0.48119000000000001</v>
      </c>
      <c r="HE41" s="284">
        <f>'LibPAS export'!JF43</f>
        <v>49.466270000000002</v>
      </c>
      <c r="HF41" s="284">
        <f>'LibPAS export'!JG43</f>
        <v>31.676210000000001</v>
      </c>
      <c r="HG41" s="284">
        <f>'LibPAS export'!JH43</f>
        <v>4.70261</v>
      </c>
      <c r="HH41" s="284">
        <f>'LibPAS export'!JI43</f>
        <v>10.789260000000001</v>
      </c>
      <c r="HI41" s="284">
        <f>'LibPAS export'!JJ43</f>
        <v>6.9090100000000003</v>
      </c>
      <c r="HJ41" s="284">
        <f>'LibPAS export'!JK43</f>
        <v>1.0257000000000001</v>
      </c>
      <c r="HK41" s="284">
        <f>'LibPAS export'!JL43</f>
        <v>42.561819999999997</v>
      </c>
      <c r="HL41" s="284">
        <f>'LibPAS export'!JM43</f>
        <v>27.25487</v>
      </c>
      <c r="HM41" s="284">
        <f>'LibPAS export'!JN43</f>
        <v>4.0462300000000004</v>
      </c>
      <c r="HN41" s="284">
        <f>'LibPAS export'!JO43</f>
        <v>102.6191</v>
      </c>
      <c r="HO41" s="284">
        <f>'LibPAS export'!JP43</f>
        <v>65.713130000000007</v>
      </c>
      <c r="HP41" s="284">
        <f>'LibPAS export'!JQ43</f>
        <v>9.7556999999999992</v>
      </c>
      <c r="HQ41" s="284">
        <f>'LibPAS export'!JR43</f>
        <v>23.462119999999999</v>
      </c>
      <c r="HR41" s="284">
        <f>'LibPAS export'!JS43</f>
        <v>15.0242</v>
      </c>
      <c r="HS41" s="284">
        <f>'LibPAS export'!JT43</f>
        <v>2.23047</v>
      </c>
      <c r="HT41" s="284">
        <f>'LibPAS export'!JU43</f>
        <v>8.0184800000000003</v>
      </c>
      <c r="HU41" s="284">
        <f>'LibPAS export'!JV43</f>
        <v>3.7617400000000001</v>
      </c>
      <c r="HV41" s="284">
        <f>'LibPAS export'!JW43</f>
        <v>11.84503</v>
      </c>
      <c r="HW41" s="284">
        <f>'LibPAS export'!JX43</f>
        <v>7.8699599999999998</v>
      </c>
      <c r="HX41" s="284">
        <f>'LibPAS export'!JY43</f>
        <v>0.95359000000000005</v>
      </c>
      <c r="HY41" s="284">
        <f>'LibPAS export'!JZ43</f>
        <v>1.72987</v>
      </c>
      <c r="HZ41" s="284">
        <f>'LibPAS export'!KA43</f>
        <v>0.82049000000000005</v>
      </c>
      <c r="IA41" s="284">
        <f>'LibPAS export'!KB43</f>
        <v>0.39550999999999997</v>
      </c>
      <c r="IB41" s="284">
        <f>'LibPAS export'!KC43</f>
        <v>9.7199999999999995E-3</v>
      </c>
      <c r="IC41" s="284">
        <f>'LibPAS export'!KD43</f>
        <v>6.4599999999999996E-3</v>
      </c>
      <c r="ID41" s="284">
        <f>'LibPAS export'!KE43</f>
        <v>0.70950000000000002</v>
      </c>
      <c r="IE41" s="284">
        <f>'LibPAS export'!KF43</f>
        <v>9.4229999999999994E-2</v>
      </c>
      <c r="IF41" s="284">
        <f>'LibPAS export'!KG43</f>
        <v>0.30127999999999999</v>
      </c>
      <c r="IG41" s="284">
        <f>'LibPAS export'!KH43</f>
        <v>1623</v>
      </c>
      <c r="IH41" s="284">
        <f>'LibPAS export'!KI43</f>
        <v>5202</v>
      </c>
      <c r="II41" s="284">
        <f>'LibPAS export'!KJ43</f>
        <v>5202</v>
      </c>
      <c r="IJ41" s="284">
        <f>'LibPAS export'!KK43</f>
        <v>6403</v>
      </c>
      <c r="IK41" s="284">
        <f>'LibPAS export'!KL43</f>
        <v>20524</v>
      </c>
      <c r="IL41" s="284">
        <f>'LibPAS export'!KM43</f>
        <v>20524</v>
      </c>
      <c r="IM41" s="284">
        <f>'LibPAS export'!KN43</f>
        <v>43749</v>
      </c>
      <c r="IN41" s="284">
        <f>'LibPAS export'!KO43</f>
        <v>43749</v>
      </c>
      <c r="IO41" s="284">
        <f>'LibPAS export'!KP43</f>
        <v>1.9196599999999999</v>
      </c>
      <c r="IP41" s="284">
        <f>'LibPAS export'!KQ43</f>
        <v>13649</v>
      </c>
      <c r="IQ41" s="284">
        <f>'LibPAS export'!KR43</f>
        <v>6.5623800000000001</v>
      </c>
      <c r="IR41" s="284">
        <f>'LibPAS export'!KS43</f>
        <v>0.73234999999999995</v>
      </c>
      <c r="IS41" s="284">
        <f>'LibPAS export'!KT43</f>
        <v>42.841230000000003</v>
      </c>
      <c r="IT41" s="284">
        <f>'LibPAS export'!KU43</f>
        <v>0.18798000000000001</v>
      </c>
      <c r="IU41" s="284">
        <f>'LibPAS export'!KV43</f>
        <v>0</v>
      </c>
      <c r="IV41" s="284">
        <f>'LibPAS export'!KW43</f>
        <v>43.761560000000003</v>
      </c>
      <c r="IW41" s="284">
        <f>'LibPAS export'!KX43</f>
        <v>25.989899999999999</v>
      </c>
      <c r="IX41" s="284">
        <f>'LibPAS export'!KY43</f>
        <v>4.1770199999999997</v>
      </c>
      <c r="IY41" s="284">
        <f>'LibPAS export'!KZ43</f>
        <v>0</v>
      </c>
      <c r="IZ41" s="284">
        <f>'LibPAS export'!LA43</f>
        <v>5.3200000000000001E-3</v>
      </c>
      <c r="JA41" s="284">
        <f>'LibPAS export'!LB43</f>
        <v>0.54927000000000004</v>
      </c>
      <c r="JB41" s="284">
        <f>'LibPAS export'!LC43</f>
        <v>8.8999999999999995E-4</v>
      </c>
      <c r="JC41" s="284">
        <f>'LibPAS export'!LD43</f>
        <v>0.22338</v>
      </c>
      <c r="JD41" s="284">
        <f>'LibPAS export'!LE43</f>
        <v>0.71597</v>
      </c>
      <c r="JE41" s="284">
        <f>'LibPAS export'!LF43</f>
        <v>6.4838399999999998</v>
      </c>
      <c r="JF41" s="284">
        <f>'LibPAS export'!LG43</f>
        <v>2.47322</v>
      </c>
      <c r="JG41" s="284">
        <f>'LibPAS export'!LH43</f>
        <v>0.40416000000000002</v>
      </c>
      <c r="JH41" s="284">
        <f>'LibPAS export'!LI43</f>
        <v>669</v>
      </c>
      <c r="JI41" s="284">
        <f>'LibPAS export'!LJ43</f>
        <v>1.0882799999999999</v>
      </c>
      <c r="JJ41" s="284">
        <f>'LibPAS export'!LK43</f>
        <v>10.73807</v>
      </c>
      <c r="JK41" s="284">
        <f>'LibPAS export'!LL43</f>
        <v>245</v>
      </c>
      <c r="JL41" s="284">
        <f>'LibPAS export'!LM43</f>
        <v>208</v>
      </c>
      <c r="JM41" s="284">
        <f>'LibPAS export'!LN43</f>
        <v>40.586399999999998</v>
      </c>
      <c r="JN41" s="284">
        <f>'LibPAS export'!LO43</f>
        <v>3.8584299999999998</v>
      </c>
      <c r="JO41" s="284">
        <f>'LibPAS export'!LP43</f>
        <v>2.1790500000000002</v>
      </c>
      <c r="JP41" s="284">
        <f>'LibPAS export'!LQ43</f>
        <v>0.58743999999999996</v>
      </c>
      <c r="JQ41" s="284">
        <f>'LibPAS export'!LR43</f>
        <v>0.18328</v>
      </c>
      <c r="JR41" s="284">
        <f>'LibPAS export'!LS43</f>
        <v>0.49258999999999997</v>
      </c>
      <c r="JS41" s="284">
        <f>'LibPAS export'!LT43</f>
        <v>19</v>
      </c>
      <c r="JT41" s="284">
        <f>'LibPAS export'!LU43</f>
        <v>13</v>
      </c>
      <c r="JU41" s="284">
        <f>'LibPAS export'!LV43</f>
        <v>2.1315900000000001</v>
      </c>
      <c r="JV41" s="284">
        <f>'LibPAS export'!LW43</f>
        <v>16405</v>
      </c>
      <c r="JW41" s="284">
        <f>'LibPAS export'!LX43</f>
        <v>127.70357</v>
      </c>
      <c r="JX41" s="284">
        <f>'LibPAS export'!LY43</f>
        <v>7696</v>
      </c>
      <c r="JY41" s="284">
        <f>'LibPAS export'!LZ43</f>
        <v>32.372369999999997</v>
      </c>
      <c r="JZ41" s="284">
        <f>'LibPAS export'!MA43</f>
        <v>272.21123</v>
      </c>
      <c r="KA41" s="284">
        <f>'LibPAS export'!MB43</f>
        <v>0.2535</v>
      </c>
      <c r="KB41" s="284">
        <f>'LibPAS export'!MC43</f>
        <v>1951</v>
      </c>
      <c r="KC41" s="284">
        <f>'LibPAS export'!MD43</f>
        <v>0.52092000000000005</v>
      </c>
      <c r="KD41" s="284">
        <f>'LibPAS export'!ME43</f>
        <v>1.0257000000000001</v>
      </c>
      <c r="KE41" s="284">
        <f>'LibPAS export'!MF43</f>
        <v>1.1104000000000001</v>
      </c>
      <c r="KF41" s="284">
        <f>'LibPAS export'!MG43</f>
        <v>2.9456799999999999</v>
      </c>
      <c r="KG41" s="284">
        <f>'LibPAS export'!MH43</f>
        <v>9.7728400000000004</v>
      </c>
      <c r="KH41" s="284">
        <f>'LibPAS export'!MI43</f>
        <v>10.789260000000001</v>
      </c>
      <c r="KI41" s="284">
        <f>'LibPAS export'!MJ43</f>
        <v>20.089739999999999</v>
      </c>
      <c r="KJ41" s="284">
        <f>'LibPAS export'!MK43</f>
        <v>44242</v>
      </c>
      <c r="KK41" s="284">
        <f>'LibPAS export'!ML43</f>
        <v>27767</v>
      </c>
      <c r="KL41" s="284">
        <f>'LibPAS export'!MM43</f>
        <v>7.3260000000000006E-2</v>
      </c>
      <c r="KM41" s="284">
        <f>'LibPAS export'!MN43</f>
        <v>0.61604000000000003</v>
      </c>
      <c r="KN41" s="284">
        <f>'LibPAS export'!MO43</f>
        <v>0.15615999999999999</v>
      </c>
      <c r="KO41" s="284">
        <f>'LibPAS export'!MP43</f>
        <v>2.2859999999999998E-2</v>
      </c>
      <c r="KP41" s="284">
        <f>'LibPAS export'!MQ43</f>
        <v>0.19220000000000001</v>
      </c>
      <c r="KQ41" s="284">
        <f>'LibPAS export'!MR43</f>
        <v>4.8719999999999999E-2</v>
      </c>
      <c r="KR41" s="284">
        <f>'LibPAS export'!MS43</f>
        <v>1</v>
      </c>
      <c r="KS41" s="284">
        <f>'LibPAS export'!MT43</f>
        <v>0.312</v>
      </c>
      <c r="KT41" s="284">
        <f>'LibPAS export'!MU43</f>
        <v>0.68799999999999994</v>
      </c>
      <c r="KU41" s="284">
        <f>'LibPAS export'!MV43</f>
        <v>0.37238690000000002</v>
      </c>
      <c r="KV41" s="284">
        <f>'LibPAS export'!MW43</f>
        <v>0.62761310000000003</v>
      </c>
      <c r="KW41" s="284">
        <f>'LibPAS export'!MX43</f>
        <v>9.5067100000000002E-2</v>
      </c>
      <c r="KX41" s="284">
        <f>'LibPAS export'!MY43</f>
        <v>2.06292E-2</v>
      </c>
      <c r="KY41" s="284">
        <f>'LibPAS export'!MZ43</f>
        <v>0.2384616</v>
      </c>
      <c r="KZ41" s="284">
        <f>'LibPAS export'!NA43</f>
        <v>2.0748699999999998E-2</v>
      </c>
      <c r="LA41" s="284">
        <f>'LibPAS export'!NB43</f>
        <v>0.26457320000000001</v>
      </c>
      <c r="LB41" s="284">
        <f>'LibPAS export'!NC43</f>
        <v>5.3689199999999999E-2</v>
      </c>
      <c r="LC41" s="284">
        <f>'LibPAS export'!ND43</f>
        <v>0.40189809999999998</v>
      </c>
      <c r="LD41" s="284">
        <f>'LibPAS export'!NE43</f>
        <v>0.64035969999999998</v>
      </c>
      <c r="LE41" s="284">
        <f>'LibPAS export'!NF43</f>
        <v>4.2956000000000001E-3</v>
      </c>
      <c r="LF41" s="284">
        <f>'LibPAS export'!NG43</f>
        <v>0.97896939999999999</v>
      </c>
      <c r="LG41" s="284">
        <f>'LibPAS export'!NH43</f>
        <v>0</v>
      </c>
      <c r="LH41" s="284">
        <f>'LibPAS export'!NI43</f>
        <v>1.6735E-2</v>
      </c>
      <c r="LI41" s="284">
        <f>'LibPAS export'!NJ43</f>
        <v>16475</v>
      </c>
      <c r="LJ41" s="284">
        <f>'LibPAS export'!NK43</f>
        <v>4.5847699999999998</v>
      </c>
      <c r="LK41" s="284">
        <f>'LibPAS export'!NL43</f>
        <v>5456</v>
      </c>
      <c r="LL41" s="284">
        <f>'LibPAS export'!NM43</f>
        <v>5456</v>
      </c>
      <c r="LM41" s="284">
        <f>'LibPAS export'!NN43</f>
        <v>1702</v>
      </c>
      <c r="LN41" s="284">
        <f>'LibPAS export'!NO43</f>
        <v>0.56475120000000001</v>
      </c>
      <c r="LO41" s="284">
        <f>'LibPAS export'!NP43</f>
        <v>0.21699589999999999</v>
      </c>
      <c r="LP41" s="284">
        <f>'LibPAS export'!NQ43</f>
        <v>0.2182529</v>
      </c>
      <c r="LQ41" s="284">
        <f>'LibPAS export'!NR43</f>
        <v>0.49158000000000002</v>
      </c>
      <c r="LR41" s="284">
        <f>'LibPAS export'!NS43</f>
        <v>0.82850000000000001</v>
      </c>
      <c r="LS41" s="284">
        <f>'LibPAS export'!NT43</f>
        <v>0.30852000000000002</v>
      </c>
      <c r="LT41" s="284">
        <f>'LibPAS export'!NU43</f>
        <v>9</v>
      </c>
      <c r="LU41" s="284">
        <f>'LibPAS export'!NV43</f>
        <v>3.6798000000000002</v>
      </c>
      <c r="LV41" s="284">
        <f>'LibPAS export'!NW43</f>
        <v>9</v>
      </c>
      <c r="LW41" s="284">
        <f>'LibPAS export'!NX43</f>
        <v>2.0781700000000001</v>
      </c>
      <c r="LX41" s="284">
        <f>'LibPAS export'!NY43</f>
        <v>0.19757</v>
      </c>
      <c r="LY41" s="284">
        <f>'LibPAS export'!NZ43</f>
        <v>0.18323</v>
      </c>
      <c r="LZ41" s="285">
        <f>'LibPAS export'!EH43</f>
        <v>4.0953499999999997E-2</v>
      </c>
      <c r="MA41" s="285">
        <f>'LibPAS export'!EI43</f>
        <v>1.2735999999999999E-3</v>
      </c>
      <c r="MB41" s="285">
        <f>'LibPAS export'!EJ43</f>
        <v>0.15945999999999999</v>
      </c>
      <c r="MC41" s="285">
        <f>'LibPAS export'!EK43</f>
        <v>0</v>
      </c>
      <c r="MD41" s="285">
        <f>'LibPAS export'!EL43</f>
        <v>0.13149910000000001</v>
      </c>
      <c r="ME41" s="285">
        <f>'LibPAS export'!EM43</f>
        <v>2.1379999999999999E-4</v>
      </c>
      <c r="MF41" s="285">
        <f>'LibPAS export'!EN43</f>
        <v>0.59210050000000003</v>
      </c>
      <c r="MG41" s="285">
        <f>'LibPAS export'!EO43</f>
        <v>4.8169900000000002E-2</v>
      </c>
      <c r="MH41" s="285">
        <f>'LibPAS export'!EP43</f>
        <v>0.21573539999999999</v>
      </c>
      <c r="MI41" s="285"/>
    </row>
    <row r="42" spans="1:347" x14ac:dyDescent="0.2">
      <c r="A42" s="6" t="str">
        <f>'LibPAS export'!G44</f>
        <v>NC0040</v>
      </c>
      <c r="B42" s="6" t="s">
        <v>2836</v>
      </c>
      <c r="C42" s="203" t="s">
        <v>2032</v>
      </c>
      <c r="D42" s="203" t="s">
        <v>2033</v>
      </c>
      <c r="E42" s="203" t="str">
        <f>'LibPAS export'!AG44</f>
        <v>IREDELL COUNTY LIBRARY</v>
      </c>
      <c r="F42" s="203" t="str">
        <f>'LibPAS export'!AJ44</f>
        <v>IREDELL</v>
      </c>
      <c r="G42" s="203" t="str">
        <f>'LibPAS export'!Y44</f>
        <v>PO BOX 1810</v>
      </c>
      <c r="H42" s="203" t="str">
        <f>'LibPAS export'!Z44</f>
        <v>STATESVILLE</v>
      </c>
      <c r="I42" s="203" t="str">
        <f>'LibPAS export'!AA44</f>
        <v>28677</v>
      </c>
      <c r="J42" s="203" t="str">
        <f>'LibPAS export'!AB44</f>
        <v>1810</v>
      </c>
      <c r="K42" s="203" t="str">
        <f>'LibPAS export'!AC44</f>
        <v>201 N TRADD ST</v>
      </c>
      <c r="L42" s="203" t="str">
        <f>'LibPAS export'!AD44</f>
        <v>STATESVILLE</v>
      </c>
      <c r="M42" s="203" t="str">
        <f>'LibPAS export'!AE44</f>
        <v>28677</v>
      </c>
      <c r="N42" s="203" t="str">
        <f>'LibPAS export'!AF44</f>
        <v>1810</v>
      </c>
      <c r="O42" s="203" t="str">
        <f>'LibPAS export'!AK44</f>
        <v>Steve Messick</v>
      </c>
      <c r="P42" s="203" t="str">
        <f>'LibPAS export'!AL44</f>
        <v>(704) 878-3092</v>
      </c>
      <c r="Q42" s="203" t="str">
        <f>'LibPAS export'!AM44</f>
        <v>(704) 878-5449</v>
      </c>
      <c r="R42" s="203" t="str">
        <f>'LibPAS export'!AN44</f>
        <v>smessick@iredell.lib.nc.us</v>
      </c>
      <c r="S42" s="203" t="str">
        <f>'LibPAS export'!AO44</f>
        <v>Steve Messick</v>
      </c>
      <c r="T42" s="203" t="str">
        <f>'LibPAS export'!AP44</f>
        <v>Librry Director</v>
      </c>
      <c r="U42" s="203" t="str">
        <f>'LibPAS export'!AQ44</f>
        <v>(704) 878-3092</v>
      </c>
      <c r="V42" s="203" t="str">
        <f>'LibPAS export'!AR44</f>
        <v>(704) 657-0970</v>
      </c>
      <c r="W42" s="203" t="str">
        <f>'LibPAS export'!AS44</f>
        <v>smessick@iredell.lib.nc.us</v>
      </c>
      <c r="X42" s="203">
        <f>'LibPAS export'!BB44</f>
        <v>1</v>
      </c>
      <c r="Y42" s="203">
        <f>'LibPAS export'!BC44</f>
        <v>2</v>
      </c>
      <c r="Z42" s="203">
        <f>'LibPAS export'!BD44</f>
        <v>0</v>
      </c>
      <c r="AA42" s="203">
        <f>'LibPAS export'!BE44</f>
        <v>0</v>
      </c>
      <c r="AB42" s="10">
        <f>'LibPAS export'!BH44</f>
        <v>8112</v>
      </c>
      <c r="AC42" s="203">
        <f>'LibPAS export'!BI44</f>
        <v>6</v>
      </c>
      <c r="AD42" s="203">
        <f>'LibPAS export'!BJ44</f>
        <v>0</v>
      </c>
      <c r="AE42" s="203">
        <f>'LibPAS export'!BK44</f>
        <v>6</v>
      </c>
      <c r="AF42" s="203">
        <f>'LibPAS export'!BL44</f>
        <v>23</v>
      </c>
      <c r="AG42" s="203">
        <f>'LibPAS export'!BM44</f>
        <v>29</v>
      </c>
      <c r="AH42" s="286">
        <f>'LibPAS export'!BN44</f>
        <v>0.20689660000000001</v>
      </c>
      <c r="AI42" s="246">
        <f>'LibPAS export'!BO44</f>
        <v>94813</v>
      </c>
      <c r="AJ42" s="246" t="str">
        <f>'LibPAS export'!BP44</f>
        <v>$61,130-$94,813</v>
      </c>
      <c r="AK42" s="274" t="str">
        <f>'LibPAS export'!BQ44</f>
        <v>1996</v>
      </c>
      <c r="AL42" s="276">
        <f>'LibPAS export'!BR44</f>
        <v>37274</v>
      </c>
      <c r="AM42" s="276">
        <f>'LibPAS export'!BS44</f>
        <v>11.43</v>
      </c>
      <c r="AN42" s="276">
        <f>'LibPAS export'!BT44</f>
        <v>13.08</v>
      </c>
      <c r="AO42" s="276">
        <f>'LibPAS export'!BU44</f>
        <v>15.67</v>
      </c>
      <c r="AP42" s="246">
        <f>'LibPAS export'!BW44</f>
        <v>0</v>
      </c>
      <c r="AQ42" s="246">
        <f>'LibPAS export'!BX44</f>
        <v>2206843</v>
      </c>
      <c r="AR42" s="246">
        <f>'LibPAS export'!BY44</f>
        <v>2206843</v>
      </c>
      <c r="AS42" s="246">
        <f>'LibPAS export'!BZ44</f>
        <v>134430</v>
      </c>
      <c r="AT42" s="246">
        <f>'LibPAS export'!CA44</f>
        <v>0</v>
      </c>
      <c r="AU42" s="246">
        <f>'LibPAS export'!CB44</f>
        <v>134430</v>
      </c>
      <c r="AV42" s="246">
        <f>'LibPAS export'!CC44</f>
        <v>23525</v>
      </c>
      <c r="AW42" s="246">
        <f>'LibPAS export'!CD44</f>
        <v>0</v>
      </c>
      <c r="AX42" s="246">
        <f>'LibPAS export'!CE44</f>
        <v>23525</v>
      </c>
      <c r="AY42" s="246">
        <f>'LibPAS export'!CF44</f>
        <v>0</v>
      </c>
      <c r="AZ42" s="246">
        <f>'LibPAS export'!BV44</f>
        <v>2364798</v>
      </c>
      <c r="BA42" s="246">
        <f>'LibPAS export'!CH44</f>
        <v>1098893</v>
      </c>
      <c r="BB42" s="246">
        <f>'LibPAS export'!CI44</f>
        <v>414846</v>
      </c>
      <c r="BC42" s="246">
        <f>'LibPAS export'!CJ44</f>
        <v>1513739</v>
      </c>
      <c r="BD42" s="246">
        <f>'LibPAS export'!CK44</f>
        <v>211693</v>
      </c>
      <c r="BE42" s="246">
        <f>'LibPAS export'!CL44</f>
        <v>84262</v>
      </c>
      <c r="BF42" s="246">
        <f>'LibPAS export'!CM44</f>
        <v>4841</v>
      </c>
      <c r="BG42" s="246">
        <f>'LibPAS export'!CN44</f>
        <v>300796</v>
      </c>
      <c r="BH42" s="246">
        <f>'LibPAS export'!CO44</f>
        <v>389085</v>
      </c>
      <c r="BI42" s="246">
        <f>'LibPAS export'!CP44</f>
        <v>2203620</v>
      </c>
      <c r="BJ42" s="246">
        <f>'LibPAS export'!CQ44</f>
        <v>0</v>
      </c>
      <c r="BK42" s="283">
        <f>'LibPAS export'!CG44</f>
        <v>0</v>
      </c>
      <c r="BL42" s="246">
        <f>'LibPAS export'!CR44</f>
        <v>0</v>
      </c>
      <c r="BM42" s="246">
        <f>'LibPAS export'!CS44</f>
        <v>0</v>
      </c>
      <c r="BN42" s="246">
        <f>'LibPAS export'!CT44</f>
        <v>0</v>
      </c>
      <c r="BO42" s="246">
        <f>'LibPAS export'!CU44</f>
        <v>0</v>
      </c>
      <c r="BP42" s="246">
        <f>'LibPAS export'!CV44</f>
        <v>0</v>
      </c>
      <c r="BQ42" s="246">
        <f>'LibPAS export'!CW44</f>
        <v>0</v>
      </c>
      <c r="BR42" s="10">
        <f>'LibPAS export'!CY44</f>
        <v>62913</v>
      </c>
      <c r="BS42" s="10">
        <f>'LibPAS export'!CZ44</f>
        <v>70779</v>
      </c>
      <c r="BT42" s="10">
        <f>'LibPAS export'!DA44</f>
        <v>133692</v>
      </c>
      <c r="BU42" s="10">
        <f>'LibPAS export'!DB44</f>
        <v>38592</v>
      </c>
      <c r="BV42" s="10">
        <f>'LibPAS export'!DC44</f>
        <v>25325</v>
      </c>
      <c r="BW42" s="10">
        <f>'LibPAS export'!DD44</f>
        <v>63917</v>
      </c>
      <c r="BX42" s="10">
        <f>'LibPAS export'!DE44</f>
        <v>6031</v>
      </c>
      <c r="BY42" s="10">
        <f>'LibPAS export'!DF44</f>
        <v>2821</v>
      </c>
      <c r="BZ42" s="10">
        <f>'LibPAS export'!DG44</f>
        <v>8852</v>
      </c>
      <c r="CA42" s="10">
        <f>'LibPAS export'!DH44</f>
        <v>206461</v>
      </c>
      <c r="CB42" s="10" t="str">
        <f>'LibPAS export'!DI44</f>
        <v/>
      </c>
      <c r="CC42" s="10">
        <f>'LibPAS export'!DJ44</f>
        <v>206461</v>
      </c>
      <c r="CD42" s="10">
        <f>'LibPAS export'!DK44</f>
        <v>17618</v>
      </c>
      <c r="CE42" s="258">
        <f>'LibPAS export'!DX44</f>
        <v>32412</v>
      </c>
      <c r="CF42" s="244">
        <f>'LibPAS export'!DP44</f>
        <v>7</v>
      </c>
      <c r="CG42" s="244">
        <f>'LibPAS export'!DQ44</f>
        <v>67</v>
      </c>
      <c r="CH42" s="244">
        <f>'LibPAS export'!DR44</f>
        <v>74</v>
      </c>
      <c r="CI42" s="258">
        <f>'LibPAS export'!DM44</f>
        <v>7329</v>
      </c>
      <c r="CJ42" s="258">
        <f>'LibPAS export'!EC44</f>
        <v>2376</v>
      </c>
      <c r="CK42" s="258">
        <f>'LibPAS export'!DN44</f>
        <v>8411</v>
      </c>
      <c r="CL42" s="258">
        <f>'LibPAS export'!EG44</f>
        <v>680</v>
      </c>
      <c r="CM42" s="203">
        <f>'LibPAS export'!DS44</f>
        <v>0</v>
      </c>
      <c r="CN42" s="203" t="s">
        <v>2305</v>
      </c>
      <c r="CO42" s="244">
        <f>'LibPAS export'!DL44</f>
        <v>56</v>
      </c>
      <c r="CP42" s="10">
        <f>'LibPAS export'!ET44</f>
        <v>139011</v>
      </c>
      <c r="CQ42" s="10">
        <f>'LibPAS export'!EU44</f>
        <v>62401</v>
      </c>
      <c r="CR42" s="10">
        <f>'LibPAS export'!EV44</f>
        <v>201412</v>
      </c>
      <c r="CS42" s="10">
        <f>'LibPAS export'!EW44</f>
        <v>16007</v>
      </c>
      <c r="CT42" s="10">
        <f>'LibPAS export'!EX44</f>
        <v>1935</v>
      </c>
      <c r="CU42" s="10">
        <f>'LibPAS export'!EY44</f>
        <v>17942</v>
      </c>
      <c r="CV42" s="10">
        <f>'LibPAS export'!EZ44</f>
        <v>89251</v>
      </c>
      <c r="CW42" s="10">
        <f>'LibPAS export'!FA44</f>
        <v>46160</v>
      </c>
      <c r="CX42" s="10">
        <f>'LibPAS export'!FB44</f>
        <v>135411</v>
      </c>
      <c r="CY42" s="10">
        <f>'LibPAS export'!FC44</f>
        <v>354765</v>
      </c>
      <c r="CZ42" s="10">
        <f>'LibPAS export'!FE44</f>
        <v>0</v>
      </c>
      <c r="DA42" s="10" t="str">
        <f>'LibPAS export'!FF44</f>
        <v/>
      </c>
      <c r="DB42" s="10">
        <f>'LibPAS export'!FG44</f>
        <v>354765</v>
      </c>
      <c r="DC42" s="10">
        <f>'LibPAS export'!FH44</f>
        <v>21772</v>
      </c>
      <c r="DD42" s="10">
        <f>'LibPAS export'!FQ44</f>
        <v>1888</v>
      </c>
      <c r="DE42" s="10">
        <f t="shared" si="0"/>
        <v>23660</v>
      </c>
      <c r="DF42" s="10">
        <f>'LibPAS export'!FI44</f>
        <v>41725</v>
      </c>
      <c r="DG42" s="10">
        <f>'LibPAS export'!FN44</f>
        <v>18136</v>
      </c>
      <c r="DH42" s="10">
        <f>'LibPAS export'!FR44</f>
        <v>0</v>
      </c>
      <c r="DI42" s="10">
        <f>'LibPAS export'!FS44</f>
        <v>20024</v>
      </c>
      <c r="DJ42" s="258" t="str">
        <f>'LibPAS export'!FJ44</f>
        <v/>
      </c>
      <c r="DK42" s="258">
        <f>'LibPAS export'!FK44</f>
        <v>63497</v>
      </c>
      <c r="DL42" s="10">
        <f>'LibPAS export'!FU44</f>
        <v>394815</v>
      </c>
      <c r="DM42" s="10">
        <f>'LibPAS export'!FV44</f>
        <v>55894</v>
      </c>
      <c r="DN42" s="10">
        <f>'LibPAS export'!FW44</f>
        <v>0</v>
      </c>
      <c r="DO42" s="10">
        <f>'LibPAS export'!FX44</f>
        <v>17788</v>
      </c>
      <c r="DP42" s="10">
        <f>'LibPAS export'!ER44</f>
        <v>468497</v>
      </c>
      <c r="DQ42" s="10" t="str">
        <f>'LibPAS export'!FY44</f>
        <v/>
      </c>
      <c r="DR42" s="10">
        <f>'LibPAS export'!GA44</f>
        <v>44359</v>
      </c>
      <c r="DS42" s="10">
        <f>'LibPAS export'!GB44</f>
        <v>13523</v>
      </c>
      <c r="DT42" s="10">
        <f>'LibPAS export'!GC44</f>
        <v>57882</v>
      </c>
      <c r="DU42" s="10">
        <f>'LibPAS export'!GD44</f>
        <v>300891</v>
      </c>
      <c r="DV42" s="244">
        <f>'LibPAS export'!GO44</f>
        <v>80</v>
      </c>
      <c r="DW42" s="244">
        <f>'LibPAS export'!GP44</f>
        <v>0</v>
      </c>
      <c r="DX42" s="244">
        <f>'LibPAS export'!GQ44</f>
        <v>319</v>
      </c>
      <c r="DY42" s="244">
        <f>'LibPAS export'!GR44</f>
        <v>0</v>
      </c>
      <c r="DZ42" s="244" t="str">
        <f>'LibPAS export'!GS44</f>
        <v/>
      </c>
      <c r="EA42" s="244">
        <f>'LibPAS export'!GT44</f>
        <v>0</v>
      </c>
      <c r="EB42" s="244">
        <f>'LibPAS export'!GU44</f>
        <v>399</v>
      </c>
      <c r="EC42" s="244">
        <f>'LibPAS export'!GV44</f>
        <v>1590</v>
      </c>
      <c r="ED42" s="244">
        <f>'LibPAS export'!GW44</f>
        <v>0</v>
      </c>
      <c r="EE42" s="244">
        <f>'LibPAS export'!GX44</f>
        <v>1590</v>
      </c>
      <c r="EF42" s="10">
        <f>'LibPAS export'!HB44</f>
        <v>10474</v>
      </c>
      <c r="EG42" s="10">
        <f>'LibPAS export'!HC44</f>
        <v>0</v>
      </c>
      <c r="EH42" s="10">
        <f>'LibPAS export'!HD44</f>
        <v>10474</v>
      </c>
      <c r="EI42" s="10" t="str">
        <f>'LibPAS export'!GY44</f>
        <v/>
      </c>
      <c r="EJ42" s="10">
        <f>'LibPAS export'!GZ44</f>
        <v>0</v>
      </c>
      <c r="EK42" s="10">
        <f>'LibPAS export'!HA44</f>
        <v>0</v>
      </c>
      <c r="EL42" s="10">
        <f>'LibPAS export'!HE44</f>
        <v>12064</v>
      </c>
      <c r="EM42" s="10" t="s">
        <v>5026</v>
      </c>
      <c r="EN42" s="10" t="s">
        <v>5026</v>
      </c>
      <c r="EO42" s="10" t="s">
        <v>5026</v>
      </c>
      <c r="EP42" s="10" t="s">
        <v>5026</v>
      </c>
      <c r="EQ42" s="258">
        <f>'LibPAS export'!HQ44</f>
        <v>630</v>
      </c>
      <c r="ER42" s="258">
        <f>'LibPAS export'!HR44</f>
        <v>7277</v>
      </c>
      <c r="ES42" s="10">
        <f>'LibPAS export'!HL44</f>
        <v>38371</v>
      </c>
      <c r="ET42" s="10" t="str">
        <f>'LibPAS export'!HJ44</f>
        <v>Did not track this year</v>
      </c>
      <c r="EU42" s="10" t="str">
        <f>'LibPAS export'!HK44</f>
        <v>Did not track this year</v>
      </c>
      <c r="EV42" s="244">
        <f>'LibPAS export'!HS44</f>
        <v>109</v>
      </c>
      <c r="EW42" s="244">
        <f>'LibPAS export'!HT44</f>
        <v>179</v>
      </c>
      <c r="EX42" s="203" t="str">
        <f>'LibPAS export'!AT44</f>
        <v>www.iredell.lib.nc.us</v>
      </c>
      <c r="EY42" s="244">
        <f>'LibPAS export'!HU44</f>
        <v>50</v>
      </c>
      <c r="EZ42" s="244">
        <f>'LibPAS export'!HV44</f>
        <v>78</v>
      </c>
      <c r="FA42" s="258">
        <f>'LibPAS export'!HW44</f>
        <v>91058</v>
      </c>
      <c r="FB42" s="10">
        <f>'LibPAS export'!HY44</f>
        <v>118395</v>
      </c>
      <c r="FC42" s="10">
        <f>'LibPAS export'!HZ44</f>
        <v>16998</v>
      </c>
      <c r="FD42" s="203" t="s">
        <v>1530</v>
      </c>
      <c r="FE42" s="203" t="s">
        <v>1530</v>
      </c>
      <c r="FF42" s="203" t="s">
        <v>1530</v>
      </c>
      <c r="FG42" s="203" t="s">
        <v>1530</v>
      </c>
      <c r="FH42" s="203" t="s">
        <v>1530</v>
      </c>
      <c r="FI42" s="203" t="s">
        <v>1530</v>
      </c>
      <c r="FJ42" s="203" t="s">
        <v>1530</v>
      </c>
      <c r="FK42" s="203" t="s">
        <v>1530</v>
      </c>
      <c r="FL42" s="203" t="s">
        <v>1530</v>
      </c>
      <c r="FM42" s="203" t="s">
        <v>1530</v>
      </c>
      <c r="FN42" s="203" t="s">
        <v>1530</v>
      </c>
      <c r="FO42" s="203" t="s">
        <v>1530</v>
      </c>
      <c r="FP42" s="203" t="s">
        <v>1530</v>
      </c>
      <c r="FQ42" s="203" t="s">
        <v>1530</v>
      </c>
      <c r="FR42" s="203" t="s">
        <v>1530</v>
      </c>
      <c r="FS42" s="203" t="s">
        <v>1530</v>
      </c>
      <c r="FT42" s="203" t="s">
        <v>1530</v>
      </c>
      <c r="FU42" s="203" t="s">
        <v>1530</v>
      </c>
      <c r="FV42" s="203" t="s">
        <v>1530</v>
      </c>
      <c r="FW42" s="203" t="s">
        <v>1530</v>
      </c>
      <c r="FX42" s="203" t="s">
        <v>1530</v>
      </c>
      <c r="FY42" s="203" t="s">
        <v>1530</v>
      </c>
      <c r="FZ42" s="203" t="s">
        <v>1530</v>
      </c>
      <c r="GA42" s="203" t="s">
        <v>1530</v>
      </c>
      <c r="GB42" s="203" t="s">
        <v>1530</v>
      </c>
      <c r="GC42" s="203" t="str">
        <f>'LibPAS export'!G44</f>
        <v>NC0040</v>
      </c>
      <c r="GD42" s="203" t="str">
        <f>'LibPAS export'!H44</f>
        <v>C-IREDELL</v>
      </c>
      <c r="GE42" s="203" t="str">
        <f>'LibPAS export'!I44</f>
        <v>NO</v>
      </c>
      <c r="GF42" s="203" t="str">
        <f>'LibPAS export'!J44</f>
        <v>CO</v>
      </c>
      <c r="GG42" s="203" t="str">
        <f>'LibPAS export'!K44</f>
        <v>MO</v>
      </c>
      <c r="GH42" s="203" t="str">
        <f>'LibPAS export'!L44</f>
        <v>Y</v>
      </c>
      <c r="GI42" s="203" t="str">
        <f>'LibPAS export'!M44</f>
        <v>CO2</v>
      </c>
      <c r="GJ42" s="203" t="str">
        <f>'LibPAS export'!N44</f>
        <v>N</v>
      </c>
      <c r="GK42" s="258">
        <f>'LibPAS export'!O44</f>
        <v>128980</v>
      </c>
      <c r="GL42" s="203">
        <f>'LibPAS export'!AH44</f>
        <v>3</v>
      </c>
      <c r="GM42" s="203" t="str">
        <f>'LibPAS export'!AI44</f>
        <v>County</v>
      </c>
      <c r="GN42" s="203" t="str">
        <f>'LibPAS export'!P44</f>
        <v>No</v>
      </c>
      <c r="GO42" s="203">
        <f>'LibPAS export'!Q44</f>
        <v>1475</v>
      </c>
      <c r="GP42" s="203">
        <f>'LibPAS export'!R44</f>
        <v>66</v>
      </c>
      <c r="GQ42" s="203">
        <f>'LibPAS export'!S44</f>
        <v>3961</v>
      </c>
      <c r="GR42" s="203">
        <f>'LibPAS export'!T44</f>
        <v>46838</v>
      </c>
      <c r="GS42" s="203">
        <f>'LibPAS export'!U44</f>
        <v>262</v>
      </c>
      <c r="GT42" s="203">
        <f>'LibPAS export'!V44</f>
        <v>23</v>
      </c>
      <c r="GU42" s="203">
        <f>'LibPAS export'!W44</f>
        <v>402</v>
      </c>
      <c r="GV42" s="203">
        <f>'LibPAS export'!X44</f>
        <v>8519</v>
      </c>
      <c r="GW42" s="283">
        <f>'LibPAS export'!GF44</f>
        <v>0.86819999999999997</v>
      </c>
      <c r="GX42" s="283">
        <f>'LibPAS export'!GG44</f>
        <v>0.1318</v>
      </c>
      <c r="GY42" s="245">
        <f>'LibPAS export'!GH44</f>
        <v>30.235589999999998</v>
      </c>
      <c r="GZ42" s="245">
        <f>'LibPAS export'!GI44</f>
        <v>32.833860000000001</v>
      </c>
      <c r="HA42" s="245">
        <f>'LibPAS export'!GJ44</f>
        <v>19.875</v>
      </c>
      <c r="HB42" s="284">
        <f>'LibPAS export'!JC44</f>
        <v>4.7035900000000002</v>
      </c>
      <c r="HC42" s="284">
        <f>'LibPAS export'!JD44</f>
        <v>3.2310500000000002</v>
      </c>
      <c r="HD42" s="284">
        <f>'LibPAS export'!JE44</f>
        <v>0.64204000000000006</v>
      </c>
      <c r="HE42" s="284">
        <f>'LibPAS export'!JF44</f>
        <v>38.070900000000002</v>
      </c>
      <c r="HF42" s="284">
        <f>'LibPAS export'!JG44</f>
        <v>26.152149999999999</v>
      </c>
      <c r="HG42" s="284">
        <f>'LibPAS export'!JH44</f>
        <v>5.1967100000000004</v>
      </c>
      <c r="HH42" s="284">
        <f>'LibPAS export'!JI44</f>
        <v>7.3236499999999998</v>
      </c>
      <c r="HI42" s="284">
        <f>'LibPAS export'!JJ44</f>
        <v>5.0308599999999997</v>
      </c>
      <c r="HJ42" s="284">
        <f>'LibPAS export'!JK44</f>
        <v>0.99968000000000001</v>
      </c>
      <c r="HK42" s="284">
        <f>'LibPAS export'!JL44</f>
        <v>57.429310000000001</v>
      </c>
      <c r="HL42" s="284">
        <f>'LibPAS export'!JM44</f>
        <v>39.45008</v>
      </c>
      <c r="HM42" s="284">
        <f>'LibPAS export'!JN44</f>
        <v>7.8391500000000001</v>
      </c>
      <c r="HN42" s="284">
        <f>'LibPAS export'!JO44</f>
        <v>182.66081</v>
      </c>
      <c r="HO42" s="284">
        <f>'LibPAS export'!JP44</f>
        <v>125.47571000000001</v>
      </c>
      <c r="HP42" s="284">
        <f>'LibPAS export'!JQ44</f>
        <v>24.93336</v>
      </c>
      <c r="HQ42" s="284">
        <f>'LibPAS export'!JR44</f>
        <v>14.369590000000001</v>
      </c>
      <c r="HR42" s="284">
        <f>'LibPAS export'!JS44</f>
        <v>9.8709399999999992</v>
      </c>
      <c r="HS42" s="284">
        <f>'LibPAS export'!JT44</f>
        <v>1.96146</v>
      </c>
      <c r="HT42" s="284">
        <f>'LibPAS export'!JU44</f>
        <v>3.63232</v>
      </c>
      <c r="HU42" s="284">
        <f>'LibPAS export'!JV44</f>
        <v>2.3328500000000001</v>
      </c>
      <c r="HV42" s="284">
        <f>'LibPAS export'!JW44</f>
        <v>1.88314</v>
      </c>
      <c r="HW42" s="284">
        <f>'LibPAS export'!JX44</f>
        <v>3.0924999999999998</v>
      </c>
      <c r="HX42" s="284">
        <f>'LibPAS export'!JY44</f>
        <v>0.29749999999999999</v>
      </c>
      <c r="HY42" s="284">
        <f>'LibPAS export'!JZ44</f>
        <v>1.1889700000000001</v>
      </c>
      <c r="HZ42" s="284">
        <f>'LibPAS export'!KA44</f>
        <v>0.44877</v>
      </c>
      <c r="IA42" s="284">
        <f>'LibPAS export'!KB44</f>
        <v>9.3530000000000002E-2</v>
      </c>
      <c r="IB42" s="284">
        <f>'LibPAS export'!KC44</f>
        <v>8.4999999999999995E-4</v>
      </c>
      <c r="IC42" s="284">
        <f>'LibPAS export'!KD44</f>
        <v>1.39E-3</v>
      </c>
      <c r="ID42" s="284">
        <f>'LibPAS export'!KE44</f>
        <v>0.70599000000000001</v>
      </c>
      <c r="IE42" s="284">
        <f>'LibPAS export'!KF44</f>
        <v>1.2330000000000001E-2</v>
      </c>
      <c r="IF42" s="284">
        <f>'LibPAS export'!KG44</f>
        <v>8.1210000000000004E-2</v>
      </c>
      <c r="IG42" s="284">
        <f>'LibPAS export'!KH44</f>
        <v>1323</v>
      </c>
      <c r="IH42" s="284">
        <f>'LibPAS export'!KI44</f>
        <v>6395</v>
      </c>
      <c r="II42" s="284">
        <f>'LibPAS export'!KJ44</f>
        <v>6395</v>
      </c>
      <c r="IJ42" s="284">
        <f>'LibPAS export'!KK44</f>
        <v>10375</v>
      </c>
      <c r="IK42" s="284">
        <f>'LibPAS export'!KL44</f>
        <v>50148</v>
      </c>
      <c r="IL42" s="284">
        <f>'LibPAS export'!KM44</f>
        <v>50148</v>
      </c>
      <c r="IM42" s="284">
        <f>'LibPAS export'!KN44</f>
        <v>78082</v>
      </c>
      <c r="IN42" s="284">
        <f>'LibPAS export'!KO44</f>
        <v>78082</v>
      </c>
      <c r="IO42" s="284">
        <f>'LibPAS export'!KP44</f>
        <v>1.70052</v>
      </c>
      <c r="IP42" s="284">
        <f>'LibPAS export'!KQ44</f>
        <v>16155</v>
      </c>
      <c r="IQ42" s="284">
        <f>'LibPAS export'!KR44</f>
        <v>7.7668600000000003</v>
      </c>
      <c r="IR42" s="284">
        <f>'LibPAS export'!KS44</f>
        <v>1.0422499999999999</v>
      </c>
      <c r="IS42" s="284">
        <f>'LibPAS export'!KT44</f>
        <v>17.109960000000001</v>
      </c>
      <c r="IT42" s="284">
        <f>'LibPAS export'!KU44</f>
        <v>0.18239</v>
      </c>
      <c r="IU42" s="284">
        <f>'LibPAS export'!KV44</f>
        <v>0</v>
      </c>
      <c r="IV42" s="284">
        <f>'LibPAS export'!KW44</f>
        <v>18.334610000000001</v>
      </c>
      <c r="IW42" s="284">
        <f>'LibPAS export'!KX44</f>
        <v>11.736230000000001</v>
      </c>
      <c r="IX42" s="284">
        <f>'LibPAS export'!KY44</f>
        <v>2.1360100000000002</v>
      </c>
      <c r="IY42" s="284">
        <f>'LibPAS export'!KZ44</f>
        <v>0</v>
      </c>
      <c r="IZ42" s="284">
        <f>'LibPAS export'!LA44</f>
        <v>4.2999999999999999E-4</v>
      </c>
      <c r="JA42" s="284">
        <f>'LibPAS export'!LB44</f>
        <v>0.25129000000000001</v>
      </c>
      <c r="JB42" s="284">
        <f>'LibPAS export'!LC44</f>
        <v>5.6999999999999998E-4</v>
      </c>
      <c r="JC42" s="284">
        <f>'LibPAS export'!LD44</f>
        <v>0.10366</v>
      </c>
      <c r="JD42" s="284">
        <f>'LibPAS export'!LE44</f>
        <v>0.50102000000000002</v>
      </c>
      <c r="JE42" s="284">
        <f>'LibPAS export'!LF44</f>
        <v>0.96748999999999996</v>
      </c>
      <c r="JF42" s="284">
        <f>'LibPAS export'!LG44</f>
        <v>1.6007199999999999</v>
      </c>
      <c r="JG42" s="284">
        <f>'LibPAS export'!LH44</f>
        <v>0.17832000000000001</v>
      </c>
      <c r="JH42" s="284">
        <f>'LibPAS export'!LI44</f>
        <v>559</v>
      </c>
      <c r="JI42" s="284">
        <f>'LibPAS export'!LJ44</f>
        <v>1.2784599999999999</v>
      </c>
      <c r="JJ42" s="284">
        <f>'LibPAS export'!LK44</f>
        <v>3.0166300000000001</v>
      </c>
      <c r="JK42" s="284">
        <f>'LibPAS export'!LL44</f>
        <v>167</v>
      </c>
      <c r="JL42" s="284">
        <f>'LibPAS export'!LM44</f>
        <v>157</v>
      </c>
      <c r="JM42" s="284">
        <f>'LibPAS export'!LN44</f>
        <v>17.084969999999998</v>
      </c>
      <c r="JN42" s="284">
        <f>'LibPAS export'!LO44</f>
        <v>2.3321100000000001</v>
      </c>
      <c r="JO42" s="284">
        <f>'LibPAS export'!LP44</f>
        <v>1.6412899999999999</v>
      </c>
      <c r="JP42" s="284">
        <f>'LibPAS export'!LQ44</f>
        <v>0.22484000000000001</v>
      </c>
      <c r="JQ42" s="284">
        <f>'LibPAS export'!LR44</f>
        <v>4.6519999999999999E-2</v>
      </c>
      <c r="JR42" s="284">
        <f>'LibPAS export'!LS44</f>
        <v>0.39735999999999999</v>
      </c>
      <c r="JS42" s="284">
        <f>'LibPAS export'!LT44</f>
        <v>2</v>
      </c>
      <c r="JT42" s="284">
        <f>'LibPAS export'!LU44</f>
        <v>3</v>
      </c>
      <c r="JU42" s="284">
        <f>'LibPAS export'!LV44</f>
        <v>1.5570299999999999</v>
      </c>
      <c r="JV42" s="284">
        <f>'LibPAS export'!LW44</f>
        <v>9009</v>
      </c>
      <c r="JW42" s="284">
        <f>'LibPAS export'!LX44</f>
        <v>37.092089999999999</v>
      </c>
      <c r="JX42" s="284">
        <f>'LibPAS export'!LY44</f>
        <v>5786</v>
      </c>
      <c r="JY42" s="284">
        <f>'LibPAS export'!LZ44</f>
        <v>4.7301500000000001</v>
      </c>
      <c r="JZ42" s="284">
        <f>'LibPAS export'!MA44</f>
        <v>57.753570000000003</v>
      </c>
      <c r="KA42" s="284">
        <f>'LibPAS export'!MB44</f>
        <v>0.12751999999999999</v>
      </c>
      <c r="KB42" s="284">
        <f>'LibPAS export'!MC44</f>
        <v>737</v>
      </c>
      <c r="KC42" s="284">
        <f>'LibPAS export'!MD44</f>
        <v>0.58804999999999996</v>
      </c>
      <c r="KD42" s="284">
        <f>'LibPAS export'!ME44</f>
        <v>0.99968000000000001</v>
      </c>
      <c r="KE42" s="284">
        <f>'LibPAS export'!MF44</f>
        <v>0.91561999999999999</v>
      </c>
      <c r="KF42" s="284">
        <f>'LibPAS export'!MG44</f>
        <v>6.2893499999999998</v>
      </c>
      <c r="KG42" s="284">
        <f>'LibPAS export'!MH44</f>
        <v>8.0939999999999994</v>
      </c>
      <c r="KH42" s="284">
        <f>'LibPAS export'!MI44</f>
        <v>7.3236499999999998</v>
      </c>
      <c r="KI42" s="284">
        <f>'LibPAS export'!MJ44</f>
        <v>52</v>
      </c>
      <c r="KJ42" s="284">
        <f>'LibPAS export'!MK44</f>
        <v>52197</v>
      </c>
      <c r="KK42" s="284">
        <f>'LibPAS export'!ML44</f>
        <v>37892</v>
      </c>
      <c r="KL42" s="284">
        <f>'LibPAS export'!MM44</f>
        <v>6.1899999999999997E-2</v>
      </c>
      <c r="KM42" s="284">
        <f>'LibPAS export'!MN44</f>
        <v>0.75578000000000001</v>
      </c>
      <c r="KN42" s="284">
        <f>'LibPAS export'!MO44</f>
        <v>9.6379999999999993E-2</v>
      </c>
      <c r="KO42" s="284">
        <f>'LibPAS export'!MP44</f>
        <v>1.281E-2</v>
      </c>
      <c r="KP42" s="284">
        <f>'LibPAS export'!MQ44</f>
        <v>0.15637000000000001</v>
      </c>
      <c r="KQ42" s="284">
        <f>'LibPAS export'!MR44</f>
        <v>1.9939999999999999E-2</v>
      </c>
      <c r="KR42" s="284">
        <f>'LibPAS export'!MS44</f>
        <v>1</v>
      </c>
      <c r="KS42" s="284">
        <f>'LibPAS export'!MT44</f>
        <v>0.20689660000000001</v>
      </c>
      <c r="KT42" s="284">
        <f>'LibPAS export'!MU44</f>
        <v>0.79310340000000001</v>
      </c>
      <c r="KU42" s="284">
        <f>'LibPAS export'!MV44</f>
        <v>0.27405380000000001</v>
      </c>
      <c r="KV42" s="284">
        <f>'LibPAS export'!MW44</f>
        <v>0.72594619999999999</v>
      </c>
      <c r="KW42" s="284">
        <f>'LibPAS export'!MX44</f>
        <v>0.13650080000000001</v>
      </c>
      <c r="KX42" s="284">
        <f>'LibPAS export'!MY44</f>
        <v>3.8238000000000001E-2</v>
      </c>
      <c r="KY42" s="284">
        <f>'LibPAS export'!MZ44</f>
        <v>0.1882566</v>
      </c>
      <c r="KZ42" s="284">
        <f>'LibPAS export'!NA44</f>
        <v>2.1968000000000001E-3</v>
      </c>
      <c r="LA42" s="284">
        <f>'LibPAS export'!NB44</f>
        <v>0.17656630000000001</v>
      </c>
      <c r="LB42" s="284">
        <f>'LibPAS export'!NC44</f>
        <v>9.6065999999999999E-2</v>
      </c>
      <c r="LC42" s="284">
        <f>'LibPAS export'!ND44</f>
        <v>0.49867630000000002</v>
      </c>
      <c r="LD42" s="284">
        <f>'LibPAS export'!NE44</f>
        <v>0.68693289999999996</v>
      </c>
      <c r="LE42" s="284">
        <f>'LibPAS export'!NF44</f>
        <v>9.9480000000000002E-3</v>
      </c>
      <c r="LF42" s="284">
        <f>'LibPAS export'!NG44</f>
        <v>0.93320570000000003</v>
      </c>
      <c r="LG42" s="284">
        <f>'LibPAS export'!NH44</f>
        <v>0</v>
      </c>
      <c r="LH42" s="284">
        <f>'LibPAS export'!NI44</f>
        <v>5.6846300000000002E-2</v>
      </c>
      <c r="LI42" s="284">
        <f>'LibPAS export'!NJ44</f>
        <v>14305</v>
      </c>
      <c r="LJ42" s="284">
        <f>'LibPAS export'!NK44</f>
        <v>5.1983499999999996</v>
      </c>
      <c r="LK42" s="284">
        <f>'LibPAS export'!NL44</f>
        <v>21496</v>
      </c>
      <c r="LL42" s="284">
        <f>'LibPAS export'!NM44</f>
        <v>21496</v>
      </c>
      <c r="LM42" s="284">
        <f>'LibPAS export'!NN44</f>
        <v>4447</v>
      </c>
      <c r="LN42" s="284">
        <f>'LibPAS export'!NO44</f>
        <v>0.70377599999999996</v>
      </c>
      <c r="LO42" s="284">
        <f>'LibPAS export'!NP44</f>
        <v>0.28013009999999999</v>
      </c>
      <c r="LP42" s="284">
        <f>'LibPAS export'!NQ44</f>
        <v>1.6094000000000001E-2</v>
      </c>
      <c r="LQ42" s="284">
        <f>'LibPAS export'!NR44</f>
        <v>0.42634</v>
      </c>
      <c r="LR42" s="284">
        <f>'LibPAS export'!NS44</f>
        <v>1.1293299999999999</v>
      </c>
      <c r="LS42" s="284">
        <f>'LibPAS export'!NT44</f>
        <v>0.3095</v>
      </c>
      <c r="LT42" s="284">
        <f>'LibPAS export'!NU44</f>
        <v>5</v>
      </c>
      <c r="LU42" s="284">
        <f>'LibPAS export'!NV44</f>
        <v>2.2130999999999998</v>
      </c>
      <c r="LV42" s="284">
        <f>'LibPAS export'!NW44</f>
        <v>96</v>
      </c>
      <c r="LW42" s="284">
        <f>'LibPAS export'!NX44</f>
        <v>1.55752</v>
      </c>
      <c r="LX42" s="284">
        <f>'LibPAS export'!NY44</f>
        <v>0.21260000000000001</v>
      </c>
      <c r="LY42" s="284">
        <f>'LibPAS export'!NZ44</f>
        <v>0.19811000000000001</v>
      </c>
      <c r="LZ42" s="285">
        <f>'LibPAS export'!EH44</f>
        <v>3.2997899999999997E-2</v>
      </c>
      <c r="MA42" s="285">
        <f>'LibPAS export'!EI44</f>
        <v>2.0330000000000001E-4</v>
      </c>
      <c r="MB42" s="285">
        <f>'LibPAS export'!EJ44</f>
        <v>0.12873950000000001</v>
      </c>
      <c r="MC42" s="285">
        <f>'LibPAS export'!EK44</f>
        <v>0</v>
      </c>
      <c r="MD42" s="285">
        <f>'LibPAS export'!EL44</f>
        <v>0.1176471</v>
      </c>
      <c r="ME42" s="285">
        <f>'LibPAS export'!EM44</f>
        <v>2.6860000000000002E-4</v>
      </c>
      <c r="MF42" s="285">
        <f>'LibPAS export'!EN44</f>
        <v>0.74939929999999999</v>
      </c>
      <c r="MG42" s="285">
        <f>'LibPAS export'!EO44</f>
        <v>3.5226599999999997E-2</v>
      </c>
      <c r="MH42" s="285">
        <f>'LibPAS export'!EP44</f>
        <v>0.3273297</v>
      </c>
      <c r="MI42" s="285"/>
    </row>
    <row r="43" spans="1:347" x14ac:dyDescent="0.2">
      <c r="A43" s="6" t="str">
        <f>'LibPAS export'!G45</f>
        <v>NC0041</v>
      </c>
      <c r="B43" s="6" t="s">
        <v>2837</v>
      </c>
      <c r="C43" s="203" t="s">
        <v>2077</v>
      </c>
      <c r="D43" s="203" t="s">
        <v>2078</v>
      </c>
      <c r="E43" s="203" t="str">
        <f>'LibPAS export'!AG45</f>
        <v>PUBLIC LIBRARY OF JOHNSTON COUNTY &amp; SMITHFIELD</v>
      </c>
      <c r="F43" s="203" t="str">
        <f>'LibPAS export'!AJ45</f>
        <v>JOHNSTON</v>
      </c>
      <c r="G43" s="203" t="str">
        <f>'LibPAS export'!Y45</f>
        <v>305 MARKET ST</v>
      </c>
      <c r="H43" s="203" t="str">
        <f>'LibPAS export'!Z45</f>
        <v>SMITHFIELD</v>
      </c>
      <c r="I43" s="203" t="str">
        <f>'LibPAS export'!AA45</f>
        <v>27577</v>
      </c>
      <c r="J43" s="203" t="str">
        <f>'LibPAS export'!AB45</f>
        <v>3919</v>
      </c>
      <c r="K43" s="203" t="str">
        <f>'LibPAS export'!AC45</f>
        <v>305 MARKET ST</v>
      </c>
      <c r="L43" s="203" t="str">
        <f>'LibPAS export'!AD45</f>
        <v>SMITHFIELD</v>
      </c>
      <c r="M43" s="203" t="str">
        <f>'LibPAS export'!AE45</f>
        <v>27577</v>
      </c>
      <c r="N43" s="203" t="str">
        <f>'LibPAS export'!AF45</f>
        <v>3919</v>
      </c>
      <c r="O43" s="203" t="str">
        <f>'LibPAS export'!AK45</f>
        <v>Margaret Marshall</v>
      </c>
      <c r="P43" s="203" t="str">
        <f>'LibPAS export'!AL45</f>
        <v>(919) 934-8146</v>
      </c>
      <c r="Q43" s="203" t="str">
        <f>'LibPAS export'!AM45</f>
        <v>(919) 934-8084</v>
      </c>
      <c r="R43" s="203" t="str">
        <f>'LibPAS export'!AN45</f>
        <v>mmarshall@pljcs.org</v>
      </c>
      <c r="S43" s="203" t="str">
        <f>'LibPAS export'!AO45</f>
        <v>Margaret Marshall</v>
      </c>
      <c r="T43" s="203" t="str">
        <f>'LibPAS export'!AP45</f>
        <v>Library Director</v>
      </c>
      <c r="U43" s="203" t="str">
        <f>'LibPAS export'!AQ45</f>
        <v>(919) 934-8146</v>
      </c>
      <c r="V43" s="203" t="str">
        <f>'LibPAS export'!AR45</f>
        <v>(919) 934-8084</v>
      </c>
      <c r="W43" s="203" t="str">
        <f>'LibPAS export'!AS45</f>
        <v>mmarshall@pljcs.org</v>
      </c>
      <c r="X43" s="203">
        <f>'LibPAS export'!BB45</f>
        <v>1</v>
      </c>
      <c r="Y43" s="203">
        <f>'LibPAS export'!BC45</f>
        <v>6</v>
      </c>
      <c r="Z43" s="203">
        <f>'LibPAS export'!BD45</f>
        <v>1</v>
      </c>
      <c r="AA43" s="203">
        <f>'LibPAS export'!BE45</f>
        <v>0</v>
      </c>
      <c r="AB43" s="10">
        <f>'LibPAS export'!BH45</f>
        <v>15366</v>
      </c>
      <c r="AC43" s="203">
        <f>'LibPAS export'!BI45</f>
        <v>5</v>
      </c>
      <c r="AD43" s="203">
        <f>'LibPAS export'!BJ45</f>
        <v>1</v>
      </c>
      <c r="AE43" s="203">
        <f>'LibPAS export'!BK45</f>
        <v>6</v>
      </c>
      <c r="AF43" s="203">
        <f>'LibPAS export'!BL45</f>
        <v>22.18</v>
      </c>
      <c r="AG43" s="203">
        <f>'LibPAS export'!BM45</f>
        <v>28.18</v>
      </c>
      <c r="AH43" s="286">
        <f>'LibPAS export'!BN45</f>
        <v>0.1774308</v>
      </c>
      <c r="AI43" s="246">
        <f>'LibPAS export'!BO45</f>
        <v>58554</v>
      </c>
      <c r="AJ43" s="246" t="str">
        <f>'LibPAS export'!BP45</f>
        <v>49841-84599</v>
      </c>
      <c r="AK43" s="274" t="str">
        <f>'LibPAS export'!BQ45</f>
        <v>2003</v>
      </c>
      <c r="AL43" s="276">
        <f>'LibPAS export'!BR45</f>
        <v>36685</v>
      </c>
      <c r="AM43" s="276">
        <f>'LibPAS export'!BS45</f>
        <v>7.25</v>
      </c>
      <c r="AN43" s="276">
        <f>'LibPAS export'!BT45</f>
        <v>8.5</v>
      </c>
      <c r="AO43" s="276">
        <f>'LibPAS export'!BU45</f>
        <v>11</v>
      </c>
      <c r="AP43" s="246">
        <f>'LibPAS export'!BW45</f>
        <v>1030278</v>
      </c>
      <c r="AQ43" s="246">
        <f>'LibPAS export'!BX45</f>
        <v>441000</v>
      </c>
      <c r="AR43" s="246">
        <f>'LibPAS export'!BY45</f>
        <v>1471278</v>
      </c>
      <c r="AS43" s="246">
        <f>'LibPAS export'!BZ45</f>
        <v>187667</v>
      </c>
      <c r="AT43" s="246">
        <f>'LibPAS export'!CA45</f>
        <v>0</v>
      </c>
      <c r="AU43" s="246">
        <f>'LibPAS export'!CB45</f>
        <v>187667</v>
      </c>
      <c r="AV43" s="246">
        <f>'LibPAS export'!CC45</f>
        <v>11000</v>
      </c>
      <c r="AW43" s="246">
        <f>'LibPAS export'!CD45</f>
        <v>0</v>
      </c>
      <c r="AX43" s="246">
        <f>'LibPAS export'!CE45</f>
        <v>11000</v>
      </c>
      <c r="AY43" s="246">
        <f>'LibPAS export'!CF45</f>
        <v>60544</v>
      </c>
      <c r="AZ43" s="246">
        <f>'LibPAS export'!BV45</f>
        <v>1730489</v>
      </c>
      <c r="BA43" s="246">
        <f>'LibPAS export'!CH45</f>
        <v>886193</v>
      </c>
      <c r="BB43" s="246">
        <f>'LibPAS export'!CI45</f>
        <v>342486</v>
      </c>
      <c r="BC43" s="246">
        <f>'LibPAS export'!CJ45</f>
        <v>1228679</v>
      </c>
      <c r="BD43" s="246">
        <f>'LibPAS export'!CK45</f>
        <v>90296</v>
      </c>
      <c r="BE43" s="246">
        <f>'LibPAS export'!CL45</f>
        <v>1000</v>
      </c>
      <c r="BF43" s="246">
        <f>'LibPAS export'!CM45</f>
        <v>23718</v>
      </c>
      <c r="BG43" s="246">
        <f>'LibPAS export'!CN45</f>
        <v>115014</v>
      </c>
      <c r="BH43" s="246">
        <f>'LibPAS export'!CO45</f>
        <v>327042</v>
      </c>
      <c r="BI43" s="246">
        <f>'LibPAS export'!CP45</f>
        <v>1670735</v>
      </c>
      <c r="BJ43" s="246">
        <f>'LibPAS export'!CQ45</f>
        <v>59754</v>
      </c>
      <c r="BK43" s="283">
        <f>'LibPAS export'!CG45</f>
        <v>3.4530100000000001E-2</v>
      </c>
      <c r="BL43" s="246">
        <f>'LibPAS export'!CR45</f>
        <v>0</v>
      </c>
      <c r="BM43" s="246">
        <f>'LibPAS export'!CS45</f>
        <v>0</v>
      </c>
      <c r="BN43" s="246">
        <f>'LibPAS export'!CT45</f>
        <v>0</v>
      </c>
      <c r="BO43" s="246">
        <f>'LibPAS export'!CU45</f>
        <v>0</v>
      </c>
      <c r="BP43" s="246">
        <f>'LibPAS export'!CV45</f>
        <v>0</v>
      </c>
      <c r="BQ43" s="246">
        <f>'LibPAS export'!CW45</f>
        <v>0</v>
      </c>
      <c r="BR43" s="10">
        <f>'LibPAS export'!CY45</f>
        <v>102324</v>
      </c>
      <c r="BS43" s="10">
        <f>'LibPAS export'!CZ45</f>
        <v>90050</v>
      </c>
      <c r="BT43" s="10">
        <f>'LibPAS export'!DA45</f>
        <v>192374</v>
      </c>
      <c r="BU43" s="10">
        <f>'LibPAS export'!DB45</f>
        <v>76584</v>
      </c>
      <c r="BV43" s="10">
        <f>'LibPAS export'!DC45</f>
        <v>36416</v>
      </c>
      <c r="BW43" s="10">
        <f>'LibPAS export'!DD45</f>
        <v>113000</v>
      </c>
      <c r="BX43" s="10">
        <f>'LibPAS export'!DE45</f>
        <v>10014</v>
      </c>
      <c r="BY43" s="10">
        <f>'LibPAS export'!DF45</f>
        <v>4603</v>
      </c>
      <c r="BZ43" s="10">
        <f>'LibPAS export'!DG45</f>
        <v>14617</v>
      </c>
      <c r="CA43" s="10">
        <f>'LibPAS export'!DH45</f>
        <v>319991</v>
      </c>
      <c r="CB43" s="10" t="str">
        <f>'LibPAS export'!DI45</f>
        <v/>
      </c>
      <c r="CC43" s="10">
        <f>'LibPAS export'!DJ45</f>
        <v>319991</v>
      </c>
      <c r="CD43" s="10">
        <f>'LibPAS export'!DK45</f>
        <v>0</v>
      </c>
      <c r="CE43" s="258">
        <f>'LibPAS export'!DX45</f>
        <v>28215</v>
      </c>
      <c r="CF43" s="244">
        <f>'LibPAS export'!DP45</f>
        <v>2</v>
      </c>
      <c r="CG43" s="244">
        <f>'LibPAS export'!DQ45</f>
        <v>67</v>
      </c>
      <c r="CH43" s="244">
        <f>'LibPAS export'!DR45</f>
        <v>69</v>
      </c>
      <c r="CI43" s="258">
        <f>'LibPAS export'!DM45</f>
        <v>13898</v>
      </c>
      <c r="CJ43" s="258">
        <f>'LibPAS export'!EC45</f>
        <v>1920</v>
      </c>
      <c r="CK43" s="258">
        <f>'LibPAS export'!DN45</f>
        <v>9742</v>
      </c>
      <c r="CL43" s="258">
        <f>'LibPAS export'!EG45</f>
        <v>563</v>
      </c>
      <c r="CM43" s="203">
        <f>'LibPAS export'!DS45</f>
        <v>0</v>
      </c>
      <c r="CN43" s="203" t="s">
        <v>2305</v>
      </c>
      <c r="CO43" s="244">
        <f>'LibPAS export'!DL45</f>
        <v>84</v>
      </c>
      <c r="CP43" s="10">
        <f>'LibPAS export'!ET45</f>
        <v>128702</v>
      </c>
      <c r="CQ43" s="10">
        <f>'LibPAS export'!EU45</f>
        <v>41935</v>
      </c>
      <c r="CR43" s="10">
        <f>'LibPAS export'!EV45</f>
        <v>170637</v>
      </c>
      <c r="CS43" s="10">
        <f>'LibPAS export'!EW45</f>
        <v>17206</v>
      </c>
      <c r="CT43" s="10">
        <f>'LibPAS export'!EX45</f>
        <v>7171</v>
      </c>
      <c r="CU43" s="10">
        <f>'LibPAS export'!EY45</f>
        <v>24377</v>
      </c>
      <c r="CV43" s="10">
        <f>'LibPAS export'!EZ45</f>
        <v>143179</v>
      </c>
      <c r="CW43" s="10">
        <f>'LibPAS export'!FA45</f>
        <v>34832</v>
      </c>
      <c r="CX43" s="10">
        <f>'LibPAS export'!FB45</f>
        <v>178011</v>
      </c>
      <c r="CY43" s="10">
        <f>'LibPAS export'!FC45</f>
        <v>373025</v>
      </c>
      <c r="CZ43" s="10">
        <f>'LibPAS export'!FE45</f>
        <v>0</v>
      </c>
      <c r="DA43" s="10" t="str">
        <f>'LibPAS export'!FF45</f>
        <v/>
      </c>
      <c r="DB43" s="10">
        <f>'LibPAS export'!FG45</f>
        <v>373025</v>
      </c>
      <c r="DC43" s="10">
        <f>'LibPAS export'!FH45</f>
        <v>22920</v>
      </c>
      <c r="DD43" s="10">
        <f>'LibPAS export'!FQ45</f>
        <v>245</v>
      </c>
      <c r="DE43" s="10">
        <f t="shared" si="0"/>
        <v>23165</v>
      </c>
      <c r="DF43" s="10">
        <f>'LibPAS export'!FI45</f>
        <v>13414</v>
      </c>
      <c r="DG43" s="10">
        <f>'LibPAS export'!FN45</f>
        <v>163</v>
      </c>
      <c r="DH43" s="10">
        <f>'LibPAS export'!FR45</f>
        <v>0</v>
      </c>
      <c r="DI43" s="10">
        <f>'LibPAS export'!FS45</f>
        <v>408</v>
      </c>
      <c r="DJ43" s="258" t="str">
        <f>'LibPAS export'!FJ45</f>
        <v/>
      </c>
      <c r="DK43" s="258">
        <f>'LibPAS export'!FK45</f>
        <v>36334</v>
      </c>
      <c r="DL43" s="10">
        <f>'LibPAS export'!FU45</f>
        <v>155760</v>
      </c>
      <c r="DM43" s="10">
        <f>'LibPAS export'!FV45</f>
        <v>228038</v>
      </c>
      <c r="DN43" s="10">
        <f>'LibPAS export'!FW45</f>
        <v>25561</v>
      </c>
      <c r="DO43" s="10">
        <f>'LibPAS export'!FX45</f>
        <v>0</v>
      </c>
      <c r="DP43" s="10">
        <f>'LibPAS export'!ER45</f>
        <v>409359</v>
      </c>
      <c r="DQ43" s="10" t="str">
        <f>'LibPAS export'!FY45</f>
        <v/>
      </c>
      <c r="DR43" s="10">
        <f>'LibPAS export'!GA45</f>
        <v>35752</v>
      </c>
      <c r="DS43" s="10">
        <f>'LibPAS export'!GB45</f>
        <v>6794</v>
      </c>
      <c r="DT43" s="10">
        <f>'LibPAS export'!GC45</f>
        <v>42546</v>
      </c>
      <c r="DU43" s="10">
        <f>'LibPAS export'!GD45</f>
        <v>355096</v>
      </c>
      <c r="DV43" s="244">
        <f>'LibPAS export'!GO45</f>
        <v>76</v>
      </c>
      <c r="DW43" s="244">
        <f>'LibPAS export'!GP45</f>
        <v>0</v>
      </c>
      <c r="DX43" s="244">
        <f>'LibPAS export'!GQ45</f>
        <v>788</v>
      </c>
      <c r="DY43" s="244">
        <f>'LibPAS export'!GR45</f>
        <v>137</v>
      </c>
      <c r="DZ43" s="244">
        <f>'LibPAS export'!GS45</f>
        <v>64</v>
      </c>
      <c r="EA43" s="244">
        <f>'LibPAS export'!GT45</f>
        <v>5</v>
      </c>
      <c r="EB43" s="244">
        <f>'LibPAS export'!GU45</f>
        <v>1070</v>
      </c>
      <c r="EC43" s="244">
        <f>'LibPAS export'!GV45</f>
        <v>3571</v>
      </c>
      <c r="ED43" s="244">
        <f>'LibPAS export'!GW45</f>
        <v>0</v>
      </c>
      <c r="EE43" s="244">
        <f>'LibPAS export'!GX45</f>
        <v>3571</v>
      </c>
      <c r="EF43" s="10">
        <f>'LibPAS export'!HB45</f>
        <v>18510</v>
      </c>
      <c r="EG43" s="10">
        <f>'LibPAS export'!HC45</f>
        <v>4106</v>
      </c>
      <c r="EH43" s="10">
        <f>'LibPAS export'!HD45</f>
        <v>22616</v>
      </c>
      <c r="EI43" s="10">
        <f>'LibPAS export'!GY45</f>
        <v>919</v>
      </c>
      <c r="EJ43" s="10">
        <f>'LibPAS export'!GZ45</f>
        <v>545</v>
      </c>
      <c r="EK43" s="10">
        <f>'LibPAS export'!HA45</f>
        <v>1464</v>
      </c>
      <c r="EL43" s="10">
        <f>'LibPAS export'!HE45</f>
        <v>27651</v>
      </c>
      <c r="EM43" s="10" t="s">
        <v>5026</v>
      </c>
      <c r="EN43" s="10" t="s">
        <v>5026</v>
      </c>
      <c r="EO43" s="10">
        <f>'LibPAS export'!HH45</f>
        <v>22</v>
      </c>
      <c r="EP43" s="10">
        <f>'LibPAS export'!HI45</f>
        <v>110</v>
      </c>
      <c r="EQ43" s="258">
        <f>'LibPAS export'!HQ45</f>
        <v>307</v>
      </c>
      <c r="ER43" s="258">
        <f>'LibPAS export'!HR45</f>
        <v>5065</v>
      </c>
      <c r="ES43" s="10">
        <f>'LibPAS export'!HL45</f>
        <v>127826</v>
      </c>
      <c r="ET43" s="10" t="str">
        <f>'LibPAS export'!HJ45</f>
        <v>Did not track this year</v>
      </c>
      <c r="EU43" s="10" t="str">
        <f>'LibPAS export'!HK45</f>
        <v>Did not track this year</v>
      </c>
      <c r="EV43" s="244">
        <f>'LibPAS export'!HS45</f>
        <v>0</v>
      </c>
      <c r="EW43" s="244">
        <f>'LibPAS export'!HT45</f>
        <v>187</v>
      </c>
      <c r="EX43" s="203" t="str">
        <f>'LibPAS export'!AT45</f>
        <v>www.pljcs.org</v>
      </c>
      <c r="EY43" s="244">
        <f>'LibPAS export'!HU45</f>
        <v>34</v>
      </c>
      <c r="EZ43" s="244">
        <f>'LibPAS export'!HV45</f>
        <v>58</v>
      </c>
      <c r="FA43" s="258">
        <f>'LibPAS export'!HW45</f>
        <v>66736</v>
      </c>
      <c r="FB43" s="10">
        <f>'LibPAS export'!HY45</f>
        <v>26380</v>
      </c>
      <c r="FC43" s="10">
        <f>'LibPAS export'!HZ45</f>
        <v>5744</v>
      </c>
      <c r="FD43" s="203" t="s">
        <v>1530</v>
      </c>
      <c r="FE43" s="203" t="s">
        <v>1530</v>
      </c>
      <c r="FF43" s="203" t="s">
        <v>1530</v>
      </c>
      <c r="FG43" s="203" t="s">
        <v>1530</v>
      </c>
      <c r="FH43" s="203" t="s">
        <v>1530</v>
      </c>
      <c r="FI43" s="203" t="s">
        <v>1530</v>
      </c>
      <c r="FJ43" s="203" t="s">
        <v>1530</v>
      </c>
      <c r="FK43" s="203" t="s">
        <v>1530</v>
      </c>
      <c r="FL43" s="203" t="s">
        <v>1530</v>
      </c>
      <c r="FM43" s="203" t="s">
        <v>1530</v>
      </c>
      <c r="FN43" s="203" t="s">
        <v>1530</v>
      </c>
      <c r="FO43" s="203" t="s">
        <v>1530</v>
      </c>
      <c r="FP43" s="203" t="s">
        <v>1530</v>
      </c>
      <c r="FQ43" s="203" t="s">
        <v>1530</v>
      </c>
      <c r="FR43" s="203" t="s">
        <v>1530</v>
      </c>
      <c r="FS43" s="203" t="s">
        <v>1530</v>
      </c>
      <c r="FT43" s="203" t="s">
        <v>1530</v>
      </c>
      <c r="FU43" s="203" t="s">
        <v>1530</v>
      </c>
      <c r="FV43" s="203" t="s">
        <v>1530</v>
      </c>
      <c r="FW43" s="203" t="s">
        <v>1530</v>
      </c>
      <c r="FX43" s="203" t="s">
        <v>1530</v>
      </c>
      <c r="FY43" s="203" t="s">
        <v>1530</v>
      </c>
      <c r="FZ43" s="203" t="s">
        <v>1530</v>
      </c>
      <c r="GA43" s="203" t="s">
        <v>1530</v>
      </c>
      <c r="GB43" s="203" t="s">
        <v>1530</v>
      </c>
      <c r="GC43" s="203" t="str">
        <f>'LibPAS export'!G45</f>
        <v>NC0041</v>
      </c>
      <c r="GD43" s="203" t="str">
        <f>'LibPAS export'!H45</f>
        <v>C-JOHNSTON</v>
      </c>
      <c r="GE43" s="203" t="str">
        <f>'LibPAS export'!I45</f>
        <v>NO</v>
      </c>
      <c r="GF43" s="203" t="str">
        <f>'LibPAS export'!J45</f>
        <v>NP</v>
      </c>
      <c r="GG43" s="203" t="str">
        <f>'LibPAS export'!K45</f>
        <v>MO</v>
      </c>
      <c r="GH43" s="203" t="str">
        <f>'LibPAS export'!L45</f>
        <v>Y</v>
      </c>
      <c r="GI43" s="203" t="str">
        <f>'LibPAS export'!M45</f>
        <v>CO1</v>
      </c>
      <c r="GJ43" s="203" t="str">
        <f>'LibPAS export'!N45</f>
        <v>N</v>
      </c>
      <c r="GK43" s="258">
        <f>'LibPAS export'!O45</f>
        <v>174933</v>
      </c>
      <c r="GL43" s="203">
        <f>'LibPAS export'!AH45</f>
        <v>3</v>
      </c>
      <c r="GM43" s="203" t="str">
        <f>'LibPAS export'!AI45</f>
        <v>County</v>
      </c>
      <c r="GN43" s="203" t="str">
        <f>'LibPAS export'!P45</f>
        <v>Yes</v>
      </c>
      <c r="GO43" s="203">
        <f>'LibPAS export'!Q45</f>
        <v>1485</v>
      </c>
      <c r="GP43" s="203">
        <f>'LibPAS export'!R45</f>
        <v>267</v>
      </c>
      <c r="GQ43" s="203">
        <f>'LibPAS export'!S45</f>
        <v>9926</v>
      </c>
      <c r="GR43" s="203">
        <f>'LibPAS export'!T45</f>
        <v>61791</v>
      </c>
      <c r="GS43" s="203">
        <f>'LibPAS export'!U45</f>
        <v>177</v>
      </c>
      <c r="GT43" s="203">
        <f>'LibPAS export'!V45</f>
        <v>63</v>
      </c>
      <c r="GU43" s="203">
        <f>'LibPAS export'!W45</f>
        <v>845</v>
      </c>
      <c r="GV43" s="203">
        <f>'LibPAS export'!X45</f>
        <v>8064</v>
      </c>
      <c r="GW43" s="283">
        <f>'LibPAS export'!GF45</f>
        <v>0.81791000000000003</v>
      </c>
      <c r="GX43" s="283">
        <f>'LibPAS export'!GG45</f>
        <v>0.12914999999999999</v>
      </c>
      <c r="GY43" s="245">
        <f>'LibPAS export'!GH45</f>
        <v>25.84206</v>
      </c>
      <c r="GZ43" s="245">
        <f>'LibPAS export'!GI45</f>
        <v>24.449729999999999</v>
      </c>
      <c r="HA43" s="245">
        <f>'LibPAS export'!GJ45</f>
        <v>46.986840000000001</v>
      </c>
      <c r="HB43" s="284">
        <f>'LibPAS export'!JC45</f>
        <v>4.08134</v>
      </c>
      <c r="HC43" s="284">
        <f>'LibPAS export'!JD45</f>
        <v>3.0014699999999999</v>
      </c>
      <c r="HD43" s="284">
        <f>'LibPAS export'!JE45</f>
        <v>0.28095999999999999</v>
      </c>
      <c r="HE43" s="284">
        <f>'LibPAS export'!JF45</f>
        <v>39.268909999999998</v>
      </c>
      <c r="HF43" s="284">
        <f>'LibPAS export'!JG45</f>
        <v>28.87884</v>
      </c>
      <c r="HG43" s="284">
        <f>'LibPAS export'!JH45</f>
        <v>2.70329</v>
      </c>
      <c r="HH43" s="284">
        <f>'LibPAS export'!JI45</f>
        <v>4.7050200000000002</v>
      </c>
      <c r="HI43" s="284">
        <f>'LibPAS export'!JJ45</f>
        <v>3.4601299999999999</v>
      </c>
      <c r="HJ43" s="284">
        <f>'LibPAS export'!JK45</f>
        <v>0.32390000000000002</v>
      </c>
      <c r="HK43" s="284">
        <f>'LibPAS export'!JL45</f>
        <v>13.07038</v>
      </c>
      <c r="HL43" s="284">
        <f>'LibPAS export'!JM45</f>
        <v>9.6121200000000009</v>
      </c>
      <c r="HM43" s="284">
        <f>'LibPAS export'!JN45</f>
        <v>0.89976999999999996</v>
      </c>
      <c r="HN43" s="284">
        <f>'LibPAS export'!JO45</f>
        <v>60.422229999999999</v>
      </c>
      <c r="HO43" s="284">
        <f>'LibPAS export'!JP45</f>
        <v>44.435250000000003</v>
      </c>
      <c r="HP43" s="284">
        <f>'LibPAS export'!JQ45</f>
        <v>4.1594899999999999</v>
      </c>
      <c r="HQ43" s="284">
        <f>'LibPAS export'!JR45</f>
        <v>8.2551100000000002</v>
      </c>
      <c r="HR43" s="284">
        <f>'LibPAS export'!JS45</f>
        <v>6.0709099999999996</v>
      </c>
      <c r="HS43" s="284">
        <f>'LibPAS export'!JT45</f>
        <v>0.56828000000000001</v>
      </c>
      <c r="HT43" s="284">
        <f>'LibPAS export'!JU45</f>
        <v>2.34009</v>
      </c>
      <c r="HU43" s="284">
        <f>'LibPAS export'!JV45</f>
        <v>2.0299</v>
      </c>
      <c r="HV43" s="284">
        <f>'LibPAS export'!JW45</f>
        <v>0</v>
      </c>
      <c r="HW43" s="284">
        <f>'LibPAS export'!JX45</f>
        <v>4.3952400000000003</v>
      </c>
      <c r="HX43" s="284">
        <f>'LibPAS export'!JY45</f>
        <v>0.73070999999999997</v>
      </c>
      <c r="HY43" s="284">
        <f>'LibPAS export'!JZ45</f>
        <v>1.1569499999999999</v>
      </c>
      <c r="HZ43" s="284">
        <f>'LibPAS export'!KA45</f>
        <v>0.24321000000000001</v>
      </c>
      <c r="IA43" s="284">
        <f>'LibPAS export'!KB45</f>
        <v>0.15806999999999999</v>
      </c>
      <c r="IB43" s="284">
        <f>'LibPAS export'!KC45</f>
        <v>0</v>
      </c>
      <c r="IC43" s="284">
        <f>'LibPAS export'!KD45</f>
        <v>1.07E-3</v>
      </c>
      <c r="ID43" s="284">
        <f>'LibPAS export'!KE45</f>
        <v>0.38149</v>
      </c>
      <c r="IE43" s="284">
        <f>'LibPAS export'!KF45</f>
        <v>2.0410000000000001E-2</v>
      </c>
      <c r="IF43" s="284">
        <f>'LibPAS export'!KG45</f>
        <v>0.12928000000000001</v>
      </c>
      <c r="IG43" s="284">
        <f>'LibPAS export'!KH45</f>
        <v>4536</v>
      </c>
      <c r="IH43" s="284">
        <f>'LibPAS export'!KI45</f>
        <v>25565</v>
      </c>
      <c r="II43" s="284">
        <f>'LibPAS export'!KJ45</f>
        <v>21304</v>
      </c>
      <c r="IJ43" s="284">
        <f>'LibPAS export'!KK45</f>
        <v>12600</v>
      </c>
      <c r="IK43" s="284">
        <f>'LibPAS export'!KL45</f>
        <v>71019</v>
      </c>
      <c r="IL43" s="284">
        <f>'LibPAS export'!KM45</f>
        <v>59182</v>
      </c>
      <c r="IM43" s="284">
        <f>'LibPAS export'!KN45</f>
        <v>68226</v>
      </c>
      <c r="IN43" s="284">
        <f>'LibPAS export'!KO45</f>
        <v>81871</v>
      </c>
      <c r="IO43" s="284">
        <f>'LibPAS export'!KP45</f>
        <v>1.09256</v>
      </c>
      <c r="IP43" s="284">
        <f>'LibPAS export'!KQ45</f>
        <v>14526</v>
      </c>
      <c r="IQ43" s="284">
        <f>'LibPAS export'!KR45</f>
        <v>6.98393</v>
      </c>
      <c r="IR43" s="284">
        <f>'LibPAS export'!KS45</f>
        <v>1.0727899999999999</v>
      </c>
      <c r="IS43" s="284">
        <f>'LibPAS export'!KT45</f>
        <v>8.41052</v>
      </c>
      <c r="IT43" s="284">
        <f>'LibPAS export'!KU45</f>
        <v>6.2880000000000005E-2</v>
      </c>
      <c r="IU43" s="284">
        <f>'LibPAS export'!KV45</f>
        <v>0.34610000000000002</v>
      </c>
      <c r="IV43" s="284">
        <f>'LibPAS export'!KW45</f>
        <v>9.8923000000000005</v>
      </c>
      <c r="IW43" s="284">
        <f>'LibPAS export'!KX45</f>
        <v>7.0237100000000003</v>
      </c>
      <c r="IX43" s="284">
        <f>'LibPAS export'!KY45</f>
        <v>2.1418400000000002</v>
      </c>
      <c r="IY43" s="284">
        <f>'LibPAS export'!KZ45</f>
        <v>0</v>
      </c>
      <c r="IZ43" s="284">
        <f>'LibPAS export'!LA45</f>
        <v>4.8000000000000001E-4</v>
      </c>
      <c r="JA43" s="284">
        <f>'LibPAS export'!LB45</f>
        <v>0.16128999999999999</v>
      </c>
      <c r="JB43" s="284">
        <f>'LibPAS export'!LC45</f>
        <v>3.8999999999999999E-4</v>
      </c>
      <c r="JC43" s="284">
        <f>'LibPAS export'!LD45</f>
        <v>0.11752</v>
      </c>
      <c r="JD43" s="284">
        <f>'LibPAS export'!LE45</f>
        <v>0.66234000000000004</v>
      </c>
      <c r="JE43" s="284">
        <f>'LibPAS export'!LF45</f>
        <v>1.9743299999999999</v>
      </c>
      <c r="JF43" s="284">
        <f>'LibPAS export'!LG45</f>
        <v>1.8292200000000001</v>
      </c>
      <c r="JG43" s="284">
        <f>'LibPAS export'!LH45</f>
        <v>0.12679000000000001</v>
      </c>
      <c r="JH43" s="284">
        <f>'LibPAS export'!LI45</f>
        <v>663</v>
      </c>
      <c r="JI43" s="284">
        <f>'LibPAS export'!LJ45</f>
        <v>1.6217699999999999</v>
      </c>
      <c r="JJ43" s="284">
        <f>'LibPAS export'!LK45</f>
        <v>1.8695299999999999</v>
      </c>
      <c r="JK43" s="284">
        <f>'LibPAS export'!LL45</f>
        <v>371</v>
      </c>
      <c r="JL43" s="284">
        <f>'LibPAS export'!LM45</f>
        <v>242</v>
      </c>
      <c r="JM43" s="284">
        <f>'LibPAS export'!LN45</f>
        <v>9.5507100000000005</v>
      </c>
      <c r="JN43" s="284">
        <f>'LibPAS export'!LO45</f>
        <v>0.65747</v>
      </c>
      <c r="JO43" s="284">
        <f>'LibPAS export'!LP45</f>
        <v>0.51617000000000002</v>
      </c>
      <c r="JP43" s="284">
        <f>'LibPAS export'!LQ45</f>
        <v>0.16109000000000001</v>
      </c>
      <c r="JQ43" s="284">
        <f>'LibPAS export'!LR45</f>
        <v>2.8580000000000001E-2</v>
      </c>
      <c r="JR43" s="284">
        <f>'LibPAS export'!LS45</f>
        <v>0.52132000000000001</v>
      </c>
      <c r="JS43" s="284">
        <f>'LibPAS export'!LT45</f>
        <v>0</v>
      </c>
      <c r="JT43" s="284">
        <f>'LibPAS export'!LU45</f>
        <v>3</v>
      </c>
      <c r="JU43" s="284">
        <f>'LibPAS export'!LV45</f>
        <v>1.1528099999999999</v>
      </c>
      <c r="JV43" s="284">
        <f>'LibPAS export'!LW45</f>
        <v>7872</v>
      </c>
      <c r="JW43" s="284">
        <f>'LibPAS export'!LX45</f>
        <v>23.109200000000001</v>
      </c>
      <c r="JX43" s="284">
        <f>'LibPAS export'!LY45</f>
        <v>6828</v>
      </c>
      <c r="JY43" s="284">
        <f>'LibPAS export'!LZ45</f>
        <v>8.3187599999999993</v>
      </c>
      <c r="JZ43" s="284">
        <f>'LibPAS export'!MA45</f>
        <v>26.64057</v>
      </c>
      <c r="KA43" s="284">
        <f>'LibPAS export'!MB45</f>
        <v>0.35998000000000002</v>
      </c>
      <c r="KB43" s="284">
        <f>'LibPAS export'!MC45</f>
        <v>2458</v>
      </c>
      <c r="KC43" s="284">
        <f>'LibPAS export'!MD45</f>
        <v>0.91527999999999998</v>
      </c>
      <c r="KD43" s="284">
        <f>'LibPAS export'!ME45</f>
        <v>0.32390000000000002</v>
      </c>
      <c r="KE43" s="284">
        <f>'LibPAS export'!MF45</f>
        <v>1.05515</v>
      </c>
      <c r="KF43" s="284">
        <f>'LibPAS export'!MG45</f>
        <v>8.7839299999999998</v>
      </c>
      <c r="KG43" s="284">
        <f>'LibPAS export'!MH45</f>
        <v>9.6215600000000006</v>
      </c>
      <c r="KH43" s="284">
        <f>'LibPAS export'!MI45</f>
        <v>4.7050200000000002</v>
      </c>
      <c r="KI43" s="284">
        <f>'LibPAS export'!MJ45</f>
        <v>36.9375</v>
      </c>
      <c r="KJ43" s="284">
        <f>'LibPAS export'!MK45</f>
        <v>43601</v>
      </c>
      <c r="KK43" s="284">
        <f>'LibPAS export'!ML45</f>
        <v>31447</v>
      </c>
      <c r="KL43" s="284">
        <f>'LibPAS export'!MM45</f>
        <v>6.8839999999999998E-2</v>
      </c>
      <c r="KM43" s="284">
        <f>'LibPAS export'!MN45</f>
        <v>0.22045999999999999</v>
      </c>
      <c r="KN43" s="284">
        <f>'LibPAS export'!MO45</f>
        <v>7.936E-2</v>
      </c>
      <c r="KO43" s="284">
        <f>'LibPAS export'!MP45</f>
        <v>1.221E-2</v>
      </c>
      <c r="KP43" s="284">
        <f>'LibPAS export'!MQ45</f>
        <v>3.9120000000000002E-2</v>
      </c>
      <c r="KQ43" s="284">
        <f>'LibPAS export'!MR45</f>
        <v>1.4080000000000001E-2</v>
      </c>
      <c r="KR43" s="284">
        <f>'LibPAS export'!MS45</f>
        <v>0.83333330000000005</v>
      </c>
      <c r="KS43" s="284">
        <f>'LibPAS export'!MT45</f>
        <v>0.212917</v>
      </c>
      <c r="KT43" s="284">
        <f>'LibPAS export'!MU45</f>
        <v>0.78708299999999998</v>
      </c>
      <c r="KU43" s="284">
        <f>'LibPAS export'!MV45</f>
        <v>0.27874330000000003</v>
      </c>
      <c r="KV43" s="284">
        <f>'LibPAS export'!MW45</f>
        <v>0.72125669999999997</v>
      </c>
      <c r="KW43" s="284">
        <f>'LibPAS export'!MX45</f>
        <v>6.8840399999999996E-2</v>
      </c>
      <c r="KX43" s="284">
        <f>'LibPAS export'!MY45</f>
        <v>5.9849999999999997E-4</v>
      </c>
      <c r="KY43" s="284">
        <f>'LibPAS export'!MZ45</f>
        <v>0.20499120000000001</v>
      </c>
      <c r="KZ43" s="284">
        <f>'LibPAS export'!NA45</f>
        <v>1.41961E-2</v>
      </c>
      <c r="LA43" s="284">
        <f>'LibPAS export'!NB45</f>
        <v>0.19574739999999999</v>
      </c>
      <c r="LB43" s="284">
        <f>'LibPAS export'!NC45</f>
        <v>5.4045700000000002E-2</v>
      </c>
      <c r="LC43" s="284">
        <f>'LibPAS export'!ND45</f>
        <v>0.53042100000000003</v>
      </c>
      <c r="LD43" s="284">
        <f>'LibPAS export'!NE45</f>
        <v>0.73541230000000002</v>
      </c>
      <c r="LE43" s="284">
        <f>'LibPAS export'!NF45</f>
        <v>6.3565999999999996E-3</v>
      </c>
      <c r="LF43" s="284">
        <f>'LibPAS export'!NG45</f>
        <v>0.8502094</v>
      </c>
      <c r="LG43" s="284">
        <f>'LibPAS export'!NH45</f>
        <v>3.49866E-2</v>
      </c>
      <c r="LH43" s="284">
        <f>'LibPAS export'!NI45</f>
        <v>0.1084474</v>
      </c>
      <c r="LI43" s="284">
        <f>'LibPAS export'!NJ45</f>
        <v>12153</v>
      </c>
      <c r="LJ43" s="284">
        <f>'LibPAS export'!NK45</f>
        <v>8.3461700000000008</v>
      </c>
      <c r="LK43" s="284">
        <f>'LibPAS export'!NL45</f>
        <v>29155</v>
      </c>
      <c r="LL43" s="284">
        <f>'LibPAS export'!NM45</f>
        <v>34986</v>
      </c>
      <c r="LM43" s="284">
        <f>'LibPAS export'!NN45</f>
        <v>6207</v>
      </c>
      <c r="LN43" s="284">
        <f>'LibPAS export'!NO45</f>
        <v>0.78508699999999998</v>
      </c>
      <c r="LO43" s="284">
        <f>'LibPAS export'!NP45</f>
        <v>8.6946000000000002E-3</v>
      </c>
      <c r="LP43" s="284">
        <f>'LibPAS export'!NQ45</f>
        <v>0.2062184</v>
      </c>
      <c r="LQ43" s="284">
        <f>'LibPAS export'!NR45</f>
        <v>0.46193000000000001</v>
      </c>
      <c r="LR43" s="284">
        <f>'LibPAS export'!NS45</f>
        <v>1.19526</v>
      </c>
      <c r="LS43" s="284">
        <f>'LibPAS export'!NT45</f>
        <v>0.33317000000000002</v>
      </c>
      <c r="LT43" s="284">
        <f>'LibPAS export'!NU45</f>
        <v>409</v>
      </c>
      <c r="LU43" s="284">
        <f>'LibPAS export'!NV45</f>
        <v>4.5335200000000002</v>
      </c>
      <c r="LV43" s="284">
        <f>'LibPAS export'!NW45</f>
        <v>17</v>
      </c>
      <c r="LW43" s="284">
        <f>'LibPAS export'!NX45</f>
        <v>3.5592100000000002</v>
      </c>
      <c r="LX43" s="284">
        <f>'LibPAS export'!NY45</f>
        <v>0.24501999999999999</v>
      </c>
      <c r="LY43" s="284">
        <f>'LibPAS export'!NZ45</f>
        <v>0.23655999999999999</v>
      </c>
      <c r="LZ43" s="285">
        <f>'LibPAS export'!EH45</f>
        <v>2.75035E-2</v>
      </c>
      <c r="MA43" s="285">
        <f>'LibPAS export'!EI45</f>
        <v>2.242E-4</v>
      </c>
      <c r="MB43" s="285">
        <f>'LibPAS export'!EJ45</f>
        <v>8.1931500000000004E-2</v>
      </c>
      <c r="MC43" s="285">
        <f>'LibPAS export'!EK45</f>
        <v>0</v>
      </c>
      <c r="MD43" s="285">
        <f>'LibPAS export'!EL45</f>
        <v>7.5304499999999996E-2</v>
      </c>
      <c r="ME43" s="285">
        <f>'LibPAS export'!EM45</f>
        <v>1.8420000000000001E-4</v>
      </c>
      <c r="MF43" s="285">
        <f>'LibPAS export'!EN45</f>
        <v>0.85404040000000003</v>
      </c>
      <c r="MG43" s="285">
        <f>'LibPAS export'!EO45</f>
        <v>4.2217499999999998E-2</v>
      </c>
      <c r="MH43" s="285">
        <f>'LibPAS export'!EP45</f>
        <v>0.49440220000000001</v>
      </c>
      <c r="MI43" s="285"/>
    </row>
    <row r="44" spans="1:347" x14ac:dyDescent="0.2">
      <c r="A44" s="6" t="str">
        <f>'LibPAS export'!G46</f>
        <v>NC0100</v>
      </c>
      <c r="B44" s="6" t="s">
        <v>2838</v>
      </c>
      <c r="C44" s="203" t="s">
        <v>2035</v>
      </c>
      <c r="D44" s="203" t="s">
        <v>2036</v>
      </c>
      <c r="E44" s="203" t="str">
        <f>'LibPAS export'!AG46</f>
        <v>JACOB MAUNEY MEMORIAL LIBRARY</v>
      </c>
      <c r="F44" s="203" t="str">
        <f>'LibPAS export'!AJ46</f>
        <v>CLEVELAND</v>
      </c>
      <c r="G44" s="203" t="str">
        <f>'LibPAS export'!Y46</f>
        <v>100 S PIEDMONT AVE</v>
      </c>
      <c r="H44" s="203" t="str">
        <f>'LibPAS export'!Z46</f>
        <v>KINGS MOUNTAIN</v>
      </c>
      <c r="I44" s="203" t="str">
        <f>'LibPAS export'!AA46</f>
        <v>28086</v>
      </c>
      <c r="J44" s="203" t="str">
        <f>'LibPAS export'!AB46</f>
        <v>3414</v>
      </c>
      <c r="K44" s="203" t="str">
        <f>'LibPAS export'!AC46</f>
        <v>100 S PIEDMONT AVE</v>
      </c>
      <c r="L44" s="203" t="str">
        <f>'LibPAS export'!AD46</f>
        <v>KINGS MOUNTAIN</v>
      </c>
      <c r="M44" s="203" t="str">
        <f>'LibPAS export'!AE46</f>
        <v>28086</v>
      </c>
      <c r="N44" s="203" t="str">
        <f>'LibPAS export'!AF46</f>
        <v>3414</v>
      </c>
      <c r="O44" s="203" t="str">
        <f>'LibPAS export'!AK46</f>
        <v>Sharon Stack</v>
      </c>
      <c r="P44" s="203" t="str">
        <f>'LibPAS export'!AL46</f>
        <v>(704) 739-2371</v>
      </c>
      <c r="Q44" s="203" t="str">
        <f>'LibPAS export'!AM46</f>
        <v>(704) 734-4499</v>
      </c>
      <c r="R44" s="203" t="str">
        <f>'LibPAS export'!AN46</f>
        <v>sstack@mauneylibrary.org</v>
      </c>
      <c r="S44" s="203" t="str">
        <f>'LibPAS export'!AO46</f>
        <v>Sharon Stack</v>
      </c>
      <c r="T44" s="203" t="str">
        <f>'LibPAS export'!AP46</f>
        <v>Library Director</v>
      </c>
      <c r="U44" s="203" t="str">
        <f>'LibPAS export'!AQ46</f>
        <v>(704) 739-2371</v>
      </c>
      <c r="V44" s="203" t="str">
        <f>'LibPAS export'!AR46</f>
        <v>(704) 734-4499</v>
      </c>
      <c r="W44" s="203" t="str">
        <f>'LibPAS export'!AS46</f>
        <v>sstack@mauneylibrary.org</v>
      </c>
      <c r="X44" s="203">
        <f>'LibPAS export'!BB46</f>
        <v>1</v>
      </c>
      <c r="Y44" s="203">
        <f>'LibPAS export'!BC46</f>
        <v>0</v>
      </c>
      <c r="Z44" s="203">
        <f>'LibPAS export'!BD46</f>
        <v>0</v>
      </c>
      <c r="AA44" s="203">
        <f>'LibPAS export'!BE46</f>
        <v>0</v>
      </c>
      <c r="AB44" s="10">
        <f>'LibPAS export'!BH46</f>
        <v>2704</v>
      </c>
      <c r="AC44" s="203">
        <f>'LibPAS export'!BI46</f>
        <v>1</v>
      </c>
      <c r="AD44" s="203">
        <f>'LibPAS export'!BJ46</f>
        <v>1</v>
      </c>
      <c r="AE44" s="203">
        <f>'LibPAS export'!BK46</f>
        <v>2</v>
      </c>
      <c r="AF44" s="203">
        <f>'LibPAS export'!BL46</f>
        <v>4.3</v>
      </c>
      <c r="AG44" s="203">
        <f>'LibPAS export'!BM46</f>
        <v>6.3</v>
      </c>
      <c r="AH44" s="286">
        <f>'LibPAS export'!BN46</f>
        <v>0.15873019999999999</v>
      </c>
      <c r="AI44" s="246">
        <f>'LibPAS export'!BO46</f>
        <v>53372</v>
      </c>
      <c r="AJ44" s="246" t="str">
        <f>'LibPAS export'!BP46</f>
        <v>grade 21 - $39,474 to $58,599</v>
      </c>
      <c r="AK44" s="274" t="str">
        <f>'LibPAS export'!BQ46</f>
        <v>2004</v>
      </c>
      <c r="AL44" s="276">
        <f>'LibPAS export'!BR46</f>
        <v>36685</v>
      </c>
      <c r="AM44" s="276">
        <f>'LibPAS export'!BS46</f>
        <v>12.23</v>
      </c>
      <c r="AN44" s="276">
        <f>'LibPAS export'!BT46</f>
        <v>13.22</v>
      </c>
      <c r="AO44" s="276">
        <f>'LibPAS export'!BU46</f>
        <v>13.22</v>
      </c>
      <c r="AP44" s="246">
        <f>'LibPAS export'!BW46</f>
        <v>469933</v>
      </c>
      <c r="AQ44" s="246">
        <f>'LibPAS export'!BX46</f>
        <v>60020</v>
      </c>
      <c r="AR44" s="246">
        <f>'LibPAS export'!BY46</f>
        <v>529953</v>
      </c>
      <c r="AS44" s="246">
        <f>'LibPAS export'!BZ46</f>
        <v>9006</v>
      </c>
      <c r="AT44" s="246">
        <f>'LibPAS export'!CA46</f>
        <v>0</v>
      </c>
      <c r="AU44" s="246">
        <f>'LibPAS export'!CB46</f>
        <v>9006</v>
      </c>
      <c r="AV44" s="246">
        <f>'LibPAS export'!CC46</f>
        <v>12038</v>
      </c>
      <c r="AW44" s="246">
        <f>'LibPAS export'!CD46</f>
        <v>0</v>
      </c>
      <c r="AX44" s="246">
        <f>'LibPAS export'!CE46</f>
        <v>12038</v>
      </c>
      <c r="AY44" s="246">
        <f>'LibPAS export'!CF46</f>
        <v>0</v>
      </c>
      <c r="AZ44" s="246">
        <f>'LibPAS export'!BV46</f>
        <v>550997</v>
      </c>
      <c r="BA44" s="246">
        <f>'LibPAS export'!CH46</f>
        <v>236985</v>
      </c>
      <c r="BB44" s="246">
        <f>'LibPAS export'!CI46</f>
        <v>98648</v>
      </c>
      <c r="BC44" s="246">
        <f>'LibPAS export'!CJ46</f>
        <v>335633</v>
      </c>
      <c r="BD44" s="246">
        <f>'LibPAS export'!CK46</f>
        <v>41972</v>
      </c>
      <c r="BE44" s="246">
        <f>'LibPAS export'!CL46</f>
        <v>11380</v>
      </c>
      <c r="BF44" s="246">
        <f>'LibPAS export'!CM46</f>
        <v>4000</v>
      </c>
      <c r="BG44" s="246">
        <f>'LibPAS export'!CN46</f>
        <v>57352</v>
      </c>
      <c r="BH44" s="246">
        <f>'LibPAS export'!CO46</f>
        <v>129190</v>
      </c>
      <c r="BI44" s="246">
        <f>'LibPAS export'!CP46</f>
        <v>522175</v>
      </c>
      <c r="BJ44" s="246">
        <f>'LibPAS export'!CQ46</f>
        <v>520175</v>
      </c>
      <c r="BK44" s="283">
        <f>'LibPAS export'!CG46</f>
        <v>0.94406140000000005</v>
      </c>
      <c r="BL44" s="246">
        <f>'LibPAS export'!CR46</f>
        <v>45779</v>
      </c>
      <c r="BM44" s="246">
        <f>'LibPAS export'!CS46</f>
        <v>0</v>
      </c>
      <c r="BN44" s="246">
        <f>'LibPAS export'!CT46</f>
        <v>0</v>
      </c>
      <c r="BO44" s="246">
        <f>'LibPAS export'!CU46</f>
        <v>0</v>
      </c>
      <c r="BP44" s="246">
        <f>'LibPAS export'!CV46</f>
        <v>45779</v>
      </c>
      <c r="BQ44" s="246">
        <f>'LibPAS export'!CW46</f>
        <v>45779</v>
      </c>
      <c r="BR44" s="10">
        <f>'LibPAS export'!CY46</f>
        <v>15987</v>
      </c>
      <c r="BS44" s="10">
        <f>'LibPAS export'!CZ46</f>
        <v>17428</v>
      </c>
      <c r="BT44" s="10">
        <f>'LibPAS export'!DA46</f>
        <v>33415</v>
      </c>
      <c r="BU44" s="10">
        <f>'LibPAS export'!DB46</f>
        <v>15211</v>
      </c>
      <c r="BV44" s="10">
        <f>'LibPAS export'!DC46</f>
        <v>8073</v>
      </c>
      <c r="BW44" s="10">
        <f>'LibPAS export'!DD46</f>
        <v>23284</v>
      </c>
      <c r="BX44" s="10">
        <f>'LibPAS export'!DE46</f>
        <v>2284</v>
      </c>
      <c r="BY44" s="10">
        <f>'LibPAS export'!DF46</f>
        <v>0</v>
      </c>
      <c r="BZ44" s="10">
        <f>'LibPAS export'!DG46</f>
        <v>2284</v>
      </c>
      <c r="CA44" s="10">
        <f>'LibPAS export'!DH46</f>
        <v>58983</v>
      </c>
      <c r="CB44" s="10" t="str">
        <f>'LibPAS export'!DI46</f>
        <v/>
      </c>
      <c r="CC44" s="10">
        <f>'LibPAS export'!DJ46</f>
        <v>58983</v>
      </c>
      <c r="CD44" s="10">
        <f>'LibPAS export'!DK46</f>
        <v>4977</v>
      </c>
      <c r="CE44" s="258">
        <f>'LibPAS export'!DX46</f>
        <v>36946</v>
      </c>
      <c r="CF44" s="244">
        <f>'LibPAS export'!DP46</f>
        <v>2</v>
      </c>
      <c r="CG44" s="244">
        <f>'LibPAS export'!DQ46</f>
        <v>67</v>
      </c>
      <c r="CH44" s="244">
        <f>'LibPAS export'!DR46</f>
        <v>69</v>
      </c>
      <c r="CI44" s="258">
        <f>'LibPAS export'!DM46</f>
        <v>2079</v>
      </c>
      <c r="CJ44" s="258">
        <f>'LibPAS export'!EC46</f>
        <v>6455</v>
      </c>
      <c r="CK44" s="258">
        <f>'LibPAS export'!DN46</f>
        <v>3565</v>
      </c>
      <c r="CL44" s="258">
        <f>'LibPAS export'!EG46</f>
        <v>563</v>
      </c>
      <c r="CM44" s="203">
        <f>'LibPAS export'!DS46</f>
        <v>19</v>
      </c>
      <c r="CN44" s="203">
        <f>'LibPAS export'!EQ46</f>
        <v>23</v>
      </c>
      <c r="CO44" s="244">
        <f>'LibPAS export'!DL46</f>
        <v>99</v>
      </c>
      <c r="CP44" s="10">
        <f>'LibPAS export'!ET46</f>
        <v>30577</v>
      </c>
      <c r="CQ44" s="10">
        <f>'LibPAS export'!EU46</f>
        <v>9361</v>
      </c>
      <c r="CR44" s="10">
        <f>'LibPAS export'!EV46</f>
        <v>39938</v>
      </c>
      <c r="CS44" s="10">
        <f>'LibPAS export'!EW46</f>
        <v>3710</v>
      </c>
      <c r="CT44" s="10">
        <f>'LibPAS export'!EX46</f>
        <v>12</v>
      </c>
      <c r="CU44" s="10">
        <f>'LibPAS export'!EY46</f>
        <v>3722</v>
      </c>
      <c r="CV44" s="10">
        <f>'LibPAS export'!EZ46</f>
        <v>33693</v>
      </c>
      <c r="CW44" s="10">
        <f>'LibPAS export'!FA46</f>
        <v>7021</v>
      </c>
      <c r="CX44" s="10">
        <f>'LibPAS export'!FB46</f>
        <v>40714</v>
      </c>
      <c r="CY44" s="10">
        <f>'LibPAS export'!FC46</f>
        <v>84374</v>
      </c>
      <c r="CZ44" s="10">
        <f>'LibPAS export'!FE46</f>
        <v>670</v>
      </c>
      <c r="DA44" s="10" t="str">
        <f>'LibPAS export'!FF46</f>
        <v/>
      </c>
      <c r="DB44" s="10">
        <f>'LibPAS export'!FG46</f>
        <v>85044</v>
      </c>
      <c r="DC44" s="10">
        <f>'LibPAS export'!FH46</f>
        <v>3136</v>
      </c>
      <c r="DD44" s="10">
        <f>'LibPAS export'!FQ46</f>
        <v>242</v>
      </c>
      <c r="DE44" s="10">
        <f t="shared" si="0"/>
        <v>3378</v>
      </c>
      <c r="DF44" s="10">
        <f>'LibPAS export'!FI46</f>
        <v>15828</v>
      </c>
      <c r="DG44" s="10">
        <f>'LibPAS export'!FN46</f>
        <v>2140</v>
      </c>
      <c r="DH44" s="10">
        <f>'LibPAS export'!FR46</f>
        <v>89</v>
      </c>
      <c r="DI44" s="10">
        <f>'LibPAS export'!FS46</f>
        <v>2471</v>
      </c>
      <c r="DJ44" s="258" t="str">
        <f>'LibPAS export'!FJ46</f>
        <v/>
      </c>
      <c r="DK44" s="258">
        <f>'LibPAS export'!FK46</f>
        <v>18964</v>
      </c>
      <c r="DL44" s="10">
        <f>'LibPAS export'!FU46</f>
        <v>92657</v>
      </c>
      <c r="DM44" s="10" t="str">
        <f>'LibPAS export'!FV46</f>
        <v/>
      </c>
      <c r="DN44" s="10" t="str">
        <f>'LibPAS export'!FW46</f>
        <v/>
      </c>
      <c r="DO44" s="10">
        <f>'LibPAS export'!FX46</f>
        <v>0</v>
      </c>
      <c r="DP44" s="10">
        <f>'LibPAS export'!ER46</f>
        <v>92657</v>
      </c>
      <c r="DQ44" s="10">
        <f>'LibPAS export'!FY46</f>
        <v>1</v>
      </c>
      <c r="DR44" s="10">
        <f>'LibPAS export'!GA46</f>
        <v>13798</v>
      </c>
      <c r="DS44" s="10">
        <f>'LibPAS export'!GB46</f>
        <v>0</v>
      </c>
      <c r="DT44" s="10">
        <f>'LibPAS export'!GC46</f>
        <v>13798</v>
      </c>
      <c r="DU44" s="10">
        <f>'LibPAS export'!GD46</f>
        <v>100679</v>
      </c>
      <c r="DV44" s="244">
        <f>'LibPAS export'!GO46</f>
        <v>59</v>
      </c>
      <c r="DW44" s="244">
        <f>'LibPAS export'!GP46</f>
        <v>35</v>
      </c>
      <c r="DX44" s="244">
        <f>'LibPAS export'!GQ46</f>
        <v>215</v>
      </c>
      <c r="DY44" s="244">
        <f>'LibPAS export'!GR46</f>
        <v>263</v>
      </c>
      <c r="DZ44" s="244">
        <f>'LibPAS export'!GS46</f>
        <v>10</v>
      </c>
      <c r="EA44" s="244">
        <f>'LibPAS export'!GT46</f>
        <v>12</v>
      </c>
      <c r="EB44" s="244">
        <f>'LibPAS export'!GU46</f>
        <v>594</v>
      </c>
      <c r="EC44" s="244">
        <f>'LibPAS export'!GV46</f>
        <v>529</v>
      </c>
      <c r="ED44" s="244">
        <f>'LibPAS export'!GW46</f>
        <v>84</v>
      </c>
      <c r="EE44" s="244">
        <f>'LibPAS export'!GX46</f>
        <v>613</v>
      </c>
      <c r="EF44" s="10">
        <f>'LibPAS export'!HB46</f>
        <v>5636</v>
      </c>
      <c r="EG44" s="10">
        <f>'LibPAS export'!HC46</f>
        <v>4280</v>
      </c>
      <c r="EH44" s="10">
        <f>'LibPAS export'!HD46</f>
        <v>9916</v>
      </c>
      <c r="EI44" s="10">
        <f>'LibPAS export'!GY46</f>
        <v>108</v>
      </c>
      <c r="EJ44" s="10">
        <f>'LibPAS export'!GZ46</f>
        <v>416</v>
      </c>
      <c r="EK44" s="10">
        <f>'LibPAS export'!HA46</f>
        <v>524</v>
      </c>
      <c r="EL44" s="10">
        <f>'LibPAS export'!HE46</f>
        <v>11053</v>
      </c>
      <c r="EM44" s="10" t="s">
        <v>5026</v>
      </c>
      <c r="EN44" s="10" t="s">
        <v>5026</v>
      </c>
      <c r="EO44" s="10" t="s">
        <v>5026</v>
      </c>
      <c r="EP44" s="10" t="s">
        <v>5026</v>
      </c>
      <c r="EQ44" s="258">
        <f>'LibPAS export'!HQ46</f>
        <v>110</v>
      </c>
      <c r="ER44" s="258">
        <f>'LibPAS export'!HR46</f>
        <v>1304</v>
      </c>
      <c r="ES44" s="10">
        <f>'LibPAS export'!HL46</f>
        <v>9828</v>
      </c>
      <c r="ET44" s="10" t="str">
        <f>'LibPAS export'!HJ46</f>
        <v>Did not track this year</v>
      </c>
      <c r="EU44" s="10" t="str">
        <f>'LibPAS export'!HK46</f>
        <v>Did not track this year</v>
      </c>
      <c r="EV44" s="244">
        <f>'LibPAS export'!HS46</f>
        <v>46</v>
      </c>
      <c r="EW44" s="244">
        <f>'LibPAS export'!HT46</f>
        <v>26</v>
      </c>
      <c r="EX44" s="203" t="str">
        <f>'LibPAS export'!AT46</f>
        <v>mauneylibrary.org</v>
      </c>
      <c r="EY44" s="244">
        <f>'LibPAS export'!HU46</f>
        <v>8</v>
      </c>
      <c r="EZ44" s="244">
        <f>'LibPAS export'!HV46</f>
        <v>28</v>
      </c>
      <c r="FA44" s="258">
        <f>'LibPAS export'!HW46</f>
        <v>23041</v>
      </c>
      <c r="FB44" s="10" t="str">
        <f>'LibPAS export'!HY46</f>
        <v/>
      </c>
      <c r="FC44" s="10" t="str">
        <f>'LibPAS export'!HZ46</f>
        <v/>
      </c>
      <c r="FD44" s="203" t="s">
        <v>1530</v>
      </c>
      <c r="FE44" s="203" t="s">
        <v>1530</v>
      </c>
      <c r="FF44" s="203" t="s">
        <v>1530</v>
      </c>
      <c r="FG44" s="203" t="s">
        <v>1530</v>
      </c>
      <c r="FH44" s="203" t="s">
        <v>1530</v>
      </c>
      <c r="FI44" s="203" t="s">
        <v>1530</v>
      </c>
      <c r="FJ44" s="203" t="s">
        <v>1530</v>
      </c>
      <c r="FK44" s="203" t="s">
        <v>1530</v>
      </c>
      <c r="FL44" s="203" t="s">
        <v>1530</v>
      </c>
      <c r="FM44" s="203" t="s">
        <v>1530</v>
      </c>
      <c r="FN44" s="203" t="s">
        <v>1530</v>
      </c>
      <c r="FO44" s="203" t="s">
        <v>1530</v>
      </c>
      <c r="FP44" s="203" t="s">
        <v>1530</v>
      </c>
      <c r="FQ44" s="203" t="s">
        <v>1530</v>
      </c>
      <c r="FR44" s="203" t="s">
        <v>1530</v>
      </c>
      <c r="FS44" s="203" t="s">
        <v>1530</v>
      </c>
      <c r="FT44" s="203" t="s">
        <v>1530</v>
      </c>
      <c r="FU44" s="203" t="s">
        <v>1530</v>
      </c>
      <c r="FV44" s="203" t="s">
        <v>1530</v>
      </c>
      <c r="FW44" s="203" t="s">
        <v>1530</v>
      </c>
      <c r="FX44" s="203" t="s">
        <v>1530</v>
      </c>
      <c r="FY44" s="203" t="s">
        <v>1530</v>
      </c>
      <c r="FZ44" s="203" t="s">
        <v>1530</v>
      </c>
      <c r="GA44" s="203" t="s">
        <v>1530</v>
      </c>
      <c r="GB44" s="203" t="s">
        <v>1530</v>
      </c>
      <c r="GC44" s="203" t="str">
        <f>'LibPAS export'!G46</f>
        <v>NC0100</v>
      </c>
      <c r="GD44" s="203" t="str">
        <f>'LibPAS export'!H46</f>
        <v>M-KINGS MOUNTAIN</v>
      </c>
      <c r="GE44" s="203" t="str">
        <f>'LibPAS export'!I46</f>
        <v>NO</v>
      </c>
      <c r="GF44" s="203" t="str">
        <f>'LibPAS export'!J46</f>
        <v>CI</v>
      </c>
      <c r="GG44" s="203" t="str">
        <f>'LibPAS export'!K46</f>
        <v>SO</v>
      </c>
      <c r="GH44" s="203" t="str">
        <f>'LibPAS export'!L46</f>
        <v>Y</v>
      </c>
      <c r="GI44" s="203" t="str">
        <f>'LibPAS export'!M46</f>
        <v>CI1</v>
      </c>
      <c r="GJ44" s="203" t="str">
        <f>'LibPAS export'!N46</f>
        <v>N</v>
      </c>
      <c r="GK44" s="258">
        <f>'LibPAS export'!O46</f>
        <v>10577</v>
      </c>
      <c r="GL44" s="203">
        <f>'LibPAS export'!AH46</f>
        <v>1</v>
      </c>
      <c r="GM44" s="203" t="str">
        <f>'LibPAS export'!AI46</f>
        <v>Municipal</v>
      </c>
      <c r="GN44" s="203" t="str">
        <f>'LibPAS export'!P46</f>
        <v>Yes</v>
      </c>
      <c r="GO44" s="203">
        <f>'LibPAS export'!Q46</f>
        <v>899</v>
      </c>
      <c r="GP44" s="203">
        <f>'LibPAS export'!R46</f>
        <v>23</v>
      </c>
      <c r="GQ44" s="203">
        <f>'LibPAS export'!S46</f>
        <v>3539</v>
      </c>
      <c r="GR44" s="203">
        <f>'LibPAS export'!T46</f>
        <v>11879</v>
      </c>
      <c r="GS44" s="203">
        <f>'LibPAS export'!U46</f>
        <v>392</v>
      </c>
      <c r="GT44" s="203">
        <f>'LibPAS export'!V46</f>
        <v>6</v>
      </c>
      <c r="GU44" s="203">
        <f>'LibPAS export'!W46</f>
        <v>162</v>
      </c>
      <c r="GV44" s="203">
        <f>'LibPAS export'!X46</f>
        <v>1143</v>
      </c>
      <c r="GW44" s="283">
        <f>'LibPAS export'!GF46</f>
        <v>0.89712999999999998</v>
      </c>
      <c r="GX44" s="283">
        <f>'LibPAS export'!GG46</f>
        <v>5.5460000000000002E-2</v>
      </c>
      <c r="GY44" s="245">
        <f>'LibPAS export'!GH46</f>
        <v>18.60774</v>
      </c>
      <c r="GZ44" s="245">
        <f>'LibPAS export'!GI46</f>
        <v>20.744769999999999</v>
      </c>
      <c r="HA44" s="245">
        <f>'LibPAS export'!GJ46</f>
        <v>6.52128</v>
      </c>
      <c r="HB44" s="284">
        <f>'LibPAS export'!JC46</f>
        <v>5.6355700000000004</v>
      </c>
      <c r="HC44" s="284">
        <f>'LibPAS export'!JD46</f>
        <v>3.6223200000000002</v>
      </c>
      <c r="HD44" s="284">
        <f>'LibPAS export'!JE46</f>
        <v>0.61897000000000002</v>
      </c>
      <c r="HE44" s="284">
        <f>'LibPAS export'!JF46</f>
        <v>37.844250000000002</v>
      </c>
      <c r="HF44" s="284">
        <f>'LibPAS export'!JG46</f>
        <v>24.324760000000001</v>
      </c>
      <c r="HG44" s="284">
        <f>'LibPAS export'!JH46</f>
        <v>4.1565399999999997</v>
      </c>
      <c r="HH44" s="284">
        <f>'LibPAS export'!JI46</f>
        <v>5.1865300000000003</v>
      </c>
      <c r="HI44" s="284">
        <f>'LibPAS export'!JJ46</f>
        <v>3.3336899999999998</v>
      </c>
      <c r="HJ44" s="284">
        <f>'LibPAS export'!JK46</f>
        <v>0.56964999999999999</v>
      </c>
      <c r="HK44" s="284">
        <f>'LibPAS export'!JL46</f>
        <v>53.131360000000001</v>
      </c>
      <c r="HL44" s="284">
        <f>'LibPAS export'!JM46</f>
        <v>34.150689999999997</v>
      </c>
      <c r="HM44" s="284">
        <f>'LibPAS export'!JN46</f>
        <v>5.8355699999999997</v>
      </c>
      <c r="HN44" s="284">
        <f>'LibPAS export'!JO46</f>
        <v>47.242829999999998</v>
      </c>
      <c r="HO44" s="284">
        <f>'LibPAS export'!JP46</f>
        <v>30.365780000000001</v>
      </c>
      <c r="HP44" s="284">
        <f>'LibPAS export'!JQ46</f>
        <v>5.1888199999999998</v>
      </c>
      <c r="HQ44" s="284">
        <f>'LibPAS export'!JR46</f>
        <v>11.75117</v>
      </c>
      <c r="HR44" s="284">
        <f>'LibPAS export'!JS46</f>
        <v>7.5531800000000002</v>
      </c>
      <c r="HS44" s="284">
        <f>'LibPAS export'!JT46</f>
        <v>1.29067</v>
      </c>
      <c r="HT44" s="284">
        <f>'LibPAS export'!JU46</f>
        <v>8.76023</v>
      </c>
      <c r="HU44" s="284">
        <f>'LibPAS export'!JV46</f>
        <v>9.5186700000000002</v>
      </c>
      <c r="HV44" s="284">
        <f>'LibPAS export'!JW46</f>
        <v>3.3338199999999998</v>
      </c>
      <c r="HW44" s="284">
        <f>'LibPAS export'!JX46</f>
        <v>1.8843300000000001</v>
      </c>
      <c r="HX44" s="284">
        <f>'LibPAS export'!JY46</f>
        <v>0.92918999999999996</v>
      </c>
      <c r="HY44" s="284">
        <f>'LibPAS export'!JZ46</f>
        <v>4.2011900000000004</v>
      </c>
      <c r="HZ44" s="284">
        <f>'LibPAS export'!KA46</f>
        <v>1.30453</v>
      </c>
      <c r="IA44" s="284">
        <f>'LibPAS export'!KB46</f>
        <v>1.0449999999999999</v>
      </c>
      <c r="IB44" s="284">
        <f>'LibPAS export'!KC46</f>
        <v>4.3499999999999997E-3</v>
      </c>
      <c r="IC44" s="284">
        <f>'LibPAS export'!KD46</f>
        <v>2.4599999999999999E-3</v>
      </c>
      <c r="ID44" s="284">
        <f>'LibPAS export'!KE46</f>
        <v>2.17841</v>
      </c>
      <c r="IE44" s="284">
        <f>'LibPAS export'!KF46</f>
        <v>5.7959999999999998E-2</v>
      </c>
      <c r="IF44" s="284">
        <f>'LibPAS export'!KG46</f>
        <v>0.93750999999999995</v>
      </c>
      <c r="IG44" s="284">
        <f>'LibPAS export'!KH46</f>
        <v>1560</v>
      </c>
      <c r="IH44" s="284">
        <f>'LibPAS export'!KI46</f>
        <v>9828</v>
      </c>
      <c r="II44" s="284">
        <f>'LibPAS export'!KJ46</f>
        <v>4914</v>
      </c>
      <c r="IJ44" s="284">
        <f>'LibPAS export'!KK46</f>
        <v>15980</v>
      </c>
      <c r="IK44" s="284">
        <f>'LibPAS export'!KL46</f>
        <v>100679</v>
      </c>
      <c r="IL44" s="284">
        <f>'LibPAS export'!KM46</f>
        <v>50339</v>
      </c>
      <c r="IM44" s="284">
        <f>'LibPAS export'!KN46</f>
        <v>46328</v>
      </c>
      <c r="IN44" s="284">
        <f>'LibPAS export'!KO46</f>
        <v>92657</v>
      </c>
      <c r="IO44" s="284">
        <f>'LibPAS export'!KP46</f>
        <v>0.81452999999999998</v>
      </c>
      <c r="IP44" s="284">
        <f>'LibPAS export'!KQ46</f>
        <v>14707</v>
      </c>
      <c r="IQ44" s="284">
        <f>'LibPAS export'!KR46</f>
        <v>7.0708900000000003</v>
      </c>
      <c r="IR44" s="284">
        <f>'LibPAS export'!KS46</f>
        <v>0.85146999999999995</v>
      </c>
      <c r="IS44" s="284">
        <f>'LibPAS export'!KT46</f>
        <v>50.104280000000003</v>
      </c>
      <c r="IT44" s="284">
        <f>'LibPAS export'!KU46</f>
        <v>1.1381300000000001</v>
      </c>
      <c r="IU44" s="284">
        <f>'LibPAS export'!KV46</f>
        <v>0</v>
      </c>
      <c r="IV44" s="284">
        <f>'LibPAS export'!KW46</f>
        <v>52.093879999999999</v>
      </c>
      <c r="IW44" s="284">
        <f>'LibPAS export'!KX46</f>
        <v>31.732340000000001</v>
      </c>
      <c r="IX44" s="284">
        <f>'LibPAS export'!KY46</f>
        <v>10.75494</v>
      </c>
      <c r="IY44" s="284">
        <f>'LibPAS export'!KZ46</f>
        <v>0</v>
      </c>
      <c r="IZ44" s="284">
        <f>'LibPAS export'!LA46</f>
        <v>9.3600000000000003E-3</v>
      </c>
      <c r="JA44" s="284">
        <f>'LibPAS export'!LB46</f>
        <v>3.4930500000000002</v>
      </c>
      <c r="JB44" s="284">
        <f>'LibPAS export'!LC46</f>
        <v>6.5199999999999998E-3</v>
      </c>
      <c r="JC44" s="284">
        <f>'LibPAS export'!LD46</f>
        <v>7.2470000000000007E-2</v>
      </c>
      <c r="JD44" s="284">
        <f>'LibPAS export'!LE46</f>
        <v>0.45659</v>
      </c>
      <c r="JE44" s="284">
        <f>'LibPAS export'!LF46</f>
        <v>7.1749499999999999</v>
      </c>
      <c r="JF44" s="284">
        <f>'LibPAS export'!LG46</f>
        <v>5.57653</v>
      </c>
      <c r="JG44" s="284">
        <f>'LibPAS export'!LH46</f>
        <v>0.40654000000000001</v>
      </c>
      <c r="JH44" s="284">
        <f>'LibPAS export'!LI46</f>
        <v>2677</v>
      </c>
      <c r="JI44" s="284">
        <f>'LibPAS export'!LJ46</f>
        <v>5.0007200000000003</v>
      </c>
      <c r="JJ44" s="284">
        <f>'LibPAS export'!LK46</f>
        <v>12.21424</v>
      </c>
      <c r="JK44" s="284">
        <f>'LibPAS export'!LL46</f>
        <v>618</v>
      </c>
      <c r="JL44" s="284">
        <f>'LibPAS export'!LM46</f>
        <v>299</v>
      </c>
      <c r="JM44" s="284">
        <f>'LibPAS export'!LN46</f>
        <v>49.36891</v>
      </c>
      <c r="JN44" s="284">
        <f>'LibPAS export'!LO46</f>
        <v>5.4223299999999997</v>
      </c>
      <c r="JO44" s="284">
        <f>'LibPAS export'!LP46</f>
        <v>3.9682300000000001</v>
      </c>
      <c r="JP44" s="284">
        <f>'LibPAS export'!LQ46</f>
        <v>0.59562999999999999</v>
      </c>
      <c r="JQ44" s="284">
        <f>'LibPAS export'!LR46</f>
        <v>9.4539999999999999E-2</v>
      </c>
      <c r="JR44" s="284">
        <f>'LibPAS export'!LS46</f>
        <v>0.31163999999999997</v>
      </c>
      <c r="JS44" s="284">
        <f>'LibPAS export'!LT46</f>
        <v>0</v>
      </c>
      <c r="JT44" s="284">
        <f>'LibPAS export'!LU46</f>
        <v>0</v>
      </c>
      <c r="JU44" s="284">
        <f>'LibPAS export'!LV46</f>
        <v>0.92032000000000003</v>
      </c>
      <c r="JV44" s="284">
        <f>'LibPAS export'!LW46</f>
        <v>1781</v>
      </c>
      <c r="JW44" s="284">
        <f>'LibPAS export'!LX46</f>
        <v>37.233359999999998</v>
      </c>
      <c r="JX44" s="284">
        <f>'LibPAS export'!LY46</f>
        <v>1936</v>
      </c>
      <c r="JY44" s="284">
        <f>'LibPAS export'!LZ46</f>
        <v>3.63462</v>
      </c>
      <c r="JZ44" s="284">
        <f>'LibPAS export'!MA46</f>
        <v>34.266640000000002</v>
      </c>
      <c r="KA44" s="284">
        <f>'LibPAS export'!MB46</f>
        <v>9.7619999999999998E-2</v>
      </c>
      <c r="KB44" s="284">
        <f>'LibPAS export'!MC46</f>
        <v>189</v>
      </c>
      <c r="KC44" s="284">
        <f>'LibPAS export'!MD46</f>
        <v>1.2277</v>
      </c>
      <c r="KD44" s="284">
        <f>'LibPAS export'!ME46</f>
        <v>0.56964999999999999</v>
      </c>
      <c r="KE44" s="284">
        <f>'LibPAS export'!MF46</f>
        <v>1.12988</v>
      </c>
      <c r="KF44" s="284">
        <f>'LibPAS export'!MG46</f>
        <v>25.564900000000002</v>
      </c>
      <c r="KG44" s="284">
        <f>'LibPAS export'!MH46</f>
        <v>6.7152500000000002</v>
      </c>
      <c r="KH44" s="284">
        <f>'LibPAS export'!MI46</f>
        <v>5.1865300000000003</v>
      </c>
      <c r="KI44" s="284">
        <f>'LibPAS export'!MJ46</f>
        <v>52</v>
      </c>
      <c r="KJ44" s="284">
        <f>'LibPAS export'!MK46</f>
        <v>53275</v>
      </c>
      <c r="KK44" s="284">
        <f>'LibPAS export'!ML46</f>
        <v>37616</v>
      </c>
      <c r="KL44" s="284">
        <f>'LibPAS export'!MM46</f>
        <v>6.7989999999999995E-2</v>
      </c>
      <c r="KM44" s="284">
        <f>'LibPAS export'!MN46</f>
        <v>0.64102999999999999</v>
      </c>
      <c r="KN44" s="284">
        <f>'LibPAS export'!MO46</f>
        <v>6.2579999999999997E-2</v>
      </c>
      <c r="KO44" s="284">
        <f>'LibPAS export'!MP46</f>
        <v>1.0789999999999999E-2</v>
      </c>
      <c r="KP44" s="284">
        <f>'LibPAS export'!MQ46</f>
        <v>0.10174999999999999</v>
      </c>
      <c r="KQ44" s="284">
        <f>'LibPAS export'!MR46</f>
        <v>9.9299999999999996E-3</v>
      </c>
      <c r="KR44" s="284">
        <f>'LibPAS export'!MS46</f>
        <v>0.5</v>
      </c>
      <c r="KS44" s="284">
        <f>'LibPAS export'!MT46</f>
        <v>0.31746029999999997</v>
      </c>
      <c r="KT44" s="284">
        <f>'LibPAS export'!MU46</f>
        <v>0.68253969999999997</v>
      </c>
      <c r="KU44" s="284">
        <f>'LibPAS export'!MV46</f>
        <v>0.29391630000000002</v>
      </c>
      <c r="KV44" s="284">
        <f>'LibPAS export'!MW46</f>
        <v>0.70608369999999998</v>
      </c>
      <c r="KW44" s="284">
        <f>'LibPAS export'!MX46</f>
        <v>0.1098329</v>
      </c>
      <c r="KX44" s="284">
        <f>'LibPAS export'!MY46</f>
        <v>2.17935E-2</v>
      </c>
      <c r="KY44" s="284">
        <f>'LibPAS export'!MZ46</f>
        <v>0.18891749999999999</v>
      </c>
      <c r="KZ44" s="284">
        <f>'LibPAS export'!NA46</f>
        <v>7.6603000000000001E-3</v>
      </c>
      <c r="LA44" s="284">
        <f>'LibPAS export'!NB46</f>
        <v>0.2474075</v>
      </c>
      <c r="LB44" s="284">
        <f>'LibPAS export'!NC46</f>
        <v>8.0379199999999998E-2</v>
      </c>
      <c r="LC44" s="284">
        <f>'LibPAS export'!ND46</f>
        <v>0.45384210000000003</v>
      </c>
      <c r="LD44" s="284">
        <f>'LibPAS export'!NE46</f>
        <v>0.64275959999999999</v>
      </c>
      <c r="LE44" s="284">
        <f>'LibPAS export'!NF46</f>
        <v>2.1847700000000001E-2</v>
      </c>
      <c r="LF44" s="284">
        <f>'LibPAS export'!NG46</f>
        <v>0.96180739999999998</v>
      </c>
      <c r="LG44" s="284">
        <f>'LibPAS export'!NH46</f>
        <v>0</v>
      </c>
      <c r="LH44" s="284">
        <f>'LibPAS export'!NI46</f>
        <v>1.6344899999999999E-2</v>
      </c>
      <c r="LI44" s="284">
        <f>'LibPAS export'!NJ46</f>
        <v>15658</v>
      </c>
      <c r="LJ44" s="284">
        <f>'LibPAS export'!NK46</f>
        <v>7.29664</v>
      </c>
      <c r="LK44" s="284">
        <f>'LibPAS export'!NL46</f>
        <v>5288</v>
      </c>
      <c r="LL44" s="284">
        <f>'LibPAS export'!NM46</f>
        <v>10577</v>
      </c>
      <c r="LM44" s="284">
        <f>'LibPAS export'!NN46</f>
        <v>1678</v>
      </c>
      <c r="LN44" s="284">
        <f>'LibPAS export'!NO46</f>
        <v>0.73183149999999997</v>
      </c>
      <c r="LO44" s="284">
        <f>'LibPAS export'!NP46</f>
        <v>0.19842380000000001</v>
      </c>
      <c r="LP44" s="284">
        <f>'LibPAS export'!NQ46</f>
        <v>6.9744700000000007E-2</v>
      </c>
      <c r="LQ44" s="284">
        <f>'LibPAS export'!NR46</f>
        <v>0.39097999999999999</v>
      </c>
      <c r="LR44" s="284">
        <f>'LibPAS export'!NS46</f>
        <v>0.93927000000000005</v>
      </c>
      <c r="LS44" s="284">
        <f>'LibPAS export'!NT46</f>
        <v>0.27606999999999998</v>
      </c>
      <c r="LT44" s="284">
        <f>'LibPAS export'!NU46</f>
        <v>8</v>
      </c>
      <c r="LU44" s="284">
        <f>'LibPAS export'!NV46</f>
        <v>2.2075900000000002</v>
      </c>
      <c r="LV44" s="284">
        <f>'LibPAS export'!NW46</f>
        <v>23</v>
      </c>
      <c r="LW44" s="284">
        <f>'LibPAS export'!NX46</f>
        <v>1.61558</v>
      </c>
      <c r="LX44" s="284">
        <f>'LibPAS export'!NY46</f>
        <v>0.17743999999999999</v>
      </c>
      <c r="LY44" s="284">
        <f>'LibPAS export'!NZ46</f>
        <v>0.16816</v>
      </c>
      <c r="LZ44" s="285">
        <f>'LibPAS export'!EH46</f>
        <v>3.6288500000000001E-2</v>
      </c>
      <c r="MA44" s="285">
        <f>'LibPAS export'!EI46</f>
        <v>8.7029999999999996E-4</v>
      </c>
      <c r="MB44" s="285">
        <f>'LibPAS export'!EJ46</f>
        <v>0.38664670000000001</v>
      </c>
      <c r="MC44" s="285">
        <f>'LibPAS export'!EK46</f>
        <v>0</v>
      </c>
      <c r="MD44" s="285">
        <f>'LibPAS export'!EL46</f>
        <v>0.32478570000000001</v>
      </c>
      <c r="ME44" s="285">
        <f>'LibPAS export'!EM46</f>
        <v>6.066E-4</v>
      </c>
      <c r="MF44" s="285">
        <f>'LibPAS export'!EN46</f>
        <v>0.51850909999999995</v>
      </c>
      <c r="MG44" s="285">
        <f>'LibPAS export'!EO46</f>
        <v>7.5020900000000001E-2</v>
      </c>
      <c r="MH44" s="285">
        <f>'LibPAS export'!EP46</f>
        <v>0.47957519999999998</v>
      </c>
      <c r="MI44" s="285"/>
    </row>
    <row r="45" spans="1:347" x14ac:dyDescent="0.2">
      <c r="A45" s="6" t="str">
        <f>'LibPAS export'!G47</f>
        <v>NC0042</v>
      </c>
      <c r="B45" s="6" t="s">
        <v>2839</v>
      </c>
      <c r="C45" s="203" t="s">
        <v>2038</v>
      </c>
      <c r="D45" s="203" t="s">
        <v>2039</v>
      </c>
      <c r="E45" s="203" t="str">
        <f>'LibPAS export'!AG47</f>
        <v>LEE COUNTY LIBRARY</v>
      </c>
      <c r="F45" s="203" t="str">
        <f>'LibPAS export'!AJ47</f>
        <v>LEE</v>
      </c>
      <c r="G45" s="203" t="str">
        <f>'LibPAS export'!Y47</f>
        <v>107 HAWKINS AVE</v>
      </c>
      <c r="H45" s="203" t="str">
        <f>'LibPAS export'!Z47</f>
        <v>SANFORD</v>
      </c>
      <c r="I45" s="203" t="str">
        <f>'LibPAS export'!AA47</f>
        <v>27330</v>
      </c>
      <c r="J45" s="203" t="str">
        <f>'LibPAS export'!AB47</f>
        <v>4399</v>
      </c>
      <c r="K45" s="203" t="str">
        <f>'LibPAS export'!AC47</f>
        <v>107 HAWKINS AVE</v>
      </c>
      <c r="L45" s="203" t="str">
        <f>'LibPAS export'!AD47</f>
        <v>SANFORD</v>
      </c>
      <c r="M45" s="203" t="str">
        <f>'LibPAS export'!AE47</f>
        <v>27330</v>
      </c>
      <c r="N45" s="203" t="str">
        <f>'LibPAS export'!AF47</f>
        <v>4399</v>
      </c>
      <c r="O45" s="203" t="str">
        <f>'LibPAS export'!AK47</f>
        <v>Michael Matochik</v>
      </c>
      <c r="P45" s="203" t="str">
        <f>'LibPAS export'!AL47</f>
        <v>(919) 718-4665</v>
      </c>
      <c r="Q45" s="203" t="str">
        <f>'LibPAS export'!AM47</f>
        <v>(919) 775-1832</v>
      </c>
      <c r="R45" s="203" t="str">
        <f>'LibPAS export'!AN47</f>
        <v>michael.matochik@leecountync.gov</v>
      </c>
      <c r="S45" s="203" t="str">
        <f>'LibPAS export'!AO47</f>
        <v>Michael Matochik</v>
      </c>
      <c r="T45" s="203" t="str">
        <f>'LibPAS export'!AP47</f>
        <v>Director of Library Services</v>
      </c>
      <c r="U45" s="203" t="str">
        <f>'LibPAS export'!AQ47</f>
        <v>(919) 718-4665</v>
      </c>
      <c r="V45" s="203" t="str">
        <f>'LibPAS export'!AR47</f>
        <v>(919) 775-1832</v>
      </c>
      <c r="W45" s="203" t="str">
        <f>'LibPAS export'!AS47</f>
        <v>michael.matochik@leecountync.gov</v>
      </c>
      <c r="X45" s="203">
        <f>'LibPAS export'!BB47</f>
        <v>1</v>
      </c>
      <c r="Y45" s="203">
        <f>'LibPAS export'!BC47</f>
        <v>1</v>
      </c>
      <c r="Z45" s="203">
        <f>'LibPAS export'!BD47</f>
        <v>0</v>
      </c>
      <c r="AA45" s="203">
        <f>'LibPAS export'!BE47</f>
        <v>2</v>
      </c>
      <c r="AB45" s="10">
        <f>'LibPAS export'!BH47</f>
        <v>3200</v>
      </c>
      <c r="AC45" s="203">
        <f>'LibPAS export'!BI47</f>
        <v>1</v>
      </c>
      <c r="AD45" s="203">
        <f>'LibPAS export'!BJ47</f>
        <v>0</v>
      </c>
      <c r="AE45" s="203">
        <f>'LibPAS export'!BK47</f>
        <v>1</v>
      </c>
      <c r="AF45" s="203">
        <f>'LibPAS export'!BL47</f>
        <v>9</v>
      </c>
      <c r="AG45" s="203">
        <f>'LibPAS export'!BM47</f>
        <v>10</v>
      </c>
      <c r="AH45" s="286">
        <f>'LibPAS export'!BN47</f>
        <v>0.1</v>
      </c>
      <c r="AI45" s="246">
        <f>'LibPAS export'!BO47</f>
        <v>72968</v>
      </c>
      <c r="AJ45" s="246" t="str">
        <f>'LibPAS export'!BP47</f>
        <v>59,526-83,336</v>
      </c>
      <c r="AK45" s="274" t="str">
        <f>'LibPAS export'!BQ47</f>
        <v>1990</v>
      </c>
      <c r="AL45" s="276" t="str">
        <f>'LibPAS export'!BR47</f>
        <v/>
      </c>
      <c r="AM45" s="276">
        <f>'LibPAS export'!BS47</f>
        <v>10.45</v>
      </c>
      <c r="AN45" s="276" t="str">
        <f>'LibPAS export'!BT47</f>
        <v/>
      </c>
      <c r="AO45" s="276" t="str">
        <f>'LibPAS export'!BU47</f>
        <v/>
      </c>
      <c r="AP45" s="246">
        <f>'LibPAS export'!BW47</f>
        <v>0</v>
      </c>
      <c r="AQ45" s="246">
        <f>'LibPAS export'!BX47</f>
        <v>529939</v>
      </c>
      <c r="AR45" s="246">
        <f>'LibPAS export'!BY47</f>
        <v>529939</v>
      </c>
      <c r="AS45" s="246">
        <f>'LibPAS export'!BZ47</f>
        <v>100640</v>
      </c>
      <c r="AT45" s="246">
        <f>'LibPAS export'!CA47</f>
        <v>0</v>
      </c>
      <c r="AU45" s="246">
        <f>'LibPAS export'!CB47</f>
        <v>100640</v>
      </c>
      <c r="AV45" s="246">
        <f>'LibPAS export'!CC47</f>
        <v>0</v>
      </c>
      <c r="AW45" s="246">
        <f>'LibPAS export'!CD47</f>
        <v>0</v>
      </c>
      <c r="AX45" s="246">
        <f>'LibPAS export'!CE47</f>
        <v>0</v>
      </c>
      <c r="AY45" s="246">
        <f>'LibPAS export'!CF47</f>
        <v>20682</v>
      </c>
      <c r="AZ45" s="246">
        <f>'LibPAS export'!BV47</f>
        <v>651261</v>
      </c>
      <c r="BA45" s="246">
        <f>'LibPAS export'!CH47</f>
        <v>304303</v>
      </c>
      <c r="BB45" s="246">
        <f>'LibPAS export'!CI47</f>
        <v>100023</v>
      </c>
      <c r="BC45" s="246">
        <f>'LibPAS export'!CJ47</f>
        <v>404326</v>
      </c>
      <c r="BD45" s="246">
        <f>'LibPAS export'!CK47</f>
        <v>77506</v>
      </c>
      <c r="BE45" s="246">
        <f>'LibPAS export'!CL47</f>
        <v>2500</v>
      </c>
      <c r="BF45" s="246">
        <f>'LibPAS export'!CM47</f>
        <v>15189</v>
      </c>
      <c r="BG45" s="246">
        <f>'LibPAS export'!CN47</f>
        <v>95195</v>
      </c>
      <c r="BH45" s="246">
        <f>'LibPAS export'!CO47</f>
        <v>70006</v>
      </c>
      <c r="BI45" s="246">
        <f>'LibPAS export'!CP47</f>
        <v>569527</v>
      </c>
      <c r="BJ45" s="246">
        <f>'LibPAS export'!CQ47</f>
        <v>52066</v>
      </c>
      <c r="BK45" s="283">
        <f>'LibPAS export'!CG47</f>
        <v>7.9946400000000001E-2</v>
      </c>
      <c r="BL45" s="246">
        <f>'LibPAS export'!CR47</f>
        <v>986</v>
      </c>
      <c r="BM45" s="246">
        <f>'LibPAS export'!CS47</f>
        <v>0</v>
      </c>
      <c r="BN45" s="246">
        <f>'LibPAS export'!CT47</f>
        <v>9861</v>
      </c>
      <c r="BO45" s="246">
        <f>'LibPAS export'!CU47</f>
        <v>0</v>
      </c>
      <c r="BP45" s="246">
        <f>'LibPAS export'!CV47</f>
        <v>10847</v>
      </c>
      <c r="BQ45" s="246">
        <f>'LibPAS export'!CW47</f>
        <v>986</v>
      </c>
      <c r="BR45" s="10">
        <f>'LibPAS export'!CY47</f>
        <v>34176</v>
      </c>
      <c r="BS45" s="10">
        <f>'LibPAS export'!CZ47</f>
        <v>54640</v>
      </c>
      <c r="BT45" s="10">
        <f>'LibPAS export'!DA47</f>
        <v>88816</v>
      </c>
      <c r="BU45" s="10">
        <f>'LibPAS export'!DB47</f>
        <v>25010</v>
      </c>
      <c r="BV45" s="10">
        <f>'LibPAS export'!DC47</f>
        <v>21685</v>
      </c>
      <c r="BW45" s="10">
        <f>'LibPAS export'!DD47</f>
        <v>46695</v>
      </c>
      <c r="BX45" s="10">
        <f>'LibPAS export'!DE47</f>
        <v>233</v>
      </c>
      <c r="BY45" s="10">
        <f>'LibPAS export'!DF47</f>
        <v>0</v>
      </c>
      <c r="BZ45" s="10">
        <f>'LibPAS export'!DG47</f>
        <v>233</v>
      </c>
      <c r="CA45" s="10">
        <f>'LibPAS export'!DH47</f>
        <v>135744</v>
      </c>
      <c r="CB45" s="10" t="str">
        <f>'LibPAS export'!DI47</f>
        <v/>
      </c>
      <c r="CC45" s="10">
        <f>'LibPAS export'!DJ47</f>
        <v>135744</v>
      </c>
      <c r="CD45" s="10">
        <f>'LibPAS export'!DK47</f>
        <v>382</v>
      </c>
      <c r="CE45" s="258">
        <f>'LibPAS export'!DX47</f>
        <v>36946</v>
      </c>
      <c r="CF45" s="244">
        <f>'LibPAS export'!DP47</f>
        <v>0</v>
      </c>
      <c r="CG45" s="244">
        <f>'LibPAS export'!DQ47</f>
        <v>67</v>
      </c>
      <c r="CH45" s="244">
        <f>'LibPAS export'!DR47</f>
        <v>67</v>
      </c>
      <c r="CI45" s="258">
        <f>'LibPAS export'!DM47</f>
        <v>4677</v>
      </c>
      <c r="CJ45" s="258">
        <f>'LibPAS export'!EC47</f>
        <v>2155</v>
      </c>
      <c r="CK45" s="258">
        <f>'LibPAS export'!DN47</f>
        <v>3081</v>
      </c>
      <c r="CL45" s="258">
        <f>'LibPAS export'!EG47</f>
        <v>563</v>
      </c>
      <c r="CM45" s="203">
        <f>'LibPAS export'!DS47</f>
        <v>0</v>
      </c>
      <c r="CN45" s="203">
        <f>'LibPAS export'!EQ47</f>
        <v>19</v>
      </c>
      <c r="CO45" s="244">
        <f>'LibPAS export'!DL47</f>
        <v>136</v>
      </c>
      <c r="CP45" s="10">
        <f>'LibPAS export'!ET47</f>
        <v>48381</v>
      </c>
      <c r="CQ45" s="10">
        <f>'LibPAS export'!EU47</f>
        <v>14354</v>
      </c>
      <c r="CR45" s="10">
        <f>'LibPAS export'!EV47</f>
        <v>62735</v>
      </c>
      <c r="CS45" s="10">
        <f>'LibPAS export'!EW47</f>
        <v>836</v>
      </c>
      <c r="CT45" s="10">
        <f>'LibPAS export'!EX47</f>
        <v>0</v>
      </c>
      <c r="CU45" s="10">
        <f>'LibPAS export'!EY47</f>
        <v>836</v>
      </c>
      <c r="CV45" s="10">
        <f>'LibPAS export'!EZ47</f>
        <v>29817</v>
      </c>
      <c r="CW45" s="10">
        <f>'LibPAS export'!FA47</f>
        <v>10358</v>
      </c>
      <c r="CX45" s="10">
        <f>'LibPAS export'!FB47</f>
        <v>40175</v>
      </c>
      <c r="CY45" s="10">
        <f>'LibPAS export'!FC47</f>
        <v>103746</v>
      </c>
      <c r="CZ45" s="10">
        <f>'LibPAS export'!FE47</f>
        <v>1254</v>
      </c>
      <c r="DA45" s="10" t="str">
        <f>'LibPAS export'!FF47</f>
        <v/>
      </c>
      <c r="DB45" s="10">
        <f>'LibPAS export'!FG47</f>
        <v>105000</v>
      </c>
      <c r="DC45" s="10">
        <f>'LibPAS export'!FH47</f>
        <v>4953</v>
      </c>
      <c r="DD45" s="10">
        <f>'LibPAS export'!FQ47</f>
        <v>109</v>
      </c>
      <c r="DE45" s="10">
        <f t="shared" si="0"/>
        <v>5062</v>
      </c>
      <c r="DF45" s="10">
        <f>'LibPAS export'!FI47</f>
        <v>27024</v>
      </c>
      <c r="DG45" s="10">
        <f>'LibPAS export'!FN47</f>
        <v>1281</v>
      </c>
      <c r="DH45" s="10">
        <f>'LibPAS export'!FR47</f>
        <v>0</v>
      </c>
      <c r="DI45" s="10">
        <f>'LibPAS export'!FS47</f>
        <v>1390</v>
      </c>
      <c r="DJ45" s="258" t="str">
        <f>'LibPAS export'!FJ47</f>
        <v/>
      </c>
      <c r="DK45" s="258">
        <f>'LibPAS export'!FK47</f>
        <v>31977</v>
      </c>
      <c r="DL45" s="10">
        <f>'LibPAS export'!FU47</f>
        <v>135521</v>
      </c>
      <c r="DM45" s="10">
        <f>'LibPAS export'!FV47</f>
        <v>1671</v>
      </c>
      <c r="DN45" s="10" t="str">
        <f>'LibPAS export'!FW47</f>
        <v/>
      </c>
      <c r="DO45" s="10">
        <f>'LibPAS export'!FX47</f>
        <v>2505</v>
      </c>
      <c r="DP45" s="10">
        <f>'LibPAS export'!ER47</f>
        <v>139697</v>
      </c>
      <c r="DQ45" s="10">
        <f>'LibPAS export'!FY47</f>
        <v>0</v>
      </c>
      <c r="DR45" s="10">
        <f>'LibPAS export'!GA47</f>
        <v>39492</v>
      </c>
      <c r="DS45" s="10">
        <f>'LibPAS export'!GB47</f>
        <v>12920</v>
      </c>
      <c r="DT45" s="10">
        <f>'LibPAS export'!GC47</f>
        <v>52412</v>
      </c>
      <c r="DU45" s="10">
        <f>'LibPAS export'!GD47</f>
        <v>135273</v>
      </c>
      <c r="DV45" s="244">
        <f>'LibPAS export'!GO47</f>
        <v>0</v>
      </c>
      <c r="DW45" s="244">
        <f>'LibPAS export'!GP47</f>
        <v>0</v>
      </c>
      <c r="DX45" s="244">
        <f>'LibPAS export'!GQ47</f>
        <v>129</v>
      </c>
      <c r="DY45" s="244">
        <f>'LibPAS export'!GR47</f>
        <v>50</v>
      </c>
      <c r="DZ45" s="244">
        <f>'LibPAS export'!GS47</f>
        <v>0</v>
      </c>
      <c r="EA45" s="244">
        <f>'LibPAS export'!GT47</f>
        <v>2</v>
      </c>
      <c r="EB45" s="244">
        <f>'LibPAS export'!GU47</f>
        <v>181</v>
      </c>
      <c r="EC45" s="244">
        <f>'LibPAS export'!GV47</f>
        <v>0</v>
      </c>
      <c r="ED45" s="244">
        <f>'LibPAS export'!GW47</f>
        <v>0</v>
      </c>
      <c r="EE45" s="244">
        <f>'LibPAS export'!GX47</f>
        <v>0</v>
      </c>
      <c r="EF45" s="10">
        <f>'LibPAS export'!HB47</f>
        <v>3190</v>
      </c>
      <c r="EG45" s="10">
        <f>'LibPAS export'!HC47</f>
        <v>1520</v>
      </c>
      <c r="EH45" s="10">
        <f>'LibPAS export'!HD47</f>
        <v>4710</v>
      </c>
      <c r="EI45" s="10">
        <f>'LibPAS export'!GY47</f>
        <v>0</v>
      </c>
      <c r="EJ45" s="10">
        <f>'LibPAS export'!GZ47</f>
        <v>156</v>
      </c>
      <c r="EK45" s="10">
        <f>'LibPAS export'!HA47</f>
        <v>156</v>
      </c>
      <c r="EL45" s="10">
        <f>'LibPAS export'!HE47</f>
        <v>4866</v>
      </c>
      <c r="EM45" s="10" t="s">
        <v>5026</v>
      </c>
      <c r="EN45" s="10" t="s">
        <v>5026</v>
      </c>
      <c r="EO45" s="10" t="s">
        <v>5026</v>
      </c>
      <c r="EP45" s="10" t="s">
        <v>5026</v>
      </c>
      <c r="EQ45" s="258">
        <f>'LibPAS export'!HQ47</f>
        <v>96</v>
      </c>
      <c r="ER45" s="258">
        <f>'LibPAS export'!HR47</f>
        <v>1461</v>
      </c>
      <c r="ES45" s="10">
        <f>'LibPAS export'!HL47</f>
        <v>13200</v>
      </c>
      <c r="ET45" s="10">
        <f>'LibPAS export'!HJ47</f>
        <v>3250</v>
      </c>
      <c r="EU45" s="10">
        <f>'LibPAS export'!HK47</f>
        <v>800</v>
      </c>
      <c r="EV45" s="244">
        <f>'LibPAS export'!HS47</f>
        <v>844</v>
      </c>
      <c r="EW45" s="244">
        <f>'LibPAS export'!HT47</f>
        <v>848</v>
      </c>
      <c r="EX45" s="203" t="str">
        <f>'LibPAS export'!AT47</f>
        <v>leecountync.gov/library</v>
      </c>
      <c r="EY45" s="244">
        <f>'LibPAS export'!HU47</f>
        <v>13</v>
      </c>
      <c r="EZ45" s="244">
        <f>'LibPAS export'!HV47</f>
        <v>25</v>
      </c>
      <c r="FA45" s="258">
        <f>'LibPAS export'!HW47</f>
        <v>26186</v>
      </c>
      <c r="FB45" s="10" t="str">
        <f>'LibPAS export'!HY47</f>
        <v/>
      </c>
      <c r="FC45" s="10">
        <f>'LibPAS export'!HZ47</f>
        <v>3526</v>
      </c>
      <c r="FD45" s="203" t="s">
        <v>1530</v>
      </c>
      <c r="FE45" s="203" t="s">
        <v>1530</v>
      </c>
      <c r="FF45" s="203" t="s">
        <v>1530</v>
      </c>
      <c r="FG45" s="203" t="s">
        <v>1530</v>
      </c>
      <c r="FH45" s="203" t="s">
        <v>1530</v>
      </c>
      <c r="FI45" s="203" t="s">
        <v>1530</v>
      </c>
      <c r="FJ45" s="203" t="s">
        <v>1530</v>
      </c>
      <c r="FK45" s="203" t="s">
        <v>1530</v>
      </c>
      <c r="FL45" s="203" t="s">
        <v>1530</v>
      </c>
      <c r="FM45" s="203" t="s">
        <v>1530</v>
      </c>
      <c r="FN45" s="203" t="s">
        <v>1530</v>
      </c>
      <c r="FO45" s="203" t="s">
        <v>1530</v>
      </c>
      <c r="FP45" s="203" t="s">
        <v>1530</v>
      </c>
      <c r="FQ45" s="203" t="s">
        <v>1530</v>
      </c>
      <c r="FR45" s="203" t="s">
        <v>1530</v>
      </c>
      <c r="FS45" s="203" t="s">
        <v>1530</v>
      </c>
      <c r="FT45" s="203" t="s">
        <v>1530</v>
      </c>
      <c r="FU45" s="203" t="s">
        <v>1530</v>
      </c>
      <c r="FV45" s="203" t="s">
        <v>1530</v>
      </c>
      <c r="FW45" s="203" t="s">
        <v>1530</v>
      </c>
      <c r="FX45" s="203" t="s">
        <v>1530</v>
      </c>
      <c r="FY45" s="203" t="s">
        <v>1530</v>
      </c>
      <c r="FZ45" s="203" t="s">
        <v>1530</v>
      </c>
      <c r="GA45" s="203" t="s">
        <v>1530</v>
      </c>
      <c r="GB45" s="203" t="s">
        <v>1530</v>
      </c>
      <c r="GC45" s="203" t="str">
        <f>'LibPAS export'!G47</f>
        <v>NC0042</v>
      </c>
      <c r="GD45" s="203" t="str">
        <f>'LibPAS export'!H47</f>
        <v>C-LEE</v>
      </c>
      <c r="GE45" s="203" t="str">
        <f>'LibPAS export'!I47</f>
        <v>NO</v>
      </c>
      <c r="GF45" s="203" t="str">
        <f>'LibPAS export'!J47</f>
        <v>CO</v>
      </c>
      <c r="GG45" s="203" t="str">
        <f>'LibPAS export'!K47</f>
        <v>MO</v>
      </c>
      <c r="GH45" s="203" t="str">
        <f>'LibPAS export'!L47</f>
        <v>Y</v>
      </c>
      <c r="GI45" s="203" t="str">
        <f>'LibPAS export'!M47</f>
        <v>CO1</v>
      </c>
      <c r="GJ45" s="203" t="str">
        <f>'LibPAS export'!N47</f>
        <v>N</v>
      </c>
      <c r="GK45" s="258">
        <f>'LibPAS export'!O47</f>
        <v>59073</v>
      </c>
      <c r="GL45" s="203">
        <f>'LibPAS export'!AH47</f>
        <v>2</v>
      </c>
      <c r="GM45" s="203" t="str">
        <f>'LibPAS export'!AI47</f>
        <v>County</v>
      </c>
      <c r="GN45" s="203" t="str">
        <f>'LibPAS export'!P47</f>
        <v>Yes</v>
      </c>
      <c r="GO45" s="203">
        <f>'LibPAS export'!Q47</f>
        <v>322</v>
      </c>
      <c r="GP45" s="203">
        <f>'LibPAS export'!R47</f>
        <v>17</v>
      </c>
      <c r="GQ45" s="203">
        <f>'LibPAS export'!S47</f>
        <v>410</v>
      </c>
      <c r="GR45" s="203">
        <f>'LibPAS export'!T47</f>
        <v>2794</v>
      </c>
      <c r="GS45" s="203">
        <f>'LibPAS export'!U47</f>
        <v>17</v>
      </c>
      <c r="GT45" s="203">
        <f>'LibPAS export'!V47</f>
        <v>6</v>
      </c>
      <c r="GU45" s="203">
        <f>'LibPAS export'!W47</f>
        <v>17</v>
      </c>
      <c r="GV45" s="203">
        <f>'LibPAS export'!X47</f>
        <v>90</v>
      </c>
      <c r="GW45" s="283">
        <f>'LibPAS export'!GF47</f>
        <v>0.96794000000000002</v>
      </c>
      <c r="GX45" s="283">
        <f>'LibPAS export'!GG47</f>
        <v>0</v>
      </c>
      <c r="GY45" s="245">
        <f>'LibPAS export'!GH47</f>
        <v>26.883980000000001</v>
      </c>
      <c r="GZ45" s="245">
        <f>'LibPAS export'!GI47</f>
        <v>26.312850000000001</v>
      </c>
      <c r="HA45" s="245" t="str">
        <f>'LibPAS export'!GJ47</f>
        <v/>
      </c>
      <c r="HB45" s="284">
        <f>'LibPAS export'!JC47</f>
        <v>4.0768700000000004</v>
      </c>
      <c r="HC45" s="284">
        <f>'LibPAS export'!JD47</f>
        <v>2.8943099999999999</v>
      </c>
      <c r="HD45" s="284">
        <f>'LibPAS export'!JE47</f>
        <v>0.68144000000000005</v>
      </c>
      <c r="HE45" s="284">
        <f>'LibPAS export'!JF47</f>
        <v>10.866350000000001</v>
      </c>
      <c r="HF45" s="284">
        <f>'LibPAS export'!JG47</f>
        <v>7.7143800000000002</v>
      </c>
      <c r="HG45" s="284">
        <f>'LibPAS export'!JH47</f>
        <v>1.8162799999999999</v>
      </c>
      <c r="HH45" s="284">
        <f>'LibPAS export'!JI47</f>
        <v>4.2102000000000004</v>
      </c>
      <c r="HI45" s="284">
        <f>'LibPAS export'!JJ47</f>
        <v>2.9889600000000001</v>
      </c>
      <c r="HJ45" s="284">
        <f>'LibPAS export'!JK47</f>
        <v>0.70372999999999997</v>
      </c>
      <c r="HK45" s="284">
        <f>'LibPAS export'!JL47</f>
        <v>43.145980000000002</v>
      </c>
      <c r="HL45" s="284">
        <f>'LibPAS export'!JM47</f>
        <v>30.630759999999999</v>
      </c>
      <c r="HM45" s="284">
        <f>'LibPAS export'!JN47</f>
        <v>7.2117399999999998</v>
      </c>
      <c r="HN45" s="284">
        <f>'LibPAS export'!JO47</f>
        <v>117.04213</v>
      </c>
      <c r="HO45" s="284">
        <f>'LibPAS export'!JP47</f>
        <v>83.092070000000007</v>
      </c>
      <c r="HP45" s="284">
        <f>'LibPAS export'!JQ47</f>
        <v>19.563300000000002</v>
      </c>
      <c r="HQ45" s="284">
        <f>'LibPAS export'!JR47</f>
        <v>13.887180000000001</v>
      </c>
      <c r="HR45" s="284">
        <f>'LibPAS export'!JS47</f>
        <v>9.8589599999999997</v>
      </c>
      <c r="HS45" s="284">
        <f>'LibPAS export'!JT47</f>
        <v>2.3212100000000002</v>
      </c>
      <c r="HT45" s="284">
        <f>'LibPAS export'!JU47</f>
        <v>2.3648199999999999</v>
      </c>
      <c r="HU45" s="284">
        <f>'LibPAS export'!JV47</f>
        <v>2.28993</v>
      </c>
      <c r="HV45" s="284">
        <f>'LibPAS export'!JW47</f>
        <v>16.103179999999998</v>
      </c>
      <c r="HW45" s="284">
        <f>'LibPAS export'!JX47</f>
        <v>16.179500000000001</v>
      </c>
      <c r="HX45" s="284">
        <f>'LibPAS export'!JY47</f>
        <v>0.22345000000000001</v>
      </c>
      <c r="HY45" s="284">
        <f>'LibPAS export'!JZ47</f>
        <v>0.69423999999999997</v>
      </c>
      <c r="HZ45" s="284">
        <f>'LibPAS export'!KA47</f>
        <v>0.88724000000000003</v>
      </c>
      <c r="IA45" s="284">
        <f>'LibPAS export'!KB47</f>
        <v>8.2369999999999999E-2</v>
      </c>
      <c r="IB45" s="284">
        <f>'LibPAS export'!KC47</f>
        <v>1.4290000000000001E-2</v>
      </c>
      <c r="IC45" s="284">
        <f>'LibPAS export'!KD47</f>
        <v>1.436E-2</v>
      </c>
      <c r="ID45" s="284">
        <f>'LibPAS export'!KE47</f>
        <v>0.44328000000000001</v>
      </c>
      <c r="IE45" s="284">
        <f>'LibPAS export'!KF47</f>
        <v>0</v>
      </c>
      <c r="IF45" s="284">
        <f>'LibPAS export'!KG47</f>
        <v>7.9729999999999995E-2</v>
      </c>
      <c r="IG45" s="284">
        <f>'LibPAS export'!KH47</f>
        <v>1320</v>
      </c>
      <c r="IH45" s="284">
        <f>'LibPAS export'!KI47</f>
        <v>13200</v>
      </c>
      <c r="II45" s="284">
        <f>'LibPAS export'!KJ47</f>
        <v>13200</v>
      </c>
      <c r="IJ45" s="284">
        <f>'LibPAS export'!KK47</f>
        <v>13527</v>
      </c>
      <c r="IK45" s="284">
        <f>'LibPAS export'!KL47</f>
        <v>135273</v>
      </c>
      <c r="IL45" s="284">
        <f>'LibPAS export'!KM47</f>
        <v>135273</v>
      </c>
      <c r="IM45" s="284">
        <f>'LibPAS export'!KN47</f>
        <v>139697</v>
      </c>
      <c r="IN45" s="284">
        <f>'LibPAS export'!KO47</f>
        <v>139697</v>
      </c>
      <c r="IO45" s="284">
        <f>'LibPAS export'!KP47</f>
        <v>0.75302000000000002</v>
      </c>
      <c r="IP45" s="284">
        <f>'LibPAS export'!KQ47</f>
        <v>13969</v>
      </c>
      <c r="IQ45" s="284">
        <f>'LibPAS export'!KR47</f>
        <v>6.7161999999999997</v>
      </c>
      <c r="IR45" s="284">
        <f>'LibPAS export'!KS47</f>
        <v>1.7036500000000001</v>
      </c>
      <c r="IS45" s="284">
        <f>'LibPAS export'!KT47</f>
        <v>8.9709199999999996</v>
      </c>
      <c r="IT45" s="284">
        <f>'LibPAS export'!KU47</f>
        <v>0</v>
      </c>
      <c r="IU45" s="284">
        <f>'LibPAS export'!KV47</f>
        <v>0.35010999999999998</v>
      </c>
      <c r="IV45" s="284">
        <f>'LibPAS export'!KW47</f>
        <v>11.02468</v>
      </c>
      <c r="IW45" s="284">
        <f>'LibPAS export'!KX47</f>
        <v>6.8445099999999996</v>
      </c>
      <c r="IX45" s="284">
        <f>'LibPAS export'!KY47</f>
        <v>3.14045</v>
      </c>
      <c r="IY45" s="284">
        <f>'LibPAS export'!KZ47</f>
        <v>0</v>
      </c>
      <c r="IZ45" s="284">
        <f>'LibPAS export'!LA47</f>
        <v>2.3E-3</v>
      </c>
      <c r="JA45" s="284">
        <f>'LibPAS export'!LB47</f>
        <v>0.62543000000000004</v>
      </c>
      <c r="JB45" s="284">
        <f>'LibPAS export'!LC47</f>
        <v>1.1299999999999999E-3</v>
      </c>
      <c r="JC45" s="284">
        <f>'LibPAS export'!LD47</f>
        <v>1.908E-2</v>
      </c>
      <c r="JD45" s="284">
        <f>'LibPAS export'!LE47</f>
        <v>0.1908</v>
      </c>
      <c r="JE45" s="284">
        <f>'LibPAS export'!LF47</f>
        <v>2.59483</v>
      </c>
      <c r="JF45" s="284">
        <f>'LibPAS export'!LG47</f>
        <v>2.2978999999999998</v>
      </c>
      <c r="JG45" s="284">
        <f>'LibPAS export'!LH47</f>
        <v>0.15235000000000001</v>
      </c>
      <c r="JH45" s="284">
        <f>'LibPAS export'!LI47</f>
        <v>704</v>
      </c>
      <c r="JI45" s="284">
        <f>'LibPAS export'!LJ47</f>
        <v>1.27833</v>
      </c>
      <c r="JJ45" s="284">
        <f>'LibPAS export'!LK47</f>
        <v>1.1850799999999999</v>
      </c>
      <c r="JK45" s="284">
        <f>'LibPAS export'!LL47</f>
        <v>130</v>
      </c>
      <c r="JL45" s="284">
        <f>'LibPAS export'!LM47</f>
        <v>69</v>
      </c>
      <c r="JM45" s="284">
        <f>'LibPAS export'!LN47</f>
        <v>9.6410699999999991</v>
      </c>
      <c r="JN45" s="284">
        <f>'LibPAS export'!LO47</f>
        <v>1.61148</v>
      </c>
      <c r="JO45" s="284">
        <f>'LibPAS export'!LP47</f>
        <v>1.3120400000000001</v>
      </c>
      <c r="JP45" s="284">
        <f>'LibPAS export'!LQ47</f>
        <v>0.16928000000000001</v>
      </c>
      <c r="JQ45" s="284">
        <f>'LibPAS export'!LR47</f>
        <v>1.6930000000000001E-2</v>
      </c>
      <c r="JR45" s="284">
        <f>'LibPAS export'!LS47</f>
        <v>0.17172000000000001</v>
      </c>
      <c r="JS45" s="284">
        <f>'LibPAS export'!LT47</f>
        <v>16</v>
      </c>
      <c r="JT45" s="284">
        <f>'LibPAS export'!LU47</f>
        <v>16</v>
      </c>
      <c r="JU45" s="284">
        <f>'LibPAS export'!LV47</f>
        <v>1.0327</v>
      </c>
      <c r="JV45" s="284">
        <f>'LibPAS export'!LW47</f>
        <v>2686</v>
      </c>
      <c r="JW45" s="284">
        <f>'LibPAS export'!LX47</f>
        <v>42.27281</v>
      </c>
      <c r="JX45" s="284">
        <f>'LibPAS export'!LY47</f>
        <v>2601</v>
      </c>
      <c r="JY45" s="284">
        <f>'LibPAS export'!LZ47</f>
        <v>4.125</v>
      </c>
      <c r="JZ45" s="284">
        <f>'LibPAS export'!MA47</f>
        <v>43.65531</v>
      </c>
      <c r="KA45" s="284">
        <f>'LibPAS export'!MB47</f>
        <v>9.758E-2</v>
      </c>
      <c r="KB45" s="284">
        <f>'LibPAS export'!MC47</f>
        <v>253</v>
      </c>
      <c r="KC45" s="284">
        <f>'LibPAS export'!MD47</f>
        <v>1.32799</v>
      </c>
      <c r="KD45" s="284">
        <f>'LibPAS export'!ME47</f>
        <v>0.70372999999999997</v>
      </c>
      <c r="KE45" s="284">
        <f>'LibPAS export'!MF47</f>
        <v>1.3714200000000001</v>
      </c>
      <c r="KF45" s="284">
        <f>'LibPAS export'!MG47</f>
        <v>5.4170299999999996</v>
      </c>
      <c r="KG45" s="284">
        <f>'LibPAS export'!MH47</f>
        <v>2.6653600000000002</v>
      </c>
      <c r="KH45" s="284">
        <f>'LibPAS export'!MI47</f>
        <v>4.2102000000000004</v>
      </c>
      <c r="KI45" s="284">
        <f>'LibPAS export'!MJ47</f>
        <v>15.38462</v>
      </c>
      <c r="KJ45" s="284">
        <f>'LibPAS export'!MK47</f>
        <v>40432</v>
      </c>
      <c r="KK45" s="284">
        <f>'LibPAS export'!ML47</f>
        <v>30430</v>
      </c>
      <c r="KL45" s="284">
        <f>'LibPAS export'!MM47</f>
        <v>7.1580000000000005E-2</v>
      </c>
      <c r="KM45" s="284">
        <f>'LibPAS export'!MN47</f>
        <v>0.75758000000000003</v>
      </c>
      <c r="KN45" s="284">
        <f>'LibPAS export'!MO47</f>
        <v>7.392E-2</v>
      </c>
      <c r="KO45" s="284">
        <f>'LibPAS export'!MP47</f>
        <v>7.1599999999999997E-3</v>
      </c>
      <c r="KP45" s="284">
        <f>'LibPAS export'!MQ47</f>
        <v>7.5759999999999994E-2</v>
      </c>
      <c r="KQ45" s="284">
        <f>'LibPAS export'!MR47</f>
        <v>7.3899999999999999E-3</v>
      </c>
      <c r="KR45" s="284">
        <f>'LibPAS export'!MS47</f>
        <v>1</v>
      </c>
      <c r="KS45" s="284">
        <f>'LibPAS export'!MT47</f>
        <v>0.1</v>
      </c>
      <c r="KT45" s="284">
        <f>'LibPAS export'!MU47</f>
        <v>0.9</v>
      </c>
      <c r="KU45" s="284">
        <f>'LibPAS export'!MV47</f>
        <v>0.24738209999999999</v>
      </c>
      <c r="KV45" s="284">
        <f>'LibPAS export'!MW47</f>
        <v>0.75261789999999995</v>
      </c>
      <c r="KW45" s="284">
        <f>'LibPAS export'!MX47</f>
        <v>0.1671475</v>
      </c>
      <c r="KX45" s="284">
        <f>'LibPAS export'!MY47</f>
        <v>4.3895999999999996E-3</v>
      </c>
      <c r="KY45" s="284">
        <f>'LibPAS export'!MZ47</f>
        <v>0.17562469999999999</v>
      </c>
      <c r="KZ45" s="284">
        <f>'LibPAS export'!NA47</f>
        <v>2.6669499999999999E-2</v>
      </c>
      <c r="LA45" s="284">
        <f>'LibPAS export'!NB47</f>
        <v>0.1229195</v>
      </c>
      <c r="LB45" s="284">
        <f>'LibPAS export'!NC47</f>
        <v>0.1360884</v>
      </c>
      <c r="LC45" s="284">
        <f>'LibPAS export'!ND47</f>
        <v>0.53430829999999996</v>
      </c>
      <c r="LD45" s="284">
        <f>'LibPAS export'!NE47</f>
        <v>0.70993300000000004</v>
      </c>
      <c r="LE45" s="284">
        <f>'LibPAS export'!NF47</f>
        <v>0</v>
      </c>
      <c r="LF45" s="284">
        <f>'LibPAS export'!NG47</f>
        <v>0.8137122</v>
      </c>
      <c r="LG45" s="284">
        <f>'LibPAS export'!NH47</f>
        <v>3.1756899999999998E-2</v>
      </c>
      <c r="LH45" s="284">
        <f>'LibPAS export'!NI47</f>
        <v>0.154531</v>
      </c>
      <c r="LI45" s="284">
        <f>'LibPAS export'!NJ47</f>
        <v>10002</v>
      </c>
      <c r="LJ45" s="284">
        <f>'LibPAS export'!NK47</f>
        <v>2.5809500000000001</v>
      </c>
      <c r="LK45" s="284">
        <f>'LibPAS export'!NL47</f>
        <v>59073</v>
      </c>
      <c r="LL45" s="284">
        <f>'LibPAS export'!NM47</f>
        <v>59073</v>
      </c>
      <c r="LM45" s="284">
        <f>'LibPAS export'!NN47</f>
        <v>5907</v>
      </c>
      <c r="LN45" s="284">
        <f>'LibPAS export'!NO47</f>
        <v>0.81418140000000006</v>
      </c>
      <c r="LO45" s="284">
        <f>'LibPAS export'!NP47</f>
        <v>2.6261900000000001E-2</v>
      </c>
      <c r="LP45" s="284">
        <f>'LibPAS export'!NQ47</f>
        <v>0.1595567</v>
      </c>
      <c r="LQ45" s="284">
        <f>'LibPAS export'!NR47</f>
        <v>0.45906999999999998</v>
      </c>
      <c r="LR45" s="284">
        <f>'LibPAS export'!NS47</f>
        <v>1.3966499999999999</v>
      </c>
      <c r="LS45" s="284">
        <f>'LibPAS export'!NT47</f>
        <v>0.34550999999999998</v>
      </c>
      <c r="LT45" s="284">
        <f>'LibPAS export'!NU47</f>
        <v>55</v>
      </c>
      <c r="LU45" s="284">
        <f>'LibPAS export'!NV47</f>
        <v>1.8024</v>
      </c>
      <c r="LV45" s="284">
        <f>'LibPAS export'!NW47</f>
        <v>9</v>
      </c>
      <c r="LW45" s="284">
        <f>'LibPAS export'!NX47</f>
        <v>1.4674799999999999</v>
      </c>
      <c r="LX45" s="284">
        <f>'LibPAS export'!NY47</f>
        <v>0.24529000000000001</v>
      </c>
      <c r="LY45" s="284">
        <f>'LibPAS export'!NZ47</f>
        <v>0.2145</v>
      </c>
      <c r="LZ45" s="285">
        <f>'LibPAS export'!EH47</f>
        <v>1.96425E-2</v>
      </c>
      <c r="MA45" s="285">
        <f>'LibPAS export'!EI47</f>
        <v>7.3309999999999998E-4</v>
      </c>
      <c r="MB45" s="285">
        <f>'LibPAS export'!EJ47</f>
        <v>0.21380370000000001</v>
      </c>
      <c r="MC45" s="285">
        <f>'LibPAS export'!EK47</f>
        <v>0</v>
      </c>
      <c r="MD45" s="285">
        <f>'LibPAS export'!EL47</f>
        <v>0.19915260000000001</v>
      </c>
      <c r="ME45" s="285">
        <f>'LibPAS export'!EM47</f>
        <v>3.612E-4</v>
      </c>
      <c r="MF45" s="285">
        <f>'LibPAS export'!EN47</f>
        <v>0.73171050000000004</v>
      </c>
      <c r="MG45" s="285">
        <f>'LibPAS export'!EO47</f>
        <v>3.6826999999999999E-2</v>
      </c>
      <c r="MH45" s="285">
        <f>'LibPAS export'!EP47</f>
        <v>0.29357109999999997</v>
      </c>
      <c r="MI45" s="285"/>
    </row>
    <row r="46" spans="1:347" x14ac:dyDescent="0.2">
      <c r="A46" s="6" t="str">
        <f>'LibPAS export'!G48</f>
        <v>NC0106</v>
      </c>
      <c r="B46" s="6" t="s">
        <v>3689</v>
      </c>
      <c r="C46" s="6"/>
      <c r="D46" s="6" t="s">
        <v>5002</v>
      </c>
      <c r="E46" s="203" t="str">
        <f>'LibPAS export'!AG48</f>
        <v>LINCOLN COUNTY PUBLIC LIBRARY</v>
      </c>
      <c r="F46" s="203" t="str">
        <f>'LibPAS export'!AJ48</f>
        <v>LINCOLN</v>
      </c>
      <c r="G46" s="203" t="str">
        <f>'LibPAS export'!Y48</f>
        <v>605 E MAIN ST</v>
      </c>
      <c r="H46" s="203" t="str">
        <f>'LibPAS export'!Z48</f>
        <v>CHERRYVILLE</v>
      </c>
      <c r="I46" s="203" t="str">
        <f>'LibPAS export'!AA48</f>
        <v>28021</v>
      </c>
      <c r="J46" s="203" t="str">
        <f>'LibPAS export'!AB48</f>
        <v>3416</v>
      </c>
      <c r="K46" s="203" t="str">
        <f>'LibPAS export'!AC48</f>
        <v>306 W MAIN ST</v>
      </c>
      <c r="L46" s="203" t="str">
        <f>'LibPAS export'!AD48</f>
        <v>LINCOLNTON</v>
      </c>
      <c r="M46" s="203" t="str">
        <f>'LibPAS export'!AE48</f>
        <v>28092</v>
      </c>
      <c r="N46" s="203" t="str">
        <f>'LibPAS export'!AF48</f>
        <v>3416</v>
      </c>
      <c r="O46" s="203" t="str">
        <f>'LibPAS export'!AK48</f>
        <v>Jennifer Sackett</v>
      </c>
      <c r="P46" s="203" t="str">
        <f>'LibPAS export'!AL48</f>
        <v>(704) 735-8044</v>
      </c>
      <c r="Q46" s="203" t="str">
        <f>'LibPAS export'!AM48</f>
        <v>(704) 732-9042</v>
      </c>
      <c r="R46" s="203" t="str">
        <f>'LibPAS export'!AN48</f>
        <v>jsackett@lincolncounty.org</v>
      </c>
      <c r="S46" s="203" t="str">
        <f>'LibPAS export'!AO48</f>
        <v>Katie Cox</v>
      </c>
      <c r="T46" s="203" t="str">
        <f>'LibPAS export'!AP48</f>
        <v>administrative assistant</v>
      </c>
      <c r="U46" s="203" t="str">
        <f>'LibPAS export'!AQ48</f>
        <v>(704) 732-0548</v>
      </c>
      <c r="V46" s="203" t="str">
        <f>'LibPAS export'!AR48</f>
        <v>(704) 732-9042</v>
      </c>
      <c r="W46" s="203" t="str">
        <f>'LibPAS export'!AS48</f>
        <v>kcox@lincolncounty.org</v>
      </c>
      <c r="X46" s="203">
        <f>'LibPAS export'!BB48</f>
        <v>1</v>
      </c>
      <c r="Y46" s="203">
        <f>'LibPAS export'!BC48</f>
        <v>2</v>
      </c>
      <c r="Z46" s="203">
        <f>'LibPAS export'!BD48</f>
        <v>0</v>
      </c>
      <c r="AA46" s="203">
        <f>'LibPAS export'!BE48</f>
        <v>1</v>
      </c>
      <c r="AB46" s="10">
        <f>'LibPAS export'!BH48</f>
        <v>7641</v>
      </c>
      <c r="AC46" s="203">
        <f>'LibPAS export'!BI48</f>
        <v>1</v>
      </c>
      <c r="AD46" s="203">
        <f>'LibPAS export'!BJ48</f>
        <v>1</v>
      </c>
      <c r="AE46" s="203">
        <f>'LibPAS export'!BK48</f>
        <v>2</v>
      </c>
      <c r="AF46" s="203">
        <f>'LibPAS export'!BL48</f>
        <v>15.75</v>
      </c>
      <c r="AG46" s="203">
        <f>'LibPAS export'!BM48</f>
        <v>17.75</v>
      </c>
      <c r="AH46" s="286">
        <f>'LibPAS export'!BN48</f>
        <v>5.6337999999999999E-2</v>
      </c>
      <c r="AI46" s="246">
        <f>'LibPAS export'!BO48</f>
        <v>75628</v>
      </c>
      <c r="AJ46" s="246" t="str">
        <f>'LibPAS export'!BP48</f>
        <v>$61,401-$93,683</v>
      </c>
      <c r="AK46" s="274" t="str">
        <f>'LibPAS export'!BQ48</f>
        <v>2009</v>
      </c>
      <c r="AL46" s="276">
        <f>'LibPAS export'!BR48</f>
        <v>30763</v>
      </c>
      <c r="AM46" s="276" t="str">
        <f>'LibPAS export'!BS48</f>
        <v/>
      </c>
      <c r="AN46" s="276" t="str">
        <f>'LibPAS export'!BT48</f>
        <v/>
      </c>
      <c r="AO46" s="276" t="str">
        <f>'LibPAS export'!BU48</f>
        <v/>
      </c>
      <c r="AP46" s="246">
        <f>'LibPAS export'!BW48</f>
        <v>0</v>
      </c>
      <c r="AQ46" s="246">
        <f>'LibPAS export'!BX48</f>
        <v>1066962</v>
      </c>
      <c r="AR46" s="246">
        <f>'LibPAS export'!BY48</f>
        <v>1066962</v>
      </c>
      <c r="AS46" s="246">
        <f>'LibPAS export'!BZ48</f>
        <v>116456</v>
      </c>
      <c r="AT46" s="246">
        <f>'LibPAS export'!CA48</f>
        <v>0</v>
      </c>
      <c r="AU46" s="246">
        <f>'LibPAS export'!CB48</f>
        <v>116456</v>
      </c>
      <c r="AV46" s="246">
        <f>'LibPAS export'!CC48</f>
        <v>100000</v>
      </c>
      <c r="AW46" s="246">
        <f>'LibPAS export'!CD48</f>
        <v>0</v>
      </c>
      <c r="AX46" s="246">
        <f>'LibPAS export'!CE48</f>
        <v>100000</v>
      </c>
      <c r="AY46" s="246">
        <f>'LibPAS export'!CF48</f>
        <v>0</v>
      </c>
      <c r="AZ46" s="246">
        <f>'LibPAS export'!BV48</f>
        <v>1283418</v>
      </c>
      <c r="BA46" s="246">
        <f>'LibPAS export'!CH48</f>
        <v>488191</v>
      </c>
      <c r="BB46" s="246">
        <f>'LibPAS export'!CI48</f>
        <v>172676</v>
      </c>
      <c r="BC46" s="246">
        <f>'LibPAS export'!CJ48</f>
        <v>660867</v>
      </c>
      <c r="BD46" s="246">
        <f>'LibPAS export'!CK48</f>
        <v>163486</v>
      </c>
      <c r="BE46" s="246">
        <f>'LibPAS export'!CL48</f>
        <v>5933</v>
      </c>
      <c r="BF46" s="246">
        <f>'LibPAS export'!CM48</f>
        <v>15967</v>
      </c>
      <c r="BG46" s="246">
        <f>'LibPAS export'!CN48</f>
        <v>185386</v>
      </c>
      <c r="BH46" s="246">
        <f>'LibPAS export'!CO48</f>
        <v>236495</v>
      </c>
      <c r="BI46" s="246">
        <f>'LibPAS export'!CP48</f>
        <v>1082748</v>
      </c>
      <c r="BJ46" s="246">
        <f>'LibPAS export'!CQ48</f>
        <v>60985</v>
      </c>
      <c r="BK46" s="283">
        <f>'LibPAS export'!CG48</f>
        <v>4.75176E-2</v>
      </c>
      <c r="BL46" s="246">
        <f>'LibPAS export'!CR48</f>
        <v>0</v>
      </c>
      <c r="BM46" s="246">
        <f>'LibPAS export'!CS48</f>
        <v>0</v>
      </c>
      <c r="BN46" s="246">
        <f>'LibPAS export'!CT48</f>
        <v>0</v>
      </c>
      <c r="BO46" s="246">
        <f>'LibPAS export'!CU48</f>
        <v>0</v>
      </c>
      <c r="BP46" s="246">
        <f>'LibPAS export'!CV48</f>
        <v>0</v>
      </c>
      <c r="BQ46" s="246">
        <f>'LibPAS export'!CW48</f>
        <v>619193</v>
      </c>
      <c r="BR46" s="10">
        <f>'LibPAS export'!CY48</f>
        <v>48454</v>
      </c>
      <c r="BS46" s="10">
        <f>'LibPAS export'!CZ48</f>
        <v>49340</v>
      </c>
      <c r="BT46" s="10">
        <f>'LibPAS export'!DA48</f>
        <v>97794</v>
      </c>
      <c r="BU46" s="10">
        <f>'LibPAS export'!DB48</f>
        <v>29524</v>
      </c>
      <c r="BV46" s="10">
        <f>'LibPAS export'!DC48</f>
        <v>16287</v>
      </c>
      <c r="BW46" s="10">
        <f>'LibPAS export'!DD48</f>
        <v>45811</v>
      </c>
      <c r="BX46" s="10">
        <f>'LibPAS export'!DE48</f>
        <v>5296</v>
      </c>
      <c r="BY46" s="10">
        <f>'LibPAS export'!DF48</f>
        <v>0</v>
      </c>
      <c r="BZ46" s="10">
        <f>'LibPAS export'!DG48</f>
        <v>5296</v>
      </c>
      <c r="CA46" s="10">
        <f>'LibPAS export'!DH48</f>
        <v>148901</v>
      </c>
      <c r="CB46" s="10" t="str">
        <f>'LibPAS export'!DI48</f>
        <v/>
      </c>
      <c r="CC46" s="10">
        <f>'LibPAS export'!DJ48</f>
        <v>148901</v>
      </c>
      <c r="CD46" s="10">
        <f>'LibPAS export'!DK48</f>
        <v>146</v>
      </c>
      <c r="CE46" s="258">
        <f>'LibPAS export'!DX48</f>
        <v>42880</v>
      </c>
      <c r="CF46" s="244">
        <f>'LibPAS export'!DP48</f>
        <v>7</v>
      </c>
      <c r="CG46" s="244">
        <f>'LibPAS export'!DQ48</f>
        <v>67</v>
      </c>
      <c r="CH46" s="244">
        <f>'LibPAS export'!DR48</f>
        <v>74</v>
      </c>
      <c r="CI46" s="258">
        <f>'LibPAS export'!DM48</f>
        <v>6863</v>
      </c>
      <c r="CJ46" s="258">
        <f>'LibPAS export'!EC48</f>
        <v>13922</v>
      </c>
      <c r="CK46" s="258">
        <f>'LibPAS export'!DN48</f>
        <v>4800</v>
      </c>
      <c r="CL46" s="258">
        <f>'LibPAS export'!EG48</f>
        <v>793</v>
      </c>
      <c r="CM46" s="203">
        <f>'LibPAS export'!DS48</f>
        <v>1861</v>
      </c>
      <c r="CN46" s="203">
        <f>'LibPAS export'!EQ48</f>
        <v>11</v>
      </c>
      <c r="CO46" s="244">
        <f>'LibPAS export'!DL48</f>
        <v>184</v>
      </c>
      <c r="CP46" s="10">
        <f>'LibPAS export'!ET48</f>
        <v>74035</v>
      </c>
      <c r="CQ46" s="10">
        <f>'LibPAS export'!EU48</f>
        <v>24911</v>
      </c>
      <c r="CR46" s="10">
        <f>'LibPAS export'!EV48</f>
        <v>98946</v>
      </c>
      <c r="CS46" s="10">
        <f>'LibPAS export'!EW48</f>
        <v>10858</v>
      </c>
      <c r="CT46" s="10" t="str">
        <f>'LibPAS export'!EX48</f>
        <v/>
      </c>
      <c r="CU46" s="10">
        <f>'LibPAS export'!EY48</f>
        <v>10858</v>
      </c>
      <c r="CV46" s="10">
        <f>'LibPAS export'!EZ48</f>
        <v>71060</v>
      </c>
      <c r="CW46" s="10">
        <f>'LibPAS export'!FA48</f>
        <v>17888</v>
      </c>
      <c r="CX46" s="10">
        <f>'LibPAS export'!FB48</f>
        <v>88948</v>
      </c>
      <c r="CY46" s="10">
        <f>'LibPAS export'!FC48</f>
        <v>198752</v>
      </c>
      <c r="CZ46" s="10" t="str">
        <f>'LibPAS export'!FE48</f>
        <v/>
      </c>
      <c r="DA46" s="10" t="str">
        <f>'LibPAS export'!FF48</f>
        <v/>
      </c>
      <c r="DB46" s="10">
        <f>'LibPAS export'!FG48</f>
        <v>198752</v>
      </c>
      <c r="DC46" s="10">
        <f>'LibPAS export'!FH48</f>
        <v>13886</v>
      </c>
      <c r="DD46" s="10">
        <f>'LibPAS export'!FQ48</f>
        <v>1281</v>
      </c>
      <c r="DE46" s="10">
        <f t="shared" si="0"/>
        <v>15167</v>
      </c>
      <c r="DF46" s="10">
        <f>'LibPAS export'!FI48</f>
        <v>33254</v>
      </c>
      <c r="DG46" s="10">
        <f>'LibPAS export'!FN48</f>
        <v>4364</v>
      </c>
      <c r="DH46" s="10">
        <f>'LibPAS export'!FR48</f>
        <v>391</v>
      </c>
      <c r="DI46" s="10">
        <f>'LibPAS export'!FS48</f>
        <v>6036</v>
      </c>
      <c r="DJ46" s="258" t="str">
        <f>'LibPAS export'!FJ48</f>
        <v/>
      </c>
      <c r="DK46" s="258">
        <f>'LibPAS export'!FK48</f>
        <v>47140</v>
      </c>
      <c r="DL46" s="10">
        <f>'LibPAS export'!FU48</f>
        <v>126851</v>
      </c>
      <c r="DM46" s="10">
        <f>'LibPAS export'!FV48</f>
        <v>127878</v>
      </c>
      <c r="DN46" s="10" t="str">
        <f>'LibPAS export'!FW48</f>
        <v/>
      </c>
      <c r="DO46" s="10">
        <f>'LibPAS export'!FX48</f>
        <v>5048</v>
      </c>
      <c r="DP46" s="10">
        <f>'LibPAS export'!ER48</f>
        <v>259777</v>
      </c>
      <c r="DQ46" s="10" t="str">
        <f>'LibPAS export'!FY48</f>
        <v/>
      </c>
      <c r="DR46" s="10">
        <f>'LibPAS export'!GA48</f>
        <v>35950</v>
      </c>
      <c r="DS46" s="10">
        <f>'LibPAS export'!GB48</f>
        <v>12525</v>
      </c>
      <c r="DT46" s="10">
        <f>'LibPAS export'!GC48</f>
        <v>48475</v>
      </c>
      <c r="DU46" s="10">
        <f>'LibPAS export'!GD48</f>
        <v>200661</v>
      </c>
      <c r="DV46" s="244">
        <f>'LibPAS export'!GO48</f>
        <v>75</v>
      </c>
      <c r="DW46" s="244">
        <f>'LibPAS export'!GP48</f>
        <v>2</v>
      </c>
      <c r="DX46" s="244">
        <f>'LibPAS export'!GQ48</f>
        <v>149</v>
      </c>
      <c r="DY46" s="244">
        <f>'LibPAS export'!GR48</f>
        <v>8</v>
      </c>
      <c r="DZ46" s="244">
        <f>'LibPAS export'!GS48</f>
        <v>40</v>
      </c>
      <c r="EA46" s="244">
        <f>'LibPAS export'!GT48</f>
        <v>0</v>
      </c>
      <c r="EB46" s="244">
        <f>'LibPAS export'!GU48</f>
        <v>274</v>
      </c>
      <c r="EC46" s="244">
        <f>'LibPAS export'!GV48</f>
        <v>550</v>
      </c>
      <c r="ED46" s="244">
        <f>'LibPAS export'!GW48</f>
        <v>638</v>
      </c>
      <c r="EE46" s="244">
        <f>'LibPAS export'!GX48</f>
        <v>1188</v>
      </c>
      <c r="EF46" s="10">
        <f>'LibPAS export'!HB48</f>
        <v>7509</v>
      </c>
      <c r="EG46" s="10">
        <f>'LibPAS export'!HC48</f>
        <v>1143</v>
      </c>
      <c r="EH46" s="10">
        <f>'LibPAS export'!HD48</f>
        <v>8652</v>
      </c>
      <c r="EI46" s="10">
        <f>'LibPAS export'!GY48</f>
        <v>180</v>
      </c>
      <c r="EJ46" s="10">
        <f>'LibPAS export'!GZ48</f>
        <v>0</v>
      </c>
      <c r="EK46" s="10">
        <f>'LibPAS export'!HA48</f>
        <v>180</v>
      </c>
      <c r="EL46" s="10">
        <f>'LibPAS export'!HE48</f>
        <v>10020</v>
      </c>
      <c r="EM46" s="10" t="s">
        <v>5026</v>
      </c>
      <c r="EN46" s="10" t="s">
        <v>5026</v>
      </c>
      <c r="EO46" s="10" t="s">
        <v>5026</v>
      </c>
      <c r="EP46" s="10" t="s">
        <v>5026</v>
      </c>
      <c r="EQ46" s="258">
        <f>'LibPAS export'!HQ48</f>
        <v>43</v>
      </c>
      <c r="ER46" s="258">
        <f>'LibPAS export'!HR48</f>
        <v>548</v>
      </c>
      <c r="ES46" s="10">
        <f>'LibPAS export'!HL48</f>
        <v>25272</v>
      </c>
      <c r="ET46" s="10" t="str">
        <f>'LibPAS export'!HJ48</f>
        <v>Did not track this year</v>
      </c>
      <c r="EU46" s="10" t="str">
        <f>'LibPAS export'!HK48</f>
        <v>Did not track this year</v>
      </c>
      <c r="EV46" s="244" t="str">
        <f>'LibPAS export'!HS48</f>
        <v/>
      </c>
      <c r="EW46" s="244">
        <f>'LibPAS export'!HT48</f>
        <v>433</v>
      </c>
      <c r="EX46" s="203" t="str">
        <f>'LibPAS export'!AT48</f>
        <v>mylincolnlibrary.org</v>
      </c>
      <c r="EY46" s="244">
        <f>'LibPAS export'!HU48</f>
        <v>25</v>
      </c>
      <c r="EZ46" s="244">
        <f>'LibPAS export'!HV48</f>
        <v>35</v>
      </c>
      <c r="FA46" s="258">
        <f>'LibPAS export'!HW48</f>
        <v>52475</v>
      </c>
      <c r="FB46" s="10">
        <f>'LibPAS export'!HY48</f>
        <v>74076</v>
      </c>
      <c r="FC46" s="10" t="str">
        <f>'LibPAS export'!HZ48</f>
        <v/>
      </c>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203" t="str">
        <f>'LibPAS export'!G48</f>
        <v>NC0106</v>
      </c>
      <c r="GD46" s="203" t="str">
        <f>'LibPAS export'!H48</f>
        <v>C-LINCOLN</v>
      </c>
      <c r="GE46" s="203" t="str">
        <f>'LibPAS export'!I48</f>
        <v>NO</v>
      </c>
      <c r="GF46" s="203" t="str">
        <f>'LibPAS export'!J48</f>
        <v>CC</v>
      </c>
      <c r="GG46" s="203" t="str">
        <f>'LibPAS export'!K48</f>
        <v>MA</v>
      </c>
      <c r="GH46" s="203" t="str">
        <f>'LibPAS export'!L48</f>
        <v>Y</v>
      </c>
      <c r="GI46" s="203" t="str">
        <f>'LibPAS export'!M48</f>
        <v>CO1</v>
      </c>
      <c r="GJ46" s="203" t="str">
        <f>'LibPAS export'!N48</f>
        <v>N</v>
      </c>
      <c r="GK46" s="258">
        <f>'LibPAS export'!O48</f>
        <v>79512</v>
      </c>
      <c r="GL46" s="203">
        <f>'LibPAS export'!AH48</f>
        <v>3</v>
      </c>
      <c r="GM46" s="203" t="str">
        <f>'LibPAS export'!AI48</f>
        <v>County</v>
      </c>
      <c r="GN46" s="203" t="str">
        <f>'LibPAS export'!P48</f>
        <v>Yes</v>
      </c>
      <c r="GO46" s="203">
        <f>'LibPAS export'!Q48</f>
        <v>319</v>
      </c>
      <c r="GP46" s="203">
        <f>'LibPAS export'!R48</f>
        <v>17</v>
      </c>
      <c r="GQ46" s="203">
        <f>'LibPAS export'!S48</f>
        <v>2188</v>
      </c>
      <c r="GR46" s="203">
        <f>'LibPAS export'!T48</f>
        <v>27233</v>
      </c>
      <c r="GS46" s="203">
        <f>'LibPAS export'!U48</f>
        <v>63</v>
      </c>
      <c r="GT46" s="203">
        <f>'LibPAS export'!V48</f>
        <v>15</v>
      </c>
      <c r="GU46" s="203">
        <f>'LibPAS export'!W48</f>
        <v>188</v>
      </c>
      <c r="GV46" s="203">
        <f>'LibPAS export'!X48</f>
        <v>3624</v>
      </c>
      <c r="GW46" s="283">
        <f>'LibPAS export'!GF48</f>
        <v>0.86346999999999996</v>
      </c>
      <c r="GX46" s="283">
        <f>'LibPAS export'!GG48</f>
        <v>0.11856</v>
      </c>
      <c r="GY46" s="245">
        <f>'LibPAS export'!GH48</f>
        <v>36.569339999999997</v>
      </c>
      <c r="GZ46" s="245">
        <f>'LibPAS export'!GI48</f>
        <v>55.108280000000001</v>
      </c>
      <c r="HA46" s="245">
        <f>'LibPAS export'!GJ48</f>
        <v>15.428570000000001</v>
      </c>
      <c r="HB46" s="284">
        <f>'LibPAS export'!JC48</f>
        <v>4.1679899999999996</v>
      </c>
      <c r="HC46" s="284">
        <f>'LibPAS export'!JD48</f>
        <v>2.5439799999999999</v>
      </c>
      <c r="HD46" s="284">
        <f>'LibPAS export'!JE48</f>
        <v>0.71364000000000005</v>
      </c>
      <c r="HE46" s="284">
        <f>'LibPAS export'!JF48</f>
        <v>22.336210000000001</v>
      </c>
      <c r="HF46" s="284">
        <f>'LibPAS export'!JG48</f>
        <v>13.633150000000001</v>
      </c>
      <c r="HG46" s="284">
        <f>'LibPAS export'!JH48</f>
        <v>3.82436</v>
      </c>
      <c r="HH46" s="284">
        <f>'LibPAS export'!JI48</f>
        <v>5.3959099999999998</v>
      </c>
      <c r="HI46" s="284">
        <f>'LibPAS export'!JJ48</f>
        <v>3.29345</v>
      </c>
      <c r="HJ46" s="284">
        <f>'LibPAS export'!JK48</f>
        <v>0.92388000000000003</v>
      </c>
      <c r="HK46" s="284">
        <f>'LibPAS export'!JL48</f>
        <v>42.843780000000002</v>
      </c>
      <c r="HL46" s="284">
        <f>'LibPAS export'!JM48</f>
        <v>26.150169999999999</v>
      </c>
      <c r="HM46" s="284">
        <f>'LibPAS export'!JN48</f>
        <v>7.3356300000000001</v>
      </c>
      <c r="HN46" s="284">
        <f>'LibPAS export'!JO48</f>
        <v>108.05868</v>
      </c>
      <c r="HO46" s="284">
        <f>'LibPAS export'!JP48</f>
        <v>65.954790000000003</v>
      </c>
      <c r="HP46" s="284">
        <f>'LibPAS export'!JQ48</f>
        <v>18.5016</v>
      </c>
      <c r="HQ46" s="284">
        <f>'LibPAS export'!JR48</f>
        <v>10.84853</v>
      </c>
      <c r="HR46" s="284">
        <f>'LibPAS export'!JS48</f>
        <v>6.6215200000000003</v>
      </c>
      <c r="HS46" s="284">
        <f>'LibPAS export'!JT48</f>
        <v>1.8574600000000001</v>
      </c>
      <c r="HT46" s="284">
        <f>'LibPAS export'!JU48</f>
        <v>3.2671399999999999</v>
      </c>
      <c r="HU46" s="284">
        <f>'LibPAS export'!JV48</f>
        <v>2.52366</v>
      </c>
      <c r="HV46" s="284">
        <f>'LibPAS export'!JW48</f>
        <v>0</v>
      </c>
      <c r="HW46" s="284">
        <f>'LibPAS export'!JX48</f>
        <v>8.9324399999999997</v>
      </c>
      <c r="HX46" s="284">
        <f>'LibPAS export'!JY48</f>
        <v>0.31784000000000001</v>
      </c>
      <c r="HY46" s="284">
        <f>'LibPAS export'!JZ48</f>
        <v>1.2552300000000001</v>
      </c>
      <c r="HZ46" s="284">
        <f>'LibPAS export'!KA48</f>
        <v>0.60965999999999998</v>
      </c>
      <c r="IA46" s="284">
        <f>'LibPAS export'!KB48</f>
        <v>0.12601999999999999</v>
      </c>
      <c r="IB46" s="284">
        <f>'LibPAS export'!KC48</f>
        <v>0</v>
      </c>
      <c r="IC46" s="284">
        <f>'LibPAS export'!KD48</f>
        <v>5.45E-3</v>
      </c>
      <c r="ID46" s="284">
        <f>'LibPAS export'!KE48</f>
        <v>0.65995999999999999</v>
      </c>
      <c r="IE46" s="284">
        <f>'LibPAS export'!KF48</f>
        <v>1.494E-2</v>
      </c>
      <c r="IF46" s="284">
        <f>'LibPAS export'!KG48</f>
        <v>0.10881</v>
      </c>
      <c r="IG46" s="284">
        <f>'LibPAS export'!KH48</f>
        <v>1423</v>
      </c>
      <c r="IH46" s="284">
        <f>'LibPAS export'!KI48</f>
        <v>25272</v>
      </c>
      <c r="II46" s="284">
        <f>'LibPAS export'!KJ48</f>
        <v>12636</v>
      </c>
      <c r="IJ46" s="284">
        <f>'LibPAS export'!KK48</f>
        <v>11304</v>
      </c>
      <c r="IK46" s="284">
        <f>'LibPAS export'!KL48</f>
        <v>200661</v>
      </c>
      <c r="IL46" s="284">
        <f>'LibPAS export'!KM48</f>
        <v>100330</v>
      </c>
      <c r="IM46" s="284">
        <f>'LibPAS export'!KN48</f>
        <v>129888</v>
      </c>
      <c r="IN46" s="284">
        <f>'LibPAS export'!KO48</f>
        <v>259777</v>
      </c>
      <c r="IO46" s="284">
        <f>'LibPAS export'!KP48</f>
        <v>1.17815</v>
      </c>
      <c r="IP46" s="284">
        <f>'LibPAS export'!KQ48</f>
        <v>14635</v>
      </c>
      <c r="IQ46" s="284">
        <f>'LibPAS export'!KR48</f>
        <v>7.0362099999999996</v>
      </c>
      <c r="IR46" s="284">
        <f>'LibPAS export'!KS48</f>
        <v>1.4646300000000001</v>
      </c>
      <c r="IS46" s="284">
        <f>'LibPAS export'!KT48</f>
        <v>13.41888</v>
      </c>
      <c r="IT46" s="284">
        <f>'LibPAS export'!KU48</f>
        <v>1.2576700000000001</v>
      </c>
      <c r="IU46" s="284">
        <f>'LibPAS export'!KV48</f>
        <v>0</v>
      </c>
      <c r="IV46" s="284">
        <f>'LibPAS export'!KW48</f>
        <v>16.141190000000002</v>
      </c>
      <c r="IW46" s="284">
        <f>'LibPAS export'!KX48</f>
        <v>8.3115400000000008</v>
      </c>
      <c r="IX46" s="284">
        <f>'LibPAS export'!KY48</f>
        <v>2.77312</v>
      </c>
      <c r="IY46" s="284">
        <f>'LibPAS export'!KZ48</f>
        <v>0</v>
      </c>
      <c r="IZ46" s="284">
        <f>'LibPAS export'!LA48</f>
        <v>2.31E-3</v>
      </c>
      <c r="JA46" s="284">
        <f>'LibPAS export'!LB48</f>
        <v>0.53929000000000005</v>
      </c>
      <c r="JB46" s="284">
        <f>'LibPAS export'!LC48</f>
        <v>9.3000000000000005E-4</v>
      </c>
      <c r="JC46" s="284">
        <f>'LibPAS export'!LD48</f>
        <v>2.0629999999999999E-2</v>
      </c>
      <c r="JD46" s="284">
        <f>'LibPAS export'!LE48</f>
        <v>0.36617</v>
      </c>
      <c r="JE46" s="284">
        <f>'LibPAS export'!LF48</f>
        <v>3.7957700000000001</v>
      </c>
      <c r="JF46" s="284">
        <f>'LibPAS export'!LG48</f>
        <v>1.87269</v>
      </c>
      <c r="JG46" s="284">
        <f>'LibPAS export'!LH48</f>
        <v>0.19808000000000001</v>
      </c>
      <c r="JH46" s="284">
        <f>'LibPAS export'!LI48</f>
        <v>884</v>
      </c>
      <c r="JI46" s="284">
        <f>'LibPAS export'!LJ48</f>
        <v>1.5265599999999999</v>
      </c>
      <c r="JJ46" s="284">
        <f>'LibPAS export'!LK48</f>
        <v>2.9743300000000001</v>
      </c>
      <c r="JK46" s="284">
        <f>'LibPAS export'!LL48</f>
        <v>428</v>
      </c>
      <c r="JL46" s="284">
        <f>'LibPAS export'!LM48</f>
        <v>115</v>
      </c>
      <c r="JM46" s="284">
        <f>'LibPAS export'!LN48</f>
        <v>13.617419999999999</v>
      </c>
      <c r="JN46" s="284">
        <f>'LibPAS export'!LO48</f>
        <v>2.33155</v>
      </c>
      <c r="JO46" s="284">
        <f>'LibPAS export'!LP48</f>
        <v>2.0561199999999999</v>
      </c>
      <c r="JP46" s="284">
        <f>'LibPAS export'!LQ48</f>
        <v>0.22323999999999999</v>
      </c>
      <c r="JQ46" s="284">
        <f>'LibPAS export'!LR48</f>
        <v>1.2579999999999999E-2</v>
      </c>
      <c r="JR46" s="284">
        <f>'LibPAS export'!LS48</f>
        <v>0.32490999999999998</v>
      </c>
      <c r="JS46" s="284" t="str">
        <f>'LibPAS export'!LT48</f>
        <v/>
      </c>
      <c r="JT46" s="284">
        <f>'LibPAS export'!LU48</f>
        <v>8</v>
      </c>
      <c r="JU46" s="284">
        <f>'LibPAS export'!LV48</f>
        <v>1.29461</v>
      </c>
      <c r="JV46" s="284">
        <f>'LibPAS export'!LW48</f>
        <v>4995</v>
      </c>
      <c r="JW46" s="284">
        <f>'LibPAS export'!LX48</f>
        <v>26.261089999999999</v>
      </c>
      <c r="JX46" s="284">
        <f>'LibPAS export'!LY48</f>
        <v>3858</v>
      </c>
      <c r="JY46" s="284">
        <f>'LibPAS export'!LZ48</f>
        <v>3.30742</v>
      </c>
      <c r="JZ46" s="284">
        <f>'LibPAS export'!MA48</f>
        <v>33.997779999999999</v>
      </c>
      <c r="KA46" s="284">
        <f>'LibPAS export'!MB48</f>
        <v>0.12594</v>
      </c>
      <c r="KB46" s="284">
        <f>'LibPAS export'!MC48</f>
        <v>486</v>
      </c>
      <c r="KC46" s="284">
        <f>'LibPAS export'!MD48</f>
        <v>0.84879000000000004</v>
      </c>
      <c r="KD46" s="284">
        <f>'LibPAS export'!ME48</f>
        <v>0.92388000000000003</v>
      </c>
      <c r="KE46" s="284">
        <f>'LibPAS export'!MF48</f>
        <v>1.0988500000000001</v>
      </c>
      <c r="KF46" s="284">
        <f>'LibPAS export'!MG48</f>
        <v>9.6098700000000008</v>
      </c>
      <c r="KG46" s="284">
        <f>'LibPAS export'!MH48</f>
        <v>5.3589900000000004</v>
      </c>
      <c r="KH46" s="284">
        <f>'LibPAS export'!MI48</f>
        <v>5.3959099999999998</v>
      </c>
      <c r="KI46" s="284">
        <f>'LibPAS export'!MJ48</f>
        <v>36.735579999999999</v>
      </c>
      <c r="KJ46" s="284">
        <f>'LibPAS export'!MK48</f>
        <v>37231</v>
      </c>
      <c r="KK46" s="284">
        <f>'LibPAS export'!ML48</f>
        <v>27503</v>
      </c>
      <c r="KL46" s="284">
        <f>'LibPAS export'!MM48</f>
        <v>6.8330000000000002E-2</v>
      </c>
      <c r="KM46" s="284">
        <f>'LibPAS export'!MN48</f>
        <v>0.70235999999999998</v>
      </c>
      <c r="KN46" s="284">
        <f>'LibPAS export'!MO48</f>
        <v>8.8459999999999997E-2</v>
      </c>
      <c r="KO46" s="284">
        <f>'LibPAS export'!MP48</f>
        <v>3.8500000000000001E-3</v>
      </c>
      <c r="KP46" s="284">
        <f>'LibPAS export'!MQ48</f>
        <v>3.9570000000000001E-2</v>
      </c>
      <c r="KQ46" s="284">
        <f>'LibPAS export'!MR48</f>
        <v>4.9800000000000001E-3</v>
      </c>
      <c r="KR46" s="284">
        <f>'LibPAS export'!MS48</f>
        <v>0.5</v>
      </c>
      <c r="KS46" s="284">
        <f>'LibPAS export'!MT48</f>
        <v>0.1126761</v>
      </c>
      <c r="KT46" s="284">
        <f>'LibPAS export'!MU48</f>
        <v>0.88732390000000005</v>
      </c>
      <c r="KU46" s="284">
        <f>'LibPAS export'!MV48</f>
        <v>0.26128709999999999</v>
      </c>
      <c r="KV46" s="284">
        <f>'LibPAS export'!MW48</f>
        <v>0.73871290000000001</v>
      </c>
      <c r="KW46" s="284">
        <f>'LibPAS export'!MX48</f>
        <v>0.17121800000000001</v>
      </c>
      <c r="KX46" s="284">
        <f>'LibPAS export'!MY48</f>
        <v>5.4796000000000003E-3</v>
      </c>
      <c r="KY46" s="284">
        <f>'LibPAS export'!MZ48</f>
        <v>0.15947939999999999</v>
      </c>
      <c r="KZ46" s="284">
        <f>'LibPAS export'!NA48</f>
        <v>1.47467E-2</v>
      </c>
      <c r="LA46" s="284">
        <f>'LibPAS export'!NB48</f>
        <v>0.21842110000000001</v>
      </c>
      <c r="LB46" s="284">
        <f>'LibPAS export'!NC48</f>
        <v>0.15099170000000001</v>
      </c>
      <c r="LC46" s="284">
        <f>'LibPAS export'!ND48</f>
        <v>0.45088149999999999</v>
      </c>
      <c r="LD46" s="284">
        <f>'LibPAS export'!NE48</f>
        <v>0.61036089999999998</v>
      </c>
      <c r="LE46" s="284">
        <f>'LibPAS export'!NF48</f>
        <v>7.7916899999999997E-2</v>
      </c>
      <c r="LF46" s="284">
        <f>'LibPAS export'!NG48</f>
        <v>0.83134410000000003</v>
      </c>
      <c r="LG46" s="284">
        <f>'LibPAS export'!NH48</f>
        <v>0</v>
      </c>
      <c r="LH46" s="284">
        <f>'LibPAS export'!NI48</f>
        <v>9.0738899999999997E-2</v>
      </c>
      <c r="LI46" s="284">
        <f>'LibPAS export'!NJ48</f>
        <v>9728</v>
      </c>
      <c r="LJ46" s="284">
        <f>'LibPAS export'!NK48</f>
        <v>4.1394700000000002</v>
      </c>
      <c r="LK46" s="284">
        <f>'LibPAS export'!NL48</f>
        <v>39756</v>
      </c>
      <c r="LL46" s="284">
        <f>'LibPAS export'!NM48</f>
        <v>79512</v>
      </c>
      <c r="LM46" s="284">
        <f>'LibPAS export'!NN48</f>
        <v>4479</v>
      </c>
      <c r="LN46" s="284">
        <f>'LibPAS export'!NO48</f>
        <v>0.88186810000000004</v>
      </c>
      <c r="LO46" s="284">
        <f>'LibPAS export'!NP48</f>
        <v>3.2003499999999997E-2</v>
      </c>
      <c r="LP46" s="284">
        <f>'LibPAS export'!NQ48</f>
        <v>8.6128399999999994E-2</v>
      </c>
      <c r="LQ46" s="284">
        <f>'LibPAS export'!NR48</f>
        <v>0.53212000000000004</v>
      </c>
      <c r="LR46" s="284">
        <f>'LibPAS export'!NS48</f>
        <v>1.5044200000000001</v>
      </c>
      <c r="LS46" s="284">
        <f>'LibPAS export'!NT48</f>
        <v>0.39308999999999999</v>
      </c>
      <c r="LT46" s="284">
        <f>'LibPAS export'!NU48</f>
        <v>43</v>
      </c>
      <c r="LU46" s="284">
        <f>'LibPAS export'!NV48</f>
        <v>1.5889899999999999</v>
      </c>
      <c r="LV46" s="284">
        <f>'LibPAS export'!NW48</f>
        <v>16</v>
      </c>
      <c r="LW46" s="284">
        <f>'LibPAS export'!NX48</f>
        <v>1.4012800000000001</v>
      </c>
      <c r="LX46" s="284">
        <f>'LibPAS export'!NY48</f>
        <v>0.23991999999999999</v>
      </c>
      <c r="LY46" s="284">
        <f>'LibPAS export'!NZ48</f>
        <v>0.20241000000000001</v>
      </c>
      <c r="LZ46" s="285">
        <f>'LibPAS export'!EH48</f>
        <v>2.5365499999999999E-2</v>
      </c>
      <c r="MA46" s="285">
        <f>'LibPAS export'!EI48</f>
        <v>8.3449999999999996E-4</v>
      </c>
      <c r="MB46" s="285">
        <f>'LibPAS export'!EJ48</f>
        <v>0.26964660000000001</v>
      </c>
      <c r="MC46" s="285">
        <f>'LibPAS export'!EK48</f>
        <v>0</v>
      </c>
      <c r="MD46" s="285">
        <f>'LibPAS export'!EL48</f>
        <v>0.19447059999999999</v>
      </c>
      <c r="ME46" s="285">
        <f>'LibPAS export'!EM48</f>
        <v>3.3560000000000003E-4</v>
      </c>
      <c r="MF46" s="285">
        <f>'LibPAS export'!EN48</f>
        <v>0.67530020000000002</v>
      </c>
      <c r="MG46" s="285">
        <f>'LibPAS export'!EO48</f>
        <v>9.4264700000000007E-2</v>
      </c>
      <c r="MH46" s="285">
        <f>'LibPAS export'!EP48</f>
        <v>0.38419880000000001</v>
      </c>
      <c r="MI46" s="285"/>
    </row>
    <row r="47" spans="1:347" x14ac:dyDescent="0.2">
      <c r="A47" s="6" t="str">
        <f>'LibPAS export'!G49</f>
        <v>NC0043</v>
      </c>
      <c r="B47" s="6" t="s">
        <v>2840</v>
      </c>
      <c r="C47" s="203" t="s">
        <v>2041</v>
      </c>
      <c r="D47" s="203" t="s">
        <v>2042</v>
      </c>
      <c r="E47" s="203" t="str">
        <f>'LibPAS export'!AG49</f>
        <v>MADISON COUNTY PUBLIC LIBRARY</v>
      </c>
      <c r="F47" s="203" t="str">
        <f>'LibPAS export'!AJ49</f>
        <v>MADISON</v>
      </c>
      <c r="G47" s="203" t="str">
        <f>'LibPAS export'!Y49</f>
        <v>1335 N MAIN ST</v>
      </c>
      <c r="H47" s="203" t="str">
        <f>'LibPAS export'!Z49</f>
        <v>MARSHALL</v>
      </c>
      <c r="I47" s="203" t="str">
        <f>'LibPAS export'!AA49</f>
        <v>28753</v>
      </c>
      <c r="J47" s="203" t="str">
        <f>'LibPAS export'!AB49</f>
        <v/>
      </c>
      <c r="K47" s="203" t="str">
        <f>'LibPAS export'!AC49</f>
        <v>1335 N MAIN ST</v>
      </c>
      <c r="L47" s="203" t="str">
        <f>'LibPAS export'!AD49</f>
        <v>MARSHALL</v>
      </c>
      <c r="M47" s="203" t="str">
        <f>'LibPAS export'!AE49</f>
        <v>28753</v>
      </c>
      <c r="N47" s="203" t="str">
        <f>'LibPAS export'!AF49</f>
        <v>6901</v>
      </c>
      <c r="O47" s="203" t="str">
        <f>'LibPAS export'!AK49</f>
        <v>Sallie Klipp</v>
      </c>
      <c r="P47" s="203" t="str">
        <f>'LibPAS export'!AL49</f>
        <v>(828) 649-3741</v>
      </c>
      <c r="Q47" s="203" t="str">
        <f>'LibPAS export'!AM49</f>
        <v>(828) 649-3504</v>
      </c>
      <c r="R47" s="203" t="str">
        <f>'LibPAS export'!AN49</f>
        <v>sklipp@madisoncountylibrary.org</v>
      </c>
      <c r="S47" s="203" t="str">
        <f>'LibPAS export'!AO49</f>
        <v>Sallie Klipp</v>
      </c>
      <c r="T47" s="203" t="str">
        <f>'LibPAS export'!AP49</f>
        <v>Director</v>
      </c>
      <c r="U47" s="203" t="str">
        <f>'LibPAS export'!AQ49</f>
        <v>(828) 469-3741</v>
      </c>
      <c r="V47" s="203" t="str">
        <f>'LibPAS export'!AR49</f>
        <v>(828) 649-3504</v>
      </c>
      <c r="W47" s="203" t="str">
        <f>'LibPAS export'!AS49</f>
        <v>sklipp@madisoncountylibrary.org</v>
      </c>
      <c r="X47" s="203">
        <f>'LibPAS export'!BB49</f>
        <v>1</v>
      </c>
      <c r="Y47" s="203">
        <f>'LibPAS export'!BC49</f>
        <v>2</v>
      </c>
      <c r="Z47" s="203">
        <f>'LibPAS export'!BD49</f>
        <v>0</v>
      </c>
      <c r="AA47" s="203">
        <f>'LibPAS export'!BE49</f>
        <v>0</v>
      </c>
      <c r="AB47" s="10">
        <f>'LibPAS export'!BH49</f>
        <v>6942</v>
      </c>
      <c r="AC47" s="203">
        <f>'LibPAS export'!BI49</f>
        <v>1</v>
      </c>
      <c r="AD47" s="203">
        <f>'LibPAS export'!BJ49</f>
        <v>0</v>
      </c>
      <c r="AE47" s="203">
        <f>'LibPAS export'!BK49</f>
        <v>1</v>
      </c>
      <c r="AF47" s="203">
        <f>'LibPAS export'!BL49</f>
        <v>10.11</v>
      </c>
      <c r="AG47" s="203">
        <f>'LibPAS export'!BM49</f>
        <v>11.11</v>
      </c>
      <c r="AH47" s="286">
        <f>'LibPAS export'!BN49</f>
        <v>9.0009000000000006E-2</v>
      </c>
      <c r="AI47" s="246">
        <f>'LibPAS export'!BO49</f>
        <v>40703</v>
      </c>
      <c r="AJ47" s="246" t="str">
        <f>'LibPAS export'!BP49</f>
        <v>$40,000.</v>
      </c>
      <c r="AK47" s="274" t="str">
        <f>'LibPAS export'!BQ49</f>
        <v>2011</v>
      </c>
      <c r="AL47" s="276">
        <f>'LibPAS export'!BR49</f>
        <v>36685</v>
      </c>
      <c r="AM47" s="276">
        <f>'LibPAS export'!BS49</f>
        <v>7.25</v>
      </c>
      <c r="AN47" s="276">
        <f>'LibPAS export'!BT49</f>
        <v>7.25</v>
      </c>
      <c r="AO47" s="276">
        <f>'LibPAS export'!BU49</f>
        <v>7.25</v>
      </c>
      <c r="AP47" s="246">
        <f>'LibPAS export'!BW49</f>
        <v>6000</v>
      </c>
      <c r="AQ47" s="246">
        <f>'LibPAS export'!BX49</f>
        <v>328403</v>
      </c>
      <c r="AR47" s="246">
        <f>'LibPAS export'!BY49</f>
        <v>334403</v>
      </c>
      <c r="AS47" s="246">
        <f>'LibPAS export'!BZ49</f>
        <v>78984</v>
      </c>
      <c r="AT47" s="246">
        <f>'LibPAS export'!CA49</f>
        <v>0</v>
      </c>
      <c r="AU47" s="246">
        <f>'LibPAS export'!CB49</f>
        <v>78984</v>
      </c>
      <c r="AV47" s="246">
        <f>'LibPAS export'!CC49</f>
        <v>0</v>
      </c>
      <c r="AW47" s="246">
        <f>'LibPAS export'!CD49</f>
        <v>0</v>
      </c>
      <c r="AX47" s="246">
        <f>'LibPAS export'!CE49</f>
        <v>0</v>
      </c>
      <c r="AY47" s="246">
        <f>'LibPAS export'!CF49</f>
        <v>15056</v>
      </c>
      <c r="AZ47" s="246">
        <f>'LibPAS export'!BV49</f>
        <v>428443</v>
      </c>
      <c r="BA47" s="246">
        <f>'LibPAS export'!CH49</f>
        <v>223386</v>
      </c>
      <c r="BB47" s="246">
        <f>'LibPAS export'!CI49</f>
        <v>59619</v>
      </c>
      <c r="BC47" s="246">
        <f>'LibPAS export'!CJ49</f>
        <v>283005</v>
      </c>
      <c r="BD47" s="246">
        <f>'LibPAS export'!CK49</f>
        <v>17914</v>
      </c>
      <c r="BE47" s="246">
        <f>'LibPAS export'!CL49</f>
        <v>2293</v>
      </c>
      <c r="BF47" s="246">
        <f>'LibPAS export'!CM49</f>
        <v>3999</v>
      </c>
      <c r="BG47" s="246">
        <f>'LibPAS export'!CN49</f>
        <v>24206</v>
      </c>
      <c r="BH47" s="246">
        <f>'LibPAS export'!CO49</f>
        <v>121232</v>
      </c>
      <c r="BI47" s="246">
        <f>'LibPAS export'!CP49</f>
        <v>428443</v>
      </c>
      <c r="BJ47" s="246">
        <f>'LibPAS export'!CQ49</f>
        <v>0</v>
      </c>
      <c r="BK47" s="283">
        <f>'LibPAS export'!CG49</f>
        <v>0</v>
      </c>
      <c r="BL47" s="246">
        <f>'LibPAS export'!CR49</f>
        <v>0</v>
      </c>
      <c r="BM47" s="246">
        <f>'LibPAS export'!CS49</f>
        <v>0</v>
      </c>
      <c r="BN47" s="246">
        <f>'LibPAS export'!CT49</f>
        <v>0</v>
      </c>
      <c r="BO47" s="246">
        <f>'LibPAS export'!CU49</f>
        <v>0</v>
      </c>
      <c r="BP47" s="246">
        <f>'LibPAS export'!CV49</f>
        <v>0</v>
      </c>
      <c r="BQ47" s="246">
        <f>'LibPAS export'!CW49</f>
        <v>0</v>
      </c>
      <c r="BR47" s="10">
        <f>'LibPAS export'!CY49</f>
        <v>26998</v>
      </c>
      <c r="BS47" s="10">
        <f>'LibPAS export'!CZ49</f>
        <v>16064</v>
      </c>
      <c r="BT47" s="10">
        <f>'LibPAS export'!DA49</f>
        <v>43062</v>
      </c>
      <c r="BU47" s="10">
        <f>'LibPAS export'!DB49</f>
        <v>17121</v>
      </c>
      <c r="BV47" s="10">
        <f>'LibPAS export'!DC49</f>
        <v>4432</v>
      </c>
      <c r="BW47" s="10">
        <f>'LibPAS export'!DD49</f>
        <v>21553</v>
      </c>
      <c r="BX47" s="10">
        <f>'LibPAS export'!DE49</f>
        <v>1923</v>
      </c>
      <c r="BY47" s="10">
        <f>'LibPAS export'!DF49</f>
        <v>1163</v>
      </c>
      <c r="BZ47" s="10">
        <f>'LibPAS export'!DG49</f>
        <v>3086</v>
      </c>
      <c r="CA47" s="10">
        <f>'LibPAS export'!DH49</f>
        <v>67701</v>
      </c>
      <c r="CB47" s="10" t="str">
        <f>'LibPAS export'!DI49</f>
        <v/>
      </c>
      <c r="CC47" s="10">
        <f>'LibPAS export'!DJ49</f>
        <v>67701</v>
      </c>
      <c r="CD47" s="10">
        <f>'LibPAS export'!DK49</f>
        <v>423</v>
      </c>
      <c r="CE47" s="258">
        <f>'LibPAS export'!DX49</f>
        <v>28215</v>
      </c>
      <c r="CF47" s="244">
        <f>'LibPAS export'!DP49</f>
        <v>1</v>
      </c>
      <c r="CG47" s="244">
        <f>'LibPAS export'!DQ49</f>
        <v>67</v>
      </c>
      <c r="CH47" s="244">
        <f>'LibPAS export'!DR49</f>
        <v>68</v>
      </c>
      <c r="CI47" s="258">
        <f>'LibPAS export'!DM49</f>
        <v>3062</v>
      </c>
      <c r="CJ47" s="258">
        <f>'LibPAS export'!EC49</f>
        <v>1920</v>
      </c>
      <c r="CK47" s="258">
        <f>'LibPAS export'!DN49</f>
        <v>5748</v>
      </c>
      <c r="CL47" s="258">
        <f>'LibPAS export'!EG49</f>
        <v>563</v>
      </c>
      <c r="CM47" s="203">
        <f>'LibPAS export'!DS49</f>
        <v>0</v>
      </c>
      <c r="CN47" s="203">
        <f>'LibPAS export'!EQ49</f>
        <v>1</v>
      </c>
      <c r="CO47" s="244">
        <f>'LibPAS export'!DL49</f>
        <v>60</v>
      </c>
      <c r="CP47" s="10">
        <f>'LibPAS export'!ET49</f>
        <v>39027</v>
      </c>
      <c r="CQ47" s="10">
        <f>'LibPAS export'!EU49</f>
        <v>10608</v>
      </c>
      <c r="CR47" s="10">
        <f>'LibPAS export'!EV49</f>
        <v>49635</v>
      </c>
      <c r="CS47" s="10">
        <f>'LibPAS export'!EW49</f>
        <v>2520</v>
      </c>
      <c r="CT47" s="10">
        <f>'LibPAS export'!EX49</f>
        <v>427</v>
      </c>
      <c r="CU47" s="10">
        <f>'LibPAS export'!EY49</f>
        <v>2947</v>
      </c>
      <c r="CV47" s="10">
        <f>'LibPAS export'!EZ49</f>
        <v>20983</v>
      </c>
      <c r="CW47" s="10">
        <f>'LibPAS export'!FA49</f>
        <v>3259</v>
      </c>
      <c r="CX47" s="10">
        <f>'LibPAS export'!FB49</f>
        <v>24242</v>
      </c>
      <c r="CY47" s="10">
        <f>'LibPAS export'!FC49</f>
        <v>76824</v>
      </c>
      <c r="CZ47" s="10">
        <f>'LibPAS export'!FE49</f>
        <v>1820</v>
      </c>
      <c r="DA47" s="10" t="str">
        <f>'LibPAS export'!FF49</f>
        <v/>
      </c>
      <c r="DB47" s="10">
        <f>'LibPAS export'!FG49</f>
        <v>78644</v>
      </c>
      <c r="DC47" s="10">
        <f>'LibPAS export'!FH49</f>
        <v>4939</v>
      </c>
      <c r="DD47" s="10">
        <f>'LibPAS export'!FQ49</f>
        <v>114</v>
      </c>
      <c r="DE47" s="10">
        <f t="shared" si="0"/>
        <v>5053</v>
      </c>
      <c r="DF47" s="10">
        <f>'LibPAS export'!FI49</f>
        <v>27805</v>
      </c>
      <c r="DG47" s="10">
        <f>'LibPAS export'!FN49</f>
        <v>50</v>
      </c>
      <c r="DH47" s="10" t="str">
        <f>'LibPAS export'!FR49</f>
        <v/>
      </c>
      <c r="DI47" s="10">
        <f>'LibPAS export'!FS49</f>
        <v>164</v>
      </c>
      <c r="DJ47" s="258" t="str">
        <f>'LibPAS export'!FJ49</f>
        <v/>
      </c>
      <c r="DK47" s="258">
        <f>'LibPAS export'!FK49</f>
        <v>32744</v>
      </c>
      <c r="DL47" s="10">
        <f>'LibPAS export'!FU49</f>
        <v>72315</v>
      </c>
      <c r="DM47" s="10">
        <f>'LibPAS export'!FV49</f>
        <v>81723</v>
      </c>
      <c r="DN47" s="10" t="str">
        <f>'LibPAS export'!FW49</f>
        <v/>
      </c>
      <c r="DO47" s="10" t="str">
        <f>'LibPAS export'!FX49</f>
        <v/>
      </c>
      <c r="DP47" s="10">
        <f>'LibPAS export'!ER49</f>
        <v>154038</v>
      </c>
      <c r="DQ47" s="10" t="str">
        <f>'LibPAS export'!FY49</f>
        <v/>
      </c>
      <c r="DR47" s="10">
        <f>'LibPAS export'!GA49</f>
        <v>13057</v>
      </c>
      <c r="DS47" s="10">
        <f>'LibPAS export'!GB49</f>
        <v>2992</v>
      </c>
      <c r="DT47" s="10">
        <f>'LibPAS export'!GC49</f>
        <v>16049</v>
      </c>
      <c r="DU47" s="10">
        <f>'LibPAS export'!GD49</f>
        <v>118156</v>
      </c>
      <c r="DV47" s="244">
        <f>'LibPAS export'!GO49</f>
        <v>143</v>
      </c>
      <c r="DW47" s="244">
        <f>'LibPAS export'!GP49</f>
        <v>0</v>
      </c>
      <c r="DX47" s="244">
        <f>'LibPAS export'!GQ49</f>
        <v>167</v>
      </c>
      <c r="DY47" s="244">
        <f>'LibPAS export'!GR49</f>
        <v>0</v>
      </c>
      <c r="DZ47" s="244">
        <f>'LibPAS export'!GS49</f>
        <v>18</v>
      </c>
      <c r="EA47" s="244">
        <f>'LibPAS export'!GT49</f>
        <v>0</v>
      </c>
      <c r="EB47" s="244">
        <f>'LibPAS export'!GU49</f>
        <v>328</v>
      </c>
      <c r="EC47" s="244">
        <f>'LibPAS export'!GV49</f>
        <v>721</v>
      </c>
      <c r="ED47" s="244">
        <f>'LibPAS export'!GW49</f>
        <v>0</v>
      </c>
      <c r="EE47" s="244">
        <f>'LibPAS export'!GX49</f>
        <v>721</v>
      </c>
      <c r="EF47" s="10">
        <f>'LibPAS export'!HB49</f>
        <v>2336</v>
      </c>
      <c r="EG47" s="10">
        <f>'LibPAS export'!HC49</f>
        <v>0</v>
      </c>
      <c r="EH47" s="10">
        <f>'LibPAS export'!HD49</f>
        <v>2336</v>
      </c>
      <c r="EI47" s="10">
        <f>'LibPAS export'!GY49</f>
        <v>243</v>
      </c>
      <c r="EJ47" s="10">
        <f>'LibPAS export'!GZ49</f>
        <v>0</v>
      </c>
      <c r="EK47" s="10">
        <f>'LibPAS export'!HA49</f>
        <v>243</v>
      </c>
      <c r="EL47" s="10">
        <f>'LibPAS export'!HE49</f>
        <v>3300</v>
      </c>
      <c r="EM47" s="10" t="s">
        <v>5026</v>
      </c>
      <c r="EN47" s="10" t="s">
        <v>5026</v>
      </c>
      <c r="EO47" s="10" t="s">
        <v>5026</v>
      </c>
      <c r="EP47" s="10" t="s">
        <v>5026</v>
      </c>
      <c r="EQ47" s="258">
        <f>'LibPAS export'!HQ49</f>
        <v>437</v>
      </c>
      <c r="ER47" s="258">
        <f>'LibPAS export'!HR49</f>
        <v>3643</v>
      </c>
      <c r="ES47" s="10">
        <f>'LibPAS export'!HL49</f>
        <v>5564</v>
      </c>
      <c r="ET47" s="10" t="str">
        <f>'LibPAS export'!HJ49</f>
        <v>Did not track this year</v>
      </c>
      <c r="EU47" s="10" t="str">
        <f>'LibPAS export'!HK49</f>
        <v>Did not track this year</v>
      </c>
      <c r="EV47" s="244">
        <f>'LibPAS export'!HS49</f>
        <v>23</v>
      </c>
      <c r="EW47" s="244">
        <f>'LibPAS export'!HT49</f>
        <v>25</v>
      </c>
      <c r="EX47" s="203" t="str">
        <f>'LibPAS export'!AT49</f>
        <v>www.madisoncountylibrary.org</v>
      </c>
      <c r="EY47" s="244">
        <f>'LibPAS export'!HU49</f>
        <v>14</v>
      </c>
      <c r="EZ47" s="244">
        <f>'LibPAS export'!HV49</f>
        <v>49</v>
      </c>
      <c r="FA47" s="258">
        <f>'LibPAS export'!HW49</f>
        <v>25303</v>
      </c>
      <c r="FB47" s="10" t="str">
        <f>'LibPAS export'!HY49</f>
        <v/>
      </c>
      <c r="FC47" s="10" t="str">
        <f>'LibPAS export'!HZ49</f>
        <v/>
      </c>
      <c r="FD47" s="203" t="s">
        <v>1530</v>
      </c>
      <c r="FE47" s="203" t="s">
        <v>1530</v>
      </c>
      <c r="FF47" s="203" t="s">
        <v>1530</v>
      </c>
      <c r="FG47" s="203" t="s">
        <v>1530</v>
      </c>
      <c r="FH47" s="203" t="s">
        <v>1530</v>
      </c>
      <c r="FI47" s="203" t="s">
        <v>1530</v>
      </c>
      <c r="FJ47" s="203" t="s">
        <v>1530</v>
      </c>
      <c r="FK47" s="203" t="s">
        <v>1530</v>
      </c>
      <c r="FL47" s="203" t="s">
        <v>1530</v>
      </c>
      <c r="FM47" s="203" t="s">
        <v>1530</v>
      </c>
      <c r="FN47" s="203" t="s">
        <v>1530</v>
      </c>
      <c r="FO47" s="203" t="s">
        <v>1530</v>
      </c>
      <c r="FP47" s="203" t="s">
        <v>1530</v>
      </c>
      <c r="FQ47" s="203" t="s">
        <v>1530</v>
      </c>
      <c r="FR47" s="203" t="s">
        <v>1530</v>
      </c>
      <c r="FS47" s="203" t="s">
        <v>1530</v>
      </c>
      <c r="FT47" s="203" t="s">
        <v>1530</v>
      </c>
      <c r="FU47" s="203" t="s">
        <v>1530</v>
      </c>
      <c r="FV47" s="203" t="s">
        <v>1530</v>
      </c>
      <c r="FW47" s="203" t="s">
        <v>1530</v>
      </c>
      <c r="FX47" s="203" t="s">
        <v>1530</v>
      </c>
      <c r="FY47" s="203" t="s">
        <v>1530</v>
      </c>
      <c r="FZ47" s="203" t="s">
        <v>1530</v>
      </c>
      <c r="GA47" s="203" t="s">
        <v>1530</v>
      </c>
      <c r="GB47" s="203" t="s">
        <v>1530</v>
      </c>
      <c r="GC47" s="203" t="str">
        <f>'LibPAS export'!G49</f>
        <v>NC0043</v>
      </c>
      <c r="GD47" s="203" t="str">
        <f>'LibPAS export'!H49</f>
        <v>C-MADISON</v>
      </c>
      <c r="GE47" s="203" t="str">
        <f>'LibPAS export'!I49</f>
        <v>NO</v>
      </c>
      <c r="GF47" s="203" t="str">
        <f>'LibPAS export'!J49</f>
        <v>CO</v>
      </c>
      <c r="GG47" s="203" t="str">
        <f>'LibPAS export'!K49</f>
        <v>MO</v>
      </c>
      <c r="GH47" s="203" t="str">
        <f>'LibPAS export'!L49</f>
        <v>Y</v>
      </c>
      <c r="GI47" s="203" t="str">
        <f>'LibPAS export'!M49</f>
        <v>CO1</v>
      </c>
      <c r="GJ47" s="203" t="str">
        <f>'LibPAS export'!N49</f>
        <v>N</v>
      </c>
      <c r="GK47" s="258">
        <f>'LibPAS export'!O49</f>
        <v>21092</v>
      </c>
      <c r="GL47" s="203">
        <f>'LibPAS export'!AH49</f>
        <v>2</v>
      </c>
      <c r="GM47" s="203" t="str">
        <f>'LibPAS export'!AI49</f>
        <v>County</v>
      </c>
      <c r="GN47" s="203" t="str">
        <f>'LibPAS export'!P49</f>
        <v>Yes</v>
      </c>
      <c r="GO47" s="203">
        <f>'LibPAS export'!Q49</f>
        <v>423</v>
      </c>
      <c r="GP47" s="203">
        <f>'LibPAS export'!R49</f>
        <v>19</v>
      </c>
      <c r="GQ47" s="203">
        <f>'LibPAS export'!S49</f>
        <v>997</v>
      </c>
      <c r="GR47" s="203">
        <f>'LibPAS export'!T49</f>
        <v>2292</v>
      </c>
      <c r="GS47" s="203" t="str">
        <f>'LibPAS export'!U49</f>
        <v/>
      </c>
      <c r="GT47" s="203" t="str">
        <f>'LibPAS export'!V49</f>
        <v/>
      </c>
      <c r="GU47" s="203" t="str">
        <f>'LibPAS export'!W49</f>
        <v/>
      </c>
      <c r="GV47" s="203">
        <f>'LibPAS export'!X49</f>
        <v>971</v>
      </c>
      <c r="GW47" s="283">
        <f>'LibPAS export'!GF49</f>
        <v>0.70787999999999995</v>
      </c>
      <c r="GX47" s="283">
        <f>'LibPAS export'!GG49</f>
        <v>0.21848000000000001</v>
      </c>
      <c r="GY47" s="245">
        <f>'LibPAS export'!GH49</f>
        <v>10.060980000000001</v>
      </c>
      <c r="GZ47" s="245">
        <f>'LibPAS export'!GI49</f>
        <v>13.988020000000001</v>
      </c>
      <c r="HA47" s="245">
        <f>'LibPAS export'!GJ49</f>
        <v>5.0419600000000004</v>
      </c>
      <c r="HB47" s="284">
        <f>'LibPAS export'!JC49</f>
        <v>2.7814100000000002</v>
      </c>
      <c r="HC47" s="284">
        <f>'LibPAS export'!JD49</f>
        <v>1.83724</v>
      </c>
      <c r="HD47" s="284">
        <f>'LibPAS export'!JE49</f>
        <v>0.15714</v>
      </c>
      <c r="HE47" s="284">
        <f>'LibPAS export'!JF49</f>
        <v>26.695930000000001</v>
      </c>
      <c r="HF47" s="284">
        <f>'LibPAS export'!JG49</f>
        <v>17.63381</v>
      </c>
      <c r="HG47" s="284">
        <f>'LibPAS export'!JH49</f>
        <v>1.5082599999999999</v>
      </c>
      <c r="HH47" s="284">
        <f>'LibPAS export'!JI49</f>
        <v>3.62608</v>
      </c>
      <c r="HI47" s="284">
        <f>'LibPAS export'!JJ49</f>
        <v>2.3951799999999999</v>
      </c>
      <c r="HJ47" s="284">
        <f>'LibPAS export'!JK49</f>
        <v>0.20485999999999999</v>
      </c>
      <c r="HK47" s="284">
        <f>'LibPAS export'!JL49</f>
        <v>77.002700000000004</v>
      </c>
      <c r="HL47" s="284">
        <f>'LibPAS export'!JM49</f>
        <v>50.863590000000002</v>
      </c>
      <c r="HM47" s="284">
        <f>'LibPAS export'!JN49</f>
        <v>4.3504699999999996</v>
      </c>
      <c r="HN47" s="284">
        <f>'LibPAS export'!JO49</f>
        <v>129.83121</v>
      </c>
      <c r="HO47" s="284">
        <f>'LibPAS export'!JP49</f>
        <v>85.75909</v>
      </c>
      <c r="HP47" s="284">
        <f>'LibPAS export'!JQ49</f>
        <v>7.3351499999999996</v>
      </c>
      <c r="HQ47" s="284">
        <f>'LibPAS export'!JR49</f>
        <v>15.757949999999999</v>
      </c>
      <c r="HR47" s="284">
        <f>'LibPAS export'!JS49</f>
        <v>10.408810000000001</v>
      </c>
      <c r="HS47" s="284">
        <f>'LibPAS export'!JT49</f>
        <v>0.89029000000000003</v>
      </c>
      <c r="HT47" s="284">
        <f>'LibPAS export'!JU49</f>
        <v>7.3031499999999996</v>
      </c>
      <c r="HU47" s="284">
        <f>'LibPAS export'!JV49</f>
        <v>5.6019300000000003</v>
      </c>
      <c r="HV47" s="284">
        <f>'LibPAS export'!JW49</f>
        <v>1.4331100000000001</v>
      </c>
      <c r="HW47" s="284">
        <f>'LibPAS export'!JX49</f>
        <v>1.5577300000000001</v>
      </c>
      <c r="HX47" s="284">
        <f>'LibPAS export'!JY49</f>
        <v>0.26379999999999998</v>
      </c>
      <c r="HY47" s="284">
        <f>'LibPAS export'!JZ49</f>
        <v>1.2890699999999999</v>
      </c>
      <c r="HZ47" s="284">
        <f>'LibPAS export'!KA49</f>
        <v>0.76090000000000002</v>
      </c>
      <c r="IA47" s="284">
        <f>'LibPAS export'!KB49</f>
        <v>0.15645999999999999</v>
      </c>
      <c r="IB47" s="284">
        <f>'LibPAS export'!KC49</f>
        <v>1.09E-3</v>
      </c>
      <c r="IC47" s="284">
        <f>'LibPAS export'!KD49</f>
        <v>1.1900000000000001E-3</v>
      </c>
      <c r="ID47" s="284">
        <f>'LibPAS export'!KE49</f>
        <v>1.1996500000000001</v>
      </c>
      <c r="IE47" s="284">
        <f>'LibPAS export'!KF49</f>
        <v>3.4180000000000002E-2</v>
      </c>
      <c r="IF47" s="284">
        <f>'LibPAS export'!KG49</f>
        <v>0.11075</v>
      </c>
      <c r="IG47" s="284">
        <f>'LibPAS export'!KH49</f>
        <v>500</v>
      </c>
      <c r="IH47" s="284">
        <f>'LibPAS export'!KI49</f>
        <v>5564</v>
      </c>
      <c r="II47" s="284">
        <f>'LibPAS export'!KJ49</f>
        <v>5564</v>
      </c>
      <c r="IJ47" s="284">
        <f>'LibPAS export'!KK49</f>
        <v>10635</v>
      </c>
      <c r="IK47" s="284">
        <f>'LibPAS export'!KL49</f>
        <v>118156</v>
      </c>
      <c r="IL47" s="284">
        <f>'LibPAS export'!KM49</f>
        <v>118156</v>
      </c>
      <c r="IM47" s="284">
        <f>'LibPAS export'!KN49</f>
        <v>154038</v>
      </c>
      <c r="IN47" s="284">
        <f>'LibPAS export'!KO49</f>
        <v>154038</v>
      </c>
      <c r="IO47" s="284">
        <f>'LibPAS export'!KP49</f>
        <v>1.4286300000000001</v>
      </c>
      <c r="IP47" s="284">
        <f>'LibPAS export'!KQ49</f>
        <v>13864</v>
      </c>
      <c r="IQ47" s="284">
        <f>'LibPAS export'!KR49</f>
        <v>6.6657700000000002</v>
      </c>
      <c r="IR47" s="284">
        <f>'LibPAS export'!KS49</f>
        <v>3.7447400000000002</v>
      </c>
      <c r="IS47" s="284">
        <f>'LibPAS export'!KT49</f>
        <v>15.85449</v>
      </c>
      <c r="IT47" s="284">
        <f>'LibPAS export'!KU49</f>
        <v>0</v>
      </c>
      <c r="IU47" s="284">
        <f>'LibPAS export'!KV49</f>
        <v>0.71382999999999996</v>
      </c>
      <c r="IV47" s="284">
        <f>'LibPAS export'!KW49</f>
        <v>20.31306</v>
      </c>
      <c r="IW47" s="284">
        <f>'LibPAS export'!KX49</f>
        <v>13.41765</v>
      </c>
      <c r="IX47" s="284">
        <f>'LibPAS export'!KY49</f>
        <v>5.1119899999999996</v>
      </c>
      <c r="IY47" s="284">
        <f>'LibPAS export'!KZ49</f>
        <v>0</v>
      </c>
      <c r="IZ47" s="284">
        <f>'LibPAS export'!LA49</f>
        <v>2.8400000000000001E-3</v>
      </c>
      <c r="JA47" s="284">
        <f>'LibPAS export'!LB49</f>
        <v>1.33771</v>
      </c>
      <c r="JB47" s="284">
        <f>'LibPAS export'!LC49</f>
        <v>3.2200000000000002E-3</v>
      </c>
      <c r="JC47" s="284">
        <f>'LibPAS export'!LD49</f>
        <v>6.2309999999999997E-2</v>
      </c>
      <c r="JD47" s="284">
        <f>'LibPAS export'!LE49</f>
        <v>0.69225000000000003</v>
      </c>
      <c r="JE47" s="284">
        <f>'LibPAS export'!LF49</f>
        <v>3.73855</v>
      </c>
      <c r="JF47" s="284">
        <f>'LibPAS export'!LG49</f>
        <v>3.2098</v>
      </c>
      <c r="JG47" s="284">
        <f>'LibPAS export'!LH49</f>
        <v>0.47932999999999998</v>
      </c>
      <c r="JH47" s="284">
        <f>'LibPAS export'!LI49</f>
        <v>1758</v>
      </c>
      <c r="JI47" s="284">
        <f>'LibPAS export'!LJ49</f>
        <v>4.2370200000000002</v>
      </c>
      <c r="JJ47" s="284">
        <f>'LibPAS export'!LK49</f>
        <v>5.74777</v>
      </c>
      <c r="JK47" s="284">
        <f>'LibPAS export'!LL49</f>
        <v>310</v>
      </c>
      <c r="JL47" s="284">
        <f>'LibPAS export'!LM49</f>
        <v>393</v>
      </c>
      <c r="JM47" s="284">
        <f>'LibPAS export'!LN49</f>
        <v>20.31306</v>
      </c>
      <c r="JN47" s="284">
        <f>'LibPAS export'!LO49</f>
        <v>1.14764</v>
      </c>
      <c r="JO47" s="284">
        <f>'LibPAS export'!LP49</f>
        <v>0.84933000000000003</v>
      </c>
      <c r="JP47" s="284">
        <f>'LibPAS export'!LQ49</f>
        <v>0.52673999999999999</v>
      </c>
      <c r="JQ47" s="284">
        <f>'LibPAS export'!LR49</f>
        <v>4.7410000000000001E-2</v>
      </c>
      <c r="JR47" s="284">
        <f>'LibPAS export'!LS49</f>
        <v>0.62995000000000001</v>
      </c>
      <c r="JS47" s="284">
        <f>'LibPAS export'!LT49</f>
        <v>0</v>
      </c>
      <c r="JT47" s="284">
        <f>'LibPAS export'!LU49</f>
        <v>0</v>
      </c>
      <c r="JU47" s="284">
        <f>'LibPAS export'!LV49</f>
        <v>1.3036799999999999</v>
      </c>
      <c r="JV47" s="284">
        <f>'LibPAS export'!LW49</f>
        <v>2962</v>
      </c>
      <c r="JW47" s="284">
        <f>'LibPAS export'!LX49</f>
        <v>17.02046</v>
      </c>
      <c r="JX47" s="284">
        <f>'LibPAS export'!LY49</f>
        <v>2272</v>
      </c>
      <c r="JY47" s="284">
        <f>'LibPAS export'!LZ49</f>
        <v>0.80149999999999999</v>
      </c>
      <c r="JZ47" s="284">
        <f>'LibPAS export'!MA49</f>
        <v>22.18928</v>
      </c>
      <c r="KA47" s="284">
        <f>'LibPAS export'!MB49</f>
        <v>4.709E-2</v>
      </c>
      <c r="KB47" s="284">
        <f>'LibPAS export'!MC49</f>
        <v>107</v>
      </c>
      <c r="KC47" s="284">
        <f>'LibPAS export'!MD49</f>
        <v>0.69996999999999998</v>
      </c>
      <c r="KD47" s="284">
        <f>'LibPAS export'!ME49</f>
        <v>0.20485999999999999</v>
      </c>
      <c r="KE47" s="284">
        <f>'LibPAS export'!MF49</f>
        <v>0.91254000000000002</v>
      </c>
      <c r="KF47" s="284">
        <f>'LibPAS export'!MG49</f>
        <v>32.912950000000002</v>
      </c>
      <c r="KG47" s="284">
        <f>'LibPAS export'!MH49</f>
        <v>9.5979799999999997</v>
      </c>
      <c r="KH47" s="284">
        <f>'LibPAS export'!MI49</f>
        <v>3.62608</v>
      </c>
      <c r="KI47" s="284">
        <f>'LibPAS export'!MJ49</f>
        <v>44.5</v>
      </c>
      <c r="KJ47" s="284">
        <f>'LibPAS export'!MK49</f>
        <v>25472</v>
      </c>
      <c r="KK47" s="284">
        <f>'LibPAS export'!ML49</f>
        <v>20106</v>
      </c>
      <c r="KL47" s="284">
        <f>'LibPAS export'!MM49</f>
        <v>7.213E-2</v>
      </c>
      <c r="KM47" s="284">
        <f>'LibPAS export'!MN49</f>
        <v>1.9967600000000001</v>
      </c>
      <c r="KN47" s="284">
        <f>'LibPAS export'!MO49</f>
        <v>9.4030000000000002E-2</v>
      </c>
      <c r="KO47" s="284">
        <f>'LibPAS export'!MP49</f>
        <v>6.4900000000000001E-3</v>
      </c>
      <c r="KP47" s="284">
        <f>'LibPAS export'!MQ49</f>
        <v>0.17973</v>
      </c>
      <c r="KQ47" s="284">
        <f>'LibPAS export'!MR49</f>
        <v>8.4600000000000005E-3</v>
      </c>
      <c r="KR47" s="284">
        <f>'LibPAS export'!MS49</f>
        <v>1</v>
      </c>
      <c r="KS47" s="284">
        <f>'LibPAS export'!MT49</f>
        <v>9.0009000000000006E-2</v>
      </c>
      <c r="KT47" s="284">
        <f>'LibPAS export'!MU49</f>
        <v>0.90999099999999999</v>
      </c>
      <c r="KU47" s="284">
        <f>'LibPAS export'!MV49</f>
        <v>0.21066409999999999</v>
      </c>
      <c r="KV47" s="284">
        <f>'LibPAS export'!MW49</f>
        <v>0.78933589999999998</v>
      </c>
      <c r="KW47" s="284">
        <f>'LibPAS export'!MX49</f>
        <v>5.6497600000000002E-2</v>
      </c>
      <c r="KX47" s="284">
        <f>'LibPAS export'!MY49</f>
        <v>5.3518999999999997E-3</v>
      </c>
      <c r="KY47" s="284">
        <f>'LibPAS export'!MZ49</f>
        <v>0.13915269999999999</v>
      </c>
      <c r="KZ47" s="284">
        <f>'LibPAS export'!NA49</f>
        <v>9.3337999999999997E-3</v>
      </c>
      <c r="LA47" s="284">
        <f>'LibPAS export'!NB49</f>
        <v>0.28295949999999997</v>
      </c>
      <c r="LB47" s="284">
        <f>'LibPAS export'!NC49</f>
        <v>4.1811899999999999E-2</v>
      </c>
      <c r="LC47" s="284">
        <f>'LibPAS export'!ND49</f>
        <v>0.52139020000000003</v>
      </c>
      <c r="LD47" s="284">
        <f>'LibPAS export'!NE49</f>
        <v>0.66054290000000004</v>
      </c>
      <c r="LE47" s="284">
        <f>'LibPAS export'!NF49</f>
        <v>0</v>
      </c>
      <c r="LF47" s="284">
        <f>'LibPAS export'!NG49</f>
        <v>0.78050759999999997</v>
      </c>
      <c r="LG47" s="284">
        <f>'LibPAS export'!NH49</f>
        <v>3.5141199999999997E-2</v>
      </c>
      <c r="LH47" s="284">
        <f>'LibPAS export'!NI49</f>
        <v>0.18435119999999999</v>
      </c>
      <c r="LI47" s="284">
        <f>'LibPAS export'!NJ49</f>
        <v>5366</v>
      </c>
      <c r="LJ47" s="284">
        <f>'LibPAS export'!NK49</f>
        <v>7.3621999999999996</v>
      </c>
      <c r="LK47" s="284">
        <f>'LibPAS export'!NL49</f>
        <v>21092</v>
      </c>
      <c r="LL47" s="284">
        <f>'LibPAS export'!NM49</f>
        <v>21092</v>
      </c>
      <c r="LM47" s="284">
        <f>'LibPAS export'!NN49</f>
        <v>1898</v>
      </c>
      <c r="LN47" s="284">
        <f>'LibPAS export'!NO49</f>
        <v>0.74006439999999996</v>
      </c>
      <c r="LO47" s="284">
        <f>'LibPAS export'!NP49</f>
        <v>9.4728599999999996E-2</v>
      </c>
      <c r="LP47" s="284">
        <f>'LibPAS export'!NQ49</f>
        <v>0.16520699999999999</v>
      </c>
      <c r="LQ47" s="284">
        <f>'LibPAS export'!NR49</f>
        <v>0.68955999999999995</v>
      </c>
      <c r="LR47" s="284">
        <f>'LibPAS export'!NS49</f>
        <v>2.58371</v>
      </c>
      <c r="LS47" s="284">
        <f>'LibPAS export'!NT49</f>
        <v>0.54429000000000005</v>
      </c>
      <c r="LT47" s="284">
        <f>'LibPAS export'!NU49</f>
        <v>67</v>
      </c>
      <c r="LU47" s="284">
        <f>'LibPAS export'!NV49</f>
        <v>8.5987500000000008</v>
      </c>
      <c r="LV47" s="284">
        <f>'LibPAS export'!NW49</f>
        <v>38</v>
      </c>
      <c r="LW47" s="284">
        <f>'LibPAS export'!NX49</f>
        <v>6.3636299999999997</v>
      </c>
      <c r="LX47" s="284">
        <f>'LibPAS export'!NY49</f>
        <v>0.35953000000000002</v>
      </c>
      <c r="LY47" s="284">
        <f>'LibPAS export'!NZ49</f>
        <v>0.35953000000000002</v>
      </c>
      <c r="LZ47" s="285">
        <f>'LibPAS export'!EH49</f>
        <v>5.8531699999999999E-2</v>
      </c>
      <c r="MA47" s="285">
        <f>'LibPAS export'!EI49</f>
        <v>5.5650000000000003E-4</v>
      </c>
      <c r="MB47" s="285">
        <f>'LibPAS export'!EJ49</f>
        <v>0.28471000000000002</v>
      </c>
      <c r="MC47" s="285">
        <f>'LibPAS export'!EK49</f>
        <v>0</v>
      </c>
      <c r="MD47" s="285">
        <f>'LibPAS export'!EL49</f>
        <v>0.26168130000000001</v>
      </c>
      <c r="ME47" s="285">
        <f>'LibPAS export'!EM49</f>
        <v>6.3069999999999999E-4</v>
      </c>
      <c r="MF47" s="285">
        <f>'LibPAS export'!EN49</f>
        <v>0.62789600000000001</v>
      </c>
      <c r="MG47" s="285">
        <f>'LibPAS export'!EO49</f>
        <v>4.6205799999999998E-2</v>
      </c>
      <c r="MH47" s="285">
        <f>'LibPAS export'!EP49</f>
        <v>0.17650840000000001</v>
      </c>
      <c r="MI47" s="285"/>
    </row>
    <row r="48" spans="1:347" x14ac:dyDescent="0.2">
      <c r="A48" s="6" t="str">
        <f>'LibPAS export'!G50</f>
        <v>NC0044</v>
      </c>
      <c r="B48" s="6" t="s">
        <v>2841</v>
      </c>
      <c r="C48" s="203" t="s">
        <v>2044</v>
      </c>
      <c r="D48" s="203" t="s">
        <v>2045</v>
      </c>
      <c r="E48" s="203" t="str">
        <f>'LibPAS export'!AG50</f>
        <v>MCDOWELL COUNTY PUBLIC LIBRARY</v>
      </c>
      <c r="F48" s="203" t="str">
        <f>'LibPAS export'!AJ50</f>
        <v>MCDOWELL</v>
      </c>
      <c r="G48" s="203" t="str">
        <f>'LibPAS export'!Y50</f>
        <v>90 W COURT ST</v>
      </c>
      <c r="H48" s="203" t="str">
        <f>'LibPAS export'!Z50</f>
        <v>MARION</v>
      </c>
      <c r="I48" s="203" t="str">
        <f>'LibPAS export'!AA50</f>
        <v>28752</v>
      </c>
      <c r="J48" s="203" t="str">
        <f>'LibPAS export'!AB50</f>
        <v>3906</v>
      </c>
      <c r="K48" s="203" t="str">
        <f>'LibPAS export'!AC50</f>
        <v>90 W COURT ST</v>
      </c>
      <c r="L48" s="203" t="str">
        <f>'LibPAS export'!AD50</f>
        <v>MARION</v>
      </c>
      <c r="M48" s="203" t="str">
        <f>'LibPAS export'!AE50</f>
        <v>28752</v>
      </c>
      <c r="N48" s="203" t="str">
        <f>'LibPAS export'!AF50</f>
        <v>3906</v>
      </c>
      <c r="O48" s="203" t="str">
        <f>'LibPAS export'!AK50</f>
        <v>Elizabeth House</v>
      </c>
      <c r="P48" s="203" t="str">
        <f>'LibPAS export'!AL50</f>
        <v>(828) 652-3858</v>
      </c>
      <c r="Q48" s="203" t="str">
        <f>'LibPAS export'!AM50</f>
        <v>(828) 652-2098</v>
      </c>
      <c r="R48" s="203" t="str">
        <f>'LibPAS export'!AN50</f>
        <v>ehouse@mcdowellpubliclibrary.org</v>
      </c>
      <c r="S48" s="203" t="str">
        <f>'LibPAS export'!AO50</f>
        <v>Elizabeth House</v>
      </c>
      <c r="T48" s="203" t="str">
        <f>'LibPAS export'!AP50</f>
        <v>Library Director</v>
      </c>
      <c r="U48" s="203" t="str">
        <f>'LibPAS export'!AQ50</f>
        <v>(828) 652-3858</v>
      </c>
      <c r="V48" s="203" t="str">
        <f>'LibPAS export'!AR50</f>
        <v>(828) 652-2098</v>
      </c>
      <c r="W48" s="203" t="str">
        <f>'LibPAS export'!AS50</f>
        <v>ehouse@mcdowellpubliclibrary.org</v>
      </c>
      <c r="X48" s="203">
        <f>'LibPAS export'!BB50</f>
        <v>1</v>
      </c>
      <c r="Y48" s="203">
        <f>'LibPAS export'!BC50</f>
        <v>2</v>
      </c>
      <c r="Z48" s="203">
        <f>'LibPAS export'!BD50</f>
        <v>0</v>
      </c>
      <c r="AA48" s="203">
        <f>'LibPAS export'!BE50</f>
        <v>0</v>
      </c>
      <c r="AB48" s="10">
        <f>'LibPAS export'!BH50</f>
        <v>4186</v>
      </c>
      <c r="AC48" s="203">
        <f>'LibPAS export'!BI50</f>
        <v>1</v>
      </c>
      <c r="AD48" s="203">
        <f>'LibPAS export'!BJ50</f>
        <v>0</v>
      </c>
      <c r="AE48" s="203">
        <f>'LibPAS export'!BK50</f>
        <v>1</v>
      </c>
      <c r="AF48" s="203">
        <f>'LibPAS export'!BL50</f>
        <v>13.5</v>
      </c>
      <c r="AG48" s="203">
        <f>'LibPAS export'!BM50</f>
        <v>14.5</v>
      </c>
      <c r="AH48" s="286">
        <f>'LibPAS export'!BN50</f>
        <v>6.8965499999999999E-2</v>
      </c>
      <c r="AI48" s="246">
        <f>'LibPAS export'!BO50</f>
        <v>52668</v>
      </c>
      <c r="AJ48" s="246" t="str">
        <f>'LibPAS export'!BP50</f>
        <v>49,500-58,176</v>
      </c>
      <c r="AK48" s="274" t="str">
        <f>'LibPAS export'!BQ50</f>
        <v>2010</v>
      </c>
      <c r="AL48" s="276">
        <f>'LibPAS export'!BR50</f>
        <v>36685</v>
      </c>
      <c r="AM48" s="276">
        <f>'LibPAS export'!BS50</f>
        <v>9.0299999999999994</v>
      </c>
      <c r="AN48" s="276">
        <f>'LibPAS export'!BT50</f>
        <v>9.25</v>
      </c>
      <c r="AO48" s="276">
        <f>'LibPAS export'!BU50</f>
        <v>9.25</v>
      </c>
      <c r="AP48" s="246">
        <f>'LibPAS export'!BW50</f>
        <v>0</v>
      </c>
      <c r="AQ48" s="246">
        <f>'LibPAS export'!BX50</f>
        <v>510745</v>
      </c>
      <c r="AR48" s="246">
        <f>'LibPAS export'!BY50</f>
        <v>510745</v>
      </c>
      <c r="AS48" s="246">
        <f>'LibPAS export'!BZ50</f>
        <v>100613</v>
      </c>
      <c r="AT48" s="246">
        <f>'LibPAS export'!CA50</f>
        <v>0</v>
      </c>
      <c r="AU48" s="246">
        <f>'LibPAS export'!CB50</f>
        <v>100613</v>
      </c>
      <c r="AV48" s="246">
        <f>'LibPAS export'!CC50</f>
        <v>43154</v>
      </c>
      <c r="AW48" s="246">
        <f>'LibPAS export'!CD50</f>
        <v>0</v>
      </c>
      <c r="AX48" s="246">
        <f>'LibPAS export'!CE50</f>
        <v>43154</v>
      </c>
      <c r="AY48" s="246">
        <f>'LibPAS export'!CF50</f>
        <v>28290</v>
      </c>
      <c r="AZ48" s="246">
        <f>'LibPAS export'!BV50</f>
        <v>682802</v>
      </c>
      <c r="BA48" s="246">
        <f>'LibPAS export'!CH50</f>
        <v>337926</v>
      </c>
      <c r="BB48" s="246">
        <f>'LibPAS export'!CI50</f>
        <v>112449</v>
      </c>
      <c r="BC48" s="246">
        <f>'LibPAS export'!CJ50</f>
        <v>450375</v>
      </c>
      <c r="BD48" s="246">
        <f>'LibPAS export'!CK50</f>
        <v>60008</v>
      </c>
      <c r="BE48" s="246">
        <f>'LibPAS export'!CL50</f>
        <v>8307</v>
      </c>
      <c r="BF48" s="246">
        <f>'LibPAS export'!CM50</f>
        <v>10271</v>
      </c>
      <c r="BG48" s="246">
        <f>'LibPAS export'!CN50</f>
        <v>78586</v>
      </c>
      <c r="BH48" s="246">
        <f>'LibPAS export'!CO50</f>
        <v>180396</v>
      </c>
      <c r="BI48" s="246">
        <f>'LibPAS export'!CP50</f>
        <v>709357</v>
      </c>
      <c r="BJ48" s="246">
        <f>'LibPAS export'!CQ50</f>
        <v>0</v>
      </c>
      <c r="BK48" s="283">
        <f>'LibPAS export'!CG50</f>
        <v>0</v>
      </c>
      <c r="BL48" s="246">
        <f>'LibPAS export'!CR50</f>
        <v>0</v>
      </c>
      <c r="BM48" s="246">
        <f>'LibPAS export'!CS50</f>
        <v>0</v>
      </c>
      <c r="BN48" s="246">
        <f>'LibPAS export'!CT50</f>
        <v>25206</v>
      </c>
      <c r="BO48" s="246">
        <f>'LibPAS export'!CU50</f>
        <v>0</v>
      </c>
      <c r="BP48" s="246">
        <f>'LibPAS export'!CV50</f>
        <v>25206</v>
      </c>
      <c r="BQ48" s="246">
        <f>'LibPAS export'!CW50</f>
        <v>25206</v>
      </c>
      <c r="BR48" s="10">
        <f>'LibPAS export'!CY50</f>
        <v>30134</v>
      </c>
      <c r="BS48" s="10">
        <f>'LibPAS export'!CZ50</f>
        <v>41160</v>
      </c>
      <c r="BT48" s="10">
        <f>'LibPAS export'!DA50</f>
        <v>71294</v>
      </c>
      <c r="BU48" s="10">
        <f>'LibPAS export'!DB50</f>
        <v>14982</v>
      </c>
      <c r="BV48" s="10">
        <f>'LibPAS export'!DC50</f>
        <v>10148</v>
      </c>
      <c r="BW48" s="10">
        <f>'LibPAS export'!DD50</f>
        <v>25130</v>
      </c>
      <c r="BX48" s="10">
        <f>'LibPAS export'!DE50</f>
        <v>3227</v>
      </c>
      <c r="BY48" s="10">
        <f>'LibPAS export'!DF50</f>
        <v>723</v>
      </c>
      <c r="BZ48" s="10">
        <f>'LibPAS export'!DG50</f>
        <v>3950</v>
      </c>
      <c r="CA48" s="10">
        <f>'LibPAS export'!DH50</f>
        <v>100374</v>
      </c>
      <c r="CB48" s="10" t="str">
        <f>'LibPAS export'!DI50</f>
        <v/>
      </c>
      <c r="CC48" s="10">
        <f>'LibPAS export'!DJ50</f>
        <v>100374</v>
      </c>
      <c r="CD48" s="10">
        <f>'LibPAS export'!DK50</f>
        <v>160</v>
      </c>
      <c r="CE48" s="258">
        <f>'LibPAS export'!DX50</f>
        <v>36946</v>
      </c>
      <c r="CF48" s="244">
        <f>'LibPAS export'!DP50</f>
        <v>2</v>
      </c>
      <c r="CG48" s="244">
        <f>'LibPAS export'!DQ50</f>
        <v>67</v>
      </c>
      <c r="CH48" s="244">
        <f>'LibPAS export'!DR50</f>
        <v>69</v>
      </c>
      <c r="CI48" s="258">
        <f>'LibPAS export'!DM50</f>
        <v>5253</v>
      </c>
      <c r="CJ48" s="258">
        <f>'LibPAS export'!EC50</f>
        <v>2155</v>
      </c>
      <c r="CK48" s="258">
        <f>'LibPAS export'!DN50</f>
        <v>6117</v>
      </c>
      <c r="CL48" s="258">
        <f>'LibPAS export'!EG50</f>
        <v>563</v>
      </c>
      <c r="CM48" s="203">
        <f>'LibPAS export'!DS50</f>
        <v>0</v>
      </c>
      <c r="CN48" s="203">
        <f>'LibPAS export'!EQ50</f>
        <v>3</v>
      </c>
      <c r="CO48" s="244">
        <f>'LibPAS export'!DL50</f>
        <v>153</v>
      </c>
      <c r="CP48" s="10">
        <f>'LibPAS export'!ET50</f>
        <v>57741</v>
      </c>
      <c r="CQ48" s="10">
        <f>'LibPAS export'!EU50</f>
        <v>18327</v>
      </c>
      <c r="CR48" s="10">
        <f>'LibPAS export'!EV50</f>
        <v>76068</v>
      </c>
      <c r="CS48" s="10">
        <f>'LibPAS export'!EW50</f>
        <v>5818</v>
      </c>
      <c r="CT48" s="10">
        <f>'LibPAS export'!EX50</f>
        <v>375</v>
      </c>
      <c r="CU48" s="10">
        <f>'LibPAS export'!EY50</f>
        <v>6193</v>
      </c>
      <c r="CV48" s="10">
        <f>'LibPAS export'!EZ50</f>
        <v>24190</v>
      </c>
      <c r="CW48" s="10">
        <f>'LibPAS export'!FA50</f>
        <v>4845</v>
      </c>
      <c r="CX48" s="10">
        <f>'LibPAS export'!FB50</f>
        <v>29035</v>
      </c>
      <c r="CY48" s="10">
        <f>'LibPAS export'!FC50</f>
        <v>111296</v>
      </c>
      <c r="CZ48" s="10">
        <f>'LibPAS export'!FE50</f>
        <v>2901</v>
      </c>
      <c r="DA48" s="10" t="str">
        <f>'LibPAS export'!FF50</f>
        <v/>
      </c>
      <c r="DB48" s="10">
        <f>'LibPAS export'!FG50</f>
        <v>114197</v>
      </c>
      <c r="DC48" s="10">
        <f>'LibPAS export'!FH50</f>
        <v>11049</v>
      </c>
      <c r="DD48" s="10">
        <f>'LibPAS export'!FQ50</f>
        <v>254</v>
      </c>
      <c r="DE48" s="10">
        <f t="shared" si="0"/>
        <v>11303</v>
      </c>
      <c r="DF48" s="10">
        <f>'LibPAS export'!FI50</f>
        <v>31698</v>
      </c>
      <c r="DG48" s="10">
        <f>'LibPAS export'!FN50</f>
        <v>5316</v>
      </c>
      <c r="DH48" s="10" t="str">
        <f>'LibPAS export'!FR50</f>
        <v/>
      </c>
      <c r="DI48" s="10">
        <f>'LibPAS export'!FS50</f>
        <v>5570</v>
      </c>
      <c r="DJ48" s="258" t="str">
        <f>'LibPAS export'!FJ50</f>
        <v/>
      </c>
      <c r="DK48" s="258">
        <f>'LibPAS export'!FK50</f>
        <v>42747</v>
      </c>
      <c r="DL48" s="10">
        <f>'LibPAS export'!FU50</f>
        <v>133915</v>
      </c>
      <c r="DM48" s="10">
        <f>'LibPAS export'!FV50</f>
        <v>28599</v>
      </c>
      <c r="DN48" s="10" t="str">
        <f>'LibPAS export'!FW50</f>
        <v/>
      </c>
      <c r="DO48" s="10" t="str">
        <f>'LibPAS export'!FX50</f>
        <v/>
      </c>
      <c r="DP48" s="10">
        <f>'LibPAS export'!ER50</f>
        <v>162514</v>
      </c>
      <c r="DQ48" s="10" t="str">
        <f>'LibPAS export'!FY50</f>
        <v/>
      </c>
      <c r="DR48" s="10">
        <f>'LibPAS export'!GA50</f>
        <v>22847</v>
      </c>
      <c r="DS48" s="10">
        <f>'LibPAS export'!GB50</f>
        <v>5141</v>
      </c>
      <c r="DT48" s="10">
        <f>'LibPAS export'!GC50</f>
        <v>27988</v>
      </c>
      <c r="DU48" s="10">
        <f>'LibPAS export'!GD50</f>
        <v>127462</v>
      </c>
      <c r="DV48" s="244">
        <f>'LibPAS export'!GO50</f>
        <v>53</v>
      </c>
      <c r="DW48" s="244">
        <f>'LibPAS export'!GP50</f>
        <v>0</v>
      </c>
      <c r="DX48" s="244">
        <f>'LibPAS export'!GQ50</f>
        <v>212</v>
      </c>
      <c r="DY48" s="244">
        <f>'LibPAS export'!GR50</f>
        <v>6</v>
      </c>
      <c r="DZ48" s="244">
        <f>'LibPAS export'!GS50</f>
        <v>15</v>
      </c>
      <c r="EA48" s="244">
        <f>'LibPAS export'!GT50</f>
        <v>0</v>
      </c>
      <c r="EB48" s="244">
        <f>'LibPAS export'!GU50</f>
        <v>286</v>
      </c>
      <c r="EC48" s="244">
        <f>'LibPAS export'!GV50</f>
        <v>338</v>
      </c>
      <c r="ED48" s="244">
        <f>'LibPAS export'!GW50</f>
        <v>0</v>
      </c>
      <c r="EE48" s="244">
        <f>'LibPAS export'!GX50</f>
        <v>338</v>
      </c>
      <c r="EF48" s="10">
        <f>'LibPAS export'!HB50</f>
        <v>5025</v>
      </c>
      <c r="EG48" s="10">
        <f>'LibPAS export'!HC50</f>
        <v>593</v>
      </c>
      <c r="EH48" s="10">
        <f>'LibPAS export'!HD50</f>
        <v>5618</v>
      </c>
      <c r="EI48" s="10">
        <f>'LibPAS export'!GY50</f>
        <v>111</v>
      </c>
      <c r="EJ48" s="10">
        <f>'LibPAS export'!GZ50</f>
        <v>0</v>
      </c>
      <c r="EK48" s="10">
        <f>'LibPAS export'!HA50</f>
        <v>111</v>
      </c>
      <c r="EL48" s="10">
        <f>'LibPAS export'!HE50</f>
        <v>6067</v>
      </c>
      <c r="EM48" s="10" t="s">
        <v>5026</v>
      </c>
      <c r="EN48" s="10" t="s">
        <v>5026</v>
      </c>
      <c r="EO48" s="10">
        <f>'LibPAS export'!HH50</f>
        <v>44</v>
      </c>
      <c r="EP48" s="10">
        <f>'LibPAS export'!HI50</f>
        <v>156</v>
      </c>
      <c r="EQ48" s="258">
        <f>'LibPAS export'!HQ50</f>
        <v>189</v>
      </c>
      <c r="ER48" s="258">
        <f>'LibPAS export'!HR50</f>
        <v>1187</v>
      </c>
      <c r="ES48" s="10">
        <f>'LibPAS export'!HL50</f>
        <v>21000</v>
      </c>
      <c r="ET48" s="10" t="str">
        <f>'LibPAS export'!HJ50</f>
        <v>Did not track this year</v>
      </c>
      <c r="EU48" s="10" t="str">
        <f>'LibPAS export'!HK50</f>
        <v>Did not track this year</v>
      </c>
      <c r="EV48" s="244">
        <f>'LibPAS export'!HS50</f>
        <v>286</v>
      </c>
      <c r="EW48" s="244">
        <f>'LibPAS export'!HT50</f>
        <v>131</v>
      </c>
      <c r="EX48" s="203" t="str">
        <f>'LibPAS export'!AT50</f>
        <v>www.mcdowellpubliclibrary.org</v>
      </c>
      <c r="EY48" s="244">
        <f>'LibPAS export'!HU50</f>
        <v>15</v>
      </c>
      <c r="EZ48" s="244">
        <f>'LibPAS export'!HV50</f>
        <v>38</v>
      </c>
      <c r="FA48" s="258">
        <f>'LibPAS export'!HW50</f>
        <v>21680</v>
      </c>
      <c r="FB48" s="10">
        <f>'LibPAS export'!HY50</f>
        <v>105360</v>
      </c>
      <c r="FC48" s="10">
        <f>'LibPAS export'!HZ50</f>
        <v>3600</v>
      </c>
      <c r="FD48" s="203" t="s">
        <v>1530</v>
      </c>
      <c r="FE48" s="203" t="s">
        <v>1530</v>
      </c>
      <c r="FF48" s="203" t="s">
        <v>1530</v>
      </c>
      <c r="FG48" s="203" t="s">
        <v>1530</v>
      </c>
      <c r="FH48" s="203" t="s">
        <v>1530</v>
      </c>
      <c r="FI48" s="203" t="s">
        <v>1530</v>
      </c>
      <c r="FJ48" s="203" t="s">
        <v>1530</v>
      </c>
      <c r="FK48" s="203" t="s">
        <v>1530</v>
      </c>
      <c r="FL48" s="203" t="s">
        <v>1530</v>
      </c>
      <c r="FM48" s="203" t="s">
        <v>1530</v>
      </c>
      <c r="FN48" s="203" t="s">
        <v>1530</v>
      </c>
      <c r="FO48" s="203" t="s">
        <v>1530</v>
      </c>
      <c r="FP48" s="203" t="s">
        <v>1530</v>
      </c>
      <c r="FQ48" s="203" t="s">
        <v>1530</v>
      </c>
      <c r="FR48" s="203" t="s">
        <v>1530</v>
      </c>
      <c r="FS48" s="203" t="s">
        <v>1530</v>
      </c>
      <c r="FT48" s="203" t="s">
        <v>1530</v>
      </c>
      <c r="FU48" s="203" t="s">
        <v>1530</v>
      </c>
      <c r="FV48" s="203" t="s">
        <v>1530</v>
      </c>
      <c r="FW48" s="203" t="s">
        <v>1530</v>
      </c>
      <c r="FX48" s="203" t="s">
        <v>1530</v>
      </c>
      <c r="FY48" s="203" t="s">
        <v>1530</v>
      </c>
      <c r="FZ48" s="203" t="s">
        <v>1530</v>
      </c>
      <c r="GA48" s="203" t="s">
        <v>1530</v>
      </c>
      <c r="GB48" s="203" t="s">
        <v>1530</v>
      </c>
      <c r="GC48" s="203" t="str">
        <f>'LibPAS export'!G50</f>
        <v>NC0044</v>
      </c>
      <c r="GD48" s="203" t="str">
        <f>'LibPAS export'!H50</f>
        <v>C-MCDOWELL</v>
      </c>
      <c r="GE48" s="203" t="str">
        <f>'LibPAS export'!I50</f>
        <v>NO</v>
      </c>
      <c r="GF48" s="203" t="str">
        <f>'LibPAS export'!J50</f>
        <v>CO</v>
      </c>
      <c r="GG48" s="203" t="str">
        <f>'LibPAS export'!K50</f>
        <v>MO</v>
      </c>
      <c r="GH48" s="203" t="str">
        <f>'LibPAS export'!L50</f>
        <v>Y</v>
      </c>
      <c r="GI48" s="203" t="str">
        <f>'LibPAS export'!M50</f>
        <v>CO1</v>
      </c>
      <c r="GJ48" s="203" t="str">
        <f>'LibPAS export'!N50</f>
        <v>N</v>
      </c>
      <c r="GK48" s="258">
        <f>'LibPAS export'!O50</f>
        <v>45269</v>
      </c>
      <c r="GL48" s="203">
        <f>'LibPAS export'!AH50</f>
        <v>1</v>
      </c>
      <c r="GM48" s="203" t="str">
        <f>'LibPAS export'!AI50</f>
        <v>County</v>
      </c>
      <c r="GN48" s="203" t="str">
        <f>'LibPAS export'!P50</f>
        <v>No</v>
      </c>
      <c r="GO48" s="203">
        <f>'LibPAS export'!Q50</f>
        <v>369</v>
      </c>
      <c r="GP48" s="203">
        <f>'LibPAS export'!R50</f>
        <v>27</v>
      </c>
      <c r="GQ48" s="203">
        <f>'LibPAS export'!S50</f>
        <v>1462</v>
      </c>
      <c r="GR48" s="203">
        <f>'LibPAS export'!T50</f>
        <v>12918</v>
      </c>
      <c r="GS48" s="203">
        <f>'LibPAS export'!U50</f>
        <v>34</v>
      </c>
      <c r="GT48" s="203">
        <f>'LibPAS export'!V50</f>
        <v>8</v>
      </c>
      <c r="GU48" s="203">
        <f>'LibPAS export'!W50</f>
        <v>110</v>
      </c>
      <c r="GV48" s="203">
        <f>'LibPAS export'!X50</f>
        <v>2485</v>
      </c>
      <c r="GW48" s="283">
        <f>'LibPAS export'!GF50</f>
        <v>0.92598999999999998</v>
      </c>
      <c r="GX48" s="283">
        <f>'LibPAS export'!GG50</f>
        <v>5.5710000000000003E-2</v>
      </c>
      <c r="GY48" s="245">
        <f>'LibPAS export'!GH50</f>
        <v>21.213290000000001</v>
      </c>
      <c r="GZ48" s="245">
        <f>'LibPAS export'!GI50</f>
        <v>25.77064</v>
      </c>
      <c r="HA48" s="245">
        <f>'LibPAS export'!GJ50</f>
        <v>6.3773600000000004</v>
      </c>
      <c r="HB48" s="284">
        <f>'LibPAS export'!JC50</f>
        <v>4.3648999999999996</v>
      </c>
      <c r="HC48" s="284">
        <f>'LibPAS export'!JD50</f>
        <v>2.7713000000000001</v>
      </c>
      <c r="HD48" s="284">
        <f>'LibPAS export'!JE50</f>
        <v>0.48355999999999999</v>
      </c>
      <c r="HE48" s="284">
        <f>'LibPAS export'!JF50</f>
        <v>25.345040000000001</v>
      </c>
      <c r="HF48" s="284">
        <f>'LibPAS export'!JG50</f>
        <v>16.091719999999999</v>
      </c>
      <c r="HG48" s="284">
        <f>'LibPAS export'!JH50</f>
        <v>2.8078500000000002</v>
      </c>
      <c r="HH48" s="284">
        <f>'LibPAS export'!JI50</f>
        <v>5.5652400000000002</v>
      </c>
      <c r="HI48" s="284">
        <f>'LibPAS export'!JJ50</f>
        <v>3.5334099999999999</v>
      </c>
      <c r="HJ48" s="284">
        <f>'LibPAS export'!JK50</f>
        <v>0.61653999999999998</v>
      </c>
      <c r="HK48" s="284">
        <f>'LibPAS export'!JL50</f>
        <v>33.7789</v>
      </c>
      <c r="HL48" s="284">
        <f>'LibPAS export'!JM50</f>
        <v>21.446429999999999</v>
      </c>
      <c r="HM48" s="284">
        <f>'LibPAS export'!JN50</f>
        <v>3.7421899999999999</v>
      </c>
      <c r="HN48" s="284">
        <f>'LibPAS export'!JO50</f>
        <v>116.92055000000001</v>
      </c>
      <c r="HO48" s="284">
        <f>'LibPAS export'!JP50</f>
        <v>74.233559999999997</v>
      </c>
      <c r="HP48" s="284">
        <f>'LibPAS export'!JQ50</f>
        <v>12.95302</v>
      </c>
      <c r="HQ48" s="284">
        <f>'LibPAS export'!JR50</f>
        <v>20.13617</v>
      </c>
      <c r="HR48" s="284">
        <f>'LibPAS export'!JS50</f>
        <v>12.78457</v>
      </c>
      <c r="HS48" s="284">
        <f>'LibPAS export'!JT50</f>
        <v>2.2307800000000002</v>
      </c>
      <c r="HT48" s="284">
        <f>'LibPAS export'!JU50</f>
        <v>3.58996</v>
      </c>
      <c r="HU48" s="284">
        <f>'LibPAS export'!JV50</f>
        <v>2.8156599999999998</v>
      </c>
      <c r="HV48" s="284">
        <f>'LibPAS export'!JW50</f>
        <v>10.218669999999999</v>
      </c>
      <c r="HW48" s="284">
        <f>'LibPAS export'!JX50</f>
        <v>4.68058</v>
      </c>
      <c r="HX48" s="284">
        <f>'LibPAS export'!JY50</f>
        <v>0.46389000000000002</v>
      </c>
      <c r="HY48" s="284">
        <f>'LibPAS export'!JZ50</f>
        <v>0.77819000000000005</v>
      </c>
      <c r="HZ48" s="284">
        <f>'LibPAS export'!KA50</f>
        <v>0.61826000000000003</v>
      </c>
      <c r="IA48" s="284">
        <f>'LibPAS export'!KB50</f>
        <v>0.13402</v>
      </c>
      <c r="IB48" s="284">
        <f>'LibPAS export'!KC50</f>
        <v>6.3200000000000001E-3</v>
      </c>
      <c r="IC48" s="284">
        <f>'LibPAS export'!KD50</f>
        <v>2.8900000000000002E-3</v>
      </c>
      <c r="ID48" s="284">
        <f>'LibPAS export'!KE50</f>
        <v>0.47891</v>
      </c>
      <c r="IE48" s="284">
        <f>'LibPAS export'!KF50</f>
        <v>7.4700000000000001E-3</v>
      </c>
      <c r="IF48" s="284">
        <f>'LibPAS export'!KG50</f>
        <v>0.1241</v>
      </c>
      <c r="IG48" s="284">
        <f>'LibPAS export'!KH50</f>
        <v>1448</v>
      </c>
      <c r="IH48" s="284">
        <f>'LibPAS export'!KI50</f>
        <v>21000</v>
      </c>
      <c r="II48" s="284">
        <f>'LibPAS export'!KJ50</f>
        <v>21000</v>
      </c>
      <c r="IJ48" s="284">
        <f>'LibPAS export'!KK50</f>
        <v>8790</v>
      </c>
      <c r="IK48" s="284">
        <f>'LibPAS export'!KL50</f>
        <v>127462</v>
      </c>
      <c r="IL48" s="284">
        <f>'LibPAS export'!KM50</f>
        <v>127462</v>
      </c>
      <c r="IM48" s="284">
        <f>'LibPAS export'!KN50</f>
        <v>162514</v>
      </c>
      <c r="IN48" s="284">
        <f>'LibPAS export'!KO50</f>
        <v>162514</v>
      </c>
      <c r="IO48" s="284">
        <f>'LibPAS export'!KP50</f>
        <v>1.0639400000000001</v>
      </c>
      <c r="IP48" s="284">
        <f>'LibPAS export'!KQ50</f>
        <v>11207</v>
      </c>
      <c r="IQ48" s="284">
        <f>'LibPAS export'!KR50</f>
        <v>5.3883999999999999</v>
      </c>
      <c r="IR48" s="284">
        <f>'LibPAS export'!KS50</f>
        <v>2.2225600000000001</v>
      </c>
      <c r="IS48" s="284">
        <f>'LibPAS export'!KT50</f>
        <v>11.282439999999999</v>
      </c>
      <c r="IT48" s="284">
        <f>'LibPAS export'!KU50</f>
        <v>0.95328000000000002</v>
      </c>
      <c r="IU48" s="284">
        <f>'LibPAS export'!KV50</f>
        <v>0.62492999999999999</v>
      </c>
      <c r="IV48" s="284">
        <f>'LibPAS export'!KW50</f>
        <v>15.083209999999999</v>
      </c>
      <c r="IW48" s="284">
        <f>'LibPAS export'!KX50</f>
        <v>9.9488599999999998</v>
      </c>
      <c r="IX48" s="284">
        <f>'LibPAS export'!KY50</f>
        <v>3.3742100000000002</v>
      </c>
      <c r="IY48" s="284">
        <f>'LibPAS export'!KZ50</f>
        <v>0</v>
      </c>
      <c r="IZ48" s="284">
        <f>'LibPAS export'!LA50</f>
        <v>3.3800000000000002E-3</v>
      </c>
      <c r="JA48" s="284">
        <f>'LibPAS export'!LB50</f>
        <v>0.81613999999999998</v>
      </c>
      <c r="JB48" s="284">
        <f>'LibPAS export'!LC50</f>
        <v>1.5200000000000001E-3</v>
      </c>
      <c r="JC48" s="284">
        <f>'LibPAS export'!LD50</f>
        <v>3.5729999999999998E-2</v>
      </c>
      <c r="JD48" s="284">
        <f>'LibPAS export'!LE50</f>
        <v>0.51807999999999998</v>
      </c>
      <c r="JE48" s="284">
        <f>'LibPAS export'!LF50</f>
        <v>5.4666300000000003</v>
      </c>
      <c r="JF48" s="284">
        <f>'LibPAS export'!LG50</f>
        <v>2.2172800000000001</v>
      </c>
      <c r="JG48" s="284">
        <f>'LibPAS export'!LH50</f>
        <v>0.29821999999999999</v>
      </c>
      <c r="JH48" s="284">
        <f>'LibPAS export'!LI50</f>
        <v>1320</v>
      </c>
      <c r="JI48" s="284">
        <f>'LibPAS export'!LJ50</f>
        <v>2.4653399999999999</v>
      </c>
      <c r="JJ48" s="284">
        <f>'LibPAS export'!LK50</f>
        <v>3.9849800000000002</v>
      </c>
      <c r="JK48" s="284">
        <f>'LibPAS export'!LL50</f>
        <v>264</v>
      </c>
      <c r="JL48" s="284">
        <f>'LibPAS export'!LM50</f>
        <v>238</v>
      </c>
      <c r="JM48" s="284">
        <f>'LibPAS export'!LN50</f>
        <v>15.66982</v>
      </c>
      <c r="JN48" s="284">
        <f>'LibPAS export'!LO50</f>
        <v>1.7359800000000001</v>
      </c>
      <c r="JO48" s="284">
        <f>'LibPAS export'!LP50</f>
        <v>1.32559</v>
      </c>
      <c r="JP48" s="284">
        <f>'LibPAS export'!LQ50</f>
        <v>0.32030999999999998</v>
      </c>
      <c r="JQ48" s="284">
        <f>'LibPAS export'!LR50</f>
        <v>2.2089999999999999E-2</v>
      </c>
      <c r="JR48" s="284">
        <f>'LibPAS export'!LS50</f>
        <v>0.48235</v>
      </c>
      <c r="JS48" s="284">
        <f>'LibPAS export'!LT50</f>
        <v>5</v>
      </c>
      <c r="JT48" s="284">
        <f>'LibPAS export'!LU50</f>
        <v>2</v>
      </c>
      <c r="JU48" s="284">
        <f>'LibPAS export'!LV50</f>
        <v>1.2749999999999999</v>
      </c>
      <c r="JV48" s="284">
        <f>'LibPAS export'!LW50</f>
        <v>3125</v>
      </c>
      <c r="JW48" s="284">
        <f>'LibPAS export'!LX50</f>
        <v>30.449590000000001</v>
      </c>
      <c r="JX48" s="284">
        <f>'LibPAS export'!LY50</f>
        <v>2451</v>
      </c>
      <c r="JY48" s="284">
        <f>'LibPAS export'!LZ50</f>
        <v>5.0167200000000003</v>
      </c>
      <c r="JZ48" s="284">
        <f>'LibPAS export'!MA50</f>
        <v>38.823219999999999</v>
      </c>
      <c r="KA48" s="284">
        <f>'LibPAS export'!MB50</f>
        <v>0.16475000000000001</v>
      </c>
      <c r="KB48" s="284">
        <f>'LibPAS export'!MC50</f>
        <v>403</v>
      </c>
      <c r="KC48" s="284">
        <f>'LibPAS export'!MD50</f>
        <v>0.93989999999999996</v>
      </c>
      <c r="KD48" s="284">
        <f>'LibPAS export'!ME50</f>
        <v>0.61653999999999998</v>
      </c>
      <c r="KE48" s="284">
        <f>'LibPAS export'!MF50</f>
        <v>1.1983699999999999</v>
      </c>
      <c r="KF48" s="284">
        <f>'LibPAS export'!MG50</f>
        <v>9.24695</v>
      </c>
      <c r="KG48" s="284">
        <f>'LibPAS export'!MH50</f>
        <v>5.8065600000000002</v>
      </c>
      <c r="KH48" s="284">
        <f>'LibPAS export'!MI50</f>
        <v>5.5652400000000002</v>
      </c>
      <c r="KI48" s="284">
        <f>'LibPAS export'!MJ50</f>
        <v>26.83333</v>
      </c>
      <c r="KJ48" s="284">
        <f>'LibPAS export'!MK50</f>
        <v>31060</v>
      </c>
      <c r="KK48" s="284">
        <f>'LibPAS export'!ML50</f>
        <v>23305</v>
      </c>
      <c r="KL48" s="284">
        <f>'LibPAS export'!MM50</f>
        <v>8.9219999999999994E-2</v>
      </c>
      <c r="KM48" s="284">
        <f>'LibPAS export'!MN50</f>
        <v>0.69047999999999998</v>
      </c>
      <c r="KN48" s="284">
        <f>'LibPAS export'!MO50</f>
        <v>0.11376</v>
      </c>
      <c r="KO48" s="284">
        <f>'LibPAS export'!MP50</f>
        <v>6.1500000000000001E-3</v>
      </c>
      <c r="KP48" s="284">
        <f>'LibPAS export'!MQ50</f>
        <v>4.7620000000000003E-2</v>
      </c>
      <c r="KQ48" s="284">
        <f>'LibPAS export'!MR50</f>
        <v>7.8499999999999993E-3</v>
      </c>
      <c r="KR48" s="284">
        <f>'LibPAS export'!MS50</f>
        <v>1</v>
      </c>
      <c r="KS48" s="284">
        <f>'LibPAS export'!MT50</f>
        <v>6.8965499999999999E-2</v>
      </c>
      <c r="KT48" s="284">
        <f>'LibPAS export'!MU50</f>
        <v>0.93103449999999999</v>
      </c>
      <c r="KU48" s="284">
        <f>'LibPAS export'!MV50</f>
        <v>0.2496786</v>
      </c>
      <c r="KV48" s="284">
        <f>'LibPAS export'!MW50</f>
        <v>0.75032140000000003</v>
      </c>
      <c r="KW48" s="284">
        <f>'LibPAS export'!MX50</f>
        <v>0.1107848</v>
      </c>
      <c r="KX48" s="284">
        <f>'LibPAS export'!MY50</f>
        <v>1.17106E-2</v>
      </c>
      <c r="KY48" s="284">
        <f>'LibPAS export'!MZ50</f>
        <v>0.15852240000000001</v>
      </c>
      <c r="KZ48" s="284">
        <f>'LibPAS export'!NA50</f>
        <v>1.4479300000000001E-2</v>
      </c>
      <c r="LA48" s="284">
        <f>'LibPAS export'!NB50</f>
        <v>0.25430920000000001</v>
      </c>
      <c r="LB48" s="284">
        <f>'LibPAS export'!NC50</f>
        <v>8.4594900000000001E-2</v>
      </c>
      <c r="LC48" s="284">
        <f>'LibPAS export'!ND50</f>
        <v>0.47638350000000002</v>
      </c>
      <c r="LD48" s="284">
        <f>'LibPAS export'!NE50</f>
        <v>0.63490599999999997</v>
      </c>
      <c r="LE48" s="284">
        <f>'LibPAS export'!NF50</f>
        <v>6.3201300000000002E-2</v>
      </c>
      <c r="LF48" s="284">
        <f>'LibPAS export'!NG50</f>
        <v>0.74801329999999999</v>
      </c>
      <c r="LG48" s="284">
        <f>'LibPAS export'!NH50</f>
        <v>4.1432200000000002E-2</v>
      </c>
      <c r="LH48" s="284">
        <f>'LibPAS export'!NI50</f>
        <v>0.14735309999999999</v>
      </c>
      <c r="LI48" s="284">
        <f>'LibPAS export'!NJ50</f>
        <v>7755</v>
      </c>
      <c r="LJ48" s="284">
        <f>'LibPAS export'!NK50</f>
        <v>4.5541700000000001</v>
      </c>
      <c r="LK48" s="284">
        <f>'LibPAS export'!NL50</f>
        <v>45269</v>
      </c>
      <c r="LL48" s="284">
        <f>'LibPAS export'!NM50</f>
        <v>45269</v>
      </c>
      <c r="LM48" s="284">
        <f>'LibPAS export'!NN50</f>
        <v>3122</v>
      </c>
      <c r="LN48" s="284">
        <f>'LibPAS export'!NO50</f>
        <v>0.76359659999999996</v>
      </c>
      <c r="LO48" s="284">
        <f>'LibPAS export'!NP50</f>
        <v>0.10570590000000001</v>
      </c>
      <c r="LP48" s="284">
        <f>'LibPAS export'!NQ50</f>
        <v>0.1306976</v>
      </c>
      <c r="LQ48" s="284">
        <f>'LibPAS export'!NR50</f>
        <v>0.48092000000000001</v>
      </c>
      <c r="LR48" s="284">
        <f>'LibPAS export'!NS50</f>
        <v>1.4452199999999999</v>
      </c>
      <c r="LS48" s="284">
        <f>'LibPAS export'!NT50</f>
        <v>0.36083999999999999</v>
      </c>
      <c r="LT48" s="284">
        <f>'LibPAS export'!NU50</f>
        <v>19</v>
      </c>
      <c r="LU48" s="284">
        <f>'LibPAS export'!NV50</f>
        <v>2.7082099999999998</v>
      </c>
      <c r="LV48" s="284">
        <f>'LibPAS export'!NW50</f>
        <v>15</v>
      </c>
      <c r="LW48" s="284">
        <f>'LibPAS export'!NX50</f>
        <v>2.0679799999999999</v>
      </c>
      <c r="LX48" s="284">
        <f>'LibPAS export'!NY50</f>
        <v>0.2291</v>
      </c>
      <c r="LY48" s="284">
        <f>'LibPAS export'!NZ50</f>
        <v>0.23801</v>
      </c>
      <c r="LZ48" s="285">
        <f>'LibPAS export'!EH50</f>
        <v>4.3732399999999998E-2</v>
      </c>
      <c r="MA48" s="285">
        <f>'LibPAS export'!EI50</f>
        <v>1.0016999999999999E-3</v>
      </c>
      <c r="MB48" s="285">
        <f>'LibPAS export'!EJ50</f>
        <v>0.25967119999999999</v>
      </c>
      <c r="MC48" s="285">
        <f>'LibPAS export'!EK50</f>
        <v>0</v>
      </c>
      <c r="MD48" s="285">
        <f>'LibPAS export'!EL50</f>
        <v>0.24187710000000001</v>
      </c>
      <c r="ME48" s="285">
        <f>'LibPAS export'!EM50</f>
        <v>4.5169999999999997E-4</v>
      </c>
      <c r="MF48" s="285">
        <f>'LibPAS export'!EN50</f>
        <v>0.65712579999999998</v>
      </c>
      <c r="MG48" s="285">
        <f>'LibPAS export'!EO50</f>
        <v>4.84985E-2</v>
      </c>
      <c r="MH48" s="285">
        <f>'LibPAS export'!EP50</f>
        <v>0.21676899999999999</v>
      </c>
      <c r="MI48" s="285"/>
    </row>
    <row r="49" spans="1:347" x14ac:dyDescent="0.2">
      <c r="A49" s="6" t="str">
        <f>'LibPAS export'!G51</f>
        <v>NC0045</v>
      </c>
      <c r="B49" s="6" t="s">
        <v>2842</v>
      </c>
      <c r="C49" s="203" t="s">
        <v>2074</v>
      </c>
      <c r="D49" s="203" t="s">
        <v>2075</v>
      </c>
      <c r="E49" s="203" t="str">
        <f>'LibPAS export'!AG51</f>
        <v>CHARLOTTE MECKLENBURG LIBRARY</v>
      </c>
      <c r="F49" s="203" t="str">
        <f>'LibPAS export'!AJ51</f>
        <v>MECKLENBURG</v>
      </c>
      <c r="G49" s="203" t="str">
        <f>'LibPAS export'!Y51</f>
        <v>310 N TRYON ST</v>
      </c>
      <c r="H49" s="203" t="str">
        <f>'LibPAS export'!Z51</f>
        <v>CHARLOTTE</v>
      </c>
      <c r="I49" s="203" t="str">
        <f>'LibPAS export'!AA51</f>
        <v>28202</v>
      </c>
      <c r="J49" s="203" t="str">
        <f>'LibPAS export'!AB51</f>
        <v>2139</v>
      </c>
      <c r="K49" s="203" t="str">
        <f>'LibPAS export'!AC51</f>
        <v>310 N TRYON ST</v>
      </c>
      <c r="L49" s="203" t="str">
        <f>'LibPAS export'!AD51</f>
        <v>CHARLOTTE</v>
      </c>
      <c r="M49" s="203" t="str">
        <f>'LibPAS export'!AE51</f>
        <v>28202</v>
      </c>
      <c r="N49" s="203" t="str">
        <f>'LibPAS export'!AF51</f>
        <v>2139</v>
      </c>
      <c r="O49" s="203" t="str">
        <f>'LibPAS export'!AK51</f>
        <v>DAVID SINGLETON</v>
      </c>
      <c r="P49" s="203" t="str">
        <f>'LibPAS export'!AL51</f>
        <v>(704) 416-0612</v>
      </c>
      <c r="Q49" s="203" t="str">
        <f>'LibPAS export'!AM51</f>
        <v>(704) 416-0677</v>
      </c>
      <c r="R49" s="203" t="str">
        <f>'LibPAS export'!AN51</f>
        <v>dsingleton@cmlibrary.org</v>
      </c>
      <c r="S49" s="203" t="str">
        <f>'LibPAS export'!AO51</f>
        <v>DONOVAN CRAIG</v>
      </c>
      <c r="T49" s="203" t="str">
        <f>'LibPAS export'!AP51</f>
        <v>ADMINISTRATIVE SUPPORT COORDINATOR</v>
      </c>
      <c r="U49" s="203" t="str">
        <f>'LibPAS export'!AQ51</f>
        <v>(704) 416-0606</v>
      </c>
      <c r="V49" s="203" t="str">
        <f>'LibPAS export'!AR51</f>
        <v>(704) 416-0677</v>
      </c>
      <c r="W49" s="203" t="str">
        <f>'LibPAS export'!AS51</f>
        <v>dcraig@cmlibrary.org</v>
      </c>
      <c r="X49" s="203">
        <f>'LibPAS export'!BB51</f>
        <v>1</v>
      </c>
      <c r="Y49" s="203">
        <f>'LibPAS export'!BC51</f>
        <v>19</v>
      </c>
      <c r="Z49" s="203">
        <f>'LibPAS export'!BD51</f>
        <v>0</v>
      </c>
      <c r="AA49" s="203">
        <f>'LibPAS export'!BE51</f>
        <v>0</v>
      </c>
      <c r="AB49" s="10">
        <f>'LibPAS export'!BH51</f>
        <v>49752</v>
      </c>
      <c r="AC49" s="203">
        <f>'LibPAS export'!BI51</f>
        <v>107</v>
      </c>
      <c r="AD49" s="203">
        <f>'LibPAS export'!BJ51</f>
        <v>0</v>
      </c>
      <c r="AE49" s="203">
        <f>'LibPAS export'!BK51</f>
        <v>107</v>
      </c>
      <c r="AF49" s="203">
        <f>'LibPAS export'!BL51</f>
        <v>256.5</v>
      </c>
      <c r="AG49" s="203">
        <f>'LibPAS export'!BM51</f>
        <v>363.5</v>
      </c>
      <c r="AH49" s="286">
        <f>'LibPAS export'!BN51</f>
        <v>0.29436040000000002</v>
      </c>
      <c r="AI49" s="246">
        <f>'LibPAS export'!BO51</f>
        <v>143640</v>
      </c>
      <c r="AJ49" s="246" t="str">
        <f>'LibPAS export'!BP51</f>
        <v>$112,800 - $195,811</v>
      </c>
      <c r="AK49" s="274" t="str">
        <f>'LibPAS export'!BQ51</f>
        <v>2011</v>
      </c>
      <c r="AL49" s="276">
        <f>'LibPAS export'!BR51</f>
        <v>41160</v>
      </c>
      <c r="AM49" s="276">
        <f>'LibPAS export'!BS51</f>
        <v>10.4</v>
      </c>
      <c r="AN49" s="276">
        <f>'LibPAS export'!BT51</f>
        <v>11.84</v>
      </c>
      <c r="AO49" s="276">
        <f>'LibPAS export'!BU51</f>
        <v>14.38</v>
      </c>
      <c r="AP49" s="246">
        <f>'LibPAS export'!BW51</f>
        <v>2500</v>
      </c>
      <c r="AQ49" s="246">
        <f>'LibPAS export'!BX51</f>
        <v>26872941</v>
      </c>
      <c r="AR49" s="246">
        <f>'LibPAS export'!BY51</f>
        <v>26875441</v>
      </c>
      <c r="AS49" s="246">
        <f>'LibPAS export'!BZ51</f>
        <v>547223</v>
      </c>
      <c r="AT49" s="246">
        <f>'LibPAS export'!CA51</f>
        <v>2000</v>
      </c>
      <c r="AU49" s="246">
        <f>'LibPAS export'!CB51</f>
        <v>549223</v>
      </c>
      <c r="AV49" s="246">
        <f>'LibPAS export'!CC51</f>
        <v>25000</v>
      </c>
      <c r="AW49" s="246">
        <f>'LibPAS export'!CD51</f>
        <v>45680</v>
      </c>
      <c r="AX49" s="246">
        <f>'LibPAS export'!CE51</f>
        <v>70680</v>
      </c>
      <c r="AY49" s="246">
        <f>'LibPAS export'!CF51</f>
        <v>5933454</v>
      </c>
      <c r="AZ49" s="246">
        <f>'LibPAS export'!BV51</f>
        <v>33428798</v>
      </c>
      <c r="BA49" s="246">
        <f>'LibPAS export'!CH51</f>
        <v>14529705</v>
      </c>
      <c r="BB49" s="246">
        <f>'LibPAS export'!CI51</f>
        <v>5829568</v>
      </c>
      <c r="BC49" s="246">
        <f>'LibPAS export'!CJ51</f>
        <v>20359273</v>
      </c>
      <c r="BD49" s="246">
        <f>'LibPAS export'!CK51</f>
        <v>2110000</v>
      </c>
      <c r="BE49" s="246">
        <f>'LibPAS export'!CL51</f>
        <v>415000</v>
      </c>
      <c r="BF49" s="246">
        <f>'LibPAS export'!CM51</f>
        <v>491664</v>
      </c>
      <c r="BG49" s="246">
        <f>'LibPAS export'!CN51</f>
        <v>3016664</v>
      </c>
      <c r="BH49" s="246">
        <f>'LibPAS export'!CO51</f>
        <v>6117518</v>
      </c>
      <c r="BI49" s="246">
        <f>'LibPAS export'!CP51</f>
        <v>29493455</v>
      </c>
      <c r="BJ49" s="246">
        <f>'LibPAS export'!CQ51</f>
        <v>4145163</v>
      </c>
      <c r="BK49" s="283">
        <f>'LibPAS export'!CG51</f>
        <v>0.12399979999999999</v>
      </c>
      <c r="BL49" s="246">
        <f>'LibPAS export'!CR51</f>
        <v>492714</v>
      </c>
      <c r="BM49" s="246">
        <f>'LibPAS export'!CS51</f>
        <v>0</v>
      </c>
      <c r="BN49" s="246">
        <f>'LibPAS export'!CT51</f>
        <v>0</v>
      </c>
      <c r="BO49" s="246">
        <f>'LibPAS export'!CU51</f>
        <v>0</v>
      </c>
      <c r="BP49" s="246">
        <f>'LibPAS export'!CV51</f>
        <v>492714</v>
      </c>
      <c r="BQ49" s="246">
        <f>'LibPAS export'!CW51</f>
        <v>492714</v>
      </c>
      <c r="BR49" s="10">
        <f>'LibPAS export'!CY51</f>
        <v>206676</v>
      </c>
      <c r="BS49" s="10">
        <f>'LibPAS export'!CZ51</f>
        <v>295484</v>
      </c>
      <c r="BT49" s="10">
        <f>'LibPAS export'!DA51</f>
        <v>502160</v>
      </c>
      <c r="BU49" s="10">
        <f>'LibPAS export'!DB51</f>
        <v>302470</v>
      </c>
      <c r="BV49" s="10">
        <f>'LibPAS export'!DC51</f>
        <v>121981</v>
      </c>
      <c r="BW49" s="10">
        <f>'LibPAS export'!DD51</f>
        <v>424451</v>
      </c>
      <c r="BX49" s="10" t="str">
        <f>'LibPAS export'!DE51</f>
        <v/>
      </c>
      <c r="BY49" s="10" t="str">
        <f>'LibPAS export'!DF51</f>
        <v/>
      </c>
      <c r="BZ49" s="10" t="str">
        <f>'LibPAS export'!DG51</f>
        <v/>
      </c>
      <c r="CA49" s="10">
        <f>'LibPAS export'!DH51</f>
        <v>926611</v>
      </c>
      <c r="CB49" s="10" t="str">
        <f>'LibPAS export'!DI51</f>
        <v/>
      </c>
      <c r="CC49" s="10">
        <f>'LibPAS export'!DJ51</f>
        <v>926611</v>
      </c>
      <c r="CD49" s="10">
        <f>'LibPAS export'!DK51</f>
        <v>29394</v>
      </c>
      <c r="CE49" s="258">
        <f>'LibPAS export'!DX51</f>
        <v>75113</v>
      </c>
      <c r="CF49" s="244">
        <f>'LibPAS export'!DP51</f>
        <v>19</v>
      </c>
      <c r="CG49" s="244">
        <f>'LibPAS export'!DQ51</f>
        <v>67</v>
      </c>
      <c r="CH49" s="244">
        <f>'LibPAS export'!DR51</f>
        <v>86</v>
      </c>
      <c r="CI49" s="258">
        <f>'LibPAS export'!DM51</f>
        <v>66512</v>
      </c>
      <c r="CJ49" s="258">
        <f>'LibPAS export'!EC51</f>
        <v>5376314</v>
      </c>
      <c r="CK49" s="258">
        <f>'LibPAS export'!DN51</f>
        <v>33487</v>
      </c>
      <c r="CL49" s="258">
        <f>'LibPAS export'!EG51</f>
        <v>7425</v>
      </c>
      <c r="CM49" s="203">
        <f>'LibPAS export'!DS51</f>
        <v>367</v>
      </c>
      <c r="CN49" s="203">
        <f>'LibPAS export'!EQ51</f>
        <v>79</v>
      </c>
      <c r="CO49" s="244">
        <f>'LibPAS export'!DL51</f>
        <v>1475</v>
      </c>
      <c r="CP49" s="10">
        <f>'LibPAS export'!ET51</f>
        <v>1088555</v>
      </c>
      <c r="CQ49" s="10">
        <f>'LibPAS export'!EU51</f>
        <v>790468</v>
      </c>
      <c r="CR49" s="10">
        <f>'LibPAS export'!EV51</f>
        <v>1879023</v>
      </c>
      <c r="CS49" s="10" t="str">
        <f>'LibPAS export'!EW51</f>
        <v/>
      </c>
      <c r="CT49" s="10" t="str">
        <f>'LibPAS export'!EX51</f>
        <v/>
      </c>
      <c r="CU49" s="10" t="str">
        <f>'LibPAS export'!EY51</f>
        <v/>
      </c>
      <c r="CV49" s="10">
        <f>'LibPAS export'!EZ51</f>
        <v>2128391</v>
      </c>
      <c r="CW49" s="10">
        <f>'LibPAS export'!FA51</f>
        <v>463475</v>
      </c>
      <c r="CX49" s="10">
        <f>'LibPAS export'!FB51</f>
        <v>2591866</v>
      </c>
      <c r="CY49" s="10">
        <f>'LibPAS export'!FC51</f>
        <v>4470889</v>
      </c>
      <c r="CZ49" s="10" t="str">
        <f>'LibPAS export'!FE51</f>
        <v/>
      </c>
      <c r="DA49" s="10" t="str">
        <f>'LibPAS export'!FF51</f>
        <v/>
      </c>
      <c r="DB49" s="10">
        <f>'LibPAS export'!FG51</f>
        <v>4470889</v>
      </c>
      <c r="DC49" s="10">
        <f>'LibPAS export'!FH51</f>
        <v>459821</v>
      </c>
      <c r="DD49" s="10">
        <f>'LibPAS export'!FQ51</f>
        <v>92084</v>
      </c>
      <c r="DE49" s="10">
        <f t="shared" si="0"/>
        <v>551905</v>
      </c>
      <c r="DF49" s="10">
        <f>'LibPAS export'!FI51</f>
        <v>607744</v>
      </c>
      <c r="DG49" s="10">
        <f>'LibPAS export'!FN51</f>
        <v>113161</v>
      </c>
      <c r="DH49" s="10">
        <f>'LibPAS export'!FR51</f>
        <v>7547</v>
      </c>
      <c r="DI49" s="10">
        <f>'LibPAS export'!FS51</f>
        <v>212792</v>
      </c>
      <c r="DJ49" s="258" t="str">
        <f>'LibPAS export'!FJ51</f>
        <v/>
      </c>
      <c r="DK49" s="258">
        <f>'LibPAS export'!FK51</f>
        <v>1067565</v>
      </c>
      <c r="DL49" s="10">
        <f>'LibPAS export'!FU51</f>
        <v>245542</v>
      </c>
      <c r="DM49" s="10">
        <f>'LibPAS export'!FV51</f>
        <v>5282095</v>
      </c>
      <c r="DN49" s="10" t="str">
        <f>'LibPAS export'!FW51</f>
        <v/>
      </c>
      <c r="DO49" s="10">
        <f>'LibPAS export'!FX51</f>
        <v>216062</v>
      </c>
      <c r="DP49" s="10">
        <f>'LibPAS export'!ER51</f>
        <v>5743699</v>
      </c>
      <c r="DQ49" s="10">
        <f>'LibPAS export'!FY51</f>
        <v>4183</v>
      </c>
      <c r="DR49" s="10">
        <f>'LibPAS export'!GA51</f>
        <v>694839</v>
      </c>
      <c r="DS49" s="10">
        <f>'LibPAS export'!GB51</f>
        <v>165423</v>
      </c>
      <c r="DT49" s="10">
        <f>'LibPAS export'!GC51</f>
        <v>860262</v>
      </c>
      <c r="DU49" s="10">
        <f>'LibPAS export'!GD51</f>
        <v>3044024</v>
      </c>
      <c r="DV49" s="244">
        <f>'LibPAS export'!GO51</f>
        <v>2034</v>
      </c>
      <c r="DW49" s="244">
        <f>'LibPAS export'!GP51</f>
        <v>358</v>
      </c>
      <c r="DX49" s="244">
        <f>'LibPAS export'!GQ51</f>
        <v>5870</v>
      </c>
      <c r="DY49" s="244">
        <f>'LibPAS export'!GR51</f>
        <v>1122</v>
      </c>
      <c r="DZ49" s="244">
        <f>'LibPAS export'!GS51</f>
        <v>1218</v>
      </c>
      <c r="EA49" s="244">
        <f>'LibPAS export'!GT51</f>
        <v>56</v>
      </c>
      <c r="EB49" s="244">
        <f>'LibPAS export'!GU51</f>
        <v>10658</v>
      </c>
      <c r="EC49" s="244">
        <f>'LibPAS export'!GV51</f>
        <v>30266</v>
      </c>
      <c r="ED49" s="244">
        <f>'LibPAS export'!GW51</f>
        <v>3814</v>
      </c>
      <c r="EE49" s="244">
        <f>'LibPAS export'!GX51</f>
        <v>34080</v>
      </c>
      <c r="EF49" s="10">
        <f>'LibPAS export'!HB51</f>
        <v>230975</v>
      </c>
      <c r="EG49" s="10">
        <f>'LibPAS export'!HC51</f>
        <v>41505</v>
      </c>
      <c r="EH49" s="10">
        <f>'LibPAS export'!HD51</f>
        <v>272480</v>
      </c>
      <c r="EI49" s="10">
        <f>'LibPAS export'!GY51</f>
        <v>17614</v>
      </c>
      <c r="EJ49" s="10">
        <f>'LibPAS export'!GZ51</f>
        <v>6734</v>
      </c>
      <c r="EK49" s="10">
        <f>'LibPAS export'!HA51</f>
        <v>24348</v>
      </c>
      <c r="EL49" s="10">
        <f>'LibPAS export'!HE51</f>
        <v>330908</v>
      </c>
      <c r="EM49" s="10">
        <f>'LibPAS export'!HF51</f>
        <v>147</v>
      </c>
      <c r="EN49" s="10">
        <f>'LibPAS export'!HG51</f>
        <v>2341</v>
      </c>
      <c r="EO49" s="10">
        <f>'LibPAS export'!HH51</f>
        <v>1356</v>
      </c>
      <c r="EP49" s="10">
        <f>'LibPAS export'!HI51</f>
        <v>6544</v>
      </c>
      <c r="EQ49" s="258" t="str">
        <f>'LibPAS export'!HQ51</f>
        <v/>
      </c>
      <c r="ER49" s="258" t="str">
        <f>'LibPAS export'!HR51</f>
        <v/>
      </c>
      <c r="ES49" s="10">
        <f>'LibPAS export'!HL51</f>
        <v>887837</v>
      </c>
      <c r="ET49" s="10" t="str">
        <f>'LibPAS export'!HJ51</f>
        <v>Did not track this year</v>
      </c>
      <c r="EU49" s="10">
        <f>'LibPAS export'!HK51</f>
        <v>90979</v>
      </c>
      <c r="EV49" s="244">
        <f>'LibPAS export'!HS51</f>
        <v>9787</v>
      </c>
      <c r="EW49" s="244">
        <f>'LibPAS export'!HT51</f>
        <v>8297</v>
      </c>
      <c r="EX49" s="203" t="str">
        <f>'LibPAS export'!AT51</f>
        <v>www.cmlibrary.org</v>
      </c>
      <c r="EY49" s="244">
        <f>'LibPAS export'!HU51</f>
        <v>398</v>
      </c>
      <c r="EZ49" s="244">
        <f>'LibPAS export'!HV51</f>
        <v>902</v>
      </c>
      <c r="FA49" s="258">
        <f>'LibPAS export'!HW51</f>
        <v>856596</v>
      </c>
      <c r="FB49" s="10">
        <f>'LibPAS export'!HY51</f>
        <v>29864351</v>
      </c>
      <c r="FC49" s="10">
        <f>'LibPAS export'!HZ51</f>
        <v>251384</v>
      </c>
      <c r="FD49" s="203" t="s">
        <v>1530</v>
      </c>
      <c r="FE49" s="203" t="s">
        <v>1530</v>
      </c>
      <c r="FF49" s="203" t="s">
        <v>1530</v>
      </c>
      <c r="FG49" s="203" t="s">
        <v>1530</v>
      </c>
      <c r="FH49" s="203" t="s">
        <v>1530</v>
      </c>
      <c r="FI49" s="203" t="s">
        <v>1530</v>
      </c>
      <c r="FJ49" s="203" t="s">
        <v>1530</v>
      </c>
      <c r="FK49" s="203" t="s">
        <v>1530</v>
      </c>
      <c r="FL49" s="203" t="s">
        <v>1530</v>
      </c>
      <c r="FM49" s="203" t="s">
        <v>1530</v>
      </c>
      <c r="FN49" s="203" t="s">
        <v>1530</v>
      </c>
      <c r="FO49" s="203" t="s">
        <v>1530</v>
      </c>
      <c r="FP49" s="203" t="s">
        <v>1530</v>
      </c>
      <c r="FQ49" s="203" t="s">
        <v>1530</v>
      </c>
      <c r="FR49" s="203" t="s">
        <v>1530</v>
      </c>
      <c r="FS49" s="203" t="s">
        <v>1530</v>
      </c>
      <c r="FT49" s="203" t="s">
        <v>1530</v>
      </c>
      <c r="FU49" s="203" t="s">
        <v>1530</v>
      </c>
      <c r="FV49" s="203" t="s">
        <v>1530</v>
      </c>
      <c r="FW49" s="203" t="s">
        <v>1530</v>
      </c>
      <c r="FX49" s="203" t="s">
        <v>1530</v>
      </c>
      <c r="FY49" s="203" t="s">
        <v>1530</v>
      </c>
      <c r="FZ49" s="203" t="s">
        <v>1530</v>
      </c>
      <c r="GA49" s="203" t="s">
        <v>1530</v>
      </c>
      <c r="GB49" s="203" t="s">
        <v>1530</v>
      </c>
      <c r="GC49" s="203" t="str">
        <f>'LibPAS export'!G51</f>
        <v>NC0045</v>
      </c>
      <c r="GD49" s="203" t="str">
        <f>'LibPAS export'!H51</f>
        <v>C-MECKLENBURG</v>
      </c>
      <c r="GE49" s="203" t="str">
        <f>'LibPAS export'!I51</f>
        <v>NO</v>
      </c>
      <c r="GF49" s="203" t="str">
        <f>'LibPAS export'!J51</f>
        <v>OT</v>
      </c>
      <c r="GG49" s="203" t="str">
        <f>'LibPAS export'!K51</f>
        <v>MO</v>
      </c>
      <c r="GH49" s="203" t="str">
        <f>'LibPAS export'!L51</f>
        <v>Y</v>
      </c>
      <c r="GI49" s="203" t="str">
        <f>'LibPAS export'!M51</f>
        <v>CO1</v>
      </c>
      <c r="GJ49" s="203" t="str">
        <f>'LibPAS export'!N51</f>
        <v>N</v>
      </c>
      <c r="GK49" s="258">
        <f>'LibPAS export'!O51</f>
        <v>962593</v>
      </c>
      <c r="GL49" s="203">
        <f>'LibPAS export'!AH51</f>
        <v>3</v>
      </c>
      <c r="GM49" s="203" t="str">
        <f>'LibPAS export'!AI51</f>
        <v>County</v>
      </c>
      <c r="GN49" s="203" t="str">
        <f>'LibPAS export'!P51</f>
        <v>Yes</v>
      </c>
      <c r="GO49" s="203">
        <f>'LibPAS export'!Q51</f>
        <v>15173</v>
      </c>
      <c r="GP49" s="203">
        <f>'LibPAS export'!R51</f>
        <v>3195</v>
      </c>
      <c r="GQ49" s="203">
        <f>'LibPAS export'!S51</f>
        <v>54537</v>
      </c>
      <c r="GR49" s="203">
        <f>'LibPAS export'!T51</f>
        <v>683753</v>
      </c>
      <c r="GS49" s="203">
        <f>'LibPAS export'!U51</f>
        <v>4263</v>
      </c>
      <c r="GT49" s="203">
        <f>'LibPAS export'!V51</f>
        <v>513</v>
      </c>
      <c r="GU49" s="203">
        <f>'LibPAS export'!W51</f>
        <v>4079</v>
      </c>
      <c r="GV49" s="203">
        <f>'LibPAS export'!X51</f>
        <v>97719</v>
      </c>
      <c r="GW49" s="283">
        <f>'LibPAS export'!GF51</f>
        <v>0.82343</v>
      </c>
      <c r="GX49" s="283">
        <f>'LibPAS export'!GG51</f>
        <v>0.10299</v>
      </c>
      <c r="GY49" s="245">
        <f>'LibPAS export'!GH51</f>
        <v>31.04785</v>
      </c>
      <c r="GZ49" s="245">
        <f>'LibPAS export'!GI51</f>
        <v>38.97025</v>
      </c>
      <c r="HA49" s="245">
        <f>'LibPAS export'!GJ51</f>
        <v>14.247490000000001</v>
      </c>
      <c r="HB49" s="284">
        <f>'LibPAS export'!JC51</f>
        <v>5.1349200000000002</v>
      </c>
      <c r="HC49" s="284">
        <f>'LibPAS export'!JD51</f>
        <v>3.5446300000000002</v>
      </c>
      <c r="HD49" s="284">
        <f>'LibPAS export'!JE51</f>
        <v>0.52520999999999995</v>
      </c>
      <c r="HE49" s="284">
        <f>'LibPAS export'!JF51</f>
        <v>34.284269999999999</v>
      </c>
      <c r="HF49" s="284">
        <f>'LibPAS export'!JG51</f>
        <v>23.666360000000001</v>
      </c>
      <c r="HG49" s="284">
        <f>'LibPAS export'!JH51</f>
        <v>3.5066799999999998</v>
      </c>
      <c r="HH49" s="284">
        <f>'LibPAS export'!JI51</f>
        <v>9.6889699999999994</v>
      </c>
      <c r="HI49" s="284">
        <f>'LibPAS export'!JJ51</f>
        <v>6.6882799999999998</v>
      </c>
      <c r="HJ49" s="284">
        <f>'LibPAS export'!JK51</f>
        <v>0.99100999999999995</v>
      </c>
      <c r="HK49" s="284">
        <f>'LibPAS export'!JL51</f>
        <v>33.219450000000002</v>
      </c>
      <c r="HL49" s="284">
        <f>'LibPAS export'!JM51</f>
        <v>22.931319999999999</v>
      </c>
      <c r="HM49" s="284">
        <f>'LibPAS export'!JN51</f>
        <v>3.39777</v>
      </c>
      <c r="HN49" s="284">
        <f>'LibPAS export'!JO51</f>
        <v>89.128870000000006</v>
      </c>
      <c r="HO49" s="284">
        <f>'LibPAS export'!JP51</f>
        <v>61.525480000000002</v>
      </c>
      <c r="HP49" s="284">
        <f>'LibPAS export'!JQ51</f>
        <v>9.11632</v>
      </c>
      <c r="HQ49" s="284">
        <f>'LibPAS export'!JR51</f>
        <v>11.379239999999999</v>
      </c>
      <c r="HR49" s="284">
        <f>'LibPAS export'!JS51</f>
        <v>7.8550599999999999</v>
      </c>
      <c r="HS49" s="284">
        <f>'LibPAS export'!JT51</f>
        <v>1.1638999999999999</v>
      </c>
      <c r="HT49" s="284">
        <f>'LibPAS export'!JU51</f>
        <v>5.9668999999999999</v>
      </c>
      <c r="HU49" s="284">
        <f>'LibPAS export'!JV51</f>
        <v>3.1623199999999998</v>
      </c>
      <c r="HV49" s="284">
        <f>'LibPAS export'!JW51</f>
        <v>11.37677</v>
      </c>
      <c r="HW49" s="284">
        <f>'LibPAS export'!JX51</f>
        <v>9.6447400000000005</v>
      </c>
      <c r="HX49" s="284">
        <f>'LibPAS export'!JY51</f>
        <v>0.92234000000000005</v>
      </c>
      <c r="HY49" s="284">
        <f>'LibPAS export'!JZ51</f>
        <v>2.69259</v>
      </c>
      <c r="HZ49" s="284">
        <f>'LibPAS export'!KA51</f>
        <v>0.89368999999999998</v>
      </c>
      <c r="IA49" s="284">
        <f>'LibPAS export'!KB51</f>
        <v>0.34377000000000002</v>
      </c>
      <c r="IB49" s="284">
        <f>'LibPAS export'!KC51</f>
        <v>1.017E-2</v>
      </c>
      <c r="IC49" s="284">
        <f>'LibPAS export'!KD51</f>
        <v>8.6199999999999992E-3</v>
      </c>
      <c r="ID49" s="284">
        <f>'LibPAS export'!KE51</f>
        <v>0.88988</v>
      </c>
      <c r="IE49" s="284">
        <f>'LibPAS export'!KF51</f>
        <v>3.5400000000000001E-2</v>
      </c>
      <c r="IF49" s="284">
        <f>'LibPAS export'!KG51</f>
        <v>0.28306999999999999</v>
      </c>
      <c r="IG49" s="284">
        <f>'LibPAS export'!KH51</f>
        <v>2442</v>
      </c>
      <c r="IH49" s="284">
        <f>'LibPAS export'!KI51</f>
        <v>8297</v>
      </c>
      <c r="II49" s="284">
        <f>'LibPAS export'!KJ51</f>
        <v>8297</v>
      </c>
      <c r="IJ49" s="284">
        <f>'LibPAS export'!KK51</f>
        <v>8374</v>
      </c>
      <c r="IK49" s="284">
        <f>'LibPAS export'!KL51</f>
        <v>28448</v>
      </c>
      <c r="IL49" s="284">
        <f>'LibPAS export'!KM51</f>
        <v>28448</v>
      </c>
      <c r="IM49" s="284">
        <f>'LibPAS export'!KN51</f>
        <v>53679</v>
      </c>
      <c r="IN49" s="284">
        <f>'LibPAS export'!KO51</f>
        <v>53679</v>
      </c>
      <c r="IO49" s="284">
        <f>'LibPAS export'!KP51</f>
        <v>0.87116000000000005</v>
      </c>
      <c r="IP49" s="284">
        <f>'LibPAS export'!KQ51</f>
        <v>15801</v>
      </c>
      <c r="IQ49" s="284">
        <f>'LibPAS export'!KR51</f>
        <v>7.5966800000000001</v>
      </c>
      <c r="IR49" s="284">
        <f>'LibPAS export'!KS51</f>
        <v>0.57057000000000002</v>
      </c>
      <c r="IS49" s="284">
        <f>'LibPAS export'!KT51</f>
        <v>27.919840000000001</v>
      </c>
      <c r="IT49" s="284">
        <f>'LibPAS export'!KU51</f>
        <v>7.3429999999999995E-2</v>
      </c>
      <c r="IU49" s="284">
        <f>'LibPAS export'!KV51</f>
        <v>6.1640300000000003</v>
      </c>
      <c r="IV49" s="284">
        <f>'LibPAS export'!KW51</f>
        <v>34.72786</v>
      </c>
      <c r="IW49" s="284">
        <f>'LibPAS export'!KX51</f>
        <v>21.150449999999999</v>
      </c>
      <c r="IX49" s="284">
        <f>'LibPAS export'!KY51</f>
        <v>6.8494099999999998</v>
      </c>
      <c r="IY49" s="284">
        <f>'LibPAS export'!KZ51</f>
        <v>0</v>
      </c>
      <c r="IZ49" s="284">
        <f>'LibPAS export'!LA51</f>
        <v>1.5299999999999999E-3</v>
      </c>
      <c r="JA49" s="284">
        <f>'LibPAS export'!LB51</f>
        <v>7.8030000000000002E-2</v>
      </c>
      <c r="JB49" s="284">
        <f>'LibPAS export'!LC51</f>
        <v>9.0000000000000006E-5</v>
      </c>
      <c r="JC49" s="284">
        <f>'LibPAS export'!LD51</f>
        <v>0.12438</v>
      </c>
      <c r="JD49" s="284">
        <f>'LibPAS export'!LE51</f>
        <v>0.42254999999999998</v>
      </c>
      <c r="JE49" s="284">
        <f>'LibPAS export'!LF51</f>
        <v>1.7145900000000001</v>
      </c>
      <c r="JF49" s="284">
        <f>'LibPAS export'!LG51</f>
        <v>0.96262000000000003</v>
      </c>
      <c r="JG49" s="284">
        <f>'LibPAS export'!LH51</f>
        <v>0.26646999999999998</v>
      </c>
      <c r="JH49" s="284">
        <f>'LibPAS export'!LI51</f>
        <v>87</v>
      </c>
      <c r="JI49" s="284">
        <f>'LibPAS export'!LJ51</f>
        <v>9.9970000000000003E-2</v>
      </c>
      <c r="JJ49" s="284">
        <f>'LibPAS export'!LK51</f>
        <v>6.3552499999999998</v>
      </c>
      <c r="JK49" s="284">
        <f>'LibPAS export'!LL51</f>
        <v>6326</v>
      </c>
      <c r="JL49" s="284">
        <f>'LibPAS export'!LM51</f>
        <v>47</v>
      </c>
      <c r="JM49" s="284">
        <f>'LibPAS export'!LN51</f>
        <v>30.639589999999998</v>
      </c>
      <c r="JN49" s="284">
        <f>'LibPAS export'!LO51</f>
        <v>3.1338900000000001</v>
      </c>
      <c r="JO49" s="284">
        <f>'LibPAS export'!LP51</f>
        <v>2.1920000000000002</v>
      </c>
      <c r="JP49" s="284">
        <f>'LibPAS export'!LQ51</f>
        <v>0.37763000000000002</v>
      </c>
      <c r="JQ49" s="284">
        <f>'LibPAS export'!LR51</f>
        <v>0.11115999999999999</v>
      </c>
      <c r="JR49" s="284">
        <f>'LibPAS export'!LS51</f>
        <v>0.29815999999999998</v>
      </c>
      <c r="JS49" s="284">
        <f>'LibPAS export'!LT51</f>
        <v>188</v>
      </c>
      <c r="JT49" s="284">
        <f>'LibPAS export'!LU51</f>
        <v>159</v>
      </c>
      <c r="JU49" s="284">
        <f>'LibPAS export'!LV51</f>
        <v>1.8868799999999999</v>
      </c>
      <c r="JV49" s="284">
        <f>'LibPAS export'!LW51</f>
        <v>110455</v>
      </c>
      <c r="JW49" s="284">
        <f>'LibPAS export'!LX51</f>
        <v>61.183950000000003</v>
      </c>
      <c r="JX49" s="284">
        <f>'LibPAS export'!LY51</f>
        <v>58538</v>
      </c>
      <c r="JY49" s="284">
        <f>'LibPAS export'!LZ51</f>
        <v>17.84525</v>
      </c>
      <c r="JZ49" s="284">
        <f>'LibPAS export'!MA51</f>
        <v>115.4466</v>
      </c>
      <c r="KA49" s="284">
        <f>'LibPAS export'!MB51</f>
        <v>0.29166999999999998</v>
      </c>
      <c r="KB49" s="284">
        <f>'LibPAS export'!MC51</f>
        <v>17073</v>
      </c>
      <c r="KC49" s="284">
        <f>'LibPAS export'!MD51</f>
        <v>1.1478999999999999</v>
      </c>
      <c r="KD49" s="284">
        <f>'LibPAS export'!ME51</f>
        <v>0.99100999999999995</v>
      </c>
      <c r="KE49" s="284">
        <f>'LibPAS export'!MF51</f>
        <v>2.16595</v>
      </c>
      <c r="KF49" s="284">
        <f>'LibPAS export'!MG51</f>
        <v>5.1685400000000001</v>
      </c>
      <c r="KG49" s="284">
        <f>'LibPAS export'!MH51</f>
        <v>6.6766899999999998</v>
      </c>
      <c r="KH49" s="284">
        <f>'LibPAS export'!MI51</f>
        <v>9.6889699999999994</v>
      </c>
      <c r="KI49" s="284">
        <f>'LibPAS export'!MJ51</f>
        <v>47.838459999999998</v>
      </c>
      <c r="KJ49" s="284">
        <f>'LibPAS export'!MK51</f>
        <v>56009</v>
      </c>
      <c r="KK49" s="284">
        <f>'LibPAS export'!ML51</f>
        <v>39971</v>
      </c>
      <c r="KL49" s="284">
        <f>'LibPAS export'!MM51</f>
        <v>6.3289999999999999E-2</v>
      </c>
      <c r="KM49" s="284">
        <f>'LibPAS export'!MN51</f>
        <v>0.40942000000000001</v>
      </c>
      <c r="KN49" s="284">
        <f>'LibPAS export'!MO51</f>
        <v>0.11941</v>
      </c>
      <c r="KO49" s="284">
        <f>'LibPAS export'!MP51</f>
        <v>1.8630000000000001E-2</v>
      </c>
      <c r="KP49" s="284">
        <f>'LibPAS export'!MQ51</f>
        <v>0.12052</v>
      </c>
      <c r="KQ49" s="284">
        <f>'LibPAS export'!MR51</f>
        <v>3.5150000000000001E-2</v>
      </c>
      <c r="KR49" s="284">
        <f>'LibPAS export'!MS51</f>
        <v>1</v>
      </c>
      <c r="KS49" s="284">
        <f>'LibPAS export'!MT51</f>
        <v>0.29436040000000002</v>
      </c>
      <c r="KT49" s="284">
        <f>'LibPAS export'!MU51</f>
        <v>0.70563960000000003</v>
      </c>
      <c r="KU49" s="284">
        <f>'LibPAS export'!MV51</f>
        <v>0.2863348</v>
      </c>
      <c r="KV49" s="284">
        <f>'LibPAS export'!MW51</f>
        <v>0.7136652</v>
      </c>
      <c r="KW49" s="284">
        <f>'LibPAS export'!MX51</f>
        <v>0.1022825</v>
      </c>
      <c r="KX49" s="284">
        <f>'LibPAS export'!MY51</f>
        <v>1.4070900000000001E-2</v>
      </c>
      <c r="KY49" s="284">
        <f>'LibPAS export'!MZ51</f>
        <v>0.19765630000000001</v>
      </c>
      <c r="KZ49" s="284">
        <f>'LibPAS export'!NA51</f>
        <v>1.6670299999999999E-2</v>
      </c>
      <c r="LA49" s="284">
        <f>'LibPAS export'!NB51</f>
        <v>0.20741950000000001</v>
      </c>
      <c r="LB49" s="284">
        <f>'LibPAS export'!NC51</f>
        <v>7.1541300000000002E-2</v>
      </c>
      <c r="LC49" s="284">
        <f>'LibPAS export'!ND51</f>
        <v>0.49264170000000002</v>
      </c>
      <c r="LD49" s="284">
        <f>'LibPAS export'!NE51</f>
        <v>0.69029799999999997</v>
      </c>
      <c r="LE49" s="284">
        <f>'LibPAS export'!NF51</f>
        <v>2.1142999999999999E-3</v>
      </c>
      <c r="LF49" s="284">
        <f>'LibPAS export'!NG51</f>
        <v>0.80396069999999997</v>
      </c>
      <c r="LG49" s="284">
        <f>'LibPAS export'!NH51</f>
        <v>0.17749529999999999</v>
      </c>
      <c r="LH49" s="284">
        <f>'LibPAS export'!NI51</f>
        <v>1.6429599999999999E-2</v>
      </c>
      <c r="LI49" s="284">
        <f>'LibPAS export'!NJ51</f>
        <v>16037</v>
      </c>
      <c r="LJ49" s="284">
        <f>'LibPAS export'!NK51</f>
        <v>3.5384799999999998</v>
      </c>
      <c r="LK49" s="284">
        <f>'LibPAS export'!NL51</f>
        <v>8996</v>
      </c>
      <c r="LL49" s="284">
        <f>'LibPAS export'!NM51</f>
        <v>8996</v>
      </c>
      <c r="LM49" s="284">
        <f>'LibPAS export'!NN51</f>
        <v>2648</v>
      </c>
      <c r="LN49" s="284">
        <f>'LibPAS export'!NO51</f>
        <v>0.69944810000000002</v>
      </c>
      <c r="LO49" s="284">
        <f>'LibPAS export'!NP51</f>
        <v>0.1375692</v>
      </c>
      <c r="LP49" s="284">
        <f>'LibPAS export'!NQ51</f>
        <v>0.16298270000000001</v>
      </c>
      <c r="LQ49" s="284">
        <f>'LibPAS export'!NR51</f>
        <v>0.39530999999999999</v>
      </c>
      <c r="LR49" s="284">
        <f>'LibPAS export'!NS51</f>
        <v>0.98526999999999998</v>
      </c>
      <c r="LS49" s="284">
        <f>'LibPAS export'!NT51</f>
        <v>0.28211999999999998</v>
      </c>
      <c r="LT49" s="284">
        <f>'LibPAS export'!NU51</f>
        <v>13</v>
      </c>
      <c r="LU49" s="284">
        <f>'LibPAS export'!NV51</f>
        <v>2.7221299999999999</v>
      </c>
      <c r="LV49" s="284">
        <f>'LibPAS export'!NW51</f>
        <v>11</v>
      </c>
      <c r="LW49" s="284">
        <f>'LibPAS export'!NX51</f>
        <v>1.9039900000000001</v>
      </c>
      <c r="LX49" s="284">
        <f>'LibPAS export'!NY51</f>
        <v>0.19474</v>
      </c>
      <c r="LY49" s="284">
        <f>'LibPAS export'!NZ51</f>
        <v>0.17182</v>
      </c>
      <c r="LZ49" s="285">
        <f>'LibPAS export'!EH51</f>
        <v>6.2052000000000001E-3</v>
      </c>
      <c r="MA49" s="285">
        <f>'LibPAS export'!EI51</f>
        <v>2.2369999999999999E-4</v>
      </c>
      <c r="MB49" s="285">
        <f>'LibPAS export'!EJ51</f>
        <v>0.82800839999999998</v>
      </c>
      <c r="MC49" s="285">
        <f>'LibPAS export'!EK51</f>
        <v>0</v>
      </c>
      <c r="MD49" s="285">
        <f>'LibPAS export'!EL51</f>
        <v>1.13925E-2</v>
      </c>
      <c r="ME49" s="285">
        <f>'LibPAS export'!EM51</f>
        <v>1.2999999999999999E-5</v>
      </c>
      <c r="MF49" s="285">
        <f>'LibPAS export'!EN51</f>
        <v>0.14054059999999999</v>
      </c>
      <c r="MG49" s="285">
        <f>'LibPAS export'!EO51</f>
        <v>0.82552199999999998</v>
      </c>
      <c r="MH49" s="285">
        <f>'LibPAS export'!EP51</f>
        <v>0.45125379999999998</v>
      </c>
      <c r="MI49" s="285"/>
    </row>
    <row r="50" spans="1:347" x14ac:dyDescent="0.2">
      <c r="A50" s="6" t="str">
        <f>'LibPAS export'!G52</f>
        <v>NC0083</v>
      </c>
      <c r="B50" s="6" t="s">
        <v>2843</v>
      </c>
      <c r="C50" s="203" t="s">
        <v>2047</v>
      </c>
      <c r="D50" s="203" t="s">
        <v>2048</v>
      </c>
      <c r="E50" s="203" t="str">
        <f>'LibPAS export'!AG52</f>
        <v>MOORESVILLE PUBLIC LIBRARY</v>
      </c>
      <c r="F50" s="203" t="str">
        <f>'LibPAS export'!AJ52</f>
        <v>IREDELL</v>
      </c>
      <c r="G50" s="203" t="str">
        <f>'LibPAS export'!Y52</f>
        <v>304 S MAIN ST</v>
      </c>
      <c r="H50" s="203" t="str">
        <f>'LibPAS export'!Z52</f>
        <v>MOORESVILLE</v>
      </c>
      <c r="I50" s="203" t="str">
        <f>'LibPAS export'!AA52</f>
        <v>28115</v>
      </c>
      <c r="J50" s="203" t="str">
        <f>'LibPAS export'!AB52</f>
        <v>3262</v>
      </c>
      <c r="K50" s="203" t="str">
        <f>'LibPAS export'!AC52</f>
        <v>304 S MAIN ST</v>
      </c>
      <c r="L50" s="203" t="str">
        <f>'LibPAS export'!AD52</f>
        <v>MOORESVILLE</v>
      </c>
      <c r="M50" s="203" t="str">
        <f>'LibPAS export'!AE52</f>
        <v>28115</v>
      </c>
      <c r="N50" s="203" t="str">
        <f>'LibPAS export'!AF52</f>
        <v>3262</v>
      </c>
      <c r="O50" s="203" t="str">
        <f>'LibPAS export'!AK52</f>
        <v>John A. Pritchard</v>
      </c>
      <c r="P50" s="203" t="str">
        <f>'LibPAS export'!AL52</f>
        <v>(704) 660-3272</v>
      </c>
      <c r="Q50" s="203" t="str">
        <f>'LibPAS export'!AM52</f>
        <v>(704) 660-3292</v>
      </c>
      <c r="R50" s="203" t="str">
        <f>'LibPAS export'!AN52</f>
        <v>jpritchard@ci.mooresville.nc.us</v>
      </c>
      <c r="S50" s="203" t="str">
        <f>'LibPAS export'!AO52</f>
        <v>Neal A Martin</v>
      </c>
      <c r="T50" s="203" t="str">
        <f>'LibPAS export'!AP52</f>
        <v>Assistant Director</v>
      </c>
      <c r="U50" s="203" t="str">
        <f>'LibPAS export'!AQ52</f>
        <v>(704) 799-4203</v>
      </c>
      <c r="V50" s="203" t="str">
        <f>'LibPAS export'!AR52</f>
        <v>(704) 663-2459</v>
      </c>
      <c r="W50" s="203" t="str">
        <f>'LibPAS export'!AS52</f>
        <v>nmartin@ci.mooresville.nc.us</v>
      </c>
      <c r="X50" s="203">
        <f>'LibPAS export'!BB52</f>
        <v>1</v>
      </c>
      <c r="Y50" s="203">
        <f>'LibPAS export'!BC52</f>
        <v>0</v>
      </c>
      <c r="Z50" s="203">
        <f>'LibPAS export'!BD52</f>
        <v>0</v>
      </c>
      <c r="AA50" s="203">
        <f>'LibPAS export'!BE52</f>
        <v>1</v>
      </c>
      <c r="AB50" s="10">
        <f>'LibPAS export'!BH52</f>
        <v>3054</v>
      </c>
      <c r="AC50" s="203">
        <f>'LibPAS export'!BI52</f>
        <v>7</v>
      </c>
      <c r="AD50" s="203">
        <f>'LibPAS export'!BJ52</f>
        <v>1</v>
      </c>
      <c r="AE50" s="203">
        <f>'LibPAS export'!BK52</f>
        <v>8</v>
      </c>
      <c r="AF50" s="203">
        <f>'LibPAS export'!BL52</f>
        <v>18.25</v>
      </c>
      <c r="AG50" s="203">
        <f>'LibPAS export'!BM52</f>
        <v>26.25</v>
      </c>
      <c r="AH50" s="286">
        <f>'LibPAS export'!BN52</f>
        <v>0.26666669999999998</v>
      </c>
      <c r="AI50" s="246">
        <f>'LibPAS export'!BO52</f>
        <v>87722</v>
      </c>
      <c r="AJ50" s="246" t="str">
        <f>'LibPAS export'!BP52</f>
        <v>64,585 - 101,008</v>
      </c>
      <c r="AK50" s="274" t="str">
        <f>'LibPAS export'!BQ52</f>
        <v>2002</v>
      </c>
      <c r="AL50" s="276">
        <f>'LibPAS export'!BR52</f>
        <v>39650</v>
      </c>
      <c r="AM50" s="276">
        <f>'LibPAS export'!BS52</f>
        <v>12.48</v>
      </c>
      <c r="AN50" s="276">
        <f>'LibPAS export'!BT52</f>
        <v>13.76</v>
      </c>
      <c r="AO50" s="276">
        <f>'LibPAS export'!BU52</f>
        <v>16.73</v>
      </c>
      <c r="AP50" s="246">
        <f>'LibPAS export'!BW52</f>
        <v>505328</v>
      </c>
      <c r="AQ50" s="246">
        <f>'LibPAS export'!BX52</f>
        <v>1265000</v>
      </c>
      <c r="AR50" s="246">
        <f>'LibPAS export'!BY52</f>
        <v>1770328</v>
      </c>
      <c r="AS50" s="246">
        <f>'LibPAS export'!BZ52</f>
        <v>21613</v>
      </c>
      <c r="AT50" s="246">
        <f>'LibPAS export'!CA52</f>
        <v>0</v>
      </c>
      <c r="AU50" s="246">
        <f>'LibPAS export'!CB52</f>
        <v>21613</v>
      </c>
      <c r="AV50" s="246">
        <f>'LibPAS export'!CC52</f>
        <v>0</v>
      </c>
      <c r="AW50" s="246">
        <f>'LibPAS export'!CD52</f>
        <v>0</v>
      </c>
      <c r="AX50" s="246">
        <f>'LibPAS export'!CE52</f>
        <v>0</v>
      </c>
      <c r="AY50" s="246">
        <f>'LibPAS export'!CF52</f>
        <v>79632</v>
      </c>
      <c r="AZ50" s="246">
        <f>'LibPAS export'!BV52</f>
        <v>1871573</v>
      </c>
      <c r="BA50" s="246">
        <f>'LibPAS export'!CH52</f>
        <v>926378</v>
      </c>
      <c r="BB50" s="246">
        <f>'LibPAS export'!CI52</f>
        <v>346723</v>
      </c>
      <c r="BC50" s="246">
        <f>'LibPAS export'!CJ52</f>
        <v>1273101</v>
      </c>
      <c r="BD50" s="246">
        <f>'LibPAS export'!CK52</f>
        <v>200989</v>
      </c>
      <c r="BE50" s="246">
        <f>'LibPAS export'!CL52</f>
        <v>0</v>
      </c>
      <c r="BF50" s="246">
        <f>'LibPAS export'!CM52</f>
        <v>95618</v>
      </c>
      <c r="BG50" s="246">
        <f>'LibPAS export'!CN52</f>
        <v>296607</v>
      </c>
      <c r="BH50" s="246">
        <f>'LibPAS export'!CO52</f>
        <v>301866</v>
      </c>
      <c r="BI50" s="246">
        <f>'LibPAS export'!CP52</f>
        <v>1871574</v>
      </c>
      <c r="BJ50" s="246">
        <f>'LibPAS export'!CQ52</f>
        <v>0</v>
      </c>
      <c r="BK50" s="283">
        <f>'LibPAS export'!CG52</f>
        <v>0</v>
      </c>
      <c r="BL50" s="246">
        <f>'LibPAS export'!CR52</f>
        <v>0</v>
      </c>
      <c r="BM50" s="246">
        <f>'LibPAS export'!CS52</f>
        <v>0</v>
      </c>
      <c r="BN50" s="246">
        <f>'LibPAS export'!CT52</f>
        <v>0</v>
      </c>
      <c r="BO50" s="246">
        <f>'LibPAS export'!CU52</f>
        <v>0</v>
      </c>
      <c r="BP50" s="246">
        <f>'LibPAS export'!CV52</f>
        <v>0</v>
      </c>
      <c r="BQ50" s="246">
        <f>'LibPAS export'!CW52</f>
        <v>0</v>
      </c>
      <c r="BR50" s="10">
        <f>'LibPAS export'!CY52</f>
        <v>24194</v>
      </c>
      <c r="BS50" s="10">
        <f>'LibPAS export'!CZ52</f>
        <v>36958</v>
      </c>
      <c r="BT50" s="10">
        <f>'LibPAS export'!DA52</f>
        <v>61152</v>
      </c>
      <c r="BU50" s="10">
        <f>'LibPAS export'!DB52</f>
        <v>24630</v>
      </c>
      <c r="BV50" s="10">
        <f>'LibPAS export'!DC52</f>
        <v>18645</v>
      </c>
      <c r="BW50" s="10">
        <f>'LibPAS export'!DD52</f>
        <v>43275</v>
      </c>
      <c r="BX50" s="10">
        <f>'LibPAS export'!DE52</f>
        <v>7446</v>
      </c>
      <c r="BY50" s="10">
        <f>'LibPAS export'!DF52</f>
        <v>2095</v>
      </c>
      <c r="BZ50" s="10">
        <f>'LibPAS export'!DG52</f>
        <v>9541</v>
      </c>
      <c r="CA50" s="10">
        <f>'LibPAS export'!DH52</f>
        <v>113968</v>
      </c>
      <c r="CB50" s="10" t="str">
        <f>'LibPAS export'!DI52</f>
        <v/>
      </c>
      <c r="CC50" s="10">
        <f>'LibPAS export'!DJ52</f>
        <v>113968</v>
      </c>
      <c r="CD50" s="10">
        <f>'LibPAS export'!DK52</f>
        <v>5</v>
      </c>
      <c r="CE50" s="258">
        <f>'LibPAS export'!DX52</f>
        <v>42333</v>
      </c>
      <c r="CF50" s="244">
        <f>'LibPAS export'!DP52</f>
        <v>1</v>
      </c>
      <c r="CG50" s="244">
        <f>'LibPAS export'!DQ52</f>
        <v>67</v>
      </c>
      <c r="CH50" s="244">
        <f>'LibPAS export'!DR52</f>
        <v>68</v>
      </c>
      <c r="CI50" s="258">
        <f>'LibPAS export'!DM52</f>
        <v>6401</v>
      </c>
      <c r="CJ50" s="258">
        <f>'LibPAS export'!EC52</f>
        <v>11528</v>
      </c>
      <c r="CK50" s="258">
        <f>'LibPAS export'!DN52</f>
        <v>11939</v>
      </c>
      <c r="CL50" s="258">
        <f>'LibPAS export'!EG52</f>
        <v>793</v>
      </c>
      <c r="CM50" s="203">
        <f>'LibPAS export'!DS52</f>
        <v>0</v>
      </c>
      <c r="CN50" s="203">
        <f>'LibPAS export'!EQ52</f>
        <v>14</v>
      </c>
      <c r="CO50" s="244">
        <f>'LibPAS export'!DL52</f>
        <v>194</v>
      </c>
      <c r="CP50" s="10">
        <f>'LibPAS export'!ET52</f>
        <v>89900</v>
      </c>
      <c r="CQ50" s="10">
        <f>'LibPAS export'!EU52</f>
        <v>53691</v>
      </c>
      <c r="CR50" s="10">
        <f>'LibPAS export'!EV52</f>
        <v>143591</v>
      </c>
      <c r="CS50" s="10">
        <f>'LibPAS export'!EW52</f>
        <v>19382</v>
      </c>
      <c r="CT50" s="10">
        <f>'LibPAS export'!EX52</f>
        <v>1768</v>
      </c>
      <c r="CU50" s="10">
        <f>'LibPAS export'!EY52</f>
        <v>21150</v>
      </c>
      <c r="CV50" s="10">
        <f>'LibPAS export'!EZ52</f>
        <v>147987</v>
      </c>
      <c r="CW50" s="10">
        <f>'LibPAS export'!FA52</f>
        <v>48739</v>
      </c>
      <c r="CX50" s="10">
        <f>'LibPAS export'!FB52</f>
        <v>196726</v>
      </c>
      <c r="CY50" s="10">
        <f>'LibPAS export'!FC52</f>
        <v>361467</v>
      </c>
      <c r="CZ50" s="10">
        <f>'LibPAS export'!FE52</f>
        <v>4056</v>
      </c>
      <c r="DA50" s="10" t="str">
        <f>'LibPAS export'!FF52</f>
        <v/>
      </c>
      <c r="DB50" s="10">
        <f>'LibPAS export'!FG52</f>
        <v>365523</v>
      </c>
      <c r="DC50" s="10">
        <f>'LibPAS export'!FH52</f>
        <v>31714</v>
      </c>
      <c r="DD50" s="10">
        <f>'LibPAS export'!FQ52</f>
        <v>4219</v>
      </c>
      <c r="DE50" s="10">
        <f t="shared" si="0"/>
        <v>35933</v>
      </c>
      <c r="DF50" s="10">
        <f>'LibPAS export'!FI52</f>
        <v>158983</v>
      </c>
      <c r="DG50" s="10">
        <f>'LibPAS export'!FN52</f>
        <v>10390</v>
      </c>
      <c r="DH50" s="10" t="str">
        <f>'LibPAS export'!FR52</f>
        <v/>
      </c>
      <c r="DI50" s="10">
        <f>'LibPAS export'!FS52</f>
        <v>14609</v>
      </c>
      <c r="DJ50" s="258" t="str">
        <f>'LibPAS export'!FJ52</f>
        <v/>
      </c>
      <c r="DK50" s="258">
        <f>'LibPAS export'!FK52</f>
        <v>190697</v>
      </c>
      <c r="DL50" s="10">
        <f>'LibPAS export'!FU52</f>
        <v>570829</v>
      </c>
      <c r="DM50" s="10" t="str">
        <f>'LibPAS export'!FV52</f>
        <v/>
      </c>
      <c r="DN50" s="10" t="str">
        <f>'LibPAS export'!FW52</f>
        <v/>
      </c>
      <c r="DO50" s="10" t="str">
        <f>'LibPAS export'!FX52</f>
        <v/>
      </c>
      <c r="DP50" s="10">
        <f>'LibPAS export'!ER52</f>
        <v>570829</v>
      </c>
      <c r="DQ50" s="10" t="str">
        <f>'LibPAS export'!FY52</f>
        <v/>
      </c>
      <c r="DR50" s="10">
        <f>'LibPAS export'!GA52</f>
        <v>38894</v>
      </c>
      <c r="DS50" s="10">
        <f>'LibPAS export'!GB52</f>
        <v>12074</v>
      </c>
      <c r="DT50" s="10">
        <f>'LibPAS export'!GC52</f>
        <v>50968</v>
      </c>
      <c r="DU50" s="10">
        <f>'LibPAS export'!GD52</f>
        <v>256043</v>
      </c>
      <c r="DV50" s="244">
        <f>'LibPAS export'!GO52</f>
        <v>83</v>
      </c>
      <c r="DW50" s="244">
        <f>'LibPAS export'!GP52</f>
        <v>2</v>
      </c>
      <c r="DX50" s="244">
        <f>'LibPAS export'!GQ52</f>
        <v>442</v>
      </c>
      <c r="DY50" s="244">
        <f>'LibPAS export'!GR52</f>
        <v>510</v>
      </c>
      <c r="DZ50" s="244">
        <f>'LibPAS export'!GS52</f>
        <v>16</v>
      </c>
      <c r="EA50" s="244">
        <f>'LibPAS export'!GT52</f>
        <v>6</v>
      </c>
      <c r="EB50" s="244">
        <f>'LibPAS export'!GU52</f>
        <v>1059</v>
      </c>
      <c r="EC50" s="244">
        <f>'LibPAS export'!GV52</f>
        <v>462</v>
      </c>
      <c r="ED50" s="244">
        <f>'LibPAS export'!GW52</f>
        <v>25</v>
      </c>
      <c r="EE50" s="244">
        <f>'LibPAS export'!GX52</f>
        <v>487</v>
      </c>
      <c r="EF50" s="10">
        <f>'LibPAS export'!HB52</f>
        <v>10861</v>
      </c>
      <c r="EG50" s="10">
        <f>'LibPAS export'!HC52</f>
        <v>28582</v>
      </c>
      <c r="EH50" s="10">
        <f>'LibPAS export'!HD52</f>
        <v>39443</v>
      </c>
      <c r="EI50" s="10">
        <f>'LibPAS export'!GY52</f>
        <v>252</v>
      </c>
      <c r="EJ50" s="10">
        <f>'LibPAS export'!GZ52</f>
        <v>310</v>
      </c>
      <c r="EK50" s="10">
        <f>'LibPAS export'!HA52</f>
        <v>562</v>
      </c>
      <c r="EL50" s="10">
        <f>'LibPAS export'!HE52</f>
        <v>40492</v>
      </c>
      <c r="EM50" s="10" t="s">
        <v>5026</v>
      </c>
      <c r="EN50" s="10" t="s">
        <v>5026</v>
      </c>
      <c r="EO50" s="10" t="s">
        <v>5026</v>
      </c>
      <c r="EP50" s="10" t="s">
        <v>5026</v>
      </c>
      <c r="EQ50" s="258">
        <f>'LibPAS export'!HQ52</f>
        <v>115</v>
      </c>
      <c r="ER50" s="258">
        <f>'LibPAS export'!HR52</f>
        <v>1521</v>
      </c>
      <c r="ES50" s="10">
        <f>'LibPAS export'!HL52</f>
        <v>5236</v>
      </c>
      <c r="ET50" s="10" t="str">
        <f>'LibPAS export'!HJ52</f>
        <v>Did not track this year</v>
      </c>
      <c r="EU50" s="10" t="str">
        <f>'LibPAS export'!HK52</f>
        <v>Did not track this year</v>
      </c>
      <c r="EV50" s="244">
        <f>'LibPAS export'!HS52</f>
        <v>44</v>
      </c>
      <c r="EW50" s="244">
        <f>'LibPAS export'!HT52</f>
        <v>114</v>
      </c>
      <c r="EX50" s="203" t="str">
        <f>'LibPAS export'!AT52</f>
        <v>www.mooresvillelibrary.org</v>
      </c>
      <c r="EY50" s="244">
        <f>'LibPAS export'!HU52</f>
        <v>23</v>
      </c>
      <c r="EZ50" s="244">
        <f>'LibPAS export'!HV52</f>
        <v>55</v>
      </c>
      <c r="FA50" s="258">
        <f>'LibPAS export'!HW52</f>
        <v>58482</v>
      </c>
      <c r="FB50" s="10" t="str">
        <f>'LibPAS export'!HY52</f>
        <v/>
      </c>
      <c r="FC50" s="10" t="str">
        <f>'LibPAS export'!HZ52</f>
        <v/>
      </c>
      <c r="FD50" s="203" t="s">
        <v>1530</v>
      </c>
      <c r="FE50" s="203" t="s">
        <v>1530</v>
      </c>
      <c r="FF50" s="203" t="s">
        <v>1530</v>
      </c>
      <c r="FG50" s="203" t="s">
        <v>1530</v>
      </c>
      <c r="FH50" s="203" t="s">
        <v>1530</v>
      </c>
      <c r="FI50" s="203" t="s">
        <v>1530</v>
      </c>
      <c r="FJ50" s="203" t="s">
        <v>1530</v>
      </c>
      <c r="FK50" s="203" t="s">
        <v>1530</v>
      </c>
      <c r="FL50" s="203" t="s">
        <v>1530</v>
      </c>
      <c r="FM50" s="203" t="s">
        <v>1530</v>
      </c>
      <c r="FN50" s="203" t="s">
        <v>1530</v>
      </c>
      <c r="FO50" s="203" t="s">
        <v>1530</v>
      </c>
      <c r="FP50" s="203" t="s">
        <v>1530</v>
      </c>
      <c r="FQ50" s="203" t="s">
        <v>1530</v>
      </c>
      <c r="FR50" s="203" t="s">
        <v>1530</v>
      </c>
      <c r="FS50" s="203" t="s">
        <v>1530</v>
      </c>
      <c r="FT50" s="203" t="s">
        <v>1530</v>
      </c>
      <c r="FU50" s="203" t="s">
        <v>1530</v>
      </c>
      <c r="FV50" s="203" t="s">
        <v>1530</v>
      </c>
      <c r="FW50" s="203" t="s">
        <v>1530</v>
      </c>
      <c r="FX50" s="203" t="s">
        <v>1530</v>
      </c>
      <c r="FY50" s="203" t="s">
        <v>1530</v>
      </c>
      <c r="FZ50" s="203" t="s">
        <v>1530</v>
      </c>
      <c r="GA50" s="203" t="s">
        <v>1530</v>
      </c>
      <c r="GB50" s="203" t="s">
        <v>1530</v>
      </c>
      <c r="GC50" s="203" t="str">
        <f>'LibPAS export'!G52</f>
        <v>NC0083</v>
      </c>
      <c r="GD50" s="203" t="str">
        <f>'LibPAS export'!H52</f>
        <v>M-MOORESVILLE</v>
      </c>
      <c r="GE50" s="203" t="str">
        <f>'LibPAS export'!I52</f>
        <v>NO</v>
      </c>
      <c r="GF50" s="203" t="str">
        <f>'LibPAS export'!J52</f>
        <v>CI</v>
      </c>
      <c r="GG50" s="203" t="str">
        <f>'LibPAS export'!K52</f>
        <v>SO</v>
      </c>
      <c r="GH50" s="203" t="str">
        <f>'LibPAS export'!L52</f>
        <v>Y</v>
      </c>
      <c r="GI50" s="203" t="str">
        <f>'LibPAS export'!M52</f>
        <v>CI1</v>
      </c>
      <c r="GJ50" s="203" t="str">
        <f>'LibPAS export'!N52</f>
        <v>N</v>
      </c>
      <c r="GK50" s="258">
        <f>'LibPAS export'!O52</f>
        <v>34209</v>
      </c>
      <c r="GL50" s="203">
        <f>'LibPAS export'!AH52</f>
        <v>3</v>
      </c>
      <c r="GM50" s="203" t="str">
        <f>'LibPAS export'!AI52</f>
        <v>Municipal</v>
      </c>
      <c r="GN50" s="203" t="str">
        <f>'LibPAS export'!P52</f>
        <v>Yes</v>
      </c>
      <c r="GO50" s="203">
        <f>'LibPAS export'!Q52</f>
        <v>712</v>
      </c>
      <c r="GP50" s="203">
        <f>'LibPAS export'!R52</f>
        <v>60</v>
      </c>
      <c r="GQ50" s="203">
        <f>'LibPAS export'!S52</f>
        <v>2952</v>
      </c>
      <c r="GR50" s="203">
        <f>'LibPAS export'!T52</f>
        <v>62372</v>
      </c>
      <c r="GS50" s="203">
        <f>'LibPAS export'!U52</f>
        <v>78</v>
      </c>
      <c r="GT50" s="203">
        <f>'LibPAS export'!V52</f>
        <v>16</v>
      </c>
      <c r="GU50" s="203">
        <f>'LibPAS export'!W52</f>
        <v>252</v>
      </c>
      <c r="GV50" s="203">
        <f>'LibPAS export'!X52</f>
        <v>7254</v>
      </c>
      <c r="GW50" s="283">
        <f>'LibPAS export'!GF52</f>
        <v>0.97409000000000001</v>
      </c>
      <c r="GX50" s="283">
        <f>'LibPAS export'!GG52</f>
        <v>1.2030000000000001E-2</v>
      </c>
      <c r="GY50" s="245">
        <f>'LibPAS export'!GH52</f>
        <v>38.236069999999998</v>
      </c>
      <c r="GZ50" s="245">
        <f>'LibPAS export'!GI52</f>
        <v>41.431719999999999</v>
      </c>
      <c r="HA50" s="245">
        <f>'LibPAS export'!GJ52</f>
        <v>5.7294099999999997</v>
      </c>
      <c r="HB50" s="284">
        <f>'LibPAS export'!JC52</f>
        <v>3.2786900000000001</v>
      </c>
      <c r="HC50" s="284">
        <f>'LibPAS export'!JD52</f>
        <v>2.23027</v>
      </c>
      <c r="HD50" s="284">
        <f>'LibPAS export'!JE52</f>
        <v>0.51961000000000002</v>
      </c>
      <c r="HE50" s="284">
        <f>'LibPAS export'!JF52</f>
        <v>36.720570000000002</v>
      </c>
      <c r="HF50" s="284">
        <f>'LibPAS export'!JG52</f>
        <v>24.978439999999999</v>
      </c>
      <c r="HG50" s="284">
        <f>'LibPAS export'!JH52</f>
        <v>5.8194699999999999</v>
      </c>
      <c r="HH50" s="284">
        <f>'LibPAS export'!JI52</f>
        <v>7.3096100000000002</v>
      </c>
      <c r="HI50" s="284">
        <f>'LibPAS export'!JJ52</f>
        <v>4.9722200000000001</v>
      </c>
      <c r="HJ50" s="284">
        <f>'LibPAS export'!JK52</f>
        <v>1.1584300000000001</v>
      </c>
      <c r="HK50" s="284">
        <f>'LibPAS export'!JL52</f>
        <v>357.44346999999999</v>
      </c>
      <c r="HL50" s="284">
        <f>'LibPAS export'!JM52</f>
        <v>243.14381</v>
      </c>
      <c r="HM50" s="284">
        <f>'LibPAS export'!JN52</f>
        <v>56.647629999999999</v>
      </c>
      <c r="HN50" s="284">
        <f>'LibPAS export'!JO52</f>
        <v>46.220829999999999</v>
      </c>
      <c r="HO50" s="284">
        <f>'LibPAS export'!JP52</f>
        <v>31.440799999999999</v>
      </c>
      <c r="HP50" s="284">
        <f>'LibPAS export'!JQ52</f>
        <v>7.3250799999999998</v>
      </c>
      <c r="HQ50" s="284">
        <f>'LibPAS export'!JR52</f>
        <v>8.59009</v>
      </c>
      <c r="HR50" s="284">
        <f>'LibPAS export'!JS52</f>
        <v>5.8432399999999998</v>
      </c>
      <c r="HS50" s="284">
        <f>'LibPAS export'!JT52</f>
        <v>1.3613599999999999</v>
      </c>
      <c r="HT50" s="284">
        <f>'LibPAS export'!JU52</f>
        <v>16.686520000000002</v>
      </c>
      <c r="HU50" s="284">
        <f>'LibPAS export'!JV52</f>
        <v>7.4846700000000004</v>
      </c>
      <c r="HV50" s="284">
        <f>'LibPAS export'!JW52</f>
        <v>0.86329</v>
      </c>
      <c r="HW50" s="284">
        <f>'LibPAS export'!JX52</f>
        <v>2.2366999999999999</v>
      </c>
      <c r="HX50" s="284">
        <f>'LibPAS export'!JY52</f>
        <v>0.15306</v>
      </c>
      <c r="HY50" s="284">
        <f>'LibPAS export'!JZ52</f>
        <v>6.36897</v>
      </c>
      <c r="HZ50" s="284">
        <f>'LibPAS export'!KA52</f>
        <v>1.4899</v>
      </c>
      <c r="IA50" s="284">
        <f>'LibPAS export'!KB52</f>
        <v>1.18367</v>
      </c>
      <c r="IB50" s="284">
        <f>'LibPAS export'!KC52</f>
        <v>1.2899999999999999E-3</v>
      </c>
      <c r="IC50" s="284">
        <f>'LibPAS export'!KD52</f>
        <v>3.3300000000000001E-3</v>
      </c>
      <c r="ID50" s="284">
        <f>'LibPAS export'!KE52</f>
        <v>1.7095499999999999</v>
      </c>
      <c r="IE50" s="284">
        <f>'LibPAS export'!KF52</f>
        <v>1.4239999999999999E-2</v>
      </c>
      <c r="IF50" s="284">
        <f>'LibPAS export'!KG52</f>
        <v>1.153</v>
      </c>
      <c r="IG50" s="284">
        <f>'LibPAS export'!KH52</f>
        <v>199</v>
      </c>
      <c r="IH50" s="284">
        <f>'LibPAS export'!KI52</f>
        <v>748</v>
      </c>
      <c r="II50" s="284">
        <f>'LibPAS export'!KJ52</f>
        <v>654</v>
      </c>
      <c r="IJ50" s="284">
        <f>'LibPAS export'!KK52</f>
        <v>9754</v>
      </c>
      <c r="IK50" s="284">
        <f>'LibPAS export'!KL52</f>
        <v>36577</v>
      </c>
      <c r="IL50" s="284">
        <f>'LibPAS export'!KM52</f>
        <v>32005</v>
      </c>
      <c r="IM50" s="284">
        <f>'LibPAS export'!KN52</f>
        <v>71353</v>
      </c>
      <c r="IN50" s="284">
        <f>'LibPAS export'!KO52</f>
        <v>81547</v>
      </c>
      <c r="IO50" s="284">
        <f>'LibPAS export'!KP52</f>
        <v>3.04704</v>
      </c>
      <c r="IP50" s="284">
        <f>'LibPAS export'!KQ52</f>
        <v>21745</v>
      </c>
      <c r="IQ50" s="284">
        <f>'LibPAS export'!KR52</f>
        <v>10.454739999999999</v>
      </c>
      <c r="IR50" s="284">
        <f>'LibPAS export'!KS52</f>
        <v>0.63178999999999996</v>
      </c>
      <c r="IS50" s="284">
        <f>'LibPAS export'!KT52</f>
        <v>51.750360000000001</v>
      </c>
      <c r="IT50" s="284">
        <f>'LibPAS export'!KU52</f>
        <v>0</v>
      </c>
      <c r="IU50" s="284">
        <f>'LibPAS export'!KV52</f>
        <v>2.3278099999999999</v>
      </c>
      <c r="IV50" s="284">
        <f>'LibPAS export'!KW52</f>
        <v>54.709960000000002</v>
      </c>
      <c r="IW50" s="284">
        <f>'LibPAS export'!KX52</f>
        <v>37.215380000000003</v>
      </c>
      <c r="IX50" s="284">
        <f>'LibPAS export'!KY52</f>
        <v>5.4763099999999998</v>
      </c>
      <c r="IY50" s="284">
        <f>'LibPAS export'!KZ52</f>
        <v>0</v>
      </c>
      <c r="IZ50" s="284">
        <f>'LibPAS export'!LA52</f>
        <v>5.6699999999999997E-3</v>
      </c>
      <c r="JA50" s="284">
        <f>'LibPAS export'!LB52</f>
        <v>1.2374799999999999</v>
      </c>
      <c r="JB50" s="284">
        <f>'LibPAS export'!LC52</f>
        <v>1.99E-3</v>
      </c>
      <c r="JC50" s="284">
        <f>'LibPAS export'!LD52</f>
        <v>0.13733999999999999</v>
      </c>
      <c r="JD50" s="284">
        <f>'LibPAS export'!LE52</f>
        <v>0.51502999999999999</v>
      </c>
      <c r="JE50" s="284">
        <f>'LibPAS export'!LF52</f>
        <v>3.8063099999999999</v>
      </c>
      <c r="JF50" s="284">
        <f>'LibPAS export'!LG52</f>
        <v>3.3315199999999998</v>
      </c>
      <c r="JG50" s="284">
        <f>'LibPAS export'!LH52</f>
        <v>0.53349000000000002</v>
      </c>
      <c r="JH50" s="284">
        <f>'LibPAS export'!LI52</f>
        <v>830</v>
      </c>
      <c r="JI50" s="284">
        <f>'LibPAS export'!LJ52</f>
        <v>1.3341700000000001</v>
      </c>
      <c r="JJ50" s="284">
        <f>'LibPAS export'!LK52</f>
        <v>8.8241700000000005</v>
      </c>
      <c r="JK50" s="284">
        <f>'LibPAS export'!LL52</f>
        <v>351</v>
      </c>
      <c r="JL50" s="284">
        <f>'LibPAS export'!LM52</f>
        <v>249</v>
      </c>
      <c r="JM50" s="284">
        <f>'LibPAS export'!LN52</f>
        <v>54.709989999999998</v>
      </c>
      <c r="JN50" s="284">
        <f>'LibPAS export'!LO52</f>
        <v>8.6704399999999993</v>
      </c>
      <c r="JO50" s="284">
        <f>'LibPAS export'!LP52</f>
        <v>5.8753299999999999</v>
      </c>
      <c r="JP50" s="284">
        <f>'LibPAS export'!LQ52</f>
        <v>0.76734000000000002</v>
      </c>
      <c r="JQ50" s="284">
        <f>'LibPAS export'!LR52</f>
        <v>0.20462</v>
      </c>
      <c r="JR50" s="284">
        <f>'LibPAS export'!LS52</f>
        <v>0.35807</v>
      </c>
      <c r="JS50" s="284">
        <f>'LibPAS export'!LT52</f>
        <v>0</v>
      </c>
      <c r="JT50" s="284">
        <f>'LibPAS export'!LU52</f>
        <v>2</v>
      </c>
      <c r="JU50" s="284">
        <f>'LibPAS export'!LV52</f>
        <v>2.2294299999999998</v>
      </c>
      <c r="JV50" s="284">
        <f>'LibPAS export'!LW52</f>
        <v>10977</v>
      </c>
      <c r="JW50" s="284">
        <f>'LibPAS export'!LX52</f>
        <v>83.838570000000004</v>
      </c>
      <c r="JX50" s="284">
        <f>'LibPAS export'!LY52</f>
        <v>4923</v>
      </c>
      <c r="JY50" s="284">
        <f>'LibPAS export'!LZ52</f>
        <v>1.7144699999999999</v>
      </c>
      <c r="JZ50" s="284">
        <f>'LibPAS export'!MA52</f>
        <v>186.91192000000001</v>
      </c>
      <c r="KA50" s="284">
        <f>'LibPAS export'!MB52</f>
        <v>2.0449999999999999E-2</v>
      </c>
      <c r="KB50" s="284">
        <f>'LibPAS export'!MC52</f>
        <v>100</v>
      </c>
      <c r="KC50" s="284">
        <f>'LibPAS export'!MD52</f>
        <v>0.32818999999999998</v>
      </c>
      <c r="KD50" s="284">
        <f>'LibPAS export'!ME52</f>
        <v>1.1584300000000001</v>
      </c>
      <c r="KE50" s="284">
        <f>'LibPAS export'!MF52</f>
        <v>0.73167000000000004</v>
      </c>
      <c r="KF50" s="284">
        <f>'LibPAS export'!MG52</f>
        <v>8.9274799999999992</v>
      </c>
      <c r="KG50" s="284">
        <f>'LibPAS export'!MH52</f>
        <v>11.19975</v>
      </c>
      <c r="KH50" s="284">
        <f>'LibPAS export'!MI52</f>
        <v>7.3096100000000002</v>
      </c>
      <c r="KI50" s="284">
        <f>'LibPAS export'!MJ52</f>
        <v>29.365379999999998</v>
      </c>
      <c r="KJ50" s="284">
        <f>'LibPAS export'!MK52</f>
        <v>48499</v>
      </c>
      <c r="KK50" s="284">
        <f>'LibPAS export'!ML52</f>
        <v>35290</v>
      </c>
      <c r="KL50" s="284">
        <f>'LibPAS export'!MM52</f>
        <v>4.5990000000000003E-2</v>
      </c>
      <c r="KM50" s="284">
        <f>'LibPAS export'!MN52</f>
        <v>5.0133700000000001</v>
      </c>
      <c r="KN50" s="284">
        <f>'LibPAS export'!MO52</f>
        <v>0.10252</v>
      </c>
      <c r="KO50" s="284">
        <f>'LibPAS export'!MP52</f>
        <v>1.226E-2</v>
      </c>
      <c r="KP50" s="284">
        <f>'LibPAS export'!MQ52</f>
        <v>1.3369</v>
      </c>
      <c r="KQ50" s="284">
        <f>'LibPAS export'!MR52</f>
        <v>2.734E-2</v>
      </c>
      <c r="KR50" s="284">
        <f>'LibPAS export'!MS52</f>
        <v>0.875</v>
      </c>
      <c r="KS50" s="284">
        <f>'LibPAS export'!MT52</f>
        <v>0.30476189999999997</v>
      </c>
      <c r="KT50" s="284">
        <f>'LibPAS export'!MU52</f>
        <v>0.69523809999999997</v>
      </c>
      <c r="KU50" s="284">
        <f>'LibPAS export'!MV52</f>
        <v>0.27234520000000001</v>
      </c>
      <c r="KV50" s="284">
        <f>'LibPAS export'!MW52</f>
        <v>0.72765480000000005</v>
      </c>
      <c r="KW50" s="284">
        <f>'LibPAS export'!MX52</f>
        <v>0.15848000000000001</v>
      </c>
      <c r="KX50" s="284">
        <f>'LibPAS export'!MY52</f>
        <v>0</v>
      </c>
      <c r="KY50" s="284">
        <f>'LibPAS export'!MZ52</f>
        <v>0.18525739999999999</v>
      </c>
      <c r="KZ50" s="284">
        <f>'LibPAS export'!NA52</f>
        <v>5.1089599999999999E-2</v>
      </c>
      <c r="LA50" s="284">
        <f>'LibPAS export'!NB52</f>
        <v>0.16128990000000001</v>
      </c>
      <c r="LB50" s="284">
        <f>'LibPAS export'!NC52</f>
        <v>0.1073904</v>
      </c>
      <c r="LC50" s="284">
        <f>'LibPAS export'!ND52</f>
        <v>0.49497269999999999</v>
      </c>
      <c r="LD50" s="284">
        <f>'LibPAS export'!NE52</f>
        <v>0.68023009999999995</v>
      </c>
      <c r="LE50" s="284">
        <f>'LibPAS export'!NF52</f>
        <v>0</v>
      </c>
      <c r="LF50" s="284">
        <f>'LibPAS export'!NG52</f>
        <v>0.94590379999999996</v>
      </c>
      <c r="LG50" s="284">
        <f>'LibPAS export'!NH52</f>
        <v>4.2548200000000001E-2</v>
      </c>
      <c r="LH50" s="284">
        <f>'LibPAS export'!NI52</f>
        <v>1.1547999999999999E-2</v>
      </c>
      <c r="LI50" s="284">
        <f>'LibPAS export'!NJ52</f>
        <v>13208</v>
      </c>
      <c r="LJ50" s="284">
        <f>'LibPAS export'!NK52</f>
        <v>5.0236000000000001</v>
      </c>
      <c r="LK50" s="284">
        <f>'LibPAS export'!NL52</f>
        <v>4276</v>
      </c>
      <c r="LL50" s="284">
        <f>'LibPAS export'!NM52</f>
        <v>4887</v>
      </c>
      <c r="LM50" s="284">
        <f>'LibPAS export'!NN52</f>
        <v>1303</v>
      </c>
      <c r="LN50" s="284">
        <f>'LibPAS export'!NO52</f>
        <v>0.67762730000000004</v>
      </c>
      <c r="LO50" s="284">
        <f>'LibPAS export'!NP52</f>
        <v>0</v>
      </c>
      <c r="LP50" s="284">
        <f>'LibPAS export'!NQ52</f>
        <v>0.32237270000000001</v>
      </c>
      <c r="LQ50" s="284">
        <f>'LibPAS export'!NR52</f>
        <v>0.61619000000000002</v>
      </c>
      <c r="LR50" s="284">
        <f>'LibPAS export'!NS52</f>
        <v>1.64635</v>
      </c>
      <c r="LS50" s="284">
        <f>'LibPAS export'!NT52</f>
        <v>0.44838</v>
      </c>
      <c r="LT50" s="284">
        <f>'LibPAS export'!NU52</f>
        <v>0</v>
      </c>
      <c r="LU50" s="284">
        <f>'LibPAS export'!NV52</f>
        <v>2.8401000000000001</v>
      </c>
      <c r="LV50" s="284">
        <f>'LibPAS export'!NW52</f>
        <v>5</v>
      </c>
      <c r="LW50" s="284">
        <f>'LibPAS export'!NX52</f>
        <v>1.9245300000000001</v>
      </c>
      <c r="LX50" s="284">
        <f>'LibPAS export'!NY52</f>
        <v>0.30499999999999999</v>
      </c>
      <c r="LY50" s="284">
        <f>'LibPAS export'!NZ52</f>
        <v>0.30499999999999999</v>
      </c>
      <c r="LZ50" s="285">
        <f>'LibPAS export'!EH52</f>
        <v>6.7962400000000006E-2</v>
      </c>
      <c r="MA50" s="285">
        <f>'LibPAS export'!EI52</f>
        <v>1.0356E-3</v>
      </c>
      <c r="MB50" s="285">
        <f>'LibPAS export'!EJ52</f>
        <v>0.29173850000000001</v>
      </c>
      <c r="MC50" s="285">
        <f>'LibPAS export'!EK52</f>
        <v>0</v>
      </c>
      <c r="MD50" s="285">
        <f>'LibPAS export'!EL52</f>
        <v>0.22597</v>
      </c>
      <c r="ME50" s="285">
        <f>'LibPAS export'!EM52</f>
        <v>3.6299999999999999E-4</v>
      </c>
      <c r="MF50" s="285">
        <f>'LibPAS export'!EN52</f>
        <v>0.60835170000000005</v>
      </c>
      <c r="MG50" s="285">
        <f>'LibPAS export'!EO52</f>
        <v>9.5703499999999997E-2</v>
      </c>
      <c r="MH50" s="285">
        <f>'LibPAS export'!EP52</f>
        <v>0.38168350000000001</v>
      </c>
      <c r="MI50" s="285"/>
    </row>
    <row r="51" spans="1:347" x14ac:dyDescent="0.2">
      <c r="A51" s="6" t="str">
        <f>'LibPAS export'!G53</f>
        <v>NC0011</v>
      </c>
      <c r="B51" s="6" t="s">
        <v>2844</v>
      </c>
      <c r="C51" s="203" t="s">
        <v>2050</v>
      </c>
      <c r="D51" s="203" t="s">
        <v>2051</v>
      </c>
      <c r="E51" s="203" t="str">
        <f>'LibPAS export'!AG53</f>
        <v>NANTAHALA REGIONAL LIBRARY</v>
      </c>
      <c r="F51" s="203" t="str">
        <f>'LibPAS export'!AJ53</f>
        <v>CHEROKEE</v>
      </c>
      <c r="G51" s="203" t="str">
        <f>'LibPAS export'!Y53</f>
        <v>11 BLUMENTHAL ST</v>
      </c>
      <c r="H51" s="203" t="str">
        <f>'LibPAS export'!Z53</f>
        <v>MURPHY</v>
      </c>
      <c r="I51" s="203" t="str">
        <f>'LibPAS export'!AA53</f>
        <v>28906</v>
      </c>
      <c r="J51" s="203" t="str">
        <f>'LibPAS export'!AB53</f>
        <v>2950</v>
      </c>
      <c r="K51" s="203" t="str">
        <f>'LibPAS export'!AC53</f>
        <v>11 BLUMENTHAL ST</v>
      </c>
      <c r="L51" s="203" t="str">
        <f>'LibPAS export'!AD53</f>
        <v>MURPHY</v>
      </c>
      <c r="M51" s="203" t="str">
        <f>'LibPAS export'!AE53</f>
        <v>28906</v>
      </c>
      <c r="N51" s="203" t="str">
        <f>'LibPAS export'!AF53</f>
        <v>2950</v>
      </c>
      <c r="O51" s="203" t="str">
        <f>'LibPAS export'!AK53</f>
        <v>Daphne Childres</v>
      </c>
      <c r="P51" s="203" t="str">
        <f>'LibPAS export'!AL53</f>
        <v>(828) 837-2025</v>
      </c>
      <c r="Q51" s="203" t="str">
        <f>'LibPAS export'!AM53</f>
        <v>(828) 837-6416</v>
      </c>
      <c r="R51" s="203" t="str">
        <f>'LibPAS export'!AN53</f>
        <v>dchildres@nantahalalibrary.org</v>
      </c>
      <c r="S51" s="203" t="str">
        <f>'LibPAS export'!AO53</f>
        <v>Daphne Childres/Wanda Leatherwood</v>
      </c>
      <c r="T51" s="203" t="str">
        <f>'LibPAS export'!AP53</f>
        <v>Director/Finance Officer</v>
      </c>
      <c r="U51" s="203" t="str">
        <f>'LibPAS export'!AQ53</f>
        <v>(828) 837-2025</v>
      </c>
      <c r="V51" s="203" t="str">
        <f>'LibPAS export'!AR53</f>
        <v>(828) 837-6416</v>
      </c>
      <c r="W51" s="203" t="str">
        <f>'LibPAS export'!AS53</f>
        <v>dchildres@nantahalalibrary.org/wleather@nantahalalibrary.org</v>
      </c>
      <c r="X51" s="203">
        <f>'LibPAS export'!BB53</f>
        <v>0</v>
      </c>
      <c r="Y51" s="203">
        <f>'LibPAS export'!BC53</f>
        <v>4</v>
      </c>
      <c r="Z51" s="203">
        <f>'LibPAS export'!BD53</f>
        <v>1</v>
      </c>
      <c r="AA51" s="203">
        <f>'LibPAS export'!BE53</f>
        <v>0</v>
      </c>
      <c r="AB51" s="10">
        <f>'LibPAS export'!BH53</f>
        <v>11874</v>
      </c>
      <c r="AC51" s="203">
        <f>'LibPAS export'!BI53</f>
        <v>3.53</v>
      </c>
      <c r="AD51" s="203">
        <f>'LibPAS export'!BJ53</f>
        <v>0</v>
      </c>
      <c r="AE51" s="203">
        <f>'LibPAS export'!BK53</f>
        <v>3.53</v>
      </c>
      <c r="AF51" s="203">
        <f>'LibPAS export'!BL53</f>
        <v>12.91</v>
      </c>
      <c r="AG51" s="203">
        <f>'LibPAS export'!BM53</f>
        <v>16.440000000000001</v>
      </c>
      <c r="AH51" s="286">
        <f>'LibPAS export'!BN53</f>
        <v>0.2147202</v>
      </c>
      <c r="AI51" s="246">
        <f>'LibPAS export'!BO53</f>
        <v>48075</v>
      </c>
      <c r="AJ51" s="246" t="str">
        <f>'LibPAS export'!BP53</f>
        <v/>
      </c>
      <c r="AK51" s="274" t="str">
        <f>'LibPAS export'!BQ53</f>
        <v>2008</v>
      </c>
      <c r="AL51" s="276">
        <f>'LibPAS export'!BR53</f>
        <v>36685</v>
      </c>
      <c r="AM51" s="276" t="str">
        <f>'LibPAS export'!BS53</f>
        <v/>
      </c>
      <c r="AN51" s="276" t="str">
        <f>'LibPAS export'!BT53</f>
        <v/>
      </c>
      <c r="AO51" s="276" t="str">
        <f>'LibPAS export'!BU53</f>
        <v/>
      </c>
      <c r="AP51" s="246">
        <f>'LibPAS export'!BW53</f>
        <v>342828</v>
      </c>
      <c r="AQ51" s="246">
        <f>'LibPAS export'!BX53</f>
        <v>350865</v>
      </c>
      <c r="AR51" s="246">
        <f>'LibPAS export'!BY53</f>
        <v>693693</v>
      </c>
      <c r="AS51" s="246">
        <f>'LibPAS export'!BZ53</f>
        <v>277311</v>
      </c>
      <c r="AT51" s="246">
        <f>'LibPAS export'!CA53</f>
        <v>0</v>
      </c>
      <c r="AU51" s="246">
        <f>'LibPAS export'!CB53</f>
        <v>277311</v>
      </c>
      <c r="AV51" s="246">
        <f>'LibPAS export'!CC53</f>
        <v>0</v>
      </c>
      <c r="AW51" s="246">
        <f>'LibPAS export'!CD53</f>
        <v>0</v>
      </c>
      <c r="AX51" s="246">
        <f>'LibPAS export'!CE53</f>
        <v>0</v>
      </c>
      <c r="AY51" s="246">
        <f>'LibPAS export'!CF53</f>
        <v>31705</v>
      </c>
      <c r="AZ51" s="246">
        <f>'LibPAS export'!BV53</f>
        <v>1002709</v>
      </c>
      <c r="BA51" s="246">
        <f>'LibPAS export'!CH53</f>
        <v>546776</v>
      </c>
      <c r="BB51" s="246">
        <f>'LibPAS export'!CI53</f>
        <v>243801</v>
      </c>
      <c r="BC51" s="246">
        <f>'LibPAS export'!CJ53</f>
        <v>790577</v>
      </c>
      <c r="BD51" s="246">
        <f>'LibPAS export'!CK53</f>
        <v>63081</v>
      </c>
      <c r="BE51" s="246">
        <f>'LibPAS export'!CL53</f>
        <v>2087</v>
      </c>
      <c r="BF51" s="246">
        <f>'LibPAS export'!CM53</f>
        <v>0</v>
      </c>
      <c r="BG51" s="246">
        <f>'LibPAS export'!CN53</f>
        <v>65168</v>
      </c>
      <c r="BH51" s="246">
        <f>'LibPAS export'!CO53</f>
        <v>166718</v>
      </c>
      <c r="BI51" s="246">
        <f>'LibPAS export'!CP53</f>
        <v>1022463</v>
      </c>
      <c r="BJ51" s="246">
        <f>'LibPAS export'!CQ53</f>
        <v>153356</v>
      </c>
      <c r="BK51" s="283">
        <f>'LibPAS export'!CG53</f>
        <v>0.15294170000000001</v>
      </c>
      <c r="BL51" s="246">
        <f>'LibPAS export'!CR53</f>
        <v>330860</v>
      </c>
      <c r="BM51" s="246">
        <f>'LibPAS export'!CS53</f>
        <v>0</v>
      </c>
      <c r="BN51" s="246">
        <f>'LibPAS export'!CT53</f>
        <v>0</v>
      </c>
      <c r="BO51" s="246">
        <f>'LibPAS export'!CU53</f>
        <v>60573</v>
      </c>
      <c r="BP51" s="246">
        <f>'LibPAS export'!CV53</f>
        <v>391433</v>
      </c>
      <c r="BQ51" s="246">
        <f>'LibPAS export'!CW53</f>
        <v>456644</v>
      </c>
      <c r="BR51" s="10">
        <f>'LibPAS export'!CY53</f>
        <v>62780</v>
      </c>
      <c r="BS51" s="10">
        <f>'LibPAS export'!CZ53</f>
        <v>37880</v>
      </c>
      <c r="BT51" s="10">
        <f>'LibPAS export'!DA53</f>
        <v>100660</v>
      </c>
      <c r="BU51" s="10">
        <f>'LibPAS export'!DB53</f>
        <v>28125</v>
      </c>
      <c r="BV51" s="10">
        <f>'LibPAS export'!DC53</f>
        <v>11125</v>
      </c>
      <c r="BW51" s="10">
        <f>'LibPAS export'!DD53</f>
        <v>39250</v>
      </c>
      <c r="BX51" s="10">
        <f>'LibPAS export'!DE53</f>
        <v>4314</v>
      </c>
      <c r="BY51" s="10">
        <f>'LibPAS export'!DF53</f>
        <v>831</v>
      </c>
      <c r="BZ51" s="10">
        <f>'LibPAS export'!DG53</f>
        <v>5145</v>
      </c>
      <c r="CA51" s="10">
        <f>'LibPAS export'!DH53</f>
        <v>145055</v>
      </c>
      <c r="CB51" s="10" t="str">
        <f>'LibPAS export'!DI53</f>
        <v/>
      </c>
      <c r="CC51" s="10">
        <f>'LibPAS export'!DJ53</f>
        <v>145055</v>
      </c>
      <c r="CD51" s="10">
        <f>'LibPAS export'!DK53</f>
        <v>0</v>
      </c>
      <c r="CE51" s="258">
        <f>'LibPAS export'!DX53</f>
        <v>28215</v>
      </c>
      <c r="CF51" s="244">
        <f>'LibPAS export'!DP53</f>
        <v>3</v>
      </c>
      <c r="CG51" s="244">
        <f>'LibPAS export'!DQ53</f>
        <v>67</v>
      </c>
      <c r="CH51" s="244">
        <f>'LibPAS export'!DR53</f>
        <v>70</v>
      </c>
      <c r="CI51" s="258">
        <f>'LibPAS export'!DM53</f>
        <v>6524</v>
      </c>
      <c r="CJ51" s="258">
        <f>'LibPAS export'!EC53</f>
        <v>1920</v>
      </c>
      <c r="CK51" s="258">
        <f>'LibPAS export'!DN53</f>
        <v>10592</v>
      </c>
      <c r="CL51" s="258">
        <f>'LibPAS export'!EG53</f>
        <v>563</v>
      </c>
      <c r="CM51" s="203">
        <f>'LibPAS export'!DS53</f>
        <v>0</v>
      </c>
      <c r="CN51" s="203">
        <f>'LibPAS export'!EQ53</f>
        <v>33</v>
      </c>
      <c r="CO51" s="244">
        <f>'LibPAS export'!DL53</f>
        <v>225</v>
      </c>
      <c r="CP51" s="10">
        <f>'LibPAS export'!ET53</f>
        <v>144835</v>
      </c>
      <c r="CQ51" s="10">
        <f>'LibPAS export'!EU53</f>
        <v>19333</v>
      </c>
      <c r="CR51" s="10">
        <f>'LibPAS export'!EV53</f>
        <v>164168</v>
      </c>
      <c r="CS51" s="10">
        <f>'LibPAS export'!EW53</f>
        <v>6748</v>
      </c>
      <c r="CT51" s="10">
        <f>'LibPAS export'!EX53</f>
        <v>220</v>
      </c>
      <c r="CU51" s="10">
        <f>'LibPAS export'!EY53</f>
        <v>6968</v>
      </c>
      <c r="CV51" s="10">
        <f>'LibPAS export'!EZ53</f>
        <v>51849</v>
      </c>
      <c r="CW51" s="10">
        <f>'LibPAS export'!FA53</f>
        <v>10886</v>
      </c>
      <c r="CX51" s="10">
        <f>'LibPAS export'!FB53</f>
        <v>62735</v>
      </c>
      <c r="CY51" s="10">
        <f>'LibPAS export'!FC53</f>
        <v>233871</v>
      </c>
      <c r="CZ51" s="10">
        <f>'LibPAS export'!FE53</f>
        <v>5473</v>
      </c>
      <c r="DA51" s="10" t="str">
        <f>'LibPAS export'!FF53</f>
        <v/>
      </c>
      <c r="DB51" s="10">
        <f>'LibPAS export'!FG53</f>
        <v>239344</v>
      </c>
      <c r="DC51" s="10">
        <f>'LibPAS export'!FH53</f>
        <v>11924</v>
      </c>
      <c r="DD51" s="10">
        <f>'LibPAS export'!FQ53</f>
        <v>327</v>
      </c>
      <c r="DE51" s="10">
        <f t="shared" si="0"/>
        <v>12251</v>
      </c>
      <c r="DF51" s="10">
        <f>'LibPAS export'!FI53</f>
        <v>56787</v>
      </c>
      <c r="DG51" s="10">
        <f>'LibPAS export'!FN53</f>
        <v>172</v>
      </c>
      <c r="DH51" s="10" t="str">
        <f>'LibPAS export'!FR53</f>
        <v/>
      </c>
      <c r="DI51" s="10">
        <f>'LibPAS export'!FS53</f>
        <v>499</v>
      </c>
      <c r="DJ51" s="258" t="str">
        <f>'LibPAS export'!FJ53</f>
        <v/>
      </c>
      <c r="DK51" s="258">
        <f>'LibPAS export'!FK53</f>
        <v>68711</v>
      </c>
      <c r="DL51" s="10">
        <f>'LibPAS export'!FU53</f>
        <v>0</v>
      </c>
      <c r="DM51" s="10">
        <f>'LibPAS export'!FV53</f>
        <v>218096</v>
      </c>
      <c r="DN51" s="10">
        <f>'LibPAS export'!FW53</f>
        <v>89928</v>
      </c>
      <c r="DO51" s="10">
        <f>'LibPAS export'!FX53</f>
        <v>18</v>
      </c>
      <c r="DP51" s="10">
        <f>'LibPAS export'!ER53</f>
        <v>308042</v>
      </c>
      <c r="DQ51" s="10" t="str">
        <f>'LibPAS export'!FY53</f>
        <v/>
      </c>
      <c r="DR51" s="10">
        <f>'LibPAS export'!GA53</f>
        <v>26573</v>
      </c>
      <c r="DS51" s="10">
        <f>'LibPAS export'!GB53</f>
        <v>6896</v>
      </c>
      <c r="DT51" s="10">
        <f>'LibPAS export'!GC53</f>
        <v>33469</v>
      </c>
      <c r="DU51" s="10">
        <f>'LibPAS export'!GD53</f>
        <v>278560</v>
      </c>
      <c r="DV51" s="244">
        <f>'LibPAS export'!GO53</f>
        <v>262</v>
      </c>
      <c r="DW51" s="244">
        <f>'LibPAS export'!GP53</f>
        <v>13</v>
      </c>
      <c r="DX51" s="244">
        <f>'LibPAS export'!GQ53</f>
        <v>419</v>
      </c>
      <c r="DY51" s="244">
        <f>'LibPAS export'!GR53</f>
        <v>38</v>
      </c>
      <c r="DZ51" s="244">
        <f>'LibPAS export'!GS53</f>
        <v>29</v>
      </c>
      <c r="EA51" s="244">
        <f>'LibPAS export'!GT53</f>
        <v>0</v>
      </c>
      <c r="EB51" s="244">
        <f>'LibPAS export'!GU53</f>
        <v>761</v>
      </c>
      <c r="EC51" s="244">
        <f>'LibPAS export'!GV53</f>
        <v>3217</v>
      </c>
      <c r="ED51" s="244">
        <f>'LibPAS export'!GW53</f>
        <v>568</v>
      </c>
      <c r="EE51" s="244">
        <f>'LibPAS export'!GX53</f>
        <v>3785</v>
      </c>
      <c r="EF51" s="10">
        <f>'LibPAS export'!HB53</f>
        <v>10691</v>
      </c>
      <c r="EG51" s="10">
        <f>'LibPAS export'!HC53</f>
        <v>1298</v>
      </c>
      <c r="EH51" s="10">
        <f>'LibPAS export'!HD53</f>
        <v>11989</v>
      </c>
      <c r="EI51" s="10">
        <f>'LibPAS export'!GY53</f>
        <v>128</v>
      </c>
      <c r="EJ51" s="10">
        <f>'LibPAS export'!GZ53</f>
        <v>0</v>
      </c>
      <c r="EK51" s="10">
        <f>'LibPAS export'!HA53</f>
        <v>128</v>
      </c>
      <c r="EL51" s="10">
        <f>'LibPAS export'!HE53</f>
        <v>15902</v>
      </c>
      <c r="EM51" s="10" t="s">
        <v>5026</v>
      </c>
      <c r="EN51" s="10" t="s">
        <v>5026</v>
      </c>
      <c r="EO51" s="10">
        <f>'LibPAS export'!HH53</f>
        <v>45</v>
      </c>
      <c r="EP51" s="10">
        <f>'LibPAS export'!HI53</f>
        <v>270</v>
      </c>
      <c r="EQ51" s="258">
        <f>'LibPAS export'!HQ53</f>
        <v>308</v>
      </c>
      <c r="ER51" s="258">
        <f>'LibPAS export'!HR53</f>
        <v>4094</v>
      </c>
      <c r="ES51" s="10">
        <f>'LibPAS export'!HL53</f>
        <v>95834</v>
      </c>
      <c r="ET51" s="10" t="str">
        <f>'LibPAS export'!HJ53</f>
        <v>Did not track this year</v>
      </c>
      <c r="EU51" s="10" t="str">
        <f>'LibPAS export'!HK53</f>
        <v>Did not track this year</v>
      </c>
      <c r="EV51" s="244">
        <f>'LibPAS export'!HS53</f>
        <v>22</v>
      </c>
      <c r="EW51" s="244">
        <f>'LibPAS export'!HT53</f>
        <v>209</v>
      </c>
      <c r="EX51" s="203" t="str">
        <f>'LibPAS export'!AT53</f>
        <v>www.nantahalalibrary.org</v>
      </c>
      <c r="EY51" s="244">
        <f>'LibPAS export'!HU53</f>
        <v>30</v>
      </c>
      <c r="EZ51" s="244">
        <f>'LibPAS export'!HV53</f>
        <v>88</v>
      </c>
      <c r="FA51" s="258">
        <f>'LibPAS export'!HW53</f>
        <v>57908</v>
      </c>
      <c r="FB51" s="10">
        <f>'LibPAS export'!HY53</f>
        <v>107824</v>
      </c>
      <c r="FC51" s="10">
        <f>'LibPAS export'!HZ53</f>
        <v>3875</v>
      </c>
      <c r="FD51" s="203" t="s">
        <v>1530</v>
      </c>
      <c r="FE51" s="203" t="s">
        <v>1530</v>
      </c>
      <c r="FF51" s="203" t="s">
        <v>1530</v>
      </c>
      <c r="FG51" s="203" t="s">
        <v>1530</v>
      </c>
      <c r="FH51" s="203" t="s">
        <v>1530</v>
      </c>
      <c r="FI51" s="203" t="s">
        <v>1530</v>
      </c>
      <c r="FJ51" s="203" t="s">
        <v>1530</v>
      </c>
      <c r="FK51" s="203" t="s">
        <v>1530</v>
      </c>
      <c r="FL51" s="203" t="s">
        <v>1530</v>
      </c>
      <c r="FM51" s="203" t="s">
        <v>1530</v>
      </c>
      <c r="FN51" s="203" t="s">
        <v>1530</v>
      </c>
      <c r="FO51" s="203" t="s">
        <v>1530</v>
      </c>
      <c r="FP51" s="203" t="s">
        <v>1530</v>
      </c>
      <c r="FQ51" s="203" t="s">
        <v>1530</v>
      </c>
      <c r="FR51" s="203" t="s">
        <v>1530</v>
      </c>
      <c r="FS51" s="203" t="s">
        <v>1530</v>
      </c>
      <c r="FT51" s="203" t="s">
        <v>1530</v>
      </c>
      <c r="FU51" s="203" t="s">
        <v>1530</v>
      </c>
      <c r="FV51" s="203" t="s">
        <v>1530</v>
      </c>
      <c r="FW51" s="203" t="s">
        <v>1530</v>
      </c>
      <c r="FX51" s="203" t="s">
        <v>1530</v>
      </c>
      <c r="FY51" s="203" t="s">
        <v>1530</v>
      </c>
      <c r="FZ51" s="203" t="s">
        <v>1530</v>
      </c>
      <c r="GA51" s="203" t="s">
        <v>1530</v>
      </c>
      <c r="GB51" s="203" t="s">
        <v>1530</v>
      </c>
      <c r="GC51" s="203" t="str">
        <f>'LibPAS export'!G53</f>
        <v>NC0011</v>
      </c>
      <c r="GD51" s="203" t="str">
        <f>'LibPAS export'!H53</f>
        <v>R-NANTAHALA</v>
      </c>
      <c r="GE51" s="203" t="str">
        <f>'LibPAS export'!I53</f>
        <v>NO</v>
      </c>
      <c r="GF51" s="203" t="str">
        <f>'LibPAS export'!J53</f>
        <v>MJ</v>
      </c>
      <c r="GG51" s="203" t="str">
        <f>'LibPAS export'!K53</f>
        <v>MO</v>
      </c>
      <c r="GH51" s="203" t="str">
        <f>'LibPAS export'!L53</f>
        <v>Y</v>
      </c>
      <c r="GI51" s="203" t="str">
        <f>'LibPAS export'!M53</f>
        <v>MC1</v>
      </c>
      <c r="GJ51" s="203" t="str">
        <f>'LibPAS export'!N53</f>
        <v>N</v>
      </c>
      <c r="GK51" s="258">
        <f>'LibPAS export'!O53</f>
        <v>47039</v>
      </c>
      <c r="GL51" s="203">
        <f>'LibPAS export'!AH53</f>
        <v>1</v>
      </c>
      <c r="GM51" s="203" t="str">
        <f>'LibPAS export'!AI53</f>
        <v>Regional</v>
      </c>
      <c r="GN51" s="203" t="str">
        <f>'LibPAS export'!P53</f>
        <v>Yes</v>
      </c>
      <c r="GO51" s="203">
        <f>'LibPAS export'!Q53</f>
        <v>230</v>
      </c>
      <c r="GP51" s="203">
        <f>'LibPAS export'!R53</f>
        <v>172</v>
      </c>
      <c r="GQ51" s="203">
        <f>'LibPAS export'!S53</f>
        <v>3542</v>
      </c>
      <c r="GR51" s="203">
        <f>'LibPAS export'!T53</f>
        <v>15088</v>
      </c>
      <c r="GS51" s="203">
        <f>'LibPAS export'!U53</f>
        <v>54</v>
      </c>
      <c r="GT51" s="203">
        <f>'LibPAS export'!V53</f>
        <v>3</v>
      </c>
      <c r="GU51" s="203">
        <f>'LibPAS export'!W53</f>
        <v>23</v>
      </c>
      <c r="GV51" s="203">
        <f>'LibPAS export'!X53</f>
        <v>2341</v>
      </c>
      <c r="GW51" s="283">
        <f>'LibPAS export'!GF53</f>
        <v>0.75392999999999999</v>
      </c>
      <c r="GX51" s="283">
        <f>'LibPAS export'!GG53</f>
        <v>0.23802000000000001</v>
      </c>
      <c r="GY51" s="245">
        <f>'LibPAS export'!GH53</f>
        <v>20.896190000000001</v>
      </c>
      <c r="GZ51" s="245">
        <f>'LibPAS export'!GI53</f>
        <v>26.23414</v>
      </c>
      <c r="HA51" s="245">
        <f>'LibPAS export'!GJ53</f>
        <v>13.763640000000001</v>
      </c>
      <c r="HB51" s="284">
        <f>'LibPAS export'!JC53</f>
        <v>3.3192300000000001</v>
      </c>
      <c r="HC51" s="284">
        <f>'LibPAS export'!JD53</f>
        <v>2.5664600000000002</v>
      </c>
      <c r="HD51" s="284">
        <f>'LibPAS export'!JE53</f>
        <v>0.21156</v>
      </c>
      <c r="HE51" s="284">
        <f>'LibPAS export'!JF53</f>
        <v>30.54955</v>
      </c>
      <c r="HF51" s="284">
        <f>'LibPAS export'!JG53</f>
        <v>23.621169999999999</v>
      </c>
      <c r="HG51" s="284">
        <f>'LibPAS export'!JH53</f>
        <v>1.94712</v>
      </c>
      <c r="HH51" s="284">
        <f>'LibPAS export'!JI53</f>
        <v>3.6705299999999998</v>
      </c>
      <c r="HI51" s="284">
        <f>'LibPAS export'!JJ53</f>
        <v>2.8380899999999998</v>
      </c>
      <c r="HJ51" s="284">
        <f>'LibPAS export'!JK53</f>
        <v>0.23394999999999999</v>
      </c>
      <c r="HK51" s="284">
        <f>'LibPAS export'!JL53</f>
        <v>10.6691</v>
      </c>
      <c r="HL51" s="284">
        <f>'LibPAS export'!JM53</f>
        <v>8.2494399999999999</v>
      </c>
      <c r="HM51" s="284">
        <f>'LibPAS export'!JN53</f>
        <v>0.68001</v>
      </c>
      <c r="HN51" s="284">
        <f>'LibPAS export'!JO53</f>
        <v>64.297759999999997</v>
      </c>
      <c r="HO51" s="284">
        <f>'LibPAS export'!JP53</f>
        <v>49.71557</v>
      </c>
      <c r="HP51" s="284">
        <f>'LibPAS export'!JQ53</f>
        <v>4.0980999999999996</v>
      </c>
      <c r="HQ51" s="284">
        <f>'LibPAS export'!JR53</f>
        <v>14.668850000000001</v>
      </c>
      <c r="HR51" s="284">
        <f>'LibPAS export'!JS53</f>
        <v>11.342079999999999</v>
      </c>
      <c r="HS51" s="284">
        <f>'LibPAS export'!JT53</f>
        <v>0.93493999999999999</v>
      </c>
      <c r="HT51" s="284">
        <f>'LibPAS export'!JU53</f>
        <v>6.5486500000000003</v>
      </c>
      <c r="HU51" s="284">
        <f>'LibPAS export'!JV53</f>
        <v>5.9218900000000003</v>
      </c>
      <c r="HV51" s="284">
        <f>'LibPAS export'!JW53</f>
        <v>0.65732000000000002</v>
      </c>
      <c r="HW51" s="284">
        <f>'LibPAS export'!JX53</f>
        <v>6.24458</v>
      </c>
      <c r="HX51" s="284">
        <f>'LibPAS export'!JY53</f>
        <v>2.0373299999999999</v>
      </c>
      <c r="HY51" s="284">
        <f>'LibPAS export'!JZ53</f>
        <v>1.4818100000000001</v>
      </c>
      <c r="HZ51" s="284">
        <f>'LibPAS export'!KA53</f>
        <v>0.71152000000000004</v>
      </c>
      <c r="IA51" s="284">
        <f>'LibPAS export'!KB53</f>
        <v>0.33806000000000003</v>
      </c>
      <c r="IB51" s="284">
        <f>'LibPAS export'!KC53</f>
        <v>4.6999999999999999E-4</v>
      </c>
      <c r="IC51" s="284">
        <f>'LibPAS export'!KD53</f>
        <v>4.4400000000000004E-3</v>
      </c>
      <c r="ID51" s="284">
        <f>'LibPAS export'!KE53</f>
        <v>1.23106</v>
      </c>
      <c r="IE51" s="284">
        <f>'LibPAS export'!KF53</f>
        <v>8.047E-2</v>
      </c>
      <c r="IF51" s="284">
        <f>'LibPAS export'!KG53</f>
        <v>0.25486999999999999</v>
      </c>
      <c r="IG51" s="284">
        <f>'LibPAS export'!KH53</f>
        <v>5829</v>
      </c>
      <c r="IH51" s="284">
        <f>'LibPAS export'!KI53</f>
        <v>27148</v>
      </c>
      <c r="II51" s="284">
        <f>'LibPAS export'!KJ53</f>
        <v>27148</v>
      </c>
      <c r="IJ51" s="284">
        <f>'LibPAS export'!KK53</f>
        <v>16944</v>
      </c>
      <c r="IK51" s="284">
        <f>'LibPAS export'!KL53</f>
        <v>78912</v>
      </c>
      <c r="IL51" s="284">
        <f>'LibPAS export'!KM53</f>
        <v>78912</v>
      </c>
      <c r="IM51" s="284">
        <f>'LibPAS export'!KN53</f>
        <v>87264</v>
      </c>
      <c r="IN51" s="284">
        <f>'LibPAS export'!KO53</f>
        <v>87264</v>
      </c>
      <c r="IO51" s="284">
        <f>'LibPAS export'!KP53</f>
        <v>1.5939300000000001</v>
      </c>
      <c r="IP51" s="284">
        <f>'LibPAS export'!KQ53</f>
        <v>18737</v>
      </c>
      <c r="IQ51" s="284">
        <f>'LibPAS export'!KR53</f>
        <v>9.0083400000000005</v>
      </c>
      <c r="IR51" s="284">
        <f>'LibPAS export'!KS53</f>
        <v>5.89534</v>
      </c>
      <c r="IS51" s="284">
        <f>'LibPAS export'!KT53</f>
        <v>14.74719</v>
      </c>
      <c r="IT51" s="284">
        <f>'LibPAS export'!KU53</f>
        <v>0</v>
      </c>
      <c r="IU51" s="284">
        <f>'LibPAS export'!KV53</f>
        <v>0.67401999999999995</v>
      </c>
      <c r="IV51" s="284">
        <f>'LibPAS export'!KW53</f>
        <v>21.316549999999999</v>
      </c>
      <c r="IW51" s="284">
        <f>'LibPAS export'!KX53</f>
        <v>16.806840000000001</v>
      </c>
      <c r="IX51" s="284">
        <f>'LibPAS export'!KY53</f>
        <v>4.1085099999999999</v>
      </c>
      <c r="IY51" s="284">
        <f>'LibPAS export'!KZ53</f>
        <v>0</v>
      </c>
      <c r="IZ51" s="284">
        <f>'LibPAS export'!LA53</f>
        <v>4.7800000000000004E-3</v>
      </c>
      <c r="JA51" s="284">
        <f>'LibPAS export'!LB53</f>
        <v>0.59982000000000002</v>
      </c>
      <c r="JB51" s="284">
        <f>'LibPAS export'!LC53</f>
        <v>1.49E-3</v>
      </c>
      <c r="JC51" s="284">
        <f>'LibPAS export'!LD53</f>
        <v>0.10546999999999999</v>
      </c>
      <c r="JD51" s="284">
        <f>'LibPAS export'!LE53</f>
        <v>0.49120000000000003</v>
      </c>
      <c r="JE51" s="284">
        <f>'LibPAS export'!LF53</f>
        <v>6.7226400000000002</v>
      </c>
      <c r="JF51" s="284">
        <f>'LibPAS export'!LG53</f>
        <v>3.08372</v>
      </c>
      <c r="JG51" s="284">
        <f>'LibPAS export'!LH53</f>
        <v>0.27445000000000003</v>
      </c>
      <c r="JH51" s="284">
        <f>'LibPAS export'!LI53</f>
        <v>843</v>
      </c>
      <c r="JI51" s="284">
        <f>'LibPAS export'!LJ53</f>
        <v>2.0914899999999998</v>
      </c>
      <c r="JJ51" s="284">
        <f>'LibPAS export'!LK53</f>
        <v>3.5442499999999999</v>
      </c>
      <c r="JK51" s="284">
        <f>'LibPAS export'!LL53</f>
        <v>252</v>
      </c>
      <c r="JL51" s="284">
        <f>'LibPAS export'!LM53</f>
        <v>333</v>
      </c>
      <c r="JM51" s="284">
        <f>'LibPAS export'!LN53</f>
        <v>21.736499999999999</v>
      </c>
      <c r="JN51" s="284">
        <f>'LibPAS export'!LO53</f>
        <v>1.3854</v>
      </c>
      <c r="JO51" s="284">
        <f>'LibPAS export'!LP53</f>
        <v>1.34104</v>
      </c>
      <c r="JP51" s="284">
        <f>'LibPAS export'!LQ53</f>
        <v>0.34949999999999998</v>
      </c>
      <c r="JQ51" s="284">
        <f>'LibPAS export'!LR53</f>
        <v>7.5039999999999996E-2</v>
      </c>
      <c r="JR51" s="284">
        <f>'LibPAS export'!LS53</f>
        <v>0.38573000000000002</v>
      </c>
      <c r="JS51" s="284">
        <f>'LibPAS export'!LT53</f>
        <v>0</v>
      </c>
      <c r="JT51" s="284">
        <f>'LibPAS export'!LU53</f>
        <v>4</v>
      </c>
      <c r="JU51" s="284">
        <f>'LibPAS export'!LV53</f>
        <v>1.1058399999999999</v>
      </c>
      <c r="JV51" s="284">
        <f>'LibPAS export'!LW53</f>
        <v>5923</v>
      </c>
      <c r="JW51" s="284">
        <f>'LibPAS export'!LX53</f>
        <v>23.45966</v>
      </c>
      <c r="JX51" s="284">
        <f>'LibPAS export'!LY53</f>
        <v>5356</v>
      </c>
      <c r="JY51" s="284">
        <f>'LibPAS export'!LZ53</f>
        <v>8.0709099999999996</v>
      </c>
      <c r="JZ51" s="284">
        <f>'LibPAS export'!MA53</f>
        <v>25.94256</v>
      </c>
      <c r="KA51" s="284">
        <f>'LibPAS export'!MB53</f>
        <v>0.34403</v>
      </c>
      <c r="KB51" s="284">
        <f>'LibPAS export'!MC53</f>
        <v>1842</v>
      </c>
      <c r="KC51" s="284">
        <f>'LibPAS export'!MD53</f>
        <v>0.62738000000000005</v>
      </c>
      <c r="KD51" s="284">
        <f>'LibPAS export'!ME53</f>
        <v>0.23394999999999999</v>
      </c>
      <c r="KE51" s="284">
        <f>'LibPAS export'!MF53</f>
        <v>0.69377999999999995</v>
      </c>
      <c r="KF51" s="284">
        <f>'LibPAS export'!MG53</f>
        <v>25.24288</v>
      </c>
      <c r="KG51" s="284">
        <f>'LibPAS export'!MH53</f>
        <v>9.2037999999999993</v>
      </c>
      <c r="KH51" s="284">
        <f>'LibPAS export'!MI53</f>
        <v>3.6705299999999998</v>
      </c>
      <c r="KI51" s="284">
        <f>'LibPAS export'!MJ53</f>
        <v>45.669229999999999</v>
      </c>
      <c r="KJ51" s="284">
        <f>'LibPAS export'!MK53</f>
        <v>48088</v>
      </c>
      <c r="KK51" s="284">
        <f>'LibPAS export'!ML53</f>
        <v>33258</v>
      </c>
      <c r="KL51" s="284">
        <f>'LibPAS export'!MM53</f>
        <v>5.3370000000000001E-2</v>
      </c>
      <c r="KM51" s="284">
        <f>'LibPAS export'!MN53</f>
        <v>0.17155000000000001</v>
      </c>
      <c r="KN51" s="284">
        <f>'LibPAS export'!MO53</f>
        <v>5.9020000000000003E-2</v>
      </c>
      <c r="KO51" s="284">
        <f>'LibPAS export'!MP53</f>
        <v>1.146E-2</v>
      </c>
      <c r="KP51" s="284">
        <f>'LibPAS export'!MQ53</f>
        <v>3.6830000000000002E-2</v>
      </c>
      <c r="KQ51" s="284">
        <f>'LibPAS export'!MR53</f>
        <v>1.2670000000000001E-2</v>
      </c>
      <c r="KR51" s="284">
        <f>'LibPAS export'!MS53</f>
        <v>1</v>
      </c>
      <c r="KS51" s="284">
        <f>'LibPAS export'!MT53</f>
        <v>0.2147202</v>
      </c>
      <c r="KT51" s="284">
        <f>'LibPAS export'!MU53</f>
        <v>0.78527979999999997</v>
      </c>
      <c r="KU51" s="284">
        <f>'LibPAS export'!MV53</f>
        <v>0.30838359999999998</v>
      </c>
      <c r="KV51" s="284">
        <f>'LibPAS export'!MW53</f>
        <v>0.69161640000000002</v>
      </c>
      <c r="KW51" s="284">
        <f>'LibPAS export'!MX53</f>
        <v>6.3736299999999996E-2</v>
      </c>
      <c r="KX51" s="284">
        <f>'LibPAS export'!MY53</f>
        <v>2.0411000000000001E-3</v>
      </c>
      <c r="KY51" s="284">
        <f>'LibPAS export'!MZ53</f>
        <v>0.23844480000000001</v>
      </c>
      <c r="KZ51" s="284">
        <f>'LibPAS export'!NA53</f>
        <v>0</v>
      </c>
      <c r="LA51" s="284">
        <f>'LibPAS export'!NB53</f>
        <v>0.16305529999999999</v>
      </c>
      <c r="LB51" s="284">
        <f>'LibPAS export'!NC53</f>
        <v>6.1695100000000003E-2</v>
      </c>
      <c r="LC51" s="284">
        <f>'LibPAS export'!ND53</f>
        <v>0.53476360000000001</v>
      </c>
      <c r="LD51" s="284">
        <f>'LibPAS export'!NE53</f>
        <v>0.77320840000000002</v>
      </c>
      <c r="LE51" s="284">
        <f>'LibPAS export'!NF53</f>
        <v>0</v>
      </c>
      <c r="LF51" s="284">
        <f>'LibPAS export'!NG53</f>
        <v>0.69181890000000001</v>
      </c>
      <c r="LG51" s="284">
        <f>'LibPAS export'!NH53</f>
        <v>3.1619300000000003E-2</v>
      </c>
      <c r="LH51" s="284">
        <f>'LibPAS export'!NI53</f>
        <v>0.27656180000000002</v>
      </c>
      <c r="LI51" s="284">
        <f>'LibPAS export'!NJ53</f>
        <v>14829</v>
      </c>
      <c r="LJ51" s="284">
        <f>'LibPAS export'!NK53</f>
        <v>8.3229299999999995</v>
      </c>
      <c r="LK51" s="284">
        <f>'LibPAS export'!NL53</f>
        <v>13325</v>
      </c>
      <c r="LL51" s="284">
        <f>'LibPAS export'!NM53</f>
        <v>13325</v>
      </c>
      <c r="LM51" s="284">
        <f>'LibPAS export'!NN53</f>
        <v>2861</v>
      </c>
      <c r="LN51" s="284">
        <f>'LibPAS export'!NO53</f>
        <v>0.96797509999999998</v>
      </c>
      <c r="LO51" s="284">
        <f>'LibPAS export'!NP53</f>
        <v>3.2024900000000002E-2</v>
      </c>
      <c r="LP51" s="284">
        <f>'LibPAS export'!NQ53</f>
        <v>0</v>
      </c>
      <c r="LQ51" s="284">
        <f>'LibPAS export'!NR53</f>
        <v>0.56337999999999999</v>
      </c>
      <c r="LR51" s="284">
        <f>'LibPAS export'!NS53</f>
        <v>1.2635000000000001</v>
      </c>
      <c r="LS51" s="284">
        <f>'LibPAS export'!NT53</f>
        <v>0.38963999999999999</v>
      </c>
      <c r="LT51" s="284">
        <f>'LibPAS export'!NU53</f>
        <v>147</v>
      </c>
      <c r="LU51" s="284">
        <f>'LibPAS export'!NV53</f>
        <v>4.8832800000000001</v>
      </c>
      <c r="LV51" s="284">
        <f>'LibPAS export'!NW53</f>
        <v>0</v>
      </c>
      <c r="LW51" s="284">
        <f>'LibPAS export'!NX53</f>
        <v>4.72689</v>
      </c>
      <c r="LX51" s="284">
        <f>'LibPAS export'!NY53</f>
        <v>0.30126999999999998</v>
      </c>
      <c r="LY51" s="284">
        <f>'LibPAS export'!NZ53</f>
        <v>0.30720999999999998</v>
      </c>
      <c r="LZ51" s="285">
        <f>'LibPAS export'!EH53</f>
        <v>5.7720199999999999E-2</v>
      </c>
      <c r="MA51" s="285">
        <f>'LibPAS export'!EI53</f>
        <v>1.1642E-3</v>
      </c>
      <c r="MB51" s="285">
        <f>'LibPAS export'!EJ53</f>
        <v>0.15884300000000001</v>
      </c>
      <c r="MC51" s="285">
        <f>'LibPAS export'!EK53</f>
        <v>0</v>
      </c>
      <c r="MD51" s="285">
        <f>'LibPAS export'!EL53</f>
        <v>0.14599500000000001</v>
      </c>
      <c r="ME51" s="285">
        <f>'LibPAS export'!EM53</f>
        <v>3.6220000000000002E-4</v>
      </c>
      <c r="MF51" s="285">
        <f>'LibPAS export'!EN53</f>
        <v>0.75056920000000005</v>
      </c>
      <c r="MG51" s="285">
        <f>'LibPAS export'!EO53</f>
        <v>4.3692399999999999E-2</v>
      </c>
      <c r="MH51" s="285">
        <f>'LibPAS export'!EP53</f>
        <v>0.2262776</v>
      </c>
      <c r="MI51" s="285"/>
    </row>
    <row r="52" spans="1:347" x14ac:dyDescent="0.2">
      <c r="A52" s="6" t="str">
        <f>'LibPAS export'!G54</f>
        <v>NC0046</v>
      </c>
      <c r="B52" s="6" t="s">
        <v>2845</v>
      </c>
      <c r="C52" s="203" t="s">
        <v>1928</v>
      </c>
      <c r="D52" s="203" t="s">
        <v>1929</v>
      </c>
      <c r="E52" s="203" t="str">
        <f>'LibPAS export'!AG54</f>
        <v>BRASWELL MEMORIAL LIBRARY</v>
      </c>
      <c r="F52" s="203" t="str">
        <f>'LibPAS export'!AJ54</f>
        <v>NASH</v>
      </c>
      <c r="G52" s="203" t="str">
        <f>'LibPAS export'!Y54</f>
        <v>727 N GRACE ST</v>
      </c>
      <c r="H52" s="203" t="str">
        <f>'LibPAS export'!Z54</f>
        <v>ROCKY MOUNT</v>
      </c>
      <c r="I52" s="203" t="str">
        <f>'LibPAS export'!AA54</f>
        <v>27804</v>
      </c>
      <c r="J52" s="203" t="str">
        <f>'LibPAS export'!AB54</f>
        <v>4842</v>
      </c>
      <c r="K52" s="203" t="str">
        <f>'LibPAS export'!AC54</f>
        <v>727 N GRACE ST</v>
      </c>
      <c r="L52" s="203" t="str">
        <f>'LibPAS export'!AD54</f>
        <v>ROCKY MOUNT</v>
      </c>
      <c r="M52" s="203" t="str">
        <f>'LibPAS export'!AE54</f>
        <v>27804</v>
      </c>
      <c r="N52" s="203" t="str">
        <f>'LibPAS export'!AF54</f>
        <v>4842</v>
      </c>
      <c r="O52" s="203" t="str">
        <f>'LibPAS export'!AK54</f>
        <v>Phillip B. Whitford</v>
      </c>
      <c r="P52" s="203" t="str">
        <f>'LibPAS export'!AL54</f>
        <v>(252) 442-1951</v>
      </c>
      <c r="Q52" s="203" t="str">
        <f>'LibPAS export'!AM54</f>
        <v>(252) 442-7366</v>
      </c>
      <c r="R52" s="203" t="str">
        <f>'LibPAS export'!AN54</f>
        <v>pwhitford@braswell-library.org</v>
      </c>
      <c r="S52" s="203" t="str">
        <f>'LibPAS export'!AO54</f>
        <v>Phillip B. Whitford</v>
      </c>
      <c r="T52" s="203" t="str">
        <f>'LibPAS export'!AP54</f>
        <v>Interim Director</v>
      </c>
      <c r="U52" s="203" t="str">
        <f>'LibPAS export'!AQ54</f>
        <v>(252) 469-1630</v>
      </c>
      <c r="V52" s="203" t="str">
        <f>'LibPAS export'!AR54</f>
        <v>(252) 442-7366</v>
      </c>
      <c r="W52" s="203" t="str">
        <f>'LibPAS export'!AS54</f>
        <v>pwhitford@braswell-library.org</v>
      </c>
      <c r="X52" s="203">
        <f>'LibPAS export'!BB54</f>
        <v>1</v>
      </c>
      <c r="Y52" s="203">
        <f>'LibPAS export'!BC54</f>
        <v>0</v>
      </c>
      <c r="Z52" s="203">
        <f>'LibPAS export'!BD54</f>
        <v>0</v>
      </c>
      <c r="AA52" s="203">
        <f>'LibPAS export'!BE54</f>
        <v>3</v>
      </c>
      <c r="AB52" s="10">
        <f>'LibPAS export'!BH54</f>
        <v>2912</v>
      </c>
      <c r="AC52" s="203">
        <f>'LibPAS export'!BI54</f>
        <v>7.9</v>
      </c>
      <c r="AD52" s="203">
        <f>'LibPAS export'!BJ54</f>
        <v>0</v>
      </c>
      <c r="AE52" s="203">
        <f>'LibPAS export'!BK54</f>
        <v>7.9</v>
      </c>
      <c r="AF52" s="203">
        <f>'LibPAS export'!BL54</f>
        <v>17.3</v>
      </c>
      <c r="AG52" s="203">
        <f>'LibPAS export'!BM54</f>
        <v>25.2</v>
      </c>
      <c r="AH52" s="286">
        <f>'LibPAS export'!BN54</f>
        <v>0.3134921</v>
      </c>
      <c r="AI52" s="246">
        <f>'LibPAS export'!BO54</f>
        <v>83013</v>
      </c>
      <c r="AJ52" s="246" t="str">
        <f>'LibPAS export'!BP54</f>
        <v>$74,000 - $106,000</v>
      </c>
      <c r="AK52" s="274" t="str">
        <f>'LibPAS export'!BQ54</f>
        <v>2010</v>
      </c>
      <c r="AL52" s="276">
        <f>'LibPAS export'!BR54</f>
        <v>34000</v>
      </c>
      <c r="AM52" s="276">
        <f>'LibPAS export'!BS54</f>
        <v>7.25</v>
      </c>
      <c r="AN52" s="276">
        <f>'LibPAS export'!BT54</f>
        <v>10.1</v>
      </c>
      <c r="AO52" s="276">
        <f>'LibPAS export'!BU54</f>
        <v>13.46</v>
      </c>
      <c r="AP52" s="246">
        <f>'LibPAS export'!BW54</f>
        <v>613280</v>
      </c>
      <c r="AQ52" s="246">
        <f>'LibPAS export'!BX54</f>
        <v>1037684</v>
      </c>
      <c r="AR52" s="246">
        <f>'LibPAS export'!BY54</f>
        <v>1650964</v>
      </c>
      <c r="AS52" s="246">
        <f>'LibPAS export'!BZ54</f>
        <v>122214</v>
      </c>
      <c r="AT52" s="246">
        <f>'LibPAS export'!CA54</f>
        <v>0</v>
      </c>
      <c r="AU52" s="246">
        <f>'LibPAS export'!CB54</f>
        <v>122214</v>
      </c>
      <c r="AV52" s="246">
        <f>'LibPAS export'!CC54</f>
        <v>1000</v>
      </c>
      <c r="AW52" s="246">
        <f>'LibPAS export'!CD54</f>
        <v>12080</v>
      </c>
      <c r="AX52" s="246">
        <f>'LibPAS export'!CE54</f>
        <v>13080</v>
      </c>
      <c r="AY52" s="246">
        <f>'LibPAS export'!CF54</f>
        <v>302837</v>
      </c>
      <c r="AZ52" s="246">
        <f>'LibPAS export'!BV54</f>
        <v>2089095</v>
      </c>
      <c r="BA52" s="246">
        <f>'LibPAS export'!CH54</f>
        <v>960644</v>
      </c>
      <c r="BB52" s="246">
        <f>'LibPAS export'!CI54</f>
        <v>309767</v>
      </c>
      <c r="BC52" s="246">
        <f>'LibPAS export'!CJ54</f>
        <v>1270411</v>
      </c>
      <c r="BD52" s="246">
        <f>'LibPAS export'!CK54</f>
        <v>66749</v>
      </c>
      <c r="BE52" s="246">
        <f>'LibPAS export'!CL54</f>
        <v>37368</v>
      </c>
      <c r="BF52" s="246">
        <f>'LibPAS export'!CM54</f>
        <v>8168</v>
      </c>
      <c r="BG52" s="246">
        <f>'LibPAS export'!CN54</f>
        <v>112285</v>
      </c>
      <c r="BH52" s="246">
        <f>'LibPAS export'!CO54</f>
        <v>695555</v>
      </c>
      <c r="BI52" s="246">
        <f>'LibPAS export'!CP54</f>
        <v>2078251</v>
      </c>
      <c r="BJ52" s="246">
        <f>'LibPAS export'!CQ54</f>
        <v>0</v>
      </c>
      <c r="BK52" s="283">
        <f>'LibPAS export'!CG54</f>
        <v>0</v>
      </c>
      <c r="BL52" s="246">
        <f>'LibPAS export'!CR54</f>
        <v>0</v>
      </c>
      <c r="BM52" s="246">
        <f>'LibPAS export'!CS54</f>
        <v>0</v>
      </c>
      <c r="BN52" s="246">
        <f>'LibPAS export'!CT54</f>
        <v>0</v>
      </c>
      <c r="BO52" s="246">
        <f>'LibPAS export'!CU54</f>
        <v>0</v>
      </c>
      <c r="BP52" s="246">
        <f>'LibPAS export'!CV54</f>
        <v>0</v>
      </c>
      <c r="BQ52" s="246">
        <f>'LibPAS export'!CW54</f>
        <v>122463</v>
      </c>
      <c r="BR52" s="10">
        <f>'LibPAS export'!CY54</f>
        <v>25932</v>
      </c>
      <c r="BS52" s="10">
        <f>'LibPAS export'!CZ54</f>
        <v>29801</v>
      </c>
      <c r="BT52" s="10">
        <f>'LibPAS export'!DA54</f>
        <v>55733</v>
      </c>
      <c r="BU52" s="10">
        <f>'LibPAS export'!DB54</f>
        <v>29792</v>
      </c>
      <c r="BV52" s="10">
        <f>'LibPAS export'!DC54</f>
        <v>16357</v>
      </c>
      <c r="BW52" s="10">
        <f>'LibPAS export'!DD54</f>
        <v>46149</v>
      </c>
      <c r="BX52" s="10">
        <f>'LibPAS export'!DE54</f>
        <v>4262</v>
      </c>
      <c r="BY52" s="10">
        <f>'LibPAS export'!DF54</f>
        <v>1704</v>
      </c>
      <c r="BZ52" s="10">
        <f>'LibPAS export'!DG54</f>
        <v>5966</v>
      </c>
      <c r="CA52" s="10">
        <f>'LibPAS export'!DH54</f>
        <v>107848</v>
      </c>
      <c r="CB52" s="10" t="str">
        <f>'LibPAS export'!DI54</f>
        <v/>
      </c>
      <c r="CC52" s="10">
        <f>'LibPAS export'!DJ54</f>
        <v>107848</v>
      </c>
      <c r="CD52" s="10">
        <f>'LibPAS export'!DK54</f>
        <v>0</v>
      </c>
      <c r="CE52" s="258">
        <f>'LibPAS export'!DX54</f>
        <v>36946</v>
      </c>
      <c r="CF52" s="244">
        <f>'LibPAS export'!DP54</f>
        <v>4</v>
      </c>
      <c r="CG52" s="244">
        <f>'LibPAS export'!DQ54</f>
        <v>67</v>
      </c>
      <c r="CH52" s="244">
        <f>'LibPAS export'!DR54</f>
        <v>71</v>
      </c>
      <c r="CI52" s="258">
        <f>'LibPAS export'!DM54</f>
        <v>3478</v>
      </c>
      <c r="CJ52" s="258">
        <f>'LibPAS export'!EC54</f>
        <v>2155</v>
      </c>
      <c r="CK52" s="258">
        <f>'LibPAS export'!DN54</f>
        <v>1576</v>
      </c>
      <c r="CL52" s="258">
        <f>'LibPAS export'!EG54</f>
        <v>563</v>
      </c>
      <c r="CM52" s="203">
        <f>'LibPAS export'!DS54</f>
        <v>0</v>
      </c>
      <c r="CN52" s="203">
        <f>'LibPAS export'!EQ54</f>
        <v>52</v>
      </c>
      <c r="CO52" s="244">
        <f>'LibPAS export'!DL54</f>
        <v>112</v>
      </c>
      <c r="CP52" s="10">
        <f>'LibPAS export'!ET54</f>
        <v>68625</v>
      </c>
      <c r="CQ52" s="10">
        <f>'LibPAS export'!EU54</f>
        <v>23312</v>
      </c>
      <c r="CR52" s="10">
        <f>'LibPAS export'!EV54</f>
        <v>91937</v>
      </c>
      <c r="CS52" s="10">
        <f>'LibPAS export'!EW54</f>
        <v>9920</v>
      </c>
      <c r="CT52" s="10">
        <f>'LibPAS export'!EX54</f>
        <v>953</v>
      </c>
      <c r="CU52" s="10">
        <f>'LibPAS export'!EY54</f>
        <v>10873</v>
      </c>
      <c r="CV52" s="10">
        <f>'LibPAS export'!EZ54</f>
        <v>84480</v>
      </c>
      <c r="CW52" s="10">
        <f>'LibPAS export'!FA54</f>
        <v>16918</v>
      </c>
      <c r="CX52" s="10">
        <f>'LibPAS export'!FB54</f>
        <v>101398</v>
      </c>
      <c r="CY52" s="10">
        <f>'LibPAS export'!FC54</f>
        <v>204208</v>
      </c>
      <c r="CZ52" s="10" t="str">
        <f>'LibPAS export'!FE54</f>
        <v/>
      </c>
      <c r="DA52" s="10" t="str">
        <f>'LibPAS export'!FF54</f>
        <v/>
      </c>
      <c r="DB52" s="10">
        <f>'LibPAS export'!FG54</f>
        <v>204208</v>
      </c>
      <c r="DC52" s="10">
        <f>'LibPAS export'!FH54</f>
        <v>10939</v>
      </c>
      <c r="DD52" s="10">
        <f>'LibPAS export'!FQ54</f>
        <v>270</v>
      </c>
      <c r="DE52" s="10">
        <f t="shared" si="0"/>
        <v>11209</v>
      </c>
      <c r="DF52" s="10">
        <f>'LibPAS export'!FI54</f>
        <v>12280</v>
      </c>
      <c r="DG52" s="10">
        <f>'LibPAS export'!FN54</f>
        <v>10803</v>
      </c>
      <c r="DH52" s="10" t="str">
        <f>'LibPAS export'!FR54</f>
        <v/>
      </c>
      <c r="DI52" s="10">
        <f>'LibPAS export'!FS54</f>
        <v>11073</v>
      </c>
      <c r="DJ52" s="258" t="str">
        <f>'LibPAS export'!FJ54</f>
        <v/>
      </c>
      <c r="DK52" s="258">
        <f>'LibPAS export'!FK54</f>
        <v>23219</v>
      </c>
      <c r="DL52" s="10">
        <f>'LibPAS export'!FU54</f>
        <v>251531</v>
      </c>
      <c r="DM52" s="10" t="str">
        <f>'LibPAS export'!FV54</f>
        <v/>
      </c>
      <c r="DN52" s="10" t="str">
        <f>'LibPAS export'!FW54</f>
        <v/>
      </c>
      <c r="DO52" s="10" t="str">
        <f>'LibPAS export'!FX54</f>
        <v/>
      </c>
      <c r="DP52" s="10">
        <f>'LibPAS export'!ER54</f>
        <v>251531</v>
      </c>
      <c r="DQ52" s="10">
        <f>'LibPAS export'!FY54</f>
        <v>7084</v>
      </c>
      <c r="DR52" s="10">
        <f>'LibPAS export'!GA54</f>
        <v>40671</v>
      </c>
      <c r="DS52" s="10">
        <f>'LibPAS export'!GB54</f>
        <v>17460</v>
      </c>
      <c r="DT52" s="10">
        <f>'LibPAS export'!GC54</f>
        <v>58131</v>
      </c>
      <c r="DU52" s="10">
        <f>'LibPAS export'!GD54</f>
        <v>376238</v>
      </c>
      <c r="DV52" s="244">
        <f>'LibPAS export'!GO54</f>
        <v>96</v>
      </c>
      <c r="DW52" s="244">
        <f>'LibPAS export'!GP54</f>
        <v>1</v>
      </c>
      <c r="DX52" s="244">
        <f>'LibPAS export'!GQ54</f>
        <v>213</v>
      </c>
      <c r="DY52" s="244">
        <f>'LibPAS export'!GR54</f>
        <v>875</v>
      </c>
      <c r="DZ52" s="244">
        <f>'LibPAS export'!GS54</f>
        <v>35</v>
      </c>
      <c r="EA52" s="244">
        <f>'LibPAS export'!GT54</f>
        <v>5</v>
      </c>
      <c r="EB52" s="244">
        <f>'LibPAS export'!GU54</f>
        <v>1225</v>
      </c>
      <c r="EC52" s="244">
        <f>'LibPAS export'!GV54</f>
        <v>1383</v>
      </c>
      <c r="ED52" s="244">
        <f>'LibPAS export'!GW54</f>
        <v>207</v>
      </c>
      <c r="EE52" s="244">
        <f>'LibPAS export'!GX54</f>
        <v>1590</v>
      </c>
      <c r="EF52" s="10">
        <f>'LibPAS export'!HB54</f>
        <v>5978</v>
      </c>
      <c r="EG52" s="10">
        <f>'LibPAS export'!HC54</f>
        <v>26817</v>
      </c>
      <c r="EH52" s="10">
        <f>'LibPAS export'!HD54</f>
        <v>32795</v>
      </c>
      <c r="EI52" s="10">
        <f>'LibPAS export'!GY54</f>
        <v>405</v>
      </c>
      <c r="EJ52" s="10">
        <f>'LibPAS export'!GZ54</f>
        <v>415</v>
      </c>
      <c r="EK52" s="10">
        <f>'LibPAS export'!HA54</f>
        <v>820</v>
      </c>
      <c r="EL52" s="10">
        <f>'LibPAS export'!HE54</f>
        <v>35205</v>
      </c>
      <c r="EM52" s="10" t="s">
        <v>5026</v>
      </c>
      <c r="EN52" s="10" t="s">
        <v>5026</v>
      </c>
      <c r="EO52" s="10" t="s">
        <v>5026</v>
      </c>
      <c r="EP52" s="10" t="s">
        <v>5026</v>
      </c>
      <c r="EQ52" s="258">
        <f>'LibPAS export'!HQ54</f>
        <v>466</v>
      </c>
      <c r="ER52" s="258">
        <f>'LibPAS export'!HR54</f>
        <v>6376</v>
      </c>
      <c r="ES52" s="10">
        <f>'LibPAS export'!HL54</f>
        <v>39778</v>
      </c>
      <c r="ET52" s="10" t="str">
        <f>'LibPAS export'!HJ54</f>
        <v>Did not track this year</v>
      </c>
      <c r="EU52" s="10" t="str">
        <f>'LibPAS export'!HK54</f>
        <v>Did not track this year</v>
      </c>
      <c r="EV52" s="244">
        <f>'LibPAS export'!HS54</f>
        <v>2092</v>
      </c>
      <c r="EW52" s="244">
        <f>'LibPAS export'!HT54</f>
        <v>3960</v>
      </c>
      <c r="EX52" s="203" t="str">
        <f>'LibPAS export'!AT54</f>
        <v>www.braswell-library.org</v>
      </c>
      <c r="EY52" s="244">
        <f>'LibPAS export'!HU54</f>
        <v>34</v>
      </c>
      <c r="EZ52" s="244">
        <f>'LibPAS export'!HV54</f>
        <v>75</v>
      </c>
      <c r="FA52" s="258">
        <f>'LibPAS export'!HW54</f>
        <v>87488</v>
      </c>
      <c r="FB52" s="10">
        <f>'LibPAS export'!HY54</f>
        <v>72580</v>
      </c>
      <c r="FC52" s="10">
        <f>'LibPAS export'!HZ54</f>
        <v>24782</v>
      </c>
      <c r="FD52" s="203" t="s">
        <v>1530</v>
      </c>
      <c r="FE52" s="203" t="s">
        <v>1530</v>
      </c>
      <c r="FF52" s="203" t="s">
        <v>1530</v>
      </c>
      <c r="FG52" s="203" t="s">
        <v>1530</v>
      </c>
      <c r="FH52" s="203" t="s">
        <v>1530</v>
      </c>
      <c r="FI52" s="203" t="s">
        <v>1530</v>
      </c>
      <c r="FJ52" s="203" t="s">
        <v>1530</v>
      </c>
      <c r="FK52" s="203" t="s">
        <v>1530</v>
      </c>
      <c r="FL52" s="203" t="s">
        <v>1530</v>
      </c>
      <c r="FM52" s="203" t="s">
        <v>1530</v>
      </c>
      <c r="FN52" s="203" t="s">
        <v>1530</v>
      </c>
      <c r="FO52" s="203" t="s">
        <v>1530</v>
      </c>
      <c r="FP52" s="203" t="s">
        <v>1530</v>
      </c>
      <c r="FQ52" s="203" t="s">
        <v>1530</v>
      </c>
      <c r="FR52" s="203" t="s">
        <v>1530</v>
      </c>
      <c r="FS52" s="203" t="s">
        <v>1530</v>
      </c>
      <c r="FT52" s="203" t="s">
        <v>1530</v>
      </c>
      <c r="FU52" s="203" t="s">
        <v>1530</v>
      </c>
      <c r="FV52" s="203" t="s">
        <v>1530</v>
      </c>
      <c r="FW52" s="203" t="s">
        <v>1530</v>
      </c>
      <c r="FX52" s="203" t="s">
        <v>1530</v>
      </c>
      <c r="FY52" s="203" t="s">
        <v>1530</v>
      </c>
      <c r="FZ52" s="203" t="s">
        <v>1530</v>
      </c>
      <c r="GA52" s="203" t="s">
        <v>1530</v>
      </c>
      <c r="GB52" s="203" t="s">
        <v>1530</v>
      </c>
      <c r="GC52" s="203" t="str">
        <f>'LibPAS export'!G54</f>
        <v>NC0046</v>
      </c>
      <c r="GD52" s="203" t="str">
        <f>'LibPAS export'!H54</f>
        <v>C-NASH-N</v>
      </c>
      <c r="GE52" s="203" t="str">
        <f>'LibPAS export'!I54</f>
        <v>NO</v>
      </c>
      <c r="GF52" s="203" t="str">
        <f>'LibPAS export'!J54</f>
        <v>MJ</v>
      </c>
      <c r="GG52" s="203" t="str">
        <f>'LibPAS export'!K54</f>
        <v>SO</v>
      </c>
      <c r="GH52" s="203" t="str">
        <f>'LibPAS export'!L54</f>
        <v>Y</v>
      </c>
      <c r="GI52" s="203" t="str">
        <f>'LibPAS export'!M54</f>
        <v>CO2</v>
      </c>
      <c r="GJ52" s="203" t="str">
        <f>'LibPAS export'!N54</f>
        <v>N</v>
      </c>
      <c r="GK52" s="258">
        <f>'LibPAS export'!O54</f>
        <v>90359</v>
      </c>
      <c r="GL52" s="203">
        <f>'LibPAS export'!AH54</f>
        <v>2</v>
      </c>
      <c r="GM52" s="203" t="str">
        <f>'LibPAS export'!AI54</f>
        <v>County</v>
      </c>
      <c r="GN52" s="203" t="str">
        <f>'LibPAS export'!P54</f>
        <v>Yes</v>
      </c>
      <c r="GO52" s="203">
        <f>'LibPAS export'!Q54</f>
        <v>2580</v>
      </c>
      <c r="GP52" s="203">
        <f>'LibPAS export'!R54</f>
        <v>10</v>
      </c>
      <c r="GQ52" s="203">
        <f>'LibPAS export'!S54</f>
        <v>2299</v>
      </c>
      <c r="GR52" s="203">
        <f>'LibPAS export'!T54</f>
        <v>93206</v>
      </c>
      <c r="GS52" s="203">
        <f>'LibPAS export'!U54</f>
        <v>165</v>
      </c>
      <c r="GT52" s="203">
        <f>'LibPAS export'!V54</f>
        <v>6</v>
      </c>
      <c r="GU52" s="203">
        <f>'LibPAS export'!W54</f>
        <v>117</v>
      </c>
      <c r="GV52" s="203">
        <f>'LibPAS export'!X54</f>
        <v>4165</v>
      </c>
      <c r="GW52" s="283">
        <f>'LibPAS export'!GF54</f>
        <v>0.93154000000000003</v>
      </c>
      <c r="GX52" s="283">
        <f>'LibPAS export'!GG54</f>
        <v>4.5159999999999999E-2</v>
      </c>
      <c r="GY52" s="245">
        <f>'LibPAS export'!GH54</f>
        <v>28.738779999999998</v>
      </c>
      <c r="GZ52" s="245">
        <f>'LibPAS export'!GI54</f>
        <v>30.14246</v>
      </c>
      <c r="HA52" s="245">
        <f>'LibPAS export'!GJ54</f>
        <v>16.391749999999998</v>
      </c>
      <c r="HB52" s="284">
        <f>'LibPAS export'!JC54</f>
        <v>8.2624099999999991</v>
      </c>
      <c r="HC52" s="284">
        <f>'LibPAS export'!JD54</f>
        <v>5.0507099999999996</v>
      </c>
      <c r="HD52" s="284">
        <f>'LibPAS export'!JE54</f>
        <v>0.44640999999999997</v>
      </c>
      <c r="HE52" s="284">
        <f>'LibPAS export'!JF54</f>
        <v>35.751170000000002</v>
      </c>
      <c r="HF52" s="284">
        <f>'LibPAS export'!JG54</f>
        <v>21.854279999999999</v>
      </c>
      <c r="HG52" s="284">
        <f>'LibPAS export'!JH54</f>
        <v>1.9315899999999999</v>
      </c>
      <c r="HH52" s="284">
        <f>'LibPAS export'!JI54</f>
        <v>5.5237699999999998</v>
      </c>
      <c r="HI52" s="284">
        <f>'LibPAS export'!JJ54</f>
        <v>3.37662</v>
      </c>
      <c r="HJ52" s="284">
        <f>'LibPAS export'!JK54</f>
        <v>0.29843999999999998</v>
      </c>
      <c r="HK52" s="284">
        <f>'LibPAS export'!JL54</f>
        <v>52.24624</v>
      </c>
      <c r="HL52" s="284">
        <f>'LibPAS export'!JM54</f>
        <v>31.937529999999999</v>
      </c>
      <c r="HM52" s="284">
        <f>'LibPAS export'!JN54</f>
        <v>2.8227899999999999</v>
      </c>
      <c r="HN52" s="284">
        <f>'LibPAS export'!JO54</f>
        <v>59.03284</v>
      </c>
      <c r="HO52" s="284">
        <f>'LibPAS export'!JP54</f>
        <v>36.086100000000002</v>
      </c>
      <c r="HP52" s="284">
        <f>'LibPAS export'!JQ54</f>
        <v>3.18946</v>
      </c>
      <c r="HQ52" s="284">
        <f>'LibPAS export'!JR54</f>
        <v>18.511019999999998</v>
      </c>
      <c r="HR52" s="284">
        <f>'LibPAS export'!JS54</f>
        <v>11.315580000000001</v>
      </c>
      <c r="HS52" s="284">
        <f>'LibPAS export'!JT54</f>
        <v>1.0001199999999999</v>
      </c>
      <c r="HT52" s="284">
        <f>'LibPAS export'!JU54</f>
        <v>2.78369</v>
      </c>
      <c r="HU52" s="284">
        <f>'LibPAS export'!JV54</f>
        <v>4.1638099999999998</v>
      </c>
      <c r="HV52" s="284">
        <f>'LibPAS export'!JW54</f>
        <v>35.987679999999997</v>
      </c>
      <c r="HW52" s="284">
        <f>'LibPAS export'!JX54</f>
        <v>68.122</v>
      </c>
      <c r="HX52" s="284">
        <f>'LibPAS export'!JY54</f>
        <v>0.44022</v>
      </c>
      <c r="HY52" s="284">
        <f>'LibPAS export'!JZ54</f>
        <v>1.2424999999999999</v>
      </c>
      <c r="HZ52" s="284">
        <f>'LibPAS export'!KA54</f>
        <v>0.64332999999999996</v>
      </c>
      <c r="IA52" s="284">
        <f>'LibPAS export'!KB54</f>
        <v>0.38961000000000001</v>
      </c>
      <c r="IB52" s="284">
        <f>'LibPAS export'!KC54</f>
        <v>2.315E-2</v>
      </c>
      <c r="IC52" s="284">
        <f>'LibPAS export'!KD54</f>
        <v>4.3830000000000001E-2</v>
      </c>
      <c r="ID52" s="284">
        <f>'LibPAS export'!KE54</f>
        <v>0.96823000000000004</v>
      </c>
      <c r="IE52" s="284">
        <f>'LibPAS export'!KF54</f>
        <v>1.7600000000000001E-2</v>
      </c>
      <c r="IF52" s="284">
        <f>'LibPAS export'!KG54</f>
        <v>0.36293999999999998</v>
      </c>
      <c r="IG52" s="284">
        <f>'LibPAS export'!KH54</f>
        <v>1578</v>
      </c>
      <c r="IH52" s="284">
        <f>'LibPAS export'!KI54</f>
        <v>5035</v>
      </c>
      <c r="II52" s="284">
        <f>'LibPAS export'!KJ54</f>
        <v>5035</v>
      </c>
      <c r="IJ52" s="284">
        <f>'LibPAS export'!KK54</f>
        <v>14930</v>
      </c>
      <c r="IK52" s="284">
        <f>'LibPAS export'!KL54</f>
        <v>47625</v>
      </c>
      <c r="IL52" s="284">
        <f>'LibPAS export'!KM54</f>
        <v>47625</v>
      </c>
      <c r="IM52" s="284">
        <f>'LibPAS export'!KN54</f>
        <v>31839</v>
      </c>
      <c r="IN52" s="284">
        <f>'LibPAS export'!KO54</f>
        <v>31839</v>
      </c>
      <c r="IO52" s="284">
        <f>'LibPAS export'!KP54</f>
        <v>1.64425</v>
      </c>
      <c r="IP52" s="284">
        <f>'LibPAS export'!KQ54</f>
        <v>9981</v>
      </c>
      <c r="IQ52" s="284">
        <f>'LibPAS export'!KR54</f>
        <v>4.7987399999999996</v>
      </c>
      <c r="IR52" s="284">
        <f>'LibPAS export'!KS54</f>
        <v>1.3525400000000001</v>
      </c>
      <c r="IS52" s="284">
        <f>'LibPAS export'!KT54</f>
        <v>18.271159999999998</v>
      </c>
      <c r="IT52" s="284">
        <f>'LibPAS export'!KU54</f>
        <v>0.14476</v>
      </c>
      <c r="IU52" s="284">
        <f>'LibPAS export'!KV54</f>
        <v>3.3514900000000001</v>
      </c>
      <c r="IV52" s="284">
        <f>'LibPAS export'!KW54</f>
        <v>23.11994</v>
      </c>
      <c r="IW52" s="284">
        <f>'LibPAS export'!KX54</f>
        <v>14.0596</v>
      </c>
      <c r="IX52" s="284">
        <f>'LibPAS export'!KY54</f>
        <v>1.6929799999999999</v>
      </c>
      <c r="IY52" s="284">
        <f>'LibPAS export'!KZ54</f>
        <v>0</v>
      </c>
      <c r="IZ52" s="284">
        <f>'LibPAS export'!LA54</f>
        <v>1.24E-3</v>
      </c>
      <c r="JA52" s="284">
        <f>'LibPAS export'!LB54</f>
        <v>0.40888000000000002</v>
      </c>
      <c r="JB52" s="284">
        <f>'LibPAS export'!LC54</f>
        <v>7.9000000000000001E-4</v>
      </c>
      <c r="JC52" s="284">
        <f>'LibPAS export'!LD54</f>
        <v>0.13589999999999999</v>
      </c>
      <c r="JD52" s="284">
        <f>'LibPAS export'!LE54</f>
        <v>0.4335</v>
      </c>
      <c r="JE52" s="284">
        <f>'LibPAS export'!LF54</f>
        <v>1.9266799999999999</v>
      </c>
      <c r="JF52" s="284">
        <f>'LibPAS export'!LG54</f>
        <v>1.1935500000000001</v>
      </c>
      <c r="JG52" s="284">
        <f>'LibPAS export'!LH54</f>
        <v>0.19145999999999999</v>
      </c>
      <c r="JH52" s="284">
        <f>'LibPAS export'!LI54</f>
        <v>635</v>
      </c>
      <c r="JI52" s="284">
        <f>'LibPAS export'!LJ54</f>
        <v>1.2213799999999999</v>
      </c>
      <c r="JJ52" s="284">
        <f>'LibPAS export'!LK54</f>
        <v>7.6976800000000001</v>
      </c>
      <c r="JK52" s="284">
        <f>'LibPAS export'!LL54</f>
        <v>96</v>
      </c>
      <c r="JL52" s="284">
        <f>'LibPAS export'!LM54</f>
        <v>36</v>
      </c>
      <c r="JM52" s="284">
        <f>'LibPAS export'!LN54</f>
        <v>22.999929999999999</v>
      </c>
      <c r="JN52" s="284">
        <f>'LibPAS export'!LO54</f>
        <v>1.24265</v>
      </c>
      <c r="JO52" s="284">
        <f>'LibPAS export'!LP54</f>
        <v>0.73870999999999998</v>
      </c>
      <c r="JP52" s="284">
        <f>'LibPAS export'!LQ54</f>
        <v>0.27889000000000003</v>
      </c>
      <c r="JQ52" s="284">
        <f>'LibPAS export'!LR54</f>
        <v>8.7429999999999994E-2</v>
      </c>
      <c r="JR52" s="284">
        <f>'LibPAS export'!LS54</f>
        <v>0.29759999999999998</v>
      </c>
      <c r="JS52" s="284">
        <f>'LibPAS export'!LT54</f>
        <v>40</v>
      </c>
      <c r="JT52" s="284">
        <f>'LibPAS export'!LU54</f>
        <v>76</v>
      </c>
      <c r="JU52" s="284">
        <f>'LibPAS export'!LV54</f>
        <v>0.66854000000000002</v>
      </c>
      <c r="JV52" s="284">
        <f>'LibPAS export'!LW54</f>
        <v>4837</v>
      </c>
      <c r="JW52" s="284">
        <f>'LibPAS export'!LX54</f>
        <v>129.20260999999999</v>
      </c>
      <c r="JX52" s="284">
        <f>'LibPAS export'!LY54</f>
        <v>7235</v>
      </c>
      <c r="JY52" s="284">
        <f>'LibPAS export'!LZ54</f>
        <v>13.660030000000001</v>
      </c>
      <c r="JZ52" s="284">
        <f>'LibPAS export'!MA54</f>
        <v>86.377399999999994</v>
      </c>
      <c r="KA52" s="284">
        <f>'LibPAS export'!MB54</f>
        <v>0.10573</v>
      </c>
      <c r="KB52" s="284">
        <f>'LibPAS export'!MC54</f>
        <v>764</v>
      </c>
      <c r="KC52" s="284">
        <f>'LibPAS export'!MD54</f>
        <v>0.60818000000000005</v>
      </c>
      <c r="KD52" s="284">
        <f>'LibPAS export'!ME54</f>
        <v>0.29843999999999998</v>
      </c>
      <c r="KE52" s="284">
        <f>'LibPAS export'!MF54</f>
        <v>0.40659000000000001</v>
      </c>
      <c r="KF52" s="284">
        <f>'LibPAS export'!MG54</f>
        <v>3.2227000000000001</v>
      </c>
      <c r="KG52" s="284">
        <f>'LibPAS export'!MH54</f>
        <v>4.3269700000000002</v>
      </c>
      <c r="KH52" s="284">
        <f>'LibPAS export'!MI54</f>
        <v>5.5237699999999998</v>
      </c>
      <c r="KI52" s="284">
        <f>'LibPAS export'!MJ54</f>
        <v>14</v>
      </c>
      <c r="KJ52" s="284">
        <f>'LibPAS export'!MK54</f>
        <v>50413</v>
      </c>
      <c r="KK52" s="284">
        <f>'LibPAS export'!ML54</f>
        <v>38120</v>
      </c>
      <c r="KL52" s="284">
        <f>'LibPAS export'!MM54</f>
        <v>0.10019</v>
      </c>
      <c r="KM52" s="284">
        <f>'LibPAS export'!MN54</f>
        <v>0.63351999999999997</v>
      </c>
      <c r="KN52" s="284">
        <f>'LibPAS export'!MO54</f>
        <v>6.6979999999999998E-2</v>
      </c>
      <c r="KO52" s="284">
        <f>'LibPAS export'!MP54</f>
        <v>3.141E-2</v>
      </c>
      <c r="KP52" s="284">
        <f>'LibPAS export'!MQ54</f>
        <v>0.1986</v>
      </c>
      <c r="KQ52" s="284">
        <f>'LibPAS export'!MR54</f>
        <v>2.1000000000000001E-2</v>
      </c>
      <c r="KR52" s="284">
        <f>'LibPAS export'!MS54</f>
        <v>1</v>
      </c>
      <c r="KS52" s="284">
        <f>'LibPAS export'!MT54</f>
        <v>0.3134921</v>
      </c>
      <c r="KT52" s="284">
        <f>'LibPAS export'!MU54</f>
        <v>0.68650789999999995</v>
      </c>
      <c r="KU52" s="284">
        <f>'LibPAS export'!MV54</f>
        <v>0.2438321</v>
      </c>
      <c r="KV52" s="284">
        <f>'LibPAS export'!MW54</f>
        <v>0.7561679</v>
      </c>
      <c r="KW52" s="284">
        <f>'LibPAS export'!MX54</f>
        <v>5.4028600000000003E-2</v>
      </c>
      <c r="KX52" s="284">
        <f>'LibPAS export'!MY54</f>
        <v>1.79805E-2</v>
      </c>
      <c r="KY52" s="284">
        <f>'LibPAS export'!MZ54</f>
        <v>0.14905180000000001</v>
      </c>
      <c r="KZ52" s="284">
        <f>'LibPAS export'!NA54</f>
        <v>3.9302E-3</v>
      </c>
      <c r="LA52" s="284">
        <f>'LibPAS export'!NB54</f>
        <v>0.33468290000000001</v>
      </c>
      <c r="LB52" s="284">
        <f>'LibPAS export'!NC54</f>
        <v>3.2117899999999998E-2</v>
      </c>
      <c r="LC52" s="284">
        <f>'LibPAS export'!ND54</f>
        <v>0.4622368</v>
      </c>
      <c r="LD52" s="284">
        <f>'LibPAS export'!NE54</f>
        <v>0.61128850000000001</v>
      </c>
      <c r="LE52" s="284">
        <f>'LibPAS export'!NF54</f>
        <v>6.2611000000000003E-3</v>
      </c>
      <c r="LF52" s="284">
        <f>'LibPAS export'!NG54</f>
        <v>0.79027709999999995</v>
      </c>
      <c r="LG52" s="284">
        <f>'LibPAS export'!NH54</f>
        <v>0.1449609</v>
      </c>
      <c r="LH52" s="284">
        <f>'LibPAS export'!NI54</f>
        <v>5.8500900000000002E-2</v>
      </c>
      <c r="LI52" s="284">
        <f>'LibPAS export'!NJ54</f>
        <v>12292</v>
      </c>
      <c r="LJ52" s="284">
        <f>'LibPAS export'!NK54</f>
        <v>6.4722400000000002</v>
      </c>
      <c r="LK52" s="284">
        <f>'LibPAS export'!NL54</f>
        <v>11437</v>
      </c>
      <c r="LL52" s="284">
        <f>'LibPAS export'!NM54</f>
        <v>11437</v>
      </c>
      <c r="LM52" s="284">
        <f>'LibPAS export'!NN54</f>
        <v>3585</v>
      </c>
      <c r="LN52" s="284">
        <f>'LibPAS export'!NO54</f>
        <v>0.59446049999999995</v>
      </c>
      <c r="LO52" s="284">
        <f>'LibPAS export'!NP54</f>
        <v>0.33279599999999998</v>
      </c>
      <c r="LP52" s="284">
        <f>'LibPAS export'!NQ54</f>
        <v>7.2743500000000003E-2</v>
      </c>
      <c r="LQ52" s="284">
        <f>'LibPAS export'!NR54</f>
        <v>0.26184000000000002</v>
      </c>
      <c r="LR52" s="284">
        <f>'LibPAS export'!NS54</f>
        <v>0.81200000000000006</v>
      </c>
      <c r="LS52" s="284">
        <f>'LibPAS export'!NT54</f>
        <v>0.19799</v>
      </c>
      <c r="LT52" s="284">
        <f>'LibPAS export'!NU54</f>
        <v>6</v>
      </c>
      <c r="LU52" s="284">
        <f>'LibPAS export'!NV54</f>
        <v>3.76831</v>
      </c>
      <c r="LV52" s="284">
        <f>'LibPAS export'!NW54</f>
        <v>30</v>
      </c>
      <c r="LW52" s="284">
        <f>'LibPAS export'!NX54</f>
        <v>2.24011</v>
      </c>
      <c r="LX52" s="284">
        <f>'LibPAS export'!NY54</f>
        <v>0.12103</v>
      </c>
      <c r="LY52" s="284">
        <f>'LibPAS export'!NZ54</f>
        <v>0.12039999999999999</v>
      </c>
      <c r="LZ52" s="285">
        <f>'LibPAS export'!EH54</f>
        <v>1.39826E-2</v>
      </c>
      <c r="MA52" s="285">
        <f>'LibPAS export'!EI54</f>
        <v>7.3209999999999996E-4</v>
      </c>
      <c r="MB52" s="285">
        <f>'LibPAS export'!EJ54</f>
        <v>0.25928250000000003</v>
      </c>
      <c r="MC52" s="285">
        <f>'LibPAS export'!EK54</f>
        <v>0</v>
      </c>
      <c r="MD52" s="285">
        <f>'LibPAS export'!EL54</f>
        <v>0.24151500000000001</v>
      </c>
      <c r="ME52" s="285">
        <f>'LibPAS export'!EM54</f>
        <v>4.6410000000000001E-4</v>
      </c>
      <c r="MF52" s="285">
        <f>'LibPAS export'!EN54</f>
        <v>0.7049995</v>
      </c>
      <c r="MG52" s="285">
        <f>'LibPAS export'!EO54</f>
        <v>3.6822800000000003E-2</v>
      </c>
      <c r="MH52" s="285">
        <f>'LibPAS export'!EP54</f>
        <v>0.44635049999999998</v>
      </c>
      <c r="MI52" s="285"/>
    </row>
    <row r="53" spans="1:347" x14ac:dyDescent="0.2">
      <c r="A53" s="6" t="str">
        <f>'LibPAS export'!G55</f>
        <v>NC0102</v>
      </c>
      <c r="B53" s="6" t="s">
        <v>2846</v>
      </c>
      <c r="C53" s="203" t="s">
        <v>2016</v>
      </c>
      <c r="D53" s="203" t="s">
        <v>2017</v>
      </c>
      <c r="E53" s="203" t="str">
        <f>'LibPAS export'!AG55</f>
        <v>HAROLD D. COOLEY LIBRARY</v>
      </c>
      <c r="F53" s="203" t="str">
        <f>'LibPAS export'!AJ55</f>
        <v>NASH</v>
      </c>
      <c r="G53" s="203" t="str">
        <f>'LibPAS export'!Y55</f>
        <v>114 W CHURCH ST</v>
      </c>
      <c r="H53" s="203" t="str">
        <f>'LibPAS export'!Z55</f>
        <v>NASHVILLE</v>
      </c>
      <c r="I53" s="203" t="str">
        <f>'LibPAS export'!AA55</f>
        <v>27856</v>
      </c>
      <c r="J53" s="203" t="str">
        <f>'LibPAS export'!AB55</f>
        <v/>
      </c>
      <c r="K53" s="203" t="str">
        <f>'LibPAS export'!AC55</f>
        <v>114 W CHURCH ST</v>
      </c>
      <c r="L53" s="203" t="str">
        <f>'LibPAS export'!AD55</f>
        <v>NASHVILLE</v>
      </c>
      <c r="M53" s="203" t="str">
        <f>'LibPAS export'!AE55</f>
        <v>27856</v>
      </c>
      <c r="N53" s="203" t="str">
        <f>'LibPAS export'!AF55</f>
        <v/>
      </c>
      <c r="O53" s="203" t="str">
        <f>'LibPAS export'!AK55</f>
        <v>Brian K. Booth</v>
      </c>
      <c r="P53" s="203" t="str">
        <f>'LibPAS export'!AL55</f>
        <v>(252) 459-2106</v>
      </c>
      <c r="Q53" s="203" t="str">
        <f>'LibPAS export'!AM55</f>
        <v>(252) 459-8819</v>
      </c>
      <c r="R53" s="203" t="str">
        <f>'LibPAS export'!AN55</f>
        <v>brian.booth@townofnashvillenc.gov</v>
      </c>
      <c r="S53" s="203" t="str">
        <f>'LibPAS export'!AO55</f>
        <v>Brian K. Booth</v>
      </c>
      <c r="T53" s="203" t="str">
        <f>'LibPAS export'!AP55</f>
        <v>Library Director</v>
      </c>
      <c r="U53" s="203" t="str">
        <f>'LibPAS export'!AQ55</f>
        <v>(252) 459-2106</v>
      </c>
      <c r="V53" s="203" t="str">
        <f>'LibPAS export'!AR55</f>
        <v>(252) 459-8819</v>
      </c>
      <c r="W53" s="203" t="str">
        <f>'LibPAS export'!AS55</f>
        <v>brian.booth@townofnashvillenc.gov</v>
      </c>
      <c r="X53" s="203">
        <f>'LibPAS export'!BB55</f>
        <v>1</v>
      </c>
      <c r="Y53" s="203">
        <f>'LibPAS export'!BC55</f>
        <v>0</v>
      </c>
      <c r="Z53" s="203">
        <f>'LibPAS export'!BD55</f>
        <v>0</v>
      </c>
      <c r="AA53" s="203">
        <f>'LibPAS export'!BE55</f>
        <v>0</v>
      </c>
      <c r="AB53" s="10">
        <f>'LibPAS export'!BH55</f>
        <v>2756</v>
      </c>
      <c r="AC53" s="203">
        <f>'LibPAS export'!BI55</f>
        <v>1</v>
      </c>
      <c r="AD53" s="203">
        <f>'LibPAS export'!BJ55</f>
        <v>0</v>
      </c>
      <c r="AE53" s="203">
        <f>'LibPAS export'!BK55</f>
        <v>1</v>
      </c>
      <c r="AF53" s="203">
        <f>'LibPAS export'!BL55</f>
        <v>1</v>
      </c>
      <c r="AG53" s="203">
        <f>'LibPAS export'!BM55</f>
        <v>2</v>
      </c>
      <c r="AH53" s="286">
        <f>'LibPAS export'!BN55</f>
        <v>0.5</v>
      </c>
      <c r="AI53" s="246">
        <f>'LibPAS export'!BO55</f>
        <v>42719</v>
      </c>
      <c r="AJ53" s="246" t="str">
        <f>'LibPAS export'!BP55</f>
        <v>37368-55210</v>
      </c>
      <c r="AK53" s="274" t="str">
        <f>'LibPAS export'!BQ55</f>
        <v>2013</v>
      </c>
      <c r="AL53" s="276">
        <f>'LibPAS export'!BR55</f>
        <v>37125</v>
      </c>
      <c r="AM53" s="276">
        <f>'LibPAS export'!BS55</f>
        <v>7.25</v>
      </c>
      <c r="AN53" s="276">
        <f>'LibPAS export'!BT55</f>
        <v>7.25</v>
      </c>
      <c r="AO53" s="276">
        <f>'LibPAS export'!BU55</f>
        <v>7.25</v>
      </c>
      <c r="AP53" s="246">
        <f>'LibPAS export'!BW55</f>
        <v>199485</v>
      </c>
      <c r="AQ53" s="246">
        <f>'LibPAS export'!BX55</f>
        <v>13230</v>
      </c>
      <c r="AR53" s="246">
        <f>'LibPAS export'!BY55</f>
        <v>212715</v>
      </c>
      <c r="AS53" s="246">
        <f>'LibPAS export'!BZ55</f>
        <v>3209</v>
      </c>
      <c r="AT53" s="246">
        <f>'LibPAS export'!CA55</f>
        <v>0</v>
      </c>
      <c r="AU53" s="246">
        <f>'LibPAS export'!CB55</f>
        <v>3209</v>
      </c>
      <c r="AV53" s="246">
        <f>'LibPAS export'!CC55</f>
        <v>0</v>
      </c>
      <c r="AW53" s="246">
        <f>'LibPAS export'!CD55</f>
        <v>0</v>
      </c>
      <c r="AX53" s="246">
        <f>'LibPAS export'!CE55</f>
        <v>0</v>
      </c>
      <c r="AY53" s="246">
        <f>'LibPAS export'!CF55</f>
        <v>0</v>
      </c>
      <c r="AZ53" s="246">
        <f>'LibPAS export'!BV55</f>
        <v>215924</v>
      </c>
      <c r="BA53" s="246">
        <f>'LibPAS export'!CH55</f>
        <v>111037</v>
      </c>
      <c r="BB53" s="246">
        <f>'LibPAS export'!CI55</f>
        <v>27583</v>
      </c>
      <c r="BC53" s="246">
        <f>'LibPAS export'!CJ55</f>
        <v>138620</v>
      </c>
      <c r="BD53" s="246">
        <f>'LibPAS export'!CK55</f>
        <v>13600</v>
      </c>
      <c r="BE53" s="246">
        <f>'LibPAS export'!CL55</f>
        <v>4500</v>
      </c>
      <c r="BF53" s="246">
        <f>'LibPAS export'!CM55</f>
        <v>3920</v>
      </c>
      <c r="BG53" s="246">
        <f>'LibPAS export'!CN55</f>
        <v>22020</v>
      </c>
      <c r="BH53" s="246">
        <f>'LibPAS export'!CO55</f>
        <v>38845</v>
      </c>
      <c r="BI53" s="246">
        <f>'LibPAS export'!CP55</f>
        <v>199485</v>
      </c>
      <c r="BJ53" s="246">
        <f>'LibPAS export'!CQ55</f>
        <v>16439</v>
      </c>
      <c r="BK53" s="283">
        <f>'LibPAS export'!CG55</f>
        <v>7.6133300000000001E-2</v>
      </c>
      <c r="BL53" s="246">
        <f>'LibPAS export'!CR55</f>
        <v>0</v>
      </c>
      <c r="BM53" s="246">
        <f>'LibPAS export'!CS55</f>
        <v>0</v>
      </c>
      <c r="BN53" s="246">
        <f>'LibPAS export'!CT55</f>
        <v>0</v>
      </c>
      <c r="BO53" s="246">
        <f>'LibPAS export'!CU55</f>
        <v>0</v>
      </c>
      <c r="BP53" s="246">
        <f>'LibPAS export'!CV55</f>
        <v>0</v>
      </c>
      <c r="BQ53" s="246">
        <f>'LibPAS export'!CW55</f>
        <v>0</v>
      </c>
      <c r="BR53" s="10">
        <f>'LibPAS export'!CY55</f>
        <v>7686</v>
      </c>
      <c r="BS53" s="10">
        <f>'LibPAS export'!CZ55</f>
        <v>2935</v>
      </c>
      <c r="BT53" s="10">
        <f>'LibPAS export'!DA55</f>
        <v>10621</v>
      </c>
      <c r="BU53" s="10">
        <f>'LibPAS export'!DB55</f>
        <v>6800</v>
      </c>
      <c r="BV53" s="10">
        <f>'LibPAS export'!DC55</f>
        <v>1517</v>
      </c>
      <c r="BW53" s="10">
        <f>'LibPAS export'!DD55</f>
        <v>8317</v>
      </c>
      <c r="BX53" s="10">
        <f>'LibPAS export'!DE55</f>
        <v>969</v>
      </c>
      <c r="BY53" s="10">
        <f>'LibPAS export'!DF55</f>
        <v>63</v>
      </c>
      <c r="BZ53" s="10">
        <f>'LibPAS export'!DG55</f>
        <v>1032</v>
      </c>
      <c r="CA53" s="10">
        <f>'LibPAS export'!DH55</f>
        <v>19970</v>
      </c>
      <c r="CB53" s="10" t="str">
        <f>'LibPAS export'!DI55</f>
        <v/>
      </c>
      <c r="CC53" s="10">
        <f>'LibPAS export'!DJ55</f>
        <v>19970</v>
      </c>
      <c r="CD53" s="10">
        <f>'LibPAS export'!DK55</f>
        <v>0</v>
      </c>
      <c r="CE53" s="258">
        <f>'LibPAS export'!DX55</f>
        <v>28215</v>
      </c>
      <c r="CF53" s="244">
        <f>'LibPAS export'!DP55</f>
        <v>0</v>
      </c>
      <c r="CG53" s="244">
        <f>'LibPAS export'!DQ55</f>
        <v>67</v>
      </c>
      <c r="CH53" s="244">
        <f>'LibPAS export'!DR55</f>
        <v>67</v>
      </c>
      <c r="CI53" s="258">
        <f>'LibPAS export'!DM55</f>
        <v>476</v>
      </c>
      <c r="CJ53" s="258">
        <f>'LibPAS export'!EC55</f>
        <v>1920</v>
      </c>
      <c r="CK53" s="258">
        <f>'LibPAS export'!DN55</f>
        <v>983</v>
      </c>
      <c r="CL53" s="258">
        <f>'LibPAS export'!EG55</f>
        <v>563</v>
      </c>
      <c r="CM53" s="203">
        <f>'LibPAS export'!DS55</f>
        <v>0</v>
      </c>
      <c r="CN53" s="203">
        <f>'LibPAS export'!EQ55</f>
        <v>2</v>
      </c>
      <c r="CO53" s="244">
        <f>'LibPAS export'!DL55</f>
        <v>34</v>
      </c>
      <c r="CP53" s="10">
        <f>'LibPAS export'!ET55</f>
        <v>14936</v>
      </c>
      <c r="CQ53" s="10">
        <f>'LibPAS export'!EU55</f>
        <v>2350</v>
      </c>
      <c r="CR53" s="10">
        <f>'LibPAS export'!EV55</f>
        <v>17286</v>
      </c>
      <c r="CS53" s="10">
        <f>'LibPAS export'!EW55</f>
        <v>2590</v>
      </c>
      <c r="CT53" s="10">
        <f>'LibPAS export'!EX55</f>
        <v>104</v>
      </c>
      <c r="CU53" s="10">
        <f>'LibPAS export'!EY55</f>
        <v>2694</v>
      </c>
      <c r="CV53" s="10">
        <f>'LibPAS export'!EZ55</f>
        <v>21365</v>
      </c>
      <c r="CW53" s="10">
        <f>'LibPAS export'!FA55</f>
        <v>1869</v>
      </c>
      <c r="CX53" s="10">
        <f>'LibPAS export'!FB55</f>
        <v>23234</v>
      </c>
      <c r="CY53" s="10">
        <f>'LibPAS export'!FC55</f>
        <v>43214</v>
      </c>
      <c r="CZ53" s="10">
        <f>'LibPAS export'!FE55</f>
        <v>636</v>
      </c>
      <c r="DA53" s="10" t="str">
        <f>'LibPAS export'!FF55</f>
        <v/>
      </c>
      <c r="DB53" s="10">
        <f>'LibPAS export'!FG55</f>
        <v>43850</v>
      </c>
      <c r="DC53" s="10">
        <f>'LibPAS export'!FH55</f>
        <v>1339</v>
      </c>
      <c r="DD53" s="10">
        <f>'LibPAS export'!FQ55</f>
        <v>5</v>
      </c>
      <c r="DE53" s="10">
        <f t="shared" si="0"/>
        <v>1344</v>
      </c>
      <c r="DF53" s="10">
        <f>'LibPAS export'!FI55</f>
        <v>6928</v>
      </c>
      <c r="DG53" s="10">
        <f>'LibPAS export'!FN55</f>
        <v>27</v>
      </c>
      <c r="DH53" s="10">
        <f>'LibPAS export'!FR55</f>
        <v>0</v>
      </c>
      <c r="DI53" s="10">
        <f>'LibPAS export'!FS55</f>
        <v>32</v>
      </c>
      <c r="DJ53" s="258" t="str">
        <f>'LibPAS export'!FJ55</f>
        <v/>
      </c>
      <c r="DK53" s="258">
        <f>'LibPAS export'!FK55</f>
        <v>8267</v>
      </c>
      <c r="DL53" s="10">
        <f>'LibPAS export'!FU55</f>
        <v>62894</v>
      </c>
      <c r="DM53" s="10">
        <f>'LibPAS export'!FV55</f>
        <v>0</v>
      </c>
      <c r="DN53" s="10">
        <f>'LibPAS export'!FW55</f>
        <v>0</v>
      </c>
      <c r="DO53" s="10">
        <f>'LibPAS export'!FX55</f>
        <v>0</v>
      </c>
      <c r="DP53" s="10">
        <f>'LibPAS export'!ER55</f>
        <v>62894</v>
      </c>
      <c r="DQ53" s="10">
        <f>'LibPAS export'!FY55</f>
        <v>0</v>
      </c>
      <c r="DR53" s="10">
        <f>'LibPAS export'!GA55</f>
        <v>7103</v>
      </c>
      <c r="DS53" s="10">
        <f>'LibPAS export'!GB55</f>
        <v>876</v>
      </c>
      <c r="DT53" s="10">
        <f>'LibPAS export'!GC55</f>
        <v>7979</v>
      </c>
      <c r="DU53" s="10">
        <f>'LibPAS export'!GD55</f>
        <v>58605</v>
      </c>
      <c r="DV53" s="244">
        <f>'LibPAS export'!GO55</f>
        <v>49</v>
      </c>
      <c r="DW53" s="244">
        <f>'LibPAS export'!GP55</f>
        <v>26</v>
      </c>
      <c r="DX53" s="244">
        <f>'LibPAS export'!GQ55</f>
        <v>55</v>
      </c>
      <c r="DY53" s="244">
        <f>'LibPAS export'!GR55</f>
        <v>12</v>
      </c>
      <c r="DZ53" s="244">
        <f>'LibPAS export'!GS55</f>
        <v>4</v>
      </c>
      <c r="EA53" s="244">
        <f>'LibPAS export'!GT55</f>
        <v>0</v>
      </c>
      <c r="EB53" s="244">
        <f>'LibPAS export'!GU55</f>
        <v>146</v>
      </c>
      <c r="EC53" s="244">
        <f>'LibPAS export'!GV55</f>
        <v>1121</v>
      </c>
      <c r="ED53" s="244">
        <f>'LibPAS export'!GW55</f>
        <v>156</v>
      </c>
      <c r="EE53" s="244">
        <f>'LibPAS export'!GX55</f>
        <v>1277</v>
      </c>
      <c r="EF53" s="10">
        <f>'LibPAS export'!HB55</f>
        <v>954</v>
      </c>
      <c r="EG53" s="10" t="str">
        <f>'LibPAS export'!HC55</f>
        <v/>
      </c>
      <c r="EH53" s="10">
        <f>'LibPAS export'!HD55</f>
        <v>954</v>
      </c>
      <c r="EI53" s="10">
        <f>'LibPAS export'!GY55</f>
        <v>8</v>
      </c>
      <c r="EJ53" s="10">
        <f>'LibPAS export'!GZ55</f>
        <v>0</v>
      </c>
      <c r="EK53" s="10">
        <f>'LibPAS export'!HA55</f>
        <v>8</v>
      </c>
      <c r="EL53" s="10">
        <f>'LibPAS export'!HE55</f>
        <v>2239</v>
      </c>
      <c r="EM53" s="10" t="s">
        <v>5026</v>
      </c>
      <c r="EN53" s="10" t="s">
        <v>5026</v>
      </c>
      <c r="EO53" s="10" t="s">
        <v>5026</v>
      </c>
      <c r="EP53" s="10" t="s">
        <v>5026</v>
      </c>
      <c r="EQ53" s="258">
        <f>'LibPAS export'!HQ55</f>
        <v>924</v>
      </c>
      <c r="ER53" s="258">
        <f>'LibPAS export'!HR55</f>
        <v>1522</v>
      </c>
      <c r="ES53" s="10">
        <f>'LibPAS export'!HL55</f>
        <v>6842</v>
      </c>
      <c r="ET53" s="10" t="str">
        <f>'LibPAS export'!HJ55</f>
        <v>Did not track this year</v>
      </c>
      <c r="EU53" s="10" t="str">
        <f>'LibPAS export'!HK55</f>
        <v>Did not track this year</v>
      </c>
      <c r="EV53" s="244">
        <f>'LibPAS export'!HS55</f>
        <v>0</v>
      </c>
      <c r="EW53" s="244">
        <f>'LibPAS export'!HT55</f>
        <v>0</v>
      </c>
      <c r="EX53" s="203" t="str">
        <f>'LibPAS export'!AT55</f>
        <v>www.youseemore.com/cooleylibrary/default.asp</v>
      </c>
      <c r="EY53" s="244">
        <f>'LibPAS export'!HU55</f>
        <v>5</v>
      </c>
      <c r="EZ53" s="244">
        <f>'LibPAS export'!HV55</f>
        <v>8</v>
      </c>
      <c r="FA53" s="258">
        <f>'LibPAS export'!HW55</f>
        <v>12318</v>
      </c>
      <c r="FB53" s="10">
        <f>'LibPAS export'!HY55</f>
        <v>135481</v>
      </c>
      <c r="FC53" s="10" t="str">
        <f>'LibPAS export'!HZ55</f>
        <v/>
      </c>
      <c r="FD53" s="203" t="s">
        <v>1530</v>
      </c>
      <c r="FE53" s="203" t="s">
        <v>1530</v>
      </c>
      <c r="FF53" s="203" t="s">
        <v>1530</v>
      </c>
      <c r="FG53" s="203" t="s">
        <v>1530</v>
      </c>
      <c r="FH53" s="203" t="s">
        <v>1530</v>
      </c>
      <c r="FI53" s="203" t="s">
        <v>1530</v>
      </c>
      <c r="FJ53" s="203" t="s">
        <v>1530</v>
      </c>
      <c r="FK53" s="203" t="s">
        <v>1530</v>
      </c>
      <c r="FL53" s="203" t="s">
        <v>1530</v>
      </c>
      <c r="FM53" s="203" t="s">
        <v>1530</v>
      </c>
      <c r="FN53" s="203" t="s">
        <v>1530</v>
      </c>
      <c r="FO53" s="203" t="s">
        <v>1530</v>
      </c>
      <c r="FP53" s="203" t="s">
        <v>1530</v>
      </c>
      <c r="FQ53" s="203" t="s">
        <v>1530</v>
      </c>
      <c r="FR53" s="203" t="s">
        <v>1530</v>
      </c>
      <c r="FS53" s="203" t="s">
        <v>1530</v>
      </c>
      <c r="FT53" s="203" t="s">
        <v>1530</v>
      </c>
      <c r="FU53" s="203" t="s">
        <v>1530</v>
      </c>
      <c r="FV53" s="203" t="s">
        <v>1530</v>
      </c>
      <c r="FW53" s="203" t="s">
        <v>1530</v>
      </c>
      <c r="FX53" s="203" t="s">
        <v>1530</v>
      </c>
      <c r="FY53" s="203" t="s">
        <v>1530</v>
      </c>
      <c r="FZ53" s="203" t="s">
        <v>1530</v>
      </c>
      <c r="GA53" s="203" t="s">
        <v>1530</v>
      </c>
      <c r="GB53" s="203" t="s">
        <v>1530</v>
      </c>
      <c r="GC53" s="203" t="str">
        <f>'LibPAS export'!G55</f>
        <v>NC0102</v>
      </c>
      <c r="GD53" s="203" t="str">
        <f>'LibPAS export'!H55</f>
        <v>M-NASHVILLE</v>
      </c>
      <c r="GE53" s="203" t="str">
        <f>'LibPAS export'!I55</f>
        <v>NO</v>
      </c>
      <c r="GF53" s="203" t="str">
        <f>'LibPAS export'!J55</f>
        <v>CI</v>
      </c>
      <c r="GG53" s="203" t="str">
        <f>'LibPAS export'!K55</f>
        <v>SO</v>
      </c>
      <c r="GH53" s="203" t="str">
        <f>'LibPAS export'!L55</f>
        <v>Y</v>
      </c>
      <c r="GI53" s="203" t="str">
        <f>'LibPAS export'!M55</f>
        <v>CI1</v>
      </c>
      <c r="GJ53" s="203" t="str">
        <f>'LibPAS export'!N55</f>
        <v>N</v>
      </c>
      <c r="GK53" s="258">
        <f>'LibPAS export'!O55</f>
        <v>5369</v>
      </c>
      <c r="GL53" s="203">
        <f>'LibPAS export'!AH55</f>
        <v>2</v>
      </c>
      <c r="GM53" s="203" t="str">
        <f>'LibPAS export'!AI55</f>
        <v>Municipal</v>
      </c>
      <c r="GN53" s="203" t="str">
        <f>'LibPAS export'!P55</f>
        <v>Yes</v>
      </c>
      <c r="GO53" s="203">
        <f>'LibPAS export'!Q55</f>
        <v>78</v>
      </c>
      <c r="GP53" s="203">
        <f>'LibPAS export'!R55</f>
        <v>5</v>
      </c>
      <c r="GQ53" s="203">
        <f>'LibPAS export'!S55</f>
        <v>130</v>
      </c>
      <c r="GR53" s="203">
        <f>'LibPAS export'!T55</f>
        <v>4004</v>
      </c>
      <c r="GS53" s="203">
        <f>'LibPAS export'!U55</f>
        <v>13</v>
      </c>
      <c r="GT53" s="203">
        <f>'LibPAS export'!V55</f>
        <v>1</v>
      </c>
      <c r="GU53" s="203">
        <f>'LibPAS export'!W55</f>
        <v>0</v>
      </c>
      <c r="GV53" s="203">
        <f>'LibPAS export'!X55</f>
        <v>382</v>
      </c>
      <c r="GW53" s="283">
        <f>'LibPAS export'!GF55</f>
        <v>0.42608000000000001</v>
      </c>
      <c r="GX53" s="283">
        <f>'LibPAS export'!GG55</f>
        <v>0.57033999999999996</v>
      </c>
      <c r="GY53" s="245">
        <f>'LibPAS export'!GH55</f>
        <v>15.33562</v>
      </c>
      <c r="GZ53" s="245">
        <f>'LibPAS export'!GI55</f>
        <v>14.238810000000001</v>
      </c>
      <c r="HA53" s="245">
        <f>'LibPAS export'!GJ55</f>
        <v>17.026669999999999</v>
      </c>
      <c r="HB53" s="284">
        <f>'LibPAS export'!JC55</f>
        <v>3.17177</v>
      </c>
      <c r="HC53" s="284">
        <f>'LibPAS export'!JD55</f>
        <v>2.2040299999999999</v>
      </c>
      <c r="HD53" s="284">
        <f>'LibPAS export'!JE55</f>
        <v>0.35010999999999998</v>
      </c>
      <c r="HE53" s="284">
        <f>'LibPAS export'!JF55</f>
        <v>25.001249999999999</v>
      </c>
      <c r="HF53" s="284">
        <f>'LibPAS export'!JG55</f>
        <v>17.373100000000001</v>
      </c>
      <c r="HG53" s="284">
        <f>'LibPAS export'!JH55</f>
        <v>2.7597399999999999</v>
      </c>
      <c r="HH53" s="284">
        <f>'LibPAS export'!JI55</f>
        <v>3.4038900000000001</v>
      </c>
      <c r="HI53" s="284">
        <f>'LibPAS export'!JJ55</f>
        <v>2.3653300000000002</v>
      </c>
      <c r="HJ53" s="284">
        <f>'LibPAS export'!JK55</f>
        <v>0.37574000000000002</v>
      </c>
      <c r="HK53" s="284">
        <f>'LibPAS export'!JL55</f>
        <v>29.155950000000001</v>
      </c>
      <c r="HL53" s="284">
        <f>'LibPAS export'!JM55</f>
        <v>20.260159999999999</v>
      </c>
      <c r="HM53" s="284">
        <f>'LibPAS export'!JN55</f>
        <v>3.2183600000000001</v>
      </c>
      <c r="HN53" s="284">
        <f>'LibPAS export'!JO55</f>
        <v>89.095579999999998</v>
      </c>
      <c r="HO53" s="284">
        <f>'LibPAS export'!JP55</f>
        <v>61.911569999999998</v>
      </c>
      <c r="HP53" s="284">
        <f>'LibPAS export'!JQ55</f>
        <v>9.8347499999999997</v>
      </c>
      <c r="HQ53" s="284">
        <f>'LibPAS export'!JR55</f>
        <v>7.69381</v>
      </c>
      <c r="HR53" s="284">
        <f>'LibPAS export'!JS55</f>
        <v>5.3463399999999996</v>
      </c>
      <c r="HS53" s="284">
        <f>'LibPAS export'!JT55</f>
        <v>0.84926999999999997</v>
      </c>
      <c r="HT53" s="284">
        <f>'LibPAS export'!JU55</f>
        <v>11.71429</v>
      </c>
      <c r="HU53" s="284">
        <f>'LibPAS export'!JV55</f>
        <v>10.91544</v>
      </c>
      <c r="HV53" s="284">
        <f>'LibPAS export'!JW55</f>
        <v>0</v>
      </c>
      <c r="HW53" s="284">
        <f>'LibPAS export'!JX55</f>
        <v>0</v>
      </c>
      <c r="HX53" s="284">
        <f>'LibPAS export'!JY55</f>
        <v>1.2743500000000001</v>
      </c>
      <c r="HY53" s="284">
        <f>'LibPAS export'!JZ55</f>
        <v>4.8292000000000002</v>
      </c>
      <c r="HZ53" s="284">
        <f>'LibPAS export'!KA55</f>
        <v>1.4861200000000001</v>
      </c>
      <c r="IA53" s="284">
        <f>'LibPAS export'!KB55</f>
        <v>0.41702</v>
      </c>
      <c r="IB53" s="284">
        <f>'LibPAS export'!KC55</f>
        <v>0</v>
      </c>
      <c r="IC53" s="284">
        <f>'LibPAS export'!KD55</f>
        <v>0</v>
      </c>
      <c r="ID53" s="284">
        <f>'LibPAS export'!KE55</f>
        <v>2.2942800000000001</v>
      </c>
      <c r="IE53" s="284">
        <f>'LibPAS export'!KF55</f>
        <v>0.23785000000000001</v>
      </c>
      <c r="IF53" s="284">
        <f>'LibPAS export'!KG55</f>
        <v>0.17768999999999999</v>
      </c>
      <c r="IG53" s="284">
        <f>'LibPAS export'!KH55</f>
        <v>3421</v>
      </c>
      <c r="IH53" s="284">
        <f>'LibPAS export'!KI55</f>
        <v>6842</v>
      </c>
      <c r="II53" s="284">
        <f>'LibPAS export'!KJ55</f>
        <v>6842</v>
      </c>
      <c r="IJ53" s="284">
        <f>'LibPAS export'!KK55</f>
        <v>29302</v>
      </c>
      <c r="IK53" s="284">
        <f>'LibPAS export'!KL55</f>
        <v>58605</v>
      </c>
      <c r="IL53" s="284">
        <f>'LibPAS export'!KM55</f>
        <v>58605</v>
      </c>
      <c r="IM53" s="284">
        <f>'LibPAS export'!KN55</f>
        <v>62894</v>
      </c>
      <c r="IN53" s="284">
        <f>'LibPAS export'!KO55</f>
        <v>62894</v>
      </c>
      <c r="IO53" s="284">
        <f>'LibPAS export'!KP55</f>
        <v>1.2042200000000001</v>
      </c>
      <c r="IP53" s="284">
        <f>'LibPAS export'!KQ55</f>
        <v>31447</v>
      </c>
      <c r="IQ53" s="284">
        <f>'LibPAS export'!KR55</f>
        <v>15.11875</v>
      </c>
      <c r="IR53" s="284">
        <f>'LibPAS export'!KS55</f>
        <v>0.59769000000000005</v>
      </c>
      <c r="IS53" s="284">
        <f>'LibPAS export'!KT55</f>
        <v>39.619109999999999</v>
      </c>
      <c r="IT53" s="284">
        <f>'LibPAS export'!KU55</f>
        <v>0</v>
      </c>
      <c r="IU53" s="284">
        <f>'LibPAS export'!KV55</f>
        <v>0</v>
      </c>
      <c r="IV53" s="284">
        <f>'LibPAS export'!KW55</f>
        <v>40.216799999999999</v>
      </c>
      <c r="IW53" s="284">
        <f>'LibPAS export'!KX55</f>
        <v>25.81859</v>
      </c>
      <c r="IX53" s="284">
        <f>'LibPAS export'!KY55</f>
        <v>9.7277000000000005</v>
      </c>
      <c r="IY53" s="284">
        <f>'LibPAS export'!KZ55</f>
        <v>0</v>
      </c>
      <c r="IZ53" s="284">
        <f>'LibPAS export'!LA55</f>
        <v>6.3299999999999997E-3</v>
      </c>
      <c r="JA53" s="284">
        <f>'LibPAS export'!LB55</f>
        <v>5.2551699999999997</v>
      </c>
      <c r="JB53" s="284">
        <f>'LibPAS export'!LC55</f>
        <v>1.248E-2</v>
      </c>
      <c r="JC53" s="284">
        <f>'LibPAS export'!LD55</f>
        <v>0.12533</v>
      </c>
      <c r="JD53" s="284">
        <f>'LibPAS export'!LE55</f>
        <v>0.25065999999999999</v>
      </c>
      <c r="JE53" s="284">
        <f>'LibPAS export'!LF55</f>
        <v>4.26119</v>
      </c>
      <c r="JF53" s="284">
        <f>'LibPAS export'!LG55</f>
        <v>3.7195</v>
      </c>
      <c r="JG53" s="284">
        <f>'LibPAS export'!LH55</f>
        <v>0.18625</v>
      </c>
      <c r="JH53" s="284">
        <f>'LibPAS export'!LI55</f>
        <v>3536</v>
      </c>
      <c r="JI53" s="284">
        <f>'LibPAS export'!LJ55</f>
        <v>8.3970400000000005</v>
      </c>
      <c r="JJ53" s="284">
        <f>'LibPAS export'!LK55</f>
        <v>7.2350500000000002</v>
      </c>
      <c r="JK53" s="284">
        <f>'LibPAS export'!LL55</f>
        <v>300</v>
      </c>
      <c r="JL53" s="284">
        <f>'LibPAS export'!LM55</f>
        <v>193</v>
      </c>
      <c r="JM53" s="284">
        <f>'LibPAS export'!LN55</f>
        <v>37.154960000000003</v>
      </c>
      <c r="JN53" s="284">
        <f>'LibPAS export'!LO55</f>
        <v>4.1013200000000003</v>
      </c>
      <c r="JO53" s="284">
        <f>'LibPAS export'!LP55</f>
        <v>2.5330599999999999</v>
      </c>
      <c r="JP53" s="284">
        <f>'LibPAS export'!LQ55</f>
        <v>0.37251000000000001</v>
      </c>
      <c r="JQ53" s="284">
        <f>'LibPAS export'!LR55</f>
        <v>0.18625</v>
      </c>
      <c r="JR53" s="284">
        <f>'LibPAS export'!LS55</f>
        <v>0.12533</v>
      </c>
      <c r="JS53" s="284">
        <f>'LibPAS export'!LT55</f>
        <v>0</v>
      </c>
      <c r="JT53" s="284">
        <f>'LibPAS export'!LU55</f>
        <v>0</v>
      </c>
      <c r="JU53" s="284">
        <f>'LibPAS export'!LV55</f>
        <v>1.07318</v>
      </c>
      <c r="JV53" s="284">
        <f>'LibPAS export'!LW55</f>
        <v>1209</v>
      </c>
      <c r="JW53" s="284">
        <f>'LibPAS export'!LX55</f>
        <v>21.264510000000001</v>
      </c>
      <c r="JX53" s="284">
        <f>'LibPAS export'!LY55</f>
        <v>1127</v>
      </c>
      <c r="JY53" s="284">
        <f>'LibPAS export'!LZ55</f>
        <v>2.48258</v>
      </c>
      <c r="JZ53" s="284">
        <f>'LibPAS export'!MA55</f>
        <v>22.82075</v>
      </c>
      <c r="KA53" s="284">
        <f>'LibPAS export'!MB55</f>
        <v>0.11675000000000001</v>
      </c>
      <c r="KB53" s="284">
        <f>'LibPAS export'!MC55</f>
        <v>131</v>
      </c>
      <c r="KC53" s="284">
        <f>'LibPAS export'!MD55</f>
        <v>0.83040999999999998</v>
      </c>
      <c r="KD53" s="284">
        <f>'LibPAS export'!ME55</f>
        <v>0.37574000000000002</v>
      </c>
      <c r="KE53" s="284">
        <f>'LibPAS export'!MF55</f>
        <v>0.89119000000000004</v>
      </c>
      <c r="KF53" s="284">
        <f>'LibPAS export'!MG55</f>
        <v>51.331719999999997</v>
      </c>
      <c r="KG53" s="284">
        <f>'LibPAS export'!MH55</f>
        <v>7.8824399999999999</v>
      </c>
      <c r="KH53" s="284">
        <f>'LibPAS export'!MI55</f>
        <v>3.4038900000000001</v>
      </c>
      <c r="KI53" s="284">
        <f>'LibPAS export'!MJ55</f>
        <v>53</v>
      </c>
      <c r="KJ53" s="284">
        <f>'LibPAS export'!MK55</f>
        <v>69310</v>
      </c>
      <c r="KK53" s="284">
        <f>'LibPAS export'!ML55</f>
        <v>55518</v>
      </c>
      <c r="KL53" s="284">
        <f>'LibPAS export'!MM55</f>
        <v>3.1800000000000002E-2</v>
      </c>
      <c r="KM53" s="284">
        <f>'LibPAS export'!MN55</f>
        <v>0.29231000000000001</v>
      </c>
      <c r="KN53" s="284">
        <f>'LibPAS export'!MO55</f>
        <v>3.4130000000000001E-2</v>
      </c>
      <c r="KO53" s="284">
        <f>'LibPAS export'!MP55</f>
        <v>1.5900000000000001E-2</v>
      </c>
      <c r="KP53" s="284">
        <f>'LibPAS export'!MQ55</f>
        <v>0.14616000000000001</v>
      </c>
      <c r="KQ53" s="284">
        <f>'LibPAS export'!MR55</f>
        <v>1.7059999999999999E-2</v>
      </c>
      <c r="KR53" s="284">
        <f>'LibPAS export'!MS55</f>
        <v>1</v>
      </c>
      <c r="KS53" s="284">
        <f>'LibPAS export'!MT55</f>
        <v>0.5</v>
      </c>
      <c r="KT53" s="284">
        <f>'LibPAS export'!MU55</f>
        <v>0.5</v>
      </c>
      <c r="KU53" s="284">
        <f>'LibPAS export'!MV55</f>
        <v>0.19898279999999999</v>
      </c>
      <c r="KV53" s="284">
        <f>'LibPAS export'!MW55</f>
        <v>0.80101719999999998</v>
      </c>
      <c r="KW53" s="284">
        <f>'LibPAS export'!MX55</f>
        <v>0.1103842</v>
      </c>
      <c r="KX53" s="284">
        <f>'LibPAS export'!MY55</f>
        <v>2.2558100000000001E-2</v>
      </c>
      <c r="KY53" s="284">
        <f>'LibPAS export'!MZ55</f>
        <v>0.13827100000000001</v>
      </c>
      <c r="KZ53" s="284">
        <f>'LibPAS export'!NA55</f>
        <v>1.9650600000000001E-2</v>
      </c>
      <c r="LA53" s="284">
        <f>'LibPAS export'!NB55</f>
        <v>0.19472639999999999</v>
      </c>
      <c r="LB53" s="284">
        <f>'LibPAS export'!NC55</f>
        <v>6.8175600000000003E-2</v>
      </c>
      <c r="LC53" s="284">
        <f>'LibPAS export'!ND55</f>
        <v>0.55661830000000001</v>
      </c>
      <c r="LD53" s="284">
        <f>'LibPAS export'!NE55</f>
        <v>0.69488930000000004</v>
      </c>
      <c r="LE53" s="284">
        <f>'LibPAS export'!NF55</f>
        <v>0</v>
      </c>
      <c r="LF53" s="284">
        <f>'LibPAS export'!NG55</f>
        <v>0.98513830000000002</v>
      </c>
      <c r="LG53" s="284">
        <f>'LibPAS export'!NH55</f>
        <v>0</v>
      </c>
      <c r="LH53" s="284">
        <f>'LibPAS export'!NI55</f>
        <v>1.48617E-2</v>
      </c>
      <c r="LI53" s="284">
        <f>'LibPAS export'!NJ55</f>
        <v>13791</v>
      </c>
      <c r="LJ53" s="284">
        <f>'LibPAS export'!NK55</f>
        <v>7.3449099999999996</v>
      </c>
      <c r="LK53" s="284">
        <f>'LibPAS export'!NL55</f>
        <v>5369</v>
      </c>
      <c r="LL53" s="284">
        <f>'LibPAS export'!NM55</f>
        <v>5369</v>
      </c>
      <c r="LM53" s="284">
        <f>'LibPAS export'!NN55</f>
        <v>2684</v>
      </c>
      <c r="LN53" s="284">
        <f>'LibPAS export'!NO55</f>
        <v>0.61762030000000001</v>
      </c>
      <c r="LO53" s="284">
        <f>'LibPAS export'!NP55</f>
        <v>0.20435970000000001</v>
      </c>
      <c r="LP53" s="284">
        <f>'LibPAS export'!NQ55</f>
        <v>0.17802000000000001</v>
      </c>
      <c r="LQ53" s="284">
        <f>'LibPAS export'!NR55</f>
        <v>0.56642000000000003</v>
      </c>
      <c r="LR53" s="284">
        <f>'LibPAS export'!NS55</f>
        <v>2.28017</v>
      </c>
      <c r="LS53" s="284">
        <f>'LibPAS export'!NT55</f>
        <v>0.45372000000000001</v>
      </c>
      <c r="LT53" s="284">
        <f>'LibPAS export'!NU55</f>
        <v>13</v>
      </c>
      <c r="LU53" s="284">
        <f>'LibPAS export'!NV55</f>
        <v>4.6245599999999998</v>
      </c>
      <c r="LV53" s="284">
        <f>'LibPAS export'!NW55</f>
        <v>16</v>
      </c>
      <c r="LW53" s="284">
        <f>'LibPAS export'!NX55</f>
        <v>2.85622</v>
      </c>
      <c r="LX53" s="284">
        <f>'LibPAS export'!NY55</f>
        <v>0.31528</v>
      </c>
      <c r="LY53" s="284">
        <f>'LibPAS export'!NZ55</f>
        <v>0.29127999999999998</v>
      </c>
      <c r="LZ53" s="285">
        <f>'LibPAS export'!EH55</f>
        <v>2.9600999999999999E-2</v>
      </c>
      <c r="MA53" s="285">
        <f>'LibPAS export'!EI55</f>
        <v>6.5099999999999999E-4</v>
      </c>
      <c r="MB53" s="285">
        <f>'LibPAS export'!EJ55</f>
        <v>0.58776899999999999</v>
      </c>
      <c r="MC53" s="285">
        <f>'LibPAS export'!EK55</f>
        <v>0</v>
      </c>
      <c r="MD53" s="285">
        <f>'LibPAS export'!EL55</f>
        <v>0.54022749999999997</v>
      </c>
      <c r="ME53" s="285">
        <f>'LibPAS export'!EM55</f>
        <v>1.2828E-3</v>
      </c>
      <c r="MF53" s="285">
        <f>'LibPAS export'!EN55</f>
        <v>0.38236199999999998</v>
      </c>
      <c r="MG53" s="285">
        <f>'LibPAS export'!EO55</f>
        <v>4.5875800000000001E-2</v>
      </c>
      <c r="MH53" s="285">
        <f>'LibPAS export'!EP55</f>
        <v>0.41224919999999998</v>
      </c>
      <c r="MI53" s="285"/>
    </row>
    <row r="54" spans="1:347" x14ac:dyDescent="0.2">
      <c r="A54" s="6" t="str">
        <f>'LibPAS export'!G56</f>
        <v>NC0012</v>
      </c>
      <c r="B54" s="6" t="s">
        <v>2847</v>
      </c>
      <c r="C54" s="203" t="s">
        <v>2053</v>
      </c>
      <c r="D54" s="203" t="s">
        <v>2054</v>
      </c>
      <c r="E54" s="203" t="str">
        <f>'LibPAS export'!AG56</f>
        <v>NEUSE REGIONAL LIBRARY</v>
      </c>
      <c r="F54" s="203" t="str">
        <f>'LibPAS export'!AJ56</f>
        <v>LENOIR</v>
      </c>
      <c r="G54" s="203" t="str">
        <f>'LibPAS export'!Y56</f>
        <v>510 N QUEEN ST</v>
      </c>
      <c r="H54" s="203" t="str">
        <f>'LibPAS export'!Z56</f>
        <v>KINSTON</v>
      </c>
      <c r="I54" s="203" t="str">
        <f>'LibPAS export'!AA56</f>
        <v>28501</v>
      </c>
      <c r="J54" s="203" t="str">
        <f>'LibPAS export'!AB56</f>
        <v>4330</v>
      </c>
      <c r="K54" s="203" t="str">
        <f>'LibPAS export'!AC56</f>
        <v>510 N QUEEN ST</v>
      </c>
      <c r="L54" s="203" t="str">
        <f>'LibPAS export'!AD56</f>
        <v>KINSTON</v>
      </c>
      <c r="M54" s="203" t="str">
        <f>'LibPAS export'!AE56</f>
        <v>28501</v>
      </c>
      <c r="N54" s="203" t="str">
        <f>'LibPAS export'!AF56</f>
        <v>4330</v>
      </c>
      <c r="O54" s="203" t="str">
        <f>'LibPAS export'!AK56</f>
        <v>Agnes W. Ho</v>
      </c>
      <c r="P54" s="203" t="str">
        <f>'LibPAS export'!AL56</f>
        <v>(252) 527-7066</v>
      </c>
      <c r="Q54" s="203" t="str">
        <f>'LibPAS export'!AM56</f>
        <v>(252) 527-8220</v>
      </c>
      <c r="R54" s="203" t="str">
        <f>'LibPAS export'!AN56</f>
        <v>aho@neuselibrary.org</v>
      </c>
      <c r="S54" s="203" t="str">
        <f>'LibPAS export'!AO56</f>
        <v>Justin Stout</v>
      </c>
      <c r="T54" s="203" t="str">
        <f>'LibPAS export'!AP56</f>
        <v>Reference Librarian and Grants Specialist</v>
      </c>
      <c r="U54" s="203" t="str">
        <f>'LibPAS export'!AQ56</f>
        <v>(252) 527-7066</v>
      </c>
      <c r="V54" s="203" t="str">
        <f>'LibPAS export'!AR56</f>
        <v>(252) 527-8220</v>
      </c>
      <c r="W54" s="203" t="str">
        <f>'LibPAS export'!AS56</f>
        <v>jstout@neuselibrary.org</v>
      </c>
      <c r="X54" s="203">
        <f>'LibPAS export'!BB56</f>
        <v>1</v>
      </c>
      <c r="Y54" s="203">
        <f>'LibPAS export'!BC56</f>
        <v>7</v>
      </c>
      <c r="Z54" s="203">
        <f>'LibPAS export'!BD56</f>
        <v>0</v>
      </c>
      <c r="AA54" s="203">
        <f>'LibPAS export'!BE56</f>
        <v>4</v>
      </c>
      <c r="AB54" s="10">
        <f>'LibPAS export'!BH56</f>
        <v>17472</v>
      </c>
      <c r="AC54" s="203">
        <f>'LibPAS export'!BI56</f>
        <v>4</v>
      </c>
      <c r="AD54" s="203">
        <f>'LibPAS export'!BJ56</f>
        <v>0</v>
      </c>
      <c r="AE54" s="203">
        <f>'LibPAS export'!BK56</f>
        <v>4</v>
      </c>
      <c r="AF54" s="203">
        <f>'LibPAS export'!BL56</f>
        <v>29.89</v>
      </c>
      <c r="AG54" s="203">
        <f>'LibPAS export'!BM56</f>
        <v>33.89</v>
      </c>
      <c r="AH54" s="286">
        <f>'LibPAS export'!BN56</f>
        <v>0.11802890000000001</v>
      </c>
      <c r="AI54" s="246">
        <f>'LibPAS export'!BO56</f>
        <v>169620</v>
      </c>
      <c r="AJ54" s="246" t="str">
        <f>'LibPAS export'!BP56</f>
        <v>81696-</v>
      </c>
      <c r="AK54" s="274" t="str">
        <f>'LibPAS export'!BQ56</f>
        <v>1994</v>
      </c>
      <c r="AL54" s="276">
        <f>'LibPAS export'!BR56</f>
        <v>38016</v>
      </c>
      <c r="AM54" s="276">
        <f>'LibPAS export'!BS56</f>
        <v>9</v>
      </c>
      <c r="AN54" s="276">
        <f>'LibPAS export'!BT56</f>
        <v>10.95</v>
      </c>
      <c r="AO54" s="276">
        <f>'LibPAS export'!BU56</f>
        <v>12.75</v>
      </c>
      <c r="AP54" s="246">
        <f>'LibPAS export'!BW56</f>
        <v>194250</v>
      </c>
      <c r="AQ54" s="246">
        <f>'LibPAS export'!BX56</f>
        <v>957752</v>
      </c>
      <c r="AR54" s="246">
        <f>'LibPAS export'!BY56</f>
        <v>1152002</v>
      </c>
      <c r="AS54" s="246">
        <f>'LibPAS export'!BZ56</f>
        <v>334862</v>
      </c>
      <c r="AT54" s="246">
        <f>'LibPAS export'!CA56</f>
        <v>0</v>
      </c>
      <c r="AU54" s="246">
        <f>'LibPAS export'!CB56</f>
        <v>334862</v>
      </c>
      <c r="AV54" s="246">
        <f>'LibPAS export'!CC56</f>
        <v>93845</v>
      </c>
      <c r="AW54" s="246">
        <f>'LibPAS export'!CD56</f>
        <v>0</v>
      </c>
      <c r="AX54" s="246">
        <f>'LibPAS export'!CE56</f>
        <v>93845</v>
      </c>
      <c r="AY54" s="246">
        <f>'LibPAS export'!CF56</f>
        <v>773540</v>
      </c>
      <c r="AZ54" s="246">
        <f>'LibPAS export'!BV56</f>
        <v>2354249</v>
      </c>
      <c r="BA54" s="246">
        <f>'LibPAS export'!CH56</f>
        <v>883209</v>
      </c>
      <c r="BB54" s="246">
        <f>'LibPAS export'!CI56</f>
        <v>238949</v>
      </c>
      <c r="BC54" s="246">
        <f>'LibPAS export'!CJ56</f>
        <v>1122158</v>
      </c>
      <c r="BD54" s="246">
        <f>'LibPAS export'!CK56</f>
        <v>138042</v>
      </c>
      <c r="BE54" s="246">
        <f>'LibPAS export'!CL56</f>
        <v>10062</v>
      </c>
      <c r="BF54" s="246">
        <f>'LibPAS export'!CM56</f>
        <v>83463</v>
      </c>
      <c r="BG54" s="246">
        <f>'LibPAS export'!CN56</f>
        <v>231567</v>
      </c>
      <c r="BH54" s="246">
        <f>'LibPAS export'!CO56</f>
        <v>619617</v>
      </c>
      <c r="BI54" s="246">
        <f>'LibPAS export'!CP56</f>
        <v>1973342</v>
      </c>
      <c r="BJ54" s="246">
        <f>'LibPAS export'!CQ56</f>
        <v>380907</v>
      </c>
      <c r="BK54" s="283">
        <f>'LibPAS export'!CG56</f>
        <v>0.16179550000000001</v>
      </c>
      <c r="BL54" s="246">
        <f>'LibPAS export'!CR56</f>
        <v>0</v>
      </c>
      <c r="BM54" s="246">
        <f>'LibPAS export'!CS56</f>
        <v>0</v>
      </c>
      <c r="BN54" s="246">
        <f>'LibPAS export'!CT56</f>
        <v>0</v>
      </c>
      <c r="BO54" s="246">
        <f>'LibPAS export'!CU56</f>
        <v>94813</v>
      </c>
      <c r="BP54" s="246">
        <f>'LibPAS export'!CV56</f>
        <v>94813</v>
      </c>
      <c r="BQ54" s="246">
        <f>'LibPAS export'!CW56</f>
        <v>85758</v>
      </c>
      <c r="BR54" s="10">
        <f>'LibPAS export'!CY56</f>
        <v>57824</v>
      </c>
      <c r="BS54" s="10">
        <f>'LibPAS export'!CZ56</f>
        <v>75738</v>
      </c>
      <c r="BT54" s="10">
        <f>'LibPAS export'!DA56</f>
        <v>133562</v>
      </c>
      <c r="BU54" s="10">
        <f>'LibPAS export'!DB56</f>
        <v>36855</v>
      </c>
      <c r="BV54" s="10">
        <f>'LibPAS export'!DC56</f>
        <v>16879</v>
      </c>
      <c r="BW54" s="10">
        <f>'LibPAS export'!DD56</f>
        <v>53734</v>
      </c>
      <c r="BX54" s="10">
        <f>'LibPAS export'!DE56</f>
        <v>10379</v>
      </c>
      <c r="BY54" s="10">
        <f>'LibPAS export'!DF56</f>
        <v>1837</v>
      </c>
      <c r="BZ54" s="10">
        <f>'LibPAS export'!DG56</f>
        <v>12216</v>
      </c>
      <c r="CA54" s="10">
        <f>'LibPAS export'!DH56</f>
        <v>199512</v>
      </c>
      <c r="CB54" s="10" t="str">
        <f>'LibPAS export'!DI56</f>
        <v/>
      </c>
      <c r="CC54" s="10">
        <f>'LibPAS export'!DJ56</f>
        <v>199512</v>
      </c>
      <c r="CD54" s="10">
        <f>'LibPAS export'!DK56</f>
        <v>184</v>
      </c>
      <c r="CE54" s="258">
        <f>'LibPAS export'!DX56</f>
        <v>28636</v>
      </c>
      <c r="CF54" s="244">
        <f>'LibPAS export'!DP56</f>
        <v>4</v>
      </c>
      <c r="CG54" s="244">
        <f>'LibPAS export'!DQ56</f>
        <v>67</v>
      </c>
      <c r="CH54" s="244">
        <f>'LibPAS export'!DR56</f>
        <v>71</v>
      </c>
      <c r="CI54" s="258">
        <f>'LibPAS export'!DM56</f>
        <v>6216</v>
      </c>
      <c r="CJ54" s="258">
        <f>'LibPAS export'!EC56</f>
        <v>8591</v>
      </c>
      <c r="CK54" s="258">
        <f>'LibPAS export'!DN56</f>
        <v>10934</v>
      </c>
      <c r="CL54" s="258">
        <f>'LibPAS export'!EG56</f>
        <v>563</v>
      </c>
      <c r="CM54" s="203">
        <f>'LibPAS export'!DS56</f>
        <v>49</v>
      </c>
      <c r="CN54" s="203">
        <f>'LibPAS export'!EQ56</f>
        <v>30</v>
      </c>
      <c r="CO54" s="244">
        <f>'LibPAS export'!DL56</f>
        <v>448</v>
      </c>
      <c r="CP54" s="10">
        <f>'LibPAS export'!ET56</f>
        <v>102886</v>
      </c>
      <c r="CQ54" s="10">
        <f>'LibPAS export'!EU56</f>
        <v>56417</v>
      </c>
      <c r="CR54" s="10">
        <f>'LibPAS export'!EV56</f>
        <v>159303</v>
      </c>
      <c r="CS54" s="10">
        <f>'LibPAS export'!EW56</f>
        <v>5778</v>
      </c>
      <c r="CT54" s="10">
        <f>'LibPAS export'!EX56</f>
        <v>7994</v>
      </c>
      <c r="CU54" s="10">
        <f>'LibPAS export'!EY56</f>
        <v>13772</v>
      </c>
      <c r="CV54" s="10">
        <f>'LibPAS export'!EZ56</f>
        <v>46710</v>
      </c>
      <c r="CW54" s="10">
        <f>'LibPAS export'!FA56</f>
        <v>10295</v>
      </c>
      <c r="CX54" s="10">
        <f>'LibPAS export'!FB56</f>
        <v>57005</v>
      </c>
      <c r="CY54" s="10">
        <f>'LibPAS export'!FC56</f>
        <v>230080</v>
      </c>
      <c r="CZ54" s="10">
        <f>'LibPAS export'!FE56</f>
        <v>5120</v>
      </c>
      <c r="DA54" s="10" t="str">
        <f>'LibPAS export'!FF56</f>
        <v/>
      </c>
      <c r="DB54" s="10">
        <f>'LibPAS export'!FG56</f>
        <v>235200</v>
      </c>
      <c r="DC54" s="10">
        <f>'LibPAS export'!FH56</f>
        <v>10294</v>
      </c>
      <c r="DD54" s="10">
        <f>'LibPAS export'!FQ56</f>
        <v>128</v>
      </c>
      <c r="DE54" s="10">
        <f t="shared" si="0"/>
        <v>10422</v>
      </c>
      <c r="DF54" s="10">
        <f>'LibPAS export'!FI56</f>
        <v>54160</v>
      </c>
      <c r="DG54" s="10">
        <f>'LibPAS export'!FN56</f>
        <v>2538</v>
      </c>
      <c r="DH54" s="10">
        <f>'LibPAS export'!FR56</f>
        <v>270</v>
      </c>
      <c r="DI54" s="10">
        <f>'LibPAS export'!FS56</f>
        <v>2936</v>
      </c>
      <c r="DJ54" s="258" t="str">
        <f>'LibPAS export'!FJ56</f>
        <v/>
      </c>
      <c r="DK54" s="258">
        <f>'LibPAS export'!FK56</f>
        <v>64454</v>
      </c>
      <c r="DL54" s="10">
        <f>'LibPAS export'!FU56</f>
        <v>164064</v>
      </c>
      <c r="DM54" s="10">
        <f>'LibPAS export'!FV56</f>
        <v>138526</v>
      </c>
      <c r="DN54" s="10">
        <f>'LibPAS export'!FW56</f>
        <v>0</v>
      </c>
      <c r="DO54" s="10">
        <f>'LibPAS export'!FX56</f>
        <v>0</v>
      </c>
      <c r="DP54" s="10">
        <f>'LibPAS export'!ER56</f>
        <v>302590</v>
      </c>
      <c r="DQ54" s="10">
        <f>'LibPAS export'!FY56</f>
        <v>406</v>
      </c>
      <c r="DR54" s="10">
        <f>'LibPAS export'!GA56</f>
        <v>46998</v>
      </c>
      <c r="DS54" s="10">
        <f>'LibPAS export'!GB56</f>
        <v>13932</v>
      </c>
      <c r="DT54" s="10">
        <f>'LibPAS export'!GC56</f>
        <v>60930</v>
      </c>
      <c r="DU54" s="10">
        <f>'LibPAS export'!GD56</f>
        <v>425361</v>
      </c>
      <c r="DV54" s="244">
        <f>'LibPAS export'!GO56</f>
        <v>269</v>
      </c>
      <c r="DW54" s="244">
        <f>'LibPAS export'!GP56</f>
        <v>1</v>
      </c>
      <c r="DX54" s="244">
        <f>'LibPAS export'!GQ56</f>
        <v>743</v>
      </c>
      <c r="DY54" s="244">
        <f>'LibPAS export'!GR56</f>
        <v>9</v>
      </c>
      <c r="DZ54" s="244">
        <f>'LibPAS export'!GS56</f>
        <v>8</v>
      </c>
      <c r="EA54" s="244">
        <f>'LibPAS export'!GT56</f>
        <v>4</v>
      </c>
      <c r="EB54" s="244">
        <f>'LibPAS export'!GU56</f>
        <v>1034</v>
      </c>
      <c r="EC54" s="244">
        <f>'LibPAS export'!GV56</f>
        <v>3944</v>
      </c>
      <c r="ED54" s="244">
        <f>'LibPAS export'!GW56</f>
        <v>11</v>
      </c>
      <c r="EE54" s="244">
        <f>'LibPAS export'!GX56</f>
        <v>3955</v>
      </c>
      <c r="EF54" s="10">
        <f>'LibPAS export'!HB56</f>
        <v>20916</v>
      </c>
      <c r="EG54" s="10">
        <f>'LibPAS export'!HC56</f>
        <v>1725</v>
      </c>
      <c r="EH54" s="10">
        <f>'LibPAS export'!HD56</f>
        <v>22641</v>
      </c>
      <c r="EI54" s="10">
        <f>'LibPAS export'!GY56</f>
        <v>633</v>
      </c>
      <c r="EJ54" s="10">
        <f>'LibPAS export'!GZ56</f>
        <v>2461</v>
      </c>
      <c r="EK54" s="10">
        <f>'LibPAS export'!HA56</f>
        <v>3094</v>
      </c>
      <c r="EL54" s="10">
        <f>'LibPAS export'!HE56</f>
        <v>29690</v>
      </c>
      <c r="EM54" s="10" t="s">
        <v>5026</v>
      </c>
      <c r="EN54" s="10" t="s">
        <v>5026</v>
      </c>
      <c r="EO54" s="10" t="s">
        <v>5026</v>
      </c>
      <c r="EP54" s="10" t="s">
        <v>5026</v>
      </c>
      <c r="EQ54" s="258">
        <f>'LibPAS export'!HQ56</f>
        <v>1362</v>
      </c>
      <c r="ER54" s="258">
        <f>'LibPAS export'!HR56</f>
        <v>8372</v>
      </c>
      <c r="ES54" s="10">
        <f>'LibPAS export'!HL56</f>
        <v>122213</v>
      </c>
      <c r="ET54" s="10">
        <f>'LibPAS export'!HJ56</f>
        <v>62547</v>
      </c>
      <c r="EU54" s="10" t="str">
        <f>'LibPAS export'!HK56</f>
        <v>Did not track this year</v>
      </c>
      <c r="EV54" s="244">
        <f>'LibPAS export'!HS56</f>
        <v>1</v>
      </c>
      <c r="EW54" s="244">
        <f>'LibPAS export'!HT56</f>
        <v>48</v>
      </c>
      <c r="EX54" s="203" t="str">
        <f>'LibPAS export'!AT56</f>
        <v>www.neuselibrary.org</v>
      </c>
      <c r="EY54" s="244">
        <f>'LibPAS export'!HU56</f>
        <v>37</v>
      </c>
      <c r="EZ54" s="244">
        <f>'LibPAS export'!HV56</f>
        <v>163</v>
      </c>
      <c r="FA54" s="258">
        <f>'LibPAS export'!HW56</f>
        <v>131394</v>
      </c>
      <c r="FB54" s="10">
        <f>'LibPAS export'!HY56</f>
        <v>222986</v>
      </c>
      <c r="FC54" s="10" t="str">
        <f>'LibPAS export'!HZ56</f>
        <v/>
      </c>
      <c r="FD54" s="203" t="s">
        <v>1530</v>
      </c>
      <c r="FE54" s="203" t="s">
        <v>1530</v>
      </c>
      <c r="FF54" s="203" t="s">
        <v>1530</v>
      </c>
      <c r="FG54" s="203" t="s">
        <v>1530</v>
      </c>
      <c r="FH54" s="203" t="s">
        <v>1530</v>
      </c>
      <c r="FI54" s="203" t="s">
        <v>1530</v>
      </c>
      <c r="FJ54" s="203" t="s">
        <v>1530</v>
      </c>
      <c r="FK54" s="203" t="s">
        <v>1530</v>
      </c>
      <c r="FL54" s="203" t="s">
        <v>1530</v>
      </c>
      <c r="FM54" s="203" t="s">
        <v>1530</v>
      </c>
      <c r="FN54" s="203" t="s">
        <v>1530</v>
      </c>
      <c r="FO54" s="203" t="s">
        <v>1530</v>
      </c>
      <c r="FP54" s="203" t="s">
        <v>1530</v>
      </c>
      <c r="FQ54" s="203" t="s">
        <v>1530</v>
      </c>
      <c r="FR54" s="203" t="s">
        <v>1530</v>
      </c>
      <c r="FS54" s="203" t="s">
        <v>1530</v>
      </c>
      <c r="FT54" s="203" t="s">
        <v>1530</v>
      </c>
      <c r="FU54" s="203" t="s">
        <v>1530</v>
      </c>
      <c r="FV54" s="203" t="s">
        <v>1530</v>
      </c>
      <c r="FW54" s="203" t="s">
        <v>1530</v>
      </c>
      <c r="FX54" s="203" t="s">
        <v>1530</v>
      </c>
      <c r="FY54" s="203" t="s">
        <v>1530</v>
      </c>
      <c r="FZ54" s="203" t="s">
        <v>1530</v>
      </c>
      <c r="GA54" s="203" t="s">
        <v>1530</v>
      </c>
      <c r="GB54" s="203" t="s">
        <v>1530</v>
      </c>
      <c r="GC54" s="203" t="str">
        <f>'LibPAS export'!G56</f>
        <v>NC0012</v>
      </c>
      <c r="GD54" s="203" t="str">
        <f>'LibPAS export'!H56</f>
        <v>R-NEUSE</v>
      </c>
      <c r="GE54" s="203" t="str">
        <f>'LibPAS export'!I56</f>
        <v>NO</v>
      </c>
      <c r="GF54" s="203" t="str">
        <f>'LibPAS export'!J56</f>
        <v>MJ</v>
      </c>
      <c r="GG54" s="203" t="str">
        <f>'LibPAS export'!K56</f>
        <v>MO</v>
      </c>
      <c r="GH54" s="203" t="str">
        <f>'LibPAS export'!L56</f>
        <v>Y</v>
      </c>
      <c r="GI54" s="203" t="str">
        <f>'LibPAS export'!M56</f>
        <v>MC1</v>
      </c>
      <c r="GJ54" s="203" t="str">
        <f>'LibPAS export'!N56</f>
        <v>N</v>
      </c>
      <c r="GK54" s="258">
        <f>'LibPAS export'!O56</f>
        <v>91596</v>
      </c>
      <c r="GL54" s="203">
        <f>'LibPAS export'!AH56</f>
        <v>1</v>
      </c>
      <c r="GM54" s="203" t="str">
        <f>'LibPAS export'!AI56</f>
        <v>Regional</v>
      </c>
      <c r="GN54" s="203" t="str">
        <f>'LibPAS export'!P56</f>
        <v>No</v>
      </c>
      <c r="GO54" s="203">
        <f>'LibPAS export'!Q56</f>
        <v>710</v>
      </c>
      <c r="GP54" s="203">
        <f>'LibPAS export'!R56</f>
        <v>123</v>
      </c>
      <c r="GQ54" s="203">
        <f>'LibPAS export'!S56</f>
        <v>2891</v>
      </c>
      <c r="GR54" s="203">
        <f>'LibPAS export'!T56</f>
        <v>20978</v>
      </c>
      <c r="GS54" s="203">
        <f>'LibPAS export'!U56</f>
        <v>0</v>
      </c>
      <c r="GT54" s="203">
        <f>'LibPAS export'!V56</f>
        <v>5</v>
      </c>
      <c r="GU54" s="203">
        <f>'LibPAS export'!W56</f>
        <v>76</v>
      </c>
      <c r="GV54" s="203">
        <f>'LibPAS export'!X56</f>
        <v>2618</v>
      </c>
      <c r="GW54" s="283">
        <f>'LibPAS export'!GF56</f>
        <v>0.76258000000000004</v>
      </c>
      <c r="GX54" s="283">
        <f>'LibPAS export'!GG56</f>
        <v>0.13321</v>
      </c>
      <c r="GY54" s="245">
        <f>'LibPAS export'!GH56</f>
        <v>28.713730000000002</v>
      </c>
      <c r="GZ54" s="245">
        <f>'LibPAS export'!GI56</f>
        <v>30.107710000000001</v>
      </c>
      <c r="HA54" s="245">
        <f>'LibPAS export'!GJ56</f>
        <v>14.648149999999999</v>
      </c>
      <c r="HB54" s="284">
        <f>'LibPAS export'!JC56</f>
        <v>6.5214999999999996</v>
      </c>
      <c r="HC54" s="284">
        <f>'LibPAS export'!JD56</f>
        <v>3.70851</v>
      </c>
      <c r="HD54" s="284">
        <f>'LibPAS export'!JE56</f>
        <v>0.76527999999999996</v>
      </c>
      <c r="HE54" s="284">
        <f>'LibPAS export'!JF56</f>
        <v>32.387030000000003</v>
      </c>
      <c r="HF54" s="284">
        <f>'LibPAS export'!JG56</f>
        <v>18.417169999999999</v>
      </c>
      <c r="HG54" s="284">
        <f>'LibPAS export'!JH56</f>
        <v>3.8005399999999998</v>
      </c>
      <c r="HH54" s="284">
        <f>'LibPAS export'!JI56</f>
        <v>4.6392199999999999</v>
      </c>
      <c r="HI54" s="284">
        <f>'LibPAS export'!JJ56</f>
        <v>2.6381299999999999</v>
      </c>
      <c r="HJ54" s="284">
        <f>'LibPAS export'!JK56</f>
        <v>0.5444</v>
      </c>
      <c r="HK54" s="284">
        <f>'LibPAS export'!JL56</f>
        <v>16.146740000000001</v>
      </c>
      <c r="HL54" s="284">
        <f>'LibPAS export'!JM56</f>
        <v>9.1819900000000008</v>
      </c>
      <c r="HM54" s="284">
        <f>'LibPAS export'!JN56</f>
        <v>1.8947799999999999</v>
      </c>
      <c r="HN54" s="284">
        <f>'LibPAS export'!JO56</f>
        <v>66.464870000000005</v>
      </c>
      <c r="HO54" s="284">
        <f>'LibPAS export'!JP56</f>
        <v>37.795819999999999</v>
      </c>
      <c r="HP54" s="284">
        <f>'LibPAS export'!JQ56</f>
        <v>7.7994899999999996</v>
      </c>
      <c r="HQ54" s="284">
        <f>'LibPAS export'!JR56</f>
        <v>27.881119999999999</v>
      </c>
      <c r="HR54" s="284">
        <f>'LibPAS export'!JS56</f>
        <v>15.854839999999999</v>
      </c>
      <c r="HS54" s="284">
        <f>'LibPAS export'!JT56</f>
        <v>3.2717800000000001</v>
      </c>
      <c r="HT54" s="284">
        <f>'LibPAS export'!JU56</f>
        <v>3.3035299999999999</v>
      </c>
      <c r="HU54" s="284">
        <f>'LibPAS export'!JV56</f>
        <v>4.6438800000000002</v>
      </c>
      <c r="HV54" s="284">
        <f>'LibPAS export'!JW56</f>
        <v>1.6410000000000001E-2</v>
      </c>
      <c r="HW54" s="284">
        <f>'LibPAS export'!JX56</f>
        <v>0.78778999999999999</v>
      </c>
      <c r="HX54" s="284">
        <f>'LibPAS export'!JY56</f>
        <v>1.33426</v>
      </c>
      <c r="HY54" s="284">
        <f>'LibPAS export'!JZ56</f>
        <v>0.77271000000000001</v>
      </c>
      <c r="HZ54" s="284">
        <f>'LibPAS export'!KA56</f>
        <v>0.66520000000000001</v>
      </c>
      <c r="IA54" s="284">
        <f>'LibPAS export'!KB56</f>
        <v>0.32413999999999998</v>
      </c>
      <c r="IB54" s="284">
        <f>'LibPAS export'!KC56</f>
        <v>1.0000000000000001E-5</v>
      </c>
      <c r="IC54" s="284">
        <f>'LibPAS export'!KD56</f>
        <v>5.1999999999999995E-4</v>
      </c>
      <c r="ID54" s="284">
        <f>'LibPAS export'!KE56</f>
        <v>1.43449</v>
      </c>
      <c r="IE54" s="284">
        <f>'LibPAS export'!KF56</f>
        <v>4.3180000000000003E-2</v>
      </c>
      <c r="IF54" s="284">
        <f>'LibPAS export'!KG56</f>
        <v>0.24718000000000001</v>
      </c>
      <c r="IG54" s="284">
        <f>'LibPAS export'!KH56</f>
        <v>3606</v>
      </c>
      <c r="IH54" s="284">
        <f>'LibPAS export'!KI56</f>
        <v>30553</v>
      </c>
      <c r="II54" s="284">
        <f>'LibPAS export'!KJ56</f>
        <v>30553</v>
      </c>
      <c r="IJ54" s="284">
        <f>'LibPAS export'!KK56</f>
        <v>12551</v>
      </c>
      <c r="IK54" s="284">
        <f>'LibPAS export'!KL56</f>
        <v>106340</v>
      </c>
      <c r="IL54" s="284">
        <f>'LibPAS export'!KM56</f>
        <v>106340</v>
      </c>
      <c r="IM54" s="284">
        <f>'LibPAS export'!KN56</f>
        <v>75647</v>
      </c>
      <c r="IN54" s="284">
        <f>'LibPAS export'!KO56</f>
        <v>75647</v>
      </c>
      <c r="IO54" s="284">
        <f>'LibPAS export'!KP56</f>
        <v>1.18384</v>
      </c>
      <c r="IP54" s="284">
        <f>'LibPAS export'!KQ56</f>
        <v>8928</v>
      </c>
      <c r="IQ54" s="284">
        <f>'LibPAS export'!KR56</f>
        <v>4.2925899999999997</v>
      </c>
      <c r="IR54" s="284">
        <f>'LibPAS export'!KS56</f>
        <v>3.6558600000000001</v>
      </c>
      <c r="IS54" s="284">
        <f>'LibPAS export'!KT56</f>
        <v>12.57699</v>
      </c>
      <c r="IT54" s="284">
        <f>'LibPAS export'!KU56</f>
        <v>1.0245500000000001</v>
      </c>
      <c r="IU54" s="284">
        <f>'LibPAS export'!KV56</f>
        <v>8.4451300000000007</v>
      </c>
      <c r="IV54" s="284">
        <f>'LibPAS export'!KW56</f>
        <v>25.702529999999999</v>
      </c>
      <c r="IW54" s="284">
        <f>'LibPAS export'!KX56</f>
        <v>12.25117</v>
      </c>
      <c r="IX54" s="284">
        <f>'LibPAS export'!KY56</f>
        <v>2.7905099999999998</v>
      </c>
      <c r="IY54" s="284">
        <f>'LibPAS export'!KZ56</f>
        <v>0</v>
      </c>
      <c r="IZ54" s="284">
        <f>'LibPAS export'!LA56</f>
        <v>4.8900000000000002E-3</v>
      </c>
      <c r="JA54" s="284">
        <f>'LibPAS export'!LB56</f>
        <v>0.31263000000000002</v>
      </c>
      <c r="JB54" s="284">
        <f>'LibPAS export'!LC56</f>
        <v>7.7999999999999999E-4</v>
      </c>
      <c r="JC54" s="284">
        <f>'LibPAS export'!LD56</f>
        <v>6.565E-2</v>
      </c>
      <c r="JD54" s="284">
        <f>'LibPAS export'!LE56</f>
        <v>0.55620999999999998</v>
      </c>
      <c r="JE54" s="284">
        <f>'LibPAS export'!LF56</f>
        <v>7.3526999999999996</v>
      </c>
      <c r="JF54" s="284">
        <f>'LibPAS export'!LG56</f>
        <v>2.1781700000000002</v>
      </c>
      <c r="JG54" s="284">
        <f>'LibPAS export'!LH56</f>
        <v>0.32632</v>
      </c>
      <c r="JH54" s="284">
        <f>'LibPAS export'!LI56</f>
        <v>469</v>
      </c>
      <c r="JI54" s="284">
        <f>'LibPAS export'!LJ56</f>
        <v>1.16527</v>
      </c>
      <c r="JJ54" s="284">
        <f>'LibPAS export'!LK56</f>
        <v>6.7646699999999997</v>
      </c>
      <c r="JK54" s="284">
        <f>'LibPAS export'!LL56</f>
        <v>243</v>
      </c>
      <c r="JL54" s="284">
        <f>'LibPAS export'!LM56</f>
        <v>188</v>
      </c>
      <c r="JM54" s="284">
        <f>'LibPAS export'!LN56</f>
        <v>21.543980000000001</v>
      </c>
      <c r="JN54" s="284">
        <f>'LibPAS export'!LO56</f>
        <v>2.52813</v>
      </c>
      <c r="JO54" s="284">
        <f>'LibPAS export'!LP56</f>
        <v>1.5070699999999999</v>
      </c>
      <c r="JP54" s="284">
        <f>'LibPAS export'!LQ56</f>
        <v>0.36998999999999999</v>
      </c>
      <c r="JQ54" s="284">
        <f>'LibPAS export'!LR56</f>
        <v>4.367E-2</v>
      </c>
      <c r="JR54" s="284">
        <f>'LibPAS export'!LS56</f>
        <v>0.49056</v>
      </c>
      <c r="JS54" s="284">
        <f>'LibPAS export'!LT56</f>
        <v>0</v>
      </c>
      <c r="JT54" s="284">
        <f>'LibPAS export'!LU56</f>
        <v>0</v>
      </c>
      <c r="JU54" s="284">
        <f>'LibPAS export'!LV56</f>
        <v>0.71136999999999995</v>
      </c>
      <c r="JV54" s="284">
        <f>'LibPAS export'!LW56</f>
        <v>5819</v>
      </c>
      <c r="JW54" s="284">
        <f>'LibPAS export'!LX56</f>
        <v>24.345300000000002</v>
      </c>
      <c r="JX54" s="284">
        <f>'LibPAS export'!LY56</f>
        <v>8180</v>
      </c>
      <c r="JY54" s="284">
        <f>'LibPAS export'!LZ56</f>
        <v>6.9947900000000001</v>
      </c>
      <c r="JZ54" s="284">
        <f>'LibPAS export'!MA56</f>
        <v>17.318570000000001</v>
      </c>
      <c r="KA54" s="284">
        <f>'LibPAS export'!MB56</f>
        <v>0.28732000000000002</v>
      </c>
      <c r="KB54" s="284">
        <f>'LibPAS export'!MC56</f>
        <v>2350</v>
      </c>
      <c r="KC54" s="284">
        <f>'LibPAS export'!MD56</f>
        <v>0.84470999999999996</v>
      </c>
      <c r="KD54" s="284">
        <f>'LibPAS export'!ME56</f>
        <v>0.5444</v>
      </c>
      <c r="KE54" s="284">
        <f>'LibPAS export'!MF56</f>
        <v>0.60089999999999999</v>
      </c>
      <c r="KF54" s="284">
        <f>'LibPAS export'!MG56</f>
        <v>19.07507</v>
      </c>
      <c r="KG54" s="284">
        <f>'LibPAS export'!MH56</f>
        <v>4.9661900000000001</v>
      </c>
      <c r="KH54" s="284">
        <f>'LibPAS export'!MI56</f>
        <v>4.6392199999999999</v>
      </c>
      <c r="KI54" s="284">
        <f>'LibPAS export'!MJ56</f>
        <v>28</v>
      </c>
      <c r="KJ54" s="284">
        <f>'LibPAS export'!MK56</f>
        <v>33111</v>
      </c>
      <c r="KK54" s="284">
        <f>'LibPAS export'!ML56</f>
        <v>26061</v>
      </c>
      <c r="KL54" s="284">
        <f>'LibPAS export'!MM56</f>
        <v>0.112</v>
      </c>
      <c r="KM54" s="284">
        <f>'LibPAS export'!MN56</f>
        <v>0.27729999999999999</v>
      </c>
      <c r="KN54" s="284">
        <f>'LibPAS export'!MO56</f>
        <v>7.9670000000000005E-2</v>
      </c>
      <c r="KO54" s="284">
        <f>'LibPAS export'!MP56</f>
        <v>1.3220000000000001E-2</v>
      </c>
      <c r="KP54" s="284">
        <f>'LibPAS export'!MQ56</f>
        <v>3.2730000000000002E-2</v>
      </c>
      <c r="KQ54" s="284">
        <f>'LibPAS export'!MR56</f>
        <v>9.4000000000000004E-3</v>
      </c>
      <c r="KR54" s="284">
        <f>'LibPAS export'!MS56</f>
        <v>1</v>
      </c>
      <c r="KS54" s="284">
        <f>'LibPAS export'!MT56</f>
        <v>0.11802890000000001</v>
      </c>
      <c r="KT54" s="284">
        <f>'LibPAS export'!MU56</f>
        <v>0.88197110000000001</v>
      </c>
      <c r="KU54" s="284">
        <f>'LibPAS export'!MV56</f>
        <v>0.21293699999999999</v>
      </c>
      <c r="KV54" s="284">
        <f>'LibPAS export'!MW56</f>
        <v>0.78706299999999996</v>
      </c>
      <c r="KW54" s="284">
        <f>'LibPAS export'!MX56</f>
        <v>0.1173476</v>
      </c>
      <c r="KX54" s="284">
        <f>'LibPAS export'!MY56</f>
        <v>5.0990000000000002E-3</v>
      </c>
      <c r="KY54" s="284">
        <f>'LibPAS export'!MZ56</f>
        <v>0.1210885</v>
      </c>
      <c r="KZ54" s="284">
        <f>'LibPAS export'!NA56</f>
        <v>4.2295300000000001E-2</v>
      </c>
      <c r="LA54" s="284">
        <f>'LibPAS export'!NB56</f>
        <v>0.31399369999999999</v>
      </c>
      <c r="LB54" s="284">
        <f>'LibPAS export'!NC56</f>
        <v>6.9953399999999999E-2</v>
      </c>
      <c r="LC54" s="284">
        <f>'LibPAS export'!ND56</f>
        <v>0.44757019999999997</v>
      </c>
      <c r="LD54" s="284">
        <f>'LibPAS export'!NE56</f>
        <v>0.56865869999999996</v>
      </c>
      <c r="LE54" s="284">
        <f>'LibPAS export'!NF56</f>
        <v>3.9862000000000002E-2</v>
      </c>
      <c r="LF54" s="284">
        <f>'LibPAS export'!NG56</f>
        <v>0.48932890000000001</v>
      </c>
      <c r="LG54" s="284">
        <f>'LibPAS export'!NH56</f>
        <v>0.32857189999999997</v>
      </c>
      <c r="LH54" s="284">
        <f>'LibPAS export'!NI56</f>
        <v>0.14223730000000001</v>
      </c>
      <c r="LI54" s="284">
        <f>'LibPAS export'!NJ56</f>
        <v>7050</v>
      </c>
      <c r="LJ54" s="284">
        <f>'LibPAS export'!NK56</f>
        <v>6.9811399999999999</v>
      </c>
      <c r="LK54" s="284">
        <f>'LibPAS export'!NL56</f>
        <v>22899</v>
      </c>
      <c r="LL54" s="284">
        <f>'LibPAS export'!NM56</f>
        <v>22899</v>
      </c>
      <c r="LM54" s="284">
        <f>'LibPAS export'!NN56</f>
        <v>2702</v>
      </c>
      <c r="LN54" s="284">
        <f>'LibPAS export'!NO56</f>
        <v>0.59612120000000002</v>
      </c>
      <c r="LO54" s="284">
        <f>'LibPAS export'!NP56</f>
        <v>4.3451799999999999E-2</v>
      </c>
      <c r="LP54" s="284">
        <f>'LibPAS export'!NQ56</f>
        <v>0.360427</v>
      </c>
      <c r="LQ54" s="284">
        <f>'LibPAS export'!NR56</f>
        <v>0.34260000000000002</v>
      </c>
      <c r="LR54" s="284">
        <f>'LibPAS export'!NS56</f>
        <v>1.26634</v>
      </c>
      <c r="LS54" s="284">
        <f>'LibPAS export'!NT56</f>
        <v>0.26965</v>
      </c>
      <c r="LT54" s="284">
        <f>'LibPAS export'!NU56</f>
        <v>30</v>
      </c>
      <c r="LU54" s="284">
        <f>'LibPAS export'!NV56</f>
        <v>2.1920099999999998</v>
      </c>
      <c r="LV54" s="284">
        <f>'LibPAS export'!NW56</f>
        <v>3</v>
      </c>
      <c r="LW54" s="284">
        <f>'LibPAS export'!NX56</f>
        <v>1.30671</v>
      </c>
      <c r="LX54" s="284">
        <f>'LibPAS export'!NY56</f>
        <v>0.15334</v>
      </c>
      <c r="LY54" s="284">
        <f>'LibPAS export'!NZ56</f>
        <v>0.12853000000000001</v>
      </c>
      <c r="LZ54" s="285">
        <f>'LibPAS export'!EH56</f>
        <v>4.4980399999999997E-2</v>
      </c>
      <c r="MA54" s="285">
        <f>'LibPAS export'!EI56</f>
        <v>1.7527E-3</v>
      </c>
      <c r="MB54" s="285">
        <f>'LibPAS export'!EJ56</f>
        <v>0.1480399</v>
      </c>
      <c r="MC54" s="285">
        <f>'LibPAS export'!EK56</f>
        <v>0</v>
      </c>
      <c r="MD54" s="285">
        <f>'LibPAS export'!EL56</f>
        <v>0.11203440000000001</v>
      </c>
      <c r="ME54" s="285">
        <f>'LibPAS export'!EM56</f>
        <v>2.7779999999999998E-4</v>
      </c>
      <c r="MF54" s="285">
        <f>'LibPAS export'!EN56</f>
        <v>0.78056340000000002</v>
      </c>
      <c r="MG54" s="285">
        <f>'LibPAS export'!EO56</f>
        <v>5.79304E-2</v>
      </c>
      <c r="MH54" s="285">
        <f>'LibPAS export'!EP56</f>
        <v>0.233904</v>
      </c>
      <c r="MI54" s="285"/>
    </row>
    <row r="55" spans="1:347" x14ac:dyDescent="0.2">
      <c r="A55" s="6" t="str">
        <f>'LibPAS export'!G57</f>
        <v>NC0047</v>
      </c>
      <c r="B55" s="6" t="s">
        <v>2848</v>
      </c>
      <c r="C55" s="203" t="s">
        <v>2056</v>
      </c>
      <c r="D55" s="203" t="s">
        <v>2057</v>
      </c>
      <c r="E55" s="203" t="str">
        <f>'LibPAS export'!AG57</f>
        <v>NEW HANOVER COUNTY PUBLIC LIBRARY</v>
      </c>
      <c r="F55" s="203" t="str">
        <f>'LibPAS export'!AJ57</f>
        <v>NEW HANOVER</v>
      </c>
      <c r="G55" s="203" t="str">
        <f>'LibPAS export'!Y57</f>
        <v>201 CHESTNUT ST</v>
      </c>
      <c r="H55" s="203" t="str">
        <f>'LibPAS export'!Z57</f>
        <v>WILMINGTON</v>
      </c>
      <c r="I55" s="203" t="str">
        <f>'LibPAS export'!AA57</f>
        <v>28401</v>
      </c>
      <c r="J55" s="203" t="str">
        <f>'LibPAS export'!AB57</f>
        <v>3942</v>
      </c>
      <c r="K55" s="203" t="str">
        <f>'LibPAS export'!AC57</f>
        <v>201 CHESTNUT ST</v>
      </c>
      <c r="L55" s="203" t="str">
        <f>'LibPAS export'!AD57</f>
        <v>WILMINGTON</v>
      </c>
      <c r="M55" s="203" t="str">
        <f>'LibPAS export'!AE57</f>
        <v>28401</v>
      </c>
      <c r="N55" s="203" t="str">
        <f>'LibPAS export'!AF57</f>
        <v>3942</v>
      </c>
      <c r="O55" s="203" t="str">
        <f>'LibPAS export'!AK57</f>
        <v>HARRY TUCHMAYER</v>
      </c>
      <c r="P55" s="203" t="str">
        <f>'LibPAS export'!AL57</f>
        <v>(910) 798-6321</v>
      </c>
      <c r="Q55" s="203" t="str">
        <f>'LibPAS export'!AM57</f>
        <v>(910) 798-6312</v>
      </c>
      <c r="R55" s="203" t="str">
        <f>'LibPAS export'!AN57</f>
        <v>HTUCHMAYER@NHCGOV.COM</v>
      </c>
      <c r="S55" s="203" t="str">
        <f>'LibPAS export'!AO57</f>
        <v>YVETTE MAYS</v>
      </c>
      <c r="T55" s="203" t="str">
        <f>'LibPAS export'!AP57</f>
        <v>ADMIN SUPPORT SPECIALIST</v>
      </c>
      <c r="U55" s="203" t="str">
        <f>'LibPAS export'!AQ57</f>
        <v>(910) 798-6309</v>
      </c>
      <c r="V55" s="203" t="str">
        <f>'LibPAS export'!AR57</f>
        <v>(910) 798-6312</v>
      </c>
      <c r="W55" s="203" t="str">
        <f>'LibPAS export'!AS57</f>
        <v>YMAYS@NHCGOV.COM</v>
      </c>
      <c r="X55" s="203">
        <f>'LibPAS export'!BB57</f>
        <v>1</v>
      </c>
      <c r="Y55" s="203">
        <f>'LibPAS export'!BC57</f>
        <v>3</v>
      </c>
      <c r="Z55" s="203">
        <f>'LibPAS export'!BD57</f>
        <v>0</v>
      </c>
      <c r="AA55" s="203">
        <f>'LibPAS export'!BE57</f>
        <v>1</v>
      </c>
      <c r="AB55" s="10">
        <f>'LibPAS export'!BH57</f>
        <v>11856</v>
      </c>
      <c r="AC55" s="203">
        <f>'LibPAS export'!BI57</f>
        <v>15</v>
      </c>
      <c r="AD55" s="203">
        <f>'LibPAS export'!BJ57</f>
        <v>0</v>
      </c>
      <c r="AE55" s="203">
        <f>'LibPAS export'!BK57</f>
        <v>15</v>
      </c>
      <c r="AF55" s="203">
        <f>'LibPAS export'!BL57</f>
        <v>31</v>
      </c>
      <c r="AG55" s="203">
        <f>'LibPAS export'!BM57</f>
        <v>46</v>
      </c>
      <c r="AH55" s="286">
        <f>'LibPAS export'!BN57</f>
        <v>0.32608700000000002</v>
      </c>
      <c r="AI55" s="246">
        <f>'LibPAS export'!BO57</f>
        <v>100998</v>
      </c>
      <c r="AJ55" s="246" t="str">
        <f>'LibPAS export'!BP57</f>
        <v>89914-137918</v>
      </c>
      <c r="AK55" s="274" t="str">
        <f>'LibPAS export'!BQ57</f>
        <v>2008</v>
      </c>
      <c r="AL55" s="276">
        <f>'LibPAS export'!BR57</f>
        <v>49442</v>
      </c>
      <c r="AM55" s="276">
        <f>'LibPAS export'!BS57</f>
        <v>14.19</v>
      </c>
      <c r="AN55" s="276" t="str">
        <f>'LibPAS export'!BT57</f>
        <v/>
      </c>
      <c r="AO55" s="276">
        <f>'LibPAS export'!BU57</f>
        <v>16.93</v>
      </c>
      <c r="AP55" s="246">
        <f>'LibPAS export'!BW57</f>
        <v>0</v>
      </c>
      <c r="AQ55" s="246">
        <f>'LibPAS export'!BX57</f>
        <v>3089448</v>
      </c>
      <c r="AR55" s="246">
        <f>'LibPAS export'!BY57</f>
        <v>3089448</v>
      </c>
      <c r="AS55" s="246">
        <f>'LibPAS export'!BZ57</f>
        <v>179300</v>
      </c>
      <c r="AT55" s="246">
        <f>'LibPAS export'!CA57</f>
        <v>148225</v>
      </c>
      <c r="AU55" s="246">
        <f>'LibPAS export'!CB57</f>
        <v>327525</v>
      </c>
      <c r="AV55" s="246">
        <f>'LibPAS export'!CC57</f>
        <v>55996</v>
      </c>
      <c r="AW55" s="246">
        <f>'LibPAS export'!CD57</f>
        <v>0</v>
      </c>
      <c r="AX55" s="246">
        <f>'LibPAS export'!CE57</f>
        <v>55996</v>
      </c>
      <c r="AY55" s="246">
        <f>'LibPAS export'!CF57</f>
        <v>271871</v>
      </c>
      <c r="AZ55" s="246">
        <f>'LibPAS export'!BV57</f>
        <v>3744840</v>
      </c>
      <c r="BA55" s="246">
        <f>'LibPAS export'!CH57</f>
        <v>2177320</v>
      </c>
      <c r="BB55" s="246">
        <f>'LibPAS export'!CI57</f>
        <v>654485</v>
      </c>
      <c r="BC55" s="246">
        <f>'LibPAS export'!CJ57</f>
        <v>2831805</v>
      </c>
      <c r="BD55" s="246">
        <f>'LibPAS export'!CK57</f>
        <v>271959</v>
      </c>
      <c r="BE55" s="246">
        <f>'LibPAS export'!CL57</f>
        <v>183881</v>
      </c>
      <c r="BF55" s="246">
        <f>'LibPAS export'!CM57</f>
        <v>140083</v>
      </c>
      <c r="BG55" s="246">
        <f>'LibPAS export'!CN57</f>
        <v>595923</v>
      </c>
      <c r="BH55" s="246">
        <f>'LibPAS export'!CO57</f>
        <v>317151</v>
      </c>
      <c r="BI55" s="246">
        <f>'LibPAS export'!CP57</f>
        <v>3744879</v>
      </c>
      <c r="BJ55" s="246">
        <f>'LibPAS export'!CQ57</f>
        <v>0</v>
      </c>
      <c r="BK55" s="283">
        <f>'LibPAS export'!CG57</f>
        <v>0</v>
      </c>
      <c r="BL55" s="246">
        <f>'LibPAS export'!CR57</f>
        <v>0</v>
      </c>
      <c r="BM55" s="246">
        <f>'LibPAS export'!CS57</f>
        <v>0</v>
      </c>
      <c r="BN55" s="246">
        <f>'LibPAS export'!CT57</f>
        <v>0</v>
      </c>
      <c r="BO55" s="246">
        <f>'LibPAS export'!CU57</f>
        <v>0</v>
      </c>
      <c r="BP55" s="246">
        <f>'LibPAS export'!CV57</f>
        <v>0</v>
      </c>
      <c r="BQ55" s="246">
        <f>'LibPAS export'!CW57</f>
        <v>0</v>
      </c>
      <c r="BR55" s="10">
        <f>'LibPAS export'!CY57</f>
        <v>98751</v>
      </c>
      <c r="BS55" s="10">
        <f>'LibPAS export'!CZ57</f>
        <v>151080</v>
      </c>
      <c r="BT55" s="10">
        <f>'LibPAS export'!DA57</f>
        <v>249831</v>
      </c>
      <c r="BU55" s="10">
        <f>'LibPAS export'!DB57</f>
        <v>78955</v>
      </c>
      <c r="BV55" s="10">
        <f>'LibPAS export'!DC57</f>
        <v>36620</v>
      </c>
      <c r="BW55" s="10">
        <f>'LibPAS export'!DD57</f>
        <v>115575</v>
      </c>
      <c r="BX55" s="10">
        <f>'LibPAS export'!DE57</f>
        <v>11763</v>
      </c>
      <c r="BY55" s="10">
        <f>'LibPAS export'!DF57</f>
        <v>294</v>
      </c>
      <c r="BZ55" s="10">
        <f>'LibPAS export'!DG57</f>
        <v>12057</v>
      </c>
      <c r="CA55" s="10">
        <f>'LibPAS export'!DH57</f>
        <v>377463</v>
      </c>
      <c r="CB55" s="10" t="str">
        <f>'LibPAS export'!DI57</f>
        <v/>
      </c>
      <c r="CC55" s="10">
        <f>'LibPAS export'!DJ57</f>
        <v>377463</v>
      </c>
      <c r="CD55" s="10">
        <f>'LibPAS export'!DK57</f>
        <v>16</v>
      </c>
      <c r="CE55" s="258">
        <f>'LibPAS export'!DX57</f>
        <v>42779</v>
      </c>
      <c r="CF55" s="244">
        <f>'LibPAS export'!DP57</f>
        <v>29</v>
      </c>
      <c r="CG55" s="244">
        <f>'LibPAS export'!DQ57</f>
        <v>67</v>
      </c>
      <c r="CH55" s="244">
        <f>'LibPAS export'!DR57</f>
        <v>96</v>
      </c>
      <c r="CI55" s="258">
        <f>'LibPAS export'!DM57</f>
        <v>20253</v>
      </c>
      <c r="CJ55" s="258">
        <f>'LibPAS export'!EC57</f>
        <v>11528</v>
      </c>
      <c r="CK55" s="258">
        <f>'LibPAS export'!DN57</f>
        <v>15445</v>
      </c>
      <c r="CL55" s="258">
        <f>'LibPAS export'!EG57</f>
        <v>793</v>
      </c>
      <c r="CM55" s="203">
        <f>'LibPAS export'!DS57</f>
        <v>0</v>
      </c>
      <c r="CN55" s="203">
        <f>'LibPAS export'!EQ57</f>
        <v>42</v>
      </c>
      <c r="CO55" s="244">
        <f>'LibPAS export'!DL57</f>
        <v>472</v>
      </c>
      <c r="CP55" s="10">
        <f>'LibPAS export'!ET57</f>
        <v>363028</v>
      </c>
      <c r="CQ55" s="10">
        <f>'LibPAS export'!EU57</f>
        <v>171903</v>
      </c>
      <c r="CR55" s="10">
        <f>'LibPAS export'!EV57</f>
        <v>534931</v>
      </c>
      <c r="CS55" s="10">
        <f>'LibPAS export'!EW57</f>
        <v>38774</v>
      </c>
      <c r="CT55" s="10">
        <f>'LibPAS export'!EX57</f>
        <v>992</v>
      </c>
      <c r="CU55" s="10">
        <f>'LibPAS export'!EY57</f>
        <v>39766</v>
      </c>
      <c r="CV55" s="10">
        <f>'LibPAS export'!EZ57</f>
        <v>323770</v>
      </c>
      <c r="CW55" s="10">
        <f>'LibPAS export'!FA57</f>
        <v>74080</v>
      </c>
      <c r="CX55" s="10">
        <f>'LibPAS export'!FB57</f>
        <v>397850</v>
      </c>
      <c r="CY55" s="10">
        <f>'LibPAS export'!FC57</f>
        <v>972547</v>
      </c>
      <c r="CZ55" s="10">
        <f>'LibPAS export'!FE57</f>
        <v>11877</v>
      </c>
      <c r="DA55" s="10" t="str">
        <f>'LibPAS export'!FF57</f>
        <v/>
      </c>
      <c r="DB55" s="10">
        <f>'LibPAS export'!FG57</f>
        <v>984424</v>
      </c>
      <c r="DC55" s="10">
        <f>'LibPAS export'!FH57</f>
        <v>107293</v>
      </c>
      <c r="DD55" s="10">
        <f>'LibPAS export'!FQ57</f>
        <v>20402</v>
      </c>
      <c r="DE55" s="10">
        <f t="shared" si="0"/>
        <v>127695</v>
      </c>
      <c r="DF55" s="10">
        <f>'LibPAS export'!FI57</f>
        <v>239748</v>
      </c>
      <c r="DG55" s="10">
        <f>'LibPAS export'!FN57</f>
        <v>45375</v>
      </c>
      <c r="DH55" s="10" t="str">
        <f>'LibPAS export'!FR57</f>
        <v/>
      </c>
      <c r="DI55" s="10">
        <f>'LibPAS export'!FS57</f>
        <v>65777</v>
      </c>
      <c r="DJ55" s="258" t="str">
        <f>'LibPAS export'!FJ57</f>
        <v/>
      </c>
      <c r="DK55" s="258">
        <f>'LibPAS export'!FK57</f>
        <v>347041</v>
      </c>
      <c r="DL55" s="10">
        <f>'LibPAS export'!FU57</f>
        <v>444656</v>
      </c>
      <c r="DM55" s="10">
        <f>'LibPAS export'!FV57</f>
        <v>936667</v>
      </c>
      <c r="DN55" s="10">
        <f>'LibPAS export'!FW57</f>
        <v>0</v>
      </c>
      <c r="DO55" s="10">
        <f>'LibPAS export'!FX57</f>
        <v>15394</v>
      </c>
      <c r="DP55" s="10">
        <f>'LibPAS export'!ER57</f>
        <v>1396717</v>
      </c>
      <c r="DQ55" s="10">
        <f>'LibPAS export'!FY57</f>
        <v>285</v>
      </c>
      <c r="DR55" s="10">
        <f>'LibPAS export'!GA57</f>
        <v>85114</v>
      </c>
      <c r="DS55" s="10" t="str">
        <f>'LibPAS export'!GB57</f>
        <v/>
      </c>
      <c r="DT55" s="10">
        <f>'LibPAS export'!GC57</f>
        <v>85114</v>
      </c>
      <c r="DU55" s="10">
        <f>'LibPAS export'!GD57</f>
        <v>944216</v>
      </c>
      <c r="DV55" s="244">
        <f>'LibPAS export'!GO57</f>
        <v>698</v>
      </c>
      <c r="DW55" s="244">
        <f>'LibPAS export'!GP57</f>
        <v>0</v>
      </c>
      <c r="DX55" s="244">
        <f>'LibPAS export'!GQ57</f>
        <v>830</v>
      </c>
      <c r="DY55" s="244">
        <f>'LibPAS export'!GR57</f>
        <v>0</v>
      </c>
      <c r="DZ55" s="244">
        <f>'LibPAS export'!GS57</f>
        <v>0</v>
      </c>
      <c r="EA55" s="244">
        <f>'LibPAS export'!GT57</f>
        <v>0</v>
      </c>
      <c r="EB55" s="244">
        <f>'LibPAS export'!GU57</f>
        <v>1528</v>
      </c>
      <c r="EC55" s="244">
        <f>'LibPAS export'!GV57</f>
        <v>5519</v>
      </c>
      <c r="ED55" s="244">
        <f>'LibPAS export'!GW57</f>
        <v>0</v>
      </c>
      <c r="EE55" s="244">
        <f>'LibPAS export'!GX57</f>
        <v>5519</v>
      </c>
      <c r="EF55" s="10">
        <f>'LibPAS export'!HB57</f>
        <v>23428</v>
      </c>
      <c r="EG55" s="10">
        <f>'LibPAS export'!HC57</f>
        <v>0</v>
      </c>
      <c r="EH55" s="10">
        <f>'LibPAS export'!HD57</f>
        <v>23428</v>
      </c>
      <c r="EI55" s="10" t="str">
        <f>'LibPAS export'!GY57</f>
        <v/>
      </c>
      <c r="EJ55" s="10" t="str">
        <f>'LibPAS export'!GZ57</f>
        <v/>
      </c>
      <c r="EK55" s="10" t="str">
        <f>'LibPAS export'!HA57</f>
        <v/>
      </c>
      <c r="EL55" s="10">
        <f>'LibPAS export'!HE57</f>
        <v>28947</v>
      </c>
      <c r="EM55" s="10" t="s">
        <v>5026</v>
      </c>
      <c r="EN55" s="10" t="s">
        <v>5026</v>
      </c>
      <c r="EO55" s="10" t="s">
        <v>5026</v>
      </c>
      <c r="EP55" s="10" t="s">
        <v>5026</v>
      </c>
      <c r="EQ55" s="258">
        <f>'LibPAS export'!HQ57</f>
        <v>2299</v>
      </c>
      <c r="ER55" s="258">
        <f>'LibPAS export'!HR57</f>
        <v>50770</v>
      </c>
      <c r="ES55" s="10">
        <f>'LibPAS export'!HL57</f>
        <v>191561</v>
      </c>
      <c r="ET55" s="10" t="str">
        <f>'LibPAS export'!HJ57</f>
        <v>Did not track this year</v>
      </c>
      <c r="EU55" s="10" t="str">
        <f>'LibPAS export'!HK57</f>
        <v>Did not track this year</v>
      </c>
      <c r="EV55" s="244">
        <f>'LibPAS export'!HS57</f>
        <v>1103</v>
      </c>
      <c r="EW55" s="244">
        <f>'LibPAS export'!HT57</f>
        <v>2061</v>
      </c>
      <c r="EX55" s="203" t="str">
        <f>'LibPAS export'!AT57</f>
        <v>WWW.NHCLIBRARY.ORG</v>
      </c>
      <c r="EY55" s="244">
        <f>'LibPAS export'!HU57</f>
        <v>80</v>
      </c>
      <c r="EZ55" s="244">
        <f>'LibPAS export'!HV57</f>
        <v>89</v>
      </c>
      <c r="FA55" s="258">
        <f>'LibPAS export'!HW57</f>
        <v>158446</v>
      </c>
      <c r="FB55" s="10">
        <f>'LibPAS export'!HY57</f>
        <v>151666</v>
      </c>
      <c r="FC55" s="10" t="str">
        <f>'LibPAS export'!HZ57</f>
        <v/>
      </c>
      <c r="FD55" s="203" t="s">
        <v>1530</v>
      </c>
      <c r="FE55" s="203" t="s">
        <v>1530</v>
      </c>
      <c r="FF55" s="203" t="s">
        <v>1530</v>
      </c>
      <c r="FG55" s="203" t="s">
        <v>1530</v>
      </c>
      <c r="FH55" s="203" t="s">
        <v>1530</v>
      </c>
      <c r="FI55" s="203" t="s">
        <v>1530</v>
      </c>
      <c r="FJ55" s="203" t="s">
        <v>1530</v>
      </c>
      <c r="FK55" s="203" t="s">
        <v>1530</v>
      </c>
      <c r="FL55" s="203" t="s">
        <v>1530</v>
      </c>
      <c r="FM55" s="203" t="s">
        <v>1530</v>
      </c>
      <c r="FN55" s="203" t="s">
        <v>1530</v>
      </c>
      <c r="FO55" s="203" t="s">
        <v>1530</v>
      </c>
      <c r="FP55" s="203" t="s">
        <v>1530</v>
      </c>
      <c r="FQ55" s="203" t="s">
        <v>1530</v>
      </c>
      <c r="FR55" s="203" t="s">
        <v>1530</v>
      </c>
      <c r="FS55" s="203" t="s">
        <v>1530</v>
      </c>
      <c r="FT55" s="203" t="s">
        <v>1530</v>
      </c>
      <c r="FU55" s="203" t="s">
        <v>1530</v>
      </c>
      <c r="FV55" s="203" t="s">
        <v>1530</v>
      </c>
      <c r="FW55" s="203" t="s">
        <v>1530</v>
      </c>
      <c r="FX55" s="203" t="s">
        <v>1530</v>
      </c>
      <c r="FY55" s="203" t="s">
        <v>1530</v>
      </c>
      <c r="FZ55" s="203" t="s">
        <v>1530</v>
      </c>
      <c r="GA55" s="203" t="s">
        <v>1530</v>
      </c>
      <c r="GB55" s="203" t="s">
        <v>1530</v>
      </c>
      <c r="GC55" s="203" t="str">
        <f>'LibPAS export'!G57</f>
        <v>NC0047</v>
      </c>
      <c r="GD55" s="203" t="str">
        <f>'LibPAS export'!H57</f>
        <v>C-NEW HANOVER</v>
      </c>
      <c r="GE55" s="203" t="str">
        <f>'LibPAS export'!I57</f>
        <v>NO</v>
      </c>
      <c r="GF55" s="203" t="str">
        <f>'LibPAS export'!J57</f>
        <v>CO</v>
      </c>
      <c r="GG55" s="203" t="str">
        <f>'LibPAS export'!K57</f>
        <v>MO</v>
      </c>
      <c r="GH55" s="203" t="str">
        <f>'LibPAS export'!L57</f>
        <v>Y</v>
      </c>
      <c r="GI55" s="203" t="str">
        <f>'LibPAS export'!M57</f>
        <v>CO1</v>
      </c>
      <c r="GJ55" s="203" t="str">
        <f>'LibPAS export'!N57</f>
        <v>N</v>
      </c>
      <c r="GK55" s="258">
        <f>'LibPAS export'!O57</f>
        <v>209846</v>
      </c>
      <c r="GL55" s="203">
        <f>'LibPAS export'!AH57</f>
        <v>3</v>
      </c>
      <c r="GM55" s="203" t="str">
        <f>'LibPAS export'!AI57</f>
        <v>County</v>
      </c>
      <c r="GN55" s="203" t="str">
        <f>'LibPAS export'!P57</f>
        <v>Yes</v>
      </c>
      <c r="GO55" s="203">
        <f>'LibPAS export'!Q57</f>
        <v>1446</v>
      </c>
      <c r="GP55" s="203">
        <f>'LibPAS export'!R57</f>
        <v>281</v>
      </c>
      <c r="GQ55" s="203">
        <f>'LibPAS export'!S57</f>
        <v>8580</v>
      </c>
      <c r="GR55" s="203">
        <f>'LibPAS export'!T57</f>
        <v>113355</v>
      </c>
      <c r="GS55" s="203">
        <f>'LibPAS export'!U57</f>
        <v>110</v>
      </c>
      <c r="GT55" s="203">
        <f>'LibPAS export'!V57</f>
        <v>16</v>
      </c>
      <c r="GU55" s="203">
        <f>'LibPAS export'!W57</f>
        <v>89</v>
      </c>
      <c r="GV55" s="203">
        <f>'LibPAS export'!X57</f>
        <v>12579</v>
      </c>
      <c r="GW55" s="283">
        <f>'LibPAS export'!GF57</f>
        <v>0.80933999999999995</v>
      </c>
      <c r="GX55" s="283">
        <f>'LibPAS export'!GG57</f>
        <v>0.19066</v>
      </c>
      <c r="GY55" s="245">
        <f>'LibPAS export'!GH57</f>
        <v>18.944369999999999</v>
      </c>
      <c r="GZ55" s="245">
        <f>'LibPAS export'!GI57</f>
        <v>28.226510000000001</v>
      </c>
      <c r="HA55" s="245">
        <f>'LibPAS export'!GJ57</f>
        <v>7.9068800000000001</v>
      </c>
      <c r="HB55" s="284">
        <f>'LibPAS export'!JC57</f>
        <v>2.6812</v>
      </c>
      <c r="HC55" s="284">
        <f>'LibPAS export'!JD57</f>
        <v>2.0274700000000001</v>
      </c>
      <c r="HD55" s="284">
        <f>'LibPAS export'!JE57</f>
        <v>0.42665999999999998</v>
      </c>
      <c r="HE55" s="284">
        <f>'LibPAS export'!JF57</f>
        <v>43.998390000000001</v>
      </c>
      <c r="HF55" s="284">
        <f>'LibPAS export'!JG57</f>
        <v>33.27073</v>
      </c>
      <c r="HG55" s="284">
        <f>'LibPAS export'!JH57</f>
        <v>7.0014700000000003</v>
      </c>
      <c r="HH55" s="284">
        <f>'LibPAS export'!JI57</f>
        <v>3.9661300000000002</v>
      </c>
      <c r="HI55" s="284">
        <f>'LibPAS export'!JJ57</f>
        <v>2.9991099999999999</v>
      </c>
      <c r="HJ55" s="284">
        <f>'LibPAS export'!JK57</f>
        <v>0.63112999999999997</v>
      </c>
      <c r="HK55" s="284">
        <f>'LibPAS export'!JL57</f>
        <v>19.54928</v>
      </c>
      <c r="HL55" s="284">
        <f>'LibPAS export'!JM57</f>
        <v>14.782780000000001</v>
      </c>
      <c r="HM55" s="284">
        <f>'LibPAS export'!JN57</f>
        <v>3.1108799999999999</v>
      </c>
      <c r="HN55" s="284">
        <f>'LibPAS export'!JO57</f>
        <v>129.37019000000001</v>
      </c>
      <c r="HO55" s="284">
        <f>'LibPAS export'!JP57</f>
        <v>97.827240000000003</v>
      </c>
      <c r="HP55" s="284">
        <f>'LibPAS export'!JQ57</f>
        <v>20.586690000000001</v>
      </c>
      <c r="HQ55" s="284">
        <f>'LibPAS export'!JR57</f>
        <v>8.5574499999999993</v>
      </c>
      <c r="HR55" s="284">
        <f>'LibPAS export'!JS57</f>
        <v>6.47098</v>
      </c>
      <c r="HS55" s="284">
        <f>'LibPAS export'!JT57</f>
        <v>1.36175</v>
      </c>
      <c r="HT55" s="284">
        <f>'LibPAS export'!JU57</f>
        <v>6.6559100000000004</v>
      </c>
      <c r="HU55" s="284">
        <f>'LibPAS export'!JV57</f>
        <v>4.4995700000000003</v>
      </c>
      <c r="HV55" s="284">
        <f>'LibPAS export'!JW57</f>
        <v>12.95909</v>
      </c>
      <c r="HW55" s="284">
        <f>'LibPAS export'!JX57</f>
        <v>24.214580000000002</v>
      </c>
      <c r="HX55" s="284">
        <f>'LibPAS export'!JY57</f>
        <v>0.91286</v>
      </c>
      <c r="HY55" s="284">
        <f>'LibPAS export'!JZ57</f>
        <v>2.0854200000000001</v>
      </c>
      <c r="HZ55" s="284">
        <f>'LibPAS export'!KA57</f>
        <v>0.40560000000000002</v>
      </c>
      <c r="IA55" s="284">
        <f>'LibPAS export'!KB57</f>
        <v>0.13794000000000001</v>
      </c>
      <c r="IB55" s="284">
        <f>'LibPAS export'!KC57</f>
        <v>5.2599999999999999E-3</v>
      </c>
      <c r="IC55" s="284">
        <f>'LibPAS export'!KD57</f>
        <v>9.8200000000000006E-3</v>
      </c>
      <c r="ID55" s="284">
        <f>'LibPAS export'!KE57</f>
        <v>0.75505999999999995</v>
      </c>
      <c r="IE55" s="284">
        <f>'LibPAS export'!KF57</f>
        <v>2.63E-2</v>
      </c>
      <c r="IF55" s="284">
        <f>'LibPAS export'!KG57</f>
        <v>0.11164</v>
      </c>
      <c r="IG55" s="284">
        <f>'LibPAS export'!KH57</f>
        <v>4164</v>
      </c>
      <c r="IH55" s="284">
        <f>'LibPAS export'!KI57</f>
        <v>12770</v>
      </c>
      <c r="II55" s="284">
        <f>'LibPAS export'!KJ57</f>
        <v>12770</v>
      </c>
      <c r="IJ55" s="284">
        <f>'LibPAS export'!KK57</f>
        <v>20526</v>
      </c>
      <c r="IK55" s="284">
        <f>'LibPAS export'!KL57</f>
        <v>62947</v>
      </c>
      <c r="IL55" s="284">
        <f>'LibPAS export'!KM57</f>
        <v>62947</v>
      </c>
      <c r="IM55" s="284">
        <f>'LibPAS export'!KN57</f>
        <v>93114</v>
      </c>
      <c r="IN55" s="284">
        <f>'LibPAS export'!KO57</f>
        <v>93114</v>
      </c>
      <c r="IO55" s="284">
        <f>'LibPAS export'!KP57</f>
        <v>2.9789599999999998</v>
      </c>
      <c r="IP55" s="284">
        <f>'LibPAS export'!KQ57</f>
        <v>30363</v>
      </c>
      <c r="IQ55" s="284">
        <f>'LibPAS export'!KR57</f>
        <v>14.59779</v>
      </c>
      <c r="IR55" s="284">
        <f>'LibPAS export'!KS57</f>
        <v>1.5607899999999999</v>
      </c>
      <c r="IS55" s="284">
        <f>'LibPAS export'!KT57</f>
        <v>14.72245</v>
      </c>
      <c r="IT55" s="284">
        <f>'LibPAS export'!KU57</f>
        <v>0.26684000000000002</v>
      </c>
      <c r="IU55" s="284">
        <f>'LibPAS export'!KV57</f>
        <v>1.2955700000000001</v>
      </c>
      <c r="IV55" s="284">
        <f>'LibPAS export'!KW57</f>
        <v>17.845659999999999</v>
      </c>
      <c r="IW55" s="284">
        <f>'LibPAS export'!KX57</f>
        <v>13.494680000000001</v>
      </c>
      <c r="IX55" s="284">
        <f>'LibPAS export'!KY57</f>
        <v>2.2343099999999998</v>
      </c>
      <c r="IY55" s="284">
        <f>'LibPAS export'!KZ57</f>
        <v>0</v>
      </c>
      <c r="IZ55" s="284">
        <f>'LibPAS export'!LA57</f>
        <v>2.2499999999999998E-3</v>
      </c>
      <c r="JA55" s="284">
        <f>'LibPAS export'!LB57</f>
        <v>0.20386000000000001</v>
      </c>
      <c r="JB55" s="284">
        <f>'LibPAS export'!LC57</f>
        <v>4.6000000000000001E-4</v>
      </c>
      <c r="JC55" s="284">
        <f>'LibPAS export'!LD57</f>
        <v>0.17623</v>
      </c>
      <c r="JD55" s="284">
        <f>'LibPAS export'!LE57</f>
        <v>0.54044999999999999</v>
      </c>
      <c r="JE55" s="284">
        <f>'LibPAS export'!LF57</f>
        <v>5.5454999999999997</v>
      </c>
      <c r="JF55" s="284">
        <f>'LibPAS export'!LG57</f>
        <v>1.7987599999999999</v>
      </c>
      <c r="JG55" s="284">
        <f>'LibPAS export'!LH57</f>
        <v>0.14773</v>
      </c>
      <c r="JH55" s="284">
        <f>'LibPAS export'!LI57</f>
        <v>502</v>
      </c>
      <c r="JI55" s="284">
        <f>'LibPAS export'!LJ57</f>
        <v>1.1278999999999999</v>
      </c>
      <c r="JJ55" s="284">
        <f>'LibPAS export'!LK57</f>
        <v>1.51135</v>
      </c>
      <c r="JK55" s="284">
        <f>'LibPAS export'!LL57</f>
        <v>373</v>
      </c>
      <c r="JL55" s="284">
        <f>'LibPAS export'!LM57</f>
        <v>190</v>
      </c>
      <c r="JM55" s="284">
        <f>'LibPAS export'!LN57</f>
        <v>17.845839999999999</v>
      </c>
      <c r="JN55" s="284">
        <f>'LibPAS export'!LO57</f>
        <v>2.8398099999999999</v>
      </c>
      <c r="JO55" s="284">
        <f>'LibPAS export'!LP57</f>
        <v>1.29599</v>
      </c>
      <c r="JP55" s="284">
        <f>'LibPAS export'!LQ57</f>
        <v>0.21920999999999999</v>
      </c>
      <c r="JQ55" s="284">
        <f>'LibPAS export'!LR57</f>
        <v>7.1480000000000002E-2</v>
      </c>
      <c r="JR55" s="284">
        <f>'LibPAS export'!LS57</f>
        <v>0.36421999999999999</v>
      </c>
      <c r="JS55" s="284">
        <f>'LibPAS export'!LT57</f>
        <v>21</v>
      </c>
      <c r="JT55" s="284">
        <f>'LibPAS export'!LU57</f>
        <v>39</v>
      </c>
      <c r="JU55" s="284">
        <f>'LibPAS export'!LV57</f>
        <v>1.47923</v>
      </c>
      <c r="JV55" s="284">
        <f>'LibPAS export'!LW57</f>
        <v>26859</v>
      </c>
      <c r="JW55" s="284">
        <f>'LibPAS export'!LX57</f>
        <v>79.640349999999998</v>
      </c>
      <c r="JX55" s="284">
        <f>'LibPAS export'!LY57</f>
        <v>18158</v>
      </c>
      <c r="JY55" s="284">
        <f>'LibPAS export'!LZ57</f>
        <v>16.157299999999999</v>
      </c>
      <c r="JZ55" s="284">
        <f>'LibPAS export'!MA57</f>
        <v>117.80676</v>
      </c>
      <c r="KA55" s="284">
        <f>'LibPAS export'!MB57</f>
        <v>0.20288</v>
      </c>
      <c r="KB55" s="284">
        <f>'LibPAS export'!MC57</f>
        <v>3683</v>
      </c>
      <c r="KC55" s="284">
        <f>'LibPAS export'!MD57</f>
        <v>0.33568999999999999</v>
      </c>
      <c r="KD55" s="284">
        <f>'LibPAS export'!ME57</f>
        <v>0.63112999999999997</v>
      </c>
      <c r="KE55" s="284">
        <f>'LibPAS export'!MF57</f>
        <v>0.49656</v>
      </c>
      <c r="KF55" s="284">
        <f>'LibPAS export'!MG57</f>
        <v>5.6498600000000003</v>
      </c>
      <c r="KG55" s="284">
        <f>'LibPAS export'!MH57</f>
        <v>16.409960000000002</v>
      </c>
      <c r="KH55" s="284">
        <f>'LibPAS export'!MI57</f>
        <v>3.9661300000000002</v>
      </c>
      <c r="KI55" s="284">
        <f>'LibPAS export'!MJ57</f>
        <v>45.6</v>
      </c>
      <c r="KJ55" s="284">
        <f>'LibPAS export'!MK57</f>
        <v>61560</v>
      </c>
      <c r="KK55" s="284">
        <f>'LibPAS export'!ML57</f>
        <v>47333</v>
      </c>
      <c r="KL55" s="284">
        <f>'LibPAS export'!MM57</f>
        <v>3.2930000000000001E-2</v>
      </c>
      <c r="KM55" s="284">
        <f>'LibPAS export'!MN57</f>
        <v>0.24013000000000001</v>
      </c>
      <c r="KN55" s="284">
        <f>'LibPAS export'!MO57</f>
        <v>4.8719999999999999E-2</v>
      </c>
      <c r="KO55" s="284">
        <f>'LibPAS export'!MP57</f>
        <v>1.074E-2</v>
      </c>
      <c r="KP55" s="284">
        <f>'LibPAS export'!MQ57</f>
        <v>7.8299999999999995E-2</v>
      </c>
      <c r="KQ55" s="284">
        <f>'LibPAS export'!MR57</f>
        <v>1.5890000000000001E-2</v>
      </c>
      <c r="KR55" s="284">
        <f>'LibPAS export'!MS57</f>
        <v>1</v>
      </c>
      <c r="KS55" s="284">
        <f>'LibPAS export'!MT57</f>
        <v>0.32608700000000002</v>
      </c>
      <c r="KT55" s="284">
        <f>'LibPAS export'!MU57</f>
        <v>0.67391299999999998</v>
      </c>
      <c r="KU55" s="284">
        <f>'LibPAS export'!MV57</f>
        <v>0.2311194</v>
      </c>
      <c r="KV55" s="284">
        <f>'LibPAS export'!MW57</f>
        <v>0.76888060000000003</v>
      </c>
      <c r="KW55" s="284">
        <f>'LibPAS export'!MX57</f>
        <v>0.1591301</v>
      </c>
      <c r="KX55" s="284">
        <f>'LibPAS export'!MY57</f>
        <v>4.9102E-2</v>
      </c>
      <c r="KY55" s="284">
        <f>'LibPAS export'!MZ57</f>
        <v>0.17476800000000001</v>
      </c>
      <c r="KZ55" s="284">
        <f>'LibPAS export'!NA57</f>
        <v>3.7406500000000002E-2</v>
      </c>
      <c r="LA55" s="284">
        <f>'LibPAS export'!NB57</f>
        <v>8.4689299999999995E-2</v>
      </c>
      <c r="LB55" s="284">
        <f>'LibPAS export'!NC57</f>
        <v>7.2621599999999994E-2</v>
      </c>
      <c r="LC55" s="284">
        <f>'LibPAS export'!ND57</f>
        <v>0.58141259999999995</v>
      </c>
      <c r="LD55" s="284">
        <f>'LibPAS export'!NE57</f>
        <v>0.75618059999999998</v>
      </c>
      <c r="LE55" s="284">
        <f>'LibPAS export'!NF57</f>
        <v>1.49528E-2</v>
      </c>
      <c r="LF55" s="284">
        <f>'LibPAS export'!NG57</f>
        <v>0.82498800000000005</v>
      </c>
      <c r="LG55" s="284">
        <f>'LibPAS export'!NH57</f>
        <v>7.2598800000000005E-2</v>
      </c>
      <c r="LH55" s="284">
        <f>'LibPAS export'!NI57</f>
        <v>8.7460300000000005E-2</v>
      </c>
      <c r="LI55" s="284">
        <f>'LibPAS export'!NJ57</f>
        <v>14227</v>
      </c>
      <c r="LJ55" s="284">
        <f>'LibPAS export'!NK57</f>
        <v>11.09355</v>
      </c>
      <c r="LK55" s="284">
        <f>'LibPAS export'!NL57</f>
        <v>13989</v>
      </c>
      <c r="LL55" s="284">
        <f>'LibPAS export'!NM57</f>
        <v>13989</v>
      </c>
      <c r="LM55" s="284">
        <f>'LibPAS export'!NN57</f>
        <v>4561</v>
      </c>
      <c r="LN55" s="284">
        <f>'LibPAS export'!NO57</f>
        <v>0.45636599999999999</v>
      </c>
      <c r="LO55" s="284">
        <f>'LibPAS export'!NP57</f>
        <v>0.30856499999999998</v>
      </c>
      <c r="LP55" s="284">
        <f>'LibPAS export'!NQ57</f>
        <v>0.235069</v>
      </c>
      <c r="LQ55" s="284">
        <f>'LibPAS export'!NR57</f>
        <v>0.64148000000000005</v>
      </c>
      <c r="LR55" s="284">
        <f>'LibPAS export'!NS57</f>
        <v>2.1340699999999999</v>
      </c>
      <c r="LS55" s="284">
        <f>'LibPAS export'!NT57</f>
        <v>0.49321999999999999</v>
      </c>
      <c r="LT55" s="284">
        <f>'LibPAS export'!NU57</f>
        <v>7</v>
      </c>
      <c r="LU55" s="284">
        <f>'LibPAS export'!NV57</f>
        <v>5.1357600000000003</v>
      </c>
      <c r="LV55" s="284">
        <f>'LibPAS export'!NW57</f>
        <v>9</v>
      </c>
      <c r="LW55" s="284">
        <f>'LibPAS export'!NX57</f>
        <v>2.3437899999999998</v>
      </c>
      <c r="LX55" s="284">
        <f>'LibPAS export'!NY57</f>
        <v>0.37297000000000002</v>
      </c>
      <c r="LY55" s="284">
        <f>'LibPAS export'!NZ57</f>
        <v>0.37297000000000002</v>
      </c>
      <c r="LZ55" s="285">
        <f>'LibPAS export'!EH57</f>
        <v>3.4632900000000001E-2</v>
      </c>
      <c r="MA55" s="285">
        <f>'LibPAS export'!EI57</f>
        <v>1.0066999999999999E-3</v>
      </c>
      <c r="MB55" s="285">
        <f>'LibPAS export'!EJ57</f>
        <v>0.11751880000000001</v>
      </c>
      <c r="MC55" s="285">
        <f>'LibPAS export'!EK57</f>
        <v>0</v>
      </c>
      <c r="MD55" s="285">
        <f>'LibPAS export'!EL57</f>
        <v>9.1240299999999996E-2</v>
      </c>
      <c r="ME55" s="285">
        <f>'LibPAS export'!EM57</f>
        <v>2.0479999999999999E-4</v>
      </c>
      <c r="MF55" s="285">
        <f>'LibPAS export'!EN57</f>
        <v>0.8050638</v>
      </c>
      <c r="MG55" s="285">
        <f>'LibPAS export'!EO57</f>
        <v>6.7783399999999994E-2</v>
      </c>
      <c r="MH55" s="285">
        <f>'LibPAS export'!EP57</f>
        <v>0.31331759999999997</v>
      </c>
      <c r="MI55" s="285"/>
    </row>
    <row r="56" spans="1:347" x14ac:dyDescent="0.2">
      <c r="A56" s="6" t="str">
        <f>'LibPAS export'!G58</f>
        <v>NC0013</v>
      </c>
      <c r="B56" s="6" t="s">
        <v>2849</v>
      </c>
      <c r="C56" s="203" t="s">
        <v>2059</v>
      </c>
      <c r="D56" s="203" t="s">
        <v>2060</v>
      </c>
      <c r="E56" s="203" t="str">
        <f>'LibPAS export'!AG58</f>
        <v>NORTHWESTERN REGIONAL LIBRARY</v>
      </c>
      <c r="F56" s="203" t="str">
        <f>'LibPAS export'!AJ58</f>
        <v>SURRY</v>
      </c>
      <c r="G56" s="203" t="str">
        <f>'LibPAS export'!Y58</f>
        <v>111 N FRONT ST</v>
      </c>
      <c r="H56" s="203" t="str">
        <f>'LibPAS export'!Z58</f>
        <v>ELKIN</v>
      </c>
      <c r="I56" s="203" t="str">
        <f>'LibPAS export'!AA58</f>
        <v>28621</v>
      </c>
      <c r="J56" s="203" t="str">
        <f>'LibPAS export'!AB58</f>
        <v>3398</v>
      </c>
      <c r="K56" s="203" t="str">
        <f>'LibPAS export'!AC58</f>
        <v>111 N FRONT ST</v>
      </c>
      <c r="L56" s="203" t="str">
        <f>'LibPAS export'!AD58</f>
        <v>ELKIN</v>
      </c>
      <c r="M56" s="203" t="str">
        <f>'LibPAS export'!AE58</f>
        <v>28621</v>
      </c>
      <c r="N56" s="203" t="str">
        <f>'LibPAS export'!AF58</f>
        <v>3398</v>
      </c>
      <c r="O56" s="203" t="str">
        <f>'LibPAS export'!AK58</f>
        <v>John Hedrick</v>
      </c>
      <c r="P56" s="203" t="str">
        <f>'LibPAS export'!AL58</f>
        <v>(336) 835-4894</v>
      </c>
      <c r="Q56" s="203" t="str">
        <f>'LibPAS export'!AM58</f>
        <v>(336) 835-1356</v>
      </c>
      <c r="R56" s="203" t="str">
        <f>'LibPAS export'!AN58</f>
        <v>jhedrick@nwrl.org</v>
      </c>
      <c r="S56" s="203" t="str">
        <f>'LibPAS export'!AO58</f>
        <v>John Hedrick</v>
      </c>
      <c r="T56" s="203" t="str">
        <f>'LibPAS export'!AP58</f>
        <v>Library Director</v>
      </c>
      <c r="U56" s="203" t="str">
        <f>'LibPAS export'!AQ58</f>
        <v>(336) 835-4894</v>
      </c>
      <c r="V56" s="203" t="str">
        <f>'LibPAS export'!AR58</f>
        <v>(336) 835-1356</v>
      </c>
      <c r="W56" s="203" t="str">
        <f>'LibPAS export'!AS58</f>
        <v>jhedrick@nwrl.org</v>
      </c>
      <c r="X56" s="203">
        <f>'LibPAS export'!BB58</f>
        <v>0</v>
      </c>
      <c r="Y56" s="203">
        <f>'LibPAS export'!BC58</f>
        <v>13</v>
      </c>
      <c r="Z56" s="203">
        <f>'LibPAS export'!BD58</f>
        <v>1</v>
      </c>
      <c r="AA56" s="203">
        <f>'LibPAS export'!BE58</f>
        <v>0</v>
      </c>
      <c r="AB56" s="10">
        <f>'LibPAS export'!BH58</f>
        <v>32816</v>
      </c>
      <c r="AC56" s="203">
        <f>'LibPAS export'!BI58</f>
        <v>3</v>
      </c>
      <c r="AD56" s="203">
        <f>'LibPAS export'!BJ58</f>
        <v>0</v>
      </c>
      <c r="AE56" s="203">
        <f>'LibPAS export'!BK58</f>
        <v>3</v>
      </c>
      <c r="AF56" s="203">
        <f>'LibPAS export'!BL58</f>
        <v>45.19</v>
      </c>
      <c r="AG56" s="203">
        <f>'LibPAS export'!BM58</f>
        <v>48.19</v>
      </c>
      <c r="AH56" s="286">
        <f>'LibPAS export'!BN58</f>
        <v>6.2253599999999999E-2</v>
      </c>
      <c r="AI56" s="246">
        <f>'LibPAS export'!BO58</f>
        <v>64065</v>
      </c>
      <c r="AJ56" s="246" t="str">
        <f>'LibPAS export'!BP58</f>
        <v>$50,146-$75,219</v>
      </c>
      <c r="AK56" s="274" t="str">
        <f>'LibPAS export'!BQ58</f>
        <v>2004</v>
      </c>
      <c r="AL56" s="276">
        <f>'LibPAS export'!BR58</f>
        <v>36685</v>
      </c>
      <c r="AM56" s="276">
        <f>'LibPAS export'!BS58</f>
        <v>9.7799999999999994</v>
      </c>
      <c r="AN56" s="276">
        <f>'LibPAS export'!BT58</f>
        <v>10.02</v>
      </c>
      <c r="AO56" s="276">
        <f>'LibPAS export'!BU58</f>
        <v>10.52</v>
      </c>
      <c r="AP56" s="246">
        <f>'LibPAS export'!BW58</f>
        <v>317873</v>
      </c>
      <c r="AQ56" s="246">
        <f>'LibPAS export'!BX58</f>
        <v>1419088</v>
      </c>
      <c r="AR56" s="246">
        <f>'LibPAS export'!BY58</f>
        <v>1736961</v>
      </c>
      <c r="AS56" s="246">
        <f>'LibPAS export'!BZ58</f>
        <v>442059</v>
      </c>
      <c r="AT56" s="246">
        <f>'LibPAS export'!CA58</f>
        <v>13750</v>
      </c>
      <c r="AU56" s="246">
        <f>'LibPAS export'!CB58</f>
        <v>455809</v>
      </c>
      <c r="AV56" s="246">
        <f>'LibPAS export'!CC58</f>
        <v>10000</v>
      </c>
      <c r="AW56" s="246">
        <f>'LibPAS export'!CD58</f>
        <v>0</v>
      </c>
      <c r="AX56" s="246">
        <f>'LibPAS export'!CE58</f>
        <v>10000</v>
      </c>
      <c r="AY56" s="246">
        <f>'LibPAS export'!CF58</f>
        <v>131015</v>
      </c>
      <c r="AZ56" s="246">
        <f>'LibPAS export'!BV58</f>
        <v>2333785</v>
      </c>
      <c r="BA56" s="246">
        <f>'LibPAS export'!CH58</f>
        <v>1233704</v>
      </c>
      <c r="BB56" s="246">
        <f>'LibPAS export'!CI58</f>
        <v>429394</v>
      </c>
      <c r="BC56" s="246">
        <f>'LibPAS export'!CJ58</f>
        <v>1663098</v>
      </c>
      <c r="BD56" s="246">
        <f>'LibPAS export'!CK58</f>
        <v>124446</v>
      </c>
      <c r="BE56" s="246">
        <f>'LibPAS export'!CL58</f>
        <v>17501</v>
      </c>
      <c r="BF56" s="246">
        <f>'LibPAS export'!CM58</f>
        <v>7191</v>
      </c>
      <c r="BG56" s="246">
        <f>'LibPAS export'!CN58</f>
        <v>149138</v>
      </c>
      <c r="BH56" s="246">
        <f>'LibPAS export'!CO58</f>
        <v>508959</v>
      </c>
      <c r="BI56" s="246">
        <f>'LibPAS export'!CP58</f>
        <v>2321195</v>
      </c>
      <c r="BJ56" s="246">
        <f>'LibPAS export'!CQ58</f>
        <v>35520</v>
      </c>
      <c r="BK56" s="283">
        <f>'LibPAS export'!CG58</f>
        <v>1.52199E-2</v>
      </c>
      <c r="BL56" s="246">
        <f>'LibPAS export'!CR58</f>
        <v>0</v>
      </c>
      <c r="BM56" s="246">
        <f>'LibPAS export'!CS58</f>
        <v>0</v>
      </c>
      <c r="BN56" s="246">
        <f>'LibPAS export'!CT58</f>
        <v>0</v>
      </c>
      <c r="BO56" s="246">
        <f>'LibPAS export'!CU58</f>
        <v>0</v>
      </c>
      <c r="BP56" s="246">
        <f>'LibPAS export'!CV58</f>
        <v>0</v>
      </c>
      <c r="BQ56" s="246">
        <f>'LibPAS export'!CW58</f>
        <v>0</v>
      </c>
      <c r="BR56" s="10">
        <f>'LibPAS export'!CY58</f>
        <v>125033</v>
      </c>
      <c r="BS56" s="10">
        <f>'LibPAS export'!CZ58</f>
        <v>81124</v>
      </c>
      <c r="BT56" s="10">
        <f>'LibPAS export'!DA58</f>
        <v>206157</v>
      </c>
      <c r="BU56" s="10">
        <f>'LibPAS export'!DB58</f>
        <v>91620</v>
      </c>
      <c r="BV56" s="10">
        <f>'LibPAS export'!DC58</f>
        <v>45478</v>
      </c>
      <c r="BW56" s="10">
        <f>'LibPAS export'!DD58</f>
        <v>137098</v>
      </c>
      <c r="BX56" s="10">
        <f>'LibPAS export'!DE58</f>
        <v>14099</v>
      </c>
      <c r="BY56" s="10">
        <f>'LibPAS export'!DF58</f>
        <v>0</v>
      </c>
      <c r="BZ56" s="10">
        <f>'LibPAS export'!DG58</f>
        <v>14099</v>
      </c>
      <c r="CA56" s="10">
        <f>'LibPAS export'!DH58</f>
        <v>357354</v>
      </c>
      <c r="CB56" s="10" t="str">
        <f>'LibPAS export'!DI58</f>
        <v/>
      </c>
      <c r="CC56" s="10">
        <f>'LibPAS export'!DJ58</f>
        <v>357354</v>
      </c>
      <c r="CD56" s="10">
        <f>'LibPAS export'!DK58</f>
        <v>0</v>
      </c>
      <c r="CE56" s="258">
        <f>'LibPAS export'!DX58</f>
        <v>28983</v>
      </c>
      <c r="CF56" s="244">
        <f>'LibPAS export'!DP58</f>
        <v>2</v>
      </c>
      <c r="CG56" s="244">
        <f>'LibPAS export'!DQ58</f>
        <v>67</v>
      </c>
      <c r="CH56" s="244">
        <f>'LibPAS export'!DR58</f>
        <v>69</v>
      </c>
      <c r="CI56" s="258">
        <f>'LibPAS export'!DM58</f>
        <v>7633</v>
      </c>
      <c r="CJ56" s="258">
        <f>'LibPAS export'!EC58</f>
        <v>1993</v>
      </c>
      <c r="CK56" s="258">
        <f>'LibPAS export'!DN58</f>
        <v>14651</v>
      </c>
      <c r="CL56" s="258">
        <f>'LibPAS export'!EG58</f>
        <v>563</v>
      </c>
      <c r="CM56" s="203">
        <f>'LibPAS export'!DS58</f>
        <v>0</v>
      </c>
      <c r="CN56" s="203">
        <f>'LibPAS export'!EQ58</f>
        <v>98</v>
      </c>
      <c r="CO56" s="244">
        <f>'LibPAS export'!DL58</f>
        <v>212</v>
      </c>
      <c r="CP56" s="10">
        <f>'LibPAS export'!ET58</f>
        <v>210592</v>
      </c>
      <c r="CQ56" s="10">
        <f>'LibPAS export'!EU58</f>
        <v>36055</v>
      </c>
      <c r="CR56" s="10">
        <f>'LibPAS export'!EV58</f>
        <v>246647</v>
      </c>
      <c r="CS56" s="10" t="str">
        <f>'LibPAS export'!EW58</f>
        <v/>
      </c>
      <c r="CT56" s="10" t="str">
        <f>'LibPAS export'!EX58</f>
        <v/>
      </c>
      <c r="CU56" s="10" t="str">
        <f>'LibPAS export'!EY58</f>
        <v/>
      </c>
      <c r="CV56" s="10">
        <f>'LibPAS export'!EZ58</f>
        <v>182627</v>
      </c>
      <c r="CW56" s="10">
        <f>'LibPAS export'!FA58</f>
        <v>40520</v>
      </c>
      <c r="CX56" s="10">
        <f>'LibPAS export'!FB58</f>
        <v>223147</v>
      </c>
      <c r="CY56" s="10">
        <f>'LibPAS export'!FC58</f>
        <v>469794</v>
      </c>
      <c r="CZ56" s="10">
        <f>'LibPAS export'!FE58</f>
        <v>5106</v>
      </c>
      <c r="DA56" s="10" t="str">
        <f>'LibPAS export'!FF58</f>
        <v/>
      </c>
      <c r="DB56" s="10">
        <f>'LibPAS export'!FG58</f>
        <v>474900</v>
      </c>
      <c r="DC56" s="10">
        <f>'LibPAS export'!FH58</f>
        <v>7805</v>
      </c>
      <c r="DD56" s="10">
        <f>'LibPAS export'!FQ58</f>
        <v>429</v>
      </c>
      <c r="DE56" s="10">
        <f t="shared" si="0"/>
        <v>8234</v>
      </c>
      <c r="DF56" s="10">
        <f>'LibPAS export'!FI58</f>
        <v>38245</v>
      </c>
      <c r="DG56" s="10">
        <f>'LibPAS export'!FN58</f>
        <v>7138</v>
      </c>
      <c r="DH56" s="10" t="str">
        <f>'LibPAS export'!FR58</f>
        <v/>
      </c>
      <c r="DI56" s="10">
        <f>'LibPAS export'!FS58</f>
        <v>7567</v>
      </c>
      <c r="DJ56" s="258" t="str">
        <f>'LibPAS export'!FJ58</f>
        <v/>
      </c>
      <c r="DK56" s="258">
        <f>'LibPAS export'!FK58</f>
        <v>46050</v>
      </c>
      <c r="DL56" s="10" t="str">
        <f>'LibPAS export'!FU58</f>
        <v/>
      </c>
      <c r="DM56" s="10">
        <f>'LibPAS export'!FV58</f>
        <v>514853</v>
      </c>
      <c r="DN56" s="10">
        <f>'LibPAS export'!FW58</f>
        <v>5842</v>
      </c>
      <c r="DO56" s="10">
        <f>'LibPAS export'!FX58</f>
        <v>0</v>
      </c>
      <c r="DP56" s="10">
        <f>'LibPAS export'!ER58</f>
        <v>520695</v>
      </c>
      <c r="DQ56" s="10" t="str">
        <f>'LibPAS export'!FY58</f>
        <v/>
      </c>
      <c r="DR56" s="10">
        <f>'LibPAS export'!GA58</f>
        <v>59680</v>
      </c>
      <c r="DS56" s="10">
        <f>'LibPAS export'!GB58</f>
        <v>28107</v>
      </c>
      <c r="DT56" s="10">
        <f>'LibPAS export'!GC58</f>
        <v>87787</v>
      </c>
      <c r="DU56" s="10">
        <f>'LibPAS export'!GD58</f>
        <v>511394</v>
      </c>
      <c r="DV56" s="244">
        <f>'LibPAS export'!GO58</f>
        <v>1768</v>
      </c>
      <c r="DW56" s="244">
        <f>'LibPAS export'!GP58</f>
        <v>5</v>
      </c>
      <c r="DX56" s="244">
        <f>'LibPAS export'!GQ58</f>
        <v>3833</v>
      </c>
      <c r="DY56" s="244">
        <f>'LibPAS export'!GR58</f>
        <v>67</v>
      </c>
      <c r="DZ56" s="244">
        <f>'LibPAS export'!GS58</f>
        <v>135</v>
      </c>
      <c r="EA56" s="244" t="str">
        <f>'LibPAS export'!GT58</f>
        <v/>
      </c>
      <c r="EB56" s="244">
        <f>'LibPAS export'!GU58</f>
        <v>5808</v>
      </c>
      <c r="EC56" s="244">
        <f>'LibPAS export'!GV58</f>
        <v>23940</v>
      </c>
      <c r="ED56" s="244">
        <f>'LibPAS export'!GW58</f>
        <v>802</v>
      </c>
      <c r="EE56" s="244">
        <f>'LibPAS export'!GX58</f>
        <v>24742</v>
      </c>
      <c r="EF56" s="10">
        <f>'LibPAS export'!HB58</f>
        <v>70211</v>
      </c>
      <c r="EG56" s="10">
        <f>'LibPAS export'!HC58</f>
        <v>5122</v>
      </c>
      <c r="EH56" s="10">
        <f>'LibPAS export'!HD58</f>
        <v>75333</v>
      </c>
      <c r="EI56" s="10">
        <f>'LibPAS export'!GY58</f>
        <v>511</v>
      </c>
      <c r="EJ56" s="10">
        <f>'LibPAS export'!GZ58</f>
        <v>0</v>
      </c>
      <c r="EK56" s="10">
        <f>'LibPAS export'!HA58</f>
        <v>511</v>
      </c>
      <c r="EL56" s="10">
        <f>'LibPAS export'!HE58</f>
        <v>100586</v>
      </c>
      <c r="EM56" s="10" t="s">
        <v>5026</v>
      </c>
      <c r="EN56" s="10" t="s">
        <v>5026</v>
      </c>
      <c r="EO56" s="10" t="s">
        <v>5026</v>
      </c>
      <c r="EP56" s="10" t="s">
        <v>5026</v>
      </c>
      <c r="EQ56" s="258">
        <f>'LibPAS export'!HQ58</f>
        <v>589</v>
      </c>
      <c r="ER56" s="258">
        <f>'LibPAS export'!HR58</f>
        <v>3321</v>
      </c>
      <c r="ES56" s="10">
        <f>'LibPAS export'!HL58</f>
        <v>227474</v>
      </c>
      <c r="ET56" s="10" t="str">
        <f>'LibPAS export'!HJ58</f>
        <v>Did not track this year</v>
      </c>
      <c r="EU56" s="10" t="str">
        <f>'LibPAS export'!HK58</f>
        <v>Did not track this year</v>
      </c>
      <c r="EV56" s="244">
        <f>'LibPAS export'!HS58</f>
        <v>472</v>
      </c>
      <c r="EW56" s="244">
        <f>'LibPAS export'!HT58</f>
        <v>718</v>
      </c>
      <c r="EX56" s="203" t="str">
        <f>'LibPAS export'!AT58</f>
        <v>www.nwrl.org</v>
      </c>
      <c r="EY56" s="244">
        <f>'LibPAS export'!HU58</f>
        <v>56</v>
      </c>
      <c r="EZ56" s="244">
        <f>'LibPAS export'!HV58</f>
        <v>157</v>
      </c>
      <c r="FA56" s="258">
        <f>'LibPAS export'!HW58</f>
        <v>163877</v>
      </c>
      <c r="FB56" s="10" t="str">
        <f>'LibPAS export'!HY58</f>
        <v/>
      </c>
      <c r="FC56" s="10" t="str">
        <f>'LibPAS export'!HZ58</f>
        <v/>
      </c>
      <c r="FD56" s="203" t="s">
        <v>1530</v>
      </c>
      <c r="FE56" s="203" t="s">
        <v>1530</v>
      </c>
      <c r="FF56" s="203" t="s">
        <v>1530</v>
      </c>
      <c r="FG56" s="203" t="s">
        <v>1530</v>
      </c>
      <c r="FH56" s="203" t="s">
        <v>1530</v>
      </c>
      <c r="FI56" s="203" t="s">
        <v>1530</v>
      </c>
      <c r="FJ56" s="203" t="s">
        <v>1530</v>
      </c>
      <c r="FK56" s="203" t="s">
        <v>1530</v>
      </c>
      <c r="FL56" s="203" t="s">
        <v>1530</v>
      </c>
      <c r="FM56" s="203" t="s">
        <v>1530</v>
      </c>
      <c r="FN56" s="203" t="s">
        <v>1530</v>
      </c>
      <c r="FO56" s="203" t="s">
        <v>1530</v>
      </c>
      <c r="FP56" s="203" t="s">
        <v>1530</v>
      </c>
      <c r="FQ56" s="203" t="s">
        <v>1530</v>
      </c>
      <c r="FR56" s="203" t="s">
        <v>1530</v>
      </c>
      <c r="FS56" s="203" t="s">
        <v>1530</v>
      </c>
      <c r="FT56" s="203" t="s">
        <v>1530</v>
      </c>
      <c r="FU56" s="203" t="s">
        <v>1530</v>
      </c>
      <c r="FV56" s="203" t="s">
        <v>1530</v>
      </c>
      <c r="FW56" s="203" t="s">
        <v>1530</v>
      </c>
      <c r="FX56" s="203" t="s">
        <v>1530</v>
      </c>
      <c r="FY56" s="203" t="s">
        <v>1530</v>
      </c>
      <c r="FZ56" s="203" t="s">
        <v>1530</v>
      </c>
      <c r="GA56" s="203" t="s">
        <v>1530</v>
      </c>
      <c r="GB56" s="203" t="s">
        <v>1530</v>
      </c>
      <c r="GC56" s="203" t="str">
        <f>'LibPAS export'!G58</f>
        <v>NC0013</v>
      </c>
      <c r="GD56" s="203" t="str">
        <f>'LibPAS export'!H58</f>
        <v>R-NORTHWESTERN</v>
      </c>
      <c r="GE56" s="203" t="str">
        <f>'LibPAS export'!I58</f>
        <v>NO</v>
      </c>
      <c r="GF56" s="203" t="str">
        <f>'LibPAS export'!J58</f>
        <v>MJ</v>
      </c>
      <c r="GG56" s="203" t="str">
        <f>'LibPAS export'!K58</f>
        <v>MA</v>
      </c>
      <c r="GH56" s="203" t="str">
        <f>'LibPAS export'!L58</f>
        <v>Y</v>
      </c>
      <c r="GI56" s="203" t="str">
        <f>'LibPAS export'!M58</f>
        <v>MC1</v>
      </c>
      <c r="GJ56" s="203" t="str">
        <f>'LibPAS export'!N58</f>
        <v>N</v>
      </c>
      <c r="GK56" s="258">
        <f>'LibPAS export'!O58</f>
        <v>170012</v>
      </c>
      <c r="GL56" s="203">
        <f>'LibPAS export'!AH58</f>
        <v>2</v>
      </c>
      <c r="GM56" s="203" t="str">
        <f>'LibPAS export'!AI58</f>
        <v>Regional</v>
      </c>
      <c r="GN56" s="203" t="str">
        <f>'LibPAS export'!P58</f>
        <v>Yes</v>
      </c>
      <c r="GO56" s="203">
        <f>'LibPAS export'!Q58</f>
        <v>3266</v>
      </c>
      <c r="GP56" s="203">
        <f>'LibPAS export'!R58</f>
        <v>267</v>
      </c>
      <c r="GQ56" s="203">
        <f>'LibPAS export'!S58</f>
        <v>14661</v>
      </c>
      <c r="GR56" s="203">
        <f>'LibPAS export'!T58</f>
        <v>48053</v>
      </c>
      <c r="GS56" s="203">
        <f>'LibPAS export'!U58</f>
        <v>335</v>
      </c>
      <c r="GT56" s="203">
        <f>'LibPAS export'!V58</f>
        <v>61</v>
      </c>
      <c r="GU56" s="203">
        <f>'LibPAS export'!W58</f>
        <v>727</v>
      </c>
      <c r="GV56" s="203">
        <f>'LibPAS export'!X58</f>
        <v>7159</v>
      </c>
      <c r="GW56" s="283">
        <f>'LibPAS export'!GF58</f>
        <v>0.74894000000000005</v>
      </c>
      <c r="GX56" s="283">
        <f>'LibPAS export'!GG58</f>
        <v>0.24598</v>
      </c>
      <c r="GY56" s="245">
        <f>'LibPAS export'!GH58</f>
        <v>17.318529999999999</v>
      </c>
      <c r="GZ56" s="245">
        <f>'LibPAS export'!GI58</f>
        <v>19.31615</v>
      </c>
      <c r="HA56" s="245">
        <f>'LibPAS export'!GJ58</f>
        <v>13.954879999999999</v>
      </c>
      <c r="HB56" s="284">
        <f>'LibPAS export'!JC58</f>
        <v>4.4578800000000003</v>
      </c>
      <c r="HC56" s="284">
        <f>'LibPAS export'!JD58</f>
        <v>3.194</v>
      </c>
      <c r="HD56" s="284">
        <f>'LibPAS export'!JE58</f>
        <v>0.28642000000000001</v>
      </c>
      <c r="HE56" s="284">
        <f>'LibPAS export'!JF58</f>
        <v>26.441220000000001</v>
      </c>
      <c r="HF56" s="284">
        <f>'LibPAS export'!JG58</f>
        <v>18.944700000000001</v>
      </c>
      <c r="HG56" s="284">
        <f>'LibPAS export'!JH58</f>
        <v>1.69886</v>
      </c>
      <c r="HH56" s="284">
        <f>'LibPAS export'!JI58</f>
        <v>4.5389600000000003</v>
      </c>
      <c r="HI56" s="284">
        <f>'LibPAS export'!JJ58</f>
        <v>3.2520899999999999</v>
      </c>
      <c r="HJ56" s="284">
        <f>'LibPAS export'!JK58</f>
        <v>0.29163</v>
      </c>
      <c r="HK56" s="284">
        <f>'LibPAS export'!JL58</f>
        <v>10.204219999999999</v>
      </c>
      <c r="HL56" s="284">
        <f>'LibPAS export'!JM58</f>
        <v>7.3111600000000001</v>
      </c>
      <c r="HM56" s="284">
        <f>'LibPAS export'!JN58</f>
        <v>0.65563000000000005</v>
      </c>
      <c r="HN56" s="284">
        <f>'LibPAS export'!JO58</f>
        <v>23.076720000000002</v>
      </c>
      <c r="HO56" s="284">
        <f>'LibPAS export'!JP58</f>
        <v>16.534089999999999</v>
      </c>
      <c r="HP56" s="284">
        <f>'LibPAS export'!JQ58</f>
        <v>1.4826900000000001</v>
      </c>
      <c r="HQ56" s="284">
        <f>'LibPAS export'!JR58</f>
        <v>10.402089999999999</v>
      </c>
      <c r="HR56" s="284">
        <f>'LibPAS export'!JS58</f>
        <v>7.4529300000000003</v>
      </c>
      <c r="HS56" s="284">
        <f>'LibPAS export'!JT58</f>
        <v>0.66834000000000005</v>
      </c>
      <c r="HT56" s="284">
        <f>'LibPAS export'!JU58</f>
        <v>3.0627</v>
      </c>
      <c r="HU56" s="284">
        <f>'LibPAS export'!JV58</f>
        <v>3.0079899999999999</v>
      </c>
      <c r="HV56" s="284">
        <f>'LibPAS export'!JW58</f>
        <v>5.3766499999999997</v>
      </c>
      <c r="HW56" s="284">
        <f>'LibPAS export'!JX58</f>
        <v>8.1788900000000009</v>
      </c>
      <c r="HX56" s="284">
        <f>'LibPAS export'!JY58</f>
        <v>1.33799</v>
      </c>
      <c r="HY56" s="284">
        <f>'LibPAS export'!JZ58</f>
        <v>1.31254</v>
      </c>
      <c r="HZ56" s="284">
        <f>'LibPAS export'!KA58</f>
        <v>0.51636000000000004</v>
      </c>
      <c r="IA56" s="284">
        <f>'LibPAS export'!KB58</f>
        <v>0.59164000000000005</v>
      </c>
      <c r="IB56" s="284">
        <f>'LibPAS export'!KC58</f>
        <v>2.7799999999999999E-3</v>
      </c>
      <c r="IC56" s="284">
        <f>'LibPAS export'!KD58</f>
        <v>4.2199999999999998E-3</v>
      </c>
      <c r="ID56" s="284">
        <f>'LibPAS export'!KE58</f>
        <v>0.96391000000000004</v>
      </c>
      <c r="IE56" s="284">
        <f>'LibPAS export'!KF58</f>
        <v>0.14552999999999999</v>
      </c>
      <c r="IF56" s="284">
        <f>'LibPAS export'!KG58</f>
        <v>0.44309999999999999</v>
      </c>
      <c r="IG56" s="284">
        <f>'LibPAS export'!KH58</f>
        <v>4720</v>
      </c>
      <c r="IH56" s="284">
        <f>'LibPAS export'!KI58</f>
        <v>75824</v>
      </c>
      <c r="II56" s="284">
        <f>'LibPAS export'!KJ58</f>
        <v>75824</v>
      </c>
      <c r="IJ56" s="284">
        <f>'LibPAS export'!KK58</f>
        <v>10612</v>
      </c>
      <c r="IK56" s="284">
        <f>'LibPAS export'!KL58</f>
        <v>170464</v>
      </c>
      <c r="IL56" s="284">
        <f>'LibPAS export'!KM58</f>
        <v>170464</v>
      </c>
      <c r="IM56" s="284">
        <f>'LibPAS export'!KN58</f>
        <v>173565</v>
      </c>
      <c r="IN56" s="284">
        <f>'LibPAS export'!KO58</f>
        <v>173565</v>
      </c>
      <c r="IO56" s="284">
        <f>'LibPAS export'!KP58</f>
        <v>1.2641899999999999</v>
      </c>
      <c r="IP56" s="284">
        <f>'LibPAS export'!KQ58</f>
        <v>10805</v>
      </c>
      <c r="IQ56" s="284">
        <f>'LibPAS export'!KR58</f>
        <v>5.1947299999999998</v>
      </c>
      <c r="IR56" s="284">
        <f>'LibPAS export'!KS58</f>
        <v>2.6810399999999999</v>
      </c>
      <c r="IS56" s="284">
        <f>'LibPAS export'!KT58</f>
        <v>10.216699999999999</v>
      </c>
      <c r="IT56" s="284">
        <f>'LibPAS export'!KU58</f>
        <v>5.8819999999999997E-2</v>
      </c>
      <c r="IU56" s="284">
        <f>'LibPAS export'!KV58</f>
        <v>0.77061999999999997</v>
      </c>
      <c r="IV56" s="284">
        <f>'LibPAS export'!KW58</f>
        <v>13.727180000000001</v>
      </c>
      <c r="IW56" s="284">
        <f>'LibPAS export'!KX58</f>
        <v>9.7822399999999998</v>
      </c>
      <c r="IX56" s="284">
        <f>'LibPAS export'!KY58</f>
        <v>2.42265</v>
      </c>
      <c r="IY56" s="284">
        <f>'LibPAS export'!KZ58</f>
        <v>0</v>
      </c>
      <c r="IZ56" s="284">
        <f>'LibPAS export'!LA58</f>
        <v>1.25E-3</v>
      </c>
      <c r="JA56" s="284">
        <f>'LibPAS export'!LB58</f>
        <v>0.17047999999999999</v>
      </c>
      <c r="JB56" s="284">
        <f>'LibPAS export'!LC58</f>
        <v>4.0999999999999999E-4</v>
      </c>
      <c r="JC56" s="284">
        <f>'LibPAS export'!LD58</f>
        <v>3.4169999999999999E-2</v>
      </c>
      <c r="JD56" s="284">
        <f>'LibPAS export'!LE58</f>
        <v>0.54893999999999998</v>
      </c>
      <c r="JE56" s="284">
        <f>'LibPAS export'!LF58</f>
        <v>2.4149400000000001</v>
      </c>
      <c r="JF56" s="284">
        <f>'LibPAS export'!LG58</f>
        <v>2.1019299999999999</v>
      </c>
      <c r="JG56" s="284">
        <f>'LibPAS export'!LH58</f>
        <v>0.26579999999999998</v>
      </c>
      <c r="JH56" s="284">
        <f>'LibPAS export'!LI58</f>
        <v>330</v>
      </c>
      <c r="JI56" s="284">
        <f>'LibPAS export'!LJ58</f>
        <v>0.78598999999999997</v>
      </c>
      <c r="JJ56" s="284">
        <f>'LibPAS export'!LK58</f>
        <v>2.9936699999999998</v>
      </c>
      <c r="JK56" s="284">
        <f>'LibPAS export'!LL58</f>
        <v>109</v>
      </c>
      <c r="JL56" s="284">
        <f>'LibPAS export'!LM58</f>
        <v>173</v>
      </c>
      <c r="JM56" s="284">
        <f>'LibPAS export'!LN58</f>
        <v>13.653119999999999</v>
      </c>
      <c r="JN56" s="284">
        <f>'LibPAS export'!LO58</f>
        <v>0.87722</v>
      </c>
      <c r="JO56" s="284">
        <f>'LibPAS export'!LP58</f>
        <v>0.73197999999999996</v>
      </c>
      <c r="JP56" s="284">
        <f>'LibPAS export'!LQ58</f>
        <v>0.28344999999999998</v>
      </c>
      <c r="JQ56" s="284">
        <f>'LibPAS export'!LR58</f>
        <v>1.7649999999999999E-2</v>
      </c>
      <c r="JR56" s="284">
        <f>'LibPAS export'!LS58</f>
        <v>0.51476999999999995</v>
      </c>
      <c r="JS56" s="284">
        <f>'LibPAS export'!LT58</f>
        <v>9</v>
      </c>
      <c r="JT56" s="284">
        <f>'LibPAS export'!LU58</f>
        <v>13</v>
      </c>
      <c r="JU56" s="284">
        <f>'LibPAS export'!LV58</f>
        <v>1.0181899999999999</v>
      </c>
      <c r="JV56" s="284">
        <f>'LibPAS export'!LW58</f>
        <v>10013</v>
      </c>
      <c r="JW56" s="284">
        <f>'LibPAS export'!LX58</f>
        <v>15.583679999999999</v>
      </c>
      <c r="JX56" s="284">
        <f>'LibPAS export'!LY58</f>
        <v>9834</v>
      </c>
      <c r="JY56" s="284">
        <f>'LibPAS export'!LZ58</f>
        <v>6.9318</v>
      </c>
      <c r="JZ56" s="284">
        <f>'LibPAS export'!MA58</f>
        <v>15.86711</v>
      </c>
      <c r="KA56" s="284">
        <f>'LibPAS export'!MB58</f>
        <v>0.44480999999999998</v>
      </c>
      <c r="KB56" s="284">
        <f>'LibPAS export'!MC58</f>
        <v>4374</v>
      </c>
      <c r="KC56" s="284">
        <f>'LibPAS export'!MD58</f>
        <v>0.79101999999999995</v>
      </c>
      <c r="KD56" s="284">
        <f>'LibPAS export'!ME58</f>
        <v>0.29163</v>
      </c>
      <c r="KE56" s="284">
        <f>'LibPAS export'!MF58</f>
        <v>0.8054</v>
      </c>
      <c r="KF56" s="284">
        <f>'LibPAS export'!MG58</f>
        <v>19.30217</v>
      </c>
      <c r="KG56" s="284">
        <f>'LibPAS export'!MH58</f>
        <v>5.9313500000000001</v>
      </c>
      <c r="KH56" s="284">
        <f>'LibPAS export'!MI58</f>
        <v>4.5389600000000003</v>
      </c>
      <c r="KI56" s="284">
        <f>'LibPAS export'!MJ58</f>
        <v>45.076920000000001</v>
      </c>
      <c r="KJ56" s="284">
        <f>'LibPAS export'!MK58</f>
        <v>34511</v>
      </c>
      <c r="KK56" s="284">
        <f>'LibPAS export'!ML58</f>
        <v>25600</v>
      </c>
      <c r="KL56" s="284">
        <f>'LibPAS export'!MM58</f>
        <v>9.2549999999999993E-2</v>
      </c>
      <c r="KM56" s="284">
        <f>'LibPAS export'!MN58</f>
        <v>0.21185000000000001</v>
      </c>
      <c r="KN56" s="284">
        <f>'LibPAS export'!MO58</f>
        <v>9.4229999999999994E-2</v>
      </c>
      <c r="KO56" s="284">
        <f>'LibPAS export'!MP58</f>
        <v>5.7600000000000004E-3</v>
      </c>
      <c r="KP56" s="284">
        <f>'LibPAS export'!MQ58</f>
        <v>1.319E-2</v>
      </c>
      <c r="KQ56" s="284">
        <f>'LibPAS export'!MR58</f>
        <v>5.8700000000000002E-3</v>
      </c>
      <c r="KR56" s="284">
        <f>'LibPAS export'!MS58</f>
        <v>1</v>
      </c>
      <c r="KS56" s="284">
        <f>'LibPAS export'!MT58</f>
        <v>6.2253599999999999E-2</v>
      </c>
      <c r="KT56" s="284">
        <f>'LibPAS export'!MU58</f>
        <v>0.93774639999999998</v>
      </c>
      <c r="KU56" s="284">
        <f>'LibPAS export'!MV58</f>
        <v>0.25818920000000001</v>
      </c>
      <c r="KV56" s="284">
        <f>'LibPAS export'!MW58</f>
        <v>0.74181079999999999</v>
      </c>
      <c r="KW56" s="284">
        <f>'LibPAS export'!MX58</f>
        <v>6.4250500000000002E-2</v>
      </c>
      <c r="KX56" s="284">
        <f>'LibPAS export'!MY58</f>
        <v>7.5396999999999999E-3</v>
      </c>
      <c r="KY56" s="284">
        <f>'LibPAS export'!MZ58</f>
        <v>0.18498829999999999</v>
      </c>
      <c r="KZ56" s="284">
        <f>'LibPAS export'!NA58</f>
        <v>3.0980000000000001E-3</v>
      </c>
      <c r="LA56" s="284">
        <f>'LibPAS export'!NB58</f>
        <v>0.21926590000000001</v>
      </c>
      <c r="LB56" s="284">
        <f>'LibPAS export'!NC58</f>
        <v>5.3612899999999998E-2</v>
      </c>
      <c r="LC56" s="284">
        <f>'LibPAS export'!ND58</f>
        <v>0.53149519999999995</v>
      </c>
      <c r="LD56" s="284">
        <f>'LibPAS export'!NE58</f>
        <v>0.71648350000000005</v>
      </c>
      <c r="LE56" s="284">
        <f>'LibPAS export'!NF58</f>
        <v>4.2849000000000003E-3</v>
      </c>
      <c r="LF56" s="284">
        <f>'LibPAS export'!NG58</f>
        <v>0.74426780000000003</v>
      </c>
      <c r="LG56" s="284">
        <f>'LibPAS export'!NH58</f>
        <v>5.6138399999999998E-2</v>
      </c>
      <c r="LH56" s="284">
        <f>'LibPAS export'!NI58</f>
        <v>0.19530890000000001</v>
      </c>
      <c r="LI56" s="284">
        <f>'LibPAS export'!NJ58</f>
        <v>8910</v>
      </c>
      <c r="LJ56" s="284">
        <f>'LibPAS export'!NK58</f>
        <v>5.8254000000000001</v>
      </c>
      <c r="LK56" s="284">
        <f>'LibPAS export'!NL58</f>
        <v>56670</v>
      </c>
      <c r="LL56" s="284">
        <f>'LibPAS export'!NM58</f>
        <v>56670</v>
      </c>
      <c r="LM56" s="284">
        <f>'LibPAS export'!NN58</f>
        <v>3527</v>
      </c>
      <c r="LN56" s="284">
        <f>'LibPAS export'!NO58</f>
        <v>0.83443520000000004</v>
      </c>
      <c r="LO56" s="284">
        <f>'LibPAS export'!NP58</f>
        <v>0.1173477</v>
      </c>
      <c r="LP56" s="284">
        <f>'LibPAS export'!NQ58</f>
        <v>4.8217099999999999E-2</v>
      </c>
      <c r="LQ56" s="284">
        <f>'LibPAS export'!NR58</f>
        <v>0.42205999999999999</v>
      </c>
      <c r="LR56" s="284">
        <f>'LibPAS export'!NS58</f>
        <v>1.2126300000000001</v>
      </c>
      <c r="LS56" s="284">
        <f>'LibPAS export'!NT58</f>
        <v>0.31308999999999998</v>
      </c>
      <c r="LT56" s="284">
        <f>'LibPAS export'!NU58</f>
        <v>29</v>
      </c>
      <c r="LU56" s="284">
        <f>'LibPAS export'!NV58</f>
        <v>4.1840999999999999</v>
      </c>
      <c r="LV56" s="284">
        <f>'LibPAS export'!NW58</f>
        <v>72</v>
      </c>
      <c r="LW56" s="284">
        <f>'LibPAS export'!NX58</f>
        <v>3.4913599999999998</v>
      </c>
      <c r="LX56" s="284">
        <f>'LibPAS export'!NY58</f>
        <v>0.22431999999999999</v>
      </c>
      <c r="LY56" s="284">
        <f>'LibPAS export'!NZ58</f>
        <v>0.22311</v>
      </c>
      <c r="LZ56" s="285">
        <f>'LibPAS export'!EH58</f>
        <v>3.6937999999999999E-2</v>
      </c>
      <c r="MA56" s="285">
        <f>'LibPAS export'!EI58</f>
        <v>5.1469999999999999E-4</v>
      </c>
      <c r="MB56" s="285">
        <f>'LibPAS export'!EJ58</f>
        <v>7.6573500000000003E-2</v>
      </c>
      <c r="MC56" s="285">
        <f>'LibPAS export'!EK58</f>
        <v>0</v>
      </c>
      <c r="MD56" s="285">
        <f>'LibPAS export'!EL58</f>
        <v>7.0367799999999994E-2</v>
      </c>
      <c r="ME56" s="285">
        <f>'LibPAS export'!EM58</f>
        <v>1.6750000000000001E-4</v>
      </c>
      <c r="MF56" s="285">
        <f>'LibPAS export'!EN58</f>
        <v>0.86761889999999997</v>
      </c>
      <c r="MG56" s="285">
        <f>'LibPAS export'!EO58</f>
        <v>2.33709E-2</v>
      </c>
      <c r="MH56" s="285">
        <f>'LibPAS export'!EP58</f>
        <v>0.4285561</v>
      </c>
      <c r="MI56" s="285"/>
    </row>
    <row r="57" spans="1:347" x14ac:dyDescent="0.2">
      <c r="A57" s="6" t="str">
        <f>'LibPAS export'!G59</f>
        <v>NC0048</v>
      </c>
      <c r="B57" s="6" t="s">
        <v>2850</v>
      </c>
      <c r="C57" s="203" t="s">
        <v>2062</v>
      </c>
      <c r="D57" s="203" t="s">
        <v>2063</v>
      </c>
      <c r="E57" s="203" t="str">
        <f>'LibPAS export'!AG59</f>
        <v>ONSLOW COUNTY PUBLIC LIBRARY</v>
      </c>
      <c r="F57" s="203" t="str">
        <f>'LibPAS export'!AJ59</f>
        <v>ONSLOW</v>
      </c>
      <c r="G57" s="203" t="str">
        <f>'LibPAS export'!Y59</f>
        <v>58 DORIS AVENUE E</v>
      </c>
      <c r="H57" s="203" t="str">
        <f>'LibPAS export'!Z59</f>
        <v>JACKSONVILLE</v>
      </c>
      <c r="I57" s="203" t="str">
        <f>'LibPAS export'!AA59</f>
        <v>28540</v>
      </c>
      <c r="J57" s="203" t="str">
        <f>'LibPAS export'!AB59</f>
        <v>5197</v>
      </c>
      <c r="K57" s="203" t="str">
        <f>'LibPAS export'!AC59</f>
        <v>58 DORIS AVENUE E</v>
      </c>
      <c r="L57" s="203" t="str">
        <f>'LibPAS export'!AD59</f>
        <v>JACKSONVILLE</v>
      </c>
      <c r="M57" s="203" t="str">
        <f>'LibPAS export'!AE59</f>
        <v>28540</v>
      </c>
      <c r="N57" s="203" t="str">
        <f>'LibPAS export'!AF59</f>
        <v>5148</v>
      </c>
      <c r="O57" s="203" t="str">
        <f>'LibPAS export'!AK59</f>
        <v>Estell Carter</v>
      </c>
      <c r="P57" s="203" t="str">
        <f>'LibPAS export'!AL59</f>
        <v>(910) 455-7350</v>
      </c>
      <c r="Q57" s="203" t="str">
        <f>'LibPAS export'!AM59</f>
        <v>(910) 455-3974</v>
      </c>
      <c r="R57" s="203" t="str">
        <f>'LibPAS export'!AN59</f>
        <v>estell_carter@onslowcountync.gov</v>
      </c>
      <c r="S57" s="203" t="str">
        <f>'LibPAS export'!AO59</f>
        <v>Estell Carter</v>
      </c>
      <c r="T57" s="203" t="str">
        <f>'LibPAS export'!AP59</f>
        <v>Director</v>
      </c>
      <c r="U57" s="203" t="str">
        <f>'LibPAS export'!AQ59</f>
        <v>(910) 937-1425</v>
      </c>
      <c r="V57" s="203" t="str">
        <f>'LibPAS export'!AR59</f>
        <v>(910) 455-3974</v>
      </c>
      <c r="W57" s="203" t="str">
        <f>'LibPAS export'!AS59</f>
        <v>Estell_Carter@onslowcountync.gov</v>
      </c>
      <c r="X57" s="203">
        <f>'LibPAS export'!BB59</f>
        <v>1</v>
      </c>
      <c r="Y57" s="203">
        <f>'LibPAS export'!BC59</f>
        <v>3</v>
      </c>
      <c r="Z57" s="203">
        <f>'LibPAS export'!BD59</f>
        <v>0</v>
      </c>
      <c r="AA57" s="203">
        <f>'LibPAS export'!BE59</f>
        <v>0</v>
      </c>
      <c r="AB57" s="10">
        <f>'LibPAS export'!BH59</f>
        <v>10852</v>
      </c>
      <c r="AC57" s="203">
        <f>'LibPAS export'!BI59</f>
        <v>5</v>
      </c>
      <c r="AD57" s="203">
        <f>'LibPAS export'!BJ59</f>
        <v>0</v>
      </c>
      <c r="AE57" s="203">
        <f>'LibPAS export'!BK59</f>
        <v>5</v>
      </c>
      <c r="AF57" s="203">
        <f>'LibPAS export'!BL59</f>
        <v>30</v>
      </c>
      <c r="AG57" s="203">
        <f>'LibPAS export'!BM59</f>
        <v>35</v>
      </c>
      <c r="AH57" s="286">
        <f>'LibPAS export'!BN59</f>
        <v>0.14285709999999999</v>
      </c>
      <c r="AI57" s="246">
        <f>'LibPAS export'!BO59</f>
        <v>81120</v>
      </c>
      <c r="AJ57" s="246" t="str">
        <f>'LibPAS export'!BP59</f>
        <v>70,196 -112,314</v>
      </c>
      <c r="AK57" s="274" t="str">
        <f>'LibPAS export'!BQ59</f>
        <v>2013</v>
      </c>
      <c r="AL57" s="276">
        <f>'LibPAS export'!BR59</f>
        <v>43844</v>
      </c>
      <c r="AM57" s="276">
        <f>'LibPAS export'!BS59</f>
        <v>10.4</v>
      </c>
      <c r="AN57" s="276">
        <f>'LibPAS export'!BT59</f>
        <v>12.17</v>
      </c>
      <c r="AO57" s="276">
        <f>'LibPAS export'!BU59</f>
        <v>19.48</v>
      </c>
      <c r="AP57" s="246">
        <f>'LibPAS export'!BW59</f>
        <v>0</v>
      </c>
      <c r="AQ57" s="246">
        <f>'LibPAS export'!BX59</f>
        <v>1546670</v>
      </c>
      <c r="AR57" s="246">
        <f>'LibPAS export'!BY59</f>
        <v>1546670</v>
      </c>
      <c r="AS57" s="246">
        <f>'LibPAS export'!BZ59</f>
        <v>207046</v>
      </c>
      <c r="AT57" s="246">
        <f>'LibPAS export'!CA59</f>
        <v>0</v>
      </c>
      <c r="AU57" s="246">
        <f>'LibPAS export'!CB59</f>
        <v>207046</v>
      </c>
      <c r="AV57" s="246">
        <f>'LibPAS export'!CC59</f>
        <v>0</v>
      </c>
      <c r="AW57" s="246">
        <f>'LibPAS export'!CD59</f>
        <v>23418</v>
      </c>
      <c r="AX57" s="246">
        <f>'LibPAS export'!CE59</f>
        <v>23418</v>
      </c>
      <c r="AY57" s="246">
        <f>'LibPAS export'!CF59</f>
        <v>171703</v>
      </c>
      <c r="AZ57" s="246">
        <f>'LibPAS export'!BV59</f>
        <v>1948837</v>
      </c>
      <c r="BA57" s="246">
        <f>'LibPAS export'!CH59</f>
        <v>1128023</v>
      </c>
      <c r="BB57" s="246">
        <f>'LibPAS export'!CI59</f>
        <v>344118</v>
      </c>
      <c r="BC57" s="246">
        <f>'LibPAS export'!CJ59</f>
        <v>1472141</v>
      </c>
      <c r="BD57" s="246">
        <f>'LibPAS export'!CK59</f>
        <v>100224</v>
      </c>
      <c r="BE57" s="246">
        <f>'LibPAS export'!CL59</f>
        <v>24705</v>
      </c>
      <c r="BF57" s="246">
        <f>'LibPAS export'!CM59</f>
        <v>33772</v>
      </c>
      <c r="BG57" s="246">
        <f>'LibPAS export'!CN59</f>
        <v>158701</v>
      </c>
      <c r="BH57" s="246">
        <f>'LibPAS export'!CO59</f>
        <v>317995</v>
      </c>
      <c r="BI57" s="246">
        <f>'LibPAS export'!CP59</f>
        <v>1948837</v>
      </c>
      <c r="BJ57" s="246">
        <f>'LibPAS export'!CQ59</f>
        <v>238793</v>
      </c>
      <c r="BK57" s="283">
        <f>'LibPAS export'!CG59</f>
        <v>0.122531</v>
      </c>
      <c r="BL57" s="246">
        <f>'LibPAS export'!CR59</f>
        <v>0</v>
      </c>
      <c r="BM57" s="246">
        <f>'LibPAS export'!CS59</f>
        <v>0</v>
      </c>
      <c r="BN57" s="246">
        <f>'LibPAS export'!CT59</f>
        <v>0</v>
      </c>
      <c r="BO57" s="246">
        <f>'LibPAS export'!CU59</f>
        <v>0</v>
      </c>
      <c r="BP57" s="246">
        <f>'LibPAS export'!CV59</f>
        <v>0</v>
      </c>
      <c r="BQ57" s="246">
        <f>'LibPAS export'!CW59</f>
        <v>0</v>
      </c>
      <c r="BR57" s="10">
        <f>'LibPAS export'!CY59</f>
        <v>42940</v>
      </c>
      <c r="BS57" s="10">
        <f>'LibPAS export'!CZ59</f>
        <v>28088</v>
      </c>
      <c r="BT57" s="10">
        <f>'LibPAS export'!DA59</f>
        <v>71028</v>
      </c>
      <c r="BU57" s="10">
        <f>'LibPAS export'!DB59</f>
        <v>28476</v>
      </c>
      <c r="BV57" s="10">
        <f>'LibPAS export'!DC59</f>
        <v>11936</v>
      </c>
      <c r="BW57" s="10">
        <f>'LibPAS export'!DD59</f>
        <v>40412</v>
      </c>
      <c r="BX57" s="10">
        <f>'LibPAS export'!DE59</f>
        <v>6402</v>
      </c>
      <c r="BY57" s="10">
        <f>'LibPAS export'!DF59</f>
        <v>1326</v>
      </c>
      <c r="BZ57" s="10">
        <f>'LibPAS export'!DG59</f>
        <v>7728</v>
      </c>
      <c r="CA57" s="10">
        <f>'LibPAS export'!DH59</f>
        <v>119168</v>
      </c>
      <c r="CB57" s="10" t="str">
        <f>'LibPAS export'!DI59</f>
        <v/>
      </c>
      <c r="CC57" s="10">
        <f>'LibPAS export'!DJ59</f>
        <v>119168</v>
      </c>
      <c r="CD57" s="10">
        <f>'LibPAS export'!DK59</f>
        <v>0</v>
      </c>
      <c r="CE57" s="258">
        <f>'LibPAS export'!DX59</f>
        <v>42809</v>
      </c>
      <c r="CF57" s="244">
        <f>'LibPAS export'!DP59</f>
        <v>7</v>
      </c>
      <c r="CG57" s="244">
        <f>'LibPAS export'!DQ59</f>
        <v>67</v>
      </c>
      <c r="CH57" s="244">
        <f>'LibPAS export'!DR59</f>
        <v>74</v>
      </c>
      <c r="CI57" s="258">
        <f>'LibPAS export'!DM59</f>
        <v>8203</v>
      </c>
      <c r="CJ57" s="258">
        <f>'LibPAS export'!EC59</f>
        <v>11566</v>
      </c>
      <c r="CK57" s="258">
        <f>'LibPAS export'!DN59</f>
        <v>8109</v>
      </c>
      <c r="CL57" s="258">
        <f>'LibPAS export'!EG59</f>
        <v>793</v>
      </c>
      <c r="CM57" s="203">
        <f>'LibPAS export'!DS59</f>
        <v>0</v>
      </c>
      <c r="CN57" s="203" t="s">
        <v>2305</v>
      </c>
      <c r="CO57" s="244">
        <f>'LibPAS export'!DL59</f>
        <v>142</v>
      </c>
      <c r="CP57" s="10">
        <f>'LibPAS export'!ET59</f>
        <v>133808</v>
      </c>
      <c r="CQ57" s="10">
        <f>'LibPAS export'!EU59</f>
        <v>44136</v>
      </c>
      <c r="CR57" s="10">
        <f>'LibPAS export'!EV59</f>
        <v>177944</v>
      </c>
      <c r="CS57" s="10">
        <f>'LibPAS export'!EW59</f>
        <v>23336</v>
      </c>
      <c r="CT57" s="10">
        <f>'LibPAS export'!EX59</f>
        <v>2415</v>
      </c>
      <c r="CU57" s="10">
        <f>'LibPAS export'!EY59</f>
        <v>25751</v>
      </c>
      <c r="CV57" s="10">
        <f>'LibPAS export'!EZ59</f>
        <v>144859</v>
      </c>
      <c r="CW57" s="10">
        <f>'LibPAS export'!FA59</f>
        <v>29938</v>
      </c>
      <c r="CX57" s="10">
        <f>'LibPAS export'!FB59</f>
        <v>174797</v>
      </c>
      <c r="CY57" s="10">
        <f>'LibPAS export'!FC59</f>
        <v>378492</v>
      </c>
      <c r="CZ57" s="10">
        <f>'LibPAS export'!FE59</f>
        <v>1698</v>
      </c>
      <c r="DA57" s="10" t="str">
        <f>'LibPAS export'!FF59</f>
        <v/>
      </c>
      <c r="DB57" s="10">
        <f>'LibPAS export'!FG59</f>
        <v>380190</v>
      </c>
      <c r="DC57" s="10">
        <f>'LibPAS export'!FH59</f>
        <v>34928</v>
      </c>
      <c r="DD57" s="10">
        <f>'LibPAS export'!FQ59</f>
        <v>6070</v>
      </c>
      <c r="DE57" s="10">
        <f t="shared" si="0"/>
        <v>40998</v>
      </c>
      <c r="DF57" s="10">
        <f>'LibPAS export'!FI59</f>
        <v>39775</v>
      </c>
      <c r="DG57" s="10">
        <f>'LibPAS export'!FN59</f>
        <v>18396</v>
      </c>
      <c r="DH57" s="10" t="str">
        <f>'LibPAS export'!FR59</f>
        <v/>
      </c>
      <c r="DI57" s="10">
        <f>'LibPAS export'!FS59</f>
        <v>24466</v>
      </c>
      <c r="DJ57" s="258" t="str">
        <f>'LibPAS export'!FJ59</f>
        <v/>
      </c>
      <c r="DK57" s="258">
        <f>'LibPAS export'!FK59</f>
        <v>74703</v>
      </c>
      <c r="DL57" s="10">
        <f>'LibPAS export'!FU59</f>
        <v>298189</v>
      </c>
      <c r="DM57" s="10">
        <f>'LibPAS export'!FV59</f>
        <v>183142</v>
      </c>
      <c r="DN57" s="10" t="str">
        <f>'LibPAS export'!FW59</f>
        <v/>
      </c>
      <c r="DO57" s="10" t="str">
        <f>'LibPAS export'!FX59</f>
        <v/>
      </c>
      <c r="DP57" s="10">
        <f>'LibPAS export'!ER59</f>
        <v>481331</v>
      </c>
      <c r="DQ57" s="10">
        <f>'LibPAS export'!FY59</f>
        <v>31</v>
      </c>
      <c r="DR57" s="10">
        <f>'LibPAS export'!GA59</f>
        <v>37466</v>
      </c>
      <c r="DS57" s="10">
        <f>'LibPAS export'!GB59</f>
        <v>11168</v>
      </c>
      <c r="DT57" s="10">
        <f>'LibPAS export'!GC59</f>
        <v>48634</v>
      </c>
      <c r="DU57" s="10">
        <f>'LibPAS export'!GD59</f>
        <v>345982</v>
      </c>
      <c r="DV57" s="244">
        <f>'LibPAS export'!GO59</f>
        <v>31</v>
      </c>
      <c r="DW57" s="244">
        <f>'LibPAS export'!GP59</f>
        <v>3</v>
      </c>
      <c r="DX57" s="244">
        <f>'LibPAS export'!GQ59</f>
        <v>733</v>
      </c>
      <c r="DY57" s="244">
        <f>'LibPAS export'!GR59</f>
        <v>15</v>
      </c>
      <c r="DZ57" s="244">
        <f>'LibPAS export'!GS59</f>
        <v>67</v>
      </c>
      <c r="EA57" s="244">
        <f>'LibPAS export'!GT59</f>
        <v>2</v>
      </c>
      <c r="EB57" s="244">
        <f>'LibPAS export'!GU59</f>
        <v>851</v>
      </c>
      <c r="EC57" s="244">
        <f>'LibPAS export'!GV59</f>
        <v>425</v>
      </c>
      <c r="ED57" s="244">
        <f>'LibPAS export'!GW59</f>
        <v>95</v>
      </c>
      <c r="EE57" s="244">
        <f>'LibPAS export'!GX59</f>
        <v>520</v>
      </c>
      <c r="EF57" s="10">
        <f>'LibPAS export'!HB59</f>
        <v>23523</v>
      </c>
      <c r="EG57" s="10">
        <f>'LibPAS export'!HC59</f>
        <v>1002</v>
      </c>
      <c r="EH57" s="10">
        <f>'LibPAS export'!HD59</f>
        <v>24525</v>
      </c>
      <c r="EI57" s="10">
        <f>'LibPAS export'!GY59</f>
        <v>615</v>
      </c>
      <c r="EJ57" s="10">
        <f>'LibPAS export'!GZ59</f>
        <v>155</v>
      </c>
      <c r="EK57" s="10">
        <f>'LibPAS export'!HA59</f>
        <v>770</v>
      </c>
      <c r="EL57" s="10">
        <f>'LibPAS export'!HE59</f>
        <v>25815</v>
      </c>
      <c r="EM57" s="10" t="s">
        <v>5026</v>
      </c>
      <c r="EN57" s="10" t="s">
        <v>5026</v>
      </c>
      <c r="EO57" s="10" t="s">
        <v>5026</v>
      </c>
      <c r="EP57" s="10" t="s">
        <v>5026</v>
      </c>
      <c r="EQ57" s="258">
        <f>'LibPAS export'!HQ59</f>
        <v>82</v>
      </c>
      <c r="ER57" s="258">
        <f>'LibPAS export'!HR59</f>
        <v>1331</v>
      </c>
      <c r="ES57" s="10" t="str">
        <f>'LibPAS export'!HL59</f>
        <v/>
      </c>
      <c r="ET57" s="10" t="str">
        <f>'LibPAS export'!HJ59</f>
        <v>Did not track this year</v>
      </c>
      <c r="EU57" s="10" t="str">
        <f>'LibPAS export'!HK59</f>
        <v>Did not track this year</v>
      </c>
      <c r="EV57" s="244">
        <f>'LibPAS export'!HS59</f>
        <v>659</v>
      </c>
      <c r="EW57" s="244">
        <f>'LibPAS export'!HT59</f>
        <v>127</v>
      </c>
      <c r="EX57" s="203" t="str">
        <f>'LibPAS export'!AT59</f>
        <v>www.onslowcountync.gov/library/</v>
      </c>
      <c r="EY57" s="244">
        <f>'LibPAS export'!HU59</f>
        <v>42</v>
      </c>
      <c r="EZ57" s="244">
        <f>'LibPAS export'!HV59</f>
        <v>79</v>
      </c>
      <c r="FA57" s="258">
        <f>'LibPAS export'!HW59</f>
        <v>76143</v>
      </c>
      <c r="FB57" s="10" t="str">
        <f>'LibPAS export'!HY59</f>
        <v/>
      </c>
      <c r="FC57" s="10" t="str">
        <f>'LibPAS export'!HZ59</f>
        <v/>
      </c>
      <c r="FD57" s="203" t="s">
        <v>1530</v>
      </c>
      <c r="FE57" s="203" t="s">
        <v>1530</v>
      </c>
      <c r="FF57" s="203" t="s">
        <v>1530</v>
      </c>
      <c r="FG57" s="203" t="s">
        <v>1530</v>
      </c>
      <c r="FH57" s="203" t="s">
        <v>1530</v>
      </c>
      <c r="FI57" s="203" t="s">
        <v>1530</v>
      </c>
      <c r="FJ57" s="203" t="s">
        <v>1530</v>
      </c>
      <c r="FK57" s="203" t="s">
        <v>1530</v>
      </c>
      <c r="FL57" s="203" t="s">
        <v>1530</v>
      </c>
      <c r="FM57" s="203" t="s">
        <v>1530</v>
      </c>
      <c r="FN57" s="203" t="s">
        <v>1530</v>
      </c>
      <c r="FO57" s="203" t="s">
        <v>1530</v>
      </c>
      <c r="FP57" s="203" t="s">
        <v>1530</v>
      </c>
      <c r="FQ57" s="203" t="s">
        <v>1530</v>
      </c>
      <c r="FR57" s="203" t="s">
        <v>1530</v>
      </c>
      <c r="FS57" s="203" t="s">
        <v>1530</v>
      </c>
      <c r="FT57" s="203" t="s">
        <v>1530</v>
      </c>
      <c r="FU57" s="203" t="s">
        <v>1530</v>
      </c>
      <c r="FV57" s="203" t="s">
        <v>1530</v>
      </c>
      <c r="FW57" s="203" t="s">
        <v>1530</v>
      </c>
      <c r="FX57" s="203" t="s">
        <v>1530</v>
      </c>
      <c r="FY57" s="203" t="s">
        <v>1530</v>
      </c>
      <c r="FZ57" s="203" t="s">
        <v>1530</v>
      </c>
      <c r="GA57" s="203" t="s">
        <v>1530</v>
      </c>
      <c r="GB57" s="203" t="s">
        <v>1530</v>
      </c>
      <c r="GC57" s="203" t="str">
        <f>'LibPAS export'!G59</f>
        <v>NC0048</v>
      </c>
      <c r="GD57" s="203" t="str">
        <f>'LibPAS export'!H59</f>
        <v>C-ONSLOW</v>
      </c>
      <c r="GE57" s="203" t="str">
        <f>'LibPAS export'!I59</f>
        <v>NO</v>
      </c>
      <c r="GF57" s="203" t="str">
        <f>'LibPAS export'!J59</f>
        <v>CO</v>
      </c>
      <c r="GG57" s="203" t="str">
        <f>'LibPAS export'!K59</f>
        <v>MO</v>
      </c>
      <c r="GH57" s="203" t="str">
        <f>'LibPAS export'!L59</f>
        <v>Y</v>
      </c>
      <c r="GI57" s="203" t="str">
        <f>'LibPAS export'!M59</f>
        <v>CO1</v>
      </c>
      <c r="GJ57" s="203" t="str">
        <f>'LibPAS export'!N59</f>
        <v>N</v>
      </c>
      <c r="GK57" s="258">
        <f>'LibPAS export'!O59</f>
        <v>190187</v>
      </c>
      <c r="GL57" s="203">
        <f>'LibPAS export'!AH59</f>
        <v>2</v>
      </c>
      <c r="GM57" s="203" t="str">
        <f>'LibPAS export'!AI59</f>
        <v>County</v>
      </c>
      <c r="GN57" s="203" t="str">
        <f>'LibPAS export'!P59</f>
        <v>No</v>
      </c>
      <c r="GO57" s="203">
        <f>'LibPAS export'!Q59</f>
        <v>1533</v>
      </c>
      <c r="GP57" s="203">
        <f>'LibPAS export'!R59</f>
        <v>146</v>
      </c>
      <c r="GQ57" s="203">
        <f>'LibPAS export'!S59</f>
        <v>6635</v>
      </c>
      <c r="GR57" s="203">
        <f>'LibPAS export'!T59</f>
        <v>30009</v>
      </c>
      <c r="GS57" s="203">
        <f>'LibPAS export'!U59</f>
        <v>269</v>
      </c>
      <c r="GT57" s="203">
        <f>'LibPAS export'!V59</f>
        <v>33</v>
      </c>
      <c r="GU57" s="203">
        <f>'LibPAS export'!W59</f>
        <v>584</v>
      </c>
      <c r="GV57" s="203">
        <f>'LibPAS export'!X59</f>
        <v>4143</v>
      </c>
      <c r="GW57" s="283">
        <f>'LibPAS export'!GF59</f>
        <v>0.95003000000000004</v>
      </c>
      <c r="GX57" s="283">
        <f>'LibPAS export'!GG59</f>
        <v>2.0140000000000002E-2</v>
      </c>
      <c r="GY57" s="245">
        <f>'LibPAS export'!GH59</f>
        <v>30.334900000000001</v>
      </c>
      <c r="GZ57" s="245">
        <f>'LibPAS export'!GI59</f>
        <v>32.787430000000001</v>
      </c>
      <c r="HA57" s="245">
        <f>'LibPAS export'!GJ59</f>
        <v>15.294119999999999</v>
      </c>
      <c r="HB57" s="284">
        <f>'LibPAS export'!JC59</f>
        <v>4.0488499999999998</v>
      </c>
      <c r="HC57" s="284">
        <f>'LibPAS export'!JD59</f>
        <v>3.0584799999999999</v>
      </c>
      <c r="HD57" s="284">
        <f>'LibPAS export'!JE59</f>
        <v>0.32971</v>
      </c>
      <c r="HE57" s="284">
        <f>'LibPAS export'!JF59</f>
        <v>40.071489999999997</v>
      </c>
      <c r="HF57" s="284">
        <f>'LibPAS export'!JG59</f>
        <v>30.26979</v>
      </c>
      <c r="HG57" s="284">
        <f>'LibPAS export'!JH59</f>
        <v>3.2631700000000001</v>
      </c>
      <c r="HH57" s="284">
        <f>'LibPAS export'!JI59</f>
        <v>5.6327699999999998</v>
      </c>
      <c r="HI57" s="284">
        <f>'LibPAS export'!JJ59</f>
        <v>4.2549599999999996</v>
      </c>
      <c r="HJ57" s="284">
        <f>'LibPAS export'!JK59</f>
        <v>0.4587</v>
      </c>
      <c r="HK57" s="284">
        <f>'LibPAS export'!JL59</f>
        <v>0</v>
      </c>
      <c r="HL57" s="284">
        <f>'LibPAS export'!JM59</f>
        <v>0</v>
      </c>
      <c r="HM57" s="284">
        <f>'LibPAS export'!JN59</f>
        <v>0</v>
      </c>
      <c r="HN57" s="284">
        <f>'LibPAS export'!JO59</f>
        <v>75.492429999999999</v>
      </c>
      <c r="HO57" s="284">
        <f>'LibPAS export'!JP59</f>
        <v>57.02657</v>
      </c>
      <c r="HP57" s="284">
        <f>'LibPAS export'!JQ59</f>
        <v>6.1476300000000004</v>
      </c>
      <c r="HQ57" s="284">
        <f>'LibPAS export'!JR59</f>
        <v>9.7175600000000006</v>
      </c>
      <c r="HR57" s="284">
        <f>'LibPAS export'!JS59</f>
        <v>7.3405899999999997</v>
      </c>
      <c r="HS57" s="284">
        <f>'LibPAS export'!JT59</f>
        <v>0.79134000000000004</v>
      </c>
      <c r="HT57" s="284">
        <f>'LibPAS export'!JU59</f>
        <v>2.5308299999999999</v>
      </c>
      <c r="HU57" s="284">
        <f>'LibPAS export'!JV59</f>
        <v>1.81917</v>
      </c>
      <c r="HV57" s="284">
        <f>'LibPAS export'!JW59</f>
        <v>13.550190000000001</v>
      </c>
      <c r="HW57" s="284">
        <f>'LibPAS export'!JX59</f>
        <v>2.6113400000000002</v>
      </c>
      <c r="HX57" s="284">
        <f>'LibPAS export'!JY59</f>
        <v>0</v>
      </c>
      <c r="HY57" s="284">
        <f>'LibPAS export'!JZ59</f>
        <v>1.0544800000000001</v>
      </c>
      <c r="HZ57" s="284">
        <f>'LibPAS export'!KA59</f>
        <v>0.25572</v>
      </c>
      <c r="IA57" s="284">
        <f>'LibPAS export'!KB59</f>
        <v>0.13572999999999999</v>
      </c>
      <c r="IB57" s="284">
        <f>'LibPAS export'!KC59</f>
        <v>3.47E-3</v>
      </c>
      <c r="IC57" s="284">
        <f>'LibPAS export'!KD59</f>
        <v>6.7000000000000002E-4</v>
      </c>
      <c r="ID57" s="284">
        <f>'LibPAS export'!KE59</f>
        <v>0.40035999999999999</v>
      </c>
      <c r="IE57" s="284">
        <f>'LibPAS export'!KF59</f>
        <v>2.7299999999999998E-3</v>
      </c>
      <c r="IF57" s="284">
        <f>'LibPAS export'!KG59</f>
        <v>0.12895000000000001</v>
      </c>
      <c r="IG57" s="284">
        <f>'LibPAS export'!KH59</f>
        <v>0</v>
      </c>
      <c r="IH57" s="284">
        <f>'LibPAS export'!KI59</f>
        <v>0</v>
      </c>
      <c r="II57" s="284">
        <f>'LibPAS export'!KJ59</f>
        <v>0</v>
      </c>
      <c r="IJ57" s="284">
        <f>'LibPAS export'!KK59</f>
        <v>9885</v>
      </c>
      <c r="IK57" s="284">
        <f>'LibPAS export'!KL59</f>
        <v>69196</v>
      </c>
      <c r="IL57" s="284">
        <f>'LibPAS export'!KM59</f>
        <v>69196</v>
      </c>
      <c r="IM57" s="284">
        <f>'LibPAS export'!KN59</f>
        <v>96266</v>
      </c>
      <c r="IN57" s="284">
        <f>'LibPAS export'!KO59</f>
        <v>96266</v>
      </c>
      <c r="IO57" s="284">
        <f>'LibPAS export'!KP59</f>
        <v>2.4991699999999999</v>
      </c>
      <c r="IP57" s="284">
        <f>'LibPAS export'!KQ59</f>
        <v>13752</v>
      </c>
      <c r="IQ57" s="284">
        <f>'LibPAS export'!KR59</f>
        <v>6.6116900000000003</v>
      </c>
      <c r="IR57" s="284">
        <f>'LibPAS export'!KS59</f>
        <v>1.0886400000000001</v>
      </c>
      <c r="IS57" s="284">
        <f>'LibPAS export'!KT59</f>
        <v>8.1323600000000003</v>
      </c>
      <c r="IT57" s="284">
        <f>'LibPAS export'!KU59</f>
        <v>0.12313</v>
      </c>
      <c r="IU57" s="284">
        <f>'LibPAS export'!KV59</f>
        <v>0.90281</v>
      </c>
      <c r="IV57" s="284">
        <f>'LibPAS export'!KW59</f>
        <v>10.24695</v>
      </c>
      <c r="IW57" s="284">
        <f>'LibPAS export'!KX59</f>
        <v>7.7404900000000003</v>
      </c>
      <c r="IX57" s="284">
        <f>'LibPAS export'!KY59</f>
        <v>1.01267</v>
      </c>
      <c r="IY57" s="284">
        <f>'LibPAS export'!KZ59</f>
        <v>0</v>
      </c>
      <c r="IZ57" s="284">
        <f>'LibPAS export'!LA59</f>
        <v>7.5000000000000002E-4</v>
      </c>
      <c r="JA57" s="284">
        <f>'LibPAS export'!LB59</f>
        <v>0.22509000000000001</v>
      </c>
      <c r="JB57" s="284">
        <f>'LibPAS export'!LC59</f>
        <v>3.8999999999999999E-4</v>
      </c>
      <c r="JC57" s="284">
        <f>'LibPAS export'!LD59</f>
        <v>0.10281</v>
      </c>
      <c r="JD57" s="284">
        <f>'LibPAS export'!LE59</f>
        <v>0.71965999999999997</v>
      </c>
      <c r="JE57" s="284">
        <f>'LibPAS export'!LF59</f>
        <v>2.9197700000000002</v>
      </c>
      <c r="JF57" s="284">
        <f>'LibPAS export'!LG59</f>
        <v>0.62658000000000003</v>
      </c>
      <c r="JG57" s="284">
        <f>'LibPAS export'!LH59</f>
        <v>0.15773999999999999</v>
      </c>
      <c r="JH57" s="284">
        <f>'LibPAS export'!LI59</f>
        <v>880</v>
      </c>
      <c r="JI57" s="284">
        <f>'LibPAS export'!LJ59</f>
        <v>1.5215700000000001</v>
      </c>
      <c r="JJ57" s="284">
        <f>'LibPAS export'!LK59</f>
        <v>1.67201</v>
      </c>
      <c r="JK57" s="284">
        <f>'LibPAS export'!LL59</f>
        <v>406</v>
      </c>
      <c r="JL57" s="284">
        <f>'LibPAS export'!LM59</f>
        <v>183</v>
      </c>
      <c r="JM57" s="284">
        <f>'LibPAS export'!LN59</f>
        <v>10.24695</v>
      </c>
      <c r="JN57" s="284">
        <f>'LibPAS export'!LO59</f>
        <v>0.83445000000000003</v>
      </c>
      <c r="JO57" s="284">
        <f>'LibPAS export'!LP59</f>
        <v>0.52698</v>
      </c>
      <c r="JP57" s="284">
        <f>'LibPAS export'!LQ59</f>
        <v>0.18403</v>
      </c>
      <c r="JQ57" s="284">
        <f>'LibPAS export'!LR59</f>
        <v>2.6290000000000001E-2</v>
      </c>
      <c r="JR57" s="284">
        <f>'LibPAS export'!LS59</f>
        <v>0.61685000000000001</v>
      </c>
      <c r="JS57" s="284">
        <f>'LibPAS export'!LT59</f>
        <v>12</v>
      </c>
      <c r="JT57" s="284">
        <f>'LibPAS export'!LU59</f>
        <v>2</v>
      </c>
      <c r="JU57" s="284">
        <f>'LibPAS export'!LV59</f>
        <v>1.3912</v>
      </c>
      <c r="JV57" s="284">
        <f>'LibPAS export'!LW59</f>
        <v>9256</v>
      </c>
      <c r="JW57" s="284">
        <f>'LibPAS export'!LX59</f>
        <v>31.881869999999999</v>
      </c>
      <c r="JX57" s="284">
        <f>'LibPAS export'!LY59</f>
        <v>6653</v>
      </c>
      <c r="JY57" s="284">
        <f>'LibPAS export'!LZ59</f>
        <v>0</v>
      </c>
      <c r="JZ57" s="284">
        <f>'LibPAS export'!MA59</f>
        <v>44.354129999999998</v>
      </c>
      <c r="KA57" s="284">
        <f>'LibPAS export'!MB59</f>
        <v>0</v>
      </c>
      <c r="KB57" s="284" t="str">
        <f>'LibPAS export'!MC59</f>
        <v/>
      </c>
      <c r="KC57" s="284">
        <f>'LibPAS export'!MD59</f>
        <v>0.40012999999999999</v>
      </c>
      <c r="KD57" s="284">
        <f>'LibPAS export'!ME59</f>
        <v>0.4587</v>
      </c>
      <c r="KE57" s="284">
        <f>'LibPAS export'!MF59</f>
        <v>0.55666000000000004</v>
      </c>
      <c r="KF57" s="284">
        <f>'LibPAS export'!MG59</f>
        <v>5.7059600000000001</v>
      </c>
      <c r="KG57" s="284">
        <f>'LibPAS export'!MH59</f>
        <v>9.8970099999999999</v>
      </c>
      <c r="KH57" s="284">
        <f>'LibPAS export'!MI59</f>
        <v>5.6327699999999998</v>
      </c>
      <c r="KI57" s="284">
        <f>'LibPAS export'!MJ59</f>
        <v>52.173079999999999</v>
      </c>
      <c r="KJ57" s="284">
        <f>'LibPAS export'!MK59</f>
        <v>42061</v>
      </c>
      <c r="KK57" s="284">
        <f>'LibPAS export'!ML59</f>
        <v>32229</v>
      </c>
      <c r="KL57" s="284">
        <f>'LibPAS export'!MM59</f>
        <v>7.2720000000000007E-2</v>
      </c>
      <c r="KM57" s="284">
        <f>'LibPAS export'!MN59</f>
        <v>0</v>
      </c>
      <c r="KN57" s="284">
        <f>'LibPAS export'!MO59</f>
        <v>0.10116</v>
      </c>
      <c r="KO57" s="284">
        <f>'LibPAS export'!MP59</f>
        <v>1.039E-2</v>
      </c>
      <c r="KP57" s="284">
        <f>'LibPAS export'!MQ59</f>
        <v>0</v>
      </c>
      <c r="KQ57" s="284">
        <f>'LibPAS export'!MR59</f>
        <v>1.4449999999999999E-2</v>
      </c>
      <c r="KR57" s="284">
        <f>'LibPAS export'!MS59</f>
        <v>1</v>
      </c>
      <c r="KS57" s="284">
        <f>'LibPAS export'!MT59</f>
        <v>0.14285709999999999</v>
      </c>
      <c r="KT57" s="284">
        <f>'LibPAS export'!MU59</f>
        <v>0.85714290000000004</v>
      </c>
      <c r="KU57" s="284">
        <f>'LibPAS export'!MV59</f>
        <v>0.2337534</v>
      </c>
      <c r="KV57" s="284">
        <f>'LibPAS export'!MW59</f>
        <v>0.7662466</v>
      </c>
      <c r="KW57" s="284">
        <f>'LibPAS export'!MX59</f>
        <v>8.1433699999999998E-2</v>
      </c>
      <c r="KX57" s="284">
        <f>'LibPAS export'!MY59</f>
        <v>1.26768E-2</v>
      </c>
      <c r="KY57" s="284">
        <f>'LibPAS export'!MZ59</f>
        <v>0.17657610000000001</v>
      </c>
      <c r="KZ57" s="284">
        <f>'LibPAS export'!NA59</f>
        <v>1.7329299999999999E-2</v>
      </c>
      <c r="LA57" s="284">
        <f>'LibPAS export'!NB59</f>
        <v>0.1631717</v>
      </c>
      <c r="LB57" s="284">
        <f>'LibPAS export'!NC59</f>
        <v>5.1427599999999997E-2</v>
      </c>
      <c r="LC57" s="284">
        <f>'LibPAS export'!ND59</f>
        <v>0.57881850000000001</v>
      </c>
      <c r="LD57" s="284">
        <f>'LibPAS export'!NE59</f>
        <v>0.75539460000000003</v>
      </c>
      <c r="LE57" s="284">
        <f>'LibPAS export'!NF59</f>
        <v>1.20164E-2</v>
      </c>
      <c r="LF57" s="284">
        <f>'LibPAS export'!NG59</f>
        <v>0.79363740000000005</v>
      </c>
      <c r="LG57" s="284">
        <f>'LibPAS export'!NH59</f>
        <v>8.81054E-2</v>
      </c>
      <c r="LH57" s="284">
        <f>'LibPAS export'!NI59</f>
        <v>0.1062408</v>
      </c>
      <c r="LI57" s="284">
        <f>'LibPAS export'!NJ59</f>
        <v>9831</v>
      </c>
      <c r="LJ57" s="284">
        <f>'LibPAS export'!NK59</f>
        <v>7.1139900000000003</v>
      </c>
      <c r="LK57" s="284">
        <f>'LibPAS export'!NL59</f>
        <v>38037</v>
      </c>
      <c r="LL57" s="284">
        <f>'LibPAS export'!NM59</f>
        <v>38037</v>
      </c>
      <c r="LM57" s="284">
        <f>'LibPAS export'!NN59</f>
        <v>5433</v>
      </c>
      <c r="LN57" s="284">
        <f>'LibPAS export'!NO59</f>
        <v>0.63152719999999996</v>
      </c>
      <c r="LO57" s="284">
        <f>'LibPAS export'!NP59</f>
        <v>0.15567010000000001</v>
      </c>
      <c r="LP57" s="284">
        <f>'LibPAS export'!NQ59</f>
        <v>0.21280270000000001</v>
      </c>
      <c r="LQ57" s="284">
        <f>'LibPAS export'!NR59</f>
        <v>0.42670000000000002</v>
      </c>
      <c r="LR57" s="284">
        <f>'LibPAS export'!NS59</f>
        <v>1.3987400000000001</v>
      </c>
      <c r="LS57" s="284">
        <f>'LibPAS export'!NT59</f>
        <v>0.32695999999999997</v>
      </c>
      <c r="LT57" s="284">
        <f>'LibPAS export'!NU59</f>
        <v>19</v>
      </c>
      <c r="LU57" s="284">
        <f>'LibPAS export'!NV59</f>
        <v>4.8025500000000001</v>
      </c>
      <c r="LV57" s="284">
        <f>'LibPAS export'!NW59</f>
        <v>14</v>
      </c>
      <c r="LW57" s="284">
        <f>'LibPAS export'!NX59</f>
        <v>3.03294</v>
      </c>
      <c r="LX57" s="284">
        <f>'LibPAS export'!NY59</f>
        <v>0.24698000000000001</v>
      </c>
      <c r="LY57" s="284">
        <f>'LibPAS export'!NZ59</f>
        <v>0.24698000000000001</v>
      </c>
      <c r="LZ57" s="285">
        <f>'LibPAS export'!EH59</f>
        <v>4.6221100000000001E-2</v>
      </c>
      <c r="MA57" s="285">
        <f>'LibPAS export'!EI59</f>
        <v>7.3729999999999998E-4</v>
      </c>
      <c r="MB57" s="285">
        <f>'LibPAS export'!EJ59</f>
        <v>0.28644419999999998</v>
      </c>
      <c r="MC57" s="285">
        <f>'LibPAS export'!EK59</f>
        <v>0</v>
      </c>
      <c r="MD57" s="285">
        <f>'LibPAS export'!EL59</f>
        <v>0.22227359999999999</v>
      </c>
      <c r="ME57" s="285">
        <f>'LibPAS export'!EM59</f>
        <v>3.8420000000000001E-4</v>
      </c>
      <c r="MF57" s="285">
        <f>'LibPAS export'!EN59</f>
        <v>0.61874600000000002</v>
      </c>
      <c r="MG57" s="285">
        <f>'LibPAS export'!EO59</f>
        <v>0.1026449</v>
      </c>
      <c r="MH57" s="285">
        <f>'LibPAS export'!EP59</f>
        <v>0.416653</v>
      </c>
      <c r="MI57" s="285"/>
    </row>
    <row r="58" spans="1:347" x14ac:dyDescent="0.2">
      <c r="A58" s="6" t="str">
        <f>'LibPAS export'!G60</f>
        <v>NC0108</v>
      </c>
      <c r="B58" s="6" t="s">
        <v>3691</v>
      </c>
      <c r="C58" s="6"/>
      <c r="D58" s="6" t="s">
        <v>5003</v>
      </c>
      <c r="E58" s="203" t="str">
        <f>'LibPAS export'!AG60</f>
        <v>ORANGE COUNTY PUBLIC LIBRARY</v>
      </c>
      <c r="F58" s="203" t="str">
        <f>'LibPAS export'!AJ60</f>
        <v>ORANGE</v>
      </c>
      <c r="G58" s="203" t="str">
        <f>'LibPAS export'!Y60</f>
        <v>137 W MARGARET LN</v>
      </c>
      <c r="H58" s="203" t="str">
        <f>'LibPAS export'!Z60</f>
        <v>HILLSBOROUGH</v>
      </c>
      <c r="I58" s="203" t="str">
        <f>'LibPAS export'!AA60</f>
        <v>27278</v>
      </c>
      <c r="J58" s="203" t="str">
        <f>'LibPAS export'!AB60</f>
        <v/>
      </c>
      <c r="K58" s="203" t="str">
        <f>'LibPAS export'!AC60</f>
        <v>137 W MARGARET LN</v>
      </c>
      <c r="L58" s="203" t="str">
        <f>'LibPAS export'!AD60</f>
        <v>HILLSBOROUGH</v>
      </c>
      <c r="M58" s="203" t="str">
        <f>'LibPAS export'!AE60</f>
        <v>-1</v>
      </c>
      <c r="N58" s="203" t="str">
        <f>'LibPAS export'!AF60</f>
        <v/>
      </c>
      <c r="O58" s="203" t="str">
        <f>'LibPAS export'!AK60</f>
        <v>Lucinda Munger</v>
      </c>
      <c r="P58" s="203" t="str">
        <f>'LibPAS export'!AL60</f>
        <v>(919) 245-2528</v>
      </c>
      <c r="Q58" s="203" t="str">
        <f>'LibPAS export'!AM60</f>
        <v>(919) 644-3372</v>
      </c>
      <c r="R58" s="203" t="str">
        <f>'LibPAS export'!AN60</f>
        <v>lmunger@orangecountync.gov</v>
      </c>
      <c r="S58" s="203" t="str">
        <f>'LibPAS export'!AO60</f>
        <v>Andrea Tullos</v>
      </c>
      <c r="T58" s="203" t="str">
        <f>'LibPAS export'!AP60</f>
        <v>Asst Library Director</v>
      </c>
      <c r="U58" s="203" t="str">
        <f>'LibPAS export'!AQ60</f>
        <v>(919) 245-2529</v>
      </c>
      <c r="V58" s="203" t="str">
        <f>'LibPAS export'!AR60</f>
        <v>(919) 644-3372</v>
      </c>
      <c r="W58" s="203" t="str">
        <f>'LibPAS export'!AS60</f>
        <v>atullos@orangecountync.gov</v>
      </c>
      <c r="X58" s="203">
        <f>'LibPAS export'!BB60</f>
        <v>1</v>
      </c>
      <c r="Y58" s="203">
        <f>'LibPAS export'!BC60</f>
        <v>2</v>
      </c>
      <c r="Z58" s="203">
        <f>'LibPAS export'!BD60</f>
        <v>0</v>
      </c>
      <c r="AA58" s="203">
        <f>'LibPAS export'!BE60</f>
        <v>0</v>
      </c>
      <c r="AB58" s="10">
        <f>'LibPAS export'!BH60</f>
        <v>6708</v>
      </c>
      <c r="AC58" s="203">
        <f>'LibPAS export'!BI60</f>
        <v>10.75</v>
      </c>
      <c r="AD58" s="203">
        <f>'LibPAS export'!BJ60</f>
        <v>0</v>
      </c>
      <c r="AE58" s="203">
        <f>'LibPAS export'!BK60</f>
        <v>10.75</v>
      </c>
      <c r="AF58" s="203">
        <f>'LibPAS export'!BL60</f>
        <v>11.8</v>
      </c>
      <c r="AG58" s="203">
        <f>'LibPAS export'!BM60</f>
        <v>22.55</v>
      </c>
      <c r="AH58" s="286">
        <f>'LibPAS export'!BN60</f>
        <v>0.47671839999999999</v>
      </c>
      <c r="AI58" s="246">
        <f>'LibPAS export'!BO60</f>
        <v>90882</v>
      </c>
      <c r="AJ58" s="246" t="str">
        <f>'LibPAS export'!BP60</f>
        <v>$74,844-$122,641</v>
      </c>
      <c r="AK58" s="274" t="str">
        <f>'LibPAS export'!BQ60</f>
        <v>2009</v>
      </c>
      <c r="AL58" s="276">
        <f>'LibPAS export'!BR60</f>
        <v>39387</v>
      </c>
      <c r="AM58" s="276">
        <f>'LibPAS export'!BS60</f>
        <v>10.97</v>
      </c>
      <c r="AN58" s="276">
        <f>'LibPAS export'!BT60</f>
        <v>10.97</v>
      </c>
      <c r="AO58" s="276">
        <f>'LibPAS export'!BU60</f>
        <v>13.4</v>
      </c>
      <c r="AP58" s="246">
        <f>'LibPAS export'!BW60</f>
        <v>4000</v>
      </c>
      <c r="AQ58" s="246">
        <f>'LibPAS export'!BX60</f>
        <v>1500161</v>
      </c>
      <c r="AR58" s="246">
        <f>'LibPAS export'!BY60</f>
        <v>1504161</v>
      </c>
      <c r="AS58" s="246">
        <f>'LibPAS export'!BZ60</f>
        <v>101072</v>
      </c>
      <c r="AT58" s="246">
        <f>'LibPAS export'!CA60</f>
        <v>0</v>
      </c>
      <c r="AU58" s="246">
        <f>'LibPAS export'!CB60</f>
        <v>101072</v>
      </c>
      <c r="AV58" s="246">
        <f>'LibPAS export'!CC60</f>
        <v>15010</v>
      </c>
      <c r="AW58" s="246">
        <f>'LibPAS export'!CD60</f>
        <v>0</v>
      </c>
      <c r="AX58" s="246">
        <f>'LibPAS export'!CE60</f>
        <v>15010</v>
      </c>
      <c r="AY58" s="246">
        <f>'LibPAS export'!CF60</f>
        <v>54641</v>
      </c>
      <c r="AZ58" s="246">
        <f>'LibPAS export'!BV60</f>
        <v>1674884</v>
      </c>
      <c r="BA58" s="246">
        <f>'LibPAS export'!CH60</f>
        <v>1005681</v>
      </c>
      <c r="BB58" s="246">
        <f>'LibPAS export'!CI60</f>
        <v>340863</v>
      </c>
      <c r="BC58" s="246">
        <f>'LibPAS export'!CJ60</f>
        <v>1346544</v>
      </c>
      <c r="BD58" s="246">
        <f>'LibPAS export'!CK60</f>
        <v>129050</v>
      </c>
      <c r="BE58" s="246">
        <f>'LibPAS export'!CL60</f>
        <v>29441</v>
      </c>
      <c r="BF58" s="246">
        <f>'LibPAS export'!CM60</f>
        <v>30585</v>
      </c>
      <c r="BG58" s="246">
        <f>'LibPAS export'!CN60</f>
        <v>189076</v>
      </c>
      <c r="BH58" s="246">
        <f>'LibPAS export'!CO60</f>
        <v>118828</v>
      </c>
      <c r="BI58" s="246">
        <f>'LibPAS export'!CP60</f>
        <v>1654448</v>
      </c>
      <c r="BJ58" s="246">
        <f>'LibPAS export'!CQ60</f>
        <v>86975</v>
      </c>
      <c r="BK58" s="283">
        <f>'LibPAS export'!CG60</f>
        <v>5.1929000000000003E-2</v>
      </c>
      <c r="BL58" s="246">
        <f>'LibPAS export'!CR60</f>
        <v>250000</v>
      </c>
      <c r="BM58" s="246">
        <f>'LibPAS export'!CS60</f>
        <v>0</v>
      </c>
      <c r="BN58" s="246">
        <f>'LibPAS export'!CT60</f>
        <v>0</v>
      </c>
      <c r="BO58" s="246">
        <f>'LibPAS export'!CU60</f>
        <v>0</v>
      </c>
      <c r="BP58" s="246">
        <f>'LibPAS export'!CV60</f>
        <v>250000</v>
      </c>
      <c r="BQ58" s="246">
        <f>'LibPAS export'!CW60</f>
        <v>250000</v>
      </c>
      <c r="BR58" s="10">
        <f>'LibPAS export'!CY60</f>
        <v>24774</v>
      </c>
      <c r="BS58" s="10">
        <f>'LibPAS export'!CZ60</f>
        <v>28856</v>
      </c>
      <c r="BT58" s="10">
        <f>'LibPAS export'!DA60</f>
        <v>53630</v>
      </c>
      <c r="BU58" s="10">
        <f>'LibPAS export'!DB60</f>
        <v>30048</v>
      </c>
      <c r="BV58" s="10">
        <f>'LibPAS export'!DC60</f>
        <v>15914</v>
      </c>
      <c r="BW58" s="10">
        <f>'LibPAS export'!DD60</f>
        <v>45962</v>
      </c>
      <c r="BX58" s="10">
        <f>'LibPAS export'!DE60</f>
        <v>3174</v>
      </c>
      <c r="BY58" s="10">
        <f>'LibPAS export'!DF60</f>
        <v>1626</v>
      </c>
      <c r="BZ58" s="10">
        <f>'LibPAS export'!DG60</f>
        <v>4800</v>
      </c>
      <c r="CA58" s="10">
        <f>'LibPAS export'!DH60</f>
        <v>104392</v>
      </c>
      <c r="CB58" s="10" t="str">
        <f>'LibPAS export'!DI60</f>
        <v/>
      </c>
      <c r="CC58" s="10">
        <f>'LibPAS export'!DJ60</f>
        <v>104392</v>
      </c>
      <c r="CD58" s="10">
        <f>'LibPAS export'!DK60</f>
        <v>257</v>
      </c>
      <c r="CE58" s="258">
        <f>'LibPAS export'!DX60</f>
        <v>28954</v>
      </c>
      <c r="CF58" s="244">
        <f>'LibPAS export'!DP60</f>
        <v>5</v>
      </c>
      <c r="CG58" s="244">
        <f>'LibPAS export'!DQ60</f>
        <v>67</v>
      </c>
      <c r="CH58" s="244">
        <f>'LibPAS export'!DR60</f>
        <v>72</v>
      </c>
      <c r="CI58" s="258">
        <f>'LibPAS export'!DM60</f>
        <v>4083</v>
      </c>
      <c r="CJ58" s="258">
        <f>'LibPAS export'!EC60</f>
        <v>1920</v>
      </c>
      <c r="CK58" s="258">
        <f>'LibPAS export'!DN60</f>
        <v>4289</v>
      </c>
      <c r="CL58" s="258">
        <f>'LibPAS export'!EG60</f>
        <v>563</v>
      </c>
      <c r="CM58" s="203">
        <f>'LibPAS export'!DS60</f>
        <v>0</v>
      </c>
      <c r="CN58" s="203">
        <f>'LibPAS export'!EQ60</f>
        <v>5</v>
      </c>
      <c r="CO58" s="244">
        <f>'LibPAS export'!DL60</f>
        <v>294</v>
      </c>
      <c r="CP58" s="10">
        <f>'LibPAS export'!ET60</f>
        <v>64204</v>
      </c>
      <c r="CQ58" s="10">
        <f>'LibPAS export'!EU60</f>
        <v>44541</v>
      </c>
      <c r="CR58" s="10">
        <f>'LibPAS export'!EV60</f>
        <v>108745</v>
      </c>
      <c r="CS58" s="10">
        <f>'LibPAS export'!EW60</f>
        <v>10691</v>
      </c>
      <c r="CT58" s="10">
        <f>'LibPAS export'!EX60</f>
        <v>4884</v>
      </c>
      <c r="CU58" s="10">
        <f>'LibPAS export'!EY60</f>
        <v>15575</v>
      </c>
      <c r="CV58" s="10">
        <f>'LibPAS export'!EZ60</f>
        <v>148149</v>
      </c>
      <c r="CW58" s="10">
        <f>'LibPAS export'!FA60</f>
        <v>54704</v>
      </c>
      <c r="CX58" s="10">
        <f>'LibPAS export'!FB60</f>
        <v>202853</v>
      </c>
      <c r="CY58" s="10">
        <f>'LibPAS export'!FC60</f>
        <v>327173</v>
      </c>
      <c r="CZ58" s="10">
        <f>'LibPAS export'!FE60</f>
        <v>4842</v>
      </c>
      <c r="DA58" s="10" t="str">
        <f>'LibPAS export'!FF60</f>
        <v/>
      </c>
      <c r="DB58" s="10">
        <f>'LibPAS export'!FG60</f>
        <v>332015</v>
      </c>
      <c r="DC58" s="10">
        <f>'LibPAS export'!FH60</f>
        <v>28547</v>
      </c>
      <c r="DD58" s="10">
        <f>'LibPAS export'!FQ60</f>
        <v>369</v>
      </c>
      <c r="DE58" s="10">
        <f t="shared" si="0"/>
        <v>28916</v>
      </c>
      <c r="DF58" s="10">
        <f>'LibPAS export'!FI60</f>
        <v>80269</v>
      </c>
      <c r="DG58" s="10">
        <f>'LibPAS export'!FN60</f>
        <v>5121</v>
      </c>
      <c r="DH58" s="10" t="str">
        <f>'LibPAS export'!FR60</f>
        <v/>
      </c>
      <c r="DI58" s="10">
        <f>'LibPAS export'!FS60</f>
        <v>5490</v>
      </c>
      <c r="DJ58" s="258" t="str">
        <f>'LibPAS export'!FJ60</f>
        <v/>
      </c>
      <c r="DK58" s="258">
        <f>'LibPAS export'!FK60</f>
        <v>108816</v>
      </c>
      <c r="DL58" s="10">
        <f>'LibPAS export'!FU60</f>
        <v>397379</v>
      </c>
      <c r="DM58" s="10">
        <f>'LibPAS export'!FV60</f>
        <v>46882</v>
      </c>
      <c r="DN58" s="10">
        <f>'LibPAS export'!FW60</f>
        <v>0</v>
      </c>
      <c r="DO58" s="10">
        <f>'LibPAS export'!FX60</f>
        <v>0</v>
      </c>
      <c r="DP58" s="10">
        <f>'LibPAS export'!ER60</f>
        <v>444261</v>
      </c>
      <c r="DQ58" s="10">
        <f>'LibPAS export'!FY60</f>
        <v>300</v>
      </c>
      <c r="DR58" s="10">
        <f>'LibPAS export'!GA60</f>
        <v>14412</v>
      </c>
      <c r="DS58" s="10">
        <f>'LibPAS export'!GB60</f>
        <v>4926</v>
      </c>
      <c r="DT58" s="10">
        <f>'LibPAS export'!GC60</f>
        <v>19338</v>
      </c>
      <c r="DU58" s="10">
        <f>'LibPAS export'!GD60</f>
        <v>198240</v>
      </c>
      <c r="DV58" s="244">
        <f>'LibPAS export'!GO60</f>
        <v>129</v>
      </c>
      <c r="DW58" s="244">
        <f>'LibPAS export'!GP60</f>
        <v>0</v>
      </c>
      <c r="DX58" s="244">
        <f>'LibPAS export'!GQ60</f>
        <v>177</v>
      </c>
      <c r="DY58" s="244">
        <f>'LibPAS export'!GR60</f>
        <v>4</v>
      </c>
      <c r="DZ58" s="244">
        <f>'LibPAS export'!GS60</f>
        <v>39</v>
      </c>
      <c r="EA58" s="244">
        <f>'LibPAS export'!GT60</f>
        <v>0</v>
      </c>
      <c r="EB58" s="244">
        <f>'LibPAS export'!GU60</f>
        <v>349</v>
      </c>
      <c r="EC58" s="244">
        <f>'LibPAS export'!GV60</f>
        <v>1950</v>
      </c>
      <c r="ED58" s="244">
        <f>'LibPAS export'!GW60</f>
        <v>0</v>
      </c>
      <c r="EE58" s="244">
        <f>'LibPAS export'!GX60</f>
        <v>1950</v>
      </c>
      <c r="EF58" s="10">
        <f>'LibPAS export'!HB60</f>
        <v>6104</v>
      </c>
      <c r="EG58" s="10">
        <f>'LibPAS export'!HC60</f>
        <v>291</v>
      </c>
      <c r="EH58" s="10">
        <f>'LibPAS export'!HD60</f>
        <v>6395</v>
      </c>
      <c r="EI58" s="10">
        <f>'LibPAS export'!GY60</f>
        <v>692</v>
      </c>
      <c r="EJ58" s="10">
        <f>'LibPAS export'!GZ60</f>
        <v>0</v>
      </c>
      <c r="EK58" s="10">
        <f>'LibPAS export'!HA60</f>
        <v>692</v>
      </c>
      <c r="EL58" s="10">
        <f>'LibPAS export'!HE60</f>
        <v>9037</v>
      </c>
      <c r="EM58" s="10" t="s">
        <v>5026</v>
      </c>
      <c r="EN58" s="10" t="s">
        <v>5026</v>
      </c>
      <c r="EO58" s="10" t="s">
        <v>5026</v>
      </c>
      <c r="EP58" s="10" t="s">
        <v>5026</v>
      </c>
      <c r="EQ58" s="258">
        <f>'LibPAS export'!HQ60</f>
        <v>53</v>
      </c>
      <c r="ER58" s="258">
        <f>'LibPAS export'!HR60</f>
        <v>825</v>
      </c>
      <c r="ES58" s="10">
        <f>'LibPAS export'!HL60</f>
        <v>60256</v>
      </c>
      <c r="ET58" s="10" t="str">
        <f>'LibPAS export'!HJ60</f>
        <v>Did not track this year</v>
      </c>
      <c r="EU58" s="10" t="str">
        <f>'LibPAS export'!HK60</f>
        <v>Did not track this year</v>
      </c>
      <c r="EV58" s="244">
        <f>'LibPAS export'!HS60</f>
        <v>28</v>
      </c>
      <c r="EW58" s="244">
        <f>'LibPAS export'!HT60</f>
        <v>810</v>
      </c>
      <c r="EX58" s="203" t="str">
        <f>'LibPAS export'!AT60</f>
        <v>www.orangecountync.gov/library</v>
      </c>
      <c r="EY58" s="244">
        <f>'LibPAS export'!HU60</f>
        <v>30</v>
      </c>
      <c r="EZ58" s="244">
        <f>'LibPAS export'!HV60</f>
        <v>49</v>
      </c>
      <c r="FA58" s="258">
        <f>'LibPAS export'!HW60</f>
        <v>38377</v>
      </c>
      <c r="FB58" s="10">
        <f>'LibPAS export'!HY60</f>
        <v>128529</v>
      </c>
      <c r="FC58" s="10" t="str">
        <f>'LibPAS export'!HZ60</f>
        <v/>
      </c>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203" t="str">
        <f>'LibPAS export'!G60</f>
        <v>NC0108</v>
      </c>
      <c r="GD58" s="203" t="str">
        <f>'LibPAS export'!H60</f>
        <v>C-ORANGE</v>
      </c>
      <c r="GE58" s="203" t="str">
        <f>'LibPAS export'!I60</f>
        <v>NO</v>
      </c>
      <c r="GF58" s="203" t="str">
        <f>'LibPAS export'!J60</f>
        <v>CO</v>
      </c>
      <c r="GG58" s="203" t="str">
        <f>'LibPAS export'!K60</f>
        <v>MA</v>
      </c>
      <c r="GH58" s="203" t="str">
        <f>'LibPAS export'!L60</f>
        <v>Y</v>
      </c>
      <c r="GI58" s="203" t="str">
        <f>'LibPAS export'!M60</f>
        <v>CO2</v>
      </c>
      <c r="GJ58" s="203" t="str">
        <f>'LibPAS export'!N60</f>
        <v>N</v>
      </c>
      <c r="GK58" s="258">
        <f>'LibPAS export'!O60</f>
        <v>82248</v>
      </c>
      <c r="GL58" s="203">
        <f>'LibPAS export'!AH60</f>
        <v>3</v>
      </c>
      <c r="GM58" s="203" t="str">
        <f>'LibPAS export'!AI60</f>
        <v>County</v>
      </c>
      <c r="GN58" s="203" t="str">
        <f>'LibPAS export'!P60</f>
        <v>Yes</v>
      </c>
      <c r="GO58" s="203">
        <f>'LibPAS export'!Q60</f>
        <v>887</v>
      </c>
      <c r="GP58" s="203">
        <f>'LibPAS export'!R60</f>
        <v>31</v>
      </c>
      <c r="GQ58" s="203">
        <f>'LibPAS export'!S60</f>
        <v>1683</v>
      </c>
      <c r="GR58" s="203">
        <f>'LibPAS export'!T60</f>
        <v>68612</v>
      </c>
      <c r="GS58" s="203">
        <f>'LibPAS export'!U60</f>
        <v>4</v>
      </c>
      <c r="GT58" s="203">
        <f>'LibPAS export'!V60</f>
        <v>12</v>
      </c>
      <c r="GU58" s="203">
        <f>'LibPAS export'!W60</f>
        <v>89</v>
      </c>
      <c r="GV58" s="203">
        <f>'LibPAS export'!X60</f>
        <v>5204</v>
      </c>
      <c r="GW58" s="283">
        <f>'LibPAS export'!GF60</f>
        <v>0.70765</v>
      </c>
      <c r="GX58" s="283">
        <f>'LibPAS export'!GG60</f>
        <v>0.21578</v>
      </c>
      <c r="GY58" s="245">
        <f>'LibPAS export'!GH60</f>
        <v>25.893979999999999</v>
      </c>
      <c r="GZ58" s="245">
        <f>'LibPAS export'!GI60</f>
        <v>35.331490000000002</v>
      </c>
      <c r="HA58" s="245">
        <f>'LibPAS export'!GJ60</f>
        <v>15.11628</v>
      </c>
      <c r="HB58" s="284">
        <f>'LibPAS export'!JC60</f>
        <v>3.7240500000000001</v>
      </c>
      <c r="HC58" s="284">
        <f>'LibPAS export'!JD60</f>
        <v>3.03098</v>
      </c>
      <c r="HD58" s="284">
        <f>'LibPAS export'!JE60</f>
        <v>0.42559999999999998</v>
      </c>
      <c r="HE58" s="284">
        <f>'LibPAS export'!JF60</f>
        <v>85.554249999999996</v>
      </c>
      <c r="HF58" s="284">
        <f>'LibPAS export'!JG60</f>
        <v>69.632019999999997</v>
      </c>
      <c r="HG58" s="284">
        <f>'LibPAS export'!JH60</f>
        <v>9.7774300000000007</v>
      </c>
      <c r="HH58" s="284">
        <f>'LibPAS export'!JI60</f>
        <v>8.3456799999999998</v>
      </c>
      <c r="HI58" s="284">
        <f>'LibPAS export'!JJ60</f>
        <v>6.7924899999999999</v>
      </c>
      <c r="HJ58" s="284">
        <f>'LibPAS export'!JK60</f>
        <v>0.95377000000000001</v>
      </c>
      <c r="HK58" s="284">
        <f>'LibPAS export'!JL60</f>
        <v>27.456980000000001</v>
      </c>
      <c r="HL58" s="284">
        <f>'LibPAS export'!JM60</f>
        <v>22.347049999999999</v>
      </c>
      <c r="HM58" s="284">
        <f>'LibPAS export'!JN60</f>
        <v>3.13788</v>
      </c>
      <c r="HN58" s="284">
        <f>'LibPAS export'!JO60</f>
        <v>183.07490999999999</v>
      </c>
      <c r="HO58" s="284">
        <f>'LibPAS export'!JP60</f>
        <v>149.00343000000001</v>
      </c>
      <c r="HP58" s="284">
        <f>'LibPAS export'!JQ60</f>
        <v>20.922429999999999</v>
      </c>
      <c r="HQ58" s="284">
        <f>'LibPAS export'!JR60</f>
        <v>7.5743400000000003</v>
      </c>
      <c r="HR58" s="284">
        <f>'LibPAS export'!JS60</f>
        <v>6.1646999999999998</v>
      </c>
      <c r="HS58" s="284">
        <f>'LibPAS export'!JT60</f>
        <v>0.86561999999999995</v>
      </c>
      <c r="HT58" s="284">
        <f>'LibPAS export'!JU60</f>
        <v>5.4014800000000003</v>
      </c>
      <c r="HU58" s="284">
        <f>'LibPAS export'!JV60</f>
        <v>2.4102700000000001</v>
      </c>
      <c r="HV58" s="284">
        <f>'LibPAS export'!JW60</f>
        <v>1.4479299999999999</v>
      </c>
      <c r="HW58" s="284">
        <f>'LibPAS export'!JX60</f>
        <v>41.88644</v>
      </c>
      <c r="HX58" s="284">
        <f>'LibPAS export'!JY60</f>
        <v>0.73260999999999998</v>
      </c>
      <c r="HY58" s="284">
        <f>'LibPAS export'!JZ60</f>
        <v>2.6557200000000001</v>
      </c>
      <c r="HZ58" s="284">
        <f>'LibPAS export'!KA60</f>
        <v>0.23512</v>
      </c>
      <c r="IA58" s="284">
        <f>'LibPAS export'!KB60</f>
        <v>0.10988000000000001</v>
      </c>
      <c r="IB58" s="284">
        <f>'LibPAS export'!KC60</f>
        <v>3.4000000000000002E-4</v>
      </c>
      <c r="IC58" s="284">
        <f>'LibPAS export'!KD60</f>
        <v>9.8499999999999994E-3</v>
      </c>
      <c r="ID58" s="284">
        <f>'LibPAS export'!KE60</f>
        <v>0.46660000000000001</v>
      </c>
      <c r="IE58" s="284">
        <f>'LibPAS export'!KF60</f>
        <v>2.3709999999999998E-2</v>
      </c>
      <c r="IF58" s="284">
        <f>'LibPAS export'!KG60</f>
        <v>7.775E-2</v>
      </c>
      <c r="IG58" s="284">
        <f>'LibPAS export'!KH60</f>
        <v>2672</v>
      </c>
      <c r="IH58" s="284">
        <f>'LibPAS export'!KI60</f>
        <v>5605</v>
      </c>
      <c r="II58" s="284">
        <f>'LibPAS export'!KJ60</f>
        <v>5605</v>
      </c>
      <c r="IJ58" s="284">
        <f>'LibPAS export'!KK60</f>
        <v>8791</v>
      </c>
      <c r="IK58" s="284">
        <f>'LibPAS export'!KL60</f>
        <v>18440</v>
      </c>
      <c r="IL58" s="284">
        <f>'LibPAS export'!KM60</f>
        <v>18440</v>
      </c>
      <c r="IM58" s="284">
        <f>'LibPAS export'!KN60</f>
        <v>41326</v>
      </c>
      <c r="IN58" s="284">
        <f>'LibPAS export'!KO60</f>
        <v>41326</v>
      </c>
      <c r="IO58" s="284">
        <f>'LibPAS export'!KP60</f>
        <v>3.06216</v>
      </c>
      <c r="IP58" s="284">
        <f>'LibPAS export'!KQ60</f>
        <v>19701</v>
      </c>
      <c r="IQ58" s="284">
        <f>'LibPAS export'!KR60</f>
        <v>9.4717099999999999</v>
      </c>
      <c r="IR58" s="284">
        <f>'LibPAS export'!KS60</f>
        <v>1.2288699999999999</v>
      </c>
      <c r="IS58" s="284">
        <f>'LibPAS export'!KT60</f>
        <v>18.288119999999999</v>
      </c>
      <c r="IT58" s="284">
        <f>'LibPAS export'!KU60</f>
        <v>0.1825</v>
      </c>
      <c r="IU58" s="284">
        <f>'LibPAS export'!KV60</f>
        <v>0.66434000000000004</v>
      </c>
      <c r="IV58" s="284">
        <f>'LibPAS export'!KW60</f>
        <v>20.36383</v>
      </c>
      <c r="IW58" s="284">
        <f>'LibPAS export'!KX60</f>
        <v>16.371749999999999</v>
      </c>
      <c r="IX58" s="284">
        <f>'LibPAS export'!KY60</f>
        <v>1.7639499999999999</v>
      </c>
      <c r="IY58" s="284">
        <f>'LibPAS export'!KZ60</f>
        <v>0</v>
      </c>
      <c r="IZ58" s="284">
        <f>'LibPAS export'!LA60</f>
        <v>3.5699999999999998E-3</v>
      </c>
      <c r="JA58" s="284">
        <f>'LibPAS export'!LB60</f>
        <v>0.35203000000000001</v>
      </c>
      <c r="JB58" s="284">
        <f>'LibPAS export'!LC60</f>
        <v>8.8000000000000003E-4</v>
      </c>
      <c r="JC58" s="284">
        <f>'LibPAS export'!LD60</f>
        <v>0.55589999999999995</v>
      </c>
      <c r="JD58" s="284">
        <f>'LibPAS export'!LE60</f>
        <v>1.1660999999999999</v>
      </c>
      <c r="JE58" s="284">
        <f>'LibPAS export'!LF60</f>
        <v>15.20323</v>
      </c>
      <c r="JF58" s="284">
        <f>'LibPAS export'!LG60</f>
        <v>1.2692300000000001</v>
      </c>
      <c r="JG58" s="284">
        <f>'LibPAS export'!LH60</f>
        <v>0.14346999999999999</v>
      </c>
      <c r="JH58" s="284">
        <f>'LibPAS export'!LI60</f>
        <v>1497</v>
      </c>
      <c r="JI58" s="284">
        <f>'LibPAS export'!LJ60</f>
        <v>3.7232400000000001</v>
      </c>
      <c r="JJ58" s="284">
        <f>'LibPAS export'!LK60</f>
        <v>1.44475</v>
      </c>
      <c r="JK58" s="284">
        <f>'LibPAS export'!LL60</f>
        <v>310</v>
      </c>
      <c r="JL58" s="284">
        <f>'LibPAS export'!LM60</f>
        <v>250</v>
      </c>
      <c r="JM58" s="284">
        <f>'LibPAS export'!LN60</f>
        <v>20.115359999999999</v>
      </c>
      <c r="JN58" s="284">
        <f>'LibPAS export'!LO60</f>
        <v>2.2988499999999998</v>
      </c>
      <c r="JO58" s="284">
        <f>'LibPAS export'!LP60</f>
        <v>1.56904</v>
      </c>
      <c r="JP58" s="284">
        <f>'LibPAS export'!LQ60</f>
        <v>0.27417000000000002</v>
      </c>
      <c r="JQ58" s="284">
        <f>'LibPAS export'!LR60</f>
        <v>0.13070000000000001</v>
      </c>
      <c r="JR58" s="284">
        <f>'LibPAS export'!LS60</f>
        <v>0.61019999999999996</v>
      </c>
      <c r="JS58" s="284">
        <f>'LibPAS export'!LT60</f>
        <v>0</v>
      </c>
      <c r="JT58" s="284">
        <f>'LibPAS export'!LU60</f>
        <v>15</v>
      </c>
      <c r="JU58" s="284">
        <f>'LibPAS export'!LV60</f>
        <v>2.2410299999999999</v>
      </c>
      <c r="JV58" s="284">
        <f>'LibPAS export'!LW60</f>
        <v>8543</v>
      </c>
      <c r="JW58" s="284">
        <f>'LibPAS export'!LX60</f>
        <v>29.552769999999999</v>
      </c>
      <c r="JX58" s="284">
        <f>'LibPAS export'!LY60</f>
        <v>3812</v>
      </c>
      <c r="JY58" s="284">
        <f>'LibPAS export'!LZ60</f>
        <v>8.9827100000000009</v>
      </c>
      <c r="JZ58" s="284">
        <f>'LibPAS export'!MA60</f>
        <v>66.228530000000006</v>
      </c>
      <c r="KA58" s="284">
        <f>'LibPAS export'!MB60</f>
        <v>0.30395</v>
      </c>
      <c r="KB58" s="284">
        <f>'LibPAS export'!MC60</f>
        <v>1158</v>
      </c>
      <c r="KC58" s="284">
        <f>'LibPAS export'!MD60</f>
        <v>0.32657000000000003</v>
      </c>
      <c r="KD58" s="284">
        <f>'LibPAS export'!ME60</f>
        <v>0.95377000000000001</v>
      </c>
      <c r="KE58" s="284">
        <f>'LibPAS export'!MF60</f>
        <v>0.73185</v>
      </c>
      <c r="KF58" s="284">
        <f>'LibPAS export'!MG60</f>
        <v>8.1558200000000003</v>
      </c>
      <c r="KG58" s="284">
        <f>'LibPAS export'!MH60</f>
        <v>22.973469999999999</v>
      </c>
      <c r="KH58" s="284">
        <f>'LibPAS export'!MI60</f>
        <v>8.3456799999999998</v>
      </c>
      <c r="KI58" s="284">
        <f>'LibPAS export'!MJ60</f>
        <v>43</v>
      </c>
      <c r="KJ58" s="284">
        <f>'LibPAS export'!MK60</f>
        <v>59713</v>
      </c>
      <c r="KK58" s="284">
        <f>'LibPAS export'!ML60</f>
        <v>44597</v>
      </c>
      <c r="KL58" s="284">
        <f>'LibPAS export'!MM60</f>
        <v>5.076E-2</v>
      </c>
      <c r="KM58" s="284">
        <f>'LibPAS export'!MN60</f>
        <v>0.37424000000000002</v>
      </c>
      <c r="KN58" s="284">
        <f>'LibPAS export'!MO60</f>
        <v>0.11375</v>
      </c>
      <c r="KO58" s="284">
        <f>'LibPAS export'!MP60</f>
        <v>2.4199999999999999E-2</v>
      </c>
      <c r="KP58" s="284">
        <f>'LibPAS export'!MQ60</f>
        <v>0.17841000000000001</v>
      </c>
      <c r="KQ58" s="284">
        <f>'LibPAS export'!MR60</f>
        <v>5.423E-2</v>
      </c>
      <c r="KR58" s="284">
        <f>'LibPAS export'!MS60</f>
        <v>1</v>
      </c>
      <c r="KS58" s="284">
        <f>'LibPAS export'!MT60</f>
        <v>0.47671839999999999</v>
      </c>
      <c r="KT58" s="284">
        <f>'LibPAS export'!MU60</f>
        <v>0.52328160000000001</v>
      </c>
      <c r="KU58" s="284">
        <f>'LibPAS export'!MV60</f>
        <v>0.25313910000000001</v>
      </c>
      <c r="KV58" s="284">
        <f>'LibPAS export'!MW60</f>
        <v>0.74686090000000005</v>
      </c>
      <c r="KW58" s="284">
        <f>'LibPAS export'!MX60</f>
        <v>0.11428339999999999</v>
      </c>
      <c r="KX58" s="284">
        <f>'LibPAS export'!MY60</f>
        <v>1.7795100000000001E-2</v>
      </c>
      <c r="KY58" s="284">
        <f>'LibPAS export'!MZ60</f>
        <v>0.20602819999999999</v>
      </c>
      <c r="KZ58" s="284">
        <f>'LibPAS export'!NA60</f>
        <v>1.8486499999999999E-2</v>
      </c>
      <c r="LA58" s="284">
        <f>'LibPAS export'!NB60</f>
        <v>7.1823399999999996E-2</v>
      </c>
      <c r="LB58" s="284">
        <f>'LibPAS export'!NC60</f>
        <v>7.8001799999999996E-2</v>
      </c>
      <c r="LC58" s="284">
        <f>'LibPAS export'!ND60</f>
        <v>0.60786499999999999</v>
      </c>
      <c r="LD58" s="284">
        <f>'LibPAS export'!NE60</f>
        <v>0.81389319999999998</v>
      </c>
      <c r="LE58" s="284">
        <f>'LibPAS export'!NF60</f>
        <v>8.9618000000000007E-3</v>
      </c>
      <c r="LF58" s="284">
        <f>'LibPAS export'!NG60</f>
        <v>0.8980688</v>
      </c>
      <c r="LG58" s="284">
        <f>'LibPAS export'!NH60</f>
        <v>3.2623800000000001E-2</v>
      </c>
      <c r="LH58" s="284">
        <f>'LibPAS export'!NI60</f>
        <v>6.0345700000000002E-2</v>
      </c>
      <c r="LI58" s="284">
        <f>'LibPAS export'!NJ60</f>
        <v>15115</v>
      </c>
      <c r="LJ58" s="284">
        <f>'LibPAS export'!NK60</f>
        <v>10.25132</v>
      </c>
      <c r="LK58" s="284">
        <f>'LibPAS export'!NL60</f>
        <v>7650</v>
      </c>
      <c r="LL58" s="284">
        <f>'LibPAS export'!NM60</f>
        <v>7650</v>
      </c>
      <c r="LM58" s="284">
        <f>'LibPAS export'!NN60</f>
        <v>3647</v>
      </c>
      <c r="LN58" s="284">
        <f>'LibPAS export'!NO60</f>
        <v>0.68252979999999996</v>
      </c>
      <c r="LO58" s="284">
        <f>'LibPAS export'!NP60</f>
        <v>0.15570990000000001</v>
      </c>
      <c r="LP58" s="284">
        <f>'LibPAS export'!NQ60</f>
        <v>0.1617604</v>
      </c>
      <c r="LQ58" s="284">
        <f>'LibPAS export'!NR60</f>
        <v>0.44174999999999998</v>
      </c>
      <c r="LR58" s="284">
        <f>'LibPAS export'!NS60</f>
        <v>1.3033399999999999</v>
      </c>
      <c r="LS58" s="284">
        <f>'LibPAS export'!NT60</f>
        <v>0.32993</v>
      </c>
      <c r="LT58" s="284">
        <f>'LibPAS export'!NU60</f>
        <v>15</v>
      </c>
      <c r="LU58" s="284">
        <f>'LibPAS export'!NV60</f>
        <v>3.4425500000000002</v>
      </c>
      <c r="LV58" s="284">
        <f>'LibPAS export'!NW60</f>
        <v>14</v>
      </c>
      <c r="LW58" s="284">
        <f>'LibPAS export'!NX60</f>
        <v>2.34964</v>
      </c>
      <c r="LX58" s="284">
        <f>'LibPAS export'!NY60</f>
        <v>0.26852999999999999</v>
      </c>
      <c r="LY58" s="284">
        <f>'LibPAS export'!NZ60</f>
        <v>0.26524999999999999</v>
      </c>
      <c r="LZ58" s="285">
        <f>'LibPAS export'!EH60</f>
        <v>3.3443399999999998E-2</v>
      </c>
      <c r="MA58" s="285">
        <f>'LibPAS export'!EI60</f>
        <v>2.0265000000000001E-3</v>
      </c>
      <c r="MB58" s="285">
        <f>'LibPAS export'!EJ60</f>
        <v>0.21668589999999999</v>
      </c>
      <c r="MC58" s="285">
        <f>'LibPAS export'!EK60</f>
        <v>0</v>
      </c>
      <c r="MD58" s="285">
        <f>'LibPAS export'!EL60</f>
        <v>0.19957130000000001</v>
      </c>
      <c r="ME58" s="285">
        <f>'LibPAS export'!EM60</f>
        <v>4.9629999999999997E-4</v>
      </c>
      <c r="MF58" s="285">
        <f>'LibPAS export'!EN60</f>
        <v>0.71954289999999999</v>
      </c>
      <c r="MG58" s="285">
        <f>'LibPAS export'!EO60</f>
        <v>4.1376900000000001E-2</v>
      </c>
      <c r="MH58" s="285">
        <f>'LibPAS export'!EP60</f>
        <v>0.49166589999999999</v>
      </c>
      <c r="MI58" s="285"/>
    </row>
    <row r="59" spans="1:347" x14ac:dyDescent="0.2">
      <c r="A59" s="6" t="str">
        <f>'LibPAS export'!G61</f>
        <v>NC0049</v>
      </c>
      <c r="B59" s="6" t="s">
        <v>2851</v>
      </c>
      <c r="C59" s="203" t="s">
        <v>2065</v>
      </c>
      <c r="D59" s="203" t="s">
        <v>2066</v>
      </c>
      <c r="E59" s="203" t="str">
        <f>'LibPAS export'!AG61</f>
        <v>PENDER COUNTY PUBLIC LIBRARY</v>
      </c>
      <c r="F59" s="203" t="str">
        <f>'LibPAS export'!AJ61</f>
        <v>PENDER</v>
      </c>
      <c r="G59" s="203" t="str">
        <f>'LibPAS export'!Y61</f>
        <v>PO BOX 879</v>
      </c>
      <c r="H59" s="203" t="str">
        <f>'LibPAS export'!Z61</f>
        <v>BURGAW</v>
      </c>
      <c r="I59" s="203" t="str">
        <f>'LibPAS export'!AA61</f>
        <v>28425</v>
      </c>
      <c r="J59" s="203" t="str">
        <f>'LibPAS export'!AB61</f>
        <v>0879</v>
      </c>
      <c r="K59" s="203" t="str">
        <f>'LibPAS export'!AC61</f>
        <v>103 S COWAN ST</v>
      </c>
      <c r="L59" s="203" t="str">
        <f>'LibPAS export'!AD61</f>
        <v>BURGAW</v>
      </c>
      <c r="M59" s="203" t="str">
        <f>'LibPAS export'!AE61</f>
        <v>28425</v>
      </c>
      <c r="N59" s="203" t="str">
        <f>'LibPAS export'!AF61</f>
        <v>0879</v>
      </c>
      <c r="O59" s="203" t="str">
        <f>'LibPAS export'!AK61</f>
        <v>Mike Taylor</v>
      </c>
      <c r="P59" s="203" t="str">
        <f>'LibPAS export'!AL61</f>
        <v>(910) 259-5113</v>
      </c>
      <c r="Q59" s="203" t="str">
        <f>'LibPAS export'!AM61</f>
        <v>(919) 259-0656</v>
      </c>
      <c r="R59" s="203" t="str">
        <f>'LibPAS export'!AN61</f>
        <v>mtaylor@pendercountync.gov</v>
      </c>
      <c r="S59" s="203" t="str">
        <f>'LibPAS export'!AO61</f>
        <v>Mke Taylor</v>
      </c>
      <c r="T59" s="203" t="str">
        <f>'LibPAS export'!AP61</f>
        <v>Director</v>
      </c>
      <c r="U59" s="203" t="str">
        <f>'LibPAS export'!AQ61</f>
        <v>(910) 259-1234</v>
      </c>
      <c r="V59" s="203" t="str">
        <f>'LibPAS export'!AR61</f>
        <v/>
      </c>
      <c r="W59" s="203" t="str">
        <f>'LibPAS export'!AS61</f>
        <v>mtaylor@pendercountync.gov</v>
      </c>
      <c r="X59" s="203">
        <f>'LibPAS export'!BB61</f>
        <v>1</v>
      </c>
      <c r="Y59" s="203">
        <f>'LibPAS export'!BC61</f>
        <v>1</v>
      </c>
      <c r="Z59" s="203">
        <f>'LibPAS export'!BD61</f>
        <v>0</v>
      </c>
      <c r="AA59" s="203">
        <f>'LibPAS export'!BE61</f>
        <v>0</v>
      </c>
      <c r="AB59" s="10">
        <f>'LibPAS export'!BH61</f>
        <v>4556</v>
      </c>
      <c r="AC59" s="203">
        <f>'LibPAS export'!BI61</f>
        <v>1</v>
      </c>
      <c r="AD59" s="203">
        <f>'LibPAS export'!BJ61</f>
        <v>0</v>
      </c>
      <c r="AE59" s="203">
        <f>'LibPAS export'!BK61</f>
        <v>1</v>
      </c>
      <c r="AF59" s="203">
        <f>'LibPAS export'!BL61</f>
        <v>11.73</v>
      </c>
      <c r="AG59" s="203">
        <f>'LibPAS export'!BM61</f>
        <v>12.73</v>
      </c>
      <c r="AH59" s="286">
        <f>'LibPAS export'!BN61</f>
        <v>7.8554600000000002E-2</v>
      </c>
      <c r="AI59" s="246">
        <f>'LibPAS export'!BO61</f>
        <v>63784</v>
      </c>
      <c r="AJ59" s="246" t="str">
        <f>'LibPAS export'!BP61</f>
        <v>$56,823 - $90,917</v>
      </c>
      <c r="AK59" s="274" t="str">
        <f>'LibPAS export'!BQ61</f>
        <v>1985</v>
      </c>
      <c r="AL59" s="276">
        <f>'LibPAS export'!BR61</f>
        <v>36629</v>
      </c>
      <c r="AM59" s="276">
        <f>'LibPAS export'!BS61</f>
        <v>11.36</v>
      </c>
      <c r="AN59" s="276">
        <f>'LibPAS export'!BT61</f>
        <v>11.35</v>
      </c>
      <c r="AO59" s="276">
        <f>'LibPAS export'!BU61</f>
        <v>11.91</v>
      </c>
      <c r="AP59" s="246">
        <f>'LibPAS export'!BW61</f>
        <v>0</v>
      </c>
      <c r="AQ59" s="246">
        <f>'LibPAS export'!BX61</f>
        <v>663350</v>
      </c>
      <c r="AR59" s="246">
        <f>'LibPAS export'!BY61</f>
        <v>663350</v>
      </c>
      <c r="AS59" s="246">
        <f>'LibPAS export'!BZ61</f>
        <v>99101</v>
      </c>
      <c r="AT59" s="246">
        <f>'LibPAS export'!CA61</f>
        <v>0</v>
      </c>
      <c r="AU59" s="246">
        <f>'LibPAS export'!CB61</f>
        <v>99101</v>
      </c>
      <c r="AV59" s="246">
        <f>'LibPAS export'!CC61</f>
        <v>0</v>
      </c>
      <c r="AW59" s="246">
        <f>'LibPAS export'!CD61</f>
        <v>0</v>
      </c>
      <c r="AX59" s="246">
        <f>'LibPAS export'!CE61</f>
        <v>0</v>
      </c>
      <c r="AY59" s="246">
        <f>'LibPAS export'!CF61</f>
        <v>4000</v>
      </c>
      <c r="AZ59" s="246">
        <f>'LibPAS export'!BV61</f>
        <v>766451</v>
      </c>
      <c r="BA59" s="246">
        <f>'LibPAS export'!CH61</f>
        <v>436883</v>
      </c>
      <c r="BB59" s="246">
        <f>'LibPAS export'!CI61</f>
        <v>140466</v>
      </c>
      <c r="BC59" s="246">
        <f>'LibPAS export'!CJ61</f>
        <v>577349</v>
      </c>
      <c r="BD59" s="246">
        <f>'LibPAS export'!CK61</f>
        <v>69560</v>
      </c>
      <c r="BE59" s="246">
        <f>'LibPAS export'!CL61</f>
        <v>7794</v>
      </c>
      <c r="BF59" s="246">
        <f>'LibPAS export'!CM61</f>
        <v>6158</v>
      </c>
      <c r="BG59" s="246">
        <f>'LibPAS export'!CN61</f>
        <v>83512</v>
      </c>
      <c r="BH59" s="246">
        <f>'LibPAS export'!CO61</f>
        <v>92291</v>
      </c>
      <c r="BI59" s="246">
        <f>'LibPAS export'!CP61</f>
        <v>753152</v>
      </c>
      <c r="BJ59" s="246">
        <f>'LibPAS export'!CQ61</f>
        <v>13299</v>
      </c>
      <c r="BK59" s="283">
        <f>'LibPAS export'!CG61</f>
        <v>1.7351399999999999E-2</v>
      </c>
      <c r="BL59" s="246">
        <f>'LibPAS export'!CR61</f>
        <v>0</v>
      </c>
      <c r="BM59" s="246">
        <f>'LibPAS export'!CS61</f>
        <v>0</v>
      </c>
      <c r="BN59" s="246">
        <f>'LibPAS export'!CT61</f>
        <v>0</v>
      </c>
      <c r="BO59" s="246">
        <f>'LibPAS export'!CU61</f>
        <v>0</v>
      </c>
      <c r="BP59" s="246">
        <f>'LibPAS export'!CV61</f>
        <v>0</v>
      </c>
      <c r="BQ59" s="246">
        <f>'LibPAS export'!CW61</f>
        <v>0</v>
      </c>
      <c r="BR59" s="10">
        <f>'LibPAS export'!CY61</f>
        <v>33811</v>
      </c>
      <c r="BS59" s="10">
        <f>'LibPAS export'!CZ61</f>
        <v>39374</v>
      </c>
      <c r="BT59" s="10">
        <f>'LibPAS export'!DA61</f>
        <v>73185</v>
      </c>
      <c r="BU59" s="10">
        <f>'LibPAS export'!DB61</f>
        <v>24376</v>
      </c>
      <c r="BV59" s="10">
        <f>'LibPAS export'!DC61</f>
        <v>13720</v>
      </c>
      <c r="BW59" s="10">
        <f>'LibPAS export'!DD61</f>
        <v>38096</v>
      </c>
      <c r="BX59" s="10">
        <f>'LibPAS export'!DE61</f>
        <v>2681</v>
      </c>
      <c r="BY59" s="10" t="str">
        <f>'LibPAS export'!DF61</f>
        <v/>
      </c>
      <c r="BZ59" s="10">
        <f>'LibPAS export'!DG61</f>
        <v>2681</v>
      </c>
      <c r="CA59" s="10">
        <f>'LibPAS export'!DH61</f>
        <v>113962</v>
      </c>
      <c r="CB59" s="10" t="str">
        <f>'LibPAS export'!DI61</f>
        <v/>
      </c>
      <c r="CC59" s="10">
        <f>'LibPAS export'!DJ61</f>
        <v>113962</v>
      </c>
      <c r="CD59" s="10">
        <f>'LibPAS export'!DK61</f>
        <v>1197</v>
      </c>
      <c r="CE59" s="258">
        <f>'LibPAS export'!DX61</f>
        <v>36946</v>
      </c>
      <c r="CF59" s="244">
        <f>'LibPAS export'!DP61</f>
        <v>3</v>
      </c>
      <c r="CG59" s="244">
        <f>'LibPAS export'!DQ61</f>
        <v>67</v>
      </c>
      <c r="CH59" s="244">
        <f>'LibPAS export'!DR61</f>
        <v>70</v>
      </c>
      <c r="CI59" s="258">
        <f>'LibPAS export'!DM61</f>
        <v>2737</v>
      </c>
      <c r="CJ59" s="258">
        <f>'LibPAS export'!EC61</f>
        <v>2155</v>
      </c>
      <c r="CK59" s="258">
        <f>'LibPAS export'!DN61</f>
        <v>2469</v>
      </c>
      <c r="CL59" s="258">
        <f>'LibPAS export'!EG61</f>
        <v>563</v>
      </c>
      <c r="CM59" s="203">
        <f>'LibPAS export'!DS61</f>
        <v>0</v>
      </c>
      <c r="CN59" s="203">
        <f>'LibPAS export'!EQ61</f>
        <v>27</v>
      </c>
      <c r="CO59" s="244">
        <f>'LibPAS export'!DL61</f>
        <v>97</v>
      </c>
      <c r="CP59" s="10">
        <f>'LibPAS export'!ET61</f>
        <v>78211</v>
      </c>
      <c r="CQ59" s="10">
        <f>'LibPAS export'!EU61</f>
        <v>18933</v>
      </c>
      <c r="CR59" s="10">
        <f>'LibPAS export'!EV61</f>
        <v>97144</v>
      </c>
      <c r="CS59" s="10">
        <f>'LibPAS export'!EW61</f>
        <v>9669</v>
      </c>
      <c r="CT59" s="10" t="str">
        <f>'LibPAS export'!EX61</f>
        <v/>
      </c>
      <c r="CU59" s="10" t="str">
        <f>'LibPAS export'!EY61</f>
        <v/>
      </c>
      <c r="CV59" s="10">
        <f>'LibPAS export'!EZ61</f>
        <v>56166</v>
      </c>
      <c r="CW59" s="10">
        <f>'LibPAS export'!FA61</f>
        <v>21053</v>
      </c>
      <c r="CX59" s="10">
        <f>'LibPAS export'!FB61</f>
        <v>77219</v>
      </c>
      <c r="CY59" s="10">
        <f>'LibPAS export'!FC61</f>
        <v>184032</v>
      </c>
      <c r="CZ59" s="10">
        <f>'LibPAS export'!FE61</f>
        <v>390</v>
      </c>
      <c r="DA59" s="10" t="str">
        <f>'LibPAS export'!FF61</f>
        <v/>
      </c>
      <c r="DB59" s="10">
        <f>'LibPAS export'!FG61</f>
        <v>184422</v>
      </c>
      <c r="DC59" s="10">
        <f>'LibPAS export'!FH61</f>
        <v>13933</v>
      </c>
      <c r="DD59" s="10">
        <f>'LibPAS export'!FQ61</f>
        <v>151</v>
      </c>
      <c r="DE59" s="10">
        <f t="shared" si="0"/>
        <v>14084</v>
      </c>
      <c r="DF59" s="10">
        <f>'LibPAS export'!FI61</f>
        <v>33648</v>
      </c>
      <c r="DG59" s="10">
        <f>'LibPAS export'!FN61</f>
        <v>5336</v>
      </c>
      <c r="DH59" s="10" t="str">
        <f>'LibPAS export'!FR61</f>
        <v/>
      </c>
      <c r="DI59" s="10">
        <f>'LibPAS export'!FS61</f>
        <v>5487</v>
      </c>
      <c r="DJ59" s="258" t="str">
        <f>'LibPAS export'!FJ61</f>
        <v/>
      </c>
      <c r="DK59" s="258">
        <f>'LibPAS export'!FK61</f>
        <v>47581</v>
      </c>
      <c r="DL59" s="10">
        <f>'LibPAS export'!FU61</f>
        <v>134612</v>
      </c>
      <c r="DM59" s="10">
        <f>'LibPAS export'!FV61</f>
        <v>116064</v>
      </c>
      <c r="DN59" s="10" t="str">
        <f>'LibPAS export'!FW61</f>
        <v/>
      </c>
      <c r="DO59" s="10" t="str">
        <f>'LibPAS export'!FX61</f>
        <v/>
      </c>
      <c r="DP59" s="10">
        <f>'LibPAS export'!ER61</f>
        <v>250676</v>
      </c>
      <c r="DQ59" s="10" t="str">
        <f>'LibPAS export'!FY61</f>
        <v/>
      </c>
      <c r="DR59" s="10">
        <f>'LibPAS export'!GA61</f>
        <v>17731</v>
      </c>
      <c r="DS59" s="10">
        <f>'LibPAS export'!GB61</f>
        <v>6515</v>
      </c>
      <c r="DT59" s="10">
        <f>'LibPAS export'!GC61</f>
        <v>24246</v>
      </c>
      <c r="DU59" s="10">
        <f>'LibPAS export'!GD61</f>
        <v>166703</v>
      </c>
      <c r="DV59" s="244">
        <f>'LibPAS export'!GO61</f>
        <v>37</v>
      </c>
      <c r="DW59" s="244">
        <f>'LibPAS export'!GP61</f>
        <v>4</v>
      </c>
      <c r="DX59" s="244">
        <f>'LibPAS export'!GQ61</f>
        <v>315</v>
      </c>
      <c r="DY59" s="244">
        <f>'LibPAS export'!GR61</f>
        <v>5</v>
      </c>
      <c r="DZ59" s="244">
        <f>'LibPAS export'!GS61</f>
        <v>30</v>
      </c>
      <c r="EA59" s="244">
        <f>'LibPAS export'!GT61</f>
        <v>0</v>
      </c>
      <c r="EB59" s="244">
        <f>'LibPAS export'!GU61</f>
        <v>391</v>
      </c>
      <c r="EC59" s="244">
        <f>'LibPAS export'!GV61</f>
        <v>1148</v>
      </c>
      <c r="ED59" s="244">
        <f>'LibPAS export'!GW61</f>
        <v>186</v>
      </c>
      <c r="EE59" s="244">
        <f>'LibPAS export'!GX61</f>
        <v>1334</v>
      </c>
      <c r="EF59" s="10">
        <f>'LibPAS export'!HB61</f>
        <v>5845</v>
      </c>
      <c r="EG59" s="10">
        <f>'LibPAS export'!HC61</f>
        <v>275</v>
      </c>
      <c r="EH59" s="10">
        <f>'LibPAS export'!HD61</f>
        <v>6120</v>
      </c>
      <c r="EI59" s="10">
        <f>'LibPAS export'!GY61</f>
        <v>254</v>
      </c>
      <c r="EJ59" s="10">
        <f>'LibPAS export'!GZ61</f>
        <v>0</v>
      </c>
      <c r="EK59" s="10">
        <f>'LibPAS export'!HA61</f>
        <v>254</v>
      </c>
      <c r="EL59" s="10">
        <f>'LibPAS export'!HE61</f>
        <v>7708</v>
      </c>
      <c r="EM59" s="10" t="s">
        <v>5026</v>
      </c>
      <c r="EN59" s="10" t="s">
        <v>5026</v>
      </c>
      <c r="EO59" s="10" t="s">
        <v>5026</v>
      </c>
      <c r="EP59" s="10" t="s">
        <v>5026</v>
      </c>
      <c r="EQ59" s="258">
        <f>'LibPAS export'!HQ61</f>
        <v>677</v>
      </c>
      <c r="ER59" s="258" t="str">
        <f>'LibPAS export'!HR61</f>
        <v/>
      </c>
      <c r="ES59" s="10">
        <f>'LibPAS export'!HL61</f>
        <v>63666</v>
      </c>
      <c r="ET59" s="10" t="str">
        <f>'LibPAS export'!HJ61</f>
        <v>Did not track this year</v>
      </c>
      <c r="EU59" s="10" t="str">
        <f>'LibPAS export'!HK61</f>
        <v>Did not track this year</v>
      </c>
      <c r="EV59" s="244">
        <f>'LibPAS export'!HS61</f>
        <v>102</v>
      </c>
      <c r="EW59" s="244">
        <f>'LibPAS export'!HT61</f>
        <v>399</v>
      </c>
      <c r="EX59" s="203" t="str">
        <f>'LibPAS export'!AT61</f>
        <v>www1.youseemore.com/penderpl</v>
      </c>
      <c r="EY59" s="244">
        <f>'LibPAS export'!HU61</f>
        <v>19</v>
      </c>
      <c r="EZ59" s="244">
        <f>'LibPAS export'!HV61</f>
        <v>18</v>
      </c>
      <c r="FA59" s="258">
        <f>'LibPAS export'!HW61</f>
        <v>16651</v>
      </c>
      <c r="FB59" s="10">
        <f>'LibPAS export'!HY61</f>
        <v>120360</v>
      </c>
      <c r="FC59" s="10" t="str">
        <f>'LibPAS export'!HZ61</f>
        <v/>
      </c>
      <c r="FD59" s="203" t="s">
        <v>1530</v>
      </c>
      <c r="FE59" s="203" t="s">
        <v>1530</v>
      </c>
      <c r="FF59" s="203" t="s">
        <v>1530</v>
      </c>
      <c r="FG59" s="203" t="s">
        <v>1530</v>
      </c>
      <c r="FH59" s="203" t="s">
        <v>1530</v>
      </c>
      <c r="FI59" s="203" t="s">
        <v>1530</v>
      </c>
      <c r="FJ59" s="203" t="s">
        <v>1530</v>
      </c>
      <c r="FK59" s="203" t="s">
        <v>1530</v>
      </c>
      <c r="FL59" s="203" t="s">
        <v>1530</v>
      </c>
      <c r="FM59" s="203" t="s">
        <v>1530</v>
      </c>
      <c r="FN59" s="203" t="s">
        <v>1530</v>
      </c>
      <c r="FO59" s="203" t="s">
        <v>1530</v>
      </c>
      <c r="FP59" s="203" t="s">
        <v>1530</v>
      </c>
      <c r="FQ59" s="203" t="s">
        <v>1530</v>
      </c>
      <c r="FR59" s="203" t="s">
        <v>1530</v>
      </c>
      <c r="FS59" s="203" t="s">
        <v>1530</v>
      </c>
      <c r="FT59" s="203" t="s">
        <v>1530</v>
      </c>
      <c r="FU59" s="203" t="s">
        <v>1530</v>
      </c>
      <c r="FV59" s="203" t="s">
        <v>1530</v>
      </c>
      <c r="FW59" s="203" t="s">
        <v>1530</v>
      </c>
      <c r="FX59" s="203" t="s">
        <v>1530</v>
      </c>
      <c r="FY59" s="203" t="s">
        <v>1530</v>
      </c>
      <c r="FZ59" s="203" t="s">
        <v>1530</v>
      </c>
      <c r="GA59" s="203" t="s">
        <v>1530</v>
      </c>
      <c r="GB59" s="203" t="s">
        <v>1530</v>
      </c>
      <c r="GC59" s="203" t="str">
        <f>'LibPAS export'!G61</f>
        <v>NC0049</v>
      </c>
      <c r="GD59" s="203" t="str">
        <f>'LibPAS export'!H61</f>
        <v>C-PENDER</v>
      </c>
      <c r="GE59" s="203" t="str">
        <f>'LibPAS export'!I61</f>
        <v>NO</v>
      </c>
      <c r="GF59" s="203" t="str">
        <f>'LibPAS export'!J61</f>
        <v>CO</v>
      </c>
      <c r="GG59" s="203" t="str">
        <f>'LibPAS export'!K61</f>
        <v>MO</v>
      </c>
      <c r="GH59" s="203" t="str">
        <f>'LibPAS export'!L61</f>
        <v>Y</v>
      </c>
      <c r="GI59" s="203" t="str">
        <f>'LibPAS export'!M61</f>
        <v>CO1</v>
      </c>
      <c r="GJ59" s="203" t="str">
        <f>'LibPAS export'!N61</f>
        <v>N</v>
      </c>
      <c r="GK59" s="258">
        <f>'LibPAS export'!O61</f>
        <v>54259</v>
      </c>
      <c r="GL59" s="203">
        <f>'LibPAS export'!AH61</f>
        <v>3</v>
      </c>
      <c r="GM59" s="203" t="str">
        <f>'LibPAS export'!AI61</f>
        <v>County</v>
      </c>
      <c r="GN59" s="203" t="str">
        <f>'LibPAS export'!P61</f>
        <v>Yes</v>
      </c>
      <c r="GO59" s="203">
        <f>'LibPAS export'!Q61</f>
        <v>390</v>
      </c>
      <c r="GP59" s="203">
        <f>'LibPAS export'!R61</f>
        <v>106</v>
      </c>
      <c r="GQ59" s="203">
        <f>'LibPAS export'!S61</f>
        <v>2550</v>
      </c>
      <c r="GR59" s="203">
        <f>'LibPAS export'!T61</f>
        <v>20158</v>
      </c>
      <c r="GS59" s="203" t="str">
        <f>'LibPAS export'!U61</f>
        <v/>
      </c>
      <c r="GT59" s="203" t="str">
        <f>'LibPAS export'!V61</f>
        <v/>
      </c>
      <c r="GU59" s="203" t="str">
        <f>'LibPAS export'!W61</f>
        <v/>
      </c>
      <c r="GV59" s="203" t="str">
        <f>'LibPAS export'!X61</f>
        <v/>
      </c>
      <c r="GW59" s="283">
        <f>'LibPAS export'!GF61</f>
        <v>0.79398000000000002</v>
      </c>
      <c r="GX59" s="283">
        <f>'LibPAS export'!GG61</f>
        <v>0.17307</v>
      </c>
      <c r="GY59" s="245">
        <f>'LibPAS export'!GH61</f>
        <v>19.713550000000001</v>
      </c>
      <c r="GZ59" s="245">
        <f>'LibPAS export'!GI61</f>
        <v>19.125</v>
      </c>
      <c r="HA59" s="245">
        <f>'LibPAS export'!GJ61</f>
        <v>32.536589999999997</v>
      </c>
      <c r="HB59" s="284">
        <f>'LibPAS export'!JC61</f>
        <v>3.00448</v>
      </c>
      <c r="HC59" s="284">
        <f>'LibPAS export'!JD61</f>
        <v>2.3031700000000002</v>
      </c>
      <c r="HD59" s="284">
        <f>'LibPAS export'!JE61</f>
        <v>0.33315</v>
      </c>
      <c r="HE59" s="284">
        <f>'LibPAS export'!JF61</f>
        <v>31.062940000000001</v>
      </c>
      <c r="HF59" s="284">
        <f>'LibPAS export'!JG61</f>
        <v>23.81213</v>
      </c>
      <c r="HG59" s="284">
        <f>'LibPAS export'!JH61</f>
        <v>3.4443600000000001</v>
      </c>
      <c r="HH59" s="284">
        <f>'LibPAS export'!JI61</f>
        <v>4.5179299999999998</v>
      </c>
      <c r="HI59" s="284">
        <f>'LibPAS export'!JJ61</f>
        <v>3.4633400000000001</v>
      </c>
      <c r="HJ59" s="284">
        <f>'LibPAS export'!JK61</f>
        <v>0.50095999999999996</v>
      </c>
      <c r="HK59" s="284">
        <f>'LibPAS export'!JL61</f>
        <v>11.829739999999999</v>
      </c>
      <c r="HL59" s="284">
        <f>'LibPAS export'!JM61</f>
        <v>9.0684000000000005</v>
      </c>
      <c r="HM59" s="284">
        <f>'LibPAS export'!JN61</f>
        <v>1.31172</v>
      </c>
      <c r="HN59" s="284">
        <f>'LibPAS export'!JO61</f>
        <v>97.710430000000002</v>
      </c>
      <c r="HO59" s="284">
        <f>'LibPAS export'!JP61</f>
        <v>74.902569999999997</v>
      </c>
      <c r="HP59" s="284">
        <f>'LibPAS export'!JQ61</f>
        <v>10.83446</v>
      </c>
      <c r="HQ59" s="284">
        <f>'LibPAS export'!JR61</f>
        <v>8.6680799999999998</v>
      </c>
      <c r="HR59" s="284">
        <f>'LibPAS export'!JS61</f>
        <v>6.6447500000000002</v>
      </c>
      <c r="HS59" s="284">
        <f>'LibPAS export'!JT61</f>
        <v>0.96114999999999995</v>
      </c>
      <c r="HT59" s="284">
        <f>'LibPAS export'!JU61</f>
        <v>4.6199899999999996</v>
      </c>
      <c r="HU59" s="284">
        <f>'LibPAS export'!JV61</f>
        <v>3.0723600000000002</v>
      </c>
      <c r="HV59" s="284">
        <f>'LibPAS export'!JW61</f>
        <v>4.20688</v>
      </c>
      <c r="HW59" s="284">
        <f>'LibPAS export'!JX61</f>
        <v>16.456320000000002</v>
      </c>
      <c r="HX59" s="284">
        <f>'LibPAS export'!JY61</f>
        <v>1.17337</v>
      </c>
      <c r="HY59" s="284">
        <f>'LibPAS export'!JZ61</f>
        <v>1.6013599999999999</v>
      </c>
      <c r="HZ59" s="284">
        <f>'LibPAS export'!KA61</f>
        <v>0.44685999999999998</v>
      </c>
      <c r="IA59" s="284">
        <f>'LibPAS export'!KB61</f>
        <v>0.14205999999999999</v>
      </c>
      <c r="IB59" s="284">
        <f>'LibPAS export'!KC61</f>
        <v>1.8799999999999999E-3</v>
      </c>
      <c r="IC59" s="284">
        <f>'LibPAS export'!KD61</f>
        <v>7.3499999999999998E-3</v>
      </c>
      <c r="ID59" s="284">
        <f>'LibPAS export'!KE61</f>
        <v>0.30687999999999999</v>
      </c>
      <c r="IE59" s="284">
        <f>'LibPAS export'!KF61</f>
        <v>2.4590000000000001E-2</v>
      </c>
      <c r="IF59" s="284">
        <f>'LibPAS export'!KG61</f>
        <v>0.11279</v>
      </c>
      <c r="IG59" s="284">
        <f>'LibPAS export'!KH61</f>
        <v>5001</v>
      </c>
      <c r="IH59" s="284">
        <f>'LibPAS export'!KI61</f>
        <v>63666</v>
      </c>
      <c r="II59" s="284">
        <f>'LibPAS export'!KJ61</f>
        <v>63666</v>
      </c>
      <c r="IJ59" s="284">
        <f>'LibPAS export'!KK61</f>
        <v>13095</v>
      </c>
      <c r="IK59" s="284">
        <f>'LibPAS export'!KL61</f>
        <v>166703</v>
      </c>
      <c r="IL59" s="284">
        <f>'LibPAS export'!KM61</f>
        <v>166703</v>
      </c>
      <c r="IM59" s="284">
        <f>'LibPAS export'!KN61</f>
        <v>250676</v>
      </c>
      <c r="IN59" s="284">
        <f>'LibPAS export'!KO61</f>
        <v>250676</v>
      </c>
      <c r="IO59" s="284">
        <f>'LibPAS export'!KP61</f>
        <v>1.56314</v>
      </c>
      <c r="IP59" s="284">
        <f>'LibPAS export'!KQ61</f>
        <v>19691</v>
      </c>
      <c r="IQ59" s="284">
        <f>'LibPAS export'!KR61</f>
        <v>9.4671900000000004</v>
      </c>
      <c r="IR59" s="284">
        <f>'LibPAS export'!KS61</f>
        <v>1.8264400000000001</v>
      </c>
      <c r="IS59" s="284">
        <f>'LibPAS export'!KT61</f>
        <v>12.225619999999999</v>
      </c>
      <c r="IT59" s="284">
        <f>'LibPAS export'!KU61</f>
        <v>0</v>
      </c>
      <c r="IU59" s="284">
        <f>'LibPAS export'!KV61</f>
        <v>7.3719999999999994E-2</v>
      </c>
      <c r="IV59" s="284">
        <f>'LibPAS export'!KW61</f>
        <v>14.12579</v>
      </c>
      <c r="IW59" s="284">
        <f>'LibPAS export'!KX61</f>
        <v>10.640610000000001</v>
      </c>
      <c r="IX59" s="284">
        <f>'LibPAS export'!KY61</f>
        <v>2.9555799999999999</v>
      </c>
      <c r="IY59" s="284">
        <f>'LibPAS export'!KZ61</f>
        <v>0</v>
      </c>
      <c r="IZ59" s="284">
        <f>'LibPAS export'!LA61</f>
        <v>1.7899999999999999E-3</v>
      </c>
      <c r="JA59" s="284">
        <f>'LibPAS export'!LB61</f>
        <v>0.68091999999999997</v>
      </c>
      <c r="JB59" s="284">
        <f>'LibPAS export'!LC61</f>
        <v>1.2899999999999999E-3</v>
      </c>
      <c r="JC59" s="284">
        <f>'LibPAS export'!LD61</f>
        <v>4.1239999999999999E-2</v>
      </c>
      <c r="JD59" s="284">
        <f>'LibPAS export'!LE61</f>
        <v>0.52503999999999995</v>
      </c>
      <c r="JE59" s="284">
        <f>'LibPAS export'!LF61</f>
        <v>4.0006599999999999</v>
      </c>
      <c r="JF59" s="284">
        <f>'LibPAS export'!LG61</f>
        <v>2.10033</v>
      </c>
      <c r="JG59" s="284">
        <f>'LibPAS export'!LH61</f>
        <v>0.21618999999999999</v>
      </c>
      <c r="JH59" s="284">
        <f>'LibPAS export'!LI61</f>
        <v>1523</v>
      </c>
      <c r="JI59" s="284">
        <f>'LibPAS export'!LJ61</f>
        <v>2.88707</v>
      </c>
      <c r="JJ59" s="284">
        <f>'LibPAS export'!LK61</f>
        <v>1.7009300000000001</v>
      </c>
      <c r="JK59" s="284">
        <f>'LibPAS export'!LL61</f>
        <v>201</v>
      </c>
      <c r="JL59" s="284">
        <f>'LibPAS export'!LM61</f>
        <v>125</v>
      </c>
      <c r="JM59" s="284">
        <f>'LibPAS export'!LN61</f>
        <v>13.88068</v>
      </c>
      <c r="JN59" s="284">
        <f>'LibPAS export'!LO61</f>
        <v>1.53914</v>
      </c>
      <c r="JO59" s="284">
        <f>'LibPAS export'!LP61</f>
        <v>1.282</v>
      </c>
      <c r="JP59" s="284">
        <f>'LibPAS export'!LQ61</f>
        <v>0.23462</v>
      </c>
      <c r="JQ59" s="284">
        <f>'LibPAS export'!LR61</f>
        <v>1.8429999999999998E-2</v>
      </c>
      <c r="JR59" s="284">
        <f>'LibPAS export'!LS61</f>
        <v>0.48379</v>
      </c>
      <c r="JS59" s="284">
        <f>'LibPAS export'!LT61</f>
        <v>1</v>
      </c>
      <c r="JT59" s="284">
        <f>'LibPAS export'!LU61</f>
        <v>7</v>
      </c>
      <c r="JU59" s="284">
        <f>'LibPAS export'!LV61</f>
        <v>1.50373</v>
      </c>
      <c r="JV59" s="284">
        <f>'LibPAS export'!LW61</f>
        <v>4820</v>
      </c>
      <c r="JW59" s="284">
        <f>'LibPAS export'!LX61</f>
        <v>36.589770000000001</v>
      </c>
      <c r="JX59" s="284">
        <f>'LibPAS export'!LY61</f>
        <v>3205</v>
      </c>
      <c r="JY59" s="284">
        <f>'LibPAS export'!LZ61</f>
        <v>13.9741</v>
      </c>
      <c r="JZ59" s="284">
        <f>'LibPAS export'!MA61</f>
        <v>55.021070000000002</v>
      </c>
      <c r="KA59" s="284">
        <f>'LibPAS export'!MB61</f>
        <v>0.38191000000000003</v>
      </c>
      <c r="KB59" s="284">
        <f>'LibPAS export'!MC61</f>
        <v>1224</v>
      </c>
      <c r="KC59" s="284">
        <f>'LibPAS export'!MD61</f>
        <v>0.63973999999999998</v>
      </c>
      <c r="KD59" s="284">
        <f>'LibPAS export'!ME61</f>
        <v>0.50095999999999996</v>
      </c>
      <c r="KE59" s="284">
        <f>'LibPAS export'!MF61</f>
        <v>0.96199000000000001</v>
      </c>
      <c r="KF59" s="284">
        <f>'LibPAS export'!MG61</f>
        <v>8.3967600000000004</v>
      </c>
      <c r="KG59" s="284">
        <f>'LibPAS export'!MH61</f>
        <v>10.33886</v>
      </c>
      <c r="KH59" s="284">
        <f>'LibPAS export'!MI61</f>
        <v>4.5179299999999998</v>
      </c>
      <c r="KI59" s="284">
        <f>'LibPAS export'!MJ61</f>
        <v>43.807690000000001</v>
      </c>
      <c r="KJ59" s="284">
        <f>'LibPAS export'!MK61</f>
        <v>45353</v>
      </c>
      <c r="KK59" s="284">
        <f>'LibPAS export'!ML61</f>
        <v>34319</v>
      </c>
      <c r="KL59" s="284">
        <f>'LibPAS export'!MM61</f>
        <v>5.0779999999999999E-2</v>
      </c>
      <c r="KM59" s="284">
        <f>'LibPAS export'!MN61</f>
        <v>0.19994999999999999</v>
      </c>
      <c r="KN59" s="284">
        <f>'LibPAS export'!MO61</f>
        <v>7.6359999999999997E-2</v>
      </c>
      <c r="KO59" s="284">
        <f>'LibPAS export'!MP61</f>
        <v>3.9899999999999996E-3</v>
      </c>
      <c r="KP59" s="284">
        <f>'LibPAS export'!MQ61</f>
        <v>1.5709999999999998E-2</v>
      </c>
      <c r="KQ59" s="284">
        <f>'LibPAS export'!MR61</f>
        <v>6.0000000000000001E-3</v>
      </c>
      <c r="KR59" s="284">
        <f>'LibPAS export'!MS61</f>
        <v>1</v>
      </c>
      <c r="KS59" s="284">
        <f>'LibPAS export'!MT61</f>
        <v>7.8554600000000002E-2</v>
      </c>
      <c r="KT59" s="284">
        <f>'LibPAS export'!MU61</f>
        <v>0.92144539999999997</v>
      </c>
      <c r="KU59" s="284">
        <f>'LibPAS export'!MV61</f>
        <v>0.24329480000000001</v>
      </c>
      <c r="KV59" s="284">
        <f>'LibPAS export'!MW61</f>
        <v>0.75670519999999997</v>
      </c>
      <c r="KW59" s="284">
        <f>'LibPAS export'!MX61</f>
        <v>0.1108833</v>
      </c>
      <c r="KX59" s="284">
        <f>'LibPAS export'!MY61</f>
        <v>1.03485E-2</v>
      </c>
      <c r="KY59" s="284">
        <f>'LibPAS export'!MZ61</f>
        <v>0.18650420000000001</v>
      </c>
      <c r="KZ59" s="284">
        <f>'LibPAS export'!NA61</f>
        <v>8.1762999999999992E-3</v>
      </c>
      <c r="LA59" s="284">
        <f>'LibPAS export'!NB61</f>
        <v>0.1225397</v>
      </c>
      <c r="LB59" s="284">
        <f>'LibPAS export'!NC61</f>
        <v>9.2358499999999996E-2</v>
      </c>
      <c r="LC59" s="284">
        <f>'LibPAS export'!ND61</f>
        <v>0.58007280000000006</v>
      </c>
      <c r="LD59" s="284">
        <f>'LibPAS export'!NE61</f>
        <v>0.76657699999999995</v>
      </c>
      <c r="LE59" s="284">
        <f>'LibPAS export'!NF61</f>
        <v>0</v>
      </c>
      <c r="LF59" s="284">
        <f>'LibPAS export'!NG61</f>
        <v>0.86548259999999999</v>
      </c>
      <c r="LG59" s="284">
        <f>'LibPAS export'!NH61</f>
        <v>5.2189000000000003E-3</v>
      </c>
      <c r="LH59" s="284">
        <f>'LibPAS export'!NI61</f>
        <v>0.12929850000000001</v>
      </c>
      <c r="LI59" s="284">
        <f>'LibPAS export'!NJ61</f>
        <v>11034</v>
      </c>
      <c r="LJ59" s="284">
        <f>'LibPAS export'!NK61</f>
        <v>6.8754799999999996</v>
      </c>
      <c r="LK59" s="284">
        <f>'LibPAS export'!NL61</f>
        <v>54259</v>
      </c>
      <c r="LL59" s="284">
        <f>'LibPAS export'!NM61</f>
        <v>54259</v>
      </c>
      <c r="LM59" s="284">
        <f>'LibPAS export'!NN61</f>
        <v>4262</v>
      </c>
      <c r="LN59" s="284">
        <f>'LibPAS export'!NO61</f>
        <v>0.83293419999999996</v>
      </c>
      <c r="LO59" s="284">
        <f>'LibPAS export'!NP61</f>
        <v>9.3327900000000005E-2</v>
      </c>
      <c r="LP59" s="284">
        <f>'LibPAS export'!NQ61</f>
        <v>7.3737899999999995E-2</v>
      </c>
      <c r="LQ59" s="284">
        <f>'LibPAS export'!NR61</f>
        <v>0.57377999999999996</v>
      </c>
      <c r="LR59" s="284">
        <f>'LibPAS export'!NS61</f>
        <v>1.7846</v>
      </c>
      <c r="LS59" s="284">
        <f>'LibPAS export'!NT61</f>
        <v>0.43418000000000001</v>
      </c>
      <c r="LT59" s="284">
        <f>'LibPAS export'!NU61</f>
        <v>32</v>
      </c>
      <c r="LU59" s="284">
        <f>'LibPAS export'!NV61</f>
        <v>3.6037400000000002</v>
      </c>
      <c r="LV59" s="284">
        <f>'LibPAS export'!NW61</f>
        <v>40</v>
      </c>
      <c r="LW59" s="284">
        <f>'LibPAS export'!NX61</f>
        <v>3.0016799999999999</v>
      </c>
      <c r="LX59" s="284">
        <f>'LibPAS export'!NY61</f>
        <v>0.33284000000000002</v>
      </c>
      <c r="LY59" s="284">
        <f>'LibPAS export'!NZ61</f>
        <v>0.32706000000000002</v>
      </c>
      <c r="LZ59" s="285">
        <f>'LibPAS export'!EH61</f>
        <v>1.8906599999999999E-2</v>
      </c>
      <c r="MA59" s="285">
        <f>'LibPAS export'!EI61</f>
        <v>6.0490000000000001E-4</v>
      </c>
      <c r="MB59" s="285">
        <f>'LibPAS export'!EJ61</f>
        <v>0.24733269999999999</v>
      </c>
      <c r="MC59" s="285">
        <f>'LibPAS export'!EK61</f>
        <v>0</v>
      </c>
      <c r="MD59" s="285">
        <f>'LibPAS export'!EL61</f>
        <v>0.23038410000000001</v>
      </c>
      <c r="ME59" s="285">
        <f>'LibPAS export'!EM61</f>
        <v>4.3649999999999998E-4</v>
      </c>
      <c r="MF59" s="285">
        <f>'LibPAS export'!EN61</f>
        <v>0.7106325</v>
      </c>
      <c r="MG59" s="285">
        <f>'LibPAS export'!EO61</f>
        <v>3.0505000000000001E-2</v>
      </c>
      <c r="MH59" s="285">
        <f>'LibPAS export'!EP61</f>
        <v>0.3466148</v>
      </c>
      <c r="MI59" s="285"/>
    </row>
    <row r="60" spans="1:347" x14ac:dyDescent="0.2">
      <c r="A60" s="6" t="str">
        <f>'LibPAS export'!G62</f>
        <v>NC0109</v>
      </c>
      <c r="B60" s="6" t="s">
        <v>3692</v>
      </c>
      <c r="C60" s="6"/>
      <c r="D60" s="6" t="s">
        <v>5004</v>
      </c>
      <c r="E60" s="203" t="str">
        <f>'LibPAS export'!AG62</f>
        <v>PERSON COUNTY PUBLIC LIBRARY</v>
      </c>
      <c r="F60" s="203" t="str">
        <f>'LibPAS export'!AJ62</f>
        <v>PERSON</v>
      </c>
      <c r="G60" s="203" t="str">
        <f>'LibPAS export'!Y62</f>
        <v>319 S MAIN ST</v>
      </c>
      <c r="H60" s="203" t="str">
        <f>'LibPAS export'!Z62</f>
        <v>ROXBORO</v>
      </c>
      <c r="I60" s="203" t="str">
        <f>'LibPAS export'!AA62</f>
        <v>27573</v>
      </c>
      <c r="J60" s="203" t="str">
        <f>'LibPAS export'!AB62</f>
        <v/>
      </c>
      <c r="K60" s="203" t="str">
        <f>'LibPAS export'!AC62</f>
        <v>319 S MAIN ST</v>
      </c>
      <c r="L60" s="203" t="str">
        <f>'LibPAS export'!AD62</f>
        <v>ROXBORO</v>
      </c>
      <c r="M60" s="203" t="str">
        <f>'LibPAS export'!AE62</f>
        <v>27573</v>
      </c>
      <c r="N60" s="203" t="str">
        <f>'LibPAS export'!AF62</f>
        <v/>
      </c>
      <c r="O60" s="203" t="str">
        <f>'LibPAS export'!AK62</f>
        <v>Christy M Bondy</v>
      </c>
      <c r="P60" s="203" t="str">
        <f>'LibPAS export'!AL62</f>
        <v>(336) 597-7881</v>
      </c>
      <c r="Q60" s="203" t="str">
        <f>'LibPAS export'!AM62</f>
        <v>(336) 597-5081</v>
      </c>
      <c r="R60" s="203" t="str">
        <f>'LibPAS export'!AN62</f>
        <v>cbondy@personcounty.net</v>
      </c>
      <c r="S60" s="203" t="str">
        <f>'LibPAS export'!AO62</f>
        <v>Christy M Bondy</v>
      </c>
      <c r="T60" s="203" t="str">
        <f>'LibPAS export'!AP62</f>
        <v>Library Director</v>
      </c>
      <c r="U60" s="203" t="str">
        <f>'LibPAS export'!AQ62</f>
        <v>(336) 597-7881</v>
      </c>
      <c r="V60" s="203" t="str">
        <f>'LibPAS export'!AR62</f>
        <v>(336) 597-5081</v>
      </c>
      <c r="W60" s="203" t="str">
        <f>'LibPAS export'!AS62</f>
        <v>cbondy@personcounty.net</v>
      </c>
      <c r="X60" s="203">
        <f>'LibPAS export'!BB62</f>
        <v>1</v>
      </c>
      <c r="Y60" s="203">
        <f>'LibPAS export'!BC62</f>
        <v>0</v>
      </c>
      <c r="Z60" s="203">
        <f>'LibPAS export'!BD62</f>
        <v>0</v>
      </c>
      <c r="AA60" s="203">
        <f>'LibPAS export'!BE62</f>
        <v>1</v>
      </c>
      <c r="AB60" s="10">
        <f>'LibPAS export'!BH62</f>
        <v>3020</v>
      </c>
      <c r="AC60" s="203">
        <f>'LibPAS export'!BI62</f>
        <v>3</v>
      </c>
      <c r="AD60" s="203">
        <f>'LibPAS export'!BJ62</f>
        <v>0</v>
      </c>
      <c r="AE60" s="203">
        <f>'LibPAS export'!BK62</f>
        <v>3</v>
      </c>
      <c r="AF60" s="203">
        <f>'LibPAS export'!BL62</f>
        <v>4</v>
      </c>
      <c r="AG60" s="203">
        <f>'LibPAS export'!BM62</f>
        <v>7</v>
      </c>
      <c r="AH60" s="286">
        <f>'LibPAS export'!BN62</f>
        <v>0.42857139999999999</v>
      </c>
      <c r="AI60" s="246">
        <f>'LibPAS export'!BO62</f>
        <v>54348</v>
      </c>
      <c r="AJ60" s="246" t="str">
        <f>'LibPAS export'!BP62</f>
        <v>$51,750-$80,213</v>
      </c>
      <c r="AK60" s="274" t="str">
        <f>'LibPAS export'!BQ62</f>
        <v>2010</v>
      </c>
      <c r="AL60" s="276">
        <f>'LibPAS export'!BR62</f>
        <v>37805</v>
      </c>
      <c r="AM60" s="276">
        <f>'LibPAS export'!BS62</f>
        <v>15.25</v>
      </c>
      <c r="AN60" s="276">
        <f>'LibPAS export'!BT62</f>
        <v>16.53</v>
      </c>
      <c r="AO60" s="276">
        <f>'LibPAS export'!BU62</f>
        <v>21.22</v>
      </c>
      <c r="AP60" s="246">
        <f>'LibPAS export'!BW62</f>
        <v>0</v>
      </c>
      <c r="AQ60" s="246">
        <f>'LibPAS export'!BX62</f>
        <v>385269</v>
      </c>
      <c r="AR60" s="246">
        <f>'LibPAS export'!BY62</f>
        <v>385269</v>
      </c>
      <c r="AS60" s="246">
        <f>'LibPAS export'!BZ62</f>
        <v>90000</v>
      </c>
      <c r="AT60" s="246">
        <f>'LibPAS export'!CA62</f>
        <v>0</v>
      </c>
      <c r="AU60" s="246">
        <f>'LibPAS export'!CB62</f>
        <v>90000</v>
      </c>
      <c r="AV60" s="246">
        <f>'LibPAS export'!CC62</f>
        <v>19996</v>
      </c>
      <c r="AW60" s="246">
        <f>'LibPAS export'!CD62</f>
        <v>0</v>
      </c>
      <c r="AX60" s="246">
        <f>'LibPAS export'!CE62</f>
        <v>19996</v>
      </c>
      <c r="AY60" s="246">
        <f>'LibPAS export'!CF62</f>
        <v>0</v>
      </c>
      <c r="AZ60" s="246">
        <f>'LibPAS export'!BV62</f>
        <v>495265</v>
      </c>
      <c r="BA60" s="246">
        <f>'LibPAS export'!CH62</f>
        <v>274173</v>
      </c>
      <c r="BB60" s="246">
        <f>'LibPAS export'!CI62</f>
        <v>88485</v>
      </c>
      <c r="BC60" s="246">
        <f>'LibPAS export'!CJ62</f>
        <v>362658</v>
      </c>
      <c r="BD60" s="246">
        <f>'LibPAS export'!CK62</f>
        <v>65000</v>
      </c>
      <c r="BE60" s="246">
        <f>'LibPAS export'!CL62</f>
        <v>11000</v>
      </c>
      <c r="BF60" s="246">
        <f>'LibPAS export'!CM62</f>
        <v>1000</v>
      </c>
      <c r="BG60" s="246">
        <f>'LibPAS export'!CN62</f>
        <v>77000</v>
      </c>
      <c r="BH60" s="246">
        <f>'LibPAS export'!CO62</f>
        <v>35596</v>
      </c>
      <c r="BI60" s="246">
        <f>'LibPAS export'!CP62</f>
        <v>475254</v>
      </c>
      <c r="BJ60" s="246">
        <f>'LibPAS export'!CQ62</f>
        <v>23295</v>
      </c>
      <c r="BK60" s="283">
        <f>'LibPAS export'!CG62</f>
        <v>4.7035399999999998E-2</v>
      </c>
      <c r="BL60" s="246">
        <f>'LibPAS export'!CR62</f>
        <v>0</v>
      </c>
      <c r="BM60" s="246">
        <f>'LibPAS export'!CS62</f>
        <v>0</v>
      </c>
      <c r="BN60" s="246">
        <f>'LibPAS export'!CT62</f>
        <v>0</v>
      </c>
      <c r="BO60" s="246">
        <f>'LibPAS export'!CU62</f>
        <v>0</v>
      </c>
      <c r="BP60" s="246">
        <f>'LibPAS export'!CV62</f>
        <v>0</v>
      </c>
      <c r="BQ60" s="246">
        <f>'LibPAS export'!CW62</f>
        <v>0</v>
      </c>
      <c r="BR60" s="10">
        <f>'LibPAS export'!CY62</f>
        <v>16409</v>
      </c>
      <c r="BS60" s="10">
        <f>'LibPAS export'!CZ62</f>
        <v>10290</v>
      </c>
      <c r="BT60" s="10">
        <f>'LibPAS export'!DA62</f>
        <v>26699</v>
      </c>
      <c r="BU60" s="10">
        <f>'LibPAS export'!DB62</f>
        <v>14096</v>
      </c>
      <c r="BV60" s="10">
        <f>'LibPAS export'!DC62</f>
        <v>5978</v>
      </c>
      <c r="BW60" s="10">
        <f>'LibPAS export'!DD62</f>
        <v>20074</v>
      </c>
      <c r="BX60" s="10">
        <f>'LibPAS export'!DE62</f>
        <v>1305</v>
      </c>
      <c r="BY60" s="10">
        <f>'LibPAS export'!DF62</f>
        <v>512</v>
      </c>
      <c r="BZ60" s="10">
        <f>'LibPAS export'!DG62</f>
        <v>1817</v>
      </c>
      <c r="CA60" s="10">
        <f>'LibPAS export'!DH62</f>
        <v>48590</v>
      </c>
      <c r="CB60" s="10" t="str">
        <f>'LibPAS export'!DI62</f>
        <v/>
      </c>
      <c r="CC60" s="10">
        <f>'LibPAS export'!DJ62</f>
        <v>48590</v>
      </c>
      <c r="CD60" s="10">
        <f>'LibPAS export'!DK62</f>
        <v>25</v>
      </c>
      <c r="CE60" s="258">
        <f>'LibPAS export'!DX62</f>
        <v>37013</v>
      </c>
      <c r="CF60" s="244">
        <f>'LibPAS export'!DP62</f>
        <v>5</v>
      </c>
      <c r="CG60" s="244">
        <f>'LibPAS export'!DQ62</f>
        <v>67</v>
      </c>
      <c r="CH60" s="244">
        <f>'LibPAS export'!DR62</f>
        <v>72</v>
      </c>
      <c r="CI60" s="258">
        <f>'LibPAS export'!DM62</f>
        <v>1954</v>
      </c>
      <c r="CJ60" s="258">
        <f>'LibPAS export'!EC62</f>
        <v>5529</v>
      </c>
      <c r="CK60" s="258">
        <f>'LibPAS export'!DN62</f>
        <v>1068</v>
      </c>
      <c r="CL60" s="258">
        <f>'LibPAS export'!EG62</f>
        <v>563</v>
      </c>
      <c r="CM60" s="203">
        <f>'LibPAS export'!DS62</f>
        <v>0</v>
      </c>
      <c r="CN60" s="203">
        <f>'LibPAS export'!EQ62</f>
        <v>6</v>
      </c>
      <c r="CO60" s="244">
        <f>'LibPAS export'!DL62</f>
        <v>98</v>
      </c>
      <c r="CP60" s="10">
        <f>'LibPAS export'!ET62</f>
        <v>41301</v>
      </c>
      <c r="CQ60" s="10">
        <f>'LibPAS export'!EU62</f>
        <v>9902</v>
      </c>
      <c r="CR60" s="10">
        <f>'LibPAS export'!EV62</f>
        <v>51203</v>
      </c>
      <c r="CS60" s="10">
        <f>'LibPAS export'!EW62</f>
        <v>2583</v>
      </c>
      <c r="CT60" s="10">
        <f>'LibPAS export'!EX62</f>
        <v>674</v>
      </c>
      <c r="CU60" s="10">
        <f>'LibPAS export'!EY62</f>
        <v>3257</v>
      </c>
      <c r="CV60" s="10">
        <f>'LibPAS export'!EZ62</f>
        <v>68888</v>
      </c>
      <c r="CW60" s="10">
        <f>'LibPAS export'!FA62</f>
        <v>15552</v>
      </c>
      <c r="CX60" s="10">
        <f>'LibPAS export'!FB62</f>
        <v>84440</v>
      </c>
      <c r="CY60" s="10">
        <f>'LibPAS export'!FC62</f>
        <v>138900</v>
      </c>
      <c r="CZ60" s="10">
        <f>'LibPAS export'!FE62</f>
        <v>3821</v>
      </c>
      <c r="DA60" s="10" t="str">
        <f>'LibPAS export'!FF62</f>
        <v/>
      </c>
      <c r="DB60" s="10">
        <f>'LibPAS export'!FG62</f>
        <v>142721</v>
      </c>
      <c r="DC60" s="10">
        <f>'LibPAS export'!FH62</f>
        <v>6328</v>
      </c>
      <c r="DD60" s="10">
        <f>'LibPAS export'!FQ62</f>
        <v>622</v>
      </c>
      <c r="DE60" s="10">
        <f t="shared" si="0"/>
        <v>6950</v>
      </c>
      <c r="DF60" s="10">
        <f>'LibPAS export'!FI62</f>
        <v>10467</v>
      </c>
      <c r="DG60" s="10">
        <f>'LibPAS export'!FN62</f>
        <v>3577</v>
      </c>
      <c r="DH60" s="10" t="str">
        <f>'LibPAS export'!FR62</f>
        <v/>
      </c>
      <c r="DI60" s="10">
        <f>'LibPAS export'!FS62</f>
        <v>4199</v>
      </c>
      <c r="DJ60" s="258" t="str">
        <f>'LibPAS export'!FJ62</f>
        <v/>
      </c>
      <c r="DK60" s="258">
        <f>'LibPAS export'!FK62</f>
        <v>16795</v>
      </c>
      <c r="DL60" s="10">
        <f>'LibPAS export'!FU62</f>
        <v>130352</v>
      </c>
      <c r="DM60" s="10" t="str">
        <f>'LibPAS export'!FV62</f>
        <v/>
      </c>
      <c r="DN60" s="10" t="str">
        <f>'LibPAS export'!FW62</f>
        <v/>
      </c>
      <c r="DO60" s="10">
        <f>'LibPAS export'!FX62</f>
        <v>48027</v>
      </c>
      <c r="DP60" s="10">
        <f>'LibPAS export'!ER62</f>
        <v>178379</v>
      </c>
      <c r="DQ60" s="10" t="str">
        <f>'LibPAS export'!FY62</f>
        <v/>
      </c>
      <c r="DR60" s="10">
        <f>'LibPAS export'!GA62</f>
        <v>22788</v>
      </c>
      <c r="DS60" s="10">
        <f>'LibPAS export'!GB62</f>
        <v>6898</v>
      </c>
      <c r="DT60" s="10">
        <f>'LibPAS export'!GC62</f>
        <v>29686</v>
      </c>
      <c r="DU60" s="10">
        <f>'LibPAS export'!GD62</f>
        <v>123917</v>
      </c>
      <c r="DV60" s="244">
        <f>'LibPAS export'!GO62</f>
        <v>22</v>
      </c>
      <c r="DW60" s="244">
        <f>'LibPAS export'!GP62</f>
        <v>27</v>
      </c>
      <c r="DX60" s="244">
        <f>'LibPAS export'!GQ62</f>
        <v>95</v>
      </c>
      <c r="DY60" s="244">
        <f>'LibPAS export'!GR62</f>
        <v>130</v>
      </c>
      <c r="DZ60" s="244">
        <f>'LibPAS export'!GS62</f>
        <v>6</v>
      </c>
      <c r="EA60" s="244" t="str">
        <f>'LibPAS export'!GT62</f>
        <v/>
      </c>
      <c r="EB60" s="244">
        <f>'LibPAS export'!GU62</f>
        <v>280</v>
      </c>
      <c r="EC60" s="244">
        <f>'LibPAS export'!GV62</f>
        <v>399</v>
      </c>
      <c r="ED60" s="244">
        <f>'LibPAS export'!GW62</f>
        <v>608</v>
      </c>
      <c r="EE60" s="244">
        <f>'LibPAS export'!GX62</f>
        <v>1007</v>
      </c>
      <c r="EF60" s="10">
        <f>'LibPAS export'!HB62</f>
        <v>3413</v>
      </c>
      <c r="EG60" s="10">
        <f>'LibPAS export'!HC62</f>
        <v>2986</v>
      </c>
      <c r="EH60" s="10">
        <f>'LibPAS export'!HD62</f>
        <v>6399</v>
      </c>
      <c r="EI60" s="10">
        <f>'LibPAS export'!GY62</f>
        <v>17</v>
      </c>
      <c r="EJ60" s="10" t="str">
        <f>'LibPAS export'!GZ62</f>
        <v/>
      </c>
      <c r="EK60" s="10">
        <f>'LibPAS export'!HA62</f>
        <v>17</v>
      </c>
      <c r="EL60" s="10">
        <f>'LibPAS export'!HE62</f>
        <v>7423</v>
      </c>
      <c r="EM60" s="10" t="s">
        <v>5026</v>
      </c>
      <c r="EN60" s="10" t="s">
        <v>5026</v>
      </c>
      <c r="EO60" s="10">
        <f>'LibPAS export'!HH62</f>
        <v>8</v>
      </c>
      <c r="EP60" s="10">
        <f>'LibPAS export'!HI62</f>
        <v>10</v>
      </c>
      <c r="EQ60" s="258">
        <f>'LibPAS export'!HQ62</f>
        <v>162</v>
      </c>
      <c r="ER60" s="258">
        <f>'LibPAS export'!HR62</f>
        <v>8094</v>
      </c>
      <c r="ES60" s="10">
        <f>'LibPAS export'!HL62</f>
        <v>9209</v>
      </c>
      <c r="ET60" s="10" t="str">
        <f>'LibPAS export'!HJ62</f>
        <v>Did not track this year</v>
      </c>
      <c r="EU60" s="10" t="str">
        <f>'LibPAS export'!HK62</f>
        <v>Did not track this year</v>
      </c>
      <c r="EV60" s="244">
        <f>'LibPAS export'!HS62</f>
        <v>46</v>
      </c>
      <c r="EW60" s="244">
        <f>'LibPAS export'!HT62</f>
        <v>145</v>
      </c>
      <c r="EX60" s="203" t="str">
        <f>'LibPAS export'!AT62</f>
        <v>http://www.personcounty.net/index.aspx?page=176</v>
      </c>
      <c r="EY60" s="244">
        <f>'LibPAS export'!HU62</f>
        <v>10</v>
      </c>
      <c r="EZ60" s="244">
        <f>'LibPAS export'!HV62</f>
        <v>13</v>
      </c>
      <c r="FA60" s="258">
        <f>'LibPAS export'!HW62</f>
        <v>19148</v>
      </c>
      <c r="FB60" s="10">
        <f>'LibPAS export'!HY62</f>
        <v>15219</v>
      </c>
      <c r="FC60" s="10" t="str">
        <f>'LibPAS export'!HZ62</f>
        <v/>
      </c>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203" t="str">
        <f>'LibPAS export'!G62</f>
        <v>NC0109</v>
      </c>
      <c r="GD60" s="203" t="str">
        <f>'LibPAS export'!H62</f>
        <v>C-PERSON</v>
      </c>
      <c r="GE60" s="203" t="str">
        <f>'LibPAS export'!I62</f>
        <v>NO</v>
      </c>
      <c r="GF60" s="203" t="str">
        <f>'LibPAS export'!J62</f>
        <v>CC</v>
      </c>
      <c r="GG60" s="203" t="str">
        <f>'LibPAS export'!K62</f>
        <v>SO</v>
      </c>
      <c r="GH60" s="203" t="str">
        <f>'LibPAS export'!L62</f>
        <v>Y</v>
      </c>
      <c r="GI60" s="203" t="str">
        <f>'LibPAS export'!M62</f>
        <v>CO1</v>
      </c>
      <c r="GJ60" s="203" t="str">
        <f>'LibPAS export'!N62</f>
        <v>N</v>
      </c>
      <c r="GK60" s="258">
        <f>'LibPAS export'!O62</f>
        <v>39394</v>
      </c>
      <c r="GL60" s="203">
        <f>'LibPAS export'!AH62</f>
        <v>2</v>
      </c>
      <c r="GM60" s="203" t="str">
        <f>'LibPAS export'!AI62</f>
        <v>County</v>
      </c>
      <c r="GN60" s="203" t="str">
        <f>'LibPAS export'!P62</f>
        <v>Yes</v>
      </c>
      <c r="GO60" s="203">
        <f>'LibPAS export'!Q62</f>
        <v>150</v>
      </c>
      <c r="GP60" s="203">
        <f>'LibPAS export'!R62</f>
        <v>44</v>
      </c>
      <c r="GQ60" s="203">
        <f>'LibPAS export'!S62</f>
        <v>1224</v>
      </c>
      <c r="GR60" s="203">
        <f>'LibPAS export'!T62</f>
        <v>5693</v>
      </c>
      <c r="GS60" s="203">
        <f>'LibPAS export'!U62</f>
        <v>2</v>
      </c>
      <c r="GT60" s="203">
        <f>'LibPAS export'!V62</f>
        <v>8</v>
      </c>
      <c r="GU60" s="203">
        <f>'LibPAS export'!W62</f>
        <v>43</v>
      </c>
      <c r="GV60" s="203">
        <f>'LibPAS export'!X62</f>
        <v>507</v>
      </c>
      <c r="GW60" s="283">
        <f>'LibPAS export'!GF62</f>
        <v>0.86204999999999998</v>
      </c>
      <c r="GX60" s="283">
        <f>'LibPAS export'!GG62</f>
        <v>0.13566</v>
      </c>
      <c r="GY60" s="245">
        <f>'LibPAS export'!GH62</f>
        <v>26.51071</v>
      </c>
      <c r="GZ60" s="245">
        <f>'LibPAS export'!GI62</f>
        <v>28.44</v>
      </c>
      <c r="HA60" s="245">
        <f>'LibPAS export'!GJ62</f>
        <v>20.551020000000001</v>
      </c>
      <c r="HB60" s="284">
        <f>'LibPAS export'!JC62</f>
        <v>2.6642899999999998</v>
      </c>
      <c r="HC60" s="284">
        <f>'LibPAS export'!JD62</f>
        <v>2.03308</v>
      </c>
      <c r="HD60" s="284">
        <f>'LibPAS export'!JE62</f>
        <v>0.43167</v>
      </c>
      <c r="HE60" s="284">
        <f>'LibPAS export'!JF62</f>
        <v>16.009360000000001</v>
      </c>
      <c r="HF60" s="284">
        <f>'LibPAS export'!JG62</f>
        <v>12.216469999999999</v>
      </c>
      <c r="HG60" s="284">
        <f>'LibPAS export'!JH62</f>
        <v>2.59382</v>
      </c>
      <c r="HH60" s="284">
        <f>'LibPAS export'!JI62</f>
        <v>3.8352599999999999</v>
      </c>
      <c r="HI60" s="284">
        <f>'LibPAS export'!JJ62</f>
        <v>2.9266200000000002</v>
      </c>
      <c r="HJ60" s="284">
        <f>'LibPAS export'!JK62</f>
        <v>0.62138000000000004</v>
      </c>
      <c r="HK60" s="284">
        <f>'LibPAS export'!JL62</f>
        <v>51.607559999999999</v>
      </c>
      <c r="HL60" s="284">
        <f>'LibPAS export'!JM62</f>
        <v>39.38082</v>
      </c>
      <c r="HM60" s="284">
        <f>'LibPAS export'!JN62</f>
        <v>8.3613900000000001</v>
      </c>
      <c r="HN60" s="284">
        <f>'LibPAS export'!JO62</f>
        <v>64.024519999999995</v>
      </c>
      <c r="HO60" s="284">
        <f>'LibPAS export'!JP62</f>
        <v>48.855989999999998</v>
      </c>
      <c r="HP60" s="284">
        <f>'LibPAS export'!JQ62</f>
        <v>10.37316</v>
      </c>
      <c r="HQ60" s="284">
        <f>'LibPAS export'!JR62</f>
        <v>5.41927</v>
      </c>
      <c r="HR60" s="284">
        <f>'LibPAS export'!JS62</f>
        <v>4.1353499999999999</v>
      </c>
      <c r="HS60" s="284">
        <f>'LibPAS export'!JT62</f>
        <v>0.87802000000000002</v>
      </c>
      <c r="HT60" s="284">
        <f>'LibPAS export'!JU62</f>
        <v>4.5280800000000001</v>
      </c>
      <c r="HU60" s="284">
        <f>'LibPAS export'!JV62</f>
        <v>3.1455799999999998</v>
      </c>
      <c r="HV60" s="284">
        <f>'LibPAS export'!JW62</f>
        <v>1.54955</v>
      </c>
      <c r="HW60" s="284">
        <f>'LibPAS export'!JX62</f>
        <v>4.8844599999999998</v>
      </c>
      <c r="HX60" s="284">
        <f>'LibPAS export'!JY62</f>
        <v>0.23377000000000001</v>
      </c>
      <c r="HY60" s="284">
        <f>'LibPAS export'!JZ62</f>
        <v>2.2261500000000001</v>
      </c>
      <c r="HZ60" s="284">
        <f>'LibPAS export'!KA62</f>
        <v>0.75356999999999996</v>
      </c>
      <c r="IA60" s="284">
        <f>'LibPAS export'!KB62</f>
        <v>0.18842999999999999</v>
      </c>
      <c r="IB60" s="284">
        <f>'LibPAS export'!KC62</f>
        <v>1.17E-3</v>
      </c>
      <c r="IC60" s="284">
        <f>'LibPAS export'!KD62</f>
        <v>3.6800000000000001E-3</v>
      </c>
      <c r="ID60" s="284">
        <f>'LibPAS export'!KE62</f>
        <v>0.48605999999999999</v>
      </c>
      <c r="IE60" s="284">
        <f>'LibPAS export'!KF62</f>
        <v>2.5559999999999999E-2</v>
      </c>
      <c r="IF60" s="284">
        <f>'LibPAS export'!KG62</f>
        <v>0.16244</v>
      </c>
      <c r="IG60" s="284">
        <f>'LibPAS export'!KH62</f>
        <v>1315</v>
      </c>
      <c r="IH60" s="284">
        <f>'LibPAS export'!KI62</f>
        <v>3069</v>
      </c>
      <c r="II60" s="284">
        <f>'LibPAS export'!KJ62</f>
        <v>3069</v>
      </c>
      <c r="IJ60" s="284">
        <f>'LibPAS export'!KK62</f>
        <v>17702</v>
      </c>
      <c r="IK60" s="284">
        <f>'LibPAS export'!KL62</f>
        <v>41305</v>
      </c>
      <c r="IL60" s="284">
        <f>'LibPAS export'!KM62</f>
        <v>41305</v>
      </c>
      <c r="IM60" s="284">
        <f>'LibPAS export'!KN62</f>
        <v>59459</v>
      </c>
      <c r="IN60" s="284">
        <f>'LibPAS export'!KO62</f>
        <v>59459</v>
      </c>
      <c r="IO60" s="284">
        <f>'LibPAS export'!KP62</f>
        <v>1.87035</v>
      </c>
      <c r="IP60" s="284">
        <f>'LibPAS export'!KQ62</f>
        <v>25482</v>
      </c>
      <c r="IQ60" s="284">
        <f>'LibPAS export'!KR62</f>
        <v>12.251300000000001</v>
      </c>
      <c r="IR60" s="284">
        <f>'LibPAS export'!KS62</f>
        <v>2.2846099999999998</v>
      </c>
      <c r="IS60" s="284">
        <f>'LibPAS export'!KT62</f>
        <v>9.77989</v>
      </c>
      <c r="IT60" s="284">
        <f>'LibPAS export'!KU62</f>
        <v>0.50758999999999999</v>
      </c>
      <c r="IU60" s="284">
        <f>'LibPAS export'!KV62</f>
        <v>0</v>
      </c>
      <c r="IV60" s="284">
        <f>'LibPAS export'!KW62</f>
        <v>12.572089999999999</v>
      </c>
      <c r="IW60" s="284">
        <f>'LibPAS export'!KX62</f>
        <v>9.2059200000000008</v>
      </c>
      <c r="IX60" s="284">
        <f>'LibPAS export'!KY62</f>
        <v>2.4209800000000001</v>
      </c>
      <c r="IY60" s="284">
        <f>'LibPAS export'!KZ62</f>
        <v>0</v>
      </c>
      <c r="IZ60" s="284">
        <f>'LibPAS export'!LA62</f>
        <v>2.49E-3</v>
      </c>
      <c r="JA60" s="284">
        <f>'LibPAS export'!LB62</f>
        <v>0.93955999999999995</v>
      </c>
      <c r="JB60" s="284">
        <f>'LibPAS export'!LC62</f>
        <v>1.83E-3</v>
      </c>
      <c r="JC60" s="284">
        <f>'LibPAS export'!LD62</f>
        <v>0.10106</v>
      </c>
      <c r="JD60" s="284">
        <f>'LibPAS export'!LE62</f>
        <v>0.23580000000000001</v>
      </c>
      <c r="JE60" s="284">
        <f>'LibPAS export'!LF62</f>
        <v>3.3012199999999998</v>
      </c>
      <c r="JF60" s="284">
        <f>'LibPAS export'!LG62</f>
        <v>1.2334400000000001</v>
      </c>
      <c r="JG60" s="284">
        <f>'LibPAS export'!LH62</f>
        <v>0.10154000000000001</v>
      </c>
      <c r="JH60" s="284">
        <f>'LibPAS export'!LI62</f>
        <v>1246</v>
      </c>
      <c r="JI60" s="284">
        <f>'LibPAS export'!LJ62</f>
        <v>2.4253900000000002</v>
      </c>
      <c r="JJ60" s="284">
        <f>'LibPAS export'!LK62</f>
        <v>0.90359</v>
      </c>
      <c r="JK60" s="284">
        <f>'LibPAS export'!LL62</f>
        <v>252</v>
      </c>
      <c r="JL60" s="284">
        <f>'LibPAS export'!LM62</f>
        <v>54</v>
      </c>
      <c r="JM60" s="284">
        <f>'LibPAS export'!LN62</f>
        <v>12.064120000000001</v>
      </c>
      <c r="JN60" s="284">
        <f>'LibPAS export'!LO62</f>
        <v>1.95461</v>
      </c>
      <c r="JO60" s="284">
        <f>'LibPAS export'!LP62</f>
        <v>1.65</v>
      </c>
      <c r="JP60" s="284">
        <f>'LibPAS export'!LQ62</f>
        <v>0.17768999999999999</v>
      </c>
      <c r="JQ60" s="284">
        <f>'LibPAS export'!LR62</f>
        <v>7.6149999999999995E-2</v>
      </c>
      <c r="JR60" s="284">
        <f>'LibPAS export'!LS62</f>
        <v>0.13474</v>
      </c>
      <c r="JS60" s="284">
        <f>'LibPAS export'!LT62</f>
        <v>0</v>
      </c>
      <c r="JT60" s="284">
        <f>'LibPAS export'!LU62</f>
        <v>2</v>
      </c>
      <c r="JU60" s="284">
        <f>'LibPAS export'!LV62</f>
        <v>1.4395</v>
      </c>
      <c r="JV60" s="284">
        <f>'LibPAS export'!LW62</f>
        <v>3430</v>
      </c>
      <c r="JW60" s="284">
        <f>'LibPAS export'!LX62</f>
        <v>41.032119999999999</v>
      </c>
      <c r="JX60" s="284">
        <f>'LibPAS export'!LY62</f>
        <v>2383</v>
      </c>
      <c r="JY60" s="284">
        <f>'LibPAS export'!LZ62</f>
        <v>3.0493399999999999</v>
      </c>
      <c r="JZ60" s="284">
        <f>'LibPAS export'!MA62</f>
        <v>59.065890000000003</v>
      </c>
      <c r="KA60" s="284">
        <f>'LibPAS export'!MB62</f>
        <v>7.4319999999999997E-2</v>
      </c>
      <c r="KB60" s="284">
        <f>'LibPAS export'!MC62</f>
        <v>177</v>
      </c>
      <c r="KC60" s="284">
        <f>'LibPAS export'!MD62</f>
        <v>0.53466000000000002</v>
      </c>
      <c r="KD60" s="284">
        <f>'LibPAS export'!ME62</f>
        <v>0.62138000000000004</v>
      </c>
      <c r="KE60" s="284">
        <f>'LibPAS export'!MF62</f>
        <v>0.76963999999999999</v>
      </c>
      <c r="KF60" s="284">
        <f>'LibPAS export'!MG62</f>
        <v>7.6661400000000004</v>
      </c>
      <c r="KG60" s="284">
        <f>'LibPAS export'!MH62</f>
        <v>6.0088600000000003</v>
      </c>
      <c r="KH60" s="284">
        <f>'LibPAS export'!MI62</f>
        <v>3.8352599999999999</v>
      </c>
      <c r="KI60" s="284">
        <f>'LibPAS export'!MJ62</f>
        <v>29.038460000000001</v>
      </c>
      <c r="KJ60" s="284">
        <f>'LibPAS export'!MK62</f>
        <v>51808</v>
      </c>
      <c r="KK60" s="284">
        <f>'LibPAS export'!ML62</f>
        <v>39167</v>
      </c>
      <c r="KL60" s="284">
        <f>'LibPAS export'!MM62</f>
        <v>3.9239999999999997E-2</v>
      </c>
      <c r="KM60" s="284">
        <f>'LibPAS export'!MN62</f>
        <v>0.76012999999999997</v>
      </c>
      <c r="KN60" s="284">
        <f>'LibPAS export'!MO62</f>
        <v>5.6489999999999999E-2</v>
      </c>
      <c r="KO60" s="284">
        <f>'LibPAS export'!MP62</f>
        <v>1.6820000000000002E-2</v>
      </c>
      <c r="KP60" s="284">
        <f>'LibPAS export'!MQ62</f>
        <v>0.32577</v>
      </c>
      <c r="KQ60" s="284">
        <f>'LibPAS export'!MR62</f>
        <v>2.4209999999999999E-2</v>
      </c>
      <c r="KR60" s="284">
        <f>'LibPAS export'!MS62</f>
        <v>1</v>
      </c>
      <c r="KS60" s="284">
        <f>'LibPAS export'!MT62</f>
        <v>0.42857139999999999</v>
      </c>
      <c r="KT60" s="284">
        <f>'LibPAS export'!MU62</f>
        <v>0.57142859999999995</v>
      </c>
      <c r="KU60" s="284">
        <f>'LibPAS export'!MV62</f>
        <v>0.24399019999999999</v>
      </c>
      <c r="KV60" s="284">
        <f>'LibPAS export'!MW62</f>
        <v>0.75600979999999995</v>
      </c>
      <c r="KW60" s="284">
        <f>'LibPAS export'!MX62</f>
        <v>0.16201860000000001</v>
      </c>
      <c r="KX60" s="284">
        <f>'LibPAS export'!MY62</f>
        <v>2.3145499999999999E-2</v>
      </c>
      <c r="KY60" s="284">
        <f>'LibPAS export'!MZ62</f>
        <v>0.18618470000000001</v>
      </c>
      <c r="KZ60" s="284">
        <f>'LibPAS export'!NA62</f>
        <v>2.1040999999999998E-3</v>
      </c>
      <c r="LA60" s="284">
        <f>'LibPAS export'!NB62</f>
        <v>7.4898900000000004E-2</v>
      </c>
      <c r="LB60" s="284">
        <f>'LibPAS export'!NC62</f>
        <v>0.136769</v>
      </c>
      <c r="LC60" s="284">
        <f>'LibPAS export'!ND62</f>
        <v>0.57689780000000002</v>
      </c>
      <c r="LD60" s="284">
        <f>'LibPAS export'!NE62</f>
        <v>0.7630825</v>
      </c>
      <c r="LE60" s="284">
        <f>'LibPAS export'!NF62</f>
        <v>4.0374300000000002E-2</v>
      </c>
      <c r="LF60" s="284">
        <f>'LibPAS export'!NG62</f>
        <v>0.77790479999999995</v>
      </c>
      <c r="LG60" s="284">
        <f>'LibPAS export'!NH62</f>
        <v>0</v>
      </c>
      <c r="LH60" s="284">
        <f>'LibPAS export'!NI62</f>
        <v>0.18172089999999999</v>
      </c>
      <c r="LI60" s="284">
        <f>'LibPAS export'!NJ62</f>
        <v>12640</v>
      </c>
      <c r="LJ60" s="284">
        <f>'LibPAS export'!NK62</f>
        <v>4.1742600000000003</v>
      </c>
      <c r="LK60" s="284">
        <f>'LibPAS export'!NL62</f>
        <v>13131</v>
      </c>
      <c r="LL60" s="284">
        <f>'LibPAS export'!NM62</f>
        <v>13131</v>
      </c>
      <c r="LM60" s="284">
        <f>'LibPAS export'!NN62</f>
        <v>5627</v>
      </c>
      <c r="LN60" s="284">
        <f>'LibPAS export'!NO62</f>
        <v>0.84415580000000001</v>
      </c>
      <c r="LO60" s="284">
        <f>'LibPAS export'!NP62</f>
        <v>0.14285709999999999</v>
      </c>
      <c r="LP60" s="284">
        <f>'LibPAS export'!NQ62</f>
        <v>1.2987E-2</v>
      </c>
      <c r="LQ60" s="284">
        <f>'LibPAS export'!NR62</f>
        <v>0.65061000000000002</v>
      </c>
      <c r="LR60" s="284">
        <f>'LibPAS export'!NS62</f>
        <v>2.0159199999999999</v>
      </c>
      <c r="LS60" s="284">
        <f>'LibPAS export'!NT62</f>
        <v>0.49186999999999997</v>
      </c>
      <c r="LT60" s="284">
        <f>'LibPAS export'!NU62</f>
        <v>16</v>
      </c>
      <c r="LU60" s="284">
        <f>'LibPAS export'!NV62</f>
        <v>2.7442899999999999</v>
      </c>
      <c r="LV60" s="284">
        <f>'LibPAS export'!NW62</f>
        <v>178</v>
      </c>
      <c r="LW60" s="284">
        <f>'LibPAS export'!NX62</f>
        <v>2.3166099999999998</v>
      </c>
      <c r="LX60" s="284">
        <f>'LibPAS export'!NY62</f>
        <v>0.37533</v>
      </c>
      <c r="LY60" s="284">
        <f>'LibPAS export'!NZ62</f>
        <v>0.36016999999999999</v>
      </c>
      <c r="LZ60" s="285">
        <f>'LibPAS export'!EH62</f>
        <v>1.7101499999999999E-2</v>
      </c>
      <c r="MA60" s="285">
        <f>'LibPAS export'!EI62</f>
        <v>1.0276E-3</v>
      </c>
      <c r="MB60" s="285">
        <f>'LibPAS export'!EJ62</f>
        <v>0.45196700000000001</v>
      </c>
      <c r="MC60" s="285">
        <f>'LibPAS export'!EK62</f>
        <v>0</v>
      </c>
      <c r="MD60" s="285">
        <f>'LibPAS export'!EL62</f>
        <v>0.38809080000000001</v>
      </c>
      <c r="ME60" s="285">
        <f>'LibPAS export'!EM62</f>
        <v>7.5489999999999997E-4</v>
      </c>
      <c r="MF60" s="285">
        <f>'LibPAS export'!EN62</f>
        <v>0.50947869999999995</v>
      </c>
      <c r="MG60" s="285">
        <f>'LibPAS export'!EO62</f>
        <v>7.8461199999999995E-2</v>
      </c>
      <c r="MH60" s="285">
        <f>'LibPAS export'!EP62</f>
        <v>0.49163299999999999</v>
      </c>
      <c r="MI60" s="285"/>
    </row>
    <row r="61" spans="1:347" x14ac:dyDescent="0.2">
      <c r="A61" s="6" t="str">
        <f>'LibPAS export'!G63</f>
        <v>NC0014</v>
      </c>
      <c r="B61" s="6" t="s">
        <v>2852</v>
      </c>
      <c r="C61" s="203" t="s">
        <v>2068</v>
      </c>
      <c r="D61" s="203" t="s">
        <v>2069</v>
      </c>
      <c r="E61" s="203" t="str">
        <f>'LibPAS export'!AG63</f>
        <v>PETTIGREW REGIONAL LIBRARY</v>
      </c>
      <c r="F61" s="203" t="str">
        <f>'LibPAS export'!AJ63</f>
        <v>SAME AS LAST YEAR</v>
      </c>
      <c r="G61" s="203" t="str">
        <f>'LibPAS export'!Y63</f>
        <v>201 E THIRD ST</v>
      </c>
      <c r="H61" s="203" t="str">
        <f>'LibPAS export'!Z63</f>
        <v>PLYMOUTH</v>
      </c>
      <c r="I61" s="203" t="str">
        <f>'LibPAS export'!AA63</f>
        <v>27962</v>
      </c>
      <c r="J61" s="203" t="str">
        <f>'LibPAS export'!AB63</f>
        <v>1319</v>
      </c>
      <c r="K61" s="203" t="str">
        <f>'LibPAS export'!AC63</f>
        <v>201 E THIRD ST</v>
      </c>
      <c r="L61" s="203" t="str">
        <f>'LibPAS export'!AD63</f>
        <v>CHOWAN, PERQUIMANS,</v>
      </c>
      <c r="M61" s="203" t="str">
        <f>'LibPAS export'!AE63</f>
        <v>27962</v>
      </c>
      <c r="N61" s="203" t="str">
        <f>'LibPAS export'!AF63</f>
        <v>1319</v>
      </c>
      <c r="O61" s="203" t="str">
        <f>'LibPAS export'!AK63</f>
        <v>vacant</v>
      </c>
      <c r="P61" s="203" t="str">
        <f>'LibPAS export'!AL63</f>
        <v>(252) 793-2875</v>
      </c>
      <c r="Q61" s="203" t="str">
        <f>'LibPAS export'!AM63</f>
        <v>(252) 793-2818</v>
      </c>
      <c r="R61" s="203" t="str">
        <f>'LibPAS export'!AN63</f>
        <v>kdavis@pettigrewlibraries.org</v>
      </c>
      <c r="S61" s="203" t="str">
        <f>'LibPAS export'!AO63</f>
        <v>Gayle T. Critcher</v>
      </c>
      <c r="T61" s="203" t="str">
        <f>'LibPAS export'!AP63</f>
        <v>Chief Financial Officer</v>
      </c>
      <c r="U61" s="203" t="str">
        <f>'LibPAS export'!AQ63</f>
        <v>(252) 793-2875</v>
      </c>
      <c r="V61" s="203" t="str">
        <f>'LibPAS export'!AR63</f>
        <v>(252) 793-2818</v>
      </c>
      <c r="W61" s="203" t="str">
        <f>'LibPAS export'!AS63</f>
        <v>gcritcher@pettigrewlibraries.org</v>
      </c>
      <c r="X61" s="203">
        <f>'LibPAS export'!BB63</f>
        <v>1</v>
      </c>
      <c r="Y61" s="203">
        <f>'LibPAS export'!BC63</f>
        <v>4</v>
      </c>
      <c r="Z61" s="203">
        <f>'LibPAS export'!BD63</f>
        <v>0</v>
      </c>
      <c r="AA61" s="203">
        <f>'LibPAS export'!BE63</f>
        <v>1</v>
      </c>
      <c r="AB61" s="10">
        <f>'LibPAS export'!BH63</f>
        <v>9282</v>
      </c>
      <c r="AC61" s="203">
        <f>'LibPAS export'!BI63</f>
        <v>3.5</v>
      </c>
      <c r="AD61" s="203">
        <f>'LibPAS export'!BJ63</f>
        <v>0.88</v>
      </c>
      <c r="AE61" s="203">
        <f>'LibPAS export'!BK63</f>
        <v>4.38</v>
      </c>
      <c r="AF61" s="203">
        <f>'LibPAS export'!BL63</f>
        <v>13.78</v>
      </c>
      <c r="AG61" s="203">
        <f>'LibPAS export'!BM63</f>
        <v>18.16</v>
      </c>
      <c r="AH61" s="286">
        <f>'LibPAS export'!BN63</f>
        <v>0.19273129999999999</v>
      </c>
      <c r="AI61" s="246">
        <f>'LibPAS export'!BO63</f>
        <v>64800</v>
      </c>
      <c r="AJ61" s="246" t="str">
        <f>'LibPAS export'!BP63</f>
        <v>50000-63814 plus</v>
      </c>
      <c r="AK61" s="274" t="str">
        <f>'LibPAS export'!BQ63</f>
        <v>2005</v>
      </c>
      <c r="AL61" s="276">
        <f>'LibPAS export'!BR63</f>
        <v>37125</v>
      </c>
      <c r="AM61" s="276">
        <f>'LibPAS export'!BS63</f>
        <v>10.199999999999999</v>
      </c>
      <c r="AN61" s="276">
        <f>'LibPAS export'!BT63</f>
        <v>12.4</v>
      </c>
      <c r="AO61" s="276">
        <f>'LibPAS export'!BU63</f>
        <v>13.7</v>
      </c>
      <c r="AP61" s="246">
        <f>'LibPAS export'!BW63</f>
        <v>0</v>
      </c>
      <c r="AQ61" s="246">
        <f>'LibPAS export'!BX63</f>
        <v>557931</v>
      </c>
      <c r="AR61" s="246">
        <f>'LibPAS export'!BY63</f>
        <v>557931</v>
      </c>
      <c r="AS61" s="246">
        <f>'LibPAS export'!BZ63</f>
        <v>341281</v>
      </c>
      <c r="AT61" s="246">
        <f>'LibPAS export'!CA63</f>
        <v>0</v>
      </c>
      <c r="AU61" s="246">
        <f>'LibPAS export'!CB63</f>
        <v>341281</v>
      </c>
      <c r="AV61" s="246">
        <f>'LibPAS export'!CC63</f>
        <v>18248</v>
      </c>
      <c r="AW61" s="246">
        <f>'LibPAS export'!CD63</f>
        <v>0</v>
      </c>
      <c r="AX61" s="246">
        <f>'LibPAS export'!CE63</f>
        <v>18248</v>
      </c>
      <c r="AY61" s="246">
        <f>'LibPAS export'!CF63</f>
        <v>111320</v>
      </c>
      <c r="AZ61" s="246">
        <f>'LibPAS export'!BV63</f>
        <v>1028780</v>
      </c>
      <c r="BA61" s="246">
        <f>'LibPAS export'!CH63</f>
        <v>554188</v>
      </c>
      <c r="BB61" s="246">
        <f>'LibPAS export'!CI63</f>
        <v>137217</v>
      </c>
      <c r="BC61" s="246">
        <f>'LibPAS export'!CJ63</f>
        <v>691405</v>
      </c>
      <c r="BD61" s="246">
        <f>'LibPAS export'!CK63</f>
        <v>59769</v>
      </c>
      <c r="BE61" s="246">
        <f>'LibPAS export'!CL63</f>
        <v>1042</v>
      </c>
      <c r="BF61" s="246">
        <f>'LibPAS export'!CM63</f>
        <v>5083</v>
      </c>
      <c r="BG61" s="246">
        <f>'LibPAS export'!CN63</f>
        <v>65894</v>
      </c>
      <c r="BH61" s="246">
        <f>'LibPAS export'!CO63</f>
        <v>271245</v>
      </c>
      <c r="BI61" s="246">
        <f>'LibPAS export'!CP63</f>
        <v>1028544</v>
      </c>
      <c r="BJ61" s="246">
        <f>'LibPAS export'!CQ63</f>
        <v>0</v>
      </c>
      <c r="BK61" s="283">
        <f>'LibPAS export'!CG63</f>
        <v>0</v>
      </c>
      <c r="BL61" s="246">
        <f>'LibPAS export'!CR63</f>
        <v>0</v>
      </c>
      <c r="BM61" s="246">
        <f>'LibPAS export'!CS63</f>
        <v>0</v>
      </c>
      <c r="BN61" s="246">
        <f>'LibPAS export'!CT63</f>
        <v>0</v>
      </c>
      <c r="BO61" s="246">
        <f>'LibPAS export'!CU63</f>
        <v>0</v>
      </c>
      <c r="BP61" s="246">
        <f>'LibPAS export'!CV63</f>
        <v>0</v>
      </c>
      <c r="BQ61" s="246">
        <f>'LibPAS export'!CW63</f>
        <v>0</v>
      </c>
      <c r="BR61" s="10">
        <f>'LibPAS export'!CY63</f>
        <v>47798</v>
      </c>
      <c r="BS61" s="10">
        <f>'LibPAS export'!CZ63</f>
        <v>34639</v>
      </c>
      <c r="BT61" s="10">
        <f>'LibPAS export'!DA63</f>
        <v>82437</v>
      </c>
      <c r="BU61" s="10">
        <f>'LibPAS export'!DB63</f>
        <v>23526</v>
      </c>
      <c r="BV61" s="10">
        <f>'LibPAS export'!DC63</f>
        <v>12081</v>
      </c>
      <c r="BW61" s="10">
        <f>'LibPAS export'!DD63</f>
        <v>35607</v>
      </c>
      <c r="BX61" s="10" t="str">
        <f>'LibPAS export'!DE63</f>
        <v/>
      </c>
      <c r="BY61" s="10" t="str">
        <f>'LibPAS export'!DF63</f>
        <v/>
      </c>
      <c r="BZ61" s="10" t="str">
        <f>'LibPAS export'!DG63</f>
        <v/>
      </c>
      <c r="CA61" s="10">
        <f>'LibPAS export'!DH63</f>
        <v>118044</v>
      </c>
      <c r="CB61" s="10" t="str">
        <f>'LibPAS export'!DI63</f>
        <v/>
      </c>
      <c r="CC61" s="10">
        <f>'LibPAS export'!DJ63</f>
        <v>118044</v>
      </c>
      <c r="CD61" s="10">
        <f>'LibPAS export'!DK63</f>
        <v>806</v>
      </c>
      <c r="CE61" s="258">
        <f>'LibPAS export'!DX63</f>
        <v>28215</v>
      </c>
      <c r="CF61" s="244">
        <f>'LibPAS export'!DP63</f>
        <v>1</v>
      </c>
      <c r="CG61" s="244">
        <f>'LibPAS export'!DQ63</f>
        <v>67</v>
      </c>
      <c r="CH61" s="244">
        <f>'LibPAS export'!DR63</f>
        <v>68</v>
      </c>
      <c r="CI61" s="258">
        <f>'LibPAS export'!DM63</f>
        <v>4659</v>
      </c>
      <c r="CJ61" s="258">
        <f>'LibPAS export'!EC63</f>
        <v>1920</v>
      </c>
      <c r="CK61" s="258">
        <f>'LibPAS export'!DN63</f>
        <v>5345</v>
      </c>
      <c r="CL61" s="258">
        <f>'LibPAS export'!EG63</f>
        <v>563</v>
      </c>
      <c r="CM61" s="203">
        <f>'LibPAS export'!DS63</f>
        <v>0</v>
      </c>
      <c r="CN61" s="203">
        <f>'LibPAS export'!EQ63</f>
        <v>60</v>
      </c>
      <c r="CO61" s="244">
        <f>'LibPAS export'!DL63</f>
        <v>257</v>
      </c>
      <c r="CP61" s="10">
        <f>'LibPAS export'!ET63</f>
        <v>77231</v>
      </c>
      <c r="CQ61" s="10">
        <f>'LibPAS export'!EU63</f>
        <v>14382</v>
      </c>
      <c r="CR61" s="10">
        <f>'LibPAS export'!EV63</f>
        <v>91613</v>
      </c>
      <c r="CS61" s="10" t="str">
        <f>'LibPAS export'!EW63</f>
        <v/>
      </c>
      <c r="CT61" s="10" t="str">
        <f>'LibPAS export'!EX63</f>
        <v/>
      </c>
      <c r="CU61" s="10" t="str">
        <f>'LibPAS export'!EY63</f>
        <v/>
      </c>
      <c r="CV61" s="10">
        <f>'LibPAS export'!EZ63</f>
        <v>35373</v>
      </c>
      <c r="CW61" s="10">
        <f>'LibPAS export'!FA63</f>
        <v>8777</v>
      </c>
      <c r="CX61" s="10">
        <f>'LibPAS export'!FB63</f>
        <v>44150</v>
      </c>
      <c r="CY61" s="10">
        <f>'LibPAS export'!FC63</f>
        <v>135763</v>
      </c>
      <c r="CZ61" s="10">
        <f>'LibPAS export'!FE63</f>
        <v>2221</v>
      </c>
      <c r="DA61" s="10" t="str">
        <f>'LibPAS export'!FF63</f>
        <v/>
      </c>
      <c r="DB61" s="10">
        <f>'LibPAS export'!FG63</f>
        <v>137984</v>
      </c>
      <c r="DC61" s="10">
        <f>'LibPAS export'!FH63</f>
        <v>9019</v>
      </c>
      <c r="DD61" s="10">
        <f>'LibPAS export'!FQ63</f>
        <v>43</v>
      </c>
      <c r="DE61" s="10">
        <f t="shared" si="0"/>
        <v>9062</v>
      </c>
      <c r="DF61" s="10">
        <f>'LibPAS export'!FI63</f>
        <v>23172</v>
      </c>
      <c r="DG61" s="10">
        <f>'LibPAS export'!FN63</f>
        <v>90</v>
      </c>
      <c r="DH61" s="10" t="str">
        <f>'LibPAS export'!FR63</f>
        <v/>
      </c>
      <c r="DI61" s="10">
        <f>'LibPAS export'!FS63</f>
        <v>133</v>
      </c>
      <c r="DJ61" s="258" t="str">
        <f>'LibPAS export'!FJ63</f>
        <v/>
      </c>
      <c r="DK61" s="258">
        <f>'LibPAS export'!FK63</f>
        <v>32191</v>
      </c>
      <c r="DL61" s="10" t="str">
        <f>'LibPAS export'!FU63</f>
        <v/>
      </c>
      <c r="DM61" s="10">
        <f>'LibPAS export'!FV63</f>
        <v>177348</v>
      </c>
      <c r="DN61" s="10" t="str">
        <f>'LibPAS export'!FW63</f>
        <v/>
      </c>
      <c r="DO61" s="10">
        <f>'LibPAS export'!FX63</f>
        <v>1979</v>
      </c>
      <c r="DP61" s="10">
        <f>'LibPAS export'!ER63</f>
        <v>179327</v>
      </c>
      <c r="DQ61" s="10" t="str">
        <f>'LibPAS export'!FY63</f>
        <v/>
      </c>
      <c r="DR61" s="10">
        <f>'LibPAS export'!GA63</f>
        <v>18021</v>
      </c>
      <c r="DS61" s="10">
        <f>'LibPAS export'!GB63</f>
        <v>6007</v>
      </c>
      <c r="DT61" s="10">
        <f>'LibPAS export'!GC63</f>
        <v>24028</v>
      </c>
      <c r="DU61" s="10">
        <f>'LibPAS export'!GD63</f>
        <v>254942</v>
      </c>
      <c r="DV61" s="244">
        <f>'LibPAS export'!GO63</f>
        <v>92</v>
      </c>
      <c r="DW61" s="244">
        <f>'LibPAS export'!GP63</f>
        <v>19</v>
      </c>
      <c r="DX61" s="244">
        <f>'LibPAS export'!GQ63</f>
        <v>261</v>
      </c>
      <c r="DY61" s="244">
        <f>'LibPAS export'!GR63</f>
        <v>381</v>
      </c>
      <c r="DZ61" s="244">
        <f>'LibPAS export'!GS63</f>
        <v>17</v>
      </c>
      <c r="EA61" s="244">
        <f>'LibPAS export'!GT63</f>
        <v>6</v>
      </c>
      <c r="EB61" s="244">
        <f>'LibPAS export'!GU63</f>
        <v>776</v>
      </c>
      <c r="EC61" s="244">
        <f>'LibPAS export'!GV63</f>
        <v>904</v>
      </c>
      <c r="ED61" s="244">
        <f>'LibPAS export'!GW63</f>
        <v>422</v>
      </c>
      <c r="EE61" s="244">
        <f>'LibPAS export'!GX63</f>
        <v>1326</v>
      </c>
      <c r="EF61" s="10">
        <f>'LibPAS export'!HB63</f>
        <v>3761</v>
      </c>
      <c r="EG61" s="10">
        <f>'LibPAS export'!HC63</f>
        <v>4109</v>
      </c>
      <c r="EH61" s="10">
        <f>'LibPAS export'!HD63</f>
        <v>7870</v>
      </c>
      <c r="EI61" s="10">
        <f>'LibPAS export'!GY63</f>
        <v>191</v>
      </c>
      <c r="EJ61" s="10">
        <f>'LibPAS export'!GZ63</f>
        <v>155</v>
      </c>
      <c r="EK61" s="10">
        <f>'LibPAS export'!HA63</f>
        <v>346</v>
      </c>
      <c r="EL61" s="10">
        <f>'LibPAS export'!HE63</f>
        <v>9542</v>
      </c>
      <c r="EM61" s="10" t="s">
        <v>5026</v>
      </c>
      <c r="EN61" s="10" t="s">
        <v>5026</v>
      </c>
      <c r="EO61" s="10" t="s">
        <v>5026</v>
      </c>
      <c r="EP61" s="10" t="s">
        <v>5026</v>
      </c>
      <c r="EQ61" s="258">
        <f>'LibPAS export'!HQ63</f>
        <v>570</v>
      </c>
      <c r="ER61" s="258">
        <f>'LibPAS export'!HR63</f>
        <v>4797</v>
      </c>
      <c r="ES61" s="10">
        <f>'LibPAS export'!HL63</f>
        <v>9990</v>
      </c>
      <c r="ET61" s="10" t="str">
        <f>'LibPAS export'!HJ63</f>
        <v>Did not track this year</v>
      </c>
      <c r="EU61" s="10" t="str">
        <f>'LibPAS export'!HK63</f>
        <v>Did not track this year</v>
      </c>
      <c r="EV61" s="244">
        <f>'LibPAS export'!HS63</f>
        <v>215</v>
      </c>
      <c r="EW61" s="244">
        <f>'LibPAS export'!HT63</f>
        <v>170</v>
      </c>
      <c r="EX61" s="203" t="str">
        <f>'LibPAS export'!AT63</f>
        <v>www.pettigrewlibraries.org</v>
      </c>
      <c r="EY61" s="244">
        <f>'LibPAS export'!HU63</f>
        <v>21</v>
      </c>
      <c r="EZ61" s="244">
        <f>'LibPAS export'!HV63</f>
        <v>55</v>
      </c>
      <c r="FA61" s="258">
        <f>'LibPAS export'!HW63</f>
        <v>70436</v>
      </c>
      <c r="FB61" s="10">
        <f>'LibPAS export'!HY63</f>
        <v>31151</v>
      </c>
      <c r="FC61" s="10" t="str">
        <f>'LibPAS export'!HZ63</f>
        <v/>
      </c>
      <c r="FD61" s="203" t="s">
        <v>1530</v>
      </c>
      <c r="FE61" s="203" t="s">
        <v>1530</v>
      </c>
      <c r="FF61" s="203" t="s">
        <v>1530</v>
      </c>
      <c r="FG61" s="203" t="s">
        <v>1530</v>
      </c>
      <c r="FH61" s="203" t="s">
        <v>1530</v>
      </c>
      <c r="FI61" s="203" t="s">
        <v>1530</v>
      </c>
      <c r="FJ61" s="203" t="s">
        <v>1530</v>
      </c>
      <c r="FK61" s="203" t="s">
        <v>1530</v>
      </c>
      <c r="FL61" s="203" t="s">
        <v>1530</v>
      </c>
      <c r="FM61" s="203" t="s">
        <v>1530</v>
      </c>
      <c r="FN61" s="203" t="s">
        <v>1530</v>
      </c>
      <c r="FO61" s="203" t="s">
        <v>1530</v>
      </c>
      <c r="FP61" s="203" t="s">
        <v>1530</v>
      </c>
      <c r="FQ61" s="203" t="s">
        <v>1530</v>
      </c>
      <c r="FR61" s="203" t="s">
        <v>1530</v>
      </c>
      <c r="FS61" s="203" t="s">
        <v>1530</v>
      </c>
      <c r="FT61" s="203" t="s">
        <v>1530</v>
      </c>
      <c r="FU61" s="203" t="s">
        <v>1530</v>
      </c>
      <c r="FV61" s="203" t="s">
        <v>1530</v>
      </c>
      <c r="FW61" s="203" t="s">
        <v>1530</v>
      </c>
      <c r="FX61" s="203" t="s">
        <v>1530</v>
      </c>
      <c r="FY61" s="203" t="s">
        <v>1530</v>
      </c>
      <c r="FZ61" s="203" t="s">
        <v>1530</v>
      </c>
      <c r="GA61" s="203" t="s">
        <v>1530</v>
      </c>
      <c r="GB61" s="203" t="s">
        <v>1530</v>
      </c>
      <c r="GC61" s="203" t="str">
        <f>'LibPAS export'!G63</f>
        <v>NC0014</v>
      </c>
      <c r="GD61" s="203" t="str">
        <f>'LibPAS export'!H63</f>
        <v>R-PETTIGREW</v>
      </c>
      <c r="GE61" s="203" t="str">
        <f>'LibPAS export'!I63</f>
        <v>NO</v>
      </c>
      <c r="GF61" s="203" t="str">
        <f>'LibPAS export'!J63</f>
        <v>MJ</v>
      </c>
      <c r="GG61" s="203" t="str">
        <f>'LibPAS export'!K63</f>
        <v>MA</v>
      </c>
      <c r="GH61" s="203" t="str">
        <f>'LibPAS export'!L63</f>
        <v>Y</v>
      </c>
      <c r="GI61" s="203" t="str">
        <f>'LibPAS export'!M63</f>
        <v>MC1</v>
      </c>
      <c r="GJ61" s="203" t="str">
        <f>'LibPAS export'!N63</f>
        <v>N</v>
      </c>
      <c r="GK61" s="258">
        <f>'LibPAS export'!O63</f>
        <v>45636</v>
      </c>
      <c r="GL61" s="203">
        <f>'LibPAS export'!AH63</f>
        <v>1</v>
      </c>
      <c r="GM61" s="203" t="str">
        <f>'LibPAS export'!AI63</f>
        <v>Regional</v>
      </c>
      <c r="GN61" s="203" t="str">
        <f>'LibPAS export'!P63</f>
        <v>Yes</v>
      </c>
      <c r="GO61" s="203">
        <f>'LibPAS export'!Q63</f>
        <v>88</v>
      </c>
      <c r="GP61" s="203">
        <f>'LibPAS export'!R63</f>
        <v>55</v>
      </c>
      <c r="GQ61" s="203">
        <f>'LibPAS export'!S63</f>
        <v>2530</v>
      </c>
      <c r="GR61" s="203">
        <f>'LibPAS export'!T63</f>
        <v>19427</v>
      </c>
      <c r="GS61" s="203">
        <f>'LibPAS export'!U63</f>
        <v>22</v>
      </c>
      <c r="GT61" s="203">
        <f>'LibPAS export'!V63</f>
        <v>6</v>
      </c>
      <c r="GU61" s="203">
        <f>'LibPAS export'!W63</f>
        <v>60</v>
      </c>
      <c r="GV61" s="203">
        <f>'LibPAS export'!X63</f>
        <v>1880</v>
      </c>
      <c r="GW61" s="283">
        <f>'LibPAS export'!GF63</f>
        <v>0.82477</v>
      </c>
      <c r="GX61" s="283">
        <f>'LibPAS export'!GG63</f>
        <v>0.13896</v>
      </c>
      <c r="GY61" s="245">
        <f>'LibPAS export'!GH63</f>
        <v>12.296390000000001</v>
      </c>
      <c r="GZ61" s="245">
        <f>'LibPAS export'!GI63</f>
        <v>12.258570000000001</v>
      </c>
      <c r="HA61" s="245">
        <f>'LibPAS export'!GJ63</f>
        <v>11.94595</v>
      </c>
      <c r="HB61" s="284">
        <f>'LibPAS export'!JC63</f>
        <v>5.7355799999999997</v>
      </c>
      <c r="HC61" s="284">
        <f>'LibPAS export'!JD63</f>
        <v>3.85555</v>
      </c>
      <c r="HD61" s="284">
        <f>'LibPAS export'!JE63</f>
        <v>0.36745</v>
      </c>
      <c r="HE61" s="284">
        <f>'LibPAS export'!JF63</f>
        <v>42.806060000000002</v>
      </c>
      <c r="HF61" s="284">
        <f>'LibPAS export'!JG63</f>
        <v>28.77497</v>
      </c>
      <c r="HG61" s="284">
        <f>'LibPAS export'!JH63</f>
        <v>2.7423799999999998</v>
      </c>
      <c r="HH61" s="284">
        <f>'LibPAS export'!JI63</f>
        <v>4.0344199999999999</v>
      </c>
      <c r="HI61" s="284">
        <f>'LibPAS export'!JJ63</f>
        <v>2.7120099999999998</v>
      </c>
      <c r="HJ61" s="284">
        <f>'LibPAS export'!JK63</f>
        <v>0.25846999999999998</v>
      </c>
      <c r="HK61" s="284">
        <f>'LibPAS export'!JL63</f>
        <v>102.95735999999999</v>
      </c>
      <c r="HL61" s="284">
        <f>'LibPAS export'!JM63</f>
        <v>69.209710000000001</v>
      </c>
      <c r="HM61" s="284">
        <f>'LibPAS export'!JN63</f>
        <v>6.5960000000000001</v>
      </c>
      <c r="HN61" s="284">
        <f>'LibPAS export'!JO63</f>
        <v>107.79124</v>
      </c>
      <c r="HO61" s="284">
        <f>'LibPAS export'!JP63</f>
        <v>72.459130000000002</v>
      </c>
      <c r="HP61" s="284">
        <f>'LibPAS export'!JQ63</f>
        <v>6.9056800000000003</v>
      </c>
      <c r="HQ61" s="284">
        <f>'LibPAS export'!JR63</f>
        <v>23.296579999999999</v>
      </c>
      <c r="HR61" s="284">
        <f>'LibPAS export'!JS63</f>
        <v>15.660360000000001</v>
      </c>
      <c r="HS61" s="284">
        <f>'LibPAS export'!JT63</f>
        <v>1.4924999999999999</v>
      </c>
      <c r="HT61" s="284">
        <f>'LibPAS export'!JU63</f>
        <v>3.9295100000000001</v>
      </c>
      <c r="HU61" s="284">
        <f>'LibPAS export'!JV63</f>
        <v>5.5864200000000004</v>
      </c>
      <c r="HV61" s="284">
        <f>'LibPAS export'!JW63</f>
        <v>8.9478899999999992</v>
      </c>
      <c r="HW61" s="284">
        <f>'LibPAS export'!JX63</f>
        <v>7.0750799999999998</v>
      </c>
      <c r="HX61" s="284">
        <f>'LibPAS export'!JY63</f>
        <v>0.21890999999999999</v>
      </c>
      <c r="HY61" s="284">
        <f>'LibPAS export'!JZ63</f>
        <v>0.96743999999999997</v>
      </c>
      <c r="HZ61" s="284">
        <f>'LibPAS export'!KA63</f>
        <v>0.52651000000000003</v>
      </c>
      <c r="IA61" s="284">
        <f>'LibPAS export'!KB63</f>
        <v>0.20909</v>
      </c>
      <c r="IB61" s="284">
        <f>'LibPAS export'!KC63</f>
        <v>4.7099999999999998E-3</v>
      </c>
      <c r="IC61" s="284">
        <f>'LibPAS export'!KD63</f>
        <v>3.7299999999999998E-3</v>
      </c>
      <c r="ID61" s="284">
        <f>'LibPAS export'!KE63</f>
        <v>1.5434300000000001</v>
      </c>
      <c r="IE61" s="284">
        <f>'LibPAS export'!KF63</f>
        <v>2.9059999999999999E-2</v>
      </c>
      <c r="IF61" s="284">
        <f>'LibPAS export'!KG63</f>
        <v>0.17244999999999999</v>
      </c>
      <c r="IG61" s="284">
        <f>'LibPAS export'!KH63</f>
        <v>550</v>
      </c>
      <c r="IH61" s="284">
        <f>'LibPAS export'!KI63</f>
        <v>2854</v>
      </c>
      <c r="II61" s="284">
        <f>'LibPAS export'!KJ63</f>
        <v>2280</v>
      </c>
      <c r="IJ61" s="284">
        <f>'LibPAS export'!KK63</f>
        <v>14038</v>
      </c>
      <c r="IK61" s="284">
        <f>'LibPAS export'!KL63</f>
        <v>72840</v>
      </c>
      <c r="IL61" s="284">
        <f>'LibPAS export'!KM63</f>
        <v>58205</v>
      </c>
      <c r="IM61" s="284">
        <f>'LibPAS export'!KN63</f>
        <v>40942</v>
      </c>
      <c r="IN61" s="284">
        <f>'LibPAS export'!KO63</f>
        <v>51236</v>
      </c>
      <c r="IO61" s="284">
        <f>'LibPAS export'!KP63</f>
        <v>1.1136200000000001</v>
      </c>
      <c r="IP61" s="284">
        <f>'LibPAS export'!KQ63</f>
        <v>9874</v>
      </c>
      <c r="IQ61" s="284">
        <f>'LibPAS export'!KR63</f>
        <v>4.7475199999999997</v>
      </c>
      <c r="IR61" s="284">
        <f>'LibPAS export'!KS63</f>
        <v>7.4783299999999997</v>
      </c>
      <c r="IS61" s="284">
        <f>'LibPAS export'!KT63</f>
        <v>12.225680000000001</v>
      </c>
      <c r="IT61" s="284">
        <f>'LibPAS export'!KU63</f>
        <v>0.39985999999999999</v>
      </c>
      <c r="IU61" s="284">
        <f>'LibPAS export'!KV63</f>
        <v>2.4392999999999998</v>
      </c>
      <c r="IV61" s="284">
        <f>'LibPAS export'!KW63</f>
        <v>22.54317</v>
      </c>
      <c r="IW61" s="284">
        <f>'LibPAS export'!KX63</f>
        <v>15.15043</v>
      </c>
      <c r="IX61" s="284">
        <f>'LibPAS export'!KY63</f>
        <v>3.5286</v>
      </c>
      <c r="IY61" s="284">
        <f>'LibPAS export'!KZ63</f>
        <v>0</v>
      </c>
      <c r="IZ61" s="284">
        <f>'LibPAS export'!LA63</f>
        <v>5.6299999999999996E-3</v>
      </c>
      <c r="JA61" s="284">
        <f>'LibPAS export'!LB63</f>
        <v>0.61826000000000003</v>
      </c>
      <c r="JB61" s="284">
        <f>'LibPAS export'!LC63</f>
        <v>1.49E-3</v>
      </c>
      <c r="JC61" s="284">
        <f>'LibPAS export'!LD63</f>
        <v>0.14566000000000001</v>
      </c>
      <c r="JD61" s="284">
        <f>'LibPAS export'!LE63</f>
        <v>0.75578000000000001</v>
      </c>
      <c r="JE61" s="284">
        <f>'LibPAS export'!LF63</f>
        <v>10.69585</v>
      </c>
      <c r="JF61" s="284">
        <f>'LibPAS export'!LG63</f>
        <v>2.5866400000000001</v>
      </c>
      <c r="JG61" s="284">
        <f>'LibPAS export'!LH63</f>
        <v>0.30195</v>
      </c>
      <c r="JH61" s="284">
        <f>'LibPAS export'!LI63</f>
        <v>1174</v>
      </c>
      <c r="JI61" s="284">
        <f>'LibPAS export'!LJ63</f>
        <v>2.8300299999999998</v>
      </c>
      <c r="JJ61" s="284">
        <f>'LibPAS export'!LK63</f>
        <v>5.9436600000000004</v>
      </c>
      <c r="JK61" s="284">
        <f>'LibPAS export'!LL63</f>
        <v>273</v>
      </c>
      <c r="JL61" s="284">
        <f>'LibPAS export'!LM63</f>
        <v>245</v>
      </c>
      <c r="JM61" s="284">
        <f>'LibPAS export'!LN63</f>
        <v>22.538</v>
      </c>
      <c r="JN61" s="284">
        <f>'LibPAS export'!LO63</f>
        <v>1.4439</v>
      </c>
      <c r="JO61" s="284">
        <f>'LibPAS export'!LP63</f>
        <v>1.30969</v>
      </c>
      <c r="JP61" s="284">
        <f>'LibPAS export'!LQ63</f>
        <v>0.39793000000000001</v>
      </c>
      <c r="JQ61" s="284">
        <f>'LibPAS export'!LR63</f>
        <v>7.6689999999999994E-2</v>
      </c>
      <c r="JR61" s="284">
        <f>'LibPAS export'!LS63</f>
        <v>0.57350000000000001</v>
      </c>
      <c r="JS61" s="284">
        <f>'LibPAS export'!LT63</f>
        <v>4</v>
      </c>
      <c r="JT61" s="284">
        <f>'LibPAS export'!LU63</f>
        <v>3</v>
      </c>
      <c r="JU61" s="284">
        <f>'LibPAS export'!LV63</f>
        <v>0.70340000000000003</v>
      </c>
      <c r="JV61" s="284">
        <f>'LibPAS export'!LW63</f>
        <v>3448</v>
      </c>
      <c r="JW61" s="284">
        <f>'LibPAS export'!LX63</f>
        <v>27.466280000000001</v>
      </c>
      <c r="JX61" s="284">
        <f>'LibPAS export'!LY63</f>
        <v>4902</v>
      </c>
      <c r="JY61" s="284">
        <f>'LibPAS export'!LZ63</f>
        <v>1.0762799999999999</v>
      </c>
      <c r="JZ61" s="284">
        <f>'LibPAS export'!MA63</f>
        <v>19.319870000000002</v>
      </c>
      <c r="KA61" s="284">
        <f>'LibPAS export'!MB63</f>
        <v>3.9190000000000003E-2</v>
      </c>
      <c r="KB61" s="284">
        <f>'LibPAS export'!MC63</f>
        <v>192</v>
      </c>
      <c r="KC61" s="284">
        <f>'LibPAS export'!MD63</f>
        <v>0.89797000000000005</v>
      </c>
      <c r="KD61" s="284">
        <f>'LibPAS export'!ME63</f>
        <v>0.25846999999999998</v>
      </c>
      <c r="KE61" s="284">
        <f>'LibPAS export'!MF63</f>
        <v>0.63163999999999998</v>
      </c>
      <c r="KF61" s="284">
        <f>'LibPAS export'!MG63</f>
        <v>20.339210000000001</v>
      </c>
      <c r="KG61" s="284">
        <f>'LibPAS export'!MH63</f>
        <v>7.4632500000000004</v>
      </c>
      <c r="KH61" s="284">
        <f>'LibPAS export'!MI63</f>
        <v>4.0344199999999999</v>
      </c>
      <c r="KI61" s="284">
        <f>'LibPAS export'!MJ63</f>
        <v>29.75</v>
      </c>
      <c r="KJ61" s="284">
        <f>'LibPAS export'!MK63</f>
        <v>38072</v>
      </c>
      <c r="KK61" s="284">
        <f>'LibPAS export'!ML63</f>
        <v>30516</v>
      </c>
      <c r="KL61" s="284">
        <f>'LibPAS export'!MM63</f>
        <v>0.10127</v>
      </c>
      <c r="KM61" s="284">
        <f>'LibPAS export'!MN63</f>
        <v>1.81782</v>
      </c>
      <c r="KN61" s="284">
        <f>'LibPAS export'!MO63</f>
        <v>7.1230000000000002E-2</v>
      </c>
      <c r="KO61" s="284">
        <f>'LibPAS export'!MP63</f>
        <v>1.9519999999999999E-2</v>
      </c>
      <c r="KP61" s="284">
        <f>'LibPAS export'!MQ63</f>
        <v>0.35034999999999999</v>
      </c>
      <c r="KQ61" s="284">
        <f>'LibPAS export'!MR63</f>
        <v>1.3729999999999999E-2</v>
      </c>
      <c r="KR61" s="284">
        <f>'LibPAS export'!MS63</f>
        <v>0.79908679999999999</v>
      </c>
      <c r="KS61" s="284">
        <f>'LibPAS export'!MT63</f>
        <v>0.2411894</v>
      </c>
      <c r="KT61" s="284">
        <f>'LibPAS export'!MU63</f>
        <v>0.7588106</v>
      </c>
      <c r="KU61" s="284">
        <f>'LibPAS export'!MV63</f>
        <v>0.1984611</v>
      </c>
      <c r="KV61" s="284">
        <f>'LibPAS export'!MW63</f>
        <v>0.80153890000000005</v>
      </c>
      <c r="KW61" s="284">
        <f>'LibPAS export'!MX63</f>
        <v>6.4065300000000006E-2</v>
      </c>
      <c r="KX61" s="284">
        <f>'LibPAS export'!MY63</f>
        <v>1.0131000000000001E-3</v>
      </c>
      <c r="KY61" s="284">
        <f>'LibPAS export'!MZ63</f>
        <v>0.133409</v>
      </c>
      <c r="KZ61" s="284">
        <f>'LibPAS export'!NA63</f>
        <v>4.9418999999999999E-3</v>
      </c>
      <c r="LA61" s="284">
        <f>'LibPAS export'!NB63</f>
        <v>0.26371739999999999</v>
      </c>
      <c r="LB61" s="284">
        <f>'LibPAS export'!NC63</f>
        <v>5.8110299999999997E-2</v>
      </c>
      <c r="LC61" s="284">
        <f>'LibPAS export'!ND63</f>
        <v>0.53880830000000002</v>
      </c>
      <c r="LD61" s="284">
        <f>'LibPAS export'!NE63</f>
        <v>0.67221719999999996</v>
      </c>
      <c r="LE61" s="284">
        <f>'LibPAS export'!NF63</f>
        <v>1.77375E-2</v>
      </c>
      <c r="LF61" s="284">
        <f>'LibPAS export'!NG63</f>
        <v>0.54232290000000005</v>
      </c>
      <c r="LG61" s="284">
        <f>'LibPAS export'!NH63</f>
        <v>0.1082058</v>
      </c>
      <c r="LH61" s="284">
        <f>'LibPAS export'!NI63</f>
        <v>0.33173370000000002</v>
      </c>
      <c r="LI61" s="284">
        <f>'LibPAS export'!NJ63</f>
        <v>7556</v>
      </c>
      <c r="LJ61" s="284">
        <f>'LibPAS export'!NK63</f>
        <v>10.610200000000001</v>
      </c>
      <c r="LK61" s="284">
        <f>'LibPAS export'!NL63</f>
        <v>10419</v>
      </c>
      <c r="LL61" s="284">
        <f>'LibPAS export'!NM63</f>
        <v>13038</v>
      </c>
      <c r="LM61" s="284">
        <f>'LibPAS export'!NN63</f>
        <v>2512</v>
      </c>
      <c r="LN61" s="284">
        <f>'LibPAS export'!NO63</f>
        <v>0.90704770000000001</v>
      </c>
      <c r="LO61" s="284">
        <f>'LibPAS export'!NP63</f>
        <v>1.5813299999999999E-2</v>
      </c>
      <c r="LP61" s="284">
        <f>'LibPAS export'!NQ63</f>
        <v>7.7138999999999999E-2</v>
      </c>
      <c r="LQ61" s="284">
        <f>'LibPAS export'!NR63</f>
        <v>0.32358999999999999</v>
      </c>
      <c r="LR61" s="284">
        <f>'LibPAS export'!NS63</f>
        <v>1.3068900000000001</v>
      </c>
      <c r="LS61" s="284">
        <f>'LibPAS export'!NT63</f>
        <v>0.25936999999999999</v>
      </c>
      <c r="LT61" s="284">
        <f>'LibPAS export'!NU63</f>
        <v>172</v>
      </c>
      <c r="LU61" s="284">
        <f>'LibPAS export'!NV63</f>
        <v>3.0003299999999999</v>
      </c>
      <c r="LV61" s="284">
        <f>'LibPAS export'!NW63</f>
        <v>35</v>
      </c>
      <c r="LW61" s="284">
        <f>'LibPAS export'!NX63</f>
        <v>2.7214499999999999</v>
      </c>
      <c r="LX61" s="284">
        <f>'LibPAS export'!NY63</f>
        <v>0.17435</v>
      </c>
      <c r="LY61" s="284">
        <f>'LibPAS export'!NZ63</f>
        <v>0.17430999999999999</v>
      </c>
      <c r="LZ61" s="285">
        <f>'LibPAS export'!EH63</f>
        <v>3.6688600000000002E-2</v>
      </c>
      <c r="MA61" s="285">
        <f>'LibPAS export'!EI63</f>
        <v>1.596E-3</v>
      </c>
      <c r="MB61" s="285">
        <f>'LibPAS export'!EJ63</f>
        <v>0.1906341</v>
      </c>
      <c r="MC61" s="285">
        <f>'LibPAS export'!EK63</f>
        <v>0</v>
      </c>
      <c r="MD61" s="285">
        <f>'LibPAS export'!EL63</f>
        <v>0.1752147</v>
      </c>
      <c r="ME61" s="285">
        <f>'LibPAS export'!EM63</f>
        <v>4.2230000000000002E-4</v>
      </c>
      <c r="MF61" s="285">
        <f>'LibPAS export'!EN63</f>
        <v>0.73305140000000002</v>
      </c>
      <c r="MG61" s="285">
        <f>'LibPAS export'!EO63</f>
        <v>4.0855500000000003E-2</v>
      </c>
      <c r="MH61" s="285">
        <f>'LibPAS export'!EP63</f>
        <v>0.24619830000000001</v>
      </c>
      <c r="MI61" s="285"/>
    </row>
    <row r="62" spans="1:347" x14ac:dyDescent="0.2">
      <c r="A62" s="6" t="str">
        <f>'LibPAS export'!G64</f>
        <v>NC0050</v>
      </c>
      <c r="B62" s="6" t="s">
        <v>2853</v>
      </c>
      <c r="C62" s="203" t="s">
        <v>2107</v>
      </c>
      <c r="D62" s="203" t="s">
        <v>2108</v>
      </c>
      <c r="E62" s="203" t="str">
        <f>'LibPAS export'!AG64</f>
        <v>SHEPPARD MEMORIAL LIBRARY</v>
      </c>
      <c r="F62" s="203" t="str">
        <f>'LibPAS export'!AJ64</f>
        <v>PITT</v>
      </c>
      <c r="G62" s="203" t="str">
        <f>'LibPAS export'!Y64</f>
        <v>530 S EVANS ST</v>
      </c>
      <c r="H62" s="203" t="str">
        <f>'LibPAS export'!Z64</f>
        <v>GREENVILLE</v>
      </c>
      <c r="I62" s="203" t="str">
        <f>'LibPAS export'!AA64</f>
        <v>27858</v>
      </c>
      <c r="J62" s="203" t="str">
        <f>'LibPAS export'!AB64</f>
        <v>2308</v>
      </c>
      <c r="K62" s="203" t="str">
        <f>'LibPAS export'!AC64</f>
        <v>530 S EVANS ST</v>
      </c>
      <c r="L62" s="203" t="str">
        <f>'LibPAS export'!AD64</f>
        <v>GREENVILLE</v>
      </c>
      <c r="M62" s="203" t="str">
        <f>'LibPAS export'!AE64</f>
        <v>27858</v>
      </c>
      <c r="N62" s="203" t="str">
        <f>'LibPAS export'!AF64</f>
        <v>2308</v>
      </c>
      <c r="O62" s="203" t="str">
        <f>'LibPAS export'!AK64</f>
        <v>Greg Needham</v>
      </c>
      <c r="P62" s="203" t="str">
        <f>'LibPAS export'!AL64</f>
        <v>(252) 329-4585</v>
      </c>
      <c r="Q62" s="203" t="str">
        <f>'LibPAS export'!AM64</f>
        <v>(252) 329-4255</v>
      </c>
      <c r="R62" s="203" t="str">
        <f>'LibPAS export'!AN64</f>
        <v>gneedham@sheppardlibrary.org</v>
      </c>
      <c r="S62" s="203" t="str">
        <f>'LibPAS export'!AO64</f>
        <v>Lynn Woolard</v>
      </c>
      <c r="T62" s="203" t="str">
        <f>'LibPAS export'!AP64</f>
        <v>Library Business Manager</v>
      </c>
      <c r="U62" s="203" t="str">
        <f>'LibPAS export'!AQ64</f>
        <v>(252) 329-4586</v>
      </c>
      <c r="V62" s="203" t="str">
        <f>'LibPAS export'!AR64</f>
        <v>(252) 329-4255</v>
      </c>
      <c r="W62" s="203" t="str">
        <f>'LibPAS export'!AS64</f>
        <v>lwoolard@sheppardlibrary.org</v>
      </c>
      <c r="X62" s="203">
        <f>'LibPAS export'!BB64</f>
        <v>1</v>
      </c>
      <c r="Y62" s="203">
        <f>'LibPAS export'!BC64</f>
        <v>4</v>
      </c>
      <c r="Z62" s="203">
        <f>'LibPAS export'!BD64</f>
        <v>1</v>
      </c>
      <c r="AA62" s="203">
        <f>'LibPAS export'!BE64</f>
        <v>1</v>
      </c>
      <c r="AB62" s="10">
        <f>'LibPAS export'!BH64</f>
        <v>14277</v>
      </c>
      <c r="AC62" s="203">
        <f>'LibPAS export'!BI64</f>
        <v>1</v>
      </c>
      <c r="AD62" s="203">
        <f>'LibPAS export'!BJ64</f>
        <v>3</v>
      </c>
      <c r="AE62" s="203">
        <f>'LibPAS export'!BK64</f>
        <v>4</v>
      </c>
      <c r="AF62" s="203">
        <f>'LibPAS export'!BL64</f>
        <v>26.02</v>
      </c>
      <c r="AG62" s="203">
        <f>'LibPAS export'!BM64</f>
        <v>30.02</v>
      </c>
      <c r="AH62" s="286">
        <f>'LibPAS export'!BN64</f>
        <v>3.3311100000000003E-2</v>
      </c>
      <c r="AI62" s="246">
        <f>'LibPAS export'!BO64</f>
        <v>88442</v>
      </c>
      <c r="AJ62" s="246" t="str">
        <f>'LibPAS export'!BP64</f>
        <v>$84,614 - $156,942</v>
      </c>
      <c r="AK62" s="274" t="str">
        <f>'LibPAS export'!BQ64</f>
        <v>2010</v>
      </c>
      <c r="AL62" s="276">
        <f>'LibPAS export'!BR64</f>
        <v>36296</v>
      </c>
      <c r="AM62" s="276">
        <f>'LibPAS export'!BS64</f>
        <v>11.48</v>
      </c>
      <c r="AN62" s="276">
        <f>'LibPAS export'!BT64</f>
        <v>12.66</v>
      </c>
      <c r="AO62" s="276">
        <f>'LibPAS export'!BU64</f>
        <v>12.66</v>
      </c>
      <c r="AP62" s="246">
        <f>'LibPAS export'!BW64</f>
        <v>1246619</v>
      </c>
      <c r="AQ62" s="246">
        <f>'LibPAS export'!BX64</f>
        <v>541385</v>
      </c>
      <c r="AR62" s="246">
        <f>'LibPAS export'!BY64</f>
        <v>1788004</v>
      </c>
      <c r="AS62" s="246">
        <f>'LibPAS export'!BZ64</f>
        <v>183039</v>
      </c>
      <c r="AT62" s="246">
        <f>'LibPAS export'!CA64</f>
        <v>0</v>
      </c>
      <c r="AU62" s="246">
        <f>'LibPAS export'!CB64</f>
        <v>183039</v>
      </c>
      <c r="AV62" s="246">
        <f>'LibPAS export'!CC64</f>
        <v>45000</v>
      </c>
      <c r="AW62" s="246">
        <f>'LibPAS export'!CD64</f>
        <v>0</v>
      </c>
      <c r="AX62" s="246">
        <f>'LibPAS export'!CE64</f>
        <v>45000</v>
      </c>
      <c r="AY62" s="246">
        <f>'LibPAS export'!CF64</f>
        <v>230976</v>
      </c>
      <c r="AZ62" s="246">
        <f>'LibPAS export'!BV64</f>
        <v>2247019</v>
      </c>
      <c r="BA62" s="246">
        <f>'LibPAS export'!CH64</f>
        <v>1066314</v>
      </c>
      <c r="BB62" s="246">
        <f>'LibPAS export'!CI64</f>
        <v>319587</v>
      </c>
      <c r="BC62" s="246">
        <f>'LibPAS export'!CJ64</f>
        <v>1385901</v>
      </c>
      <c r="BD62" s="246">
        <f>'LibPAS export'!CK64</f>
        <v>195144</v>
      </c>
      <c r="BE62" s="246">
        <f>'LibPAS export'!CL64</f>
        <v>23421</v>
      </c>
      <c r="BF62" s="246">
        <f>'LibPAS export'!CM64</f>
        <v>29515</v>
      </c>
      <c r="BG62" s="246">
        <f>'LibPAS export'!CN64</f>
        <v>248080</v>
      </c>
      <c r="BH62" s="246">
        <f>'LibPAS export'!CO64</f>
        <v>509414</v>
      </c>
      <c r="BI62" s="246">
        <f>'LibPAS export'!CP64</f>
        <v>2143395</v>
      </c>
      <c r="BJ62" s="246">
        <f>'LibPAS export'!CQ64</f>
        <v>0</v>
      </c>
      <c r="BK62" s="283">
        <f>'LibPAS export'!CG64</f>
        <v>0</v>
      </c>
      <c r="BL62" s="246">
        <f>'LibPAS export'!CR64</f>
        <v>49999</v>
      </c>
      <c r="BM62" s="246">
        <f>'LibPAS export'!CS64</f>
        <v>0</v>
      </c>
      <c r="BN62" s="246">
        <f>'LibPAS export'!CT64</f>
        <v>0</v>
      </c>
      <c r="BO62" s="246">
        <f>'LibPAS export'!CU64</f>
        <v>0</v>
      </c>
      <c r="BP62" s="246">
        <f>'LibPAS export'!CV64</f>
        <v>49999</v>
      </c>
      <c r="BQ62" s="246">
        <f>'LibPAS export'!CW64</f>
        <v>208065</v>
      </c>
      <c r="BR62" s="10">
        <f>'LibPAS export'!CY64</f>
        <v>76972</v>
      </c>
      <c r="BS62" s="10">
        <f>'LibPAS export'!CZ64</f>
        <v>89795</v>
      </c>
      <c r="BT62" s="10">
        <f>'LibPAS export'!DA64</f>
        <v>166767</v>
      </c>
      <c r="BU62" s="10">
        <f>'LibPAS export'!DB64</f>
        <v>45012</v>
      </c>
      <c r="BV62" s="10">
        <f>'LibPAS export'!DC64</f>
        <v>25045</v>
      </c>
      <c r="BW62" s="10">
        <f>'LibPAS export'!DD64</f>
        <v>70057</v>
      </c>
      <c r="BX62" s="10" t="str">
        <f>'LibPAS export'!DE64</f>
        <v/>
      </c>
      <c r="BY62" s="10" t="str">
        <f>'LibPAS export'!DF64</f>
        <v/>
      </c>
      <c r="BZ62" s="10" t="str">
        <f>'LibPAS export'!DG64</f>
        <v/>
      </c>
      <c r="CA62" s="10">
        <f>'LibPAS export'!DH64</f>
        <v>236824</v>
      </c>
      <c r="CB62" s="10" t="str">
        <f>'LibPAS export'!DI64</f>
        <v/>
      </c>
      <c r="CC62" s="10">
        <f>'LibPAS export'!DJ64</f>
        <v>236824</v>
      </c>
      <c r="CD62" s="10">
        <f>'LibPAS export'!DK64</f>
        <v>42196</v>
      </c>
      <c r="CE62" s="258">
        <f>'LibPAS export'!DX64</f>
        <v>29439</v>
      </c>
      <c r="CF62" s="244">
        <f>'LibPAS export'!DP64</f>
        <v>9</v>
      </c>
      <c r="CG62" s="244">
        <f>'LibPAS export'!DQ64</f>
        <v>67</v>
      </c>
      <c r="CH62" s="244">
        <f>'LibPAS export'!DR64</f>
        <v>76</v>
      </c>
      <c r="CI62" s="258">
        <f>'LibPAS export'!DM64</f>
        <v>9295</v>
      </c>
      <c r="CJ62" s="258">
        <f>'LibPAS export'!EC64</f>
        <v>2129</v>
      </c>
      <c r="CK62" s="258">
        <f>'LibPAS export'!DN64</f>
        <v>9182</v>
      </c>
      <c r="CL62" s="258">
        <f>'LibPAS export'!EG64</f>
        <v>563</v>
      </c>
      <c r="CM62" s="203">
        <f>'LibPAS export'!DS64</f>
        <v>73</v>
      </c>
      <c r="CN62" s="203">
        <f>'LibPAS export'!EQ64</f>
        <v>23</v>
      </c>
      <c r="CO62" s="244">
        <f>'LibPAS export'!DL64</f>
        <v>377</v>
      </c>
      <c r="CP62" s="10">
        <f>'LibPAS export'!ET64</f>
        <v>163592</v>
      </c>
      <c r="CQ62" s="10">
        <f>'LibPAS export'!EU64</f>
        <v>63019</v>
      </c>
      <c r="CR62" s="10">
        <f>'LibPAS export'!EV64</f>
        <v>226611</v>
      </c>
      <c r="CS62" s="10">
        <f>'LibPAS export'!EW64</f>
        <v>0</v>
      </c>
      <c r="CT62" s="10">
        <f>'LibPAS export'!EX64</f>
        <v>0</v>
      </c>
      <c r="CU62" s="10">
        <f>'LibPAS export'!EY64</f>
        <v>0</v>
      </c>
      <c r="CV62" s="10">
        <f>'LibPAS export'!EZ64</f>
        <v>183421</v>
      </c>
      <c r="CW62" s="10">
        <f>'LibPAS export'!FA64</f>
        <v>39934</v>
      </c>
      <c r="CX62" s="10">
        <f>'LibPAS export'!FB64</f>
        <v>223355</v>
      </c>
      <c r="CY62" s="10">
        <f>'LibPAS export'!FC64</f>
        <v>449966</v>
      </c>
      <c r="CZ62" s="10">
        <f>'LibPAS export'!FE64</f>
        <v>1335</v>
      </c>
      <c r="DA62" s="10" t="str">
        <f>'LibPAS export'!FF64</f>
        <v/>
      </c>
      <c r="DB62" s="10">
        <f>'LibPAS export'!FG64</f>
        <v>451301</v>
      </c>
      <c r="DC62" s="10">
        <f>'LibPAS export'!FH64</f>
        <v>25540</v>
      </c>
      <c r="DD62" s="10">
        <f>'LibPAS export'!FQ64</f>
        <v>1071</v>
      </c>
      <c r="DE62" s="10">
        <f t="shared" si="0"/>
        <v>26611</v>
      </c>
      <c r="DF62" s="10">
        <f>'LibPAS export'!FI64</f>
        <v>17169</v>
      </c>
      <c r="DG62" s="10">
        <f>'LibPAS export'!FN64</f>
        <v>8773</v>
      </c>
      <c r="DH62" s="10">
        <f>'LibPAS export'!FR64</f>
        <v>428</v>
      </c>
      <c r="DI62" s="10">
        <f>'LibPAS export'!FS64</f>
        <v>10272</v>
      </c>
      <c r="DJ62" s="258" t="str">
        <f>'LibPAS export'!FJ64</f>
        <v/>
      </c>
      <c r="DK62" s="258">
        <f>'LibPAS export'!FK64</f>
        <v>42709</v>
      </c>
      <c r="DL62" s="10">
        <f>'LibPAS export'!FU64</f>
        <v>328634</v>
      </c>
      <c r="DM62" s="10">
        <f>'LibPAS export'!FV64</f>
        <v>148987</v>
      </c>
      <c r="DN62" s="10">
        <f>'LibPAS export'!FW64</f>
        <v>21083</v>
      </c>
      <c r="DO62" s="10">
        <f>'LibPAS export'!FX64</f>
        <v>3618</v>
      </c>
      <c r="DP62" s="10">
        <f>'LibPAS export'!ER64</f>
        <v>502322</v>
      </c>
      <c r="DQ62" s="10">
        <f>'LibPAS export'!FY64</f>
        <v>98</v>
      </c>
      <c r="DR62" s="10">
        <f>'LibPAS export'!GA64</f>
        <v>47845</v>
      </c>
      <c r="DS62" s="10">
        <f>'LibPAS export'!GB64</f>
        <v>14831</v>
      </c>
      <c r="DT62" s="10">
        <f>'LibPAS export'!GC64</f>
        <v>62676</v>
      </c>
      <c r="DU62" s="10">
        <f>'LibPAS export'!GD64</f>
        <v>488909</v>
      </c>
      <c r="DV62" s="244">
        <f>'LibPAS export'!GO64</f>
        <v>51</v>
      </c>
      <c r="DW62" s="244">
        <f>'LibPAS export'!GP64</f>
        <v>3</v>
      </c>
      <c r="DX62" s="244">
        <f>'LibPAS export'!GQ64</f>
        <v>265</v>
      </c>
      <c r="DY62" s="244">
        <f>'LibPAS export'!GR64</f>
        <v>348</v>
      </c>
      <c r="DZ62" s="244">
        <f>'LibPAS export'!GS64</f>
        <v>26</v>
      </c>
      <c r="EA62" s="244">
        <f>'LibPAS export'!GT64</f>
        <v>2</v>
      </c>
      <c r="EB62" s="244">
        <f>'LibPAS export'!GU64</f>
        <v>695</v>
      </c>
      <c r="EC62" s="244">
        <f>'LibPAS export'!GV64</f>
        <v>1088</v>
      </c>
      <c r="ED62" s="244">
        <f>'LibPAS export'!GW64</f>
        <v>238</v>
      </c>
      <c r="EE62" s="244">
        <f>'LibPAS export'!GX64</f>
        <v>1326</v>
      </c>
      <c r="EF62" s="10">
        <f>'LibPAS export'!HB64</f>
        <v>12648</v>
      </c>
      <c r="EG62" s="10">
        <f>'LibPAS export'!HC64</f>
        <v>9341</v>
      </c>
      <c r="EH62" s="10">
        <f>'LibPAS export'!HD64</f>
        <v>21989</v>
      </c>
      <c r="EI62" s="10">
        <f>'LibPAS export'!GY64</f>
        <v>730</v>
      </c>
      <c r="EJ62" s="10">
        <f>'LibPAS export'!GZ64</f>
        <v>269</v>
      </c>
      <c r="EK62" s="10">
        <f>'LibPAS export'!HA64</f>
        <v>999</v>
      </c>
      <c r="EL62" s="10">
        <f>'LibPAS export'!HE64</f>
        <v>24314</v>
      </c>
      <c r="EM62" s="10" t="s">
        <v>5026</v>
      </c>
      <c r="EN62" s="10" t="s">
        <v>5026</v>
      </c>
      <c r="EO62" s="10" t="s">
        <v>5026</v>
      </c>
      <c r="EP62" s="10" t="s">
        <v>5026</v>
      </c>
      <c r="EQ62" s="258">
        <f>'LibPAS export'!HQ64</f>
        <v>1755</v>
      </c>
      <c r="ER62" s="258">
        <f>'LibPAS export'!HR64</f>
        <v>9777</v>
      </c>
      <c r="ES62" s="10">
        <f>'LibPAS export'!HL64</f>
        <v>65838</v>
      </c>
      <c r="ET62" s="10" t="str">
        <f>'LibPAS export'!HJ64</f>
        <v>Did not track this year</v>
      </c>
      <c r="EU62" s="10" t="str">
        <f>'LibPAS export'!HK64</f>
        <v>Did not track this year</v>
      </c>
      <c r="EV62" s="244">
        <f>'LibPAS export'!HS64</f>
        <v>108</v>
      </c>
      <c r="EW62" s="244">
        <f>'LibPAS export'!HT64</f>
        <v>8</v>
      </c>
      <c r="EX62" s="203" t="str">
        <f>'LibPAS export'!AT64</f>
        <v>www.sheppardlibrary.org</v>
      </c>
      <c r="EY62" s="244">
        <f>'LibPAS export'!HU64</f>
        <v>43</v>
      </c>
      <c r="EZ62" s="244">
        <f>'LibPAS export'!HV64</f>
        <v>136</v>
      </c>
      <c r="FA62" s="258">
        <f>'LibPAS export'!HW64</f>
        <v>156120</v>
      </c>
      <c r="FB62" s="10">
        <f>'LibPAS export'!HY64</f>
        <v>191800</v>
      </c>
      <c r="FC62" s="10">
        <f>'LibPAS export'!HZ64</f>
        <v>37561</v>
      </c>
      <c r="FD62" s="203" t="s">
        <v>1530</v>
      </c>
      <c r="FE62" s="203" t="s">
        <v>1530</v>
      </c>
      <c r="FF62" s="203" t="s">
        <v>1530</v>
      </c>
      <c r="FG62" s="203" t="s">
        <v>1530</v>
      </c>
      <c r="FH62" s="203" t="s">
        <v>1530</v>
      </c>
      <c r="FI62" s="203" t="s">
        <v>1530</v>
      </c>
      <c r="FJ62" s="203" t="s">
        <v>1530</v>
      </c>
      <c r="FK62" s="203" t="s">
        <v>1530</v>
      </c>
      <c r="FL62" s="203" t="s">
        <v>1530</v>
      </c>
      <c r="FM62" s="203" t="s">
        <v>1530</v>
      </c>
      <c r="FN62" s="203" t="s">
        <v>1530</v>
      </c>
      <c r="FO62" s="203" t="s">
        <v>1530</v>
      </c>
      <c r="FP62" s="203" t="s">
        <v>1530</v>
      </c>
      <c r="FQ62" s="203" t="s">
        <v>1530</v>
      </c>
      <c r="FR62" s="203" t="s">
        <v>1530</v>
      </c>
      <c r="FS62" s="203" t="s">
        <v>1530</v>
      </c>
      <c r="FT62" s="203" t="s">
        <v>1530</v>
      </c>
      <c r="FU62" s="203" t="s">
        <v>1530</v>
      </c>
      <c r="FV62" s="203" t="s">
        <v>1530</v>
      </c>
      <c r="FW62" s="203" t="s">
        <v>1530</v>
      </c>
      <c r="FX62" s="203" t="s">
        <v>1530</v>
      </c>
      <c r="FY62" s="203" t="s">
        <v>1530</v>
      </c>
      <c r="FZ62" s="203" t="s">
        <v>1530</v>
      </c>
      <c r="GA62" s="203" t="s">
        <v>1530</v>
      </c>
      <c r="GB62" s="203" t="s">
        <v>1530</v>
      </c>
      <c r="GC62" s="203" t="str">
        <f>'LibPAS export'!G64</f>
        <v>NC0050</v>
      </c>
      <c r="GD62" s="203" t="str">
        <f>'LibPAS export'!H64</f>
        <v>C-PITT</v>
      </c>
      <c r="GE62" s="203" t="str">
        <f>'LibPAS export'!I64</f>
        <v>NO</v>
      </c>
      <c r="GF62" s="203" t="str">
        <f>'LibPAS export'!J64</f>
        <v>CO</v>
      </c>
      <c r="GG62" s="203" t="str">
        <f>'LibPAS export'!K64</f>
        <v>MO</v>
      </c>
      <c r="GH62" s="203" t="str">
        <f>'LibPAS export'!L64</f>
        <v>Y</v>
      </c>
      <c r="GI62" s="203" t="str">
        <f>'LibPAS export'!M64</f>
        <v>CO2</v>
      </c>
      <c r="GJ62" s="203" t="str">
        <f>'LibPAS export'!N64</f>
        <v>N</v>
      </c>
      <c r="GK62" s="258">
        <f>'LibPAS export'!O64</f>
        <v>167874</v>
      </c>
      <c r="GL62" s="203">
        <f>'LibPAS export'!AH64</f>
        <v>2</v>
      </c>
      <c r="GM62" s="203" t="str">
        <f>'LibPAS export'!AI64</f>
        <v>County</v>
      </c>
      <c r="GN62" s="203" t="str">
        <f>'LibPAS export'!P64</f>
        <v>Yes</v>
      </c>
      <c r="GO62" s="203">
        <f>'LibPAS export'!Q64</f>
        <v>1348</v>
      </c>
      <c r="GP62" s="203">
        <f>'LibPAS export'!R64</f>
        <v>155</v>
      </c>
      <c r="GQ62" s="203">
        <f>'LibPAS export'!S64</f>
        <v>6113</v>
      </c>
      <c r="GR62" s="203">
        <f>'LibPAS export'!T64</f>
        <v>84759</v>
      </c>
      <c r="GS62" s="203">
        <f>'LibPAS export'!U64</f>
        <v>38</v>
      </c>
      <c r="GT62" s="203">
        <f>'LibPAS export'!V64</f>
        <v>12</v>
      </c>
      <c r="GU62" s="203">
        <f>'LibPAS export'!W64</f>
        <v>60</v>
      </c>
      <c r="GV62" s="203" t="str">
        <f>'LibPAS export'!X64</f>
        <v/>
      </c>
      <c r="GW62" s="283">
        <f>'LibPAS export'!GF64</f>
        <v>0.90437999999999996</v>
      </c>
      <c r="GX62" s="283">
        <f>'LibPAS export'!GG64</f>
        <v>5.4539999999999998E-2</v>
      </c>
      <c r="GY62" s="245">
        <f>'LibPAS export'!GH64</f>
        <v>34.984169999999999</v>
      </c>
      <c r="GZ62" s="245">
        <f>'LibPAS export'!GI64</f>
        <v>35.871130000000001</v>
      </c>
      <c r="HA62" s="245">
        <f>'LibPAS export'!GJ64</f>
        <v>24.55556</v>
      </c>
      <c r="HB62" s="284">
        <f>'LibPAS export'!JC64</f>
        <v>4.2669699999999997</v>
      </c>
      <c r="HC62" s="284">
        <f>'LibPAS export'!JD64</f>
        <v>2.7589899999999998</v>
      </c>
      <c r="HD62" s="284">
        <f>'LibPAS export'!JE64</f>
        <v>0.49386999999999998</v>
      </c>
      <c r="HE62" s="284">
        <f>'LibPAS export'!JF64</f>
        <v>34.19802</v>
      </c>
      <c r="HF62" s="284">
        <f>'LibPAS export'!JG64</f>
        <v>22.11215</v>
      </c>
      <c r="HG62" s="284">
        <f>'LibPAS export'!JH64</f>
        <v>3.9581300000000001</v>
      </c>
      <c r="HH62" s="284">
        <f>'LibPAS export'!JI64</f>
        <v>4.3840399999999997</v>
      </c>
      <c r="HI62" s="284">
        <f>'LibPAS export'!JJ64</f>
        <v>2.8346800000000001</v>
      </c>
      <c r="HJ62" s="284">
        <f>'LibPAS export'!JK64</f>
        <v>0.50741999999999998</v>
      </c>
      <c r="HK62" s="284">
        <f>'LibPAS export'!JL64</f>
        <v>32.555590000000002</v>
      </c>
      <c r="HL62" s="284">
        <f>'LibPAS export'!JM64</f>
        <v>21.050170000000001</v>
      </c>
      <c r="HM62" s="284">
        <f>'LibPAS export'!JN64</f>
        <v>3.7680400000000001</v>
      </c>
      <c r="HN62" s="284">
        <f>'LibPAS export'!JO64</f>
        <v>88.154769999999999</v>
      </c>
      <c r="HO62" s="284">
        <f>'LibPAS export'!JP64</f>
        <v>57.000120000000003</v>
      </c>
      <c r="HP62" s="284">
        <f>'LibPAS export'!JQ64</f>
        <v>10.20318</v>
      </c>
      <c r="HQ62" s="284">
        <f>'LibPAS export'!JR64</f>
        <v>9.5963600000000007</v>
      </c>
      <c r="HR62" s="284">
        <f>'LibPAS export'!JS64</f>
        <v>6.2049200000000004</v>
      </c>
      <c r="HS62" s="284">
        <f>'LibPAS export'!JT64</f>
        <v>1.1107</v>
      </c>
      <c r="HT62" s="284">
        <f>'LibPAS export'!JU64</f>
        <v>2.9922599999999999</v>
      </c>
      <c r="HU62" s="284">
        <f>'LibPAS export'!JV64</f>
        <v>2.9123600000000001</v>
      </c>
      <c r="HV62" s="284">
        <f>'LibPAS export'!JW64</f>
        <v>1.72315</v>
      </c>
      <c r="HW62" s="284">
        <f>'LibPAS export'!JX64</f>
        <v>0.12764</v>
      </c>
      <c r="HX62" s="284">
        <f>'LibPAS export'!JY64</f>
        <v>0.39218999999999998</v>
      </c>
      <c r="HY62" s="284">
        <f>'LibPAS export'!JZ64</f>
        <v>1.33049</v>
      </c>
      <c r="HZ62" s="284">
        <f>'LibPAS export'!KA64</f>
        <v>0.37335000000000002</v>
      </c>
      <c r="IA62" s="284">
        <f>'LibPAS export'!KB64</f>
        <v>0.14482999999999999</v>
      </c>
      <c r="IB62" s="284">
        <f>'LibPAS export'!KC64</f>
        <v>6.4000000000000005E-4</v>
      </c>
      <c r="IC62" s="284">
        <f>'LibPAS export'!KD64</f>
        <v>5.0000000000000002E-5</v>
      </c>
      <c r="ID62" s="284">
        <f>'LibPAS export'!KE64</f>
        <v>0.92998000000000003</v>
      </c>
      <c r="IE62" s="284">
        <f>'LibPAS export'!KF64</f>
        <v>7.9000000000000008E-3</v>
      </c>
      <c r="IF62" s="284">
        <f>'LibPAS export'!KG64</f>
        <v>0.13099</v>
      </c>
      <c r="IG62" s="284">
        <f>'LibPAS export'!KH64</f>
        <v>2193</v>
      </c>
      <c r="IH62" s="284">
        <f>'LibPAS export'!KI64</f>
        <v>65838</v>
      </c>
      <c r="II62" s="284">
        <f>'LibPAS export'!KJ64</f>
        <v>16459</v>
      </c>
      <c r="IJ62" s="284">
        <f>'LibPAS export'!KK64</f>
        <v>16286</v>
      </c>
      <c r="IK62" s="284">
        <f>'LibPAS export'!KL64</f>
        <v>488909</v>
      </c>
      <c r="IL62" s="284">
        <f>'LibPAS export'!KM64</f>
        <v>122227</v>
      </c>
      <c r="IM62" s="284">
        <f>'LibPAS export'!KN64</f>
        <v>125580</v>
      </c>
      <c r="IN62" s="284">
        <f>'LibPAS export'!KO64</f>
        <v>502322</v>
      </c>
      <c r="IO62" s="284">
        <f>'LibPAS export'!KP64</f>
        <v>1.47787</v>
      </c>
      <c r="IP62" s="284">
        <f>'LibPAS export'!KQ64</f>
        <v>16732</v>
      </c>
      <c r="IQ62" s="284">
        <f>'LibPAS export'!KR64</f>
        <v>8.04467</v>
      </c>
      <c r="IR62" s="284">
        <f>'LibPAS export'!KS64</f>
        <v>1.0903400000000001</v>
      </c>
      <c r="IS62" s="284">
        <f>'LibPAS export'!KT64</f>
        <v>10.650869999999999</v>
      </c>
      <c r="IT62" s="284">
        <f>'LibPAS export'!KU64</f>
        <v>0.26806000000000002</v>
      </c>
      <c r="IU62" s="284">
        <f>'LibPAS export'!KV64</f>
        <v>1.3758900000000001</v>
      </c>
      <c r="IV62" s="284">
        <f>'LibPAS export'!KW64</f>
        <v>13.385149999999999</v>
      </c>
      <c r="IW62" s="284">
        <f>'LibPAS export'!KX64</f>
        <v>8.2555999999999994</v>
      </c>
      <c r="IX62" s="284">
        <f>'LibPAS export'!KY64</f>
        <v>2.0247000000000002</v>
      </c>
      <c r="IY62" s="284">
        <f>'LibPAS export'!KZ64</f>
        <v>0</v>
      </c>
      <c r="IZ62" s="284">
        <f>'LibPAS export'!LA64</f>
        <v>2.2499999999999998E-3</v>
      </c>
      <c r="JA62" s="284">
        <f>'LibPAS export'!LB64</f>
        <v>0.17535999999999999</v>
      </c>
      <c r="JB62" s="284">
        <f>'LibPAS export'!LC64</f>
        <v>4.4999999999999999E-4</v>
      </c>
      <c r="JC62" s="284">
        <f>'LibPAS export'!LD64</f>
        <v>1.5959999999999998E-2</v>
      </c>
      <c r="JD62" s="284">
        <f>'LibPAS export'!LE64</f>
        <v>0.47897000000000001</v>
      </c>
      <c r="JE62" s="284">
        <f>'LibPAS export'!LF64</f>
        <v>6.0150600000000001</v>
      </c>
      <c r="JF62" s="284">
        <f>'LibPAS export'!LG64</f>
        <v>1.41072</v>
      </c>
      <c r="JG62" s="284">
        <f>'LibPAS export'!LH64</f>
        <v>0.155</v>
      </c>
      <c r="JH62" s="284">
        <f>'LibPAS export'!LI64</f>
        <v>469</v>
      </c>
      <c r="JI62" s="284">
        <f>'LibPAS export'!LJ64</f>
        <v>1.2125900000000001</v>
      </c>
      <c r="JJ62" s="284">
        <f>'LibPAS export'!LK64</f>
        <v>3.0345</v>
      </c>
      <c r="JK62" s="284">
        <f>'LibPAS export'!LL64</f>
        <v>182</v>
      </c>
      <c r="JL62" s="284">
        <f>'LibPAS export'!LM64</f>
        <v>155</v>
      </c>
      <c r="JM62" s="284">
        <f>'LibPAS export'!LN64</f>
        <v>12.76788</v>
      </c>
      <c r="JN62" s="284">
        <f>'LibPAS export'!LO64</f>
        <v>1.47777</v>
      </c>
      <c r="JO62" s="284">
        <f>'LibPAS export'!LP64</f>
        <v>1.1624399999999999</v>
      </c>
      <c r="JP62" s="284">
        <f>'LibPAS export'!LQ64</f>
        <v>0.17882000000000001</v>
      </c>
      <c r="JQ62" s="284">
        <f>'LibPAS export'!LR64</f>
        <v>5.96E-3</v>
      </c>
      <c r="JR62" s="284">
        <f>'LibPAS export'!LS64</f>
        <v>0.41515000000000002</v>
      </c>
      <c r="JS62" s="284">
        <f>'LibPAS export'!LT64</f>
        <v>2</v>
      </c>
      <c r="JT62" s="284">
        <f>'LibPAS export'!LU64</f>
        <v>0</v>
      </c>
      <c r="JU62" s="284">
        <f>'LibPAS export'!LV64</f>
        <v>1.0274300000000001</v>
      </c>
      <c r="JV62" s="284">
        <f>'LibPAS export'!LW64</f>
        <v>9660</v>
      </c>
      <c r="JW62" s="284">
        <f>'LibPAS export'!LX64</f>
        <v>34.244520000000001</v>
      </c>
      <c r="JX62" s="284">
        <f>'LibPAS export'!LY64</f>
        <v>9402</v>
      </c>
      <c r="JY62" s="284">
        <f>'LibPAS export'!LZ64</f>
        <v>4.6114699999999997</v>
      </c>
      <c r="JZ62" s="284">
        <f>'LibPAS export'!MA64</f>
        <v>35.183999999999997</v>
      </c>
      <c r="KA62" s="284">
        <f>'LibPAS export'!MB64</f>
        <v>0.13466</v>
      </c>
      <c r="KB62" s="284">
        <f>'LibPAS export'!MC64</f>
        <v>1266</v>
      </c>
      <c r="KC62" s="284">
        <f>'LibPAS export'!MD64</f>
        <v>0.67664999999999997</v>
      </c>
      <c r="KD62" s="284">
        <f>'LibPAS export'!ME64</f>
        <v>0.50741999999999998</v>
      </c>
      <c r="KE62" s="284">
        <f>'LibPAS export'!MF64</f>
        <v>0.69520999999999999</v>
      </c>
      <c r="KF62" s="284">
        <f>'LibPAS export'!MG64</f>
        <v>8.5045900000000003</v>
      </c>
      <c r="KG62" s="284">
        <f>'LibPAS export'!MH64</f>
        <v>8.0145800000000005</v>
      </c>
      <c r="KH62" s="284">
        <f>'LibPAS export'!MI64</f>
        <v>4.3840399999999997</v>
      </c>
      <c r="KI62" s="284">
        <f>'LibPAS export'!MJ64</f>
        <v>39.222529999999999</v>
      </c>
      <c r="KJ62" s="284">
        <f>'LibPAS export'!MK64</f>
        <v>46165</v>
      </c>
      <c r="KK62" s="284">
        <f>'LibPAS export'!ML64</f>
        <v>35520</v>
      </c>
      <c r="KL62" s="284">
        <f>'LibPAS export'!MM64</f>
        <v>5.9760000000000001E-2</v>
      </c>
      <c r="KM62" s="284">
        <f>'LibPAS export'!MN64</f>
        <v>0.45596999999999999</v>
      </c>
      <c r="KN62" s="284">
        <f>'LibPAS export'!MO64</f>
        <v>6.1400000000000003E-2</v>
      </c>
      <c r="KO62" s="284">
        <f>'LibPAS export'!MP64</f>
        <v>1.99E-3</v>
      </c>
      <c r="KP62" s="284">
        <f>'LibPAS export'!MQ64</f>
        <v>1.519E-2</v>
      </c>
      <c r="KQ62" s="284">
        <f>'LibPAS export'!MR64</f>
        <v>2.0500000000000002E-3</v>
      </c>
      <c r="KR62" s="284">
        <f>'LibPAS export'!MS64</f>
        <v>0.25</v>
      </c>
      <c r="KS62" s="284">
        <f>'LibPAS export'!MT64</f>
        <v>0.13324449999999999</v>
      </c>
      <c r="KT62" s="284">
        <f>'LibPAS export'!MU64</f>
        <v>0.86675550000000001</v>
      </c>
      <c r="KU62" s="284">
        <f>'LibPAS export'!MV64</f>
        <v>0.23059869999999999</v>
      </c>
      <c r="KV62" s="284">
        <f>'LibPAS export'!MW64</f>
        <v>0.76940129999999995</v>
      </c>
      <c r="KW62" s="284">
        <f>'LibPAS export'!MX64</f>
        <v>0.1157416</v>
      </c>
      <c r="KX62" s="284">
        <f>'LibPAS export'!MY64</f>
        <v>1.09271E-2</v>
      </c>
      <c r="KY62" s="284">
        <f>'LibPAS export'!MZ64</f>
        <v>0.14910319999999999</v>
      </c>
      <c r="KZ62" s="284">
        <f>'LibPAS export'!NA64</f>
        <v>1.37702E-2</v>
      </c>
      <c r="LA62" s="284">
        <f>'LibPAS export'!NB64</f>
        <v>0.23766689999999999</v>
      </c>
      <c r="LB62" s="284">
        <f>'LibPAS export'!NC64</f>
        <v>9.1044299999999995E-2</v>
      </c>
      <c r="LC62" s="284">
        <f>'LibPAS export'!ND64</f>
        <v>0.49748829999999999</v>
      </c>
      <c r="LD62" s="284">
        <f>'LibPAS export'!NE64</f>
        <v>0.64659149999999999</v>
      </c>
      <c r="LE62" s="284">
        <f>'LibPAS export'!NF64</f>
        <v>2.0026499999999999E-2</v>
      </c>
      <c r="LF62" s="284">
        <f>'LibPAS export'!NG64</f>
        <v>0.79572270000000001</v>
      </c>
      <c r="LG62" s="284">
        <f>'LibPAS export'!NH64</f>
        <v>0.1027922</v>
      </c>
      <c r="LH62" s="284">
        <f>'LibPAS export'!NI64</f>
        <v>8.1458600000000006E-2</v>
      </c>
      <c r="LI62" s="284">
        <f>'LibPAS export'!NJ64</f>
        <v>10645</v>
      </c>
      <c r="LJ62" s="284">
        <f>'LibPAS export'!NK64</f>
        <v>7.8005800000000001</v>
      </c>
      <c r="LK62" s="284">
        <f>'LibPAS export'!NL64</f>
        <v>41968</v>
      </c>
      <c r="LL62" s="284">
        <f>'LibPAS export'!NM64</f>
        <v>167874</v>
      </c>
      <c r="LM62" s="284">
        <f>'LibPAS export'!NN64</f>
        <v>5592</v>
      </c>
      <c r="LN62" s="284">
        <f>'LibPAS export'!NO64</f>
        <v>0.78661720000000002</v>
      </c>
      <c r="LO62" s="284">
        <f>'LibPAS export'!NP64</f>
        <v>9.4409099999999996E-2</v>
      </c>
      <c r="LP62" s="284">
        <f>'LibPAS export'!NQ64</f>
        <v>0.1189737</v>
      </c>
      <c r="LQ62" s="284">
        <f>'LibPAS export'!NR64</f>
        <v>0.47108</v>
      </c>
      <c r="LR62" s="284">
        <f>'LibPAS export'!NS64</f>
        <v>1.57178</v>
      </c>
      <c r="LS62" s="284">
        <f>'LibPAS export'!NT64</f>
        <v>0.36244999999999999</v>
      </c>
      <c r="LT62" s="284">
        <f>'LibPAS export'!NU64</f>
        <v>21</v>
      </c>
      <c r="LU62" s="284">
        <f>'LibPAS export'!NV64</f>
        <v>2.5741100000000001</v>
      </c>
      <c r="LV62" s="284">
        <f>'LibPAS export'!NW64</f>
        <v>17</v>
      </c>
      <c r="LW62" s="284">
        <f>'LibPAS export'!NX64</f>
        <v>2.0248400000000002</v>
      </c>
      <c r="LX62" s="284">
        <f>'LibPAS export'!NY64</f>
        <v>0.23436000000000001</v>
      </c>
      <c r="LY62" s="284">
        <f>'LibPAS export'!NZ64</f>
        <v>0.22355</v>
      </c>
      <c r="LZ62" s="285">
        <f>'LibPAS export'!EH64</f>
        <v>2.8670600000000001E-2</v>
      </c>
      <c r="MA62" s="285">
        <f>'LibPAS export'!EI64</f>
        <v>1.1092000000000001E-3</v>
      </c>
      <c r="MB62" s="285">
        <f>'LibPAS export'!EJ64</f>
        <v>9.4746899999999995E-2</v>
      </c>
      <c r="MC62" s="285">
        <f>'LibPAS export'!EK64</f>
        <v>0</v>
      </c>
      <c r="MD62" s="285">
        <f>'LibPAS export'!EL64</f>
        <v>8.6611999999999995E-2</v>
      </c>
      <c r="ME62" s="285">
        <f>'LibPAS export'!EM64</f>
        <v>2.2359999999999999E-4</v>
      </c>
      <c r="MF62" s="285">
        <f>'LibPAS export'!EN64</f>
        <v>0.69675640000000005</v>
      </c>
      <c r="MG62" s="285">
        <f>'LibPAS export'!EO64</f>
        <v>3.3610399999999999E-2</v>
      </c>
      <c r="MH62" s="285">
        <f>'LibPAS export'!EP64</f>
        <v>0.44464510000000002</v>
      </c>
      <c r="MI62" s="285"/>
    </row>
    <row r="63" spans="1:347" x14ac:dyDescent="0.2">
      <c r="A63" s="6" t="str">
        <f>'LibPAS export'!G65</f>
        <v>NC0051</v>
      </c>
      <c r="B63" s="6" t="s">
        <v>2854</v>
      </c>
      <c r="C63" s="203" t="s">
        <v>2071</v>
      </c>
      <c r="D63" s="203" t="s">
        <v>2072</v>
      </c>
      <c r="E63" s="203" t="str">
        <f>'LibPAS export'!AG65</f>
        <v>POLK COUNTY PUBLIC LIBRARY</v>
      </c>
      <c r="F63" s="203" t="str">
        <f>'LibPAS export'!AJ65</f>
        <v>POLK</v>
      </c>
      <c r="G63" s="203" t="str">
        <f>'LibPAS export'!Y65</f>
        <v>1289 W MILLS ST</v>
      </c>
      <c r="H63" s="203" t="str">
        <f>'LibPAS export'!Z65</f>
        <v>COLUMBUS</v>
      </c>
      <c r="I63" s="203" t="str">
        <f>'LibPAS export'!AA65</f>
        <v>28722</v>
      </c>
      <c r="J63" s="203" t="str">
        <f>'LibPAS export'!AB65</f>
        <v>8643</v>
      </c>
      <c r="K63" s="203" t="str">
        <f>'LibPAS export'!AC65</f>
        <v>1289 W MILLS ST</v>
      </c>
      <c r="L63" s="203" t="str">
        <f>'LibPAS export'!AD65</f>
        <v>COLUMBUS</v>
      </c>
      <c r="M63" s="203" t="str">
        <f>'LibPAS export'!AE65</f>
        <v>28722</v>
      </c>
      <c r="N63" s="203" t="str">
        <f>'LibPAS export'!AF65</f>
        <v>8643</v>
      </c>
      <c r="O63" s="203" t="str">
        <f>'LibPAS export'!AK65</f>
        <v>Cindy Nanney</v>
      </c>
      <c r="P63" s="203" t="str">
        <f>'LibPAS export'!AL65</f>
        <v>(828) 894-8721</v>
      </c>
      <c r="Q63" s="203" t="str">
        <f>'LibPAS export'!AM65</f>
        <v>(828) 894-2761</v>
      </c>
      <c r="R63" s="203" t="str">
        <f>'LibPAS export'!AN65</f>
        <v>cnanney@polklibrary.org</v>
      </c>
      <c r="S63" s="203" t="str">
        <f>'LibPAS export'!AO65</f>
        <v>Wanangwa Dever</v>
      </c>
      <c r="T63" s="203" t="str">
        <f>'LibPAS export'!AP65</f>
        <v>Technical Services Assistant</v>
      </c>
      <c r="U63" s="203" t="str">
        <f>'LibPAS export'!AQ65</f>
        <v>(828) 894-8721</v>
      </c>
      <c r="V63" s="203" t="str">
        <f>'LibPAS export'!AR65</f>
        <v>(828) 894-2761</v>
      </c>
      <c r="W63" s="203" t="str">
        <f>'LibPAS export'!AS65</f>
        <v>wdever@polklibrary.org</v>
      </c>
      <c r="X63" s="203">
        <f>'LibPAS export'!BB65</f>
        <v>1</v>
      </c>
      <c r="Y63" s="203">
        <f>'LibPAS export'!BC65</f>
        <v>1</v>
      </c>
      <c r="Z63" s="203">
        <f>'LibPAS export'!BD65</f>
        <v>1</v>
      </c>
      <c r="AA63" s="203">
        <f>'LibPAS export'!BE65</f>
        <v>0</v>
      </c>
      <c r="AB63" s="10">
        <f>'LibPAS export'!BH65</f>
        <v>5800</v>
      </c>
      <c r="AC63" s="203">
        <f>'LibPAS export'!BI65</f>
        <v>1</v>
      </c>
      <c r="AD63" s="203">
        <f>'LibPAS export'!BJ65</f>
        <v>0</v>
      </c>
      <c r="AE63" s="203">
        <f>'LibPAS export'!BK65</f>
        <v>1</v>
      </c>
      <c r="AF63" s="203">
        <f>'LibPAS export'!BL65</f>
        <v>6</v>
      </c>
      <c r="AG63" s="203">
        <f>'LibPAS export'!BM65</f>
        <v>7</v>
      </c>
      <c r="AH63" s="286">
        <f>'LibPAS export'!BN65</f>
        <v>0.14285709999999999</v>
      </c>
      <c r="AI63" s="246">
        <f>'LibPAS export'!BO65</f>
        <v>54375</v>
      </c>
      <c r="AJ63" s="246" t="str">
        <f>'LibPAS export'!BP65</f>
        <v/>
      </c>
      <c r="AK63" s="274" t="str">
        <f>'LibPAS export'!BQ65</f>
        <v>2010</v>
      </c>
      <c r="AL63" s="276">
        <f>'LibPAS export'!BR65</f>
        <v>26716</v>
      </c>
      <c r="AM63" s="276">
        <f>'LibPAS export'!BS65</f>
        <v>11.01</v>
      </c>
      <c r="AN63" s="276">
        <f>'LibPAS export'!BT65</f>
        <v>13.38</v>
      </c>
      <c r="AO63" s="276">
        <f>'LibPAS export'!BU65</f>
        <v>14.75</v>
      </c>
      <c r="AP63" s="246">
        <f>'LibPAS export'!BW65</f>
        <v>0</v>
      </c>
      <c r="AQ63" s="246">
        <f>'LibPAS export'!BX65</f>
        <v>437044</v>
      </c>
      <c r="AR63" s="246">
        <f>'LibPAS export'!BY65</f>
        <v>437044</v>
      </c>
      <c r="AS63" s="246">
        <f>'LibPAS export'!BZ65</f>
        <v>73950</v>
      </c>
      <c r="AT63" s="246">
        <f>'LibPAS export'!CA65</f>
        <v>0</v>
      </c>
      <c r="AU63" s="246">
        <f>'LibPAS export'!CB65</f>
        <v>73950</v>
      </c>
      <c r="AV63" s="246">
        <f>'LibPAS export'!CC65</f>
        <v>0</v>
      </c>
      <c r="AW63" s="246">
        <f>'LibPAS export'!CD65</f>
        <v>0</v>
      </c>
      <c r="AX63" s="246">
        <f>'LibPAS export'!CE65</f>
        <v>0</v>
      </c>
      <c r="AY63" s="246">
        <f>'LibPAS export'!CF65</f>
        <v>9462</v>
      </c>
      <c r="AZ63" s="246">
        <f>'LibPAS export'!BV65</f>
        <v>520456</v>
      </c>
      <c r="BA63" s="246">
        <f>'LibPAS export'!CH65</f>
        <v>279312</v>
      </c>
      <c r="BB63" s="246">
        <f>'LibPAS export'!CI65</f>
        <v>83915</v>
      </c>
      <c r="BC63" s="246">
        <f>'LibPAS export'!CJ65</f>
        <v>363227</v>
      </c>
      <c r="BD63" s="246">
        <f>'LibPAS export'!CK65</f>
        <v>42984</v>
      </c>
      <c r="BE63" s="246">
        <f>'LibPAS export'!CL65</f>
        <v>2605</v>
      </c>
      <c r="BF63" s="246">
        <f>'LibPAS export'!CM65</f>
        <v>9410</v>
      </c>
      <c r="BG63" s="246">
        <f>'LibPAS export'!CN65</f>
        <v>54999</v>
      </c>
      <c r="BH63" s="246">
        <f>'LibPAS export'!CO65</f>
        <v>85574</v>
      </c>
      <c r="BI63" s="246">
        <f>'LibPAS export'!CP65</f>
        <v>503800</v>
      </c>
      <c r="BJ63" s="246">
        <f>'LibPAS export'!CQ65</f>
        <v>8244</v>
      </c>
      <c r="BK63" s="283">
        <f>'LibPAS export'!CG65</f>
        <v>1.584E-2</v>
      </c>
      <c r="BL63" s="246">
        <f>'LibPAS export'!CR65</f>
        <v>0</v>
      </c>
      <c r="BM63" s="246">
        <f>'LibPAS export'!CS65</f>
        <v>0</v>
      </c>
      <c r="BN63" s="246">
        <f>'LibPAS export'!CT65</f>
        <v>0</v>
      </c>
      <c r="BO63" s="246">
        <f>'LibPAS export'!CU65</f>
        <v>0</v>
      </c>
      <c r="BP63" s="246">
        <f>'LibPAS export'!CV65</f>
        <v>0</v>
      </c>
      <c r="BQ63" s="246">
        <f>'LibPAS export'!CW65</f>
        <v>0</v>
      </c>
      <c r="BR63" s="10">
        <f>'LibPAS export'!CY65</f>
        <v>21115</v>
      </c>
      <c r="BS63" s="10">
        <f>'LibPAS export'!CZ65</f>
        <v>23184</v>
      </c>
      <c r="BT63" s="10">
        <f>'LibPAS export'!DA65</f>
        <v>44299</v>
      </c>
      <c r="BU63" s="10">
        <f>'LibPAS export'!DB65</f>
        <v>10455</v>
      </c>
      <c r="BV63" s="10">
        <f>'LibPAS export'!DC65</f>
        <v>4696</v>
      </c>
      <c r="BW63" s="10">
        <f>'LibPAS export'!DD65</f>
        <v>15151</v>
      </c>
      <c r="BX63" s="10" t="str">
        <f>'LibPAS export'!DE65</f>
        <v/>
      </c>
      <c r="BY63" s="10" t="str">
        <f>'LibPAS export'!DF65</f>
        <v/>
      </c>
      <c r="BZ63" s="10" t="str">
        <f>'LibPAS export'!DG65</f>
        <v/>
      </c>
      <c r="CA63" s="10">
        <f>'LibPAS export'!DH65</f>
        <v>59450</v>
      </c>
      <c r="CB63" s="10" t="str">
        <f>'LibPAS export'!DI65</f>
        <v/>
      </c>
      <c r="CC63" s="10">
        <f>'LibPAS export'!DJ65</f>
        <v>59450</v>
      </c>
      <c r="CD63" s="10">
        <f>'LibPAS export'!DK65</f>
        <v>82</v>
      </c>
      <c r="CE63" s="258">
        <f>'LibPAS export'!DX65</f>
        <v>42332</v>
      </c>
      <c r="CF63" s="244">
        <f>'LibPAS export'!DP65</f>
        <v>3</v>
      </c>
      <c r="CG63" s="244">
        <f>'LibPAS export'!DQ65</f>
        <v>67</v>
      </c>
      <c r="CH63" s="244">
        <f>'LibPAS export'!DR65</f>
        <v>70</v>
      </c>
      <c r="CI63" s="258">
        <f>'LibPAS export'!DM65</f>
        <v>3119</v>
      </c>
      <c r="CJ63" s="258">
        <f>'LibPAS export'!EC65</f>
        <v>11528</v>
      </c>
      <c r="CK63" s="258">
        <f>'LibPAS export'!DN65</f>
        <v>6345</v>
      </c>
      <c r="CL63" s="258">
        <f>'LibPAS export'!EG65</f>
        <v>793</v>
      </c>
      <c r="CM63" s="203">
        <f>'LibPAS export'!DS65</f>
        <v>0</v>
      </c>
      <c r="CN63" s="203">
        <f>'LibPAS export'!EQ65</f>
        <v>16</v>
      </c>
      <c r="CO63" s="244">
        <f>'LibPAS export'!DL65</f>
        <v>157</v>
      </c>
      <c r="CP63" s="10">
        <f>'LibPAS export'!ET65</f>
        <v>41053</v>
      </c>
      <c r="CQ63" s="10">
        <f>'LibPAS export'!EU65</f>
        <v>16090</v>
      </c>
      <c r="CR63" s="10">
        <f>'LibPAS export'!EV65</f>
        <v>57143</v>
      </c>
      <c r="CS63" s="10" t="str">
        <f>'LibPAS export'!EW65</f>
        <v/>
      </c>
      <c r="CT63" s="10" t="str">
        <f>'LibPAS export'!EX65</f>
        <v/>
      </c>
      <c r="CU63" s="10" t="str">
        <f>'LibPAS export'!EY65</f>
        <v/>
      </c>
      <c r="CV63" s="10">
        <f>'LibPAS export'!EZ65</f>
        <v>16202</v>
      </c>
      <c r="CW63" s="10">
        <f>'LibPAS export'!FA65</f>
        <v>4025</v>
      </c>
      <c r="CX63" s="10">
        <f>'LibPAS export'!FB65</f>
        <v>20227</v>
      </c>
      <c r="CY63" s="10">
        <f>'LibPAS export'!FC65</f>
        <v>77370</v>
      </c>
      <c r="CZ63" s="10">
        <f>'LibPAS export'!FE65</f>
        <v>815</v>
      </c>
      <c r="DA63" s="10" t="str">
        <f>'LibPAS export'!FF65</f>
        <v/>
      </c>
      <c r="DB63" s="10">
        <f>'LibPAS export'!FG65</f>
        <v>78185</v>
      </c>
      <c r="DC63" s="10">
        <f>'LibPAS export'!FH65</f>
        <v>4440</v>
      </c>
      <c r="DD63" s="10">
        <f>'LibPAS export'!FQ65</f>
        <v>2</v>
      </c>
      <c r="DE63" s="10">
        <f t="shared" si="0"/>
        <v>4442</v>
      </c>
      <c r="DF63" s="10">
        <f>'LibPAS export'!FI65</f>
        <v>28135</v>
      </c>
      <c r="DG63" s="10">
        <f>'LibPAS export'!FN65</f>
        <v>47</v>
      </c>
      <c r="DH63" s="10" t="str">
        <f>'LibPAS export'!FR65</f>
        <v/>
      </c>
      <c r="DI63" s="10">
        <f>'LibPAS export'!FS65</f>
        <v>49</v>
      </c>
      <c r="DJ63" s="258" t="str">
        <f>'LibPAS export'!FJ65</f>
        <v/>
      </c>
      <c r="DK63" s="258">
        <f>'LibPAS export'!FK65</f>
        <v>32575</v>
      </c>
      <c r="DL63" s="10">
        <f>'LibPAS export'!FU65</f>
        <v>87354</v>
      </c>
      <c r="DM63" s="10">
        <f>'LibPAS export'!FV65</f>
        <v>11371</v>
      </c>
      <c r="DN63" s="10">
        <f>'LibPAS export'!FW65</f>
        <v>12158</v>
      </c>
      <c r="DO63" s="10" t="str">
        <f>'LibPAS export'!FX65</f>
        <v/>
      </c>
      <c r="DP63" s="10">
        <f>'LibPAS export'!ER65</f>
        <v>110883</v>
      </c>
      <c r="DQ63" s="10">
        <f>'LibPAS export'!FY65</f>
        <v>74</v>
      </c>
      <c r="DR63" s="10">
        <f>'LibPAS export'!GA65</f>
        <v>13023</v>
      </c>
      <c r="DS63" s="10">
        <f>'LibPAS export'!GB65</f>
        <v>1932</v>
      </c>
      <c r="DT63" s="10">
        <f>'LibPAS export'!GC65</f>
        <v>14955</v>
      </c>
      <c r="DU63" s="10">
        <f>'LibPAS export'!GD65</f>
        <v>71446</v>
      </c>
      <c r="DV63" s="244">
        <f>'LibPAS export'!GO65</f>
        <v>6</v>
      </c>
      <c r="DW63" s="244">
        <f>'LibPAS export'!GP65</f>
        <v>70</v>
      </c>
      <c r="DX63" s="244">
        <f>'LibPAS export'!GQ65</f>
        <v>84</v>
      </c>
      <c r="DY63" s="244">
        <f>'LibPAS export'!GR65</f>
        <v>59</v>
      </c>
      <c r="DZ63" s="244">
        <f>'LibPAS export'!GS65</f>
        <v>0</v>
      </c>
      <c r="EA63" s="244">
        <f>'LibPAS export'!GT65</f>
        <v>0</v>
      </c>
      <c r="EB63" s="244">
        <f>'LibPAS export'!GU65</f>
        <v>219</v>
      </c>
      <c r="EC63" s="244">
        <f>'LibPAS export'!GV65</f>
        <v>95</v>
      </c>
      <c r="ED63" s="244">
        <f>'LibPAS export'!GW65</f>
        <v>819</v>
      </c>
      <c r="EE63" s="244">
        <f>'LibPAS export'!GX65</f>
        <v>914</v>
      </c>
      <c r="EF63" s="10">
        <f>'LibPAS export'!HB65</f>
        <v>1751</v>
      </c>
      <c r="EG63" s="10">
        <f>'LibPAS export'!HC65</f>
        <v>2514</v>
      </c>
      <c r="EH63" s="10">
        <f>'LibPAS export'!HD65</f>
        <v>4265</v>
      </c>
      <c r="EI63" s="10">
        <f>'LibPAS export'!GY65</f>
        <v>0</v>
      </c>
      <c r="EJ63" s="10">
        <f>'LibPAS export'!GZ65</f>
        <v>0</v>
      </c>
      <c r="EK63" s="10">
        <f>'LibPAS export'!HA65</f>
        <v>0</v>
      </c>
      <c r="EL63" s="10">
        <f>'LibPAS export'!HE65</f>
        <v>5179</v>
      </c>
      <c r="EM63" s="10" t="s">
        <v>5026</v>
      </c>
      <c r="EN63" s="10" t="s">
        <v>5026</v>
      </c>
      <c r="EO63" s="10" t="s">
        <v>5026</v>
      </c>
      <c r="EP63" s="10" t="s">
        <v>5026</v>
      </c>
      <c r="EQ63" s="258">
        <f>'LibPAS export'!HQ65</f>
        <v>232</v>
      </c>
      <c r="ER63" s="258">
        <f>'LibPAS export'!HR65</f>
        <v>4634</v>
      </c>
      <c r="ES63" s="10">
        <f>'LibPAS export'!HL65</f>
        <v>4682</v>
      </c>
      <c r="ET63" s="10" t="str">
        <f>'LibPAS export'!HJ65</f>
        <v>Did not track this year</v>
      </c>
      <c r="EU63" s="10" t="str">
        <f>'LibPAS export'!HK65</f>
        <v>Did not track this year</v>
      </c>
      <c r="EV63" s="244">
        <f>'LibPAS export'!HS65</f>
        <v>266</v>
      </c>
      <c r="EW63" s="244">
        <f>'LibPAS export'!HT65</f>
        <v>183</v>
      </c>
      <c r="EX63" s="203" t="str">
        <f>'LibPAS export'!AT65</f>
        <v>www.polklibrary.org</v>
      </c>
      <c r="EY63" s="244">
        <f>'LibPAS export'!HU65</f>
        <v>17</v>
      </c>
      <c r="EZ63" s="244">
        <f>'LibPAS export'!HV65</f>
        <v>44</v>
      </c>
      <c r="FA63" s="258">
        <f>'LibPAS export'!HW65</f>
        <v>33346</v>
      </c>
      <c r="FB63" s="10">
        <f>'LibPAS export'!HY65</f>
        <v>37482</v>
      </c>
      <c r="FC63" s="10" t="str">
        <f>'LibPAS export'!HZ65</f>
        <v/>
      </c>
      <c r="FD63" s="203" t="s">
        <v>1530</v>
      </c>
      <c r="FE63" s="203" t="s">
        <v>1530</v>
      </c>
      <c r="FF63" s="203" t="s">
        <v>1530</v>
      </c>
      <c r="FG63" s="203" t="s">
        <v>1530</v>
      </c>
      <c r="FH63" s="203" t="s">
        <v>1530</v>
      </c>
      <c r="FI63" s="203" t="s">
        <v>1530</v>
      </c>
      <c r="FJ63" s="203" t="s">
        <v>1530</v>
      </c>
      <c r="FK63" s="203" t="s">
        <v>1530</v>
      </c>
      <c r="FL63" s="203" t="s">
        <v>1530</v>
      </c>
      <c r="FM63" s="203" t="s">
        <v>1530</v>
      </c>
      <c r="FN63" s="203" t="s">
        <v>1530</v>
      </c>
      <c r="FO63" s="203" t="s">
        <v>1530</v>
      </c>
      <c r="FP63" s="203" t="s">
        <v>1530</v>
      </c>
      <c r="FQ63" s="203" t="s">
        <v>1530</v>
      </c>
      <c r="FR63" s="203" t="s">
        <v>1530</v>
      </c>
      <c r="FS63" s="203" t="s">
        <v>1530</v>
      </c>
      <c r="FT63" s="203" t="s">
        <v>1530</v>
      </c>
      <c r="FU63" s="203" t="s">
        <v>1530</v>
      </c>
      <c r="FV63" s="203" t="s">
        <v>1530</v>
      </c>
      <c r="FW63" s="203" t="s">
        <v>1530</v>
      </c>
      <c r="FX63" s="203" t="s">
        <v>1530</v>
      </c>
      <c r="FY63" s="203" t="s">
        <v>1530</v>
      </c>
      <c r="FZ63" s="203" t="s">
        <v>1530</v>
      </c>
      <c r="GA63" s="203" t="s">
        <v>1530</v>
      </c>
      <c r="GB63" s="203" t="s">
        <v>1530</v>
      </c>
      <c r="GC63" s="203" t="str">
        <f>'LibPAS export'!G65</f>
        <v>NC0051</v>
      </c>
      <c r="GD63" s="203" t="str">
        <f>'LibPAS export'!H65</f>
        <v>C-POLK</v>
      </c>
      <c r="GE63" s="203" t="str">
        <f>'LibPAS export'!I65</f>
        <v>NO</v>
      </c>
      <c r="GF63" s="203" t="str">
        <f>'LibPAS export'!J65</f>
        <v>CO</v>
      </c>
      <c r="GG63" s="203" t="str">
        <f>'LibPAS export'!K65</f>
        <v>MO</v>
      </c>
      <c r="GH63" s="203" t="str">
        <f>'LibPAS export'!L65</f>
        <v>Y</v>
      </c>
      <c r="GI63" s="203" t="str">
        <f>'LibPAS export'!M65</f>
        <v>CO1</v>
      </c>
      <c r="GJ63" s="203" t="str">
        <f>'LibPAS export'!N65</f>
        <v>N</v>
      </c>
      <c r="GK63" s="258">
        <f>'LibPAS export'!O65</f>
        <v>20422</v>
      </c>
      <c r="GL63" s="203">
        <f>'LibPAS export'!AH65</f>
        <v>2</v>
      </c>
      <c r="GM63" s="203" t="str">
        <f>'LibPAS export'!AI65</f>
        <v>County</v>
      </c>
      <c r="GN63" s="203" t="str">
        <f>'LibPAS export'!P65</f>
        <v>Yes</v>
      </c>
      <c r="GO63" s="203">
        <f>'LibPAS export'!Q65</f>
        <v>128</v>
      </c>
      <c r="GP63" s="203">
        <f>'LibPAS export'!R65</f>
        <v>11</v>
      </c>
      <c r="GQ63" s="203">
        <f>'LibPAS export'!S65</f>
        <v>479</v>
      </c>
      <c r="GR63" s="203">
        <f>'LibPAS export'!T65</f>
        <v>6639</v>
      </c>
      <c r="GS63" s="203" t="str">
        <f>'LibPAS export'!U65</f>
        <v/>
      </c>
      <c r="GT63" s="203" t="str">
        <f>'LibPAS export'!V65</f>
        <v/>
      </c>
      <c r="GU63" s="203" t="str">
        <f>'LibPAS export'!W65</f>
        <v/>
      </c>
      <c r="GV63" s="203">
        <f>'LibPAS export'!X65</f>
        <v>1057</v>
      </c>
      <c r="GW63" s="283">
        <f>'LibPAS export'!GF65</f>
        <v>0.82352000000000003</v>
      </c>
      <c r="GX63" s="283">
        <f>'LibPAS export'!GG65</f>
        <v>0.17648</v>
      </c>
      <c r="GY63" s="245">
        <f>'LibPAS export'!GH65</f>
        <v>23.648399999999999</v>
      </c>
      <c r="GZ63" s="245">
        <f>'LibPAS export'!GI65</f>
        <v>29.82517</v>
      </c>
      <c r="HA63" s="245">
        <f>'LibPAS export'!GJ65</f>
        <v>12.02632</v>
      </c>
      <c r="HB63" s="284">
        <f>'LibPAS export'!JC65</f>
        <v>4.5435299999999996</v>
      </c>
      <c r="HC63" s="284">
        <f>'LibPAS export'!JD65</f>
        <v>3.2757700000000001</v>
      </c>
      <c r="HD63" s="284">
        <f>'LibPAS export'!JE65</f>
        <v>0.49601000000000001</v>
      </c>
      <c r="HE63" s="284">
        <f>'LibPAS export'!JF65</f>
        <v>33.687730000000002</v>
      </c>
      <c r="HF63" s="284">
        <f>'LibPAS export'!JG65</f>
        <v>24.288</v>
      </c>
      <c r="HG63" s="284">
        <f>'LibPAS export'!JH65</f>
        <v>3.6776300000000002</v>
      </c>
      <c r="HH63" s="284">
        <f>'LibPAS export'!JI65</f>
        <v>7.0514799999999997</v>
      </c>
      <c r="HI63" s="284">
        <f>'LibPAS export'!JJ65</f>
        <v>5.0839400000000001</v>
      </c>
      <c r="HJ63" s="284">
        <f>'LibPAS export'!JK65</f>
        <v>0.76980000000000004</v>
      </c>
      <c r="HK63" s="284">
        <f>'LibPAS export'!JL65</f>
        <v>107.60359</v>
      </c>
      <c r="HL63" s="284">
        <f>'LibPAS export'!JM65</f>
        <v>77.579449999999994</v>
      </c>
      <c r="HM63" s="284">
        <f>'LibPAS export'!JN65</f>
        <v>11.7469</v>
      </c>
      <c r="HN63" s="284">
        <f>'LibPAS export'!JO65</f>
        <v>97.277469999999994</v>
      </c>
      <c r="HO63" s="284">
        <f>'LibPAS export'!JP65</f>
        <v>70.13458</v>
      </c>
      <c r="HP63" s="284">
        <f>'LibPAS export'!JQ65</f>
        <v>10.619619999999999</v>
      </c>
      <c r="HQ63" s="284">
        <f>'LibPAS export'!JR65</f>
        <v>24.907299999999999</v>
      </c>
      <c r="HR63" s="284">
        <f>'LibPAS export'!JS65</f>
        <v>17.957529999999998</v>
      </c>
      <c r="HS63" s="284">
        <f>'LibPAS export'!JT65</f>
        <v>2.71909</v>
      </c>
      <c r="HT63" s="284">
        <f>'LibPAS export'!JU65</f>
        <v>5.4295900000000001</v>
      </c>
      <c r="HU63" s="284">
        <f>'LibPAS export'!JV65</f>
        <v>3.4984799999999998</v>
      </c>
      <c r="HV63" s="284">
        <f>'LibPAS export'!JW65</f>
        <v>17.78669</v>
      </c>
      <c r="HW63" s="284">
        <f>'LibPAS export'!JX65</f>
        <v>12.23671</v>
      </c>
      <c r="HX63" s="284">
        <f>'LibPAS export'!JY65</f>
        <v>0.22925999999999999</v>
      </c>
      <c r="HY63" s="284">
        <f>'LibPAS export'!JZ65</f>
        <v>0.99045000000000005</v>
      </c>
      <c r="HZ63" s="284">
        <f>'LibPAS export'!KA65</f>
        <v>0.73229999999999995</v>
      </c>
      <c r="IA63" s="284">
        <f>'LibPAS export'!KB65</f>
        <v>0.25359999999999999</v>
      </c>
      <c r="IB63" s="284">
        <f>'LibPAS export'!KC65</f>
        <v>1.303E-2</v>
      </c>
      <c r="IC63" s="284">
        <f>'LibPAS export'!KD65</f>
        <v>8.9599999999999992E-3</v>
      </c>
      <c r="ID63" s="284">
        <f>'LibPAS export'!KE65</f>
        <v>1.6328499999999999</v>
      </c>
      <c r="IE63" s="284">
        <f>'LibPAS export'!KF65</f>
        <v>4.4760000000000001E-2</v>
      </c>
      <c r="IF63" s="284">
        <f>'LibPAS export'!KG65</f>
        <v>0.20884</v>
      </c>
      <c r="IG63" s="284">
        <f>'LibPAS export'!KH65</f>
        <v>668</v>
      </c>
      <c r="IH63" s="284">
        <f>'LibPAS export'!KI65</f>
        <v>4682</v>
      </c>
      <c r="II63" s="284">
        <f>'LibPAS export'!KJ65</f>
        <v>4682</v>
      </c>
      <c r="IJ63" s="284">
        <f>'LibPAS export'!KK65</f>
        <v>10206</v>
      </c>
      <c r="IK63" s="284">
        <f>'LibPAS export'!KL65</f>
        <v>71446</v>
      </c>
      <c r="IL63" s="284">
        <f>'LibPAS export'!KM65</f>
        <v>71446</v>
      </c>
      <c r="IM63" s="284">
        <f>'LibPAS export'!KN65</f>
        <v>110883</v>
      </c>
      <c r="IN63" s="284">
        <f>'LibPAS export'!KO65</f>
        <v>110883</v>
      </c>
      <c r="IO63" s="284">
        <f>'LibPAS export'!KP65</f>
        <v>0.89410999999999996</v>
      </c>
      <c r="IP63" s="284">
        <f>'LibPAS export'!KQ65</f>
        <v>15840</v>
      </c>
      <c r="IQ63" s="284">
        <f>'LibPAS export'!KR65</f>
        <v>7.6155900000000001</v>
      </c>
      <c r="IR63" s="284">
        <f>'LibPAS export'!KS65</f>
        <v>3.6210900000000001</v>
      </c>
      <c r="IS63" s="284">
        <f>'LibPAS export'!KT65</f>
        <v>21.400649999999999</v>
      </c>
      <c r="IT63" s="284">
        <f>'LibPAS export'!KU65</f>
        <v>0</v>
      </c>
      <c r="IU63" s="284">
        <f>'LibPAS export'!KV65</f>
        <v>0.46332000000000001</v>
      </c>
      <c r="IV63" s="284">
        <f>'LibPAS export'!KW65</f>
        <v>25.48507</v>
      </c>
      <c r="IW63" s="284">
        <f>'LibPAS export'!KX65</f>
        <v>17.786059999999999</v>
      </c>
      <c r="IX63" s="284">
        <f>'LibPAS export'!KY65</f>
        <v>6.0726199999999997</v>
      </c>
      <c r="IY63" s="284">
        <f>'LibPAS export'!KZ65</f>
        <v>0</v>
      </c>
      <c r="IZ63" s="284">
        <f>'LibPAS export'!LA65</f>
        <v>7.6899999999999998E-3</v>
      </c>
      <c r="JA63" s="284">
        <f>'LibPAS export'!LB65</f>
        <v>2.0728599999999999</v>
      </c>
      <c r="JB63" s="284">
        <f>'LibPAS export'!LC65</f>
        <v>3.4299999999999999E-3</v>
      </c>
      <c r="JC63" s="284">
        <f>'LibPAS export'!LD65</f>
        <v>6.6869999999999999E-2</v>
      </c>
      <c r="JD63" s="284">
        <f>'LibPAS export'!LE65</f>
        <v>0.46806999999999999</v>
      </c>
      <c r="JE63" s="284">
        <f>'LibPAS export'!LF65</f>
        <v>10.49816</v>
      </c>
      <c r="JF63" s="284">
        <f>'LibPAS export'!LG65</f>
        <v>2.9110800000000001</v>
      </c>
      <c r="JG63" s="284">
        <f>'LibPAS export'!LH65</f>
        <v>0.29380000000000001</v>
      </c>
      <c r="JH63" s="284">
        <f>'LibPAS export'!LI65</f>
        <v>2830</v>
      </c>
      <c r="JI63" s="284">
        <f>'LibPAS export'!LJ65</f>
        <v>4.6807100000000004</v>
      </c>
      <c r="JJ63" s="284">
        <f>'LibPAS export'!LK65</f>
        <v>4.1902799999999996</v>
      </c>
      <c r="JK63" s="284">
        <f>'LibPAS export'!LL65</f>
        <v>979</v>
      </c>
      <c r="JL63" s="284">
        <f>'LibPAS export'!LM65</f>
        <v>477</v>
      </c>
      <c r="JM63" s="284">
        <f>'LibPAS export'!LN65</f>
        <v>24.66947</v>
      </c>
      <c r="JN63" s="284">
        <f>'LibPAS export'!LO65</f>
        <v>2.69313</v>
      </c>
      <c r="JO63" s="284">
        <f>'LibPAS export'!LP65</f>
        <v>2.1047899999999999</v>
      </c>
      <c r="JP63" s="284">
        <f>'LibPAS export'!LQ65</f>
        <v>0.34277000000000002</v>
      </c>
      <c r="JQ63" s="284">
        <f>'LibPAS export'!LR65</f>
        <v>4.897E-2</v>
      </c>
      <c r="JR63" s="284">
        <f>'LibPAS export'!LS65</f>
        <v>0.4012</v>
      </c>
      <c r="JS63" s="284">
        <f>'LibPAS export'!LT65</f>
        <v>5</v>
      </c>
      <c r="JT63" s="284">
        <f>'LibPAS export'!LU65</f>
        <v>3</v>
      </c>
      <c r="JU63" s="284">
        <f>'LibPAS export'!LV65</f>
        <v>1.5519799999999999</v>
      </c>
      <c r="JV63" s="284">
        <f>'LibPAS export'!LW65</f>
        <v>2132</v>
      </c>
      <c r="JW63" s="284">
        <f>'LibPAS export'!LX65</f>
        <v>12.31828</v>
      </c>
      <c r="JX63" s="284">
        <f>'LibPAS export'!LY65</f>
        <v>1373</v>
      </c>
      <c r="JY63" s="284">
        <f>'LibPAS export'!LZ65</f>
        <v>0.80723999999999996</v>
      </c>
      <c r="JZ63" s="284">
        <f>'LibPAS export'!MA65</f>
        <v>19.117760000000001</v>
      </c>
      <c r="KA63" s="284">
        <f>'LibPAS export'!MB65</f>
        <v>6.5530000000000005E-2</v>
      </c>
      <c r="KB63" s="284">
        <f>'LibPAS export'!MC65</f>
        <v>90</v>
      </c>
      <c r="KC63" s="284">
        <f>'LibPAS export'!MD65</f>
        <v>1.11843</v>
      </c>
      <c r="KD63" s="284">
        <f>'LibPAS export'!ME65</f>
        <v>0.76980000000000004</v>
      </c>
      <c r="KE63" s="284">
        <f>'LibPAS export'!MF65</f>
        <v>1.7357899999999999</v>
      </c>
      <c r="KF63" s="284">
        <f>'LibPAS export'!MG65</f>
        <v>28.400739999999999</v>
      </c>
      <c r="KG63" s="284">
        <f>'LibPAS export'!MH65</f>
        <v>7.4144399999999999</v>
      </c>
      <c r="KH63" s="284">
        <f>'LibPAS export'!MI65</f>
        <v>7.0514799999999997</v>
      </c>
      <c r="KI63" s="284">
        <f>'LibPAS export'!MJ65</f>
        <v>37.179490000000001</v>
      </c>
      <c r="KJ63" s="284">
        <f>'LibPAS export'!MK65</f>
        <v>51889</v>
      </c>
      <c r="KK63" s="284">
        <f>'LibPAS export'!ML65</f>
        <v>39901</v>
      </c>
      <c r="KL63" s="284">
        <f>'LibPAS export'!MM65</f>
        <v>6.3130000000000006E-2</v>
      </c>
      <c r="KM63" s="284">
        <f>'LibPAS export'!MN65</f>
        <v>1.49509</v>
      </c>
      <c r="KN63" s="284">
        <f>'LibPAS export'!MO65</f>
        <v>9.7979999999999998E-2</v>
      </c>
      <c r="KO63" s="284">
        <f>'LibPAS export'!MP65</f>
        <v>9.0200000000000002E-3</v>
      </c>
      <c r="KP63" s="284">
        <f>'LibPAS export'!MQ65</f>
        <v>0.21357999999999999</v>
      </c>
      <c r="KQ63" s="284">
        <f>'LibPAS export'!MR65</f>
        <v>1.4E-2</v>
      </c>
      <c r="KR63" s="284">
        <f>'LibPAS export'!MS65</f>
        <v>1</v>
      </c>
      <c r="KS63" s="284">
        <f>'LibPAS export'!MT65</f>
        <v>0.14285709999999999</v>
      </c>
      <c r="KT63" s="284">
        <f>'LibPAS export'!MU65</f>
        <v>0.85714290000000004</v>
      </c>
      <c r="KU63" s="284">
        <f>'LibPAS export'!MV65</f>
        <v>0.23102629999999999</v>
      </c>
      <c r="KV63" s="284">
        <f>'LibPAS export'!MW65</f>
        <v>0.76897369999999998</v>
      </c>
      <c r="KW63" s="284">
        <f>'LibPAS export'!MX65</f>
        <v>0.1091683</v>
      </c>
      <c r="KX63" s="284">
        <f>'LibPAS export'!MY65</f>
        <v>5.1707000000000003E-3</v>
      </c>
      <c r="KY63" s="284">
        <f>'LibPAS export'!MZ65</f>
        <v>0.16656409999999999</v>
      </c>
      <c r="KZ63" s="284">
        <f>'LibPAS export'!NA65</f>
        <v>1.8678E-2</v>
      </c>
      <c r="LA63" s="284">
        <f>'LibPAS export'!NB65</f>
        <v>0.16985710000000001</v>
      </c>
      <c r="LB63" s="284">
        <f>'LibPAS export'!NC65</f>
        <v>8.5319599999999995E-2</v>
      </c>
      <c r="LC63" s="284">
        <f>'LibPAS export'!ND65</f>
        <v>0.55441050000000003</v>
      </c>
      <c r="LD63" s="284">
        <f>'LibPAS export'!NE65</f>
        <v>0.72097460000000002</v>
      </c>
      <c r="LE63" s="284">
        <f>'LibPAS export'!NF65</f>
        <v>0</v>
      </c>
      <c r="LF63" s="284">
        <f>'LibPAS export'!NG65</f>
        <v>0.83973279999999995</v>
      </c>
      <c r="LG63" s="284">
        <f>'LibPAS export'!NH65</f>
        <v>1.8180200000000001E-2</v>
      </c>
      <c r="LH63" s="284">
        <f>'LibPAS export'!NI65</f>
        <v>0.14208689999999999</v>
      </c>
      <c r="LI63" s="284">
        <f>'LibPAS export'!NJ65</f>
        <v>11987</v>
      </c>
      <c r="LJ63" s="284">
        <f>'LibPAS export'!NK65</f>
        <v>4.7774000000000001</v>
      </c>
      <c r="LK63" s="284">
        <f>'LibPAS export'!NL65</f>
        <v>20422</v>
      </c>
      <c r="LL63" s="284">
        <f>'LibPAS export'!NM65</f>
        <v>20422</v>
      </c>
      <c r="LM63" s="284">
        <f>'LibPAS export'!NN65</f>
        <v>2917</v>
      </c>
      <c r="LN63" s="284">
        <f>'LibPAS export'!NO65</f>
        <v>0.7815415</v>
      </c>
      <c r="LO63" s="284">
        <f>'LibPAS export'!NP65</f>
        <v>4.7364499999999997E-2</v>
      </c>
      <c r="LP63" s="284">
        <f>'LibPAS export'!NQ65</f>
        <v>0.171094</v>
      </c>
      <c r="LQ63" s="284">
        <f>'LibPAS export'!NR65</f>
        <v>0.39699000000000001</v>
      </c>
      <c r="LR63" s="284">
        <f>'LibPAS export'!NS65</f>
        <v>1.3213699999999999</v>
      </c>
      <c r="LS63" s="284">
        <f>'LibPAS export'!NT65</f>
        <v>0.30526999999999999</v>
      </c>
      <c r="LT63" s="284">
        <f>'LibPAS export'!NU65</f>
        <v>42</v>
      </c>
      <c r="LU63" s="284">
        <f>'LibPAS export'!NV65</f>
        <v>2.5796299999999999</v>
      </c>
      <c r="LV63" s="284">
        <f>'LibPAS export'!NW65</f>
        <v>11</v>
      </c>
      <c r="LW63" s="284">
        <f>'LibPAS export'!NX65</f>
        <v>2.0160900000000002</v>
      </c>
      <c r="LX63" s="284">
        <f>'LibPAS export'!NY65</f>
        <v>0.22009000000000001</v>
      </c>
      <c r="LY63" s="284">
        <f>'LibPAS export'!NZ65</f>
        <v>0.21304999999999999</v>
      </c>
      <c r="LZ63" s="285">
        <f>'LibPAS export'!EH65</f>
        <v>5.75576E-2</v>
      </c>
      <c r="MA63" s="285">
        <f>'LibPAS export'!EI65</f>
        <v>1.266E-3</v>
      </c>
      <c r="MB63" s="285">
        <f>'LibPAS export'!EJ65</f>
        <v>0.4406967</v>
      </c>
      <c r="MC63" s="285">
        <f>'LibPAS export'!EK65</f>
        <v>0</v>
      </c>
      <c r="MD63" s="285">
        <f>'LibPAS export'!EL65</f>
        <v>0.34134579999999998</v>
      </c>
      <c r="ME63" s="285">
        <f>'LibPAS export'!EM65</f>
        <v>5.6439999999999995E-4</v>
      </c>
      <c r="MF63" s="285">
        <f>'LibPAS export'!EN65</f>
        <v>0.47937750000000001</v>
      </c>
      <c r="MG63" s="285">
        <f>'LibPAS export'!EO65</f>
        <v>0.1181067</v>
      </c>
      <c r="MH63" s="285">
        <f>'LibPAS export'!EP65</f>
        <v>0.18241750000000001</v>
      </c>
      <c r="MI63" s="285"/>
    </row>
    <row r="64" spans="1:347" x14ac:dyDescent="0.2">
      <c r="A64" s="6" t="str">
        <f>'LibPAS export'!G66</f>
        <v>NC0052</v>
      </c>
      <c r="B64" s="6" t="s">
        <v>2855</v>
      </c>
      <c r="C64" s="203" t="s">
        <v>2080</v>
      </c>
      <c r="D64" s="203" t="s">
        <v>2081</v>
      </c>
      <c r="E64" s="203" t="str">
        <f>'LibPAS export'!AG66</f>
        <v>RANDOLPH PUBLIC LIBRARY</v>
      </c>
      <c r="F64" s="203" t="str">
        <f>'LibPAS export'!AJ66</f>
        <v>RANDOLPH</v>
      </c>
      <c r="G64" s="203" t="str">
        <f>'LibPAS export'!Y66</f>
        <v>201 WORTH ST</v>
      </c>
      <c r="H64" s="203" t="str">
        <f>'LibPAS export'!Z66</f>
        <v>ASHEBORO</v>
      </c>
      <c r="I64" s="203" t="str">
        <f>'LibPAS export'!AA66</f>
        <v>27203</v>
      </c>
      <c r="J64" s="203" t="str">
        <f>'LibPAS export'!AB66</f>
        <v>5557</v>
      </c>
      <c r="K64" s="203" t="str">
        <f>'LibPAS export'!AC66</f>
        <v>201 WORTH ST</v>
      </c>
      <c r="L64" s="203" t="str">
        <f>'LibPAS export'!AD66</f>
        <v>ASHEBORO</v>
      </c>
      <c r="M64" s="203" t="str">
        <f>'LibPAS export'!AE66</f>
        <v>27203</v>
      </c>
      <c r="N64" s="203" t="str">
        <f>'LibPAS export'!AF66</f>
        <v>5557</v>
      </c>
      <c r="O64" s="203" t="str">
        <f>'LibPAS export'!AK66</f>
        <v>ROSS HOLT</v>
      </c>
      <c r="P64" s="203" t="str">
        <f>'LibPAS export'!AL66</f>
        <v>(336) 318-6806</v>
      </c>
      <c r="Q64" s="203" t="str">
        <f>'LibPAS export'!AM66</f>
        <v>(336) 318-6823</v>
      </c>
      <c r="R64" s="203" t="str">
        <f>'LibPAS export'!AN66</f>
        <v>rholt@randolphlibrary.org</v>
      </c>
      <c r="S64" s="203" t="str">
        <f>'LibPAS export'!AO66</f>
        <v>Linda S. Shirley</v>
      </c>
      <c r="T64" s="203" t="str">
        <f>'LibPAS export'!AP66</f>
        <v>Office Supervisor</v>
      </c>
      <c r="U64" s="203" t="str">
        <f>'LibPAS export'!AQ66</f>
        <v>(336) 318-6812</v>
      </c>
      <c r="V64" s="203" t="str">
        <f>'LibPAS export'!AR66</f>
        <v>(336) 318-6823</v>
      </c>
      <c r="W64" s="203" t="str">
        <f>'LibPAS export'!AS66</f>
        <v>lsshirley@randolphlibrary.org</v>
      </c>
      <c r="X64" s="203">
        <f>'LibPAS export'!BB66</f>
        <v>1</v>
      </c>
      <c r="Y64" s="203">
        <f>'LibPAS export'!BC66</f>
        <v>6</v>
      </c>
      <c r="Z64" s="203">
        <f>'LibPAS export'!BD66</f>
        <v>0</v>
      </c>
      <c r="AA64" s="203">
        <f>'LibPAS export'!BE66</f>
        <v>3</v>
      </c>
      <c r="AB64" s="10">
        <f>'LibPAS export'!BH66</f>
        <v>16198</v>
      </c>
      <c r="AC64" s="203">
        <f>'LibPAS export'!BI66</f>
        <v>11</v>
      </c>
      <c r="AD64" s="203">
        <f>'LibPAS export'!BJ66</f>
        <v>0</v>
      </c>
      <c r="AE64" s="203">
        <f>'LibPAS export'!BK66</f>
        <v>11</v>
      </c>
      <c r="AF64" s="203">
        <f>'LibPAS export'!BL66</f>
        <v>31.99</v>
      </c>
      <c r="AG64" s="203">
        <f>'LibPAS export'!BM66</f>
        <v>42.99</v>
      </c>
      <c r="AH64" s="286">
        <f>'LibPAS export'!BN66</f>
        <v>0.25587349999999998</v>
      </c>
      <c r="AI64" s="246">
        <f>'LibPAS export'!BO66</f>
        <v>66315</v>
      </c>
      <c r="AJ64" s="246" t="str">
        <f>'LibPAS export'!BP66</f>
        <v>62899-96845</v>
      </c>
      <c r="AK64" s="274" t="str">
        <f>'LibPAS export'!BQ66</f>
        <v>2011</v>
      </c>
      <c r="AL64" s="276">
        <f>'LibPAS export'!BR66</f>
        <v>38605</v>
      </c>
      <c r="AM64" s="276">
        <f>'LibPAS export'!BS66</f>
        <v>11.97</v>
      </c>
      <c r="AN64" s="276">
        <f>'LibPAS export'!BT66</f>
        <v>12.56</v>
      </c>
      <c r="AO64" s="276">
        <f>'LibPAS export'!BU66</f>
        <v>16.03</v>
      </c>
      <c r="AP64" s="246">
        <f>'LibPAS export'!BW66</f>
        <v>546451</v>
      </c>
      <c r="AQ64" s="246">
        <f>'LibPAS export'!BX66</f>
        <v>1475508</v>
      </c>
      <c r="AR64" s="246">
        <f>'LibPAS export'!BY66</f>
        <v>2021959</v>
      </c>
      <c r="AS64" s="246">
        <f>'LibPAS export'!BZ66</f>
        <v>172390</v>
      </c>
      <c r="AT64" s="246">
        <f>'LibPAS export'!CA66</f>
        <v>0</v>
      </c>
      <c r="AU64" s="246">
        <f>'LibPAS export'!CB66</f>
        <v>172390</v>
      </c>
      <c r="AV64" s="246">
        <f>'LibPAS export'!CC66</f>
        <v>10551</v>
      </c>
      <c r="AW64" s="246">
        <f>'LibPAS export'!CD66</f>
        <v>0</v>
      </c>
      <c r="AX64" s="246">
        <f>'LibPAS export'!CE66</f>
        <v>10551</v>
      </c>
      <c r="AY64" s="246">
        <f>'LibPAS export'!CF66</f>
        <v>168392</v>
      </c>
      <c r="AZ64" s="246">
        <f>'LibPAS export'!BV66</f>
        <v>2373292</v>
      </c>
      <c r="BA64" s="246">
        <f>'LibPAS export'!CH66</f>
        <v>1402794</v>
      </c>
      <c r="BB64" s="246">
        <f>'LibPAS export'!CI66</f>
        <v>395667</v>
      </c>
      <c r="BC64" s="246">
        <f>'LibPAS export'!CJ66</f>
        <v>1798461</v>
      </c>
      <c r="BD64" s="246">
        <f>'LibPAS export'!CK66</f>
        <v>198883</v>
      </c>
      <c r="BE64" s="246">
        <f>'LibPAS export'!CL66</f>
        <v>56991</v>
      </c>
      <c r="BF64" s="246">
        <f>'LibPAS export'!CM66</f>
        <v>24284</v>
      </c>
      <c r="BG64" s="246">
        <f>'LibPAS export'!CN66</f>
        <v>280158</v>
      </c>
      <c r="BH64" s="246">
        <f>'LibPAS export'!CO66</f>
        <v>288573</v>
      </c>
      <c r="BI64" s="246">
        <f>'LibPAS export'!CP66</f>
        <v>2367192</v>
      </c>
      <c r="BJ64" s="246">
        <f>'LibPAS export'!CQ66</f>
        <v>31035</v>
      </c>
      <c r="BK64" s="283">
        <f>'LibPAS export'!CG66</f>
        <v>1.30768E-2</v>
      </c>
      <c r="BL64" s="246">
        <f>'LibPAS export'!CR66</f>
        <v>21393</v>
      </c>
      <c r="BM64" s="246">
        <f>'LibPAS export'!CS66</f>
        <v>0</v>
      </c>
      <c r="BN64" s="246">
        <f>'LibPAS export'!CT66</f>
        <v>0</v>
      </c>
      <c r="BO64" s="246">
        <f>'LibPAS export'!CU66</f>
        <v>0</v>
      </c>
      <c r="BP64" s="246">
        <f>'LibPAS export'!CV66</f>
        <v>21393</v>
      </c>
      <c r="BQ64" s="246">
        <f>'LibPAS export'!CW66</f>
        <v>21393</v>
      </c>
      <c r="BR64" s="10">
        <f>'LibPAS export'!CY66</f>
        <v>70671</v>
      </c>
      <c r="BS64" s="10">
        <f>'LibPAS export'!CZ66</f>
        <v>86683</v>
      </c>
      <c r="BT64" s="10">
        <f>'LibPAS export'!DA66</f>
        <v>157354</v>
      </c>
      <c r="BU64" s="10">
        <f>'LibPAS export'!DB66</f>
        <v>59660</v>
      </c>
      <c r="BV64" s="10">
        <f>'LibPAS export'!DC66</f>
        <v>28842</v>
      </c>
      <c r="BW64" s="10">
        <f>'LibPAS export'!DD66</f>
        <v>88502</v>
      </c>
      <c r="BX64" s="10">
        <f>'LibPAS export'!DE66</f>
        <v>9327</v>
      </c>
      <c r="BY64" s="10">
        <f>'LibPAS export'!DF66</f>
        <v>3683</v>
      </c>
      <c r="BZ64" s="10">
        <f>'LibPAS export'!DG66</f>
        <v>13010</v>
      </c>
      <c r="CA64" s="10">
        <f>'LibPAS export'!DH66</f>
        <v>258866</v>
      </c>
      <c r="CB64" s="10" t="str">
        <f>'LibPAS export'!DI66</f>
        <v/>
      </c>
      <c r="CC64" s="10">
        <f>'LibPAS export'!DJ66</f>
        <v>258866</v>
      </c>
      <c r="CD64" s="10">
        <f>'LibPAS export'!DK66</f>
        <v>0</v>
      </c>
      <c r="CE64" s="258">
        <f>'LibPAS export'!DX66</f>
        <v>29521</v>
      </c>
      <c r="CF64" s="244">
        <f>'LibPAS export'!DP66</f>
        <v>12</v>
      </c>
      <c r="CG64" s="244">
        <f>'LibPAS export'!DQ66</f>
        <v>67</v>
      </c>
      <c r="CH64" s="244">
        <f>'LibPAS export'!DR66</f>
        <v>79</v>
      </c>
      <c r="CI64" s="258">
        <f>'LibPAS export'!DM66</f>
        <v>5867</v>
      </c>
      <c r="CJ64" s="258">
        <f>'LibPAS export'!EC66</f>
        <v>1920</v>
      </c>
      <c r="CK64" s="258">
        <f>'LibPAS export'!DN66</f>
        <v>16765</v>
      </c>
      <c r="CL64" s="258">
        <f>'LibPAS export'!EG66</f>
        <v>563</v>
      </c>
      <c r="CM64" s="203">
        <f>'LibPAS export'!DS66</f>
        <v>0</v>
      </c>
      <c r="CN64" s="203" t="s">
        <v>2305</v>
      </c>
      <c r="CO64" s="244">
        <f>'LibPAS export'!DL66</f>
        <v>469</v>
      </c>
      <c r="CP64" s="10">
        <f>'LibPAS export'!ET66</f>
        <v>157592</v>
      </c>
      <c r="CQ64" s="10">
        <f>'LibPAS export'!EU66</f>
        <v>59042</v>
      </c>
      <c r="CR64" s="10">
        <f>'LibPAS export'!EV66</f>
        <v>216634</v>
      </c>
      <c r="CS64" s="10">
        <f>'LibPAS export'!EW66</f>
        <v>22886</v>
      </c>
      <c r="CT64" s="10">
        <f>'LibPAS export'!EX66</f>
        <v>2774</v>
      </c>
      <c r="CU64" s="10">
        <f>'LibPAS export'!EY66</f>
        <v>25660</v>
      </c>
      <c r="CV64" s="10">
        <f>'LibPAS export'!EZ66</f>
        <v>129579</v>
      </c>
      <c r="CW64" s="10">
        <f>'LibPAS export'!FA66</f>
        <v>30217</v>
      </c>
      <c r="CX64" s="10">
        <f>'LibPAS export'!FB66</f>
        <v>159796</v>
      </c>
      <c r="CY64" s="10">
        <f>'LibPAS export'!FC66</f>
        <v>402090</v>
      </c>
      <c r="CZ64" s="10">
        <f>'LibPAS export'!FE66</f>
        <v>2590</v>
      </c>
      <c r="DA64" s="10" t="str">
        <f>'LibPAS export'!FF66</f>
        <v/>
      </c>
      <c r="DB64" s="10">
        <f>'LibPAS export'!FG66</f>
        <v>404680</v>
      </c>
      <c r="DC64" s="10">
        <f>'LibPAS export'!FH66</f>
        <v>14228</v>
      </c>
      <c r="DD64" s="10">
        <f>'LibPAS export'!FQ66</f>
        <v>293</v>
      </c>
      <c r="DE64" s="10">
        <f t="shared" si="0"/>
        <v>14521</v>
      </c>
      <c r="DF64" s="10">
        <f>'LibPAS export'!FI66</f>
        <v>126844</v>
      </c>
      <c r="DG64" s="10">
        <f>'LibPAS export'!FN66</f>
        <v>10446</v>
      </c>
      <c r="DH64" s="10" t="str">
        <f>'LibPAS export'!FR66</f>
        <v/>
      </c>
      <c r="DI64" s="10">
        <f>'LibPAS export'!FS66</f>
        <v>10739</v>
      </c>
      <c r="DJ64" s="258" t="str">
        <f>'LibPAS export'!FJ66</f>
        <v/>
      </c>
      <c r="DK64" s="258">
        <f>'LibPAS export'!FK66</f>
        <v>141072</v>
      </c>
      <c r="DL64" s="10">
        <f>'LibPAS export'!FU66</f>
        <v>210838</v>
      </c>
      <c r="DM64" s="10">
        <f>'LibPAS export'!FV66</f>
        <v>322901</v>
      </c>
      <c r="DN64" s="10" t="str">
        <f>'LibPAS export'!FW66</f>
        <v/>
      </c>
      <c r="DO64" s="10">
        <f>'LibPAS export'!FX66</f>
        <v>22752</v>
      </c>
      <c r="DP64" s="10">
        <f>'LibPAS export'!ER66</f>
        <v>556491</v>
      </c>
      <c r="DQ64" s="10">
        <f>'LibPAS export'!FY66</f>
        <v>0</v>
      </c>
      <c r="DR64" s="10">
        <f>'LibPAS export'!GA66</f>
        <v>82017</v>
      </c>
      <c r="DS64" s="10">
        <f>'LibPAS export'!GB66</f>
        <v>24909</v>
      </c>
      <c r="DT64" s="10">
        <f>'LibPAS export'!GC66</f>
        <v>106926</v>
      </c>
      <c r="DU64" s="10">
        <f>'LibPAS export'!GD66</f>
        <v>507547</v>
      </c>
      <c r="DV64" s="244">
        <f>'LibPAS export'!GO66</f>
        <v>151</v>
      </c>
      <c r="DW64" s="244">
        <f>'LibPAS export'!GP66</f>
        <v>42</v>
      </c>
      <c r="DX64" s="244">
        <f>'LibPAS export'!GQ66</f>
        <v>722</v>
      </c>
      <c r="DY64" s="244">
        <f>'LibPAS export'!GR66</f>
        <v>563</v>
      </c>
      <c r="DZ64" s="244">
        <f>'LibPAS export'!GS66</f>
        <v>12</v>
      </c>
      <c r="EA64" s="244">
        <f>'LibPAS export'!GT66</f>
        <v>3</v>
      </c>
      <c r="EB64" s="244">
        <f>'LibPAS export'!GU66</f>
        <v>1493</v>
      </c>
      <c r="EC64" s="244">
        <f>'LibPAS export'!GV66</f>
        <v>2122</v>
      </c>
      <c r="ED64" s="244">
        <f>'LibPAS export'!GW66</f>
        <v>2316</v>
      </c>
      <c r="EE64" s="244">
        <f>'LibPAS export'!GX66</f>
        <v>4438</v>
      </c>
      <c r="EF64" s="10">
        <f>'LibPAS export'!HB66</f>
        <v>19742</v>
      </c>
      <c r="EG64" s="10">
        <f>'LibPAS export'!HC66</f>
        <v>16280</v>
      </c>
      <c r="EH64" s="10">
        <f>'LibPAS export'!HD66</f>
        <v>36022</v>
      </c>
      <c r="EI64" s="10">
        <f>'LibPAS export'!GY66</f>
        <v>495</v>
      </c>
      <c r="EJ64" s="10">
        <f>'LibPAS export'!GZ66</f>
        <v>2755</v>
      </c>
      <c r="EK64" s="10">
        <f>'LibPAS export'!HA66</f>
        <v>3250</v>
      </c>
      <c r="EL64" s="10">
        <f>'LibPAS export'!HE66</f>
        <v>43710</v>
      </c>
      <c r="EM64" s="10" t="s">
        <v>5026</v>
      </c>
      <c r="EN64" s="10" t="s">
        <v>5026</v>
      </c>
      <c r="EO64" s="10" t="s">
        <v>5026</v>
      </c>
      <c r="EP64" s="10" t="s">
        <v>5026</v>
      </c>
      <c r="EQ64" s="258">
        <f>'LibPAS export'!HQ66</f>
        <v>735</v>
      </c>
      <c r="ER64" s="258">
        <f>'LibPAS export'!HR66</f>
        <v>9703</v>
      </c>
      <c r="ES64" s="10">
        <f>'LibPAS export'!HL66</f>
        <v>106049</v>
      </c>
      <c r="ET64" s="10" t="str">
        <f>'LibPAS export'!HJ66</f>
        <v>Did not track this year</v>
      </c>
      <c r="EU64" s="10" t="str">
        <f>'LibPAS export'!HK66</f>
        <v>Did not track this year</v>
      </c>
      <c r="EV64" s="244">
        <f>'LibPAS export'!HS66</f>
        <v>640</v>
      </c>
      <c r="EW64" s="244">
        <f>'LibPAS export'!HT66</f>
        <v>810</v>
      </c>
      <c r="EX64" s="203" t="str">
        <f>'LibPAS export'!AT66</f>
        <v>www.randolphlibrary.org</v>
      </c>
      <c r="EY64" s="244">
        <f>'LibPAS export'!HU66</f>
        <v>64</v>
      </c>
      <c r="EZ64" s="244">
        <f>'LibPAS export'!HV66</f>
        <v>101</v>
      </c>
      <c r="FA64" s="258">
        <f>'LibPAS export'!HW66</f>
        <v>135625</v>
      </c>
      <c r="FB64" s="10">
        <f>'LibPAS export'!HY66</f>
        <v>71586</v>
      </c>
      <c r="FC64" s="10">
        <f>'LibPAS export'!HZ66</f>
        <v>11511</v>
      </c>
      <c r="FD64" s="203" t="s">
        <v>1530</v>
      </c>
      <c r="FE64" s="203" t="s">
        <v>1530</v>
      </c>
      <c r="FF64" s="203" t="s">
        <v>1530</v>
      </c>
      <c r="FG64" s="203" t="s">
        <v>1530</v>
      </c>
      <c r="FH64" s="203" t="s">
        <v>1530</v>
      </c>
      <c r="FI64" s="203" t="s">
        <v>1530</v>
      </c>
      <c r="FJ64" s="203" t="s">
        <v>1530</v>
      </c>
      <c r="FK64" s="203" t="s">
        <v>1530</v>
      </c>
      <c r="FL64" s="203" t="s">
        <v>1530</v>
      </c>
      <c r="FM64" s="203" t="s">
        <v>1530</v>
      </c>
      <c r="FN64" s="203" t="s">
        <v>1530</v>
      </c>
      <c r="FO64" s="203" t="s">
        <v>1530</v>
      </c>
      <c r="FP64" s="203" t="s">
        <v>1530</v>
      </c>
      <c r="FQ64" s="203" t="s">
        <v>1530</v>
      </c>
      <c r="FR64" s="203" t="s">
        <v>1530</v>
      </c>
      <c r="FS64" s="203" t="s">
        <v>1530</v>
      </c>
      <c r="FT64" s="203" t="s">
        <v>1530</v>
      </c>
      <c r="FU64" s="203" t="s">
        <v>1530</v>
      </c>
      <c r="FV64" s="203" t="s">
        <v>1530</v>
      </c>
      <c r="FW64" s="203" t="s">
        <v>1530</v>
      </c>
      <c r="FX64" s="203" t="s">
        <v>1530</v>
      </c>
      <c r="FY64" s="203" t="s">
        <v>1530</v>
      </c>
      <c r="FZ64" s="203" t="s">
        <v>1530</v>
      </c>
      <c r="GA64" s="203" t="s">
        <v>1530</v>
      </c>
      <c r="GB64" s="203" t="s">
        <v>1530</v>
      </c>
      <c r="GC64" s="203" t="str">
        <f>'LibPAS export'!G66</f>
        <v>NC0052</v>
      </c>
      <c r="GD64" s="203" t="str">
        <f>'LibPAS export'!H66</f>
        <v>C-RANDOLPH</v>
      </c>
      <c r="GE64" s="203" t="str">
        <f>'LibPAS export'!I66</f>
        <v>NO</v>
      </c>
      <c r="GF64" s="203" t="str">
        <f>'LibPAS export'!J66</f>
        <v>CO</v>
      </c>
      <c r="GG64" s="203" t="str">
        <f>'LibPAS export'!K66</f>
        <v>MO</v>
      </c>
      <c r="GH64" s="203" t="str">
        <f>'LibPAS export'!L66</f>
        <v>Y</v>
      </c>
      <c r="GI64" s="203" t="str">
        <f>'LibPAS export'!M66</f>
        <v>CO2</v>
      </c>
      <c r="GJ64" s="203" t="str">
        <f>'LibPAS export'!N66</f>
        <v>N</v>
      </c>
      <c r="GK64" s="258">
        <f>'LibPAS export'!O66</f>
        <v>142460</v>
      </c>
      <c r="GL64" s="203">
        <f>'LibPAS export'!AH66</f>
        <v>2</v>
      </c>
      <c r="GM64" s="203" t="str">
        <f>'LibPAS export'!AI66</f>
        <v>County</v>
      </c>
      <c r="GN64" s="203" t="str">
        <f>'LibPAS export'!P66</f>
        <v>Yes</v>
      </c>
      <c r="GO64" s="203">
        <f>'LibPAS export'!Q66</f>
        <v>2804</v>
      </c>
      <c r="GP64" s="203">
        <f>'LibPAS export'!R66</f>
        <v>275</v>
      </c>
      <c r="GQ64" s="203">
        <f>'LibPAS export'!S66</f>
        <v>8857</v>
      </c>
      <c r="GR64" s="203">
        <f>'LibPAS export'!T66</f>
        <v>51073</v>
      </c>
      <c r="GS64" s="203">
        <f>'LibPAS export'!U66</f>
        <v>238</v>
      </c>
      <c r="GT64" s="203">
        <f>'LibPAS export'!V66</f>
        <v>23</v>
      </c>
      <c r="GU64" s="203">
        <f>'LibPAS export'!W66</f>
        <v>484</v>
      </c>
      <c r="GV64" s="203">
        <f>'LibPAS export'!X66</f>
        <v>8862</v>
      </c>
      <c r="GW64" s="283">
        <f>'LibPAS export'!GF66</f>
        <v>0.82411000000000001</v>
      </c>
      <c r="GX64" s="283">
        <f>'LibPAS export'!GG66</f>
        <v>0.10153</v>
      </c>
      <c r="GY64" s="245">
        <f>'LibPAS export'!GH66</f>
        <v>29.276620000000001</v>
      </c>
      <c r="GZ64" s="245">
        <f>'LibPAS export'!GI66</f>
        <v>28.032679999999999</v>
      </c>
      <c r="HA64" s="245">
        <f>'LibPAS export'!GJ66</f>
        <v>22.994820000000001</v>
      </c>
      <c r="HB64" s="284">
        <f>'LibPAS export'!JC66</f>
        <v>4.2537799999999999</v>
      </c>
      <c r="HC64" s="284">
        <f>'LibPAS export'!JD66</f>
        <v>3.2317900000000002</v>
      </c>
      <c r="HD64" s="284">
        <f>'LibPAS export'!JE66</f>
        <v>0.50344</v>
      </c>
      <c r="HE64" s="284">
        <f>'LibPAS export'!JF66</f>
        <v>22.1386</v>
      </c>
      <c r="HF64" s="284">
        <f>'LibPAS export'!JG66</f>
        <v>16.819680000000002</v>
      </c>
      <c r="HG64" s="284">
        <f>'LibPAS export'!JH66</f>
        <v>2.6201099999999999</v>
      </c>
      <c r="HH64" s="284">
        <f>'LibPAS export'!JI66</f>
        <v>4.6639900000000001</v>
      </c>
      <c r="HI64" s="284">
        <f>'LibPAS export'!JJ66</f>
        <v>3.5434399999999999</v>
      </c>
      <c r="HJ64" s="284">
        <f>'LibPAS export'!JK66</f>
        <v>0.55198000000000003</v>
      </c>
      <c r="HK64" s="284">
        <f>'LibPAS export'!JL66</f>
        <v>22.321680000000001</v>
      </c>
      <c r="HL64" s="284">
        <f>'LibPAS export'!JM66</f>
        <v>16.958770000000001</v>
      </c>
      <c r="HM64" s="284">
        <f>'LibPAS export'!JN66</f>
        <v>2.6417799999999998</v>
      </c>
      <c r="HN64" s="284">
        <f>'LibPAS export'!JO66</f>
        <v>54.156759999999998</v>
      </c>
      <c r="HO64" s="284">
        <f>'LibPAS export'!JP66</f>
        <v>41.145299999999999</v>
      </c>
      <c r="HP64" s="284">
        <f>'LibPAS export'!JQ66</f>
        <v>6.4094699999999998</v>
      </c>
      <c r="HQ64" s="284">
        <f>'LibPAS export'!JR66</f>
        <v>12.76417</v>
      </c>
      <c r="HR64" s="284">
        <f>'LibPAS export'!JS66</f>
        <v>9.6975099999999994</v>
      </c>
      <c r="HS64" s="284">
        <f>'LibPAS export'!JT66</f>
        <v>1.51064</v>
      </c>
      <c r="HT64" s="284">
        <f>'LibPAS export'!JU66</f>
        <v>3.9062999999999999</v>
      </c>
      <c r="HU64" s="284">
        <f>'LibPAS export'!JV66</f>
        <v>3.5627300000000002</v>
      </c>
      <c r="HV64" s="284">
        <f>'LibPAS export'!JW66</f>
        <v>5.9854500000000002</v>
      </c>
      <c r="HW64" s="284">
        <f>'LibPAS export'!JX66</f>
        <v>7.5753300000000001</v>
      </c>
      <c r="HX64" s="284">
        <f>'LibPAS export'!JY66</f>
        <v>0.74441000000000002</v>
      </c>
      <c r="HY64" s="284">
        <f>'LibPAS export'!JZ66</f>
        <v>1.3018099999999999</v>
      </c>
      <c r="HZ64" s="284">
        <f>'LibPAS export'!KA66</f>
        <v>0.75056999999999996</v>
      </c>
      <c r="IA64" s="284">
        <f>'LibPAS export'!KB66</f>
        <v>0.30681999999999998</v>
      </c>
      <c r="IB64" s="284">
        <f>'LibPAS export'!KC66</f>
        <v>4.4900000000000001E-3</v>
      </c>
      <c r="IC64" s="284">
        <f>'LibPAS export'!KD66</f>
        <v>5.6899999999999997E-3</v>
      </c>
      <c r="ID64" s="284">
        <f>'LibPAS export'!KE66</f>
        <v>0.95201999999999998</v>
      </c>
      <c r="IE64" s="284">
        <f>'LibPAS export'!KF66</f>
        <v>3.1150000000000001E-2</v>
      </c>
      <c r="IF64" s="284">
        <f>'LibPAS export'!KG66</f>
        <v>0.25285999999999997</v>
      </c>
      <c r="IG64" s="284">
        <f>'LibPAS export'!KH66</f>
        <v>2466</v>
      </c>
      <c r="IH64" s="284">
        <f>'LibPAS export'!KI66</f>
        <v>9640</v>
      </c>
      <c r="II64" s="284">
        <f>'LibPAS export'!KJ66</f>
        <v>9640</v>
      </c>
      <c r="IJ64" s="284">
        <f>'LibPAS export'!KK66</f>
        <v>11806</v>
      </c>
      <c r="IK64" s="284">
        <f>'LibPAS export'!KL66</f>
        <v>46140</v>
      </c>
      <c r="IL64" s="284">
        <f>'LibPAS export'!KM66</f>
        <v>46140</v>
      </c>
      <c r="IM64" s="284">
        <f>'LibPAS export'!KN66</f>
        <v>50590</v>
      </c>
      <c r="IN64" s="284">
        <f>'LibPAS export'!KO66</f>
        <v>50590</v>
      </c>
      <c r="IO64" s="284">
        <f>'LibPAS export'!KP66</f>
        <v>1.7719499999999999</v>
      </c>
      <c r="IP64" s="284">
        <f>'LibPAS export'!KQ66</f>
        <v>12944</v>
      </c>
      <c r="IQ64" s="284">
        <f>'LibPAS export'!KR66</f>
        <v>6.2233900000000002</v>
      </c>
      <c r="IR64" s="284">
        <f>'LibPAS export'!KS66</f>
        <v>1.2100900000000001</v>
      </c>
      <c r="IS64" s="284">
        <f>'LibPAS export'!KT66</f>
        <v>14.19317</v>
      </c>
      <c r="IT64" s="284">
        <f>'LibPAS export'!KU66</f>
        <v>7.4060000000000001E-2</v>
      </c>
      <c r="IU64" s="284">
        <f>'LibPAS export'!KV66</f>
        <v>1.1820299999999999</v>
      </c>
      <c r="IV64" s="284">
        <f>'LibPAS export'!KW66</f>
        <v>16.65936</v>
      </c>
      <c r="IW64" s="284">
        <f>'LibPAS export'!KX66</f>
        <v>12.624320000000001</v>
      </c>
      <c r="IX64" s="284">
        <f>'LibPAS export'!KY66</f>
        <v>2.20451</v>
      </c>
      <c r="IY64" s="284">
        <f>'LibPAS export'!KZ66</f>
        <v>0</v>
      </c>
      <c r="IZ64" s="284">
        <f>'LibPAS export'!LA66</f>
        <v>3.29E-3</v>
      </c>
      <c r="JA64" s="284">
        <f>'LibPAS export'!LB66</f>
        <v>0.20721999999999999</v>
      </c>
      <c r="JB64" s="284">
        <f>'LibPAS export'!LC66</f>
        <v>5.5000000000000003E-4</v>
      </c>
      <c r="JC64" s="284">
        <f>'LibPAS export'!LD66</f>
        <v>0.10287</v>
      </c>
      <c r="JD64" s="284">
        <f>'LibPAS export'!LE66</f>
        <v>0.40205000000000002</v>
      </c>
      <c r="JE64" s="284">
        <f>'LibPAS export'!LF66</f>
        <v>4.3862100000000002</v>
      </c>
      <c r="JF64" s="284">
        <f>'LibPAS export'!LG66</f>
        <v>1.81711</v>
      </c>
      <c r="JG64" s="284">
        <f>'LibPAS export'!LH66</f>
        <v>0.22455</v>
      </c>
      <c r="JH64" s="284">
        <f>'LibPAS export'!LI66</f>
        <v>276</v>
      </c>
      <c r="JI64" s="284">
        <f>'LibPAS export'!LJ66</f>
        <v>0.73882999999999999</v>
      </c>
      <c r="JJ64" s="284">
        <f>'LibPAS export'!LK66</f>
        <v>2.0256400000000001</v>
      </c>
      <c r="JK64" s="284">
        <f>'LibPAS export'!LL66</f>
        <v>72</v>
      </c>
      <c r="JL64" s="284">
        <f>'LibPAS export'!LM66</f>
        <v>162</v>
      </c>
      <c r="JM64" s="284">
        <f>'LibPAS export'!LN66</f>
        <v>16.616540000000001</v>
      </c>
      <c r="JN64" s="284">
        <f>'LibPAS export'!LO66</f>
        <v>1.9665699999999999</v>
      </c>
      <c r="JO64" s="284">
        <f>'LibPAS export'!LP66</f>
        <v>1.3960600000000001</v>
      </c>
      <c r="JP64" s="284">
        <f>'LibPAS export'!LQ66</f>
        <v>0.30176999999999998</v>
      </c>
      <c r="JQ64" s="284">
        <f>'LibPAS export'!LR66</f>
        <v>7.7210000000000001E-2</v>
      </c>
      <c r="JR64" s="284">
        <f>'LibPAS export'!LS66</f>
        <v>0.29918</v>
      </c>
      <c r="JS64" s="284">
        <f>'LibPAS export'!LT66</f>
        <v>12</v>
      </c>
      <c r="JT64" s="284">
        <f>'LibPAS export'!LU66</f>
        <v>15</v>
      </c>
      <c r="JU64" s="284">
        <f>'LibPAS export'!LV66</f>
        <v>1.09643</v>
      </c>
      <c r="JV64" s="284">
        <f>'LibPAS export'!LW66</f>
        <v>10701</v>
      </c>
      <c r="JW64" s="284">
        <f>'LibPAS export'!LX66</f>
        <v>31.333929999999999</v>
      </c>
      <c r="JX64" s="284">
        <f>'LibPAS export'!LY66</f>
        <v>9760</v>
      </c>
      <c r="JY64" s="284">
        <f>'LibPAS export'!LZ66</f>
        <v>6.54704</v>
      </c>
      <c r="JZ64" s="284">
        <f>'LibPAS export'!MA66</f>
        <v>34.355539999999998</v>
      </c>
      <c r="KA64" s="284">
        <f>'LibPAS export'!MB66</f>
        <v>0.20893999999999999</v>
      </c>
      <c r="KB64" s="284">
        <f>'LibPAS export'!MC66</f>
        <v>2039</v>
      </c>
      <c r="KC64" s="284">
        <f>'LibPAS export'!MD66</f>
        <v>0.56435000000000002</v>
      </c>
      <c r="KD64" s="284">
        <f>'LibPAS export'!ME66</f>
        <v>0.55198000000000003</v>
      </c>
      <c r="KE64" s="284">
        <f>'LibPAS export'!MF66</f>
        <v>0.61877000000000004</v>
      </c>
      <c r="KF64" s="284">
        <f>'LibPAS export'!MG66</f>
        <v>11.37021</v>
      </c>
      <c r="KG64" s="284">
        <f>'LibPAS export'!MH66</f>
        <v>5.2044499999999996</v>
      </c>
      <c r="KH64" s="284">
        <f>'LibPAS export'!MI66</f>
        <v>4.6639900000000001</v>
      </c>
      <c r="KI64" s="284">
        <f>'LibPAS export'!MJ66</f>
        <v>31.15</v>
      </c>
      <c r="KJ64" s="284">
        <f>'LibPAS export'!MK66</f>
        <v>41834</v>
      </c>
      <c r="KK64" s="284">
        <f>'LibPAS export'!ML66</f>
        <v>32630</v>
      </c>
      <c r="KL64" s="284">
        <f>'LibPAS export'!MM66</f>
        <v>7.7249999999999999E-2</v>
      </c>
      <c r="KM64" s="284">
        <f>'LibPAS export'!MN66</f>
        <v>0.40538000000000002</v>
      </c>
      <c r="KN64" s="284">
        <f>'LibPAS export'!MO66</f>
        <v>8.4699999999999998E-2</v>
      </c>
      <c r="KO64" s="284">
        <f>'LibPAS export'!MP66</f>
        <v>1.9769999999999999E-2</v>
      </c>
      <c r="KP64" s="284">
        <f>'LibPAS export'!MQ66</f>
        <v>0.10373</v>
      </c>
      <c r="KQ64" s="284">
        <f>'LibPAS export'!MR66</f>
        <v>2.1669999999999998E-2</v>
      </c>
      <c r="KR64" s="284">
        <f>'LibPAS export'!MS66</f>
        <v>1</v>
      </c>
      <c r="KS64" s="284">
        <f>'LibPAS export'!MT66</f>
        <v>0.25587349999999998</v>
      </c>
      <c r="KT64" s="284">
        <f>'LibPAS export'!MU66</f>
        <v>0.74412650000000002</v>
      </c>
      <c r="KU64" s="284">
        <f>'LibPAS export'!MV66</f>
        <v>0.22000310000000001</v>
      </c>
      <c r="KV64" s="284">
        <f>'LibPAS export'!MW66</f>
        <v>0.77999689999999999</v>
      </c>
      <c r="KW64" s="284">
        <f>'LibPAS export'!MX66</f>
        <v>0.11835030000000001</v>
      </c>
      <c r="KX64" s="284">
        <f>'LibPAS export'!MY66</f>
        <v>2.40754E-2</v>
      </c>
      <c r="KY64" s="284">
        <f>'LibPAS export'!MZ66</f>
        <v>0.16714609999999999</v>
      </c>
      <c r="KZ64" s="284">
        <f>'LibPAS export'!NA66</f>
        <v>1.02586E-2</v>
      </c>
      <c r="LA64" s="284">
        <f>'LibPAS export'!NB66</f>
        <v>0.12190520000000001</v>
      </c>
      <c r="LB64" s="284">
        <f>'LibPAS export'!NC66</f>
        <v>8.4016400000000005E-2</v>
      </c>
      <c r="LC64" s="284">
        <f>'LibPAS export'!ND66</f>
        <v>0.59259830000000002</v>
      </c>
      <c r="LD64" s="284">
        <f>'LibPAS export'!NE66</f>
        <v>0.75974450000000004</v>
      </c>
      <c r="LE64" s="284">
        <f>'LibPAS export'!NF66</f>
        <v>4.4457000000000003E-3</v>
      </c>
      <c r="LF64" s="284">
        <f>'LibPAS export'!NG66</f>
        <v>0.8519639</v>
      </c>
      <c r="LG64" s="284">
        <f>'LibPAS export'!NH66</f>
        <v>7.0952899999999999E-2</v>
      </c>
      <c r="LH64" s="284">
        <f>'LibPAS export'!NI66</f>
        <v>7.2637499999999994E-2</v>
      </c>
      <c r="LI64" s="284">
        <f>'LibPAS export'!NJ66</f>
        <v>9203</v>
      </c>
      <c r="LJ64" s="284">
        <f>'LibPAS export'!NK66</f>
        <v>4.7467100000000002</v>
      </c>
      <c r="LK64" s="284">
        <f>'LibPAS export'!NL66</f>
        <v>12950</v>
      </c>
      <c r="LL64" s="284">
        <f>'LibPAS export'!NM66</f>
        <v>12950</v>
      </c>
      <c r="LM64" s="284">
        <f>'LibPAS export'!NN66</f>
        <v>3313</v>
      </c>
      <c r="LN64" s="284">
        <f>'LibPAS export'!NO66</f>
        <v>0.70989579999999997</v>
      </c>
      <c r="LO64" s="284">
        <f>'LibPAS export'!NP66</f>
        <v>0.20342450000000001</v>
      </c>
      <c r="LP64" s="284">
        <f>'LibPAS export'!NQ66</f>
        <v>8.6679699999999998E-2</v>
      </c>
      <c r="LQ64" s="284">
        <f>'LibPAS export'!NR66</f>
        <v>0.3967</v>
      </c>
      <c r="LR64" s="284">
        <f>'LibPAS export'!NS66</f>
        <v>1.40646</v>
      </c>
      <c r="LS64" s="284">
        <f>'LibPAS export'!NT66</f>
        <v>0.30942999999999998</v>
      </c>
      <c r="LT64" s="284">
        <f>'LibPAS export'!NU66</f>
        <v>9</v>
      </c>
      <c r="LU64" s="284">
        <f>'LibPAS export'!NV66</f>
        <v>2.7980800000000001</v>
      </c>
      <c r="LV64" s="284">
        <f>'LibPAS export'!NW66</f>
        <v>22</v>
      </c>
      <c r="LW64" s="284">
        <f>'LibPAS export'!NX66</f>
        <v>1.9863500000000001</v>
      </c>
      <c r="LX64" s="284">
        <f>'LibPAS export'!NY66</f>
        <v>0.23508000000000001</v>
      </c>
      <c r="LY64" s="284">
        <f>'LibPAS export'!NZ66</f>
        <v>0.23447999999999999</v>
      </c>
      <c r="LZ64" s="285">
        <f>'LibPAS export'!EH66</f>
        <v>5.5175000000000002E-2</v>
      </c>
      <c r="MA64" s="285">
        <f>'LibPAS export'!EI66</f>
        <v>1.4934E-3</v>
      </c>
      <c r="MB64" s="285">
        <f>'LibPAS export'!EJ66</f>
        <v>0.1019057</v>
      </c>
      <c r="MC64" s="285">
        <f>'LibPAS export'!EK66</f>
        <v>0</v>
      </c>
      <c r="MD64" s="285">
        <f>'LibPAS export'!EL66</f>
        <v>9.39995E-2</v>
      </c>
      <c r="ME64" s="285">
        <f>'LibPAS export'!EM66</f>
        <v>2.5149999999999999E-4</v>
      </c>
      <c r="MF64" s="285">
        <f>'LibPAS export'!EN66</f>
        <v>0.82426960000000005</v>
      </c>
      <c r="MG64" s="285">
        <f>'LibPAS export'!EO66</f>
        <v>2.4795000000000001E-2</v>
      </c>
      <c r="MH64" s="285">
        <f>'LibPAS export'!EP66</f>
        <v>0.33325969999999999</v>
      </c>
      <c r="MI64" s="285"/>
    </row>
    <row r="65" spans="1:347" x14ac:dyDescent="0.2">
      <c r="A65" s="6" t="str">
        <f>'LibPAS export'!G67</f>
        <v>NC0088</v>
      </c>
      <c r="B65" s="6" t="s">
        <v>2856</v>
      </c>
      <c r="C65" s="203" t="s">
        <v>2083</v>
      </c>
      <c r="D65" s="203" t="s">
        <v>2084</v>
      </c>
      <c r="E65" s="203" t="str">
        <f>'LibPAS export'!AG67</f>
        <v>ROANOKE RAPIDS PUBLIC LIBRARY</v>
      </c>
      <c r="F65" s="203" t="str">
        <f>'LibPAS export'!AJ67</f>
        <v>HALIFAX</v>
      </c>
      <c r="G65" s="203" t="str">
        <f>'LibPAS export'!Y67</f>
        <v>319 ROANOKE AVE</v>
      </c>
      <c r="H65" s="203" t="str">
        <f>'LibPAS export'!Z67</f>
        <v>ROANOKE RAPIDS</v>
      </c>
      <c r="I65" s="203" t="str">
        <f>'LibPAS export'!AA67</f>
        <v>27870</v>
      </c>
      <c r="J65" s="203" t="str">
        <f>'LibPAS export'!AB67</f>
        <v>1917</v>
      </c>
      <c r="K65" s="203" t="str">
        <f>'LibPAS export'!AC67</f>
        <v>319 ROANOKE AVE</v>
      </c>
      <c r="L65" s="203" t="str">
        <f>'LibPAS export'!AD67</f>
        <v>ROANOKE RAPIDS</v>
      </c>
      <c r="M65" s="203" t="str">
        <f>'LibPAS export'!AE67</f>
        <v>27870</v>
      </c>
      <c r="N65" s="203" t="str">
        <f>'LibPAS export'!AF67</f>
        <v>1917</v>
      </c>
      <c r="O65" s="203" t="str">
        <f>'LibPAS export'!AK67</f>
        <v>Jeffrey C. Watson</v>
      </c>
      <c r="P65" s="203" t="str">
        <f>'LibPAS export'!AL67</f>
        <v>(252) 533-2890</v>
      </c>
      <c r="Q65" s="203" t="str">
        <f>'LibPAS export'!AM67</f>
        <v>(252) 533-2892</v>
      </c>
      <c r="R65" s="203" t="str">
        <f>'LibPAS export'!AN67</f>
        <v>jwatson@roanokerapidsnc.com</v>
      </c>
      <c r="S65" s="203" t="str">
        <f>'LibPAS export'!AO67</f>
        <v>Jeffrey C. Watson</v>
      </c>
      <c r="T65" s="203" t="str">
        <f>'LibPAS export'!AP67</f>
        <v>Head Librarian</v>
      </c>
      <c r="U65" s="203" t="str">
        <f>'LibPAS export'!AQ67</f>
        <v>(252) 533-2890</v>
      </c>
      <c r="V65" s="203" t="str">
        <f>'LibPAS export'!AR67</f>
        <v/>
      </c>
      <c r="W65" s="203" t="str">
        <f>'LibPAS export'!AS67</f>
        <v>jwatson@roanokerapidsnc.com</v>
      </c>
      <c r="X65" s="203">
        <f>'LibPAS export'!BB67</f>
        <v>1</v>
      </c>
      <c r="Y65" s="203">
        <f>'LibPAS export'!BC67</f>
        <v>0</v>
      </c>
      <c r="Z65" s="203">
        <f>'LibPAS export'!BD67</f>
        <v>0</v>
      </c>
      <c r="AA65" s="203">
        <f>'LibPAS export'!BE67</f>
        <v>0</v>
      </c>
      <c r="AB65" s="10">
        <f>'LibPAS export'!BH67</f>
        <v>2314</v>
      </c>
      <c r="AC65" s="203">
        <f>'LibPAS export'!BI67</f>
        <v>1</v>
      </c>
      <c r="AD65" s="203">
        <f>'LibPAS export'!BJ67</f>
        <v>0</v>
      </c>
      <c r="AE65" s="203">
        <f>'LibPAS export'!BK67</f>
        <v>1</v>
      </c>
      <c r="AF65" s="203">
        <f>'LibPAS export'!BL67</f>
        <v>3.94</v>
      </c>
      <c r="AG65" s="203">
        <f>'LibPAS export'!BM67</f>
        <v>4.9400000000000004</v>
      </c>
      <c r="AH65" s="286">
        <f>'LibPAS export'!BN67</f>
        <v>0.2024291</v>
      </c>
      <c r="AI65" s="246">
        <f>'LibPAS export'!BO67</f>
        <v>44734</v>
      </c>
      <c r="AJ65" s="246" t="str">
        <f>'LibPAS export'!BP67</f>
        <v/>
      </c>
      <c r="AK65" s="274" t="str">
        <f>'LibPAS export'!BQ67</f>
        <v>2008</v>
      </c>
      <c r="AL65" s="276">
        <f>'LibPAS export'!BR67</f>
        <v>42159</v>
      </c>
      <c r="AM65" s="276">
        <f>'LibPAS export'!BS67</f>
        <v>7.25</v>
      </c>
      <c r="AN65" s="276">
        <f>'LibPAS export'!BT67</f>
        <v>14.18</v>
      </c>
      <c r="AO65" s="276" t="str">
        <f>'LibPAS export'!BU67</f>
        <v/>
      </c>
      <c r="AP65" s="246">
        <f>'LibPAS export'!BW67</f>
        <v>225900</v>
      </c>
      <c r="AQ65" s="246">
        <f>'LibPAS export'!BX67</f>
        <v>0</v>
      </c>
      <c r="AR65" s="246">
        <f>'LibPAS export'!BY67</f>
        <v>225900</v>
      </c>
      <c r="AS65" s="246">
        <f>'LibPAS export'!BZ67</f>
        <v>13340</v>
      </c>
      <c r="AT65" s="246">
        <f>'LibPAS export'!CA67</f>
        <v>0</v>
      </c>
      <c r="AU65" s="246">
        <f>'LibPAS export'!CB67</f>
        <v>13340</v>
      </c>
      <c r="AV65" s="246">
        <f>'LibPAS export'!CC67</f>
        <v>5392</v>
      </c>
      <c r="AW65" s="246">
        <f>'LibPAS export'!CD67</f>
        <v>0</v>
      </c>
      <c r="AX65" s="246">
        <f>'LibPAS export'!CE67</f>
        <v>5392</v>
      </c>
      <c r="AY65" s="246">
        <f>'LibPAS export'!CF67</f>
        <v>1600</v>
      </c>
      <c r="AZ65" s="246">
        <f>'LibPAS export'!BV67</f>
        <v>246232</v>
      </c>
      <c r="BA65" s="246">
        <f>'LibPAS export'!CH67</f>
        <v>135372</v>
      </c>
      <c r="BB65" s="246">
        <f>'LibPAS export'!CI67</f>
        <v>35741</v>
      </c>
      <c r="BC65" s="246">
        <f>'LibPAS export'!CJ67</f>
        <v>171113</v>
      </c>
      <c r="BD65" s="246">
        <f>'LibPAS export'!CK67</f>
        <v>17021</v>
      </c>
      <c r="BE65" s="246">
        <f>'LibPAS export'!CL67</f>
        <v>0</v>
      </c>
      <c r="BF65" s="246">
        <f>'LibPAS export'!CM67</f>
        <v>7509</v>
      </c>
      <c r="BG65" s="246">
        <f>'LibPAS export'!CN67</f>
        <v>24530</v>
      </c>
      <c r="BH65" s="246">
        <f>'LibPAS export'!CO67</f>
        <v>50589</v>
      </c>
      <c r="BI65" s="246">
        <f>'LibPAS export'!CP67</f>
        <v>246232</v>
      </c>
      <c r="BJ65" s="246">
        <f>'LibPAS export'!CQ67</f>
        <v>0</v>
      </c>
      <c r="BK65" s="283">
        <f>'LibPAS export'!CG67</f>
        <v>0</v>
      </c>
      <c r="BL65" s="246">
        <f>'LibPAS export'!CR67</f>
        <v>0</v>
      </c>
      <c r="BM65" s="246">
        <f>'LibPAS export'!CS67</f>
        <v>0</v>
      </c>
      <c r="BN65" s="246">
        <f>'LibPAS export'!CT67</f>
        <v>0</v>
      </c>
      <c r="BO65" s="246">
        <f>'LibPAS export'!CU67</f>
        <v>0</v>
      </c>
      <c r="BP65" s="246">
        <f>'LibPAS export'!CV67</f>
        <v>0</v>
      </c>
      <c r="BQ65" s="246">
        <f>'LibPAS export'!CW67</f>
        <v>0</v>
      </c>
      <c r="BR65" s="10">
        <f>'LibPAS export'!CY67</f>
        <v>10631</v>
      </c>
      <c r="BS65" s="10">
        <f>'LibPAS export'!CZ67</f>
        <v>8765</v>
      </c>
      <c r="BT65" s="10">
        <f>'LibPAS export'!DA67</f>
        <v>19396</v>
      </c>
      <c r="BU65" s="10">
        <f>'LibPAS export'!DB67</f>
        <v>8242</v>
      </c>
      <c r="BV65" s="10">
        <f>'LibPAS export'!DC67</f>
        <v>4058</v>
      </c>
      <c r="BW65" s="10">
        <f>'LibPAS export'!DD67</f>
        <v>12300</v>
      </c>
      <c r="BX65" s="10">
        <f>'LibPAS export'!DE67</f>
        <v>2360</v>
      </c>
      <c r="BY65" s="10">
        <f>'LibPAS export'!DF67</f>
        <v>628</v>
      </c>
      <c r="BZ65" s="10">
        <f>'LibPAS export'!DG67</f>
        <v>2988</v>
      </c>
      <c r="CA65" s="10">
        <f>'LibPAS export'!DH67</f>
        <v>34684</v>
      </c>
      <c r="CB65" s="10" t="str">
        <f>'LibPAS export'!DI67</f>
        <v/>
      </c>
      <c r="CC65" s="10">
        <f>'LibPAS export'!DJ67</f>
        <v>34684</v>
      </c>
      <c r="CD65" s="10">
        <f>'LibPAS export'!DK67</f>
        <v>0</v>
      </c>
      <c r="CE65" s="258">
        <f>'LibPAS export'!DX67</f>
        <v>28215</v>
      </c>
      <c r="CF65" s="244">
        <f>'LibPAS export'!DP67</f>
        <v>0</v>
      </c>
      <c r="CG65" s="244">
        <f>'LibPAS export'!DQ67</f>
        <v>67</v>
      </c>
      <c r="CH65" s="244">
        <f>'LibPAS export'!DR67</f>
        <v>67</v>
      </c>
      <c r="CI65" s="258">
        <f>'LibPAS export'!DM67</f>
        <v>1792</v>
      </c>
      <c r="CJ65" s="258">
        <f>'LibPAS export'!EC67</f>
        <v>1920</v>
      </c>
      <c r="CK65" s="258">
        <f>'LibPAS export'!DN67</f>
        <v>3552</v>
      </c>
      <c r="CL65" s="258">
        <f>'LibPAS export'!EG67</f>
        <v>563</v>
      </c>
      <c r="CM65" s="203">
        <f>'LibPAS export'!DS67</f>
        <v>0</v>
      </c>
      <c r="CN65" s="203">
        <f>'LibPAS export'!EQ67</f>
        <v>6</v>
      </c>
      <c r="CO65" s="244">
        <f>'LibPAS export'!DL67</f>
        <v>36</v>
      </c>
      <c r="CP65" s="10">
        <f>'LibPAS export'!ET67</f>
        <v>17880</v>
      </c>
      <c r="CQ65" s="10">
        <f>'LibPAS export'!EU67</f>
        <v>2637</v>
      </c>
      <c r="CR65" s="10">
        <f>'LibPAS export'!EV67</f>
        <v>20517</v>
      </c>
      <c r="CS65" s="10">
        <f>'LibPAS export'!EW67</f>
        <v>1955</v>
      </c>
      <c r="CT65" s="10">
        <f>'LibPAS export'!EX67</f>
        <v>174</v>
      </c>
      <c r="CU65" s="10">
        <f>'LibPAS export'!EY67</f>
        <v>2129</v>
      </c>
      <c r="CV65" s="10">
        <f>'LibPAS export'!EZ67</f>
        <v>10141</v>
      </c>
      <c r="CW65" s="10">
        <f>'LibPAS export'!FA67</f>
        <v>1784</v>
      </c>
      <c r="CX65" s="10">
        <f>'LibPAS export'!FB67</f>
        <v>11925</v>
      </c>
      <c r="CY65" s="10">
        <f>'LibPAS export'!FC67</f>
        <v>34571</v>
      </c>
      <c r="CZ65" s="10">
        <f>'LibPAS export'!FE67</f>
        <v>642</v>
      </c>
      <c r="DA65" s="10" t="str">
        <f>'LibPAS export'!FF67</f>
        <v/>
      </c>
      <c r="DB65" s="10">
        <f>'LibPAS export'!FG67</f>
        <v>35213</v>
      </c>
      <c r="DC65" s="10">
        <f>'LibPAS export'!FH67</f>
        <v>1790</v>
      </c>
      <c r="DD65" s="10">
        <f>'LibPAS export'!FQ67</f>
        <v>3</v>
      </c>
      <c r="DE65" s="10">
        <f t="shared" si="0"/>
        <v>1793</v>
      </c>
      <c r="DF65" s="10">
        <f>'LibPAS export'!FI67</f>
        <v>4576</v>
      </c>
      <c r="DG65" s="10">
        <f>'LibPAS export'!FN67</f>
        <v>25</v>
      </c>
      <c r="DH65" s="10" t="str">
        <f>'LibPAS export'!FR67</f>
        <v/>
      </c>
      <c r="DI65" s="10">
        <f>'LibPAS export'!FS67</f>
        <v>28</v>
      </c>
      <c r="DJ65" s="258" t="str">
        <f>'LibPAS export'!FJ67</f>
        <v/>
      </c>
      <c r="DK65" s="258">
        <f>'LibPAS export'!FK67</f>
        <v>6366</v>
      </c>
      <c r="DL65" s="10">
        <f>'LibPAS export'!FU67</f>
        <v>41789</v>
      </c>
      <c r="DM65" s="10" t="str">
        <f>'LibPAS export'!FV67</f>
        <v/>
      </c>
      <c r="DN65" s="10" t="str">
        <f>'LibPAS export'!FW67</f>
        <v/>
      </c>
      <c r="DO65" s="10" t="str">
        <f>'LibPAS export'!FX67</f>
        <v/>
      </c>
      <c r="DP65" s="10">
        <f>'LibPAS export'!ER67</f>
        <v>41789</v>
      </c>
      <c r="DQ65" s="10" t="str">
        <f>'LibPAS export'!FY67</f>
        <v/>
      </c>
      <c r="DR65" s="10">
        <f>'LibPAS export'!GA67</f>
        <v>12080</v>
      </c>
      <c r="DS65" s="10">
        <f>'LibPAS export'!GB67</f>
        <v>1636</v>
      </c>
      <c r="DT65" s="10">
        <f>'LibPAS export'!GC67</f>
        <v>13716</v>
      </c>
      <c r="DU65" s="10">
        <f>'LibPAS export'!GD67</f>
        <v>31865</v>
      </c>
      <c r="DV65" s="244">
        <f>'LibPAS export'!GO67</f>
        <v>44</v>
      </c>
      <c r="DW65" s="244">
        <f>'LibPAS export'!GP67</f>
        <v>0</v>
      </c>
      <c r="DX65" s="244">
        <f>'LibPAS export'!GQ67</f>
        <v>67</v>
      </c>
      <c r="DY65" s="244">
        <f>'LibPAS export'!GR67</f>
        <v>0</v>
      </c>
      <c r="DZ65" s="244">
        <f>'LibPAS export'!GS67</f>
        <v>28</v>
      </c>
      <c r="EA65" s="244">
        <f>'LibPAS export'!GT67</f>
        <v>0</v>
      </c>
      <c r="EB65" s="244">
        <f>'LibPAS export'!GU67</f>
        <v>139</v>
      </c>
      <c r="EC65" s="244">
        <f>'LibPAS export'!GV67</f>
        <v>652</v>
      </c>
      <c r="ED65" s="244">
        <f>'LibPAS export'!GW67</f>
        <v>0</v>
      </c>
      <c r="EE65" s="244">
        <f>'LibPAS export'!GX67</f>
        <v>652</v>
      </c>
      <c r="EF65" s="10">
        <f>'LibPAS export'!HB67</f>
        <v>1740</v>
      </c>
      <c r="EG65" s="10">
        <f>'LibPAS export'!HC67</f>
        <v>0</v>
      </c>
      <c r="EH65" s="10">
        <f>'LibPAS export'!HD67</f>
        <v>1740</v>
      </c>
      <c r="EI65" s="10">
        <f>'LibPAS export'!GY67</f>
        <v>411</v>
      </c>
      <c r="EJ65" s="10">
        <f>'LibPAS export'!GZ67</f>
        <v>0</v>
      </c>
      <c r="EK65" s="10">
        <f>'LibPAS export'!HA67</f>
        <v>411</v>
      </c>
      <c r="EL65" s="10">
        <f>'LibPAS export'!HE67</f>
        <v>2803</v>
      </c>
      <c r="EM65" s="10" t="s">
        <v>5026</v>
      </c>
      <c r="EN65" s="10" t="s">
        <v>5026</v>
      </c>
      <c r="EO65" s="10" t="s">
        <v>5026</v>
      </c>
      <c r="EP65" s="10" t="s">
        <v>5026</v>
      </c>
      <c r="EQ65" s="258">
        <f>'LibPAS export'!HQ67</f>
        <v>17</v>
      </c>
      <c r="ER65" s="258">
        <f>'LibPAS export'!HR67</f>
        <v>506</v>
      </c>
      <c r="ES65" s="10">
        <f>'LibPAS export'!HL67</f>
        <v>7730</v>
      </c>
      <c r="ET65" s="10" t="str">
        <f>'LibPAS export'!HJ67</f>
        <v>Did not track this year</v>
      </c>
      <c r="EU65" s="10" t="str">
        <f>'LibPAS export'!HK67</f>
        <v>Did not track this year</v>
      </c>
      <c r="EV65" s="244">
        <f>'LibPAS export'!HS67</f>
        <v>34</v>
      </c>
      <c r="EW65" s="244">
        <f>'LibPAS export'!HT67</f>
        <v>108</v>
      </c>
      <c r="EX65" s="203" t="str">
        <f>'LibPAS export'!AT67</f>
        <v>www.youseemore.com/RoanokeRapids/</v>
      </c>
      <c r="EY65" s="244">
        <f>'LibPAS export'!HU67</f>
        <v>8</v>
      </c>
      <c r="EZ65" s="244">
        <f>'LibPAS export'!HV67</f>
        <v>13</v>
      </c>
      <c r="FA65" s="258">
        <f>'LibPAS export'!HW67</f>
        <v>7284</v>
      </c>
      <c r="FB65" s="10" t="str">
        <f>'LibPAS export'!HY67</f>
        <v/>
      </c>
      <c r="FC65" s="10" t="str">
        <f>'LibPAS export'!HZ67</f>
        <v/>
      </c>
      <c r="FD65" s="203" t="s">
        <v>1530</v>
      </c>
      <c r="FE65" s="203" t="s">
        <v>1530</v>
      </c>
      <c r="FF65" s="203" t="s">
        <v>1530</v>
      </c>
      <c r="FG65" s="203" t="s">
        <v>1530</v>
      </c>
      <c r="FH65" s="203" t="s">
        <v>1530</v>
      </c>
      <c r="FI65" s="203" t="s">
        <v>1530</v>
      </c>
      <c r="FJ65" s="203" t="s">
        <v>1530</v>
      </c>
      <c r="FK65" s="203" t="s">
        <v>1530</v>
      </c>
      <c r="FL65" s="203" t="s">
        <v>1530</v>
      </c>
      <c r="FM65" s="203" t="s">
        <v>1530</v>
      </c>
      <c r="FN65" s="203" t="s">
        <v>1530</v>
      </c>
      <c r="FO65" s="203" t="s">
        <v>1530</v>
      </c>
      <c r="FP65" s="203" t="s">
        <v>1530</v>
      </c>
      <c r="FQ65" s="203" t="s">
        <v>1530</v>
      </c>
      <c r="FR65" s="203" t="s">
        <v>1530</v>
      </c>
      <c r="FS65" s="203" t="s">
        <v>1530</v>
      </c>
      <c r="FT65" s="203" t="s">
        <v>1530</v>
      </c>
      <c r="FU65" s="203" t="s">
        <v>1530</v>
      </c>
      <c r="FV65" s="203" t="s">
        <v>1530</v>
      </c>
      <c r="FW65" s="203" t="s">
        <v>1530</v>
      </c>
      <c r="FX65" s="203" t="s">
        <v>1530</v>
      </c>
      <c r="FY65" s="203" t="s">
        <v>1530</v>
      </c>
      <c r="FZ65" s="203" t="s">
        <v>1530</v>
      </c>
      <c r="GA65" s="203" t="s">
        <v>1530</v>
      </c>
      <c r="GB65" s="203" t="s">
        <v>1530</v>
      </c>
      <c r="GC65" s="203" t="str">
        <f>'LibPAS export'!G67</f>
        <v>NC0088</v>
      </c>
      <c r="GD65" s="203" t="str">
        <f>'LibPAS export'!H67</f>
        <v>M-ROANOKE RAPIDS</v>
      </c>
      <c r="GE65" s="203" t="str">
        <f>'LibPAS export'!I67</f>
        <v>HQ</v>
      </c>
      <c r="GF65" s="203" t="str">
        <f>'LibPAS export'!J67</f>
        <v>CI</v>
      </c>
      <c r="GG65" s="203" t="str">
        <f>'LibPAS export'!K67</f>
        <v>SO</v>
      </c>
      <c r="GH65" s="203" t="str">
        <f>'LibPAS export'!L67</f>
        <v>Y</v>
      </c>
      <c r="GI65" s="203" t="str">
        <f>'LibPAS export'!M67</f>
        <v>CI1</v>
      </c>
      <c r="GJ65" s="203" t="str">
        <f>'LibPAS export'!N67</f>
        <v>N</v>
      </c>
      <c r="GK65" s="258">
        <f>'LibPAS export'!O67</f>
        <v>15691</v>
      </c>
      <c r="GL65" s="203">
        <f>'LibPAS export'!AH67</f>
        <v>1</v>
      </c>
      <c r="GM65" s="203" t="str">
        <f>'LibPAS export'!AI67</f>
        <v>Municipal</v>
      </c>
      <c r="GN65" s="203" t="str">
        <f>'LibPAS export'!P67</f>
        <v>No</v>
      </c>
      <c r="GO65" s="203">
        <f>'LibPAS export'!Q67</f>
        <v>84</v>
      </c>
      <c r="GP65" s="203">
        <f>'LibPAS export'!R67</f>
        <v>21</v>
      </c>
      <c r="GQ65" s="203">
        <f>'LibPAS export'!S67</f>
        <v>940</v>
      </c>
      <c r="GR65" s="203">
        <f>'LibPAS export'!T67</f>
        <v>3667</v>
      </c>
      <c r="GS65" s="203">
        <f>'LibPAS export'!U67</f>
        <v>9</v>
      </c>
      <c r="GT65" s="203">
        <f>'LibPAS export'!V67</f>
        <v>1</v>
      </c>
      <c r="GU65" s="203">
        <f>'LibPAS export'!W67</f>
        <v>18</v>
      </c>
      <c r="GV65" s="203">
        <f>'LibPAS export'!X67</f>
        <v>782</v>
      </c>
      <c r="GW65" s="283">
        <f>'LibPAS export'!GF67</f>
        <v>0.62075999999999998</v>
      </c>
      <c r="GX65" s="283">
        <f>'LibPAS export'!GG67</f>
        <v>0.23261000000000001</v>
      </c>
      <c r="GY65" s="245">
        <f>'LibPAS export'!GH67</f>
        <v>20.165469999999999</v>
      </c>
      <c r="GZ65" s="245">
        <f>'LibPAS export'!GI67</f>
        <v>25.97015</v>
      </c>
      <c r="HA65" s="245">
        <f>'LibPAS export'!GJ67</f>
        <v>14.81818</v>
      </c>
      <c r="HB65" s="284">
        <f>'LibPAS export'!JC67</f>
        <v>5.8922699999999999</v>
      </c>
      <c r="HC65" s="284">
        <f>'LibPAS export'!JD67</f>
        <v>4.0946899999999999</v>
      </c>
      <c r="HD65" s="284">
        <f>'LibPAS export'!JE67</f>
        <v>0.58699999999999997</v>
      </c>
      <c r="HE65" s="284">
        <f>'LibPAS export'!JF67</f>
        <v>17.952169999999999</v>
      </c>
      <c r="HF65" s="284">
        <f>'LibPAS export'!JG67</f>
        <v>12.475429999999999</v>
      </c>
      <c r="HG65" s="284">
        <f>'LibPAS export'!JH67</f>
        <v>1.7884199999999999</v>
      </c>
      <c r="HH65" s="284">
        <f>'LibPAS export'!JI67</f>
        <v>7.7273500000000004</v>
      </c>
      <c r="HI65" s="284">
        <f>'LibPAS export'!JJ67</f>
        <v>5.3699399999999997</v>
      </c>
      <c r="HJ65" s="284">
        <f>'LibPAS export'!JK67</f>
        <v>0.76980999999999999</v>
      </c>
      <c r="HK65" s="284">
        <f>'LibPAS export'!JL67</f>
        <v>31.85408</v>
      </c>
      <c r="HL65" s="284">
        <f>'LibPAS export'!JM67</f>
        <v>22.136220000000002</v>
      </c>
      <c r="HM65" s="284">
        <f>'LibPAS export'!JN67</f>
        <v>3.1733500000000001</v>
      </c>
      <c r="HN65" s="284">
        <f>'LibPAS export'!JO67</f>
        <v>87.845879999999994</v>
      </c>
      <c r="HO65" s="284">
        <f>'LibPAS export'!JP67</f>
        <v>61.046379999999999</v>
      </c>
      <c r="HP65" s="284">
        <f>'LibPAS export'!JQ67</f>
        <v>8.7513400000000008</v>
      </c>
      <c r="HQ65" s="284">
        <f>'LibPAS export'!JR67</f>
        <v>17.520420000000001</v>
      </c>
      <c r="HR65" s="284">
        <f>'LibPAS export'!JS67</f>
        <v>12.17539</v>
      </c>
      <c r="HS65" s="284">
        <f>'LibPAS export'!JT67</f>
        <v>1.7454099999999999</v>
      </c>
      <c r="HT65" s="284">
        <f>'LibPAS export'!JU67</f>
        <v>2.6632500000000001</v>
      </c>
      <c r="HU65" s="284">
        <f>'LibPAS export'!JV67</f>
        <v>2.03078</v>
      </c>
      <c r="HV65" s="284">
        <f>'LibPAS export'!JW67</f>
        <v>2.4788600000000001</v>
      </c>
      <c r="HW65" s="284">
        <f>'LibPAS export'!JX67</f>
        <v>7.8740199999999998</v>
      </c>
      <c r="HX65" s="284">
        <f>'LibPAS export'!JY67</f>
        <v>0.49264000000000002</v>
      </c>
      <c r="HY65" s="284">
        <f>'LibPAS export'!JZ67</f>
        <v>0.89566999999999997</v>
      </c>
      <c r="HZ65" s="284">
        <f>'LibPAS export'!KA67</f>
        <v>0.87412999999999996</v>
      </c>
      <c r="IA65" s="284">
        <f>'LibPAS export'!KB67</f>
        <v>0.17863999999999999</v>
      </c>
      <c r="IB65" s="284">
        <f>'LibPAS export'!KC67</f>
        <v>2.1700000000000001E-3</v>
      </c>
      <c r="IC65" s="284">
        <f>'LibPAS export'!KD67</f>
        <v>6.8799999999999998E-3</v>
      </c>
      <c r="ID65" s="284">
        <f>'LibPAS export'!KE67</f>
        <v>0.46422000000000002</v>
      </c>
      <c r="IE65" s="284">
        <f>'LibPAS export'!KF67</f>
        <v>4.1549999999999997E-2</v>
      </c>
      <c r="IF65" s="284">
        <f>'LibPAS export'!KG67</f>
        <v>0.11089</v>
      </c>
      <c r="IG65" s="284">
        <f>'LibPAS export'!KH67</f>
        <v>1564</v>
      </c>
      <c r="IH65" s="284">
        <f>'LibPAS export'!KI67</f>
        <v>7730</v>
      </c>
      <c r="II65" s="284">
        <f>'LibPAS export'!KJ67</f>
        <v>7730</v>
      </c>
      <c r="IJ65" s="284">
        <f>'LibPAS export'!KK67</f>
        <v>6450</v>
      </c>
      <c r="IK65" s="284">
        <f>'LibPAS export'!KL67</f>
        <v>31865</v>
      </c>
      <c r="IL65" s="284">
        <f>'LibPAS export'!KM67</f>
        <v>31865</v>
      </c>
      <c r="IM65" s="284">
        <f>'LibPAS export'!KN67</f>
        <v>41789</v>
      </c>
      <c r="IN65" s="284">
        <f>'LibPAS export'!KO67</f>
        <v>41789</v>
      </c>
      <c r="IO65" s="284">
        <f>'LibPAS export'!KP67</f>
        <v>0.58996000000000004</v>
      </c>
      <c r="IP65" s="284">
        <f>'LibPAS export'!KQ67</f>
        <v>8459</v>
      </c>
      <c r="IQ65" s="284">
        <f>'LibPAS export'!KR67</f>
        <v>4.06698</v>
      </c>
      <c r="IR65" s="284">
        <f>'LibPAS export'!KS67</f>
        <v>0.85016999999999998</v>
      </c>
      <c r="IS65" s="284">
        <f>'LibPAS export'!KT67</f>
        <v>14.396789999999999</v>
      </c>
      <c r="IT65" s="284">
        <f>'LibPAS export'!KU67</f>
        <v>0.34364</v>
      </c>
      <c r="IU65" s="284">
        <f>'LibPAS export'!KV67</f>
        <v>0.10197000000000001</v>
      </c>
      <c r="IV65" s="284">
        <f>'LibPAS export'!KW67</f>
        <v>15.69256</v>
      </c>
      <c r="IW65" s="284">
        <f>'LibPAS export'!KX67</f>
        <v>10.90517</v>
      </c>
      <c r="IX65" s="284">
        <f>'LibPAS export'!KY67</f>
        <v>4.51431</v>
      </c>
      <c r="IY65" s="284">
        <f>'LibPAS export'!KZ67</f>
        <v>0</v>
      </c>
      <c r="IZ65" s="284">
        <f>'LibPAS export'!LA67</f>
        <v>2.2899999999999999E-3</v>
      </c>
      <c r="JA65" s="284">
        <f>'LibPAS export'!LB67</f>
        <v>1.79816</v>
      </c>
      <c r="JB65" s="284">
        <f>'LibPAS export'!LC67</f>
        <v>4.2700000000000004E-3</v>
      </c>
      <c r="JC65" s="284">
        <f>'LibPAS export'!LD67</f>
        <v>7.2910000000000003E-2</v>
      </c>
      <c r="JD65" s="284">
        <f>'LibPAS export'!LE67</f>
        <v>0.36015999999999998</v>
      </c>
      <c r="JE65" s="284">
        <f>'LibPAS export'!LF67</f>
        <v>2.6246700000000001</v>
      </c>
      <c r="JF65" s="284">
        <f>'LibPAS export'!LG67</f>
        <v>2.2104400000000002</v>
      </c>
      <c r="JG65" s="284">
        <f>'LibPAS export'!LH67</f>
        <v>0.25109999999999999</v>
      </c>
      <c r="JH65" s="284">
        <f>'LibPAS export'!LI67</f>
        <v>2057</v>
      </c>
      <c r="JI65" s="284">
        <f>'LibPAS export'!LJ67</f>
        <v>4.8848099999999999</v>
      </c>
      <c r="JJ65" s="284">
        <f>'LibPAS export'!LK67</f>
        <v>3.2240799999999998</v>
      </c>
      <c r="JK65" s="284">
        <f>'LibPAS export'!LL67</f>
        <v>270</v>
      </c>
      <c r="JL65" s="284">
        <f>'LibPAS export'!LM67</f>
        <v>300</v>
      </c>
      <c r="JM65" s="284">
        <f>'LibPAS export'!LN67</f>
        <v>15.69256</v>
      </c>
      <c r="JN65" s="284">
        <f>'LibPAS export'!LO67</f>
        <v>1.56332</v>
      </c>
      <c r="JO65" s="284">
        <f>'LibPAS export'!LP67</f>
        <v>1.0847599999999999</v>
      </c>
      <c r="JP65" s="284">
        <f>'LibPAS export'!LQ67</f>
        <v>0.31483</v>
      </c>
      <c r="JQ65" s="284">
        <f>'LibPAS export'!LR67</f>
        <v>6.3729999999999995E-2</v>
      </c>
      <c r="JR65" s="284">
        <f>'LibPAS export'!LS67</f>
        <v>0.28726000000000002</v>
      </c>
      <c r="JS65" s="284">
        <f>'LibPAS export'!LT67</f>
        <v>0</v>
      </c>
      <c r="JT65" s="284">
        <f>'LibPAS export'!LU67</f>
        <v>2</v>
      </c>
      <c r="JU65" s="284">
        <f>'LibPAS export'!LV67</f>
        <v>1.3114399999999999</v>
      </c>
      <c r="JV65" s="284">
        <f>'LibPAS export'!LW67</f>
        <v>803</v>
      </c>
      <c r="JW65" s="284">
        <f>'LibPAS export'!LX67</f>
        <v>13.770530000000001</v>
      </c>
      <c r="JX65" s="284">
        <f>'LibPAS export'!LY67</f>
        <v>612</v>
      </c>
      <c r="JY65" s="284">
        <f>'LibPAS export'!LZ67</f>
        <v>3.3405399999999998</v>
      </c>
      <c r="JZ65" s="284">
        <f>'LibPAS export'!MA67</f>
        <v>18.059200000000001</v>
      </c>
      <c r="KA65" s="284">
        <f>'LibPAS export'!MB67</f>
        <v>0.24259</v>
      </c>
      <c r="KB65" s="284">
        <f>'LibPAS export'!MC67</f>
        <v>148</v>
      </c>
      <c r="KC65" s="284">
        <f>'LibPAS export'!MD67</f>
        <v>1.6950400000000001</v>
      </c>
      <c r="KD65" s="284">
        <f>'LibPAS export'!ME67</f>
        <v>0.76980999999999999</v>
      </c>
      <c r="KE65" s="284">
        <f>'LibPAS export'!MF67</f>
        <v>2.2229399999999999</v>
      </c>
      <c r="KF65" s="284">
        <f>'LibPAS export'!MG67</f>
        <v>14.747310000000001</v>
      </c>
      <c r="KG65" s="284">
        <f>'LibPAS export'!MH67</f>
        <v>3.0467300000000002</v>
      </c>
      <c r="KH65" s="284">
        <f>'LibPAS export'!MI67</f>
        <v>7.7273500000000004</v>
      </c>
      <c r="KI65" s="284">
        <f>'LibPAS export'!MJ67</f>
        <v>44.5</v>
      </c>
      <c r="KJ65" s="284">
        <f>'LibPAS export'!MK67</f>
        <v>34638</v>
      </c>
      <c r="KK65" s="284">
        <f>'LibPAS export'!ML67</f>
        <v>27403</v>
      </c>
      <c r="KL65" s="284">
        <f>'LibPAS export'!MM67</f>
        <v>0.11821</v>
      </c>
      <c r="KM65" s="284">
        <f>'LibPAS export'!MN67</f>
        <v>0.63907000000000003</v>
      </c>
      <c r="KN65" s="284">
        <f>'LibPAS export'!MO67</f>
        <v>0.15503</v>
      </c>
      <c r="KO65" s="284">
        <f>'LibPAS export'!MP67</f>
        <v>2.393E-2</v>
      </c>
      <c r="KP65" s="284">
        <f>'LibPAS export'!MQ67</f>
        <v>0.12937000000000001</v>
      </c>
      <c r="KQ65" s="284">
        <f>'LibPAS export'!MR67</f>
        <v>3.1379999999999998E-2</v>
      </c>
      <c r="KR65" s="284">
        <f>'LibPAS export'!MS67</f>
        <v>1</v>
      </c>
      <c r="KS65" s="284">
        <f>'LibPAS export'!MT67</f>
        <v>0.2024291</v>
      </c>
      <c r="KT65" s="284">
        <f>'LibPAS export'!MU67</f>
        <v>0.79757089999999997</v>
      </c>
      <c r="KU65" s="284">
        <f>'LibPAS export'!MV67</f>
        <v>0.2088737</v>
      </c>
      <c r="KV65" s="284">
        <f>'LibPAS export'!MW67</f>
        <v>0.79112629999999995</v>
      </c>
      <c r="KW65" s="284">
        <f>'LibPAS export'!MX67</f>
        <v>9.9621500000000002E-2</v>
      </c>
      <c r="KX65" s="284">
        <f>'LibPAS export'!MY67</f>
        <v>0</v>
      </c>
      <c r="KY65" s="284">
        <f>'LibPAS export'!MZ67</f>
        <v>0.14515169999999999</v>
      </c>
      <c r="KZ65" s="284">
        <f>'LibPAS export'!NA67</f>
        <v>3.0495600000000001E-2</v>
      </c>
      <c r="LA65" s="284">
        <f>'LibPAS export'!NB67</f>
        <v>0.20545260000000001</v>
      </c>
      <c r="LB65" s="284">
        <f>'LibPAS export'!NC67</f>
        <v>6.9125900000000004E-2</v>
      </c>
      <c r="LC65" s="284">
        <f>'LibPAS export'!ND67</f>
        <v>0.54977419999999999</v>
      </c>
      <c r="LD65" s="284">
        <f>'LibPAS export'!NE67</f>
        <v>0.69492589999999999</v>
      </c>
      <c r="LE65" s="284">
        <f>'LibPAS export'!NF67</f>
        <v>2.1898000000000001E-2</v>
      </c>
      <c r="LF65" s="284">
        <f>'LibPAS export'!NG67</f>
        <v>0.91742749999999995</v>
      </c>
      <c r="LG65" s="284">
        <f>'LibPAS export'!NH67</f>
        <v>6.4979E-3</v>
      </c>
      <c r="LH65" s="284">
        <f>'LibPAS export'!NI67</f>
        <v>5.4176500000000002E-2</v>
      </c>
      <c r="LI65" s="284">
        <f>'LibPAS export'!NJ67</f>
        <v>7235</v>
      </c>
      <c r="LJ65" s="284">
        <f>'LibPAS export'!NK67</f>
        <v>2.3231999999999999</v>
      </c>
      <c r="LK65" s="284">
        <f>'LibPAS export'!NL67</f>
        <v>15691</v>
      </c>
      <c r="LL65" s="284">
        <f>'LibPAS export'!NM67</f>
        <v>15691</v>
      </c>
      <c r="LM65" s="284">
        <f>'LibPAS export'!NN67</f>
        <v>3176</v>
      </c>
      <c r="LN65" s="284">
        <f>'LibPAS export'!NO67</f>
        <v>0.69388499999999997</v>
      </c>
      <c r="LO65" s="284">
        <f>'LibPAS export'!NP67</f>
        <v>0</v>
      </c>
      <c r="LP65" s="284">
        <f>'LibPAS export'!NQ67</f>
        <v>0.30611500000000003</v>
      </c>
      <c r="LQ65" s="284">
        <f>'LibPAS export'!NR67</f>
        <v>0.30869999999999997</v>
      </c>
      <c r="LR65" s="284">
        <f>'LibPAS export'!NS67</f>
        <v>1.1692199999999999</v>
      </c>
      <c r="LS65" s="284">
        <f>'LibPAS export'!NT67</f>
        <v>0.24421999999999999</v>
      </c>
      <c r="LT65" s="284">
        <f>'LibPAS export'!NU67</f>
        <v>0</v>
      </c>
      <c r="LU65" s="284">
        <f>'LibPAS export'!NV67</f>
        <v>2.4551400000000001</v>
      </c>
      <c r="LV65" s="284">
        <f>'LibPAS export'!NW67</f>
        <v>5</v>
      </c>
      <c r="LW65" s="284">
        <f>'LibPAS export'!NX67</f>
        <v>1.7035899999999999</v>
      </c>
      <c r="LX65" s="284">
        <f>'LibPAS export'!NY67</f>
        <v>0.16971</v>
      </c>
      <c r="LY65" s="284">
        <f>'LibPAS export'!NZ67</f>
        <v>0.16971</v>
      </c>
      <c r="LZ65" s="285">
        <f>'LibPAS export'!EH67</f>
        <v>5.8093600000000002E-2</v>
      </c>
      <c r="MA65" s="285">
        <f>'LibPAS export'!EI67</f>
        <v>5.0819999999999999E-4</v>
      </c>
      <c r="MB65" s="285">
        <f>'LibPAS export'!EJ67</f>
        <v>0.43337949999999997</v>
      </c>
      <c r="MC65" s="285">
        <f>'LibPAS export'!EK67</f>
        <v>0</v>
      </c>
      <c r="MD65" s="285">
        <f>'LibPAS export'!EL67</f>
        <v>0.3983257</v>
      </c>
      <c r="ME65" s="285">
        <f>'LibPAS export'!EM67</f>
        <v>9.4589999999999995E-4</v>
      </c>
      <c r="MF65" s="285">
        <f>'LibPAS export'!EN67</f>
        <v>0.48965189999999997</v>
      </c>
      <c r="MG65" s="285">
        <f>'LibPAS export'!EO67</f>
        <v>5.2404199999999998E-2</v>
      </c>
      <c r="MH65" s="285">
        <f>'LibPAS export'!EP67</f>
        <v>0.33630860000000001</v>
      </c>
      <c r="MI65" s="285"/>
    </row>
    <row r="66" spans="1:347" x14ac:dyDescent="0.2">
      <c r="A66" s="6" t="str">
        <f>'LibPAS export'!G68</f>
        <v>NC0053</v>
      </c>
      <c r="B66" s="6" t="s">
        <v>2857</v>
      </c>
      <c r="C66" s="203" t="s">
        <v>2086</v>
      </c>
      <c r="D66" s="203" t="s">
        <v>2087</v>
      </c>
      <c r="E66" s="203" t="str">
        <f>'LibPAS export'!AG68</f>
        <v>ROBESON COUNTY PUBLIC LIBRARY</v>
      </c>
      <c r="F66" s="203" t="str">
        <f>'LibPAS export'!AJ68</f>
        <v>ROBESON</v>
      </c>
      <c r="G66" s="203" t="str">
        <f>'LibPAS export'!Y68</f>
        <v>PO BOX 988</v>
      </c>
      <c r="H66" s="203" t="str">
        <f>'LibPAS export'!Z68</f>
        <v>LUMBERTON</v>
      </c>
      <c r="I66" s="203" t="str">
        <f>'LibPAS export'!AA68</f>
        <v>28359</v>
      </c>
      <c r="J66" s="203" t="str">
        <f>'LibPAS export'!AB68</f>
        <v>0988</v>
      </c>
      <c r="K66" s="203" t="str">
        <f>'LibPAS export'!AC68</f>
        <v>101 N CHESTNUT ST</v>
      </c>
      <c r="L66" s="203" t="str">
        <f>'LibPAS export'!AD68</f>
        <v>LUMBERTON</v>
      </c>
      <c r="M66" s="203" t="str">
        <f>'LibPAS export'!AE68</f>
        <v>28358</v>
      </c>
      <c r="N66" s="203" t="str">
        <f>'LibPAS export'!AF68</f>
        <v>0988</v>
      </c>
      <c r="O66" s="203" t="str">
        <f>'LibPAS export'!AK68</f>
        <v>Catie Roche</v>
      </c>
      <c r="P66" s="203" t="str">
        <f>'LibPAS export'!AL68</f>
        <v>(910) 738-4859</v>
      </c>
      <c r="Q66" s="203" t="str">
        <f>'LibPAS export'!AM68</f>
        <v>(910) 739-8321</v>
      </c>
      <c r="R66" s="203" t="str">
        <f>'LibPAS export'!AN68</f>
        <v>croche@robesoncountylibrary.org</v>
      </c>
      <c r="S66" s="203" t="str">
        <f>'LibPAS export'!AO68</f>
        <v>Catie Roche</v>
      </c>
      <c r="T66" s="203" t="str">
        <f>'LibPAS export'!AP68</f>
        <v>Director</v>
      </c>
      <c r="U66" s="203" t="str">
        <f>'LibPAS export'!AQ68</f>
        <v>(910) 738-6563</v>
      </c>
      <c r="V66" s="203" t="str">
        <f>'LibPAS export'!AR68</f>
        <v>(910) 739-8321</v>
      </c>
      <c r="W66" s="203" t="str">
        <f>'LibPAS export'!AS68</f>
        <v>croche@robesoncountylibrary.org</v>
      </c>
      <c r="X66" s="203">
        <f>'LibPAS export'!BB68</f>
        <v>1</v>
      </c>
      <c r="Y66" s="203">
        <f>'LibPAS export'!BC68</f>
        <v>6</v>
      </c>
      <c r="Z66" s="203">
        <f>'LibPAS export'!BD68</f>
        <v>1</v>
      </c>
      <c r="AA66" s="203">
        <f>'LibPAS export'!BE68</f>
        <v>1</v>
      </c>
      <c r="AB66" s="10">
        <f>'LibPAS export'!BH68</f>
        <v>14248</v>
      </c>
      <c r="AC66" s="203">
        <f>'LibPAS export'!BI68</f>
        <v>3</v>
      </c>
      <c r="AD66" s="203">
        <f>'LibPAS export'!BJ68</f>
        <v>0</v>
      </c>
      <c r="AE66" s="203">
        <f>'LibPAS export'!BK68</f>
        <v>3</v>
      </c>
      <c r="AF66" s="203">
        <f>'LibPAS export'!BL68</f>
        <v>14.26</v>
      </c>
      <c r="AG66" s="203">
        <f>'LibPAS export'!BM68</f>
        <v>17.260000000000002</v>
      </c>
      <c r="AH66" s="286">
        <f>'LibPAS export'!BN68</f>
        <v>0.1738123</v>
      </c>
      <c r="AI66" s="246">
        <f>'LibPAS export'!BO68</f>
        <v>64504</v>
      </c>
      <c r="AJ66" s="246" t="str">
        <f>'LibPAS export'!BP68</f>
        <v/>
      </c>
      <c r="AK66" s="274" t="str">
        <f>'LibPAS export'!BQ68</f>
        <v>2011</v>
      </c>
      <c r="AL66" s="276">
        <f>'LibPAS export'!BR68</f>
        <v>37230</v>
      </c>
      <c r="AM66" s="276">
        <f>'LibPAS export'!BS68</f>
        <v>8.25</v>
      </c>
      <c r="AN66" s="276">
        <f>'LibPAS export'!BT68</f>
        <v>9</v>
      </c>
      <c r="AO66" s="276">
        <f>'LibPAS export'!BU68</f>
        <v>10</v>
      </c>
      <c r="AP66" s="246">
        <f>'LibPAS export'!BW68</f>
        <v>310200</v>
      </c>
      <c r="AQ66" s="246">
        <f>'LibPAS export'!BX68</f>
        <v>387000</v>
      </c>
      <c r="AR66" s="246">
        <f>'LibPAS export'!BY68</f>
        <v>697200</v>
      </c>
      <c r="AS66" s="246">
        <f>'LibPAS export'!BZ68</f>
        <v>207727</v>
      </c>
      <c r="AT66" s="246">
        <f>'LibPAS export'!CA68</f>
        <v>0</v>
      </c>
      <c r="AU66" s="246">
        <f>'LibPAS export'!CB68</f>
        <v>207727</v>
      </c>
      <c r="AV66" s="246">
        <f>'LibPAS export'!CC68</f>
        <v>40000</v>
      </c>
      <c r="AW66" s="246">
        <f>'LibPAS export'!CD68</f>
        <v>0</v>
      </c>
      <c r="AX66" s="246">
        <f>'LibPAS export'!CE68</f>
        <v>40000</v>
      </c>
      <c r="AY66" s="246">
        <f>'LibPAS export'!CF68</f>
        <v>111609</v>
      </c>
      <c r="AZ66" s="246">
        <f>'LibPAS export'!BV68</f>
        <v>1056536</v>
      </c>
      <c r="BA66" s="246">
        <f>'LibPAS export'!CH68</f>
        <v>496000</v>
      </c>
      <c r="BB66" s="246">
        <f>'LibPAS export'!CI68</f>
        <v>171057</v>
      </c>
      <c r="BC66" s="246">
        <f>'LibPAS export'!CJ68</f>
        <v>667057</v>
      </c>
      <c r="BD66" s="246">
        <f>'LibPAS export'!CK68</f>
        <v>91289</v>
      </c>
      <c r="BE66" s="246">
        <f>'LibPAS export'!CL68</f>
        <v>3985</v>
      </c>
      <c r="BF66" s="246">
        <f>'LibPAS export'!CM68</f>
        <v>3797</v>
      </c>
      <c r="BG66" s="246">
        <f>'LibPAS export'!CN68</f>
        <v>99071</v>
      </c>
      <c r="BH66" s="246">
        <f>'LibPAS export'!CO68</f>
        <v>268670</v>
      </c>
      <c r="BI66" s="246">
        <f>'LibPAS export'!CP68</f>
        <v>1034798</v>
      </c>
      <c r="BJ66" s="246">
        <f>'LibPAS export'!CQ68</f>
        <v>18930</v>
      </c>
      <c r="BK66" s="283">
        <f>'LibPAS export'!CG68</f>
        <v>1.7916999999999999E-2</v>
      </c>
      <c r="BL66" s="246">
        <f>'LibPAS export'!CR68</f>
        <v>10000</v>
      </c>
      <c r="BM66" s="246">
        <f>'LibPAS export'!CS68</f>
        <v>0</v>
      </c>
      <c r="BN66" s="246">
        <f>'LibPAS export'!CT68</f>
        <v>0</v>
      </c>
      <c r="BO66" s="246">
        <f>'LibPAS export'!CU68</f>
        <v>0</v>
      </c>
      <c r="BP66" s="246">
        <f>'LibPAS export'!CV68</f>
        <v>10000</v>
      </c>
      <c r="BQ66" s="246">
        <f>'LibPAS export'!CW68</f>
        <v>0</v>
      </c>
      <c r="BR66" s="10">
        <f>'LibPAS export'!CY68</f>
        <v>54101</v>
      </c>
      <c r="BS66" s="10">
        <f>'LibPAS export'!CZ68</f>
        <v>48975</v>
      </c>
      <c r="BT66" s="10">
        <f>'LibPAS export'!DA68</f>
        <v>103076</v>
      </c>
      <c r="BU66" s="10">
        <f>'LibPAS export'!DB68</f>
        <v>28358</v>
      </c>
      <c r="BV66" s="10">
        <f>'LibPAS export'!DC68</f>
        <v>16476</v>
      </c>
      <c r="BW66" s="10">
        <f>'LibPAS export'!DD68</f>
        <v>44834</v>
      </c>
      <c r="BX66" s="10">
        <f>'LibPAS export'!DE68</f>
        <v>4540</v>
      </c>
      <c r="BY66" s="10">
        <f>'LibPAS export'!DF68</f>
        <v>263</v>
      </c>
      <c r="BZ66" s="10">
        <f>'LibPAS export'!DG68</f>
        <v>4803</v>
      </c>
      <c r="CA66" s="10">
        <f>'LibPAS export'!DH68</f>
        <v>152713</v>
      </c>
      <c r="CB66" s="10" t="str">
        <f>'LibPAS export'!DI68</f>
        <v/>
      </c>
      <c r="CC66" s="10">
        <f>'LibPAS export'!DJ68</f>
        <v>152713</v>
      </c>
      <c r="CD66" s="10">
        <f>'LibPAS export'!DK68</f>
        <v>0</v>
      </c>
      <c r="CE66" s="258">
        <f>'LibPAS export'!DX68</f>
        <v>28215</v>
      </c>
      <c r="CF66" s="244">
        <f>'LibPAS export'!DP68</f>
        <v>2</v>
      </c>
      <c r="CG66" s="244">
        <f>'LibPAS export'!DQ68</f>
        <v>67</v>
      </c>
      <c r="CH66" s="244">
        <f>'LibPAS export'!DR68</f>
        <v>69</v>
      </c>
      <c r="CI66" s="258">
        <f>'LibPAS export'!DM68</f>
        <v>611</v>
      </c>
      <c r="CJ66" s="258">
        <f>'LibPAS export'!EC68</f>
        <v>1920</v>
      </c>
      <c r="CK66" s="258">
        <f>'LibPAS export'!DN68</f>
        <v>10710</v>
      </c>
      <c r="CL66" s="258">
        <f>'LibPAS export'!EG68</f>
        <v>563</v>
      </c>
      <c r="CM66" s="203">
        <f>'LibPAS export'!DS68</f>
        <v>0</v>
      </c>
      <c r="CN66" s="203">
        <f>'LibPAS export'!EQ68</f>
        <v>2</v>
      </c>
      <c r="CO66" s="244">
        <f>'LibPAS export'!DL68</f>
        <v>58</v>
      </c>
      <c r="CP66" s="10">
        <f>'LibPAS export'!ET68</f>
        <v>47244</v>
      </c>
      <c r="CQ66" s="10">
        <f>'LibPAS export'!EU68</f>
        <v>16734</v>
      </c>
      <c r="CR66" s="10">
        <f>'LibPAS export'!EV68</f>
        <v>63978</v>
      </c>
      <c r="CS66" s="10">
        <f>'LibPAS export'!EW68</f>
        <v>8003</v>
      </c>
      <c r="CT66" s="10">
        <f>'LibPAS export'!EX68</f>
        <v>198</v>
      </c>
      <c r="CU66" s="10">
        <f>'LibPAS export'!EY68</f>
        <v>8201</v>
      </c>
      <c r="CV66" s="10">
        <f>'LibPAS export'!EZ68</f>
        <v>15282</v>
      </c>
      <c r="CW66" s="10">
        <f>'LibPAS export'!FA68</f>
        <v>7979</v>
      </c>
      <c r="CX66" s="10">
        <f>'LibPAS export'!FB68</f>
        <v>23261</v>
      </c>
      <c r="CY66" s="10">
        <f>'LibPAS export'!FC68</f>
        <v>95440</v>
      </c>
      <c r="CZ66" s="10">
        <f>'LibPAS export'!FE68</f>
        <v>3998</v>
      </c>
      <c r="DA66" s="10" t="str">
        <f>'LibPAS export'!FF68</f>
        <v/>
      </c>
      <c r="DB66" s="10">
        <f>'LibPAS export'!FG68</f>
        <v>99438</v>
      </c>
      <c r="DC66" s="10">
        <f>'LibPAS export'!FH68</f>
        <v>809</v>
      </c>
      <c r="DD66" s="10">
        <f>'LibPAS export'!FQ68</f>
        <v>44</v>
      </c>
      <c r="DE66" s="10">
        <f t="shared" si="0"/>
        <v>853</v>
      </c>
      <c r="DF66" s="10">
        <f>'LibPAS export'!FI68</f>
        <v>17991</v>
      </c>
      <c r="DG66" s="10">
        <f>'LibPAS export'!FN68</f>
        <v>75</v>
      </c>
      <c r="DH66" s="10" t="str">
        <f>'LibPAS export'!FR68</f>
        <v/>
      </c>
      <c r="DI66" s="10">
        <f>'LibPAS export'!FS68</f>
        <v>119</v>
      </c>
      <c r="DJ66" s="258" t="str">
        <f>'LibPAS export'!FJ68</f>
        <v/>
      </c>
      <c r="DK66" s="258">
        <f>'LibPAS export'!FK68</f>
        <v>18800</v>
      </c>
      <c r="DL66" s="10">
        <f>'LibPAS export'!FU68</f>
        <v>75180</v>
      </c>
      <c r="DM66" s="10">
        <f>'LibPAS export'!FV68</f>
        <v>65438</v>
      </c>
      <c r="DN66" s="10">
        <f>'LibPAS export'!FW68</f>
        <v>8542</v>
      </c>
      <c r="DO66" s="10" t="str">
        <f>'LibPAS export'!FX68</f>
        <v/>
      </c>
      <c r="DP66" s="10">
        <f>'LibPAS export'!ER68</f>
        <v>149160</v>
      </c>
      <c r="DQ66" s="10" t="str">
        <f>'LibPAS export'!FY68</f>
        <v/>
      </c>
      <c r="DR66" s="10">
        <f>'LibPAS export'!GA68</f>
        <v>31613</v>
      </c>
      <c r="DS66" s="10">
        <f>'LibPAS export'!GB68</f>
        <v>10422</v>
      </c>
      <c r="DT66" s="10">
        <f>'LibPAS export'!GC68</f>
        <v>42035</v>
      </c>
      <c r="DU66" s="10">
        <f>'LibPAS export'!GD68</f>
        <v>198007</v>
      </c>
      <c r="DV66" s="244">
        <f>'LibPAS export'!GO68</f>
        <v>14</v>
      </c>
      <c r="DW66" s="244" t="str">
        <f>'LibPAS export'!GP68</f>
        <v/>
      </c>
      <c r="DX66" s="244">
        <f>'LibPAS export'!GQ68</f>
        <v>299</v>
      </c>
      <c r="DY66" s="244">
        <f>'LibPAS export'!GR68</f>
        <v>15</v>
      </c>
      <c r="DZ66" s="244">
        <f>'LibPAS export'!GS68</f>
        <v>18</v>
      </c>
      <c r="EA66" s="244" t="str">
        <f>'LibPAS export'!GT68</f>
        <v/>
      </c>
      <c r="EB66" s="244">
        <f>'LibPAS export'!GU68</f>
        <v>346</v>
      </c>
      <c r="EC66" s="244">
        <f>'LibPAS export'!GV68</f>
        <v>68</v>
      </c>
      <c r="ED66" s="244" t="str">
        <f>'LibPAS export'!GW68</f>
        <v/>
      </c>
      <c r="EE66" s="244">
        <f>'LibPAS export'!GX68</f>
        <v>68</v>
      </c>
      <c r="EF66" s="10">
        <f>'LibPAS export'!HB68</f>
        <v>8418</v>
      </c>
      <c r="EG66" s="10">
        <f>'LibPAS export'!HC68</f>
        <v>894</v>
      </c>
      <c r="EH66" s="10">
        <f>'LibPAS export'!HD68</f>
        <v>9312</v>
      </c>
      <c r="EI66" s="10">
        <f>'LibPAS export'!GY68</f>
        <v>449</v>
      </c>
      <c r="EJ66" s="10" t="str">
        <f>'LibPAS export'!GZ68</f>
        <v/>
      </c>
      <c r="EK66" s="10">
        <f>'LibPAS export'!HA68</f>
        <v>449</v>
      </c>
      <c r="EL66" s="10">
        <f>'LibPAS export'!HE68</f>
        <v>9829</v>
      </c>
      <c r="EM66" s="10" t="s">
        <v>5026</v>
      </c>
      <c r="EN66" s="10" t="s">
        <v>5026</v>
      </c>
      <c r="EO66" s="10" t="s">
        <v>5026</v>
      </c>
      <c r="EP66" s="10" t="s">
        <v>5026</v>
      </c>
      <c r="EQ66" s="258">
        <f>'LibPAS export'!HQ68</f>
        <v>141</v>
      </c>
      <c r="ER66" s="258">
        <f>'LibPAS export'!HR68</f>
        <v>7698</v>
      </c>
      <c r="ES66" s="10">
        <f>'LibPAS export'!HL68</f>
        <v>43392</v>
      </c>
      <c r="ET66" s="10" t="str">
        <f>'LibPAS export'!HJ68</f>
        <v>Did not track this year</v>
      </c>
      <c r="EU66" s="10" t="str">
        <f>'LibPAS export'!HK68</f>
        <v>Did not track this year</v>
      </c>
      <c r="EV66" s="244">
        <f>'LibPAS export'!HS68</f>
        <v>19</v>
      </c>
      <c r="EW66" s="244">
        <f>'LibPAS export'!HT68</f>
        <v>261</v>
      </c>
      <c r="EX66" s="203" t="str">
        <f>'LibPAS export'!AT68</f>
        <v>www.robesoncountylibary.org</v>
      </c>
      <c r="EY66" s="244">
        <f>'LibPAS export'!HU68</f>
        <v>18</v>
      </c>
      <c r="EZ66" s="244">
        <f>'LibPAS export'!HV68</f>
        <v>55</v>
      </c>
      <c r="FA66" s="258">
        <f>'LibPAS export'!HW68</f>
        <v>59572</v>
      </c>
      <c r="FB66" s="10" t="str">
        <f>'LibPAS export'!HY68</f>
        <v/>
      </c>
      <c r="FC66" s="10" t="str">
        <f>'LibPAS export'!HZ68</f>
        <v/>
      </c>
      <c r="FD66" s="203" t="s">
        <v>1530</v>
      </c>
      <c r="FE66" s="203" t="s">
        <v>1530</v>
      </c>
      <c r="FF66" s="203" t="s">
        <v>1530</v>
      </c>
      <c r="FG66" s="203" t="s">
        <v>1530</v>
      </c>
      <c r="FH66" s="203" t="s">
        <v>1530</v>
      </c>
      <c r="FI66" s="203" t="s">
        <v>1530</v>
      </c>
      <c r="FJ66" s="203" t="s">
        <v>1530</v>
      </c>
      <c r="FK66" s="203" t="s">
        <v>1530</v>
      </c>
      <c r="FL66" s="203" t="s">
        <v>1530</v>
      </c>
      <c r="FM66" s="203" t="s">
        <v>1530</v>
      </c>
      <c r="FN66" s="203" t="s">
        <v>1530</v>
      </c>
      <c r="FO66" s="203" t="s">
        <v>1530</v>
      </c>
      <c r="FP66" s="203" t="s">
        <v>1530</v>
      </c>
      <c r="FQ66" s="203" t="s">
        <v>1530</v>
      </c>
      <c r="FR66" s="203" t="s">
        <v>1530</v>
      </c>
      <c r="FS66" s="203" t="s">
        <v>1530</v>
      </c>
      <c r="FT66" s="203" t="s">
        <v>1530</v>
      </c>
      <c r="FU66" s="203" t="s">
        <v>1530</v>
      </c>
      <c r="FV66" s="203" t="s">
        <v>1530</v>
      </c>
      <c r="FW66" s="203" t="s">
        <v>1530</v>
      </c>
      <c r="FX66" s="203" t="s">
        <v>1530</v>
      </c>
      <c r="FY66" s="203" t="s">
        <v>1530</v>
      </c>
      <c r="FZ66" s="203" t="s">
        <v>1530</v>
      </c>
      <c r="GA66" s="203" t="s">
        <v>1530</v>
      </c>
      <c r="GB66" s="203" t="s">
        <v>1530</v>
      </c>
      <c r="GC66" s="203" t="str">
        <f>'LibPAS export'!G68</f>
        <v>NC0053</v>
      </c>
      <c r="GD66" s="203" t="str">
        <f>'LibPAS export'!H68</f>
        <v>C-ROBESON</v>
      </c>
      <c r="GE66" s="203" t="str">
        <f>'LibPAS export'!I68</f>
        <v>NO</v>
      </c>
      <c r="GF66" s="203" t="str">
        <f>'LibPAS export'!J68</f>
        <v>CC</v>
      </c>
      <c r="GG66" s="203" t="str">
        <f>'LibPAS export'!K68</f>
        <v>MO</v>
      </c>
      <c r="GH66" s="203" t="str">
        <f>'LibPAS export'!L68</f>
        <v>Y</v>
      </c>
      <c r="GI66" s="203" t="str">
        <f>'LibPAS export'!M68</f>
        <v>CO1</v>
      </c>
      <c r="GJ66" s="203" t="str">
        <f>'LibPAS export'!N68</f>
        <v>N</v>
      </c>
      <c r="GK66" s="258">
        <f>'LibPAS export'!O68</f>
        <v>134822</v>
      </c>
      <c r="GL66" s="203">
        <f>'LibPAS export'!AH68</f>
        <v>1</v>
      </c>
      <c r="GM66" s="203" t="str">
        <f>'LibPAS export'!AI68</f>
        <v>County</v>
      </c>
      <c r="GN66" s="203" t="str">
        <f>'LibPAS export'!P68</f>
        <v>Yes</v>
      </c>
      <c r="GO66" s="203">
        <f>'LibPAS export'!Q68</f>
        <v>583</v>
      </c>
      <c r="GP66" s="203">
        <f>'LibPAS export'!R68</f>
        <v>85</v>
      </c>
      <c r="GQ66" s="203">
        <f>'LibPAS export'!S68</f>
        <v>2842</v>
      </c>
      <c r="GR66" s="203">
        <f>'LibPAS export'!T68</f>
        <v>14493</v>
      </c>
      <c r="GS66" s="203">
        <f>'LibPAS export'!U68</f>
        <v>113</v>
      </c>
      <c r="GT66" s="203">
        <f>'LibPAS export'!V68</f>
        <v>19</v>
      </c>
      <c r="GU66" s="203">
        <f>'LibPAS export'!W68</f>
        <v>320</v>
      </c>
      <c r="GV66" s="203">
        <f>'LibPAS export'!X68</f>
        <v>2950</v>
      </c>
      <c r="GW66" s="283">
        <f>'LibPAS export'!GF68</f>
        <v>0.94740000000000002</v>
      </c>
      <c r="GX66" s="283">
        <f>'LibPAS export'!GG68</f>
        <v>6.9199999999999999E-3</v>
      </c>
      <c r="GY66" s="245">
        <f>'LibPAS export'!GH68</f>
        <v>28.407509999999998</v>
      </c>
      <c r="GZ66" s="245">
        <f>'LibPAS export'!GI68</f>
        <v>29.65605</v>
      </c>
      <c r="HA66" s="245">
        <f>'LibPAS export'!GJ68</f>
        <v>4.8571400000000002</v>
      </c>
      <c r="HB66" s="284">
        <f>'LibPAS export'!JC68</f>
        <v>6.9375</v>
      </c>
      <c r="HC66" s="284">
        <f>'LibPAS export'!JD68</f>
        <v>4.4720899999999997</v>
      </c>
      <c r="HD66" s="284">
        <f>'LibPAS export'!JE68</f>
        <v>0.66418999999999995</v>
      </c>
      <c r="HE66" s="284">
        <f>'LibPAS export'!JF68</f>
        <v>24.617529999999999</v>
      </c>
      <c r="HF66" s="284">
        <f>'LibPAS export'!JG68</f>
        <v>15.86909</v>
      </c>
      <c r="HG66" s="284">
        <f>'LibPAS export'!JH68</f>
        <v>2.3568699999999998</v>
      </c>
      <c r="HH66" s="284">
        <f>'LibPAS export'!JI68</f>
        <v>5.22607</v>
      </c>
      <c r="HI66" s="284">
        <f>'LibPAS export'!JJ68</f>
        <v>3.3688600000000002</v>
      </c>
      <c r="HJ66" s="284">
        <f>'LibPAS export'!JK68</f>
        <v>0.50034000000000001</v>
      </c>
      <c r="HK66" s="284">
        <f>'LibPAS export'!JL68</f>
        <v>23.847670000000001</v>
      </c>
      <c r="HL66" s="284">
        <f>'LibPAS export'!JM68</f>
        <v>15.372809999999999</v>
      </c>
      <c r="HM66" s="284">
        <f>'LibPAS export'!JN68</f>
        <v>2.2831600000000001</v>
      </c>
      <c r="HN66" s="284">
        <f>'LibPAS export'!JO68</f>
        <v>105.28009</v>
      </c>
      <c r="HO66" s="284">
        <f>'LibPAS export'!JP68</f>
        <v>67.866209999999995</v>
      </c>
      <c r="HP66" s="284">
        <f>'LibPAS export'!JQ68</f>
        <v>10.079459999999999</v>
      </c>
      <c r="HQ66" s="284">
        <f>'LibPAS export'!JR68</f>
        <v>32.890410000000003</v>
      </c>
      <c r="HR66" s="284">
        <f>'LibPAS export'!JS68</f>
        <v>21.201989999999999</v>
      </c>
      <c r="HS66" s="284">
        <f>'LibPAS export'!JT68</f>
        <v>3.1489099999999999</v>
      </c>
      <c r="HT66" s="284">
        <f>'LibPAS export'!JU68</f>
        <v>1.1063499999999999</v>
      </c>
      <c r="HU66" s="284">
        <f>'LibPAS export'!JV68</f>
        <v>1.46865</v>
      </c>
      <c r="HV66" s="284">
        <f>'LibPAS export'!JW68</f>
        <v>0.45200000000000001</v>
      </c>
      <c r="HW66" s="284">
        <f>'LibPAS export'!JX68</f>
        <v>6.2091099999999999</v>
      </c>
      <c r="HX66" s="284">
        <f>'LibPAS export'!JY68</f>
        <v>0.32185000000000002</v>
      </c>
      <c r="HY66" s="284">
        <f>'LibPAS export'!JZ68</f>
        <v>0.23336000000000001</v>
      </c>
      <c r="HZ66" s="284">
        <f>'LibPAS export'!KA68</f>
        <v>0.31178</v>
      </c>
      <c r="IA66" s="284">
        <f>'LibPAS export'!KB68</f>
        <v>7.2900000000000006E-2</v>
      </c>
      <c r="IB66" s="284">
        <f>'LibPAS export'!KC68</f>
        <v>1.3999999999999999E-4</v>
      </c>
      <c r="IC66" s="284">
        <f>'LibPAS export'!KD68</f>
        <v>1.9400000000000001E-3</v>
      </c>
      <c r="ID66" s="284">
        <f>'LibPAS export'!KE68</f>
        <v>0.44185999999999998</v>
      </c>
      <c r="IE66" s="284">
        <f>'LibPAS export'!KF68</f>
        <v>5.0000000000000001E-4</v>
      </c>
      <c r="IF66" s="284">
        <f>'LibPAS export'!KG68</f>
        <v>6.9070000000000006E-2</v>
      </c>
      <c r="IG66" s="284">
        <f>'LibPAS export'!KH68</f>
        <v>2514</v>
      </c>
      <c r="IH66" s="284">
        <f>'LibPAS export'!KI68</f>
        <v>14464</v>
      </c>
      <c r="II66" s="284">
        <f>'LibPAS export'!KJ68</f>
        <v>14464</v>
      </c>
      <c r="IJ66" s="284">
        <f>'LibPAS export'!KK68</f>
        <v>11472</v>
      </c>
      <c r="IK66" s="284">
        <f>'LibPAS export'!KL68</f>
        <v>66002</v>
      </c>
      <c r="IL66" s="284">
        <f>'LibPAS export'!KM68</f>
        <v>66002</v>
      </c>
      <c r="IM66" s="284">
        <f>'LibPAS export'!KN68</f>
        <v>49720</v>
      </c>
      <c r="IN66" s="284">
        <f>'LibPAS export'!KO68</f>
        <v>49720</v>
      </c>
      <c r="IO66" s="284">
        <f>'LibPAS export'!KP68</f>
        <v>0.76548000000000005</v>
      </c>
      <c r="IP66" s="284">
        <f>'LibPAS export'!KQ68</f>
        <v>8641</v>
      </c>
      <c r="IQ66" s="284">
        <f>'LibPAS export'!KR68</f>
        <v>4.1547799999999997</v>
      </c>
      <c r="IR66" s="284">
        <f>'LibPAS export'!KS68</f>
        <v>1.5407500000000001</v>
      </c>
      <c r="IS66" s="284">
        <f>'LibPAS export'!KT68</f>
        <v>5.1712600000000002</v>
      </c>
      <c r="IT66" s="284">
        <f>'LibPAS export'!KU68</f>
        <v>0.29669000000000001</v>
      </c>
      <c r="IU66" s="284">
        <f>'LibPAS export'!KV68</f>
        <v>0.82782</v>
      </c>
      <c r="IV66" s="284">
        <f>'LibPAS export'!KW68</f>
        <v>7.8365299999999998</v>
      </c>
      <c r="IW66" s="284">
        <f>'LibPAS export'!KX68</f>
        <v>4.9476899999999997</v>
      </c>
      <c r="IX66" s="284">
        <f>'LibPAS export'!KY68</f>
        <v>1.4453100000000001</v>
      </c>
      <c r="IY66" s="284">
        <f>'LibPAS export'!KZ68</f>
        <v>0</v>
      </c>
      <c r="IZ66" s="284">
        <f>'LibPAS export'!LA68</f>
        <v>4.2999999999999999E-4</v>
      </c>
      <c r="JA66" s="284">
        <f>'LibPAS export'!LB68</f>
        <v>0.20927999999999999</v>
      </c>
      <c r="JB66" s="284">
        <f>'LibPAS export'!LC68</f>
        <v>5.1000000000000004E-4</v>
      </c>
      <c r="JC66" s="284">
        <f>'LibPAS export'!LD68</f>
        <v>7.1370000000000003E-2</v>
      </c>
      <c r="JD66" s="284">
        <f>'LibPAS export'!LE68</f>
        <v>0.41060999999999998</v>
      </c>
      <c r="JE66" s="284">
        <f>'LibPAS export'!LF68</f>
        <v>1.3797999999999999</v>
      </c>
      <c r="JF66" s="284">
        <f>'LibPAS export'!LG68</f>
        <v>1.1327</v>
      </c>
      <c r="JG66" s="284">
        <f>'LibPAS export'!LH68</f>
        <v>0.10577</v>
      </c>
      <c r="JH66" s="284">
        <f>'LibPAS export'!LI68</f>
        <v>671</v>
      </c>
      <c r="JI66" s="284">
        <f>'LibPAS export'!LJ68</f>
        <v>1.6414899999999999</v>
      </c>
      <c r="JJ66" s="284">
        <f>'LibPAS export'!LK68</f>
        <v>1.99278</v>
      </c>
      <c r="JK66" s="284">
        <f>'LibPAS export'!LL68</f>
        <v>60</v>
      </c>
      <c r="JL66" s="284">
        <f>'LibPAS export'!LM68</f>
        <v>268</v>
      </c>
      <c r="JM66" s="284">
        <f>'LibPAS export'!LN68</f>
        <v>7.6752900000000004</v>
      </c>
      <c r="JN66" s="284">
        <f>'LibPAS export'!LO68</f>
        <v>0.73482999999999998</v>
      </c>
      <c r="JO66" s="284">
        <f>'LibPAS export'!LP68</f>
        <v>0.67710999999999999</v>
      </c>
      <c r="JP66" s="284">
        <f>'LibPAS export'!LQ68</f>
        <v>0.12801999999999999</v>
      </c>
      <c r="JQ66" s="284">
        <f>'LibPAS export'!LR68</f>
        <v>2.2249999999999999E-2</v>
      </c>
      <c r="JR66" s="284">
        <f>'LibPAS export'!LS68</f>
        <v>0.33923999999999999</v>
      </c>
      <c r="JS66" s="284">
        <f>'LibPAS export'!LT68</f>
        <v>0</v>
      </c>
      <c r="JT66" s="284">
        <f>'LibPAS export'!LU68</f>
        <v>5</v>
      </c>
      <c r="JU66" s="284">
        <f>'LibPAS export'!LV68</f>
        <v>0.75331000000000004</v>
      </c>
      <c r="JV66" s="284">
        <f>'LibPAS export'!LW68</f>
        <v>2868</v>
      </c>
      <c r="JW66" s="284">
        <f>'LibPAS export'!LX68</f>
        <v>13.897180000000001</v>
      </c>
      <c r="JX66" s="284">
        <f>'LibPAS export'!LY68</f>
        <v>3807</v>
      </c>
      <c r="JY66" s="284">
        <f>'LibPAS export'!LZ68</f>
        <v>3.04548</v>
      </c>
      <c r="JZ66" s="284">
        <f>'LibPAS export'!MA68</f>
        <v>10.46884</v>
      </c>
      <c r="KA66" s="284">
        <f>'LibPAS export'!MB68</f>
        <v>0.21914</v>
      </c>
      <c r="KB66" s="284">
        <f>'LibPAS export'!MC68</f>
        <v>834</v>
      </c>
      <c r="KC66" s="284">
        <f>'LibPAS export'!MD68</f>
        <v>1.3063800000000001</v>
      </c>
      <c r="KD66" s="284">
        <f>'LibPAS export'!ME68</f>
        <v>0.50034000000000001</v>
      </c>
      <c r="KE66" s="284">
        <f>'LibPAS export'!MF68</f>
        <v>0.98409999999999997</v>
      </c>
      <c r="KF66" s="284">
        <f>'LibPAS export'!MG68</f>
        <v>10.568009999999999</v>
      </c>
      <c r="KG66" s="284">
        <f>'LibPAS export'!MH68</f>
        <v>3.54847</v>
      </c>
      <c r="KH66" s="284">
        <f>'LibPAS export'!MI68</f>
        <v>5.22607</v>
      </c>
      <c r="KI66" s="284">
        <f>'LibPAS export'!MJ68</f>
        <v>30.44444</v>
      </c>
      <c r="KJ66" s="284">
        <f>'LibPAS export'!MK68</f>
        <v>38647</v>
      </c>
      <c r="KK66" s="284">
        <f>'LibPAS export'!ML68</f>
        <v>28736</v>
      </c>
      <c r="KL66" s="284">
        <f>'LibPAS export'!MM68</f>
        <v>0.11570999999999999</v>
      </c>
      <c r="KM66" s="284">
        <f>'LibPAS export'!MN68</f>
        <v>0.39777000000000001</v>
      </c>
      <c r="KN66" s="284">
        <f>'LibPAS export'!MO68</f>
        <v>8.7169999999999997E-2</v>
      </c>
      <c r="KO66" s="284">
        <f>'LibPAS export'!MP68</f>
        <v>2.0109999999999999E-2</v>
      </c>
      <c r="KP66" s="284">
        <f>'LibPAS export'!MQ68</f>
        <v>6.9139999999999993E-2</v>
      </c>
      <c r="KQ66" s="284">
        <f>'LibPAS export'!MR68</f>
        <v>1.515E-2</v>
      </c>
      <c r="KR66" s="284">
        <f>'LibPAS export'!MS68</f>
        <v>1</v>
      </c>
      <c r="KS66" s="284">
        <f>'LibPAS export'!MT68</f>
        <v>0.1738123</v>
      </c>
      <c r="KT66" s="284">
        <f>'LibPAS export'!MU68</f>
        <v>0.82618769999999997</v>
      </c>
      <c r="KU66" s="284">
        <f>'LibPAS export'!MV68</f>
        <v>0.25643539999999998</v>
      </c>
      <c r="KV66" s="284">
        <f>'LibPAS export'!MW68</f>
        <v>0.74356460000000002</v>
      </c>
      <c r="KW66" s="284">
        <f>'LibPAS export'!MX68</f>
        <v>9.5739500000000005E-2</v>
      </c>
      <c r="KX66" s="284">
        <f>'LibPAS export'!MY68</f>
        <v>3.8509999999999998E-3</v>
      </c>
      <c r="KY66" s="284">
        <f>'LibPAS export'!MZ68</f>
        <v>0.1653047</v>
      </c>
      <c r="KZ66" s="284">
        <f>'LibPAS export'!NA68</f>
        <v>3.6692999999999999E-3</v>
      </c>
      <c r="LA66" s="284">
        <f>'LibPAS export'!NB68</f>
        <v>0.25963520000000001</v>
      </c>
      <c r="LB66" s="284">
        <f>'LibPAS export'!NC68</f>
        <v>8.8219199999999998E-2</v>
      </c>
      <c r="LC66" s="284">
        <f>'LibPAS export'!ND68</f>
        <v>0.47932059999999999</v>
      </c>
      <c r="LD66" s="284">
        <f>'LibPAS export'!NE68</f>
        <v>0.64462529999999996</v>
      </c>
      <c r="LE66" s="284">
        <f>'LibPAS export'!NF68</f>
        <v>3.78596E-2</v>
      </c>
      <c r="LF66" s="284">
        <f>'LibPAS export'!NG68</f>
        <v>0.65989229999999999</v>
      </c>
      <c r="LG66" s="284">
        <f>'LibPAS export'!NH68</f>
        <v>0.1056367</v>
      </c>
      <c r="LH66" s="284">
        <f>'LibPAS export'!NI68</f>
        <v>0.19661139999999999</v>
      </c>
      <c r="LI66" s="284">
        <f>'LibPAS export'!NJ68</f>
        <v>9910</v>
      </c>
      <c r="LJ66" s="284">
        <f>'LibPAS export'!NK68</f>
        <v>4.7105300000000003</v>
      </c>
      <c r="LK66" s="284">
        <f>'LibPAS export'!NL68</f>
        <v>44940</v>
      </c>
      <c r="LL66" s="284">
        <f>'LibPAS export'!NM68</f>
        <v>44940</v>
      </c>
      <c r="LM66" s="284">
        <f>'LibPAS export'!NN68</f>
        <v>7811</v>
      </c>
      <c r="LN66" s="284">
        <f>'LibPAS export'!NO68</f>
        <v>0.92145030000000006</v>
      </c>
      <c r="LO66" s="284">
        <f>'LibPAS export'!NP68</f>
        <v>4.0223700000000001E-2</v>
      </c>
      <c r="LP66" s="284">
        <f>'LibPAS export'!NQ68</f>
        <v>3.8325999999999999E-2</v>
      </c>
      <c r="LQ66" s="284">
        <f>'LibPAS export'!NR68</f>
        <v>0.30073</v>
      </c>
      <c r="LR66" s="284">
        <f>'LibPAS export'!NS68</f>
        <v>0.87199000000000004</v>
      </c>
      <c r="LS66" s="284">
        <f>'LibPAS export'!NT68</f>
        <v>0.22361</v>
      </c>
      <c r="LT66" s="284">
        <f>'LibPAS export'!NU68</f>
        <v>37</v>
      </c>
      <c r="LU66" s="284">
        <f>'LibPAS export'!NV68</f>
        <v>1.6339300000000001</v>
      </c>
      <c r="LV66" s="284">
        <f>'LibPAS export'!NW68</f>
        <v>39</v>
      </c>
      <c r="LW66" s="284">
        <f>'LibPAS export'!NX68</f>
        <v>1.50559</v>
      </c>
      <c r="LX66" s="284">
        <f>'LibPAS export'!NY68</f>
        <v>0.14413999999999999</v>
      </c>
      <c r="LY66" s="284">
        <f>'LibPAS export'!NZ68</f>
        <v>0.14118</v>
      </c>
      <c r="LZ66" s="285">
        <f>'LibPAS export'!EH68</f>
        <v>5.7852099999999997E-2</v>
      </c>
      <c r="MA66" s="285">
        <f>'LibPAS export'!EI68</f>
        <v>2.9770000000000003E-4</v>
      </c>
      <c r="MB66" s="285">
        <f>'LibPAS export'!EJ68</f>
        <v>0.1575396</v>
      </c>
      <c r="MC66" s="285">
        <f>'LibPAS export'!EK68</f>
        <v>0</v>
      </c>
      <c r="MD66" s="285">
        <f>'LibPAS export'!EL68</f>
        <v>0.14479700000000001</v>
      </c>
      <c r="ME66" s="285">
        <f>'LibPAS export'!EM68</f>
        <v>3.5409999999999999E-4</v>
      </c>
      <c r="MF66" s="285">
        <f>'LibPAS export'!EN68</f>
        <v>0.78371029999999997</v>
      </c>
      <c r="MG66" s="285">
        <f>'LibPAS export'!EO68</f>
        <v>1.2988899999999999E-2</v>
      </c>
      <c r="MH66" s="285">
        <f>'LibPAS export'!EP68</f>
        <v>0.2109279</v>
      </c>
      <c r="MI66" s="285"/>
    </row>
    <row r="67" spans="1:347" x14ac:dyDescent="0.2">
      <c r="A67" s="6" t="str">
        <f>'LibPAS export'!G69</f>
        <v>NC0054</v>
      </c>
      <c r="B67" s="6" t="s">
        <v>2858</v>
      </c>
      <c r="C67" s="203" t="s">
        <v>2089</v>
      </c>
      <c r="D67" s="203" t="s">
        <v>2090</v>
      </c>
      <c r="E67" s="203" t="str">
        <f>'LibPAS export'!AG69</f>
        <v>ROCKINGHAM COUNTY PUBLIC LIBRARY</v>
      </c>
      <c r="F67" s="203" t="str">
        <f>'LibPAS export'!AJ69</f>
        <v>ROCKINGHAM</v>
      </c>
      <c r="G67" s="203" t="str">
        <f>'LibPAS export'!Y69</f>
        <v>527 BOONE RD</v>
      </c>
      <c r="H67" s="203" t="str">
        <f>'LibPAS export'!Z69</f>
        <v>EDEN</v>
      </c>
      <c r="I67" s="203" t="str">
        <f>'LibPAS export'!AA69</f>
        <v>27288</v>
      </c>
      <c r="J67" s="203" t="str">
        <f>'LibPAS export'!AB69</f>
        <v>4997</v>
      </c>
      <c r="K67" s="203" t="str">
        <f>'LibPAS export'!AC69</f>
        <v>527 BOONE RD</v>
      </c>
      <c r="L67" s="203" t="str">
        <f>'LibPAS export'!AD69</f>
        <v>EDEN</v>
      </c>
      <c r="M67" s="203" t="str">
        <f>'LibPAS export'!AE69</f>
        <v>27288</v>
      </c>
      <c r="N67" s="203" t="str">
        <f>'LibPAS export'!AF69</f>
        <v>4997</v>
      </c>
      <c r="O67" s="203" t="str">
        <f>'LibPAS export'!AK69</f>
        <v>Michael P. Roche</v>
      </c>
      <c r="P67" s="203" t="str">
        <f>'LibPAS export'!AL69</f>
        <v>(336) 627-1106</v>
      </c>
      <c r="Q67" s="203" t="str">
        <f>'LibPAS export'!AM69</f>
        <v>(336) 623-1258</v>
      </c>
      <c r="R67" s="203" t="str">
        <f>'LibPAS export'!AN69</f>
        <v>mproche@rcpl.org</v>
      </c>
      <c r="S67" s="203" t="str">
        <f>'LibPAS export'!AO69</f>
        <v>Cathy B. Lemons</v>
      </c>
      <c r="T67" s="203" t="str">
        <f>'LibPAS export'!AP69</f>
        <v>Administrative Assistant II</v>
      </c>
      <c r="U67" s="203" t="str">
        <f>'LibPAS export'!AQ69</f>
        <v>(336) 627-1106</v>
      </c>
      <c r="V67" s="203" t="str">
        <f>'LibPAS export'!AR69</f>
        <v>(336) 623-1258</v>
      </c>
      <c r="W67" s="203" t="str">
        <f>'LibPAS export'!AS69</f>
        <v>clemons@rcpl.org</v>
      </c>
      <c r="X67" s="203">
        <f>'LibPAS export'!BB69</f>
        <v>0</v>
      </c>
      <c r="Y67" s="203">
        <f>'LibPAS export'!BC69</f>
        <v>5</v>
      </c>
      <c r="Z67" s="203">
        <f>'LibPAS export'!BD69</f>
        <v>1</v>
      </c>
      <c r="AA67" s="203">
        <f>'LibPAS export'!BE69</f>
        <v>1</v>
      </c>
      <c r="AB67" s="10">
        <f>'LibPAS export'!BH69</f>
        <v>12324</v>
      </c>
      <c r="AC67" s="203">
        <f>'LibPAS export'!BI69</f>
        <v>8</v>
      </c>
      <c r="AD67" s="203">
        <f>'LibPAS export'!BJ69</f>
        <v>0</v>
      </c>
      <c r="AE67" s="203">
        <f>'LibPAS export'!BK69</f>
        <v>8</v>
      </c>
      <c r="AF67" s="203">
        <f>'LibPAS export'!BL69</f>
        <v>21.58</v>
      </c>
      <c r="AG67" s="203">
        <f>'LibPAS export'!BM69</f>
        <v>29.58</v>
      </c>
      <c r="AH67" s="286">
        <f>'LibPAS export'!BN69</f>
        <v>0.270453</v>
      </c>
      <c r="AI67" s="246">
        <f>'LibPAS export'!BO69</f>
        <v>61352</v>
      </c>
      <c r="AJ67" s="246" t="str">
        <f>'LibPAS export'!BP69</f>
        <v>$59,236 to $88,852</v>
      </c>
      <c r="AK67" s="274" t="str">
        <f>'LibPAS export'!BQ69</f>
        <v>2010</v>
      </c>
      <c r="AL67" s="276">
        <f>'LibPAS export'!BR69</f>
        <v>38099</v>
      </c>
      <c r="AM67" s="276">
        <f>'LibPAS export'!BS69</f>
        <v>10.95</v>
      </c>
      <c r="AN67" s="276">
        <f>'LibPAS export'!BT69</f>
        <v>16.079999999999998</v>
      </c>
      <c r="AO67" s="276" t="str">
        <f>'LibPAS export'!BU69</f>
        <v/>
      </c>
      <c r="AP67" s="246">
        <f>'LibPAS export'!BW69</f>
        <v>2600</v>
      </c>
      <c r="AQ67" s="246">
        <f>'LibPAS export'!BX69</f>
        <v>1489679</v>
      </c>
      <c r="AR67" s="246">
        <f>'LibPAS export'!BY69</f>
        <v>1492279</v>
      </c>
      <c r="AS67" s="246">
        <f>'LibPAS export'!BZ69</f>
        <v>136054</v>
      </c>
      <c r="AT67" s="246">
        <f>'LibPAS export'!CA69</f>
        <v>0</v>
      </c>
      <c r="AU67" s="246">
        <f>'LibPAS export'!CB69</f>
        <v>136054</v>
      </c>
      <c r="AV67" s="246">
        <f>'LibPAS export'!CC69</f>
        <v>2875</v>
      </c>
      <c r="AW67" s="246">
        <f>'LibPAS export'!CD69</f>
        <v>0</v>
      </c>
      <c r="AX67" s="246">
        <f>'LibPAS export'!CE69</f>
        <v>2875</v>
      </c>
      <c r="AY67" s="246">
        <f>'LibPAS export'!CF69</f>
        <v>86636</v>
      </c>
      <c r="AZ67" s="246">
        <f>'LibPAS export'!BV69</f>
        <v>1717844</v>
      </c>
      <c r="BA67" s="246">
        <f>'LibPAS export'!CH69</f>
        <v>941263</v>
      </c>
      <c r="BB67" s="246">
        <f>'LibPAS export'!CI69</f>
        <v>301831</v>
      </c>
      <c r="BC67" s="246">
        <f>'LibPAS export'!CJ69</f>
        <v>1243094</v>
      </c>
      <c r="BD67" s="246">
        <f>'LibPAS export'!CK69</f>
        <v>182160</v>
      </c>
      <c r="BE67" s="246">
        <f>'LibPAS export'!CL69</f>
        <v>0</v>
      </c>
      <c r="BF67" s="246">
        <f>'LibPAS export'!CM69</f>
        <v>8089</v>
      </c>
      <c r="BG67" s="246">
        <f>'LibPAS export'!CN69</f>
        <v>190249</v>
      </c>
      <c r="BH67" s="246">
        <f>'LibPAS export'!CO69</f>
        <v>284501</v>
      </c>
      <c r="BI67" s="246">
        <f>'LibPAS export'!CP69</f>
        <v>1717844</v>
      </c>
      <c r="BJ67" s="246">
        <f>'LibPAS export'!CQ69</f>
        <v>0</v>
      </c>
      <c r="BK67" s="283">
        <f>'LibPAS export'!CG69</f>
        <v>0</v>
      </c>
      <c r="BL67" s="246">
        <f>'LibPAS export'!CR69</f>
        <v>12383</v>
      </c>
      <c r="BM67" s="246">
        <f>'LibPAS export'!CS69</f>
        <v>0</v>
      </c>
      <c r="BN67" s="246">
        <f>'LibPAS export'!CT69</f>
        <v>0</v>
      </c>
      <c r="BO67" s="246">
        <f>'LibPAS export'!CU69</f>
        <v>0</v>
      </c>
      <c r="BP67" s="246">
        <f>'LibPAS export'!CV69</f>
        <v>12383</v>
      </c>
      <c r="BQ67" s="246">
        <f>'LibPAS export'!CW69</f>
        <v>12383</v>
      </c>
      <c r="BR67" s="10">
        <f>'LibPAS export'!CY69</f>
        <v>113115</v>
      </c>
      <c r="BS67" s="10">
        <f>'LibPAS export'!CZ69</f>
        <v>109241</v>
      </c>
      <c r="BT67" s="10">
        <f>'LibPAS export'!DA69</f>
        <v>222356</v>
      </c>
      <c r="BU67" s="10">
        <f>'LibPAS export'!DB69</f>
        <v>50570</v>
      </c>
      <c r="BV67" s="10">
        <f>'LibPAS export'!DC69</f>
        <v>32184</v>
      </c>
      <c r="BW67" s="10">
        <f>'LibPAS export'!DD69</f>
        <v>82754</v>
      </c>
      <c r="BX67" s="10">
        <f>'LibPAS export'!DE69</f>
        <v>5404</v>
      </c>
      <c r="BY67" s="10">
        <f>'LibPAS export'!DF69</f>
        <v>2522</v>
      </c>
      <c r="BZ67" s="10">
        <f>'LibPAS export'!DG69</f>
        <v>7926</v>
      </c>
      <c r="CA67" s="10">
        <f>'LibPAS export'!DH69</f>
        <v>313036</v>
      </c>
      <c r="CB67" s="10" t="str">
        <f>'LibPAS export'!DI69</f>
        <v/>
      </c>
      <c r="CC67" s="10">
        <f>'LibPAS export'!DJ69</f>
        <v>313036</v>
      </c>
      <c r="CD67" s="10">
        <f>'LibPAS export'!DK69</f>
        <v>9572</v>
      </c>
      <c r="CE67" s="258">
        <f>'LibPAS export'!DX69</f>
        <v>28215</v>
      </c>
      <c r="CF67" s="244">
        <f>'LibPAS export'!DP69</f>
        <v>1</v>
      </c>
      <c r="CG67" s="244">
        <f>'LibPAS export'!DQ69</f>
        <v>67</v>
      </c>
      <c r="CH67" s="244">
        <f>'LibPAS export'!DR69</f>
        <v>68</v>
      </c>
      <c r="CI67" s="258">
        <f>'LibPAS export'!DM69</f>
        <v>10192</v>
      </c>
      <c r="CJ67" s="258">
        <f>'LibPAS export'!EC69</f>
        <v>12112</v>
      </c>
      <c r="CK67" s="258">
        <f>'LibPAS export'!DN69</f>
        <v>11920</v>
      </c>
      <c r="CL67" s="258">
        <f>'LibPAS export'!EG69</f>
        <v>12483</v>
      </c>
      <c r="CM67" s="203">
        <f>'LibPAS export'!DS69</f>
        <v>0</v>
      </c>
      <c r="CN67" s="203" t="s">
        <v>2305</v>
      </c>
      <c r="CO67" s="244">
        <f>'LibPAS export'!DL69</f>
        <v>213</v>
      </c>
      <c r="CP67" s="10">
        <f>'LibPAS export'!ET69</f>
        <v>144091</v>
      </c>
      <c r="CQ67" s="10">
        <f>'LibPAS export'!EU69</f>
        <v>38509</v>
      </c>
      <c r="CR67" s="10">
        <f>'LibPAS export'!EV69</f>
        <v>182600</v>
      </c>
      <c r="CS67" s="10">
        <f>'LibPAS export'!EW69</f>
        <v>18231</v>
      </c>
      <c r="CT67" s="10">
        <f>'LibPAS export'!EX69</f>
        <v>947</v>
      </c>
      <c r="CU67" s="10">
        <f>'LibPAS export'!EY69</f>
        <v>19178</v>
      </c>
      <c r="CV67" s="10">
        <f>'LibPAS export'!EZ69</f>
        <v>65316</v>
      </c>
      <c r="CW67" s="10">
        <f>'LibPAS export'!FA69</f>
        <v>25686</v>
      </c>
      <c r="CX67" s="10">
        <f>'LibPAS export'!FB69</f>
        <v>91002</v>
      </c>
      <c r="CY67" s="10">
        <f>'LibPAS export'!FC69</f>
        <v>292780</v>
      </c>
      <c r="CZ67" s="10">
        <f>'LibPAS export'!FE69</f>
        <v>7499</v>
      </c>
      <c r="DA67" s="10" t="str">
        <f>'LibPAS export'!FF69</f>
        <v/>
      </c>
      <c r="DB67" s="10">
        <f>'LibPAS export'!FG69</f>
        <v>300279</v>
      </c>
      <c r="DC67" s="10">
        <f>'LibPAS export'!FH69</f>
        <v>14133</v>
      </c>
      <c r="DD67" s="10">
        <f>'LibPAS export'!FQ69</f>
        <v>47</v>
      </c>
      <c r="DE67" s="10">
        <f t="shared" si="0"/>
        <v>14180</v>
      </c>
      <c r="DF67" s="10">
        <f>'LibPAS export'!FI69</f>
        <v>67142</v>
      </c>
      <c r="DG67" s="10">
        <f>'LibPAS export'!FN69</f>
        <v>319</v>
      </c>
      <c r="DH67" s="10" t="str">
        <f>'LibPAS export'!FR69</f>
        <v/>
      </c>
      <c r="DI67" s="10">
        <f>'LibPAS export'!FS69</f>
        <v>366</v>
      </c>
      <c r="DJ67" s="258" t="str">
        <f>'LibPAS export'!FJ69</f>
        <v/>
      </c>
      <c r="DK67" s="258">
        <f>'LibPAS export'!FK69</f>
        <v>81275</v>
      </c>
      <c r="DL67" s="10" t="str">
        <f>'LibPAS export'!FU69</f>
        <v/>
      </c>
      <c r="DM67" s="10">
        <f>'LibPAS export'!FV69</f>
        <v>445239</v>
      </c>
      <c r="DN67" s="10">
        <f>'LibPAS export'!FW69</f>
        <v>67761</v>
      </c>
      <c r="DO67" s="10" t="str">
        <f>'LibPAS export'!FX69</f>
        <v/>
      </c>
      <c r="DP67" s="10">
        <f>'LibPAS export'!ER69</f>
        <v>513000</v>
      </c>
      <c r="DQ67" s="10">
        <f>'LibPAS export'!FY69</f>
        <v>1062</v>
      </c>
      <c r="DR67" s="10">
        <f>'LibPAS export'!GA69</f>
        <v>37174</v>
      </c>
      <c r="DS67" s="10">
        <f>'LibPAS export'!GB69</f>
        <v>16287</v>
      </c>
      <c r="DT67" s="10">
        <f>'LibPAS export'!GC69</f>
        <v>53461</v>
      </c>
      <c r="DU67" s="10">
        <f>'LibPAS export'!GD69</f>
        <v>410419</v>
      </c>
      <c r="DV67" s="244">
        <f>'LibPAS export'!GO69</f>
        <v>220</v>
      </c>
      <c r="DW67" s="244">
        <f>'LibPAS export'!GP69</f>
        <v>0</v>
      </c>
      <c r="DX67" s="244">
        <f>'LibPAS export'!GQ69</f>
        <v>403</v>
      </c>
      <c r="DY67" s="244">
        <f>'LibPAS export'!GR69</f>
        <v>34</v>
      </c>
      <c r="DZ67" s="244">
        <f>'LibPAS export'!GS69</f>
        <v>8</v>
      </c>
      <c r="EA67" s="244">
        <f>'LibPAS export'!GT69</f>
        <v>0</v>
      </c>
      <c r="EB67" s="244">
        <f>'LibPAS export'!GU69</f>
        <v>665</v>
      </c>
      <c r="EC67" s="244">
        <f>'LibPAS export'!GV69</f>
        <v>1811</v>
      </c>
      <c r="ED67" s="244">
        <f>'LibPAS export'!GW69</f>
        <v>0</v>
      </c>
      <c r="EE67" s="244">
        <f>'LibPAS export'!GX69</f>
        <v>1811</v>
      </c>
      <c r="EF67" s="10">
        <f>'LibPAS export'!HB69</f>
        <v>9843</v>
      </c>
      <c r="EG67" s="10">
        <f>'LibPAS export'!HC69</f>
        <v>1253</v>
      </c>
      <c r="EH67" s="10">
        <f>'LibPAS export'!HD69</f>
        <v>11096</v>
      </c>
      <c r="EI67" s="10">
        <f>'LibPAS export'!GY69</f>
        <v>20</v>
      </c>
      <c r="EJ67" s="10">
        <f>'LibPAS export'!GZ69</f>
        <v>0</v>
      </c>
      <c r="EK67" s="10">
        <f>'LibPAS export'!HA69</f>
        <v>20</v>
      </c>
      <c r="EL67" s="10">
        <f>'LibPAS export'!HE69</f>
        <v>12927</v>
      </c>
      <c r="EM67" s="10" t="s">
        <v>5026</v>
      </c>
      <c r="EN67" s="10" t="s">
        <v>5026</v>
      </c>
      <c r="EO67" s="10">
        <f>'LibPAS export'!HH69</f>
        <v>140</v>
      </c>
      <c r="EP67" s="10">
        <f>'LibPAS export'!HI69</f>
        <v>652</v>
      </c>
      <c r="EQ67" s="258">
        <f>'LibPAS export'!HQ69</f>
        <v>1228</v>
      </c>
      <c r="ER67" s="258">
        <f>'LibPAS export'!HR69</f>
        <v>3709</v>
      </c>
      <c r="ES67" s="10">
        <f>'LibPAS export'!HL69</f>
        <v>82576</v>
      </c>
      <c r="ET67" s="10" t="str">
        <f>'LibPAS export'!HJ69</f>
        <v>Did not track this year</v>
      </c>
      <c r="EU67" s="10" t="str">
        <f>'LibPAS export'!HK69</f>
        <v>Did not track this year</v>
      </c>
      <c r="EV67" s="244">
        <f>'LibPAS export'!HS69</f>
        <v>408</v>
      </c>
      <c r="EW67" s="244">
        <f>'LibPAS export'!HT69</f>
        <v>83</v>
      </c>
      <c r="EX67" s="203" t="str">
        <f>'LibPAS export'!AT69</f>
        <v>www.rcpl.org</v>
      </c>
      <c r="EY67" s="244">
        <f>'LibPAS export'!HU69</f>
        <v>39</v>
      </c>
      <c r="EZ67" s="244">
        <f>'LibPAS export'!HV69</f>
        <v>138</v>
      </c>
      <c r="FA67" s="258">
        <f>'LibPAS export'!HW69</f>
        <v>82108</v>
      </c>
      <c r="FB67" s="10" t="str">
        <f>'LibPAS export'!HY69</f>
        <v/>
      </c>
      <c r="FC67" s="10" t="str">
        <f>'LibPAS export'!HZ69</f>
        <v/>
      </c>
      <c r="FD67" s="203" t="s">
        <v>1530</v>
      </c>
      <c r="FE67" s="203" t="s">
        <v>1530</v>
      </c>
      <c r="FF67" s="203" t="s">
        <v>1530</v>
      </c>
      <c r="FG67" s="203" t="s">
        <v>1530</v>
      </c>
      <c r="FH67" s="203" t="s">
        <v>1530</v>
      </c>
      <c r="FI67" s="203" t="s">
        <v>1530</v>
      </c>
      <c r="FJ67" s="203" t="s">
        <v>1530</v>
      </c>
      <c r="FK67" s="203" t="s">
        <v>1530</v>
      </c>
      <c r="FL67" s="203" t="s">
        <v>1530</v>
      </c>
      <c r="FM67" s="203" t="s">
        <v>1530</v>
      </c>
      <c r="FN67" s="203" t="s">
        <v>1530</v>
      </c>
      <c r="FO67" s="203" t="s">
        <v>1530</v>
      </c>
      <c r="FP67" s="203" t="s">
        <v>1530</v>
      </c>
      <c r="FQ67" s="203" t="s">
        <v>1530</v>
      </c>
      <c r="FR67" s="203" t="s">
        <v>1530</v>
      </c>
      <c r="FS67" s="203" t="s">
        <v>1530</v>
      </c>
      <c r="FT67" s="203" t="s">
        <v>1530</v>
      </c>
      <c r="FU67" s="203" t="s">
        <v>1530</v>
      </c>
      <c r="FV67" s="203" t="s">
        <v>1530</v>
      </c>
      <c r="FW67" s="203" t="s">
        <v>1530</v>
      </c>
      <c r="FX67" s="203" t="s">
        <v>1530</v>
      </c>
      <c r="FY67" s="203" t="s">
        <v>1530</v>
      </c>
      <c r="FZ67" s="203" t="s">
        <v>1530</v>
      </c>
      <c r="GA67" s="203" t="s">
        <v>1530</v>
      </c>
      <c r="GB67" s="203" t="s">
        <v>1530</v>
      </c>
      <c r="GC67" s="203" t="str">
        <f>'LibPAS export'!G69</f>
        <v>NC0054</v>
      </c>
      <c r="GD67" s="203" t="str">
        <f>'LibPAS export'!H69</f>
        <v>C-ROCKINGHAM</v>
      </c>
      <c r="GE67" s="203" t="str">
        <f>'LibPAS export'!I69</f>
        <v>NO</v>
      </c>
      <c r="GF67" s="203" t="str">
        <f>'LibPAS export'!J69</f>
        <v>CO</v>
      </c>
      <c r="GG67" s="203" t="str">
        <f>'LibPAS export'!K69</f>
        <v>MA</v>
      </c>
      <c r="GH67" s="203" t="str">
        <f>'LibPAS export'!L69</f>
        <v>Y</v>
      </c>
      <c r="GI67" s="203" t="str">
        <f>'LibPAS export'!M69</f>
        <v>CO1</v>
      </c>
      <c r="GJ67" s="203" t="str">
        <f>'LibPAS export'!N69</f>
        <v>N</v>
      </c>
      <c r="GK67" s="258">
        <f>'LibPAS export'!O69</f>
        <v>92977</v>
      </c>
      <c r="GL67" s="203">
        <f>'LibPAS export'!AH69</f>
        <v>1</v>
      </c>
      <c r="GM67" s="203" t="str">
        <f>'LibPAS export'!AI69</f>
        <v>County</v>
      </c>
      <c r="GN67" s="203" t="str">
        <f>'LibPAS export'!P69</f>
        <v>No</v>
      </c>
      <c r="GO67" s="203">
        <f>'LibPAS export'!Q69</f>
        <v>1157</v>
      </c>
      <c r="GP67" s="203">
        <f>'LibPAS export'!R69</f>
        <v>105</v>
      </c>
      <c r="GQ67" s="203">
        <f>'LibPAS export'!S69</f>
        <v>3797</v>
      </c>
      <c r="GR67" s="203">
        <f>'LibPAS export'!T69</f>
        <v>23972</v>
      </c>
      <c r="GS67" s="203">
        <f>'LibPAS export'!U69</f>
        <v>62</v>
      </c>
      <c r="GT67" s="203">
        <f>'LibPAS export'!V69</f>
        <v>8</v>
      </c>
      <c r="GU67" s="203">
        <f>'LibPAS export'!W69</f>
        <v>20</v>
      </c>
      <c r="GV67" s="203">
        <f>'LibPAS export'!X69</f>
        <v>4596</v>
      </c>
      <c r="GW67" s="283">
        <f>'LibPAS export'!GF69</f>
        <v>0.85836000000000001</v>
      </c>
      <c r="GX67" s="283">
        <f>'LibPAS export'!GG69</f>
        <v>0.14008999999999999</v>
      </c>
      <c r="GY67" s="245">
        <f>'LibPAS export'!GH69</f>
        <v>19.4391</v>
      </c>
      <c r="GZ67" s="245">
        <f>'LibPAS export'!GI69</f>
        <v>25.391300000000001</v>
      </c>
      <c r="HA67" s="245">
        <f>'LibPAS export'!GJ69</f>
        <v>8.2318200000000008</v>
      </c>
      <c r="HB67" s="284">
        <f>'LibPAS export'!JC69</f>
        <v>3.3486199999999999</v>
      </c>
      <c r="HC67" s="284">
        <f>'LibPAS export'!JD69</f>
        <v>2.42319</v>
      </c>
      <c r="HD67" s="284">
        <f>'LibPAS export'!JE69</f>
        <v>0.37086000000000002</v>
      </c>
      <c r="HE67" s="284">
        <f>'LibPAS export'!JF69</f>
        <v>32.132660000000001</v>
      </c>
      <c r="HF67" s="284">
        <f>'LibPAS export'!JG69</f>
        <v>23.25235</v>
      </c>
      <c r="HG67" s="284">
        <f>'LibPAS export'!JH69</f>
        <v>3.5586500000000001</v>
      </c>
      <c r="HH67" s="284">
        <f>'LibPAS export'!JI69</f>
        <v>4.1855900000000004</v>
      </c>
      <c r="HI67" s="284">
        <f>'LibPAS export'!JJ69</f>
        <v>3.0288400000000002</v>
      </c>
      <c r="HJ67" s="284">
        <f>'LibPAS export'!JK69</f>
        <v>0.46355000000000002</v>
      </c>
      <c r="HK67" s="284">
        <f>'LibPAS export'!JL69</f>
        <v>20.803190000000001</v>
      </c>
      <c r="HL67" s="284">
        <f>'LibPAS export'!JM69</f>
        <v>15.053940000000001</v>
      </c>
      <c r="HM67" s="284">
        <f>'LibPAS export'!JN69</f>
        <v>2.3039299999999998</v>
      </c>
      <c r="HN67" s="284">
        <f>'LibPAS export'!JO69</f>
        <v>132.88806</v>
      </c>
      <c r="HO67" s="284">
        <f>'LibPAS export'!JP69</f>
        <v>96.162610000000001</v>
      </c>
      <c r="HP67" s="284">
        <f>'LibPAS export'!JQ69</f>
        <v>14.717180000000001</v>
      </c>
      <c r="HQ67" s="284">
        <f>'LibPAS export'!JR69</f>
        <v>15.59125</v>
      </c>
      <c r="HR67" s="284">
        <f>'LibPAS export'!JS69</f>
        <v>11.282389999999999</v>
      </c>
      <c r="HS67" s="284">
        <f>'LibPAS export'!JT69</f>
        <v>1.72671</v>
      </c>
      <c r="HT67" s="284">
        <f>'LibPAS export'!JU69</f>
        <v>5.5174899999999996</v>
      </c>
      <c r="HU67" s="284">
        <f>'LibPAS export'!JV69</f>
        <v>4.4142000000000001</v>
      </c>
      <c r="HV67" s="284">
        <f>'LibPAS export'!JW69</f>
        <v>7.6317300000000001</v>
      </c>
      <c r="HW67" s="284">
        <f>'LibPAS export'!JX69</f>
        <v>1.55253</v>
      </c>
      <c r="HX67" s="284">
        <f>'LibPAS export'!JY69</f>
        <v>0.88812999999999998</v>
      </c>
      <c r="HY67" s="284">
        <f>'LibPAS export'!JZ69</f>
        <v>1.18502</v>
      </c>
      <c r="HZ67" s="284">
        <f>'LibPAS export'!KA69</f>
        <v>0.57499</v>
      </c>
      <c r="IA67" s="284">
        <f>'LibPAS export'!KB69</f>
        <v>0.13902999999999999</v>
      </c>
      <c r="IB67" s="284">
        <f>'LibPAS export'!KC69</f>
        <v>4.3899999999999998E-3</v>
      </c>
      <c r="IC67" s="284">
        <f>'LibPAS export'!KD69</f>
        <v>8.8999999999999995E-4</v>
      </c>
      <c r="ID67" s="284">
        <f>'LibPAS export'!KE69</f>
        <v>0.8831</v>
      </c>
      <c r="IE67" s="284">
        <f>'LibPAS export'!KF69</f>
        <v>1.9480000000000001E-2</v>
      </c>
      <c r="IF67" s="284">
        <f>'LibPAS export'!KG69</f>
        <v>0.11934</v>
      </c>
      <c r="IG67" s="284">
        <f>'LibPAS export'!KH69</f>
        <v>2791</v>
      </c>
      <c r="IH67" s="284">
        <f>'LibPAS export'!KI69</f>
        <v>10322</v>
      </c>
      <c r="II67" s="284">
        <f>'LibPAS export'!KJ69</f>
        <v>10322</v>
      </c>
      <c r="IJ67" s="284">
        <f>'LibPAS export'!KK69</f>
        <v>13874</v>
      </c>
      <c r="IK67" s="284">
        <f>'LibPAS export'!KL69</f>
        <v>51302</v>
      </c>
      <c r="IL67" s="284">
        <f>'LibPAS export'!KM69</f>
        <v>51302</v>
      </c>
      <c r="IM67" s="284">
        <f>'LibPAS export'!KN69</f>
        <v>64125</v>
      </c>
      <c r="IN67" s="284">
        <f>'LibPAS export'!KO69</f>
        <v>64125</v>
      </c>
      <c r="IO67" s="284">
        <f>'LibPAS export'!KP69</f>
        <v>1.27623</v>
      </c>
      <c r="IP67" s="284">
        <f>'LibPAS export'!KQ69</f>
        <v>17342</v>
      </c>
      <c r="IQ67" s="284">
        <f>'LibPAS export'!KR69</f>
        <v>8.3378800000000002</v>
      </c>
      <c r="IR67" s="284">
        <f>'LibPAS export'!KS69</f>
        <v>1.4633100000000001</v>
      </c>
      <c r="IS67" s="284">
        <f>'LibPAS export'!KT69</f>
        <v>16.049980000000001</v>
      </c>
      <c r="IT67" s="284">
        <f>'LibPAS export'!KU69</f>
        <v>3.092E-2</v>
      </c>
      <c r="IU67" s="284">
        <f>'LibPAS export'!KV69</f>
        <v>0.93179999999999996</v>
      </c>
      <c r="IV67" s="284">
        <f>'LibPAS export'!KW69</f>
        <v>18.476009999999999</v>
      </c>
      <c r="IW67" s="284">
        <f>'LibPAS export'!KX69</f>
        <v>13.369910000000001</v>
      </c>
      <c r="IX67" s="284">
        <f>'LibPAS export'!KY69</f>
        <v>4.3232799999999996</v>
      </c>
      <c r="IY67" s="284">
        <f>'LibPAS export'!KZ69</f>
        <v>0</v>
      </c>
      <c r="IZ67" s="284">
        <f>'LibPAS export'!LA69</f>
        <v>2.2899999999999999E-3</v>
      </c>
      <c r="JA67" s="284">
        <f>'LibPAS export'!LB69</f>
        <v>0.30346000000000001</v>
      </c>
      <c r="JB67" s="284">
        <f>'LibPAS export'!LC69</f>
        <v>7.2999999999999996E-4</v>
      </c>
      <c r="JC67" s="284">
        <f>'LibPAS export'!LD69</f>
        <v>0.14964</v>
      </c>
      <c r="JD67" s="284">
        <f>'LibPAS export'!LE69</f>
        <v>0.55330000000000001</v>
      </c>
      <c r="JE67" s="284">
        <f>'LibPAS export'!LF69</f>
        <v>3.98421</v>
      </c>
      <c r="JF67" s="284">
        <f>'LibPAS export'!LG69</f>
        <v>3.3668100000000001</v>
      </c>
      <c r="JG67" s="284">
        <f>'LibPAS export'!LH69</f>
        <v>0.2321</v>
      </c>
      <c r="JH67" s="284">
        <f>'LibPAS export'!LI69</f>
        <v>527</v>
      </c>
      <c r="JI67" s="284">
        <f>'LibPAS export'!LJ69</f>
        <v>1.27196</v>
      </c>
      <c r="JJ67" s="284">
        <f>'LibPAS export'!LK69</f>
        <v>3.0599099999999999</v>
      </c>
      <c r="JK67" s="284">
        <f>'LibPAS export'!LL69</f>
        <v>417</v>
      </c>
      <c r="JL67" s="284">
        <f>'LibPAS export'!LM69</f>
        <v>456</v>
      </c>
      <c r="JM67" s="284">
        <f>'LibPAS export'!LN69</f>
        <v>18.476009999999999</v>
      </c>
      <c r="JN67" s="284">
        <f>'LibPAS export'!LO69</f>
        <v>2.0461900000000002</v>
      </c>
      <c r="JO67" s="284">
        <f>'LibPAS export'!LP69</f>
        <v>1.95919</v>
      </c>
      <c r="JP67" s="284">
        <f>'LibPAS export'!LQ69</f>
        <v>0.31813999999999998</v>
      </c>
      <c r="JQ67" s="284">
        <f>'LibPAS export'!LR69</f>
        <v>8.6040000000000005E-2</v>
      </c>
      <c r="JR67" s="284">
        <f>'LibPAS export'!LS69</f>
        <v>0.40366000000000002</v>
      </c>
      <c r="JS67" s="284">
        <f>'LibPAS export'!LT69</f>
        <v>7</v>
      </c>
      <c r="JT67" s="284">
        <f>'LibPAS export'!LU69</f>
        <v>1</v>
      </c>
      <c r="JU67" s="284">
        <f>'LibPAS export'!LV69</f>
        <v>1.2499400000000001</v>
      </c>
      <c r="JV67" s="284">
        <f>'LibPAS export'!LW69</f>
        <v>9865</v>
      </c>
      <c r="JW67" s="284">
        <f>'LibPAS export'!LX69</f>
        <v>33.302419999999998</v>
      </c>
      <c r="JX67" s="284">
        <f>'LibPAS export'!LY69</f>
        <v>7892</v>
      </c>
      <c r="JY67" s="284">
        <f>'LibPAS export'!LZ69</f>
        <v>6.7004200000000003</v>
      </c>
      <c r="JZ67" s="284">
        <f>'LibPAS export'!MA69</f>
        <v>41.626100000000001</v>
      </c>
      <c r="KA67" s="284">
        <f>'LibPAS export'!MB69</f>
        <v>0.20119999999999999</v>
      </c>
      <c r="KB67" s="284">
        <f>'LibPAS export'!MC69</f>
        <v>1588</v>
      </c>
      <c r="KC67" s="284">
        <f>'LibPAS export'!MD69</f>
        <v>0.78356000000000003</v>
      </c>
      <c r="KD67" s="284">
        <f>'LibPAS export'!ME69</f>
        <v>0.46355000000000002</v>
      </c>
      <c r="KE67" s="284">
        <f>'LibPAS export'!MF69</f>
        <v>0.97940000000000005</v>
      </c>
      <c r="KF67" s="284">
        <f>'LibPAS export'!MG69</f>
        <v>13.25489</v>
      </c>
      <c r="KG67" s="284">
        <f>'LibPAS export'!MH69</f>
        <v>9.5957799999999995</v>
      </c>
      <c r="KH67" s="284">
        <f>'LibPAS export'!MI69</f>
        <v>4.1855900000000004</v>
      </c>
      <c r="KI67" s="284">
        <f>'LibPAS export'!MJ69</f>
        <v>33.857140000000001</v>
      </c>
      <c r="KJ67" s="284">
        <f>'LibPAS export'!MK69</f>
        <v>42024</v>
      </c>
      <c r="KK67" s="284">
        <f>'LibPAS export'!ML69</f>
        <v>31820</v>
      </c>
      <c r="KL67" s="284">
        <f>'LibPAS export'!MM69</f>
        <v>5.7660000000000003E-2</v>
      </c>
      <c r="KM67" s="284">
        <f>'LibPAS export'!MN69</f>
        <v>0.35821999999999998</v>
      </c>
      <c r="KN67" s="284">
        <f>'LibPAS export'!MO69</f>
        <v>7.2069999999999995E-2</v>
      </c>
      <c r="KO67" s="284">
        <f>'LibPAS export'!MP69</f>
        <v>1.559E-2</v>
      </c>
      <c r="KP67" s="284">
        <f>'LibPAS export'!MQ69</f>
        <v>9.6879999999999994E-2</v>
      </c>
      <c r="KQ67" s="284">
        <f>'LibPAS export'!MR69</f>
        <v>1.949E-2</v>
      </c>
      <c r="KR67" s="284">
        <f>'LibPAS export'!MS69</f>
        <v>1</v>
      </c>
      <c r="KS67" s="284">
        <f>'LibPAS export'!MT69</f>
        <v>0.270453</v>
      </c>
      <c r="KT67" s="284">
        <f>'LibPAS export'!MU69</f>
        <v>0.72954699999999995</v>
      </c>
      <c r="KU67" s="284">
        <f>'LibPAS export'!MV69</f>
        <v>0.2428063</v>
      </c>
      <c r="KV67" s="284">
        <f>'LibPAS export'!MW69</f>
        <v>0.75719369999999997</v>
      </c>
      <c r="KW67" s="284">
        <f>'LibPAS export'!MX69</f>
        <v>0.11074870000000001</v>
      </c>
      <c r="KX67" s="284">
        <f>'LibPAS export'!MY69</f>
        <v>0</v>
      </c>
      <c r="KY67" s="284">
        <f>'LibPAS export'!MZ69</f>
        <v>0.17570340000000001</v>
      </c>
      <c r="KZ67" s="284">
        <f>'LibPAS export'!NA69</f>
        <v>4.7088E-3</v>
      </c>
      <c r="LA67" s="284">
        <f>'LibPAS export'!NB69</f>
        <v>0.16561519999999999</v>
      </c>
      <c r="LB67" s="284">
        <f>'LibPAS export'!NC69</f>
        <v>0.10603990000000001</v>
      </c>
      <c r="LC67" s="284">
        <f>'LibPAS export'!ND69</f>
        <v>0.5479328</v>
      </c>
      <c r="LD67" s="284">
        <f>'LibPAS export'!NE69</f>
        <v>0.7236361</v>
      </c>
      <c r="LE67" s="284">
        <f>'LibPAS export'!NF69</f>
        <v>1.6735999999999999E-3</v>
      </c>
      <c r="LF67" s="284">
        <f>'LibPAS export'!NG69</f>
        <v>0.86869300000000005</v>
      </c>
      <c r="LG67" s="284">
        <f>'LibPAS export'!NH69</f>
        <v>5.0432999999999999E-2</v>
      </c>
      <c r="LH67" s="284">
        <f>'LibPAS export'!NI69</f>
        <v>7.9200400000000004E-2</v>
      </c>
      <c r="LI67" s="284">
        <f>'LibPAS export'!NJ69</f>
        <v>10203</v>
      </c>
      <c r="LJ67" s="284">
        <f>'LibPAS export'!NK69</f>
        <v>7.6769800000000004</v>
      </c>
      <c r="LK67" s="284">
        <f>'LibPAS export'!NL69</f>
        <v>11622</v>
      </c>
      <c r="LL67" s="284">
        <f>'LibPAS export'!NM69</f>
        <v>11622</v>
      </c>
      <c r="LM67" s="284">
        <f>'LibPAS export'!NN69</f>
        <v>3143</v>
      </c>
      <c r="LN67" s="284">
        <f>'LibPAS export'!NO69</f>
        <v>0.95748200000000006</v>
      </c>
      <c r="LO67" s="284">
        <f>'LibPAS export'!NP69</f>
        <v>0</v>
      </c>
      <c r="LP67" s="284">
        <f>'LibPAS export'!NQ69</f>
        <v>4.2518E-2</v>
      </c>
      <c r="LQ67" s="284">
        <f>'LibPAS export'!NR69</f>
        <v>0.54500999999999999</v>
      </c>
      <c r="LR67" s="284">
        <f>'LibPAS export'!NS69</f>
        <v>1.69963</v>
      </c>
      <c r="LS67" s="284">
        <f>'LibPAS export'!NT69</f>
        <v>0.41267999999999999</v>
      </c>
      <c r="LT67" s="284">
        <f>'LibPAS export'!NU69</f>
        <v>0</v>
      </c>
      <c r="LU67" s="284">
        <f>'LibPAS export'!NV69</f>
        <v>2.8162099999999999</v>
      </c>
      <c r="LV67" s="284">
        <f>'LibPAS export'!NW69</f>
        <v>63</v>
      </c>
      <c r="LW67" s="284">
        <f>'LibPAS export'!NX69</f>
        <v>2.6964700000000001</v>
      </c>
      <c r="LX67" s="284">
        <f>'LibPAS export'!NY69</f>
        <v>0.29863000000000001</v>
      </c>
      <c r="LY67" s="284">
        <f>'LibPAS export'!NZ69</f>
        <v>0.29863000000000001</v>
      </c>
      <c r="LZ67" s="285">
        <f>'LibPAS export'!EH69</f>
        <v>6.0709100000000002E-2</v>
      </c>
      <c r="MA67" s="285">
        <f>'LibPAS export'!EI69</f>
        <v>5.2990000000000003E-4</v>
      </c>
      <c r="MB67" s="285">
        <f>'LibPAS export'!EJ69</f>
        <v>0.1313793</v>
      </c>
      <c r="MC67" s="285">
        <f>'LibPAS export'!EK69</f>
        <v>0</v>
      </c>
      <c r="MD67" s="285">
        <f>'LibPAS export'!EL69</f>
        <v>7.0192500000000005E-2</v>
      </c>
      <c r="ME67" s="285">
        <f>'LibPAS export'!EM69</f>
        <v>1.6919999999999999E-4</v>
      </c>
      <c r="MF67" s="285">
        <f>'LibPAS export'!EN69</f>
        <v>0.77876239999999997</v>
      </c>
      <c r="MG67" s="285">
        <f>'LibPAS export'!EO69</f>
        <v>5.5487300000000003E-2</v>
      </c>
      <c r="MH67" s="285">
        <f>'LibPAS export'!EP69</f>
        <v>0.21477579999999999</v>
      </c>
      <c r="MI67" s="285"/>
    </row>
    <row r="68" spans="1:347" x14ac:dyDescent="0.2">
      <c r="A68" s="6" t="str">
        <f>'LibPAS export'!G70</f>
        <v>NC0055</v>
      </c>
      <c r="B68" s="6" t="s">
        <v>2859</v>
      </c>
      <c r="C68" s="203" t="s">
        <v>2092</v>
      </c>
      <c r="D68" s="203" t="s">
        <v>2093</v>
      </c>
      <c r="E68" s="203" t="str">
        <f>'LibPAS export'!AG70</f>
        <v>ROWAN PUBLIC LIBRARY</v>
      </c>
      <c r="F68" s="203" t="str">
        <f>'LibPAS export'!AJ70</f>
        <v>ROWAN</v>
      </c>
      <c r="G68" s="203" t="str">
        <f>'LibPAS export'!Y70</f>
        <v>201 W FISHER ST</v>
      </c>
      <c r="H68" s="203" t="str">
        <f>'LibPAS export'!Z70</f>
        <v>SALISBURY</v>
      </c>
      <c r="I68" s="203" t="str">
        <f>'LibPAS export'!AA70</f>
        <v>28144</v>
      </c>
      <c r="J68" s="203" t="str">
        <f>'LibPAS export'!AB70</f>
        <v>4935</v>
      </c>
      <c r="K68" s="203" t="str">
        <f>'LibPAS export'!AC70</f>
        <v>201 W FISHER ST</v>
      </c>
      <c r="L68" s="203" t="str">
        <f>'LibPAS export'!AD70</f>
        <v>SALISBURY</v>
      </c>
      <c r="M68" s="203" t="str">
        <f>'LibPAS export'!AE70</f>
        <v>28144</v>
      </c>
      <c r="N68" s="203" t="str">
        <f>'LibPAS export'!AF70</f>
        <v>4935</v>
      </c>
      <c r="O68" s="203" t="str">
        <f>'LibPAS export'!AK70</f>
        <v>Jeff Hall</v>
      </c>
      <c r="P68" s="203" t="str">
        <f>'LibPAS export'!AL70</f>
        <v>(704) 216-8233</v>
      </c>
      <c r="Q68" s="203" t="str">
        <f>'LibPAS export'!AM70</f>
        <v>(704) 216-8237</v>
      </c>
      <c r="R68" s="203" t="str">
        <f>'LibPAS export'!AN70</f>
        <v>jeff.hall@rowancountync.gov</v>
      </c>
      <c r="S68" s="203" t="str">
        <f>'LibPAS export'!AO70</f>
        <v>Lynn Denison</v>
      </c>
      <c r="T68" s="203" t="str">
        <f>'LibPAS export'!AP70</f>
        <v>Branch Manager, East Rowan RPL</v>
      </c>
      <c r="U68" s="203" t="str">
        <f>'LibPAS export'!AQ70</f>
        <v>(704) 216-7841</v>
      </c>
      <c r="V68" s="203" t="str">
        <f>'LibPAS export'!AR70</f>
        <v>(704) 279-7832</v>
      </c>
      <c r="W68" s="203" t="str">
        <f>'LibPAS export'!AS70</f>
        <v>lynn.denison@rowancountync.gov</v>
      </c>
      <c r="X68" s="203">
        <f>'LibPAS export'!BB70</f>
        <v>1</v>
      </c>
      <c r="Y68" s="203">
        <f>'LibPAS export'!BC70</f>
        <v>2</v>
      </c>
      <c r="Z68" s="203">
        <f>'LibPAS export'!BD70</f>
        <v>1</v>
      </c>
      <c r="AA68" s="203">
        <f>'LibPAS export'!BE70</f>
        <v>1</v>
      </c>
      <c r="AB68" s="10">
        <f>'LibPAS export'!BH70</f>
        <v>9546</v>
      </c>
      <c r="AC68" s="203">
        <f>'LibPAS export'!BI70</f>
        <v>11.43</v>
      </c>
      <c r="AD68" s="203">
        <f>'LibPAS export'!BJ70</f>
        <v>0</v>
      </c>
      <c r="AE68" s="203">
        <f>'LibPAS export'!BK70</f>
        <v>11.43</v>
      </c>
      <c r="AF68" s="203">
        <f>'LibPAS export'!BL70</f>
        <v>34.799999999999997</v>
      </c>
      <c r="AG68" s="203">
        <f>'LibPAS export'!BM70</f>
        <v>46.23</v>
      </c>
      <c r="AH68" s="286">
        <f>'LibPAS export'!BN70</f>
        <v>0.24724209999999999</v>
      </c>
      <c r="AI68" s="246">
        <f>'LibPAS export'!BO70</f>
        <v>76436</v>
      </c>
      <c r="AJ68" s="246" t="str">
        <f>'LibPAS export'!BP70</f>
        <v>64,893 - 103,155</v>
      </c>
      <c r="AK68" s="274" t="str">
        <f>'LibPAS export'!BQ70</f>
        <v>2007</v>
      </c>
      <c r="AL68" s="276">
        <f>'LibPAS export'!BR70</f>
        <v>36016</v>
      </c>
      <c r="AM68" s="276">
        <f>'LibPAS export'!BS70</f>
        <v>10.6</v>
      </c>
      <c r="AN68" s="276">
        <f>'LibPAS export'!BT70</f>
        <v>12.27</v>
      </c>
      <c r="AO68" s="276" t="str">
        <f>'LibPAS export'!BU70</f>
        <v/>
      </c>
      <c r="AP68" s="246">
        <f>'LibPAS export'!BW70</f>
        <v>0</v>
      </c>
      <c r="AQ68" s="246">
        <f>'LibPAS export'!BX70</f>
        <v>2813591</v>
      </c>
      <c r="AR68" s="246">
        <f>'LibPAS export'!BY70</f>
        <v>2813591</v>
      </c>
      <c r="AS68" s="246">
        <f>'LibPAS export'!BZ70</f>
        <v>170151</v>
      </c>
      <c r="AT68" s="246">
        <f>'LibPAS export'!CA70</f>
        <v>0</v>
      </c>
      <c r="AU68" s="246">
        <f>'LibPAS export'!CB70</f>
        <v>170151</v>
      </c>
      <c r="AV68" s="246">
        <f>'LibPAS export'!CC70</f>
        <v>2000</v>
      </c>
      <c r="AW68" s="246">
        <f>'LibPAS export'!CD70</f>
        <v>0</v>
      </c>
      <c r="AX68" s="246">
        <f>'LibPAS export'!CE70</f>
        <v>2000</v>
      </c>
      <c r="AY68" s="246">
        <f>'LibPAS export'!CF70</f>
        <v>0</v>
      </c>
      <c r="AZ68" s="246">
        <f>'LibPAS export'!BV70</f>
        <v>2985742</v>
      </c>
      <c r="BA68" s="246">
        <f>'LibPAS export'!CH70</f>
        <v>1463965</v>
      </c>
      <c r="BB68" s="246">
        <f>'LibPAS export'!CI70</f>
        <v>553857</v>
      </c>
      <c r="BC68" s="246">
        <f>'LibPAS export'!CJ70</f>
        <v>2017822</v>
      </c>
      <c r="BD68" s="246">
        <f>'LibPAS export'!CK70</f>
        <v>174349</v>
      </c>
      <c r="BE68" s="246">
        <f>'LibPAS export'!CL70</f>
        <v>24484</v>
      </c>
      <c r="BF68" s="246">
        <f>'LibPAS export'!CM70</f>
        <v>24506</v>
      </c>
      <c r="BG68" s="246">
        <f>'LibPAS export'!CN70</f>
        <v>223339</v>
      </c>
      <c r="BH68" s="246">
        <f>'LibPAS export'!CO70</f>
        <v>526185</v>
      </c>
      <c r="BI68" s="246">
        <f>'LibPAS export'!CP70</f>
        <v>2767346</v>
      </c>
      <c r="BJ68" s="246">
        <f>'LibPAS export'!CQ70</f>
        <v>187646</v>
      </c>
      <c r="BK68" s="283">
        <f>'LibPAS export'!CG70</f>
        <v>6.2847399999999998E-2</v>
      </c>
      <c r="BL68" s="246">
        <f>'LibPAS export'!CR70</f>
        <v>0</v>
      </c>
      <c r="BM68" s="246">
        <f>'LibPAS export'!CS70</f>
        <v>0</v>
      </c>
      <c r="BN68" s="246">
        <f>'LibPAS export'!CT70</f>
        <v>0</v>
      </c>
      <c r="BO68" s="246">
        <f>'LibPAS export'!CU70</f>
        <v>0</v>
      </c>
      <c r="BP68" s="246">
        <f>'LibPAS export'!CV70</f>
        <v>0</v>
      </c>
      <c r="BQ68" s="246">
        <f>'LibPAS export'!CW70</f>
        <v>0</v>
      </c>
      <c r="BR68" s="10">
        <f>'LibPAS export'!CY70</f>
        <v>51882</v>
      </c>
      <c r="BS68" s="10">
        <f>'LibPAS export'!CZ70</f>
        <v>89606</v>
      </c>
      <c r="BT68" s="10">
        <f>'LibPAS export'!DA70</f>
        <v>141488</v>
      </c>
      <c r="BU68" s="10">
        <f>'LibPAS export'!DB70</f>
        <v>46802</v>
      </c>
      <c r="BV68" s="10">
        <f>'LibPAS export'!DC70</f>
        <v>25257</v>
      </c>
      <c r="BW68" s="10">
        <f>'LibPAS export'!DD70</f>
        <v>72059</v>
      </c>
      <c r="BX68" s="10">
        <f>'LibPAS export'!DE70</f>
        <v>9153</v>
      </c>
      <c r="BY68" s="10">
        <f>'LibPAS export'!DF70</f>
        <v>2834</v>
      </c>
      <c r="BZ68" s="10">
        <f>'LibPAS export'!DG70</f>
        <v>11987</v>
      </c>
      <c r="CA68" s="10">
        <f>'LibPAS export'!DH70</f>
        <v>225534</v>
      </c>
      <c r="CB68" s="10" t="str">
        <f>'LibPAS export'!DI70</f>
        <v/>
      </c>
      <c r="CC68" s="10">
        <f>'LibPAS export'!DJ70</f>
        <v>225534</v>
      </c>
      <c r="CD68" s="10">
        <f>'LibPAS export'!DK70</f>
        <v>0</v>
      </c>
      <c r="CE68" s="258">
        <f>'LibPAS export'!DX70</f>
        <v>57838</v>
      </c>
      <c r="CF68" s="244">
        <f>'LibPAS export'!DP70</f>
        <v>8</v>
      </c>
      <c r="CG68" s="244">
        <f>'LibPAS export'!DQ70</f>
        <v>67</v>
      </c>
      <c r="CH68" s="244">
        <f>'LibPAS export'!DR70</f>
        <v>75</v>
      </c>
      <c r="CI68" s="258">
        <f>'LibPAS export'!DM70</f>
        <v>5135</v>
      </c>
      <c r="CJ68" s="258">
        <f>'LibPAS export'!EC70</f>
        <v>11528</v>
      </c>
      <c r="CK68" s="258">
        <f>'LibPAS export'!DN70</f>
        <v>18359</v>
      </c>
      <c r="CL68" s="258">
        <f>'LibPAS export'!EG70</f>
        <v>793</v>
      </c>
      <c r="CM68" s="203">
        <f>'LibPAS export'!DS70</f>
        <v>1</v>
      </c>
      <c r="CN68" s="203">
        <f>'LibPAS export'!EQ70</f>
        <v>112</v>
      </c>
      <c r="CO68" s="244">
        <f>'LibPAS export'!DL70</f>
        <v>208</v>
      </c>
      <c r="CP68" s="10">
        <f>'LibPAS export'!ET70</f>
        <v>172842</v>
      </c>
      <c r="CQ68" s="10">
        <f>'LibPAS export'!EU70</f>
        <v>32745</v>
      </c>
      <c r="CR68" s="10">
        <f>'LibPAS export'!EV70</f>
        <v>205587</v>
      </c>
      <c r="CS68" s="10">
        <f>'LibPAS export'!EW70</f>
        <v>18940</v>
      </c>
      <c r="CT68" s="10">
        <f>'LibPAS export'!EX70</f>
        <v>1392</v>
      </c>
      <c r="CU68" s="10">
        <f>'LibPAS export'!EY70</f>
        <v>20332</v>
      </c>
      <c r="CV68" s="10">
        <f>'LibPAS export'!EZ70</f>
        <v>142049</v>
      </c>
      <c r="CW68" s="10">
        <f>'LibPAS export'!FA70</f>
        <v>33442</v>
      </c>
      <c r="CX68" s="10">
        <f>'LibPAS export'!FB70</f>
        <v>175491</v>
      </c>
      <c r="CY68" s="10">
        <f>'LibPAS export'!FC70</f>
        <v>401410</v>
      </c>
      <c r="CZ68" s="10" t="str">
        <f>'LibPAS export'!FE70</f>
        <v/>
      </c>
      <c r="DA68" s="10" t="str">
        <f>'LibPAS export'!FF70</f>
        <v/>
      </c>
      <c r="DB68" s="10">
        <f>'LibPAS export'!FG70</f>
        <v>401410</v>
      </c>
      <c r="DC68" s="10">
        <f>'LibPAS export'!FH70</f>
        <v>18898</v>
      </c>
      <c r="DD68" s="10">
        <f>'LibPAS export'!FQ70</f>
        <v>4121</v>
      </c>
      <c r="DE68" s="10">
        <f t="shared" ref="DE68:DE82" si="1">DD68+DC68</f>
        <v>23019</v>
      </c>
      <c r="DF68" s="10">
        <f>'LibPAS export'!FI70</f>
        <v>102965</v>
      </c>
      <c r="DG68" s="10">
        <f>'LibPAS export'!FN70</f>
        <v>12336</v>
      </c>
      <c r="DH68" s="10" t="str">
        <f>'LibPAS export'!FR70</f>
        <v/>
      </c>
      <c r="DI68" s="10">
        <f>'LibPAS export'!FS70</f>
        <v>16457</v>
      </c>
      <c r="DJ68" s="258" t="str">
        <f>'LibPAS export'!FJ70</f>
        <v/>
      </c>
      <c r="DK68" s="258">
        <f>'LibPAS export'!FK70</f>
        <v>121863</v>
      </c>
      <c r="DL68" s="10">
        <f>'LibPAS export'!FU70</f>
        <v>389016</v>
      </c>
      <c r="DM68" s="10">
        <f>'LibPAS export'!FV70</f>
        <v>345179</v>
      </c>
      <c r="DN68" s="10">
        <f>'LibPAS export'!FW70</f>
        <v>24722</v>
      </c>
      <c r="DO68" s="10">
        <f>'LibPAS export'!FX70</f>
        <v>10606</v>
      </c>
      <c r="DP68" s="10">
        <f>'LibPAS export'!ER70</f>
        <v>769523</v>
      </c>
      <c r="DQ68" s="10">
        <f>'LibPAS export'!FY70</f>
        <v>290</v>
      </c>
      <c r="DR68" s="10">
        <f>'LibPAS export'!GA70</f>
        <v>56821</v>
      </c>
      <c r="DS68" s="10">
        <f>'LibPAS export'!GB70</f>
        <v>23862</v>
      </c>
      <c r="DT68" s="10">
        <f>'LibPAS export'!GC70</f>
        <v>80683</v>
      </c>
      <c r="DU68" s="10">
        <f>'LibPAS export'!GD70</f>
        <v>394427</v>
      </c>
      <c r="DV68" s="244">
        <f>'LibPAS export'!GO70</f>
        <v>61</v>
      </c>
      <c r="DW68" s="244">
        <f>'LibPAS export'!GP70</f>
        <v>97</v>
      </c>
      <c r="DX68" s="244">
        <f>'LibPAS export'!GQ70</f>
        <v>634</v>
      </c>
      <c r="DY68" s="244">
        <f>'LibPAS export'!GR70</f>
        <v>461</v>
      </c>
      <c r="DZ68" s="244">
        <f>'LibPAS export'!GS70</f>
        <v>45</v>
      </c>
      <c r="EA68" s="244">
        <f>'LibPAS export'!GT70</f>
        <v>2</v>
      </c>
      <c r="EB68" s="244">
        <f>'LibPAS export'!GU70</f>
        <v>1300</v>
      </c>
      <c r="EC68" s="244">
        <f>'LibPAS export'!GV70</f>
        <v>2361</v>
      </c>
      <c r="ED68" s="244">
        <f>'LibPAS export'!GW70</f>
        <v>2551</v>
      </c>
      <c r="EE68" s="244">
        <f>'LibPAS export'!GX70</f>
        <v>4912</v>
      </c>
      <c r="EF68" s="10">
        <f>'LibPAS export'!HB70</f>
        <v>19409</v>
      </c>
      <c r="EG68" s="10">
        <f>'LibPAS export'!HC70</f>
        <v>14680</v>
      </c>
      <c r="EH68" s="10">
        <f>'LibPAS export'!HD70</f>
        <v>34089</v>
      </c>
      <c r="EI68" s="10">
        <f>'LibPAS export'!GY70</f>
        <v>880</v>
      </c>
      <c r="EJ68" s="10">
        <f>'LibPAS export'!GZ70</f>
        <v>20</v>
      </c>
      <c r="EK68" s="10">
        <f>'LibPAS export'!HA70</f>
        <v>900</v>
      </c>
      <c r="EL68" s="10">
        <f>'LibPAS export'!HE70</f>
        <v>39901</v>
      </c>
      <c r="EM68" s="10" t="s">
        <v>5026</v>
      </c>
      <c r="EN68" s="10" t="s">
        <v>5026</v>
      </c>
      <c r="EO68" s="10" t="s">
        <v>5026</v>
      </c>
      <c r="EP68" s="10" t="s">
        <v>5026</v>
      </c>
      <c r="EQ68" s="258">
        <f>'LibPAS export'!HQ70</f>
        <v>698</v>
      </c>
      <c r="ER68" s="258">
        <f>'LibPAS export'!HR70</f>
        <v>16026</v>
      </c>
      <c r="ES68" s="10">
        <f>'LibPAS export'!HL70</f>
        <v>139761</v>
      </c>
      <c r="ET68" s="10" t="str">
        <f>'LibPAS export'!HJ70</f>
        <v>Did not track this year</v>
      </c>
      <c r="EU68" s="10" t="str">
        <f>'LibPAS export'!HK70</f>
        <v>Did not track this year</v>
      </c>
      <c r="EV68" s="244">
        <f>'LibPAS export'!HS70</f>
        <v>478</v>
      </c>
      <c r="EW68" s="244">
        <f>'LibPAS export'!HT70</f>
        <v>52</v>
      </c>
      <c r="EX68" s="203" t="str">
        <f>'LibPAS export'!AT70</f>
        <v>www.rowanpubliclibrary.com</v>
      </c>
      <c r="EY68" s="244">
        <f>'LibPAS export'!HU70</f>
        <v>50</v>
      </c>
      <c r="EZ68" s="244">
        <f>'LibPAS export'!HV70</f>
        <v>97</v>
      </c>
      <c r="FA68" s="258">
        <f>'LibPAS export'!HW70</f>
        <v>97261</v>
      </c>
      <c r="FB68" s="10">
        <f>'LibPAS export'!HY70</f>
        <v>301661</v>
      </c>
      <c r="FC68" s="10" t="str">
        <f>'LibPAS export'!HZ70</f>
        <v/>
      </c>
      <c r="FD68" s="203" t="s">
        <v>1530</v>
      </c>
      <c r="FE68" s="203" t="s">
        <v>1530</v>
      </c>
      <c r="FF68" s="203" t="s">
        <v>1530</v>
      </c>
      <c r="FG68" s="203" t="s">
        <v>1530</v>
      </c>
      <c r="FH68" s="203" t="s">
        <v>1530</v>
      </c>
      <c r="FI68" s="203" t="s">
        <v>1530</v>
      </c>
      <c r="FJ68" s="203" t="s">
        <v>1530</v>
      </c>
      <c r="FK68" s="203" t="s">
        <v>1530</v>
      </c>
      <c r="FL68" s="203" t="s">
        <v>1530</v>
      </c>
      <c r="FM68" s="203" t="s">
        <v>1530</v>
      </c>
      <c r="FN68" s="203" t="s">
        <v>1530</v>
      </c>
      <c r="FO68" s="203" t="s">
        <v>1530</v>
      </c>
      <c r="FP68" s="203" t="s">
        <v>1530</v>
      </c>
      <c r="FQ68" s="203" t="s">
        <v>1530</v>
      </c>
      <c r="FR68" s="203" t="s">
        <v>1530</v>
      </c>
      <c r="FS68" s="203" t="s">
        <v>1530</v>
      </c>
      <c r="FT68" s="203" t="s">
        <v>1530</v>
      </c>
      <c r="FU68" s="203" t="s">
        <v>1530</v>
      </c>
      <c r="FV68" s="203" t="s">
        <v>1530</v>
      </c>
      <c r="FW68" s="203" t="s">
        <v>1530</v>
      </c>
      <c r="FX68" s="203" t="s">
        <v>1530</v>
      </c>
      <c r="FY68" s="203" t="s">
        <v>1530</v>
      </c>
      <c r="FZ68" s="203" t="s">
        <v>1530</v>
      </c>
      <c r="GA68" s="203" t="s">
        <v>1530</v>
      </c>
      <c r="GB68" s="203" t="s">
        <v>1530</v>
      </c>
      <c r="GC68" s="203" t="str">
        <f>'LibPAS export'!G70</f>
        <v>NC0055</v>
      </c>
      <c r="GD68" s="203" t="str">
        <f>'LibPAS export'!H70</f>
        <v>C-ROWAN</v>
      </c>
      <c r="GE68" s="203" t="str">
        <f>'LibPAS export'!I70</f>
        <v>NO</v>
      </c>
      <c r="GF68" s="203" t="str">
        <f>'LibPAS export'!J70</f>
        <v>CO</v>
      </c>
      <c r="GG68" s="203" t="str">
        <f>'LibPAS export'!K70</f>
        <v>MO</v>
      </c>
      <c r="GH68" s="203" t="str">
        <f>'LibPAS export'!L70</f>
        <v>Y</v>
      </c>
      <c r="GI68" s="203" t="str">
        <f>'LibPAS export'!M70</f>
        <v>CO1</v>
      </c>
      <c r="GJ68" s="203" t="str">
        <f>'LibPAS export'!N70</f>
        <v>N</v>
      </c>
      <c r="GK68" s="258">
        <f>'LibPAS export'!O70</f>
        <v>138252</v>
      </c>
      <c r="GL68" s="203">
        <f>'LibPAS export'!AH70</f>
        <v>2</v>
      </c>
      <c r="GM68" s="203" t="str">
        <f>'LibPAS export'!AI70</f>
        <v>County</v>
      </c>
      <c r="GN68" s="203" t="str">
        <f>'LibPAS export'!P70</f>
        <v>Yes</v>
      </c>
      <c r="GO68" s="203">
        <f>'LibPAS export'!Q70</f>
        <v>1780</v>
      </c>
      <c r="GP68" s="203">
        <f>'LibPAS export'!R70</f>
        <v>109</v>
      </c>
      <c r="GQ68" s="203">
        <f>'LibPAS export'!S70</f>
        <v>9343</v>
      </c>
      <c r="GR68" s="203">
        <f>'LibPAS export'!T70</f>
        <v>42196</v>
      </c>
      <c r="GS68" s="203">
        <f>'LibPAS export'!U70</f>
        <v>227</v>
      </c>
      <c r="GT68" s="203">
        <f>'LibPAS export'!V70</f>
        <v>19</v>
      </c>
      <c r="GU68" s="203">
        <f>'LibPAS export'!W70</f>
        <v>642</v>
      </c>
      <c r="GV68" s="203">
        <f>'LibPAS export'!X70</f>
        <v>5331</v>
      </c>
      <c r="GW68" s="283">
        <f>'LibPAS export'!GF70</f>
        <v>0.85433999999999999</v>
      </c>
      <c r="GX68" s="283">
        <f>'LibPAS export'!GG70</f>
        <v>0.1231</v>
      </c>
      <c r="GY68" s="245">
        <f>'LibPAS export'!GH70</f>
        <v>30.693079999999998</v>
      </c>
      <c r="GZ68" s="245">
        <f>'LibPAS export'!GI70</f>
        <v>31.131509999999999</v>
      </c>
      <c r="HA68" s="245">
        <f>'LibPAS export'!GJ70</f>
        <v>31.088609999999999</v>
      </c>
      <c r="HB68" s="284">
        <f>'LibPAS export'!JC70</f>
        <v>3.5961799999999999</v>
      </c>
      <c r="HC68" s="284">
        <f>'LibPAS export'!JD70</f>
        <v>2.6221700000000001</v>
      </c>
      <c r="HD68" s="284">
        <f>'LibPAS export'!JE70</f>
        <v>0.29022999999999999</v>
      </c>
      <c r="HE68" s="284">
        <f>'LibPAS export'!JF70</f>
        <v>34.298999999999999</v>
      </c>
      <c r="HF68" s="284">
        <f>'LibPAS export'!JG70</f>
        <v>25.009260000000001</v>
      </c>
      <c r="HG68" s="284">
        <f>'LibPAS export'!JH70</f>
        <v>2.7681</v>
      </c>
      <c r="HH68" s="284">
        <f>'LibPAS export'!JI70</f>
        <v>7.0161199999999999</v>
      </c>
      <c r="HI68" s="284">
        <f>'LibPAS export'!JJ70</f>
        <v>5.1158299999999999</v>
      </c>
      <c r="HJ68" s="284">
        <f>'LibPAS export'!JK70</f>
        <v>0.56623999999999997</v>
      </c>
      <c r="HK68" s="284">
        <f>'LibPAS export'!JL70</f>
        <v>19.800560000000001</v>
      </c>
      <c r="HL68" s="284">
        <f>'LibPAS export'!JM70</f>
        <v>14.437659999999999</v>
      </c>
      <c r="HM68" s="284">
        <f>'LibPAS export'!JN70</f>
        <v>1.5980099999999999</v>
      </c>
      <c r="HN68" s="284">
        <f>'LibPAS export'!JO70</f>
        <v>69.3553</v>
      </c>
      <c r="HO68" s="284">
        <f>'LibPAS export'!JP70</f>
        <v>50.570709999999998</v>
      </c>
      <c r="HP68" s="284">
        <f>'LibPAS export'!JQ70</f>
        <v>5.5973300000000004</v>
      </c>
      <c r="HQ68" s="284">
        <f>'LibPAS export'!JR70</f>
        <v>14.131869999999999</v>
      </c>
      <c r="HR68" s="284">
        <f>'LibPAS export'!JS70</f>
        <v>10.304320000000001</v>
      </c>
      <c r="HS68" s="284">
        <f>'LibPAS export'!JT70</f>
        <v>1.1405099999999999</v>
      </c>
      <c r="HT68" s="284">
        <f>'LibPAS export'!JU70</f>
        <v>5.56609</v>
      </c>
      <c r="HU68" s="284">
        <f>'LibPAS export'!JV70</f>
        <v>2.8529599999999999</v>
      </c>
      <c r="HV68" s="284">
        <f>'LibPAS export'!JW70</f>
        <v>5.9244199999999996</v>
      </c>
      <c r="HW68" s="284">
        <f>'LibPAS export'!JX70</f>
        <v>0.64449999999999996</v>
      </c>
      <c r="HX68" s="284">
        <f>'LibPAS export'!JY70</f>
        <v>1.01091</v>
      </c>
      <c r="HY68" s="284">
        <f>'LibPAS export'!JZ70</f>
        <v>1.41642</v>
      </c>
      <c r="HZ68" s="284">
        <f>'LibPAS export'!KA70</f>
        <v>0.58359000000000005</v>
      </c>
      <c r="IA68" s="284">
        <f>'LibPAS export'!KB70</f>
        <v>0.28860999999999998</v>
      </c>
      <c r="IB68" s="284">
        <f>'LibPAS export'!KC70</f>
        <v>3.46E-3</v>
      </c>
      <c r="IC68" s="284">
        <f>'LibPAS export'!KD70</f>
        <v>3.8000000000000002E-4</v>
      </c>
      <c r="ID68" s="284">
        <f>'LibPAS export'!KE70</f>
        <v>0.70350999999999997</v>
      </c>
      <c r="IE68" s="284">
        <f>'LibPAS export'!KF70</f>
        <v>3.5529999999999999E-2</v>
      </c>
      <c r="IF68" s="284">
        <f>'LibPAS export'!KG70</f>
        <v>0.24657000000000001</v>
      </c>
      <c r="IG68" s="284">
        <f>'LibPAS export'!KH70</f>
        <v>3023</v>
      </c>
      <c r="IH68" s="284">
        <f>'LibPAS export'!KI70</f>
        <v>12227</v>
      </c>
      <c r="II68" s="284">
        <f>'LibPAS export'!KJ70</f>
        <v>12227</v>
      </c>
      <c r="IJ68" s="284">
        <f>'LibPAS export'!KK70</f>
        <v>8531</v>
      </c>
      <c r="IK68" s="284">
        <f>'LibPAS export'!KL70</f>
        <v>34508</v>
      </c>
      <c r="IL68" s="284">
        <f>'LibPAS export'!KM70</f>
        <v>34508</v>
      </c>
      <c r="IM68" s="284">
        <f>'LibPAS export'!KN70</f>
        <v>67324</v>
      </c>
      <c r="IN68" s="284">
        <f>'LibPAS export'!KO70</f>
        <v>67324</v>
      </c>
      <c r="IO68" s="284">
        <f>'LibPAS export'!KP70</f>
        <v>2.3633600000000001</v>
      </c>
      <c r="IP68" s="284">
        <f>'LibPAS export'!KQ70</f>
        <v>16645</v>
      </c>
      <c r="IQ68" s="284">
        <f>'LibPAS export'!KR70</f>
        <v>8.0026600000000006</v>
      </c>
      <c r="IR68" s="284">
        <f>'LibPAS export'!KS70</f>
        <v>1.2307300000000001</v>
      </c>
      <c r="IS68" s="284">
        <f>'LibPAS export'!KT70</f>
        <v>20.351179999999999</v>
      </c>
      <c r="IT68" s="284">
        <f>'LibPAS export'!KU70</f>
        <v>1.447E-2</v>
      </c>
      <c r="IU68" s="284">
        <f>'LibPAS export'!KV70</f>
        <v>0</v>
      </c>
      <c r="IV68" s="284">
        <f>'LibPAS export'!KW70</f>
        <v>21.59637</v>
      </c>
      <c r="IW68" s="284">
        <f>'LibPAS export'!KX70</f>
        <v>14.59525</v>
      </c>
      <c r="IX68" s="284">
        <f>'LibPAS export'!KY70</f>
        <v>2.3551600000000001</v>
      </c>
      <c r="IY68" s="284">
        <f>'LibPAS export'!KZ70</f>
        <v>0</v>
      </c>
      <c r="IZ68" s="284">
        <f>'LibPAS export'!LA70</f>
        <v>1.5E-3</v>
      </c>
      <c r="JA68" s="284">
        <f>'LibPAS export'!LB70</f>
        <v>0.41835</v>
      </c>
      <c r="JB68" s="284">
        <f>'LibPAS export'!LC70</f>
        <v>5.4000000000000001E-4</v>
      </c>
      <c r="JC68" s="284">
        <f>'LibPAS export'!LD70</f>
        <v>0.14166999999999999</v>
      </c>
      <c r="JD68" s="284">
        <f>'LibPAS export'!LE70</f>
        <v>0.57298000000000004</v>
      </c>
      <c r="JE68" s="284">
        <f>'LibPAS export'!LF70</f>
        <v>2.5779899999999998</v>
      </c>
      <c r="JF68" s="284">
        <f>'LibPAS export'!LG70</f>
        <v>1.6313299999999999</v>
      </c>
      <c r="JG68" s="284">
        <f>'LibPAS export'!LH70</f>
        <v>0.25170999999999999</v>
      </c>
      <c r="JH68" s="284">
        <f>'LibPAS export'!LI70</f>
        <v>716</v>
      </c>
      <c r="JI68" s="284">
        <f>'LibPAS export'!LJ70</f>
        <v>0.92956000000000005</v>
      </c>
      <c r="JJ68" s="284">
        <f>'LibPAS export'!LK70</f>
        <v>3.8059799999999999</v>
      </c>
      <c r="JK68" s="284">
        <f>'LibPAS export'!LL70</f>
        <v>206</v>
      </c>
      <c r="JL68" s="284">
        <f>'LibPAS export'!LM70</f>
        <v>237</v>
      </c>
      <c r="JM68" s="284">
        <f>'LibPAS export'!LN70</f>
        <v>20.016680000000001</v>
      </c>
      <c r="JN68" s="284">
        <f>'LibPAS export'!LO70</f>
        <v>1.6154500000000001</v>
      </c>
      <c r="JO68" s="284">
        <f>'LibPAS export'!LP70</f>
        <v>1.2611000000000001</v>
      </c>
      <c r="JP68" s="284">
        <f>'LibPAS export'!LQ70</f>
        <v>0.33439000000000002</v>
      </c>
      <c r="JQ68" s="284">
        <f>'LibPAS export'!LR70</f>
        <v>8.2680000000000003E-2</v>
      </c>
      <c r="JR68" s="284">
        <f>'LibPAS export'!LS70</f>
        <v>0.43131999999999998</v>
      </c>
      <c r="JS68" s="284">
        <f>'LibPAS export'!LT70</f>
        <v>9</v>
      </c>
      <c r="JT68" s="284">
        <f>'LibPAS export'!LU70</f>
        <v>1</v>
      </c>
      <c r="JU68" s="284">
        <f>'LibPAS export'!LV70</f>
        <v>1.95099</v>
      </c>
      <c r="JV68" s="284">
        <f>'LibPAS export'!LW70</f>
        <v>14798</v>
      </c>
      <c r="JW68" s="284">
        <f>'LibPAS export'!LX70</f>
        <v>41.318559999999998</v>
      </c>
      <c r="JX68" s="284">
        <f>'LibPAS export'!LY70</f>
        <v>7585</v>
      </c>
      <c r="JY68" s="284">
        <f>'LibPAS export'!LZ70</f>
        <v>14.640790000000001</v>
      </c>
      <c r="JZ68" s="284">
        <f>'LibPAS export'!MA70</f>
        <v>80.612089999999995</v>
      </c>
      <c r="KA68" s="284">
        <f>'LibPAS export'!MB70</f>
        <v>0.35433999999999999</v>
      </c>
      <c r="KB68" s="284">
        <f>'LibPAS export'!MC70</f>
        <v>2687</v>
      </c>
      <c r="KC68" s="284">
        <f>'LibPAS export'!MD70</f>
        <v>0.42313000000000001</v>
      </c>
      <c r="KD68" s="284">
        <f>'LibPAS export'!ME70</f>
        <v>0.56623999999999997</v>
      </c>
      <c r="KE68" s="284">
        <f>'LibPAS export'!MF70</f>
        <v>0.82550999999999997</v>
      </c>
      <c r="KF68" s="284">
        <f>'LibPAS export'!MG70</f>
        <v>6.9047799999999997</v>
      </c>
      <c r="KG68" s="284">
        <f>'LibPAS export'!MH70</f>
        <v>9.5376100000000008</v>
      </c>
      <c r="KH68" s="284">
        <f>'LibPAS export'!MI70</f>
        <v>7.0161199999999999</v>
      </c>
      <c r="KI68" s="284">
        <f>'LibPAS export'!MJ70</f>
        <v>36.715380000000003</v>
      </c>
      <c r="KJ68" s="284">
        <f>'LibPAS export'!MK70</f>
        <v>43647</v>
      </c>
      <c r="KK68" s="284">
        <f>'LibPAS export'!ML70</f>
        <v>31666</v>
      </c>
      <c r="KL68" s="284">
        <f>'LibPAS export'!MM70</f>
        <v>6.0080000000000001E-2</v>
      </c>
      <c r="KM68" s="284">
        <f>'LibPAS export'!MN70</f>
        <v>0.33078000000000002</v>
      </c>
      <c r="KN68" s="284">
        <f>'LibPAS export'!MO70</f>
        <v>0.11720999999999999</v>
      </c>
      <c r="KO68" s="284">
        <f>'LibPAS export'!MP70</f>
        <v>1.485E-2</v>
      </c>
      <c r="KP68" s="284">
        <f>'LibPAS export'!MQ70</f>
        <v>8.1780000000000005E-2</v>
      </c>
      <c r="KQ68" s="284">
        <f>'LibPAS export'!MR70</f>
        <v>2.8979999999999999E-2</v>
      </c>
      <c r="KR68" s="284">
        <f>'LibPAS export'!MS70</f>
        <v>1</v>
      </c>
      <c r="KS68" s="284">
        <f>'LibPAS export'!MT70</f>
        <v>0.24724209999999999</v>
      </c>
      <c r="KT68" s="284">
        <f>'LibPAS export'!MU70</f>
        <v>0.75275789999999998</v>
      </c>
      <c r="KU68" s="284">
        <f>'LibPAS export'!MV70</f>
        <v>0.27448260000000002</v>
      </c>
      <c r="KV68" s="284">
        <f>'LibPAS export'!MW70</f>
        <v>0.72551739999999998</v>
      </c>
      <c r="KW68" s="284">
        <f>'LibPAS export'!MX70</f>
        <v>8.0705100000000002E-2</v>
      </c>
      <c r="KX68" s="284">
        <f>'LibPAS export'!MY70</f>
        <v>8.8474999999999995E-3</v>
      </c>
      <c r="KY68" s="284">
        <f>'LibPAS export'!MZ70</f>
        <v>0.20014009999999999</v>
      </c>
      <c r="KZ68" s="284">
        <f>'LibPAS export'!NA70</f>
        <v>8.8553999999999994E-3</v>
      </c>
      <c r="LA68" s="284">
        <f>'LibPAS export'!NB70</f>
        <v>0.1901407</v>
      </c>
      <c r="LB68" s="284">
        <f>'LibPAS export'!NC70</f>
        <v>6.3002199999999994E-2</v>
      </c>
      <c r="LC68" s="284">
        <f>'LibPAS export'!ND70</f>
        <v>0.52901410000000004</v>
      </c>
      <c r="LD68" s="284">
        <f>'LibPAS export'!NE70</f>
        <v>0.72915419999999997</v>
      </c>
      <c r="LE68" s="284">
        <f>'LibPAS export'!NF70</f>
        <v>6.6989999999999997E-4</v>
      </c>
      <c r="LF68" s="284">
        <f>'LibPAS export'!NG70</f>
        <v>0.94234229999999997</v>
      </c>
      <c r="LG68" s="284">
        <f>'LibPAS export'!NH70</f>
        <v>0</v>
      </c>
      <c r="LH68" s="284">
        <f>'LibPAS export'!NI70</f>
        <v>5.6987799999999998E-2</v>
      </c>
      <c r="LI68" s="284">
        <f>'LibPAS export'!NJ70</f>
        <v>11980</v>
      </c>
      <c r="LJ68" s="284">
        <f>'LibPAS export'!NK70</f>
        <v>4.8886000000000003</v>
      </c>
      <c r="LK68" s="284">
        <f>'LibPAS export'!NL70</f>
        <v>12095</v>
      </c>
      <c r="LL68" s="284">
        <f>'LibPAS export'!NM70</f>
        <v>12095</v>
      </c>
      <c r="LM68" s="284">
        <f>'LibPAS export'!NN70</f>
        <v>2990</v>
      </c>
      <c r="LN68" s="284">
        <f>'LibPAS export'!NO70</f>
        <v>0.78064739999999999</v>
      </c>
      <c r="LO68" s="284">
        <f>'LibPAS export'!NP70</f>
        <v>0.10962710000000001</v>
      </c>
      <c r="LP68" s="284">
        <f>'LibPAS export'!NQ70</f>
        <v>0.10972560000000001</v>
      </c>
      <c r="LQ68" s="284">
        <f>'LibPAS export'!NR70</f>
        <v>0.52564</v>
      </c>
      <c r="LR68" s="284">
        <f>'LibPAS export'!NS70</f>
        <v>1.3893899999999999</v>
      </c>
      <c r="LS68" s="284">
        <f>'LibPAS export'!NT70</f>
        <v>0.38135999999999998</v>
      </c>
      <c r="LT68" s="284">
        <f>'LibPAS export'!NU70</f>
        <v>31</v>
      </c>
      <c r="LU68" s="284">
        <f>'LibPAS export'!NV70</f>
        <v>4.4136899999999999</v>
      </c>
      <c r="LV68" s="284">
        <f>'LibPAS export'!NW70</f>
        <v>31</v>
      </c>
      <c r="LW68" s="284">
        <f>'LibPAS export'!NX70</f>
        <v>3.4455399999999998</v>
      </c>
      <c r="LX68" s="284">
        <f>'LibPAS export'!NY70</f>
        <v>0.27806999999999998</v>
      </c>
      <c r="LY68" s="284">
        <f>'LibPAS export'!NZ70</f>
        <v>0.25773000000000001</v>
      </c>
      <c r="LZ68" s="285">
        <f>'LibPAS export'!EH70</f>
        <v>5.8819700000000003E-2</v>
      </c>
      <c r="MA68" s="285">
        <f>'LibPAS export'!EI70</f>
        <v>6.3880000000000002E-4</v>
      </c>
      <c r="MB68" s="285">
        <f>'LibPAS export'!EJ70</f>
        <v>0.2154758</v>
      </c>
      <c r="MC68" s="285">
        <f>'LibPAS export'!EK70</f>
        <v>0</v>
      </c>
      <c r="MD68" s="285">
        <f>'LibPAS export'!EL70</f>
        <v>0.1776324</v>
      </c>
      <c r="ME68" s="285">
        <f>'LibPAS export'!EM70</f>
        <v>2.3029999999999999E-4</v>
      </c>
      <c r="MF68" s="285">
        <f>'LibPAS export'!EN70</f>
        <v>0.69266139999999998</v>
      </c>
      <c r="MG68" s="285">
        <f>'LibPAS export'!EO70</f>
        <v>5.1175499999999999E-2</v>
      </c>
      <c r="MH68" s="285">
        <f>'LibPAS export'!EP70</f>
        <v>0.25447320000000001</v>
      </c>
      <c r="MI68" s="285"/>
    </row>
    <row r="69" spans="1:347" x14ac:dyDescent="0.2">
      <c r="A69" s="6" t="str">
        <f>'LibPAS export'!G71</f>
        <v>NC0056</v>
      </c>
      <c r="B69" s="6" t="s">
        <v>2860</v>
      </c>
      <c r="C69" s="203" t="s">
        <v>2095</v>
      </c>
      <c r="D69" s="203" t="s">
        <v>2096</v>
      </c>
      <c r="E69" s="203" t="str">
        <f>'LibPAS export'!AG71</f>
        <v>RUTHERFORD COUNTY LIBRARY</v>
      </c>
      <c r="F69" s="203" t="str">
        <f>'LibPAS export'!AJ71</f>
        <v>RUTHERFORD</v>
      </c>
      <c r="G69" s="203" t="str">
        <f>'LibPAS export'!Y71</f>
        <v>255 CALLAHAN KOON RD</v>
      </c>
      <c r="H69" s="203" t="str">
        <f>'LibPAS export'!Z71</f>
        <v>SPINDALE</v>
      </c>
      <c r="I69" s="203" t="str">
        <f>'LibPAS export'!AA71</f>
        <v>28160</v>
      </c>
      <c r="J69" s="203" t="str">
        <f>'LibPAS export'!AB71</f>
        <v/>
      </c>
      <c r="K69" s="203" t="str">
        <f>'LibPAS export'!AC71</f>
        <v>255 CALLAHAN KOON RD</v>
      </c>
      <c r="L69" s="203" t="str">
        <f>'LibPAS export'!AD71</f>
        <v>SPINDALE</v>
      </c>
      <c r="M69" s="203" t="str">
        <f>'LibPAS export'!AE71</f>
        <v>28160</v>
      </c>
      <c r="N69" s="203" t="str">
        <f>'LibPAS export'!AF71</f>
        <v/>
      </c>
      <c r="O69" s="203" t="str">
        <f>'LibPAS export'!AK71</f>
        <v>Martha Schatz</v>
      </c>
      <c r="P69" s="203" t="str">
        <f>'LibPAS export'!AL71</f>
        <v>(828) 287-6117</v>
      </c>
      <c r="Q69" s="203" t="str">
        <f>'LibPAS export'!AM71</f>
        <v>(828) 287-6119</v>
      </c>
      <c r="R69" s="203" t="str">
        <f>'LibPAS export'!AN71</f>
        <v>martha.schatz@rutherfordcountync.gov</v>
      </c>
      <c r="S69" s="203" t="str">
        <f>'LibPAS export'!AO71</f>
        <v>Martha Schatz</v>
      </c>
      <c r="T69" s="203" t="str">
        <f>'LibPAS export'!AP71</f>
        <v>Director</v>
      </c>
      <c r="U69" s="203" t="str">
        <f>'LibPAS export'!AQ71</f>
        <v>(828) 287-6117</v>
      </c>
      <c r="V69" s="203" t="str">
        <f>'LibPAS export'!AR71</f>
        <v>(828) 287-6119</v>
      </c>
      <c r="W69" s="203" t="str">
        <f>'LibPAS export'!AS71</f>
        <v>marthaschatz@rutherfordcountync.gov</v>
      </c>
      <c r="X69" s="203">
        <f>'LibPAS export'!BB71</f>
        <v>1</v>
      </c>
      <c r="Y69" s="203">
        <f>'LibPAS export'!BC71</f>
        <v>2</v>
      </c>
      <c r="Z69" s="203">
        <f>'LibPAS export'!BD71</f>
        <v>0</v>
      </c>
      <c r="AA69" s="203">
        <f>'LibPAS export'!BE71</f>
        <v>1</v>
      </c>
      <c r="AB69" s="10">
        <f>'LibPAS export'!BH71</f>
        <v>6734</v>
      </c>
      <c r="AC69" s="203">
        <f>'LibPAS export'!BI71</f>
        <v>2</v>
      </c>
      <c r="AD69" s="203">
        <f>'LibPAS export'!BJ71</f>
        <v>1</v>
      </c>
      <c r="AE69" s="203">
        <f>'LibPAS export'!BK71</f>
        <v>3</v>
      </c>
      <c r="AF69" s="203">
        <f>'LibPAS export'!BL71</f>
        <v>6.2</v>
      </c>
      <c r="AG69" s="203">
        <f>'LibPAS export'!BM71</f>
        <v>9.1999999999999993</v>
      </c>
      <c r="AH69" s="286">
        <f>'LibPAS export'!BN71</f>
        <v>0.21739130000000001</v>
      </c>
      <c r="AI69" s="246">
        <f>'LibPAS export'!BO71</f>
        <v>58302</v>
      </c>
      <c r="AJ69" s="246" t="str">
        <f>'LibPAS export'!BP71</f>
        <v>55,169 - $84,633</v>
      </c>
      <c r="AK69" s="274" t="str">
        <f>'LibPAS export'!BQ71</f>
        <v>1983</v>
      </c>
      <c r="AL69" s="276">
        <f>'LibPAS export'!BR71</f>
        <v>55169</v>
      </c>
      <c r="AM69" s="276">
        <f>'LibPAS export'!BS71</f>
        <v>13</v>
      </c>
      <c r="AN69" s="276">
        <f>'LibPAS export'!BT71</f>
        <v>14.36</v>
      </c>
      <c r="AO69" s="276">
        <f>'LibPAS export'!BU71</f>
        <v>15.86</v>
      </c>
      <c r="AP69" s="246">
        <f>'LibPAS export'!BW71</f>
        <v>0</v>
      </c>
      <c r="AQ69" s="246">
        <f>'LibPAS export'!BX71</f>
        <v>450515</v>
      </c>
      <c r="AR69" s="246">
        <f>'LibPAS export'!BY71</f>
        <v>450515</v>
      </c>
      <c r="AS69" s="246">
        <f>'LibPAS export'!BZ71</f>
        <v>120599</v>
      </c>
      <c r="AT69" s="246">
        <f>'LibPAS export'!CA71</f>
        <v>0</v>
      </c>
      <c r="AU69" s="246">
        <f>'LibPAS export'!CB71</f>
        <v>120599</v>
      </c>
      <c r="AV69" s="246">
        <f>'LibPAS export'!CC71</f>
        <v>20000</v>
      </c>
      <c r="AW69" s="246">
        <f>'LibPAS export'!CD71</f>
        <v>0</v>
      </c>
      <c r="AX69" s="246">
        <f>'LibPAS export'!CE71</f>
        <v>20000</v>
      </c>
      <c r="AY69" s="246">
        <f>'LibPAS export'!CF71</f>
        <v>25748</v>
      </c>
      <c r="AZ69" s="246">
        <f>'LibPAS export'!BV71</f>
        <v>616862</v>
      </c>
      <c r="BA69" s="246">
        <f>'LibPAS export'!CH71</f>
        <v>305163</v>
      </c>
      <c r="BB69" s="246">
        <f>'LibPAS export'!CI71</f>
        <v>113041</v>
      </c>
      <c r="BC69" s="246">
        <f>'LibPAS export'!CJ71</f>
        <v>418204</v>
      </c>
      <c r="BD69" s="246">
        <f>'LibPAS export'!CK71</f>
        <v>54190</v>
      </c>
      <c r="BE69" s="246">
        <f>'LibPAS export'!CL71</f>
        <v>39304</v>
      </c>
      <c r="BF69" s="246">
        <f>'LibPAS export'!CM71</f>
        <v>10519</v>
      </c>
      <c r="BG69" s="246">
        <f>'LibPAS export'!CN71</f>
        <v>104013</v>
      </c>
      <c r="BH69" s="246">
        <f>'LibPAS export'!CO71</f>
        <v>94645</v>
      </c>
      <c r="BI69" s="246">
        <f>'LibPAS export'!CP71</f>
        <v>616862</v>
      </c>
      <c r="BJ69" s="246">
        <f>'LibPAS export'!CQ71</f>
        <v>14734</v>
      </c>
      <c r="BK69" s="283">
        <f>'LibPAS export'!CG71</f>
        <v>2.3885400000000001E-2</v>
      </c>
      <c r="BL69" s="246">
        <f>'LibPAS export'!CR71</f>
        <v>0</v>
      </c>
      <c r="BM69" s="246">
        <f>'LibPAS export'!CS71</f>
        <v>2325</v>
      </c>
      <c r="BN69" s="246">
        <f>'LibPAS export'!CT71</f>
        <v>0</v>
      </c>
      <c r="BO69" s="246">
        <f>'LibPAS export'!CU71</f>
        <v>1900</v>
      </c>
      <c r="BP69" s="246">
        <f>'LibPAS export'!CV71</f>
        <v>4225</v>
      </c>
      <c r="BQ69" s="246">
        <f>'LibPAS export'!CW71</f>
        <v>6750</v>
      </c>
      <c r="BR69" s="10">
        <f>'LibPAS export'!CY71</f>
        <v>29329</v>
      </c>
      <c r="BS69" s="10">
        <f>'LibPAS export'!CZ71</f>
        <v>25872</v>
      </c>
      <c r="BT69" s="10">
        <f>'LibPAS export'!DA71</f>
        <v>55201</v>
      </c>
      <c r="BU69" s="10">
        <f>'LibPAS export'!DB71</f>
        <v>17780</v>
      </c>
      <c r="BV69" s="10">
        <f>'LibPAS export'!DC71</f>
        <v>8321</v>
      </c>
      <c r="BW69" s="10">
        <f>'LibPAS export'!DD71</f>
        <v>26101</v>
      </c>
      <c r="BX69" s="10">
        <f>'LibPAS export'!DE71</f>
        <v>2035</v>
      </c>
      <c r="BY69" s="10">
        <f>'LibPAS export'!DF71</f>
        <v>130</v>
      </c>
      <c r="BZ69" s="10">
        <f>'LibPAS export'!DG71</f>
        <v>2165</v>
      </c>
      <c r="CA69" s="10">
        <f>'LibPAS export'!DH71</f>
        <v>83467</v>
      </c>
      <c r="CB69" s="10" t="str">
        <f>'LibPAS export'!DI71</f>
        <v/>
      </c>
      <c r="CC69" s="10">
        <f>'LibPAS export'!DJ71</f>
        <v>83467</v>
      </c>
      <c r="CD69" s="10">
        <f>'LibPAS export'!DK71</f>
        <v>23</v>
      </c>
      <c r="CE69" s="258">
        <f>'LibPAS export'!DX71</f>
        <v>42332</v>
      </c>
      <c r="CF69" s="244">
        <f>'LibPAS export'!DP71</f>
        <v>4</v>
      </c>
      <c r="CG69" s="244">
        <f>'LibPAS export'!DQ71</f>
        <v>67</v>
      </c>
      <c r="CH69" s="244">
        <f>'LibPAS export'!DR71</f>
        <v>71</v>
      </c>
      <c r="CI69" s="258">
        <f>'LibPAS export'!DM71</f>
        <v>4387</v>
      </c>
      <c r="CJ69" s="258">
        <f>'LibPAS export'!EC71</f>
        <v>11528</v>
      </c>
      <c r="CK69" s="258">
        <f>'LibPAS export'!DN71</f>
        <v>9996</v>
      </c>
      <c r="CL69" s="258">
        <f>'LibPAS export'!EG71</f>
        <v>2323</v>
      </c>
      <c r="CM69" s="203">
        <f>'LibPAS export'!DS71</f>
        <v>0</v>
      </c>
      <c r="CN69" s="203">
        <f>'LibPAS export'!EQ71</f>
        <v>13</v>
      </c>
      <c r="CO69" s="244">
        <f>'LibPAS export'!DL71</f>
        <v>54</v>
      </c>
      <c r="CP69" s="10">
        <f>'LibPAS export'!ET71</f>
        <v>76495</v>
      </c>
      <c r="CQ69" s="10">
        <f>'LibPAS export'!EU71</f>
        <v>20524</v>
      </c>
      <c r="CR69" s="10">
        <f>'LibPAS export'!EV71</f>
        <v>97019</v>
      </c>
      <c r="CS69" s="10">
        <f>'LibPAS export'!EW71</f>
        <v>5690</v>
      </c>
      <c r="CT69" s="10">
        <f>'LibPAS export'!EX71</f>
        <v>83</v>
      </c>
      <c r="CU69" s="10">
        <f>'LibPAS export'!EY71</f>
        <v>5773</v>
      </c>
      <c r="CV69" s="10">
        <f>'LibPAS export'!EZ71</f>
        <v>38523</v>
      </c>
      <c r="CW69" s="10">
        <f>'LibPAS export'!FA71</f>
        <v>8246</v>
      </c>
      <c r="CX69" s="10">
        <f>'LibPAS export'!FB71</f>
        <v>46769</v>
      </c>
      <c r="CY69" s="10">
        <f>'LibPAS export'!FC71</f>
        <v>149561</v>
      </c>
      <c r="CZ69" s="10">
        <f>'LibPAS export'!FE71</f>
        <v>12647</v>
      </c>
      <c r="DA69" s="10" t="str">
        <f>'LibPAS export'!FF71</f>
        <v/>
      </c>
      <c r="DB69" s="10">
        <f>'LibPAS export'!FG71</f>
        <v>162208</v>
      </c>
      <c r="DC69" s="10">
        <f>'LibPAS export'!FH71</f>
        <v>10847</v>
      </c>
      <c r="DD69" s="10">
        <f>'LibPAS export'!FQ71</f>
        <v>3119</v>
      </c>
      <c r="DE69" s="10">
        <f t="shared" si="1"/>
        <v>13966</v>
      </c>
      <c r="DF69" s="10">
        <f>'LibPAS export'!FI71</f>
        <v>64326</v>
      </c>
      <c r="DG69" s="10">
        <f>'LibPAS export'!FN71</f>
        <v>8311</v>
      </c>
      <c r="DH69" s="10">
        <f>'LibPAS export'!FR71</f>
        <v>0</v>
      </c>
      <c r="DI69" s="10">
        <f>'LibPAS export'!FS71</f>
        <v>11430</v>
      </c>
      <c r="DJ69" s="258" t="str">
        <f>'LibPAS export'!FJ71</f>
        <v/>
      </c>
      <c r="DK69" s="258">
        <f>'LibPAS export'!FK71</f>
        <v>75173</v>
      </c>
      <c r="DL69" s="10">
        <f>'LibPAS export'!FU71</f>
        <v>172325</v>
      </c>
      <c r="DM69" s="10">
        <f>'LibPAS export'!FV71</f>
        <v>104914</v>
      </c>
      <c r="DN69" s="10" t="str">
        <f>'LibPAS export'!FW71</f>
        <v/>
      </c>
      <c r="DO69" s="10" t="str">
        <f>'LibPAS export'!FX71</f>
        <v/>
      </c>
      <c r="DP69" s="10">
        <f>'LibPAS export'!ER71</f>
        <v>277239</v>
      </c>
      <c r="DQ69" s="10">
        <f>'LibPAS export'!FY71</f>
        <v>137</v>
      </c>
      <c r="DR69" s="10">
        <f>'LibPAS export'!GA71</f>
        <v>12963</v>
      </c>
      <c r="DS69" s="10">
        <f>'LibPAS export'!GB71</f>
        <v>1870</v>
      </c>
      <c r="DT69" s="10">
        <f>'LibPAS export'!GC71</f>
        <v>14833</v>
      </c>
      <c r="DU69" s="10">
        <f>'LibPAS export'!GD71</f>
        <v>102865</v>
      </c>
      <c r="DV69" s="244">
        <f>'LibPAS export'!GO71</f>
        <v>3</v>
      </c>
      <c r="DW69" s="244" t="str">
        <f>'LibPAS export'!GP71</f>
        <v/>
      </c>
      <c r="DX69" s="244">
        <f>'LibPAS export'!GQ71</f>
        <v>125</v>
      </c>
      <c r="DY69" s="244">
        <f>'LibPAS export'!GR71</f>
        <v>35</v>
      </c>
      <c r="DZ69" s="244">
        <f>'LibPAS export'!GS71</f>
        <v>2</v>
      </c>
      <c r="EA69" s="244" t="str">
        <f>'LibPAS export'!GT71</f>
        <v/>
      </c>
      <c r="EB69" s="244">
        <f>'LibPAS export'!GU71</f>
        <v>165</v>
      </c>
      <c r="EC69" s="244">
        <f>'LibPAS export'!GV71</f>
        <v>58</v>
      </c>
      <c r="ED69" s="244" t="str">
        <f>'LibPAS export'!GW71</f>
        <v/>
      </c>
      <c r="EE69" s="244">
        <f>'LibPAS export'!GX71</f>
        <v>58</v>
      </c>
      <c r="EF69" s="10">
        <f>'LibPAS export'!HB71</f>
        <v>3475</v>
      </c>
      <c r="EG69" s="10">
        <f>'LibPAS export'!HC71</f>
        <v>894</v>
      </c>
      <c r="EH69" s="10">
        <f>'LibPAS export'!HD71</f>
        <v>4369</v>
      </c>
      <c r="EI69" s="10">
        <f>'LibPAS export'!GY71</f>
        <v>-1</v>
      </c>
      <c r="EJ69" s="10" t="str">
        <f>'LibPAS export'!GZ71</f>
        <v/>
      </c>
      <c r="EK69" s="10">
        <f>'LibPAS export'!HA71</f>
        <v>-1</v>
      </c>
      <c r="EL69" s="10">
        <f>'LibPAS export'!HE71</f>
        <v>4426</v>
      </c>
      <c r="EM69" s="10" t="s">
        <v>5026</v>
      </c>
      <c r="EN69" s="10" t="s">
        <v>5026</v>
      </c>
      <c r="EO69" s="10" t="s">
        <v>5026</v>
      </c>
      <c r="EP69" s="10" t="s">
        <v>5026</v>
      </c>
      <c r="EQ69" s="258">
        <f>'LibPAS export'!HQ71</f>
        <v>197</v>
      </c>
      <c r="ER69" s="258">
        <f>'LibPAS export'!HR71</f>
        <v>2537</v>
      </c>
      <c r="ES69" s="10">
        <f>'LibPAS export'!HL71</f>
        <v>46640</v>
      </c>
      <c r="ET69" s="10">
        <f>'LibPAS export'!HJ71</f>
        <v>1896</v>
      </c>
      <c r="EU69" s="10" t="str">
        <f>'LibPAS export'!HK71</f>
        <v>Did not track this year</v>
      </c>
      <c r="EV69" s="244">
        <f>'LibPAS export'!HS71</f>
        <v>386</v>
      </c>
      <c r="EW69" s="244">
        <f>'LibPAS export'!HT71</f>
        <v>244</v>
      </c>
      <c r="EX69" s="203" t="str">
        <f>'LibPAS export'!AT71</f>
        <v>rutherfordcountylibrary.org, haynesbranchlibrary.org, mountainsbranchlibrary.org, haynesbranchlibrary.org, mountainsbranchlibrary.org</v>
      </c>
      <c r="EY69" s="244">
        <f>'LibPAS export'!HU71</f>
        <v>20</v>
      </c>
      <c r="EZ69" s="244">
        <f>'LibPAS export'!HV71</f>
        <v>35</v>
      </c>
      <c r="FA69" s="258">
        <f>'LibPAS export'!HW71</f>
        <v>44162</v>
      </c>
      <c r="FB69" s="10">
        <f>'LibPAS export'!HY71</f>
        <v>43081</v>
      </c>
      <c r="FC69" s="10">
        <f>'LibPAS export'!HZ71</f>
        <v>10622</v>
      </c>
      <c r="FD69" s="203" t="s">
        <v>1530</v>
      </c>
      <c r="FE69" s="203" t="s">
        <v>1530</v>
      </c>
      <c r="FF69" s="203" t="s">
        <v>1530</v>
      </c>
      <c r="FG69" s="203" t="s">
        <v>1530</v>
      </c>
      <c r="FH69" s="203" t="s">
        <v>1530</v>
      </c>
      <c r="FI69" s="203" t="s">
        <v>1530</v>
      </c>
      <c r="FJ69" s="203" t="s">
        <v>1530</v>
      </c>
      <c r="FK69" s="203" t="s">
        <v>1530</v>
      </c>
      <c r="FL69" s="203" t="s">
        <v>1530</v>
      </c>
      <c r="FM69" s="203" t="s">
        <v>1530</v>
      </c>
      <c r="FN69" s="203" t="s">
        <v>1530</v>
      </c>
      <c r="FO69" s="203" t="s">
        <v>1530</v>
      </c>
      <c r="FP69" s="203" t="s">
        <v>1530</v>
      </c>
      <c r="FQ69" s="203" t="s">
        <v>1530</v>
      </c>
      <c r="FR69" s="203" t="s">
        <v>1530</v>
      </c>
      <c r="FS69" s="203" t="s">
        <v>1530</v>
      </c>
      <c r="FT69" s="203" t="s">
        <v>1530</v>
      </c>
      <c r="FU69" s="203" t="s">
        <v>1530</v>
      </c>
      <c r="FV69" s="203" t="s">
        <v>1530</v>
      </c>
      <c r="FW69" s="203" t="s">
        <v>1530</v>
      </c>
      <c r="FX69" s="203" t="s">
        <v>1530</v>
      </c>
      <c r="FY69" s="203" t="s">
        <v>1530</v>
      </c>
      <c r="FZ69" s="203" t="s">
        <v>1530</v>
      </c>
      <c r="GA69" s="203" t="s">
        <v>1530</v>
      </c>
      <c r="GB69" s="203" t="s">
        <v>1530</v>
      </c>
      <c r="GC69" s="203" t="str">
        <f>'LibPAS export'!G71</f>
        <v>NC0056</v>
      </c>
      <c r="GD69" s="203" t="str">
        <f>'LibPAS export'!H71</f>
        <v>C-RUTHERFORD</v>
      </c>
      <c r="GE69" s="203" t="str">
        <f>'LibPAS export'!I71</f>
        <v>NO</v>
      </c>
      <c r="GF69" s="203" t="str">
        <f>'LibPAS export'!J71</f>
        <v>CO</v>
      </c>
      <c r="GG69" s="203" t="str">
        <f>'LibPAS export'!K71</f>
        <v>MO</v>
      </c>
      <c r="GH69" s="203" t="str">
        <f>'LibPAS export'!L71</f>
        <v>Y</v>
      </c>
      <c r="GI69" s="203" t="str">
        <f>'LibPAS export'!M71</f>
        <v>CO1</v>
      </c>
      <c r="GJ69" s="203" t="str">
        <f>'LibPAS export'!N71</f>
        <v>N</v>
      </c>
      <c r="GK69" s="258">
        <f>'LibPAS export'!O71</f>
        <v>68032</v>
      </c>
      <c r="GL69" s="203">
        <f>'LibPAS export'!AH71</f>
        <v>1</v>
      </c>
      <c r="GM69" s="203" t="str">
        <f>'LibPAS export'!AI71</f>
        <v>County</v>
      </c>
      <c r="GN69" s="203" t="str">
        <f>'LibPAS export'!P71</f>
        <v>Yes</v>
      </c>
      <c r="GO69" s="203">
        <f>'LibPAS export'!Q71</f>
        <v>475</v>
      </c>
      <c r="GP69" s="203">
        <f>'LibPAS export'!R71</f>
        <v>46</v>
      </c>
      <c r="GQ69" s="203">
        <f>'LibPAS export'!S71</f>
        <v>3910</v>
      </c>
      <c r="GR69" s="203">
        <f>'LibPAS export'!T71</f>
        <v>25337</v>
      </c>
      <c r="GS69" s="203">
        <f>'LibPAS export'!U71</f>
        <v>24</v>
      </c>
      <c r="GT69" s="203">
        <f>'LibPAS export'!V71</f>
        <v>2</v>
      </c>
      <c r="GU69" s="203">
        <f>'LibPAS export'!W71</f>
        <v>25</v>
      </c>
      <c r="GV69" s="203">
        <f>'LibPAS export'!X71</f>
        <v>3134</v>
      </c>
      <c r="GW69" s="283">
        <f>'LibPAS export'!GF71</f>
        <v>0.98712</v>
      </c>
      <c r="GX69" s="283">
        <f>'LibPAS export'!GG71</f>
        <v>1.3100000000000001E-2</v>
      </c>
      <c r="GY69" s="245">
        <f>'LibPAS export'!GH71</f>
        <v>26.82424</v>
      </c>
      <c r="GZ69" s="245">
        <f>'LibPAS export'!GI71</f>
        <v>27.306249999999999</v>
      </c>
      <c r="HA69" s="245">
        <f>'LibPAS export'!GJ71</f>
        <v>19.33333</v>
      </c>
      <c r="HB69" s="284">
        <f>'LibPAS export'!JC71</f>
        <v>2.2250200000000002</v>
      </c>
      <c r="HC69" s="284">
        <f>'LibPAS export'!JD71</f>
        <v>1.5084599999999999</v>
      </c>
      <c r="HD69" s="284">
        <f>'LibPAS export'!JE71</f>
        <v>0.37517</v>
      </c>
      <c r="HE69" s="284">
        <f>'LibPAS export'!JF71</f>
        <v>41.587139999999998</v>
      </c>
      <c r="HF69" s="284">
        <f>'LibPAS export'!JG71</f>
        <v>28.19416</v>
      </c>
      <c r="HG69" s="284">
        <f>'LibPAS export'!JH71</f>
        <v>7.01227</v>
      </c>
      <c r="HH69" s="284">
        <f>'LibPAS export'!JI71</f>
        <v>5.99681</v>
      </c>
      <c r="HI69" s="284">
        <f>'LibPAS export'!JJ71</f>
        <v>4.0655599999999996</v>
      </c>
      <c r="HJ69" s="284">
        <f>'LibPAS export'!JK71</f>
        <v>1.0111600000000001</v>
      </c>
      <c r="HK69" s="284">
        <f>'LibPAS export'!JL71</f>
        <v>13.22603</v>
      </c>
      <c r="HL69" s="284">
        <f>'LibPAS export'!JM71</f>
        <v>8.9666399999999999</v>
      </c>
      <c r="HM69" s="284">
        <f>'LibPAS export'!JN71</f>
        <v>2.2301199999999999</v>
      </c>
      <c r="HN69" s="284">
        <f>'LibPAS export'!JO71</f>
        <v>139.37235000000001</v>
      </c>
      <c r="HO69" s="284">
        <f>'LibPAS export'!JP71</f>
        <v>94.488029999999995</v>
      </c>
      <c r="HP69" s="284">
        <f>'LibPAS export'!JQ71</f>
        <v>23.500450000000001</v>
      </c>
      <c r="HQ69" s="284">
        <f>'LibPAS export'!JR71</f>
        <v>11.740360000000001</v>
      </c>
      <c r="HR69" s="284">
        <f>'LibPAS export'!JS71</f>
        <v>7.9594199999999997</v>
      </c>
      <c r="HS69" s="284">
        <f>'LibPAS export'!JT71</f>
        <v>1.9796199999999999</v>
      </c>
      <c r="HT69" s="284">
        <f>'LibPAS export'!JU71</f>
        <v>4.0751299999999997</v>
      </c>
      <c r="HU69" s="284">
        <f>'LibPAS export'!JV71</f>
        <v>1.5120100000000001</v>
      </c>
      <c r="HV69" s="284">
        <f>'LibPAS export'!JW71</f>
        <v>26.023060000000001</v>
      </c>
      <c r="HW69" s="284">
        <f>'LibPAS export'!JX71</f>
        <v>16.449809999999999</v>
      </c>
      <c r="HX69" s="284">
        <f>'LibPAS export'!JY71</f>
        <v>0.68555999999999995</v>
      </c>
      <c r="HY69" s="284">
        <f>'LibPAS export'!JZ71</f>
        <v>0.77231000000000005</v>
      </c>
      <c r="HZ69" s="284">
        <f>'LibPAS export'!KA71</f>
        <v>0.21803</v>
      </c>
      <c r="IA69" s="284">
        <f>'LibPAS export'!KB71</f>
        <v>6.5060000000000007E-2</v>
      </c>
      <c r="IB69" s="284">
        <f>'LibPAS export'!KC71</f>
        <v>5.6699999999999997E-3</v>
      </c>
      <c r="IC69" s="284">
        <f>'LibPAS export'!KD71</f>
        <v>3.5899999999999999E-3</v>
      </c>
      <c r="ID69" s="284">
        <f>'LibPAS export'!KE71</f>
        <v>0.64914000000000005</v>
      </c>
      <c r="IE69" s="284">
        <f>'LibPAS export'!KF71</f>
        <v>8.4999999999999995E-4</v>
      </c>
      <c r="IF69" s="284">
        <f>'LibPAS export'!KG71</f>
        <v>6.4219999999999999E-2</v>
      </c>
      <c r="IG69" s="284">
        <f>'LibPAS export'!KH71</f>
        <v>5069</v>
      </c>
      <c r="IH69" s="284">
        <f>'LibPAS export'!KI71</f>
        <v>23320</v>
      </c>
      <c r="II69" s="284">
        <f>'LibPAS export'!KJ71</f>
        <v>15546</v>
      </c>
      <c r="IJ69" s="284">
        <f>'LibPAS export'!KK71</f>
        <v>11180</v>
      </c>
      <c r="IK69" s="284">
        <f>'LibPAS export'!KL71</f>
        <v>51432</v>
      </c>
      <c r="IL69" s="284">
        <f>'LibPAS export'!KM71</f>
        <v>34288</v>
      </c>
      <c r="IM69" s="284">
        <f>'LibPAS export'!KN71</f>
        <v>92413</v>
      </c>
      <c r="IN69" s="284">
        <f>'LibPAS export'!KO71</f>
        <v>138619</v>
      </c>
      <c r="IO69" s="284">
        <f>'LibPAS export'!KP71</f>
        <v>1.7972900000000001</v>
      </c>
      <c r="IP69" s="284">
        <f>'LibPAS export'!KQ71</f>
        <v>30134</v>
      </c>
      <c r="IQ69" s="284">
        <f>'LibPAS export'!KR71</f>
        <v>14.487819999999999</v>
      </c>
      <c r="IR69" s="284">
        <f>'LibPAS export'!KS71</f>
        <v>1.77268</v>
      </c>
      <c r="IS69" s="284">
        <f>'LibPAS export'!KT71</f>
        <v>6.6220999999999997</v>
      </c>
      <c r="IT69" s="284">
        <f>'LibPAS export'!KU71</f>
        <v>0.29398000000000002</v>
      </c>
      <c r="IU69" s="284">
        <f>'LibPAS export'!KV71</f>
        <v>0.37846999999999997</v>
      </c>
      <c r="IV69" s="284">
        <f>'LibPAS export'!KW71</f>
        <v>9.0672300000000003</v>
      </c>
      <c r="IW69" s="284">
        <f>'LibPAS export'!KX71</f>
        <v>6.14717</v>
      </c>
      <c r="IX69" s="284">
        <f>'LibPAS export'!KY71</f>
        <v>2.2673700000000001</v>
      </c>
      <c r="IY69" s="284">
        <f>'LibPAS export'!KZ71</f>
        <v>0</v>
      </c>
      <c r="IZ69" s="284">
        <f>'LibPAS export'!LA71</f>
        <v>7.9000000000000001E-4</v>
      </c>
      <c r="JA69" s="284">
        <f>'LibPAS export'!LB71</f>
        <v>0.62224000000000002</v>
      </c>
      <c r="JB69" s="284">
        <f>'LibPAS export'!LC71</f>
        <v>1.0399999999999999E-3</v>
      </c>
      <c r="JC69" s="284">
        <f>'LibPAS export'!LD71</f>
        <v>0.13483000000000001</v>
      </c>
      <c r="JD69" s="284">
        <f>'LibPAS export'!LE71</f>
        <v>0.62024000000000001</v>
      </c>
      <c r="JE69" s="284">
        <f>'LibPAS export'!LF71</f>
        <v>3.64053</v>
      </c>
      <c r="JF69" s="284">
        <f>'LibPAS export'!LG71</f>
        <v>1.22688</v>
      </c>
      <c r="JG69" s="284">
        <f>'LibPAS export'!LH71</f>
        <v>9.1130000000000003E-2</v>
      </c>
      <c r="JH69" s="284">
        <f>'LibPAS export'!LI71</f>
        <v>2853</v>
      </c>
      <c r="JI69" s="284">
        <f>'LibPAS export'!LJ71</f>
        <v>4.7866200000000001</v>
      </c>
      <c r="JJ69" s="284">
        <f>'LibPAS export'!LK71</f>
        <v>1.3911800000000001</v>
      </c>
      <c r="JK69" s="284">
        <f>'LibPAS export'!LL71</f>
        <v>1072</v>
      </c>
      <c r="JL69" s="284">
        <f>'LibPAS export'!LM71</f>
        <v>830</v>
      </c>
      <c r="JM69" s="284">
        <f>'LibPAS export'!LN71</f>
        <v>9.0672300000000003</v>
      </c>
      <c r="JN69" s="284">
        <f>'LibPAS export'!LO71</f>
        <v>1.52888</v>
      </c>
      <c r="JO69" s="284">
        <f>'LibPAS export'!LP71</f>
        <v>0.79654000000000003</v>
      </c>
      <c r="JP69" s="284">
        <f>'LibPAS export'!LQ71</f>
        <v>0.13522999999999999</v>
      </c>
      <c r="JQ69" s="284">
        <f>'LibPAS export'!LR71</f>
        <v>2.9399999999999999E-2</v>
      </c>
      <c r="JR69" s="284">
        <f>'LibPAS export'!LS71</f>
        <v>0.41798999999999997</v>
      </c>
      <c r="JS69" s="284">
        <f>'LibPAS export'!LT71</f>
        <v>7</v>
      </c>
      <c r="JT69" s="284">
        <f>'LibPAS export'!LU71</f>
        <v>4</v>
      </c>
      <c r="JU69" s="284">
        <f>'LibPAS export'!LV71</f>
        <v>2.6951700000000001</v>
      </c>
      <c r="JV69" s="284">
        <f>'LibPAS export'!LW71</f>
        <v>5331</v>
      </c>
      <c r="JW69" s="284">
        <f>'LibPAS export'!LX71</f>
        <v>15.27547</v>
      </c>
      <c r="JX69" s="284">
        <f>'LibPAS export'!LY71</f>
        <v>1978</v>
      </c>
      <c r="JY69" s="284">
        <f>'LibPAS export'!LZ71</f>
        <v>6.92605</v>
      </c>
      <c r="JZ69" s="284">
        <f>'LibPAS export'!MA71</f>
        <v>41.170029999999997</v>
      </c>
      <c r="KA69" s="284">
        <f>'LibPAS export'!MB71</f>
        <v>0.45340999999999998</v>
      </c>
      <c r="KB69" s="284">
        <f>'LibPAS export'!MC71</f>
        <v>896</v>
      </c>
      <c r="KC69" s="284">
        <f>'LibPAS export'!MD71</f>
        <v>0.55639000000000005</v>
      </c>
      <c r="KD69" s="284">
        <f>'LibPAS export'!ME71</f>
        <v>1.0111600000000001</v>
      </c>
      <c r="KE69" s="284">
        <f>'LibPAS export'!MF71</f>
        <v>1.4995799999999999</v>
      </c>
      <c r="KF69" s="284">
        <f>'LibPAS export'!MG71</f>
        <v>9.8982799999999997</v>
      </c>
      <c r="KG69" s="284">
        <f>'LibPAS export'!MH71</f>
        <v>18.69069</v>
      </c>
      <c r="KH69" s="284">
        <f>'LibPAS export'!MI71</f>
        <v>5.99681</v>
      </c>
      <c r="KI69" s="284">
        <f>'LibPAS export'!MJ71</f>
        <v>32.375</v>
      </c>
      <c r="KJ69" s="284">
        <f>'LibPAS export'!MK71</f>
        <v>45456</v>
      </c>
      <c r="KK69" s="284">
        <f>'LibPAS export'!ML71</f>
        <v>33169</v>
      </c>
      <c r="KL69" s="284">
        <f>'LibPAS export'!MM71</f>
        <v>3.3180000000000001E-2</v>
      </c>
      <c r="KM69" s="284">
        <f>'LibPAS export'!MN71</f>
        <v>0.19725999999999999</v>
      </c>
      <c r="KN69" s="284">
        <f>'LibPAS export'!MO71</f>
        <v>8.9440000000000006E-2</v>
      </c>
      <c r="KO69" s="284">
        <f>'LibPAS export'!MP71</f>
        <v>7.2100000000000003E-3</v>
      </c>
      <c r="KP69" s="284">
        <f>'LibPAS export'!MQ71</f>
        <v>4.2880000000000001E-2</v>
      </c>
      <c r="KQ69" s="284">
        <f>'LibPAS export'!MR71</f>
        <v>1.9439999999999999E-2</v>
      </c>
      <c r="KR69" s="284">
        <f>'LibPAS export'!MS71</f>
        <v>0.66666669999999995</v>
      </c>
      <c r="KS69" s="284">
        <f>'LibPAS export'!MT71</f>
        <v>0.32608700000000002</v>
      </c>
      <c r="KT69" s="284">
        <f>'LibPAS export'!MU71</f>
        <v>0.67391299999999998</v>
      </c>
      <c r="KU69" s="284">
        <f>'LibPAS export'!MV71</f>
        <v>0.27030110000000002</v>
      </c>
      <c r="KV69" s="284">
        <f>'LibPAS export'!MW71</f>
        <v>0.72969890000000004</v>
      </c>
      <c r="KW69" s="284">
        <f>'LibPAS export'!MX71</f>
        <v>0.1686163</v>
      </c>
      <c r="KX69" s="284">
        <f>'LibPAS export'!MY71</f>
        <v>6.3715999999999995E-2</v>
      </c>
      <c r="KY69" s="284">
        <f>'LibPAS export'!MZ71</f>
        <v>0.18325169999999999</v>
      </c>
      <c r="KZ69" s="284">
        <f>'LibPAS export'!NA71</f>
        <v>1.7052399999999999E-2</v>
      </c>
      <c r="LA69" s="284">
        <f>'LibPAS export'!NB71</f>
        <v>0.15342980000000001</v>
      </c>
      <c r="LB69" s="284">
        <f>'LibPAS export'!NC71</f>
        <v>8.7847800000000004E-2</v>
      </c>
      <c r="LC69" s="284">
        <f>'LibPAS export'!ND71</f>
        <v>0.49470219999999998</v>
      </c>
      <c r="LD69" s="284">
        <f>'LibPAS export'!NE71</f>
        <v>0.6779539</v>
      </c>
      <c r="LE69" s="284">
        <f>'LibPAS export'!NF71</f>
        <v>3.2422199999999998E-2</v>
      </c>
      <c r="LF69" s="284">
        <f>'LibPAS export'!NG71</f>
        <v>0.73033349999999997</v>
      </c>
      <c r="LG69" s="284">
        <f>'LibPAS export'!NH71</f>
        <v>4.1740300000000001E-2</v>
      </c>
      <c r="LH69" s="284">
        <f>'LibPAS export'!NI71</f>
        <v>0.19550400000000001</v>
      </c>
      <c r="LI69" s="284">
        <f>'LibPAS export'!NJ71</f>
        <v>12287</v>
      </c>
      <c r="LJ69" s="284">
        <f>'LibPAS export'!NK71</f>
        <v>6.9348700000000001</v>
      </c>
      <c r="LK69" s="284">
        <f>'LibPAS export'!NL71</f>
        <v>22677</v>
      </c>
      <c r="LL69" s="284">
        <f>'LibPAS export'!NM71</f>
        <v>34016</v>
      </c>
      <c r="LM69" s="284">
        <f>'LibPAS export'!NN71</f>
        <v>7394</v>
      </c>
      <c r="LN69" s="284">
        <f>'LibPAS export'!NO71</f>
        <v>0.52099260000000003</v>
      </c>
      <c r="LO69" s="284">
        <f>'LibPAS export'!NP71</f>
        <v>0.37787579999999998</v>
      </c>
      <c r="LP69" s="284">
        <f>'LibPAS export'!NQ71</f>
        <v>0.1011316</v>
      </c>
      <c r="LQ69" s="284">
        <f>'LibPAS export'!NR71</f>
        <v>0.90849000000000002</v>
      </c>
      <c r="LR69" s="284">
        <f>'LibPAS export'!NS71</f>
        <v>2.45255</v>
      </c>
      <c r="LS69" s="284">
        <f>'LibPAS export'!NT71</f>
        <v>0.66293000000000002</v>
      </c>
      <c r="LT69" s="284">
        <f>'LibPAS export'!NU71</f>
        <v>7</v>
      </c>
      <c r="LU69" s="284">
        <f>'LibPAS export'!NV71</f>
        <v>5.1160500000000004</v>
      </c>
      <c r="LV69" s="284">
        <f>'LibPAS export'!NW71</f>
        <v>26</v>
      </c>
      <c r="LW69" s="284">
        <f>'LibPAS export'!NX71</f>
        <v>2.6654300000000002</v>
      </c>
      <c r="LX69" s="284">
        <f>'LibPAS export'!NY71</f>
        <v>0.44943</v>
      </c>
      <c r="LY69" s="284">
        <f>'LibPAS export'!NZ71</f>
        <v>0.44943</v>
      </c>
      <c r="LZ69" s="285">
        <f>'LibPAS export'!EH71</f>
        <v>7.9861799999999997E-2</v>
      </c>
      <c r="MA69" s="285">
        <f>'LibPAS export'!EI71</f>
        <v>3.501E-4</v>
      </c>
      <c r="MB69" s="285">
        <f>'LibPAS export'!EJ71</f>
        <v>0.36422389999999999</v>
      </c>
      <c r="MC69" s="285">
        <f>'LibPAS export'!EK71</f>
        <v>0</v>
      </c>
      <c r="MD69" s="285">
        <f>'LibPAS export'!EL71</f>
        <v>0.27443050000000002</v>
      </c>
      <c r="ME69" s="285">
        <f>'LibPAS export'!EM71</f>
        <v>4.6030000000000002E-4</v>
      </c>
      <c r="MF69" s="285">
        <f>'LibPAS export'!EN71</f>
        <v>0.54110100000000005</v>
      </c>
      <c r="MG69" s="285">
        <f>'LibPAS export'!EO71</f>
        <v>0.103174</v>
      </c>
      <c r="MH69" s="285">
        <f>'LibPAS export'!EP71</f>
        <v>0.18951879999999999</v>
      </c>
      <c r="MI69" s="285"/>
    </row>
    <row r="70" spans="1:347" x14ac:dyDescent="0.2">
      <c r="A70" s="6" t="str">
        <f>'LibPAS export'!G72</f>
        <v>NC0057</v>
      </c>
      <c r="B70" s="6" t="s">
        <v>2861</v>
      </c>
      <c r="C70" s="203" t="s">
        <v>2098</v>
      </c>
      <c r="D70" s="203" t="s">
        <v>2099</v>
      </c>
      <c r="E70" s="203" t="str">
        <f>'LibPAS export'!AG72</f>
        <v>SAMPSON-CLINTON PUBLIC LIBRARY</v>
      </c>
      <c r="F70" s="203" t="str">
        <f>'LibPAS export'!AJ72</f>
        <v>SAMPSON</v>
      </c>
      <c r="G70" s="203" t="str">
        <f>'LibPAS export'!Y72</f>
        <v>217 GRAHAM ST</v>
      </c>
      <c r="H70" s="203" t="str">
        <f>'LibPAS export'!Z72</f>
        <v>CLINTON</v>
      </c>
      <c r="I70" s="203" t="str">
        <f>'LibPAS export'!AA72</f>
        <v>28328</v>
      </c>
      <c r="J70" s="203" t="str">
        <f>'LibPAS export'!AB72</f>
        <v>4111</v>
      </c>
      <c r="K70" s="203" t="str">
        <f>'LibPAS export'!AC72</f>
        <v>217 GRAHAM ST</v>
      </c>
      <c r="L70" s="203" t="str">
        <f>'LibPAS export'!AD72</f>
        <v>CLINTON</v>
      </c>
      <c r="M70" s="203" t="str">
        <f>'LibPAS export'!AE72</f>
        <v>28328</v>
      </c>
      <c r="N70" s="203" t="str">
        <f>'LibPAS export'!AF72</f>
        <v>4111</v>
      </c>
      <c r="O70" s="203" t="str">
        <f>'LibPAS export'!AK72</f>
        <v>Heather Bonney</v>
      </c>
      <c r="P70" s="203" t="str">
        <f>'LibPAS export'!AL72</f>
        <v>(910) 592-4153</v>
      </c>
      <c r="Q70" s="203" t="str">
        <f>'LibPAS export'!AM72</f>
        <v>(910) 590-3504</v>
      </c>
      <c r="R70" s="203" t="str">
        <f>'LibPAS export'!AN72</f>
        <v>hbonney@sampsonnc.com</v>
      </c>
      <c r="S70" s="203" t="str">
        <f>'LibPAS export'!AO72</f>
        <v>Heather Bonney</v>
      </c>
      <c r="T70" s="203" t="str">
        <f>'LibPAS export'!AP72</f>
        <v>Library Director</v>
      </c>
      <c r="U70" s="203" t="str">
        <f>'LibPAS export'!AQ72</f>
        <v>(910) 592-4153</v>
      </c>
      <c r="V70" s="203" t="str">
        <f>'LibPAS export'!AR72</f>
        <v>(910) 590-3504</v>
      </c>
      <c r="W70" s="203" t="str">
        <f>'LibPAS export'!AS72</f>
        <v>hbonney@sampsonnc.com</v>
      </c>
      <c r="X70" s="203">
        <f>'LibPAS export'!BB72</f>
        <v>1</v>
      </c>
      <c r="Y70" s="203">
        <f>'LibPAS export'!BC72</f>
        <v>3</v>
      </c>
      <c r="Z70" s="203">
        <f>'LibPAS export'!BD72</f>
        <v>1</v>
      </c>
      <c r="AA70" s="203">
        <f>'LibPAS export'!BE72</f>
        <v>1</v>
      </c>
      <c r="AB70" s="10">
        <f>'LibPAS export'!BH72</f>
        <v>10058</v>
      </c>
      <c r="AC70" s="203">
        <f>'LibPAS export'!BI72</f>
        <v>1</v>
      </c>
      <c r="AD70" s="203">
        <f>'LibPAS export'!BJ72</f>
        <v>0</v>
      </c>
      <c r="AE70" s="203">
        <f>'LibPAS export'!BK72</f>
        <v>1</v>
      </c>
      <c r="AF70" s="203">
        <f>'LibPAS export'!BL72</f>
        <v>15.8</v>
      </c>
      <c r="AG70" s="203">
        <f>'LibPAS export'!BM72</f>
        <v>16.8</v>
      </c>
      <c r="AH70" s="286">
        <f>'LibPAS export'!BN72</f>
        <v>5.9523800000000002E-2</v>
      </c>
      <c r="AI70" s="246">
        <f>'LibPAS export'!BO72</f>
        <v>60912</v>
      </c>
      <c r="AJ70" s="246" t="str">
        <f>'LibPAS export'!BP72</f>
        <v>$46,668 - $66,672</v>
      </c>
      <c r="AK70" s="274" t="str">
        <f>'LibPAS export'!BQ72</f>
        <v>2005</v>
      </c>
      <c r="AL70" s="276" t="str">
        <f>'LibPAS export'!BR72</f>
        <v/>
      </c>
      <c r="AM70" s="276">
        <f>'LibPAS export'!BS72</f>
        <v>9.82</v>
      </c>
      <c r="AN70" s="276">
        <f>'LibPAS export'!BT72</f>
        <v>12.92</v>
      </c>
      <c r="AO70" s="276">
        <f>'LibPAS export'!BU72</f>
        <v>14.85</v>
      </c>
      <c r="AP70" s="246">
        <f>'LibPAS export'!BW72</f>
        <v>4000</v>
      </c>
      <c r="AQ70" s="246">
        <f>'LibPAS export'!BX72</f>
        <v>709052</v>
      </c>
      <c r="AR70" s="246">
        <f>'LibPAS export'!BY72</f>
        <v>713052</v>
      </c>
      <c r="AS70" s="246">
        <f>'LibPAS export'!BZ72</f>
        <v>117465</v>
      </c>
      <c r="AT70" s="246">
        <f>'LibPAS export'!CA72</f>
        <v>0</v>
      </c>
      <c r="AU70" s="246">
        <f>'LibPAS export'!CB72</f>
        <v>117465</v>
      </c>
      <c r="AV70" s="246">
        <f>'LibPAS export'!CC72</f>
        <v>0</v>
      </c>
      <c r="AW70" s="246">
        <f>'LibPAS export'!CD72</f>
        <v>0</v>
      </c>
      <c r="AX70" s="246">
        <f>'LibPAS export'!CE72</f>
        <v>0</v>
      </c>
      <c r="AY70" s="246">
        <f>'LibPAS export'!CF72</f>
        <v>51329</v>
      </c>
      <c r="AZ70" s="246">
        <f>'LibPAS export'!BV72</f>
        <v>881846</v>
      </c>
      <c r="BA70" s="246">
        <f>'LibPAS export'!CH72</f>
        <v>452872</v>
      </c>
      <c r="BB70" s="246">
        <f>'LibPAS export'!CI72</f>
        <v>187081</v>
      </c>
      <c r="BC70" s="246">
        <f>'LibPAS export'!CJ72</f>
        <v>639953</v>
      </c>
      <c r="BD70" s="246">
        <f>'LibPAS export'!CK72</f>
        <v>103843</v>
      </c>
      <c r="BE70" s="246">
        <f>'LibPAS export'!CL72</f>
        <v>17781</v>
      </c>
      <c r="BF70" s="246">
        <f>'LibPAS export'!CM72</f>
        <v>8806</v>
      </c>
      <c r="BG70" s="246">
        <f>'LibPAS export'!CN72</f>
        <v>130430</v>
      </c>
      <c r="BH70" s="246">
        <f>'LibPAS export'!CO72</f>
        <v>97272</v>
      </c>
      <c r="BI70" s="246">
        <f>'LibPAS export'!CP72</f>
        <v>867655</v>
      </c>
      <c r="BJ70" s="246">
        <f>'LibPAS export'!CQ72</f>
        <v>14191</v>
      </c>
      <c r="BK70" s="283">
        <f>'LibPAS export'!CG72</f>
        <v>1.60924E-2</v>
      </c>
      <c r="BL70" s="246">
        <f>'LibPAS export'!CR72</f>
        <v>0</v>
      </c>
      <c r="BM70" s="246">
        <f>'LibPAS export'!CS72</f>
        <v>0</v>
      </c>
      <c r="BN70" s="246">
        <f>'LibPAS export'!CT72</f>
        <v>0</v>
      </c>
      <c r="BO70" s="246">
        <f>'LibPAS export'!CU72</f>
        <v>0</v>
      </c>
      <c r="BP70" s="246">
        <f>'LibPAS export'!CV72</f>
        <v>0</v>
      </c>
      <c r="BQ70" s="246">
        <f>'LibPAS export'!CW72</f>
        <v>0</v>
      </c>
      <c r="BR70" s="10">
        <f>'LibPAS export'!CY72</f>
        <v>31391</v>
      </c>
      <c r="BS70" s="10">
        <f>'LibPAS export'!CZ72</f>
        <v>26914</v>
      </c>
      <c r="BT70" s="10">
        <f>'LibPAS export'!DA72</f>
        <v>58305</v>
      </c>
      <c r="BU70" s="10">
        <f>'LibPAS export'!DB72</f>
        <v>26128</v>
      </c>
      <c r="BV70" s="10">
        <f>'LibPAS export'!DC72</f>
        <v>10038</v>
      </c>
      <c r="BW70" s="10">
        <f>'LibPAS export'!DD72</f>
        <v>36166</v>
      </c>
      <c r="BX70" s="10">
        <f>'LibPAS export'!DE72</f>
        <v>2770</v>
      </c>
      <c r="BY70" s="10">
        <f>'LibPAS export'!DF72</f>
        <v>677</v>
      </c>
      <c r="BZ70" s="10">
        <f>'LibPAS export'!DG72</f>
        <v>3447</v>
      </c>
      <c r="CA70" s="10">
        <f>'LibPAS export'!DH72</f>
        <v>97918</v>
      </c>
      <c r="CB70" s="10" t="str">
        <f>'LibPAS export'!DI72</f>
        <v/>
      </c>
      <c r="CC70" s="10">
        <f>'LibPAS export'!DJ72</f>
        <v>97918</v>
      </c>
      <c r="CD70" s="10">
        <f>'LibPAS export'!DK72</f>
        <v>0</v>
      </c>
      <c r="CE70" s="258">
        <f>'LibPAS export'!DX72</f>
        <v>36946</v>
      </c>
      <c r="CF70" s="244">
        <f>'LibPAS export'!DP72</f>
        <v>4</v>
      </c>
      <c r="CG70" s="244">
        <f>'LibPAS export'!DQ72</f>
        <v>67</v>
      </c>
      <c r="CH70" s="244">
        <f>'LibPAS export'!DR72</f>
        <v>71</v>
      </c>
      <c r="CI70" s="258">
        <f>'LibPAS export'!DM72</f>
        <v>835</v>
      </c>
      <c r="CJ70" s="258">
        <f>'LibPAS export'!EC72</f>
        <v>2155</v>
      </c>
      <c r="CK70" s="258">
        <f>'LibPAS export'!DN72</f>
        <v>5215</v>
      </c>
      <c r="CL70" s="258">
        <f>'LibPAS export'!EG72</f>
        <v>563</v>
      </c>
      <c r="CM70" s="203">
        <f>'LibPAS export'!DS72</f>
        <v>0</v>
      </c>
      <c r="CN70" s="203" t="s">
        <v>2305</v>
      </c>
      <c r="CO70" s="244">
        <f>'LibPAS export'!DL72</f>
        <v>138</v>
      </c>
      <c r="CP70" s="10">
        <f>'LibPAS export'!ET72</f>
        <v>71281</v>
      </c>
      <c r="CQ70" s="10">
        <f>'LibPAS export'!EU72</f>
        <v>24653</v>
      </c>
      <c r="CR70" s="10">
        <f>'LibPAS export'!EV72</f>
        <v>95934</v>
      </c>
      <c r="CS70" s="10">
        <f>'LibPAS export'!EW72</f>
        <v>4761</v>
      </c>
      <c r="CT70" s="10">
        <f>'LibPAS export'!EX72</f>
        <v>322</v>
      </c>
      <c r="CU70" s="10">
        <f>'LibPAS export'!EY72</f>
        <v>5083</v>
      </c>
      <c r="CV70" s="10">
        <f>'LibPAS export'!EZ72</f>
        <v>55704</v>
      </c>
      <c r="CW70" s="10">
        <f>'LibPAS export'!FA72</f>
        <v>13586</v>
      </c>
      <c r="CX70" s="10">
        <f>'LibPAS export'!FB72</f>
        <v>69290</v>
      </c>
      <c r="CY70" s="10">
        <f>'LibPAS export'!FC72</f>
        <v>170307</v>
      </c>
      <c r="CZ70" s="10">
        <f>'LibPAS export'!FE72</f>
        <v>1386</v>
      </c>
      <c r="DA70" s="10" t="str">
        <f>'LibPAS export'!FF72</f>
        <v/>
      </c>
      <c r="DB70" s="10">
        <f>'LibPAS export'!FG72</f>
        <v>171693</v>
      </c>
      <c r="DC70" s="10">
        <f>'LibPAS export'!FH72</f>
        <v>1329</v>
      </c>
      <c r="DD70" s="10">
        <f>'LibPAS export'!FQ72</f>
        <v>128</v>
      </c>
      <c r="DE70" s="10">
        <f t="shared" si="1"/>
        <v>1457</v>
      </c>
      <c r="DF70" s="10">
        <f>'LibPAS export'!FI72</f>
        <v>42469</v>
      </c>
      <c r="DG70" s="10">
        <f>'LibPAS export'!FN72</f>
        <v>1215</v>
      </c>
      <c r="DH70" s="10" t="str">
        <f>'LibPAS export'!FR72</f>
        <v/>
      </c>
      <c r="DI70" s="10">
        <f>'LibPAS export'!FS72</f>
        <v>1343</v>
      </c>
      <c r="DJ70" s="258" t="str">
        <f>'LibPAS export'!FJ72</f>
        <v/>
      </c>
      <c r="DK70" s="258">
        <f>'LibPAS export'!FK72</f>
        <v>43798</v>
      </c>
      <c r="DL70" s="10">
        <f>'LibPAS export'!FU72</f>
        <v>99170</v>
      </c>
      <c r="DM70" s="10">
        <f>'LibPAS export'!FV72</f>
        <v>86515</v>
      </c>
      <c r="DN70" s="10">
        <f>'LibPAS export'!FW72</f>
        <v>29806</v>
      </c>
      <c r="DO70" s="10" t="str">
        <f>'LibPAS export'!FX72</f>
        <v/>
      </c>
      <c r="DP70" s="10">
        <f>'LibPAS export'!ER72</f>
        <v>215491</v>
      </c>
      <c r="DQ70" s="10" t="str">
        <f>'LibPAS export'!FY72</f>
        <v/>
      </c>
      <c r="DR70" s="10">
        <f>'LibPAS export'!GA72</f>
        <v>26488</v>
      </c>
      <c r="DS70" s="10">
        <f>'LibPAS export'!GB72</f>
        <v>5196</v>
      </c>
      <c r="DT70" s="10">
        <f>'LibPAS export'!GC72</f>
        <v>31684</v>
      </c>
      <c r="DU70" s="10">
        <f>'LibPAS export'!GD72</f>
        <v>128452</v>
      </c>
      <c r="DV70" s="244">
        <f>'LibPAS export'!GO72</f>
        <v>2</v>
      </c>
      <c r="DW70" s="244">
        <f>'LibPAS export'!GP72</f>
        <v>1</v>
      </c>
      <c r="DX70" s="244">
        <f>'LibPAS export'!GQ72</f>
        <v>96</v>
      </c>
      <c r="DY70" s="244">
        <f>'LibPAS export'!GR72</f>
        <v>56</v>
      </c>
      <c r="DZ70" s="244" t="str">
        <f>'LibPAS export'!GS72</f>
        <v/>
      </c>
      <c r="EA70" s="244" t="str">
        <f>'LibPAS export'!GT72</f>
        <v/>
      </c>
      <c r="EB70" s="244">
        <f>'LibPAS export'!GU72</f>
        <v>155</v>
      </c>
      <c r="EC70" s="244">
        <f>'LibPAS export'!GV72</f>
        <v>66</v>
      </c>
      <c r="ED70" s="244">
        <f>'LibPAS export'!GW72</f>
        <v>15</v>
      </c>
      <c r="EE70" s="244">
        <f>'LibPAS export'!GX72</f>
        <v>81</v>
      </c>
      <c r="EF70" s="10">
        <f>'LibPAS export'!HB72</f>
        <v>2016</v>
      </c>
      <c r="EG70" s="10">
        <f>'LibPAS export'!HC72</f>
        <v>1387</v>
      </c>
      <c r="EH70" s="10">
        <f>'LibPAS export'!HD72</f>
        <v>3403</v>
      </c>
      <c r="EI70" s="10" t="str">
        <f>'LibPAS export'!GY72</f>
        <v/>
      </c>
      <c r="EJ70" s="10" t="str">
        <f>'LibPAS export'!GZ72</f>
        <v/>
      </c>
      <c r="EK70" s="10" t="str">
        <f>'LibPAS export'!HA72</f>
        <v/>
      </c>
      <c r="EL70" s="10">
        <f>'LibPAS export'!HE72</f>
        <v>3484</v>
      </c>
      <c r="EM70" s="10" t="s">
        <v>5026</v>
      </c>
      <c r="EN70" s="10" t="s">
        <v>5026</v>
      </c>
      <c r="EO70" s="10" t="s">
        <v>5026</v>
      </c>
      <c r="EP70" s="10" t="s">
        <v>5026</v>
      </c>
      <c r="EQ70" s="258" t="str">
        <f>'LibPAS export'!HQ72</f>
        <v/>
      </c>
      <c r="ER70" s="258" t="str">
        <f>'LibPAS export'!HR72</f>
        <v/>
      </c>
      <c r="ES70" s="10">
        <f>'LibPAS export'!HL72</f>
        <v>53179</v>
      </c>
      <c r="ET70" s="10" t="str">
        <f>'LibPAS export'!HJ72</f>
        <v>Did not track this year</v>
      </c>
      <c r="EU70" s="10" t="str">
        <f>'LibPAS export'!HK72</f>
        <v>Did not track this year</v>
      </c>
      <c r="EV70" s="244">
        <f>'LibPAS export'!HS72</f>
        <v>24</v>
      </c>
      <c r="EW70" s="244">
        <f>'LibPAS export'!HT72</f>
        <v>120</v>
      </c>
      <c r="EX70" s="203" t="str">
        <f>'LibPAS export'!AT72</f>
        <v>https://sites.google.com/site/sampsonclintonpubliclibrary/</v>
      </c>
      <c r="EY70" s="244">
        <f>'LibPAS export'!HU72</f>
        <v>18</v>
      </c>
      <c r="EZ70" s="244">
        <f>'LibPAS export'!HV72</f>
        <v>27</v>
      </c>
      <c r="FA70" s="258">
        <f>'LibPAS export'!HW72</f>
        <v>49956</v>
      </c>
      <c r="FB70" s="10" t="str">
        <f>'LibPAS export'!HY72</f>
        <v/>
      </c>
      <c r="FC70" s="10" t="str">
        <f>'LibPAS export'!HZ72</f>
        <v/>
      </c>
      <c r="FD70" s="203" t="s">
        <v>1530</v>
      </c>
      <c r="FE70" s="203" t="s">
        <v>1530</v>
      </c>
      <c r="FF70" s="203" t="s">
        <v>1530</v>
      </c>
      <c r="FG70" s="203" t="s">
        <v>1530</v>
      </c>
      <c r="FH70" s="203" t="s">
        <v>1530</v>
      </c>
      <c r="FI70" s="203" t="s">
        <v>1530</v>
      </c>
      <c r="FJ70" s="203" t="s">
        <v>1530</v>
      </c>
      <c r="FK70" s="203" t="s">
        <v>1530</v>
      </c>
      <c r="FL70" s="203" t="s">
        <v>1530</v>
      </c>
      <c r="FM70" s="203" t="s">
        <v>1530</v>
      </c>
      <c r="FN70" s="203" t="s">
        <v>1530</v>
      </c>
      <c r="FO70" s="203" t="s">
        <v>1530</v>
      </c>
      <c r="FP70" s="203" t="s">
        <v>1530</v>
      </c>
      <c r="FQ70" s="203" t="s">
        <v>1530</v>
      </c>
      <c r="FR70" s="203" t="s">
        <v>1530</v>
      </c>
      <c r="FS70" s="203" t="s">
        <v>1530</v>
      </c>
      <c r="FT70" s="203" t="s">
        <v>1530</v>
      </c>
      <c r="FU70" s="203" t="s">
        <v>1530</v>
      </c>
      <c r="FV70" s="203" t="s">
        <v>1530</v>
      </c>
      <c r="FW70" s="203" t="s">
        <v>1530</v>
      </c>
      <c r="FX70" s="203" t="s">
        <v>1530</v>
      </c>
      <c r="FY70" s="203" t="s">
        <v>1530</v>
      </c>
      <c r="FZ70" s="203" t="s">
        <v>1530</v>
      </c>
      <c r="GA70" s="203" t="s">
        <v>1530</v>
      </c>
      <c r="GB70" s="203" t="s">
        <v>1530</v>
      </c>
      <c r="GC70" s="203" t="str">
        <f>'LibPAS export'!G72</f>
        <v>NC0057</v>
      </c>
      <c r="GD70" s="203" t="str">
        <f>'LibPAS export'!H72</f>
        <v>C-SAMPSON</v>
      </c>
      <c r="GE70" s="203" t="str">
        <f>'LibPAS export'!I72</f>
        <v>NO</v>
      </c>
      <c r="GF70" s="203" t="str">
        <f>'LibPAS export'!J72</f>
        <v>CO</v>
      </c>
      <c r="GG70" s="203" t="str">
        <f>'LibPAS export'!K72</f>
        <v>MO</v>
      </c>
      <c r="GH70" s="203" t="str">
        <f>'LibPAS export'!L72</f>
        <v>Y</v>
      </c>
      <c r="GI70" s="203" t="str">
        <f>'LibPAS export'!M72</f>
        <v>CO1</v>
      </c>
      <c r="GJ70" s="203" t="str">
        <f>'LibPAS export'!N72</f>
        <v>N</v>
      </c>
      <c r="GK70" s="258">
        <f>'LibPAS export'!O72</f>
        <v>64121</v>
      </c>
      <c r="GL70" s="203">
        <f>'LibPAS export'!AH72</f>
        <v>2</v>
      </c>
      <c r="GM70" s="203" t="str">
        <f>'LibPAS export'!AI72</f>
        <v>County</v>
      </c>
      <c r="GN70" s="203" t="str">
        <f>'LibPAS export'!P72</f>
        <v>Yes</v>
      </c>
      <c r="GO70" s="203">
        <f>'LibPAS export'!Q72</f>
        <v>380</v>
      </c>
      <c r="GP70" s="203">
        <f>'LibPAS export'!R72</f>
        <v>24</v>
      </c>
      <c r="GQ70" s="203">
        <f>'LibPAS export'!S72</f>
        <v>946</v>
      </c>
      <c r="GR70" s="203">
        <f>'LibPAS export'!T72</f>
        <v>25035</v>
      </c>
      <c r="GS70" s="203" t="str">
        <f>'LibPAS export'!U72</f>
        <v/>
      </c>
      <c r="GT70" s="203" t="str">
        <f>'LibPAS export'!V72</f>
        <v/>
      </c>
      <c r="GU70" s="203" t="str">
        <f>'LibPAS export'!W72</f>
        <v/>
      </c>
      <c r="GV70" s="203">
        <f>'LibPAS export'!X72</f>
        <v>1592</v>
      </c>
      <c r="GW70" s="283">
        <f>'LibPAS export'!GF72</f>
        <v>0.97675000000000001</v>
      </c>
      <c r="GX70" s="283">
        <f>'LibPAS export'!GG72</f>
        <v>2.325E-2</v>
      </c>
      <c r="GY70" s="245">
        <f>'LibPAS export'!GH72</f>
        <v>22.477419999999999</v>
      </c>
      <c r="GZ70" s="245">
        <f>'LibPAS export'!GI72</f>
        <v>22.388159999999999</v>
      </c>
      <c r="HA70" s="245">
        <f>'LibPAS export'!GJ72</f>
        <v>27</v>
      </c>
      <c r="HB70" s="284">
        <f>'LibPAS export'!JC72</f>
        <v>4.0264100000000003</v>
      </c>
      <c r="HC70" s="284">
        <f>'LibPAS export'!JD72</f>
        <v>2.9697399999999998</v>
      </c>
      <c r="HD70" s="284">
        <f>'LibPAS export'!JE72</f>
        <v>0.60526999999999997</v>
      </c>
      <c r="HE70" s="284">
        <f>'LibPAS export'!JF72</f>
        <v>27.384640000000001</v>
      </c>
      <c r="HF70" s="284">
        <f>'LibPAS export'!JG72</f>
        <v>20.197990000000001</v>
      </c>
      <c r="HG70" s="284">
        <f>'LibPAS export'!JH72</f>
        <v>4.1165900000000004</v>
      </c>
      <c r="HH70" s="284">
        <f>'LibPAS export'!JI72</f>
        <v>6.7546999999999997</v>
      </c>
      <c r="HI70" s="284">
        <f>'LibPAS export'!JJ72</f>
        <v>4.9820399999999996</v>
      </c>
      <c r="HJ70" s="284">
        <f>'LibPAS export'!JK72</f>
        <v>1.0154000000000001</v>
      </c>
      <c r="HK70" s="284">
        <f>'LibPAS export'!JL72</f>
        <v>16.315740000000002</v>
      </c>
      <c r="HL70" s="284">
        <f>'LibPAS export'!JM72</f>
        <v>12.033939999999999</v>
      </c>
      <c r="HM70" s="284">
        <f>'LibPAS export'!JN72</f>
        <v>2.4526599999999998</v>
      </c>
      <c r="HN70" s="284">
        <f>'LibPAS export'!JO72</f>
        <v>249.03989999999999</v>
      </c>
      <c r="HO70" s="284">
        <f>'LibPAS export'!JP72</f>
        <v>183.68341000000001</v>
      </c>
      <c r="HP70" s="284">
        <f>'LibPAS export'!JQ72</f>
        <v>37.43685</v>
      </c>
      <c r="HQ70" s="284">
        <f>'LibPAS export'!JR72</f>
        <v>11.666259999999999</v>
      </c>
      <c r="HR70" s="284">
        <f>'LibPAS export'!JS72</f>
        <v>8.6046399999999998</v>
      </c>
      <c r="HS70" s="284">
        <f>'LibPAS export'!JT72</f>
        <v>1.75373</v>
      </c>
      <c r="HT70" s="284">
        <f>'LibPAS export'!JU72</f>
        <v>3.36069</v>
      </c>
      <c r="HU70" s="284">
        <f>'LibPAS export'!JV72</f>
        <v>2.0032800000000002</v>
      </c>
      <c r="HV70" s="284">
        <f>'LibPAS export'!JW72</f>
        <v>0.75748000000000004</v>
      </c>
      <c r="HW70" s="284">
        <f>'LibPAS export'!JX72</f>
        <v>3.7873999999999999</v>
      </c>
      <c r="HX70" s="284">
        <f>'LibPAS export'!JY72</f>
        <v>0.82935000000000003</v>
      </c>
      <c r="HY70" s="284">
        <f>'LibPAS export'!JZ72</f>
        <v>1.1598900000000001</v>
      </c>
      <c r="HZ70" s="284">
        <f>'LibPAS export'!KA72</f>
        <v>0.49413000000000001</v>
      </c>
      <c r="IA70" s="284">
        <f>'LibPAS export'!KB72</f>
        <v>5.4330000000000003E-2</v>
      </c>
      <c r="IB70" s="284">
        <f>'LibPAS export'!KC72</f>
        <v>3.6999999999999999E-4</v>
      </c>
      <c r="IC70" s="284">
        <f>'LibPAS export'!KD72</f>
        <v>1.8699999999999999E-3</v>
      </c>
      <c r="ID70" s="284">
        <f>'LibPAS export'!KE72</f>
        <v>0.77908999999999995</v>
      </c>
      <c r="IE70" s="284">
        <f>'LibPAS export'!KF72</f>
        <v>1.2600000000000001E-3</v>
      </c>
      <c r="IF70" s="284">
        <f>'LibPAS export'!KG72</f>
        <v>5.3069999999999999E-2</v>
      </c>
      <c r="IG70" s="284">
        <f>'LibPAS export'!KH72</f>
        <v>3165</v>
      </c>
      <c r="IH70" s="284">
        <f>'LibPAS export'!KI72</f>
        <v>53179</v>
      </c>
      <c r="II70" s="284">
        <f>'LibPAS export'!KJ72</f>
        <v>53179</v>
      </c>
      <c r="IJ70" s="284">
        <f>'LibPAS export'!KK72</f>
        <v>7645</v>
      </c>
      <c r="IK70" s="284">
        <f>'LibPAS export'!KL72</f>
        <v>128452</v>
      </c>
      <c r="IL70" s="284">
        <f>'LibPAS export'!KM72</f>
        <v>128452</v>
      </c>
      <c r="IM70" s="284">
        <f>'LibPAS export'!KN72</f>
        <v>215491</v>
      </c>
      <c r="IN70" s="284">
        <f>'LibPAS export'!KO72</f>
        <v>215491</v>
      </c>
      <c r="IO70" s="284">
        <f>'LibPAS export'!KP72</f>
        <v>1.4881800000000001</v>
      </c>
      <c r="IP70" s="284">
        <f>'LibPAS export'!KQ72</f>
        <v>12826</v>
      </c>
      <c r="IQ70" s="284">
        <f>'LibPAS export'!KR72</f>
        <v>6.1667500000000004</v>
      </c>
      <c r="IR70" s="284">
        <f>'LibPAS export'!KS72</f>
        <v>1.8319300000000001</v>
      </c>
      <c r="IS70" s="284">
        <f>'LibPAS export'!KT72</f>
        <v>11.12041</v>
      </c>
      <c r="IT70" s="284">
        <f>'LibPAS export'!KU72</f>
        <v>0</v>
      </c>
      <c r="IU70" s="284">
        <f>'LibPAS export'!KV72</f>
        <v>0.80049999999999999</v>
      </c>
      <c r="IV70" s="284">
        <f>'LibPAS export'!KW72</f>
        <v>13.752840000000001</v>
      </c>
      <c r="IW70" s="284">
        <f>'LibPAS export'!KX72</f>
        <v>9.9803999999999995</v>
      </c>
      <c r="IX70" s="284">
        <f>'LibPAS export'!KY72</f>
        <v>2.2582599999999999</v>
      </c>
      <c r="IY70" s="284">
        <f>'LibPAS export'!KZ72</f>
        <v>0</v>
      </c>
      <c r="IZ70" s="284">
        <f>'LibPAS export'!LA72</f>
        <v>2.15E-3</v>
      </c>
      <c r="JA70" s="284">
        <f>'LibPAS export'!LB72</f>
        <v>0.57618999999999998</v>
      </c>
      <c r="JB70" s="284">
        <f>'LibPAS export'!LC72</f>
        <v>1.1100000000000001E-3</v>
      </c>
      <c r="JC70" s="284">
        <f>'LibPAS export'!LD72</f>
        <v>3.1559999999999998E-2</v>
      </c>
      <c r="JD70" s="284">
        <f>'LibPAS export'!LE72</f>
        <v>0.53024000000000004</v>
      </c>
      <c r="JE70" s="284">
        <f>'LibPAS export'!LF72</f>
        <v>4.3555099999999998</v>
      </c>
      <c r="JF70" s="284">
        <f>'LibPAS export'!LG72</f>
        <v>1.52708</v>
      </c>
      <c r="JG70" s="284">
        <f>'LibPAS export'!LH72</f>
        <v>0.24640999999999999</v>
      </c>
      <c r="JH70" s="284">
        <f>'LibPAS export'!LI72</f>
        <v>1166</v>
      </c>
      <c r="JI70" s="284">
        <f>'LibPAS export'!LJ72</f>
        <v>2.2408800000000002</v>
      </c>
      <c r="JJ70" s="284">
        <f>'LibPAS export'!LK72</f>
        <v>1.51701</v>
      </c>
      <c r="JK70" s="284">
        <f>'LibPAS export'!LL72</f>
        <v>94</v>
      </c>
      <c r="JL70" s="284">
        <f>'LibPAS export'!LM72</f>
        <v>182</v>
      </c>
      <c r="JM70" s="284">
        <f>'LibPAS export'!LN72</f>
        <v>13.53153</v>
      </c>
      <c r="JN70" s="284">
        <f>'LibPAS export'!LO72</f>
        <v>2.0341200000000002</v>
      </c>
      <c r="JO70" s="284">
        <f>'LibPAS export'!LP72</f>
        <v>1.6194900000000001</v>
      </c>
      <c r="JP70" s="284">
        <f>'LibPAS export'!LQ72</f>
        <v>0.26200000000000001</v>
      </c>
      <c r="JQ70" s="284">
        <f>'LibPAS export'!LR72</f>
        <v>1.5599999999999999E-2</v>
      </c>
      <c r="JR70" s="284">
        <f>'LibPAS export'!LS72</f>
        <v>0.49867</v>
      </c>
      <c r="JS70" s="284">
        <f>'LibPAS export'!LT72</f>
        <v>0</v>
      </c>
      <c r="JT70" s="284">
        <f>'LibPAS export'!LU72</f>
        <v>2</v>
      </c>
      <c r="JU70" s="284">
        <f>'LibPAS export'!LV72</f>
        <v>1.6776</v>
      </c>
      <c r="JV70" s="284">
        <f>'LibPAS export'!LW72</f>
        <v>4144</v>
      </c>
      <c r="JW70" s="284">
        <f>'LibPAS export'!LX72</f>
        <v>12.771129999999999</v>
      </c>
      <c r="JX70" s="284">
        <f>'LibPAS export'!LY72</f>
        <v>2470</v>
      </c>
      <c r="JY70" s="284">
        <f>'LibPAS export'!LZ72</f>
        <v>5.2872300000000001</v>
      </c>
      <c r="JZ70" s="284">
        <f>'LibPAS export'!MA72</f>
        <v>21.42484</v>
      </c>
      <c r="KA70" s="284">
        <f>'LibPAS export'!MB72</f>
        <v>0.41399999999999998</v>
      </c>
      <c r="KB70" s="284">
        <f>'LibPAS export'!MC72</f>
        <v>1022</v>
      </c>
      <c r="KC70" s="284">
        <f>'LibPAS export'!MD72</f>
        <v>0.67196</v>
      </c>
      <c r="KD70" s="284">
        <f>'LibPAS export'!ME72</f>
        <v>1.0154000000000001</v>
      </c>
      <c r="KE70" s="284">
        <f>'LibPAS export'!MF72</f>
        <v>1.1272800000000001</v>
      </c>
      <c r="KF70" s="284">
        <f>'LibPAS export'!MG72</f>
        <v>15.685969999999999</v>
      </c>
      <c r="KG70" s="284">
        <f>'LibPAS export'!MH72</f>
        <v>6.8012600000000001</v>
      </c>
      <c r="KH70" s="284">
        <f>'LibPAS export'!MI72</f>
        <v>6.7546999999999997</v>
      </c>
      <c r="KI70" s="284">
        <f>'LibPAS export'!MJ72</f>
        <v>32.237180000000002</v>
      </c>
      <c r="KJ70" s="284">
        <f>'LibPAS export'!MK72</f>
        <v>38092</v>
      </c>
      <c r="KK70" s="284">
        <f>'LibPAS export'!ML72</f>
        <v>26956</v>
      </c>
      <c r="KL70" s="284">
        <f>'LibPAS export'!MM72</f>
        <v>7.7960000000000002E-2</v>
      </c>
      <c r="KM70" s="284">
        <f>'LibPAS export'!MN72</f>
        <v>0.31591000000000002</v>
      </c>
      <c r="KN70" s="284">
        <f>'LibPAS export'!MO72</f>
        <v>0.13078999999999999</v>
      </c>
      <c r="KO70" s="284">
        <f>'LibPAS export'!MP72</f>
        <v>4.64E-3</v>
      </c>
      <c r="KP70" s="284">
        <f>'LibPAS export'!MQ72</f>
        <v>1.8800000000000001E-2</v>
      </c>
      <c r="KQ70" s="284">
        <f>'LibPAS export'!MR72</f>
        <v>7.79E-3</v>
      </c>
      <c r="KR70" s="284">
        <f>'LibPAS export'!MS72</f>
        <v>1</v>
      </c>
      <c r="KS70" s="284">
        <f>'LibPAS export'!MT72</f>
        <v>5.9523800000000002E-2</v>
      </c>
      <c r="KT70" s="284">
        <f>'LibPAS export'!MU72</f>
        <v>0.94047619999999998</v>
      </c>
      <c r="KU70" s="284">
        <f>'LibPAS export'!MV72</f>
        <v>0.29233550000000003</v>
      </c>
      <c r="KV70" s="284">
        <f>'LibPAS export'!MW72</f>
        <v>0.70766450000000003</v>
      </c>
      <c r="KW70" s="284">
        <f>'LibPAS export'!MX72</f>
        <v>0.15032470000000001</v>
      </c>
      <c r="KX70" s="284">
        <f>'LibPAS export'!MY72</f>
        <v>2.04932E-2</v>
      </c>
      <c r="KY70" s="284">
        <f>'LibPAS export'!MZ72</f>
        <v>0.2156168</v>
      </c>
      <c r="KZ70" s="284">
        <f>'LibPAS export'!NA72</f>
        <v>1.0149200000000001E-2</v>
      </c>
      <c r="LA70" s="284">
        <f>'LibPAS export'!NB72</f>
        <v>0.1121091</v>
      </c>
      <c r="LB70" s="284">
        <f>'LibPAS export'!NC72</f>
        <v>0.11968239999999999</v>
      </c>
      <c r="LC70" s="284">
        <f>'LibPAS export'!ND72</f>
        <v>0.52194940000000001</v>
      </c>
      <c r="LD70" s="284">
        <f>'LibPAS export'!NE72</f>
        <v>0.73756619999999995</v>
      </c>
      <c r="LE70" s="284">
        <f>'LibPAS export'!NF72</f>
        <v>0</v>
      </c>
      <c r="LF70" s="284">
        <f>'LibPAS export'!NG72</f>
        <v>0.80859020000000004</v>
      </c>
      <c r="LG70" s="284">
        <f>'LibPAS export'!NH72</f>
        <v>5.8206300000000002E-2</v>
      </c>
      <c r="LH70" s="284">
        <f>'LibPAS export'!NI72</f>
        <v>0.1332035</v>
      </c>
      <c r="LI70" s="284">
        <f>'LibPAS export'!NJ72</f>
        <v>11135</v>
      </c>
      <c r="LJ70" s="284">
        <f>'LibPAS export'!NK72</f>
        <v>4.0541600000000004</v>
      </c>
      <c r="LK70" s="284">
        <f>'LibPAS export'!NL72</f>
        <v>64121</v>
      </c>
      <c r="LL70" s="284">
        <f>'LibPAS export'!NM72</f>
        <v>64121</v>
      </c>
      <c r="LM70" s="284">
        <f>'LibPAS export'!NN72</f>
        <v>3816</v>
      </c>
      <c r="LN70" s="284">
        <f>'LibPAS export'!NO72</f>
        <v>0.7961589</v>
      </c>
      <c r="LO70" s="284">
        <f>'LibPAS export'!NP72</f>
        <v>0.136326</v>
      </c>
      <c r="LP70" s="284">
        <f>'LibPAS export'!NQ72</f>
        <v>6.7515099999999995E-2</v>
      </c>
      <c r="LQ70" s="284">
        <f>'LibPAS export'!NR72</f>
        <v>0.47582999999999998</v>
      </c>
      <c r="LR70" s="284">
        <f>'LibPAS export'!NS72</f>
        <v>1.1518600000000001</v>
      </c>
      <c r="LS70" s="284">
        <f>'LibPAS export'!NT72</f>
        <v>0.33672999999999997</v>
      </c>
      <c r="LT70" s="284">
        <f>'LibPAS export'!NU72</f>
        <v>12</v>
      </c>
      <c r="LU70" s="284">
        <f>'LibPAS export'!NV72</f>
        <v>2.0751599999999999</v>
      </c>
      <c r="LV70" s="284">
        <f>'LibPAS export'!NW72</f>
        <v>24</v>
      </c>
      <c r="LW70" s="284">
        <f>'LibPAS export'!NX72</f>
        <v>1.6521600000000001</v>
      </c>
      <c r="LX70" s="284">
        <f>'LibPAS export'!NY72</f>
        <v>0.24836</v>
      </c>
      <c r="LY70" s="284">
        <f>'LibPAS export'!NZ72</f>
        <v>0.24435999999999999</v>
      </c>
      <c r="LZ70" s="285">
        <f>'LibPAS export'!EH72</f>
        <v>3.9902800000000002E-2</v>
      </c>
      <c r="MA70" s="285">
        <f>'LibPAS export'!EI72</f>
        <v>9.5299999999999996E-4</v>
      </c>
      <c r="MB70" s="285">
        <f>'LibPAS export'!EJ72</f>
        <v>0.27391890000000002</v>
      </c>
      <c r="MC70" s="285">
        <f>'LibPAS export'!EK72</f>
        <v>0</v>
      </c>
      <c r="MD70" s="285">
        <f>'LibPAS export'!EL72</f>
        <v>0.2551484</v>
      </c>
      <c r="ME70" s="285">
        <f>'LibPAS export'!EM72</f>
        <v>4.9030000000000005E-4</v>
      </c>
      <c r="MF70" s="285">
        <f>'LibPAS export'!EN72</f>
        <v>0.67621989999999998</v>
      </c>
      <c r="MG70" s="285">
        <f>'LibPAS export'!EO72</f>
        <v>2.0648900000000001E-2</v>
      </c>
      <c r="MH70" s="285">
        <f>'LibPAS export'!EP72</f>
        <v>0.34513270000000001</v>
      </c>
      <c r="MI70" s="285"/>
    </row>
    <row r="71" spans="1:347" x14ac:dyDescent="0.2">
      <c r="A71" s="6" t="str">
        <f>'LibPAS export'!G73</f>
        <v>NC0015</v>
      </c>
      <c r="B71" s="6" t="s">
        <v>2862</v>
      </c>
      <c r="C71" s="203" t="s">
        <v>2101</v>
      </c>
      <c r="D71" s="203" t="s">
        <v>2102</v>
      </c>
      <c r="E71" s="203" t="str">
        <f>'LibPAS export'!AG73</f>
        <v>SANDHILL REGIONAL LIBRARY SYSTEM</v>
      </c>
      <c r="F71" s="203" t="str">
        <f>'LibPAS export'!AJ73</f>
        <v>RICHMOND</v>
      </c>
      <c r="G71" s="203" t="str">
        <f>'LibPAS export'!Y73</f>
        <v>412 E FRANKLIN ST</v>
      </c>
      <c r="H71" s="203" t="str">
        <f>'LibPAS export'!Z73</f>
        <v>ROCKINGHAM</v>
      </c>
      <c r="I71" s="203" t="str">
        <f>'LibPAS export'!AA73</f>
        <v>28379</v>
      </c>
      <c r="J71" s="203" t="str">
        <f>'LibPAS export'!AB73</f>
        <v>3607</v>
      </c>
      <c r="K71" s="203" t="str">
        <f>'LibPAS export'!AC73</f>
        <v>412 E FRANKLIN ST</v>
      </c>
      <c r="L71" s="203" t="str">
        <f>'LibPAS export'!AD73</f>
        <v>ROCKINGHAM</v>
      </c>
      <c r="M71" s="203" t="str">
        <f>'LibPAS export'!AE73</f>
        <v>28379</v>
      </c>
      <c r="N71" s="203" t="str">
        <f>'LibPAS export'!AF73</f>
        <v>3607</v>
      </c>
      <c r="O71" s="203" t="str">
        <f>'LibPAS export'!AK73</f>
        <v>Jesse Gibson</v>
      </c>
      <c r="P71" s="203" t="str">
        <f>'LibPAS export'!AL73</f>
        <v>(910) 997-3388</v>
      </c>
      <c r="Q71" s="203" t="str">
        <f>'LibPAS export'!AM73</f>
        <v>(910) 997-2516</v>
      </c>
      <c r="R71" s="203" t="str">
        <f>'LibPAS export'!AN73</f>
        <v>jesse.gibson@srls.info</v>
      </c>
      <c r="S71" s="203" t="str">
        <f>'LibPAS export'!AO73</f>
        <v>Dave Davis</v>
      </c>
      <c r="T71" s="203" t="str">
        <f>'LibPAS export'!AP73</f>
        <v>Office Assistant</v>
      </c>
      <c r="U71" s="203" t="str">
        <f>'LibPAS export'!AQ73</f>
        <v>(910) 997-3388</v>
      </c>
      <c r="V71" s="203" t="str">
        <f>'LibPAS export'!AR73</f>
        <v>(910) 997-2516</v>
      </c>
      <c r="W71" s="203" t="str">
        <f>'LibPAS export'!AS73</f>
        <v>dave.davis@srls.info</v>
      </c>
      <c r="X71" s="203">
        <f>'LibPAS export'!BB73</f>
        <v>1</v>
      </c>
      <c r="Y71" s="203">
        <f>'LibPAS export'!BC73</f>
        <v>15</v>
      </c>
      <c r="Z71" s="203">
        <f>'LibPAS export'!BD73</f>
        <v>2</v>
      </c>
      <c r="AA71" s="203">
        <f>'LibPAS export'!BE73</f>
        <v>1</v>
      </c>
      <c r="AB71" s="10">
        <f>'LibPAS export'!BH73</f>
        <v>31969</v>
      </c>
      <c r="AC71" s="203">
        <f>'LibPAS export'!BI73</f>
        <v>4</v>
      </c>
      <c r="AD71" s="203">
        <f>'LibPAS export'!BJ73</f>
        <v>1</v>
      </c>
      <c r="AE71" s="203">
        <f>'LibPAS export'!BK73</f>
        <v>5</v>
      </c>
      <c r="AF71" s="203">
        <f>'LibPAS export'!BL73</f>
        <v>37</v>
      </c>
      <c r="AG71" s="203">
        <f>'LibPAS export'!BM73</f>
        <v>42</v>
      </c>
      <c r="AH71" s="286">
        <f>'LibPAS export'!BN73</f>
        <v>9.5238100000000006E-2</v>
      </c>
      <c r="AI71" s="246">
        <f>'LibPAS export'!BO73</f>
        <v>55167</v>
      </c>
      <c r="AJ71" s="246" t="str">
        <f>'LibPAS export'!BP73</f>
        <v>55,000 and up</v>
      </c>
      <c r="AK71" s="274" t="str">
        <f>'LibPAS export'!BQ73</f>
        <v>2012</v>
      </c>
      <c r="AL71" s="276">
        <f>'LibPAS export'!BR73</f>
        <v>37785</v>
      </c>
      <c r="AM71" s="276">
        <f>'LibPAS export'!BS73</f>
        <v>9.2799999999999994</v>
      </c>
      <c r="AN71" s="276">
        <f>'LibPAS export'!BT73</f>
        <v>9.6300000000000008</v>
      </c>
      <c r="AO71" s="276">
        <f>'LibPAS export'!BU73</f>
        <v>9.7799999999999994</v>
      </c>
      <c r="AP71" s="246">
        <f>'LibPAS export'!BW73</f>
        <v>158800</v>
      </c>
      <c r="AQ71" s="246">
        <f>'LibPAS export'!BX73</f>
        <v>1665429</v>
      </c>
      <c r="AR71" s="246">
        <f>'LibPAS export'!BY73</f>
        <v>1824229</v>
      </c>
      <c r="AS71" s="246">
        <f>'LibPAS export'!BZ73</f>
        <v>547391</v>
      </c>
      <c r="AT71" s="246">
        <f>'LibPAS export'!CA73</f>
        <v>15000</v>
      </c>
      <c r="AU71" s="246">
        <f>'LibPAS export'!CB73</f>
        <v>562391</v>
      </c>
      <c r="AV71" s="246">
        <f>'LibPAS export'!CC73</f>
        <v>44184</v>
      </c>
      <c r="AW71" s="246">
        <f>'LibPAS export'!CD73</f>
        <v>75613</v>
      </c>
      <c r="AX71" s="246">
        <f>'LibPAS export'!CE73</f>
        <v>119797</v>
      </c>
      <c r="AY71" s="246">
        <f>'LibPAS export'!CF73</f>
        <v>123687</v>
      </c>
      <c r="AZ71" s="246">
        <f>'LibPAS export'!BV73</f>
        <v>2630104</v>
      </c>
      <c r="BA71" s="246">
        <f>'LibPAS export'!CH73</f>
        <v>1289028</v>
      </c>
      <c r="BB71" s="246">
        <f>'LibPAS export'!CI73</f>
        <v>406771</v>
      </c>
      <c r="BC71" s="246">
        <f>'LibPAS export'!CJ73</f>
        <v>1695799</v>
      </c>
      <c r="BD71" s="246">
        <f>'LibPAS export'!CK73</f>
        <v>148599</v>
      </c>
      <c r="BE71" s="246">
        <f>'LibPAS export'!CL73</f>
        <v>13739</v>
      </c>
      <c r="BF71" s="246">
        <f>'LibPAS export'!CM73</f>
        <v>10662</v>
      </c>
      <c r="BG71" s="246">
        <f>'LibPAS export'!CN73</f>
        <v>173000</v>
      </c>
      <c r="BH71" s="246">
        <f>'LibPAS export'!CO73</f>
        <v>753607</v>
      </c>
      <c r="BI71" s="246">
        <f>'LibPAS export'!CP73</f>
        <v>2622406</v>
      </c>
      <c r="BJ71" s="246">
        <f>'LibPAS export'!CQ73</f>
        <v>7698</v>
      </c>
      <c r="BK71" s="283">
        <f>'LibPAS export'!CG73</f>
        <v>2.9269000000000001E-3</v>
      </c>
      <c r="BL71" s="246">
        <f>'LibPAS export'!CR73</f>
        <v>0</v>
      </c>
      <c r="BM71" s="246">
        <f>'LibPAS export'!CS73</f>
        <v>0</v>
      </c>
      <c r="BN71" s="246">
        <f>'LibPAS export'!CT73</f>
        <v>0</v>
      </c>
      <c r="BO71" s="246">
        <f>'LibPAS export'!CU73</f>
        <v>0</v>
      </c>
      <c r="BP71" s="246">
        <f>'LibPAS export'!CV73</f>
        <v>0</v>
      </c>
      <c r="BQ71" s="246">
        <f>'LibPAS export'!CW73</f>
        <v>0</v>
      </c>
      <c r="BR71" s="10">
        <f>'LibPAS export'!CY73</f>
        <v>130120</v>
      </c>
      <c r="BS71" s="10">
        <f>'LibPAS export'!CZ73</f>
        <v>94330</v>
      </c>
      <c r="BT71" s="10">
        <f>'LibPAS export'!DA73</f>
        <v>224450</v>
      </c>
      <c r="BU71" s="10">
        <f>'LibPAS export'!DB73</f>
        <v>68009</v>
      </c>
      <c r="BV71" s="10">
        <f>'LibPAS export'!DC73</f>
        <v>34814</v>
      </c>
      <c r="BW71" s="10">
        <f>'LibPAS export'!DD73</f>
        <v>102823</v>
      </c>
      <c r="BX71" s="10">
        <f>'LibPAS export'!DE73</f>
        <v>5269</v>
      </c>
      <c r="BY71" s="10">
        <f>'LibPAS export'!DF73</f>
        <v>562</v>
      </c>
      <c r="BZ71" s="10">
        <f>'LibPAS export'!DG73</f>
        <v>5831</v>
      </c>
      <c r="CA71" s="10">
        <f>'LibPAS export'!DH73</f>
        <v>333104</v>
      </c>
      <c r="CB71" s="10" t="str">
        <f>'LibPAS export'!DI73</f>
        <v/>
      </c>
      <c r="CC71" s="10">
        <f>'LibPAS export'!DJ73</f>
        <v>333104</v>
      </c>
      <c r="CD71" s="10">
        <f>'LibPAS export'!DK73</f>
        <v>9079</v>
      </c>
      <c r="CE71" s="258">
        <f>'LibPAS export'!DX73</f>
        <v>28875</v>
      </c>
      <c r="CF71" s="244">
        <f>'LibPAS export'!DP73</f>
        <v>0</v>
      </c>
      <c r="CG71" s="244">
        <f>'LibPAS export'!DQ73</f>
        <v>67</v>
      </c>
      <c r="CH71" s="244">
        <f>'LibPAS export'!DR73</f>
        <v>67</v>
      </c>
      <c r="CI71" s="258">
        <f>'LibPAS export'!DM73</f>
        <v>7828</v>
      </c>
      <c r="CJ71" s="258">
        <f>'LibPAS export'!EC73</f>
        <v>1920</v>
      </c>
      <c r="CK71" s="258">
        <f>'LibPAS export'!DN73</f>
        <v>16770</v>
      </c>
      <c r="CL71" s="258">
        <f>'LibPAS export'!EG73</f>
        <v>563</v>
      </c>
      <c r="CM71" s="203">
        <f>'LibPAS export'!DS73</f>
        <v>0</v>
      </c>
      <c r="CN71" s="203">
        <f>'LibPAS export'!EQ73</f>
        <v>136</v>
      </c>
      <c r="CO71" s="244">
        <f>'LibPAS export'!DL73</f>
        <v>526</v>
      </c>
      <c r="CP71" s="10">
        <f>'LibPAS export'!ET73</f>
        <v>189495</v>
      </c>
      <c r="CQ71" s="10">
        <f>'LibPAS export'!EU73</f>
        <v>39377</v>
      </c>
      <c r="CR71" s="10">
        <f>'LibPAS export'!EV73</f>
        <v>228872</v>
      </c>
      <c r="CS71" s="10">
        <f>'LibPAS export'!EW73</f>
        <v>11008</v>
      </c>
      <c r="CT71" s="10">
        <f>'LibPAS export'!EX73</f>
        <v>256</v>
      </c>
      <c r="CU71" s="10">
        <f>'LibPAS export'!EY73</f>
        <v>11264</v>
      </c>
      <c r="CV71" s="10">
        <f>'LibPAS export'!EZ73</f>
        <v>172699</v>
      </c>
      <c r="CW71" s="10">
        <f>'LibPAS export'!FA73</f>
        <v>34959</v>
      </c>
      <c r="CX71" s="10">
        <f>'LibPAS export'!FB73</f>
        <v>207658</v>
      </c>
      <c r="CY71" s="10">
        <f>'LibPAS export'!FC73</f>
        <v>447794</v>
      </c>
      <c r="CZ71" s="10">
        <f>'LibPAS export'!FE73</f>
        <v>6106</v>
      </c>
      <c r="DA71" s="10" t="str">
        <f>'LibPAS export'!FF73</f>
        <v/>
      </c>
      <c r="DB71" s="10">
        <f>'LibPAS export'!FG73</f>
        <v>453900</v>
      </c>
      <c r="DC71" s="10">
        <f>'LibPAS export'!FH73</f>
        <v>13381</v>
      </c>
      <c r="DD71" s="10">
        <f>'LibPAS export'!FQ73</f>
        <v>121</v>
      </c>
      <c r="DE71" s="10">
        <f t="shared" si="1"/>
        <v>13502</v>
      </c>
      <c r="DF71" s="10">
        <f>'LibPAS export'!FI73</f>
        <v>54404</v>
      </c>
      <c r="DG71" s="10">
        <f>'LibPAS export'!FN73</f>
        <v>984</v>
      </c>
      <c r="DH71" s="10">
        <f>'LibPAS export'!FR73</f>
        <v>0</v>
      </c>
      <c r="DI71" s="10">
        <f>'LibPAS export'!FS73</f>
        <v>1105</v>
      </c>
      <c r="DJ71" s="258" t="str">
        <f>'LibPAS export'!FJ73</f>
        <v/>
      </c>
      <c r="DK71" s="258">
        <f>'LibPAS export'!FK73</f>
        <v>67785</v>
      </c>
      <c r="DL71" s="10" t="str">
        <f>'LibPAS export'!FU73</f>
        <v/>
      </c>
      <c r="DM71" s="10">
        <f>'LibPAS export'!FV73</f>
        <v>500697</v>
      </c>
      <c r="DN71" s="10">
        <f>'LibPAS export'!FW73</f>
        <v>56058</v>
      </c>
      <c r="DO71" s="10">
        <f>'LibPAS export'!FX73</f>
        <v>42425</v>
      </c>
      <c r="DP71" s="10">
        <f>'LibPAS export'!ER73</f>
        <v>599180</v>
      </c>
      <c r="DQ71" s="10">
        <f>'LibPAS export'!FY73</f>
        <v>49</v>
      </c>
      <c r="DR71" s="10">
        <f>'LibPAS export'!GA73</f>
        <v>81672</v>
      </c>
      <c r="DS71" s="10">
        <f>'LibPAS export'!GB73</f>
        <v>30076</v>
      </c>
      <c r="DT71" s="10">
        <f>'LibPAS export'!GC73</f>
        <v>111748</v>
      </c>
      <c r="DU71" s="10">
        <f>'LibPAS export'!GD73</f>
        <v>451820</v>
      </c>
      <c r="DV71" s="244">
        <f>'LibPAS export'!GO73</f>
        <v>593</v>
      </c>
      <c r="DW71" s="244">
        <f>'LibPAS export'!GP73</f>
        <v>141</v>
      </c>
      <c r="DX71" s="244">
        <f>'LibPAS export'!GQ73</f>
        <v>1140</v>
      </c>
      <c r="DY71" s="244">
        <f>'LibPAS export'!GR73</f>
        <v>485</v>
      </c>
      <c r="DZ71" s="244">
        <f>'LibPAS export'!GS73</f>
        <v>119</v>
      </c>
      <c r="EA71" s="244">
        <f>'LibPAS export'!GT73</f>
        <v>53</v>
      </c>
      <c r="EB71" s="244">
        <f>'LibPAS export'!GU73</f>
        <v>2531</v>
      </c>
      <c r="EC71" s="244">
        <f>'LibPAS export'!GV73</f>
        <v>4876</v>
      </c>
      <c r="ED71" s="244">
        <f>'LibPAS export'!GW73</f>
        <v>12149</v>
      </c>
      <c r="EE71" s="244">
        <f>'LibPAS export'!GX73</f>
        <v>17025</v>
      </c>
      <c r="EF71" s="10">
        <f>'LibPAS export'!HB73</f>
        <v>30572</v>
      </c>
      <c r="EG71" s="10">
        <f>'LibPAS export'!HC73</f>
        <v>39617</v>
      </c>
      <c r="EH71" s="10">
        <f>'LibPAS export'!HD73</f>
        <v>70189</v>
      </c>
      <c r="EI71" s="10">
        <f>'LibPAS export'!GY73</f>
        <v>1058</v>
      </c>
      <c r="EJ71" s="10">
        <f>'LibPAS export'!GZ73</f>
        <v>1746</v>
      </c>
      <c r="EK71" s="10">
        <f>'LibPAS export'!HA73</f>
        <v>2804</v>
      </c>
      <c r="EL71" s="10">
        <f>'LibPAS export'!HE73</f>
        <v>90018</v>
      </c>
      <c r="EM71" s="10">
        <f>'LibPAS export'!HF73</f>
        <v>30</v>
      </c>
      <c r="EN71" s="10">
        <f>'LibPAS export'!HG73</f>
        <v>104</v>
      </c>
      <c r="EO71" s="10">
        <f>'LibPAS export'!HH73</f>
        <v>45</v>
      </c>
      <c r="EP71" s="10">
        <f>'LibPAS export'!HI73</f>
        <v>350</v>
      </c>
      <c r="EQ71" s="258">
        <f>'LibPAS export'!HQ73</f>
        <v>1915</v>
      </c>
      <c r="ER71" s="258">
        <f>'LibPAS export'!HR73</f>
        <v>24858</v>
      </c>
      <c r="ES71" s="10">
        <f>'LibPAS export'!HL73</f>
        <v>402663</v>
      </c>
      <c r="ET71" s="10">
        <f>'LibPAS export'!HJ73</f>
        <v>41595</v>
      </c>
      <c r="EU71" s="10">
        <f>'LibPAS export'!HK73</f>
        <v>59367</v>
      </c>
      <c r="EV71" s="244">
        <f>'LibPAS export'!HS73</f>
        <v>2801</v>
      </c>
      <c r="EW71" s="244">
        <f>'LibPAS export'!HT73</f>
        <v>1753</v>
      </c>
      <c r="EX71" s="203" t="str">
        <f>'LibPAS export'!AT73</f>
        <v>www.srls.info</v>
      </c>
      <c r="EY71" s="244">
        <f>'LibPAS export'!HU73</f>
        <v>76</v>
      </c>
      <c r="EZ71" s="244">
        <f>'LibPAS export'!HV73</f>
        <v>122</v>
      </c>
      <c r="FA71" s="258">
        <f>'LibPAS export'!HW73</f>
        <v>116101</v>
      </c>
      <c r="FB71" s="10">
        <f>'LibPAS export'!HY73</f>
        <v>183791</v>
      </c>
      <c r="FC71" s="10">
        <f>'LibPAS export'!HZ73</f>
        <v>151580</v>
      </c>
      <c r="FD71" s="203" t="s">
        <v>1530</v>
      </c>
      <c r="FE71" s="203" t="s">
        <v>1530</v>
      </c>
      <c r="FF71" s="203" t="s">
        <v>1530</v>
      </c>
      <c r="FG71" s="203" t="s">
        <v>1530</v>
      </c>
      <c r="FH71" s="203" t="s">
        <v>1530</v>
      </c>
      <c r="FI71" s="203" t="s">
        <v>1530</v>
      </c>
      <c r="FJ71" s="203" t="s">
        <v>1530</v>
      </c>
      <c r="FK71" s="203" t="s">
        <v>1530</v>
      </c>
      <c r="FL71" s="203" t="s">
        <v>1530</v>
      </c>
      <c r="FM71" s="203" t="s">
        <v>1530</v>
      </c>
      <c r="FN71" s="203" t="s">
        <v>1530</v>
      </c>
      <c r="FO71" s="203" t="s">
        <v>1530</v>
      </c>
      <c r="FP71" s="203" t="s">
        <v>1530</v>
      </c>
      <c r="FQ71" s="203" t="s">
        <v>1530</v>
      </c>
      <c r="FR71" s="203" t="s">
        <v>1530</v>
      </c>
      <c r="FS71" s="203" t="s">
        <v>1530</v>
      </c>
      <c r="FT71" s="203" t="s">
        <v>1530</v>
      </c>
      <c r="FU71" s="203" t="s">
        <v>1530</v>
      </c>
      <c r="FV71" s="203" t="s">
        <v>1530</v>
      </c>
      <c r="FW71" s="203" t="s">
        <v>1530</v>
      </c>
      <c r="FX71" s="203" t="s">
        <v>1530</v>
      </c>
      <c r="FY71" s="203" t="s">
        <v>1530</v>
      </c>
      <c r="FZ71" s="203" t="s">
        <v>1530</v>
      </c>
      <c r="GA71" s="203" t="s">
        <v>1530</v>
      </c>
      <c r="GB71" s="203" t="s">
        <v>1530</v>
      </c>
      <c r="GC71" s="203" t="str">
        <f>'LibPAS export'!G73</f>
        <v>NC0015</v>
      </c>
      <c r="GD71" s="203" t="str">
        <f>'LibPAS export'!H73</f>
        <v>R-SANDHILL</v>
      </c>
      <c r="GE71" s="203" t="str">
        <f>'LibPAS export'!I73</f>
        <v>NO</v>
      </c>
      <c r="GF71" s="203" t="str">
        <f>'LibPAS export'!J73</f>
        <v>MJ</v>
      </c>
      <c r="GG71" s="203" t="str">
        <f>'LibPAS export'!K73</f>
        <v>MA</v>
      </c>
      <c r="GH71" s="203" t="str">
        <f>'LibPAS export'!L73</f>
        <v>Y</v>
      </c>
      <c r="GI71" s="203" t="str">
        <f>'LibPAS export'!M73</f>
        <v>MC2</v>
      </c>
      <c r="GJ71" s="203" t="str">
        <f>'LibPAS export'!N73</f>
        <v>N</v>
      </c>
      <c r="GK71" s="258">
        <f>'LibPAS export'!O73</f>
        <v>228637</v>
      </c>
      <c r="GL71" s="203">
        <f>'LibPAS export'!AH73</f>
        <v>1</v>
      </c>
      <c r="GM71" s="203" t="str">
        <f>'LibPAS export'!AI73</f>
        <v>Regional</v>
      </c>
      <c r="GN71" s="203" t="str">
        <f>'LibPAS export'!P73</f>
        <v>Yes</v>
      </c>
      <c r="GO71" s="203">
        <f>'LibPAS export'!Q73</f>
        <v>1693</v>
      </c>
      <c r="GP71" s="203">
        <f>'LibPAS export'!R73</f>
        <v>156</v>
      </c>
      <c r="GQ71" s="203">
        <f>'LibPAS export'!S73</f>
        <v>9959</v>
      </c>
      <c r="GR71" s="203">
        <f>'LibPAS export'!T73</f>
        <v>42648</v>
      </c>
      <c r="GS71" s="203">
        <f>'LibPAS export'!U73</f>
        <v>352</v>
      </c>
      <c r="GT71" s="203">
        <f>'LibPAS export'!V73</f>
        <v>30</v>
      </c>
      <c r="GU71" s="203">
        <f>'LibPAS export'!W73</f>
        <v>444</v>
      </c>
      <c r="GV71" s="203">
        <f>'LibPAS export'!X73</f>
        <v>5581</v>
      </c>
      <c r="GW71" s="283">
        <f>'LibPAS export'!GF73</f>
        <v>0.77971999999999997</v>
      </c>
      <c r="GX71" s="283">
        <f>'LibPAS export'!GG73</f>
        <v>0.18912999999999999</v>
      </c>
      <c r="GY71" s="245">
        <f>'LibPAS export'!GH73</f>
        <v>35.566180000000003</v>
      </c>
      <c r="GZ71" s="245">
        <f>'LibPAS export'!GI73</f>
        <v>43.19323</v>
      </c>
      <c r="HA71" s="245">
        <f>'LibPAS export'!GJ73</f>
        <v>23.19482</v>
      </c>
      <c r="HB71" s="284">
        <f>'LibPAS export'!JC73</f>
        <v>4.3766600000000002</v>
      </c>
      <c r="HC71" s="284">
        <f>'LibPAS export'!JD73</f>
        <v>2.8302</v>
      </c>
      <c r="HD71" s="284">
        <f>'LibPAS export'!JE73</f>
        <v>0.28872999999999999</v>
      </c>
      <c r="HE71" s="284">
        <f>'LibPAS export'!JF73</f>
        <v>23.467140000000001</v>
      </c>
      <c r="HF71" s="284">
        <f>'LibPAS export'!JG73</f>
        <v>15.17521</v>
      </c>
      <c r="HG71" s="284">
        <f>'LibPAS export'!JH73</f>
        <v>1.54813</v>
      </c>
      <c r="HH71" s="284">
        <f>'LibPAS export'!JI73</f>
        <v>5.8040900000000004</v>
      </c>
      <c r="HI71" s="284">
        <f>'LibPAS export'!JJ73</f>
        <v>3.75326</v>
      </c>
      <c r="HJ71" s="284">
        <f>'LibPAS export'!JK73</f>
        <v>0.38290000000000002</v>
      </c>
      <c r="HK71" s="284">
        <f>'LibPAS export'!JL73</f>
        <v>6.5126600000000003</v>
      </c>
      <c r="HL71" s="284">
        <f>'LibPAS export'!JM73</f>
        <v>4.2114599999999998</v>
      </c>
      <c r="HM71" s="284">
        <f>'LibPAS export'!JN73</f>
        <v>0.42964000000000002</v>
      </c>
      <c r="HN71" s="284">
        <f>'LibPAS export'!JO73</f>
        <v>29.132020000000001</v>
      </c>
      <c r="HO71" s="284">
        <f>'LibPAS export'!JP73</f>
        <v>18.838439999999999</v>
      </c>
      <c r="HP71" s="284">
        <f>'LibPAS export'!JQ73</f>
        <v>1.92184</v>
      </c>
      <c r="HQ71" s="284">
        <f>'LibPAS export'!JR73</f>
        <v>11.978719999999999</v>
      </c>
      <c r="HR71" s="284">
        <f>'LibPAS export'!JS73</f>
        <v>7.74613</v>
      </c>
      <c r="HS71" s="284">
        <f>'LibPAS export'!JT73</f>
        <v>0.79024000000000005</v>
      </c>
      <c r="HT71" s="284">
        <f>'LibPAS export'!JU73</f>
        <v>2.62066</v>
      </c>
      <c r="HU71" s="284">
        <f>'LibPAS export'!JV73</f>
        <v>1.9761500000000001</v>
      </c>
      <c r="HV71" s="284">
        <f>'LibPAS export'!JW73</f>
        <v>25.065329999999999</v>
      </c>
      <c r="HW71" s="284">
        <f>'LibPAS export'!JX73</f>
        <v>15.68708</v>
      </c>
      <c r="HX71" s="284">
        <f>'LibPAS export'!JY73</f>
        <v>1.76115</v>
      </c>
      <c r="HY71" s="284">
        <f>'LibPAS export'!JZ73</f>
        <v>0.95750999999999997</v>
      </c>
      <c r="HZ71" s="284">
        <f>'LibPAS export'!KA73</f>
        <v>0.48875999999999997</v>
      </c>
      <c r="IA71" s="284">
        <f>'LibPAS export'!KB73</f>
        <v>0.39372000000000001</v>
      </c>
      <c r="IB71" s="284">
        <f>'LibPAS export'!KC73</f>
        <v>1.225E-2</v>
      </c>
      <c r="IC71" s="284">
        <f>'LibPAS export'!KD73</f>
        <v>7.6699999999999997E-3</v>
      </c>
      <c r="ID71" s="284">
        <f>'LibPAS export'!KE73</f>
        <v>0.50780000000000003</v>
      </c>
      <c r="IE71" s="284">
        <f>'LibPAS export'!KF73</f>
        <v>7.4459999999999998E-2</v>
      </c>
      <c r="IF71" s="284">
        <f>'LibPAS export'!KG73</f>
        <v>0.30698999999999999</v>
      </c>
      <c r="IG71" s="284">
        <f>'LibPAS export'!KH73</f>
        <v>9587</v>
      </c>
      <c r="IH71" s="284">
        <f>'LibPAS export'!KI73</f>
        <v>100665</v>
      </c>
      <c r="II71" s="284">
        <f>'LibPAS export'!KJ73</f>
        <v>80532</v>
      </c>
      <c r="IJ71" s="284">
        <f>'LibPAS export'!KK73</f>
        <v>10757</v>
      </c>
      <c r="IK71" s="284">
        <f>'LibPAS export'!KL73</f>
        <v>112955</v>
      </c>
      <c r="IL71" s="284">
        <f>'LibPAS export'!KM73</f>
        <v>90364</v>
      </c>
      <c r="IM71" s="284">
        <f>'LibPAS export'!KN73</f>
        <v>119836</v>
      </c>
      <c r="IN71" s="284">
        <f>'LibPAS export'!KO73</f>
        <v>149795</v>
      </c>
      <c r="IO71" s="284">
        <f>'LibPAS export'!KP73</f>
        <v>1.49922</v>
      </c>
      <c r="IP71" s="284">
        <f>'LibPAS export'!KQ73</f>
        <v>14266</v>
      </c>
      <c r="IQ71" s="284">
        <f>'LibPAS export'!KR73</f>
        <v>6.8587499999999997</v>
      </c>
      <c r="IR71" s="284">
        <f>'LibPAS export'!KS73</f>
        <v>2.4597500000000001</v>
      </c>
      <c r="IS71" s="284">
        <f>'LibPAS export'!KT73</f>
        <v>7.9787100000000004</v>
      </c>
      <c r="IT71" s="284">
        <f>'LibPAS export'!KU73</f>
        <v>0.52395999999999998</v>
      </c>
      <c r="IU71" s="284">
        <f>'LibPAS export'!KV73</f>
        <v>0.54098000000000002</v>
      </c>
      <c r="IV71" s="284">
        <f>'LibPAS export'!KW73</f>
        <v>11.503399999999999</v>
      </c>
      <c r="IW71" s="284">
        <f>'LibPAS export'!KX73</f>
        <v>7.4169900000000002</v>
      </c>
      <c r="IX71" s="284">
        <f>'LibPAS export'!KY73</f>
        <v>1.7480199999999999</v>
      </c>
      <c r="IY71" s="284">
        <f>'LibPAS export'!KZ73</f>
        <v>0</v>
      </c>
      <c r="IZ71" s="284">
        <f>'LibPAS export'!LA73</f>
        <v>2.3E-3</v>
      </c>
      <c r="JA71" s="284">
        <f>'LibPAS export'!LB73</f>
        <v>0.12629000000000001</v>
      </c>
      <c r="JB71" s="284">
        <f>'LibPAS export'!LC73</f>
        <v>2.9E-4</v>
      </c>
      <c r="JC71" s="284">
        <f>'LibPAS export'!LD73</f>
        <v>3.5790000000000002E-2</v>
      </c>
      <c r="JD71" s="284">
        <f>'LibPAS export'!LE73</f>
        <v>0.37585000000000002</v>
      </c>
      <c r="JE71" s="284">
        <f>'LibPAS export'!LF73</f>
        <v>4.70702</v>
      </c>
      <c r="JF71" s="284">
        <f>'LibPAS export'!LG73</f>
        <v>1.4569099999999999</v>
      </c>
      <c r="JG71" s="284">
        <f>'LibPAS export'!LH73</f>
        <v>0.16183</v>
      </c>
      <c r="JH71" s="284">
        <f>'LibPAS export'!LI73</f>
        <v>258</v>
      </c>
      <c r="JI71" s="284">
        <f>'LibPAS export'!LJ73</f>
        <v>0.59955999999999998</v>
      </c>
      <c r="JJ71" s="284">
        <f>'LibPAS export'!LK73</f>
        <v>3.29609</v>
      </c>
      <c r="JK71" s="284">
        <f>'LibPAS export'!LL73</f>
        <v>87</v>
      </c>
      <c r="JL71" s="284">
        <f>'LibPAS export'!LM73</f>
        <v>155</v>
      </c>
      <c r="JM71" s="284">
        <f>'LibPAS export'!LN73</f>
        <v>11.46974</v>
      </c>
      <c r="JN71" s="284">
        <f>'LibPAS export'!LO73</f>
        <v>0.75666</v>
      </c>
      <c r="JO71" s="284">
        <f>'LibPAS export'!LP73</f>
        <v>0.64993000000000001</v>
      </c>
      <c r="JP71" s="284">
        <f>'LibPAS export'!LQ73</f>
        <v>0.1837</v>
      </c>
      <c r="JQ71" s="284">
        <f>'LibPAS export'!LR73</f>
        <v>1.7489999999999999E-2</v>
      </c>
      <c r="JR71" s="284">
        <f>'LibPAS export'!LS73</f>
        <v>0.33110000000000001</v>
      </c>
      <c r="JS71" s="284">
        <f>'LibPAS export'!LT73</f>
        <v>53</v>
      </c>
      <c r="JT71" s="284">
        <f>'LibPAS export'!LU73</f>
        <v>33</v>
      </c>
      <c r="JU71" s="284">
        <f>'LibPAS export'!LV73</f>
        <v>1.3261499999999999</v>
      </c>
      <c r="JV71" s="284">
        <f>'LibPAS export'!LW73</f>
        <v>11522</v>
      </c>
      <c r="JW71" s="284">
        <f>'LibPAS export'!LX73</f>
        <v>14.13307</v>
      </c>
      <c r="JX71" s="284">
        <f>'LibPAS export'!LY73</f>
        <v>8688</v>
      </c>
      <c r="JY71" s="284">
        <f>'LibPAS export'!LZ73</f>
        <v>12.595420000000001</v>
      </c>
      <c r="JZ71" s="284">
        <f>'LibPAS export'!MA73</f>
        <v>18.742529999999999</v>
      </c>
      <c r="KA71" s="284">
        <f>'LibPAS export'!MB73</f>
        <v>0.89119999999999999</v>
      </c>
      <c r="KB71" s="284">
        <f>'LibPAS export'!MC73</f>
        <v>7743</v>
      </c>
      <c r="KC71" s="284">
        <f>'LibPAS export'!MD73</f>
        <v>0.66700999999999999</v>
      </c>
      <c r="KD71" s="284">
        <f>'LibPAS export'!ME73</f>
        <v>0.38290000000000002</v>
      </c>
      <c r="KE71" s="284">
        <f>'LibPAS export'!MF73</f>
        <v>0.88456000000000001</v>
      </c>
      <c r="KF71" s="284">
        <f>'LibPAS export'!MG73</f>
        <v>13.982430000000001</v>
      </c>
      <c r="KG71" s="284">
        <f>'LibPAS export'!MH73</f>
        <v>5.3618899999999998</v>
      </c>
      <c r="KH71" s="284">
        <f>'LibPAS export'!MI73</f>
        <v>5.8040900000000004</v>
      </c>
      <c r="KI71" s="284">
        <f>'LibPAS export'!MJ73</f>
        <v>32.357289999999999</v>
      </c>
      <c r="KJ71" s="284">
        <f>'LibPAS export'!MK73</f>
        <v>40376</v>
      </c>
      <c r="KK71" s="284">
        <f>'LibPAS export'!ML73</f>
        <v>30691</v>
      </c>
      <c r="KL71" s="284">
        <f>'LibPAS export'!MM73</f>
        <v>7.0099999999999996E-2</v>
      </c>
      <c r="KM71" s="284">
        <f>'LibPAS export'!MN73</f>
        <v>0.10431</v>
      </c>
      <c r="KN71" s="284">
        <f>'LibPAS export'!MO73</f>
        <v>9.2960000000000001E-2</v>
      </c>
      <c r="KO71" s="284">
        <f>'LibPAS export'!MP73</f>
        <v>6.6800000000000002E-3</v>
      </c>
      <c r="KP71" s="284">
        <f>'LibPAS export'!MQ73</f>
        <v>9.9299999999999996E-3</v>
      </c>
      <c r="KQ71" s="284">
        <f>'LibPAS export'!MR73</f>
        <v>8.8500000000000002E-3</v>
      </c>
      <c r="KR71" s="284">
        <f>'LibPAS export'!MS73</f>
        <v>0.8</v>
      </c>
      <c r="KS71" s="284">
        <f>'LibPAS export'!MT73</f>
        <v>0.1190476</v>
      </c>
      <c r="KT71" s="284">
        <f>'LibPAS export'!MU73</f>
        <v>0.88095239999999997</v>
      </c>
      <c r="KU71" s="284">
        <f>'LibPAS export'!MV73</f>
        <v>0.23986979999999999</v>
      </c>
      <c r="KV71" s="284">
        <f>'LibPAS export'!MW73</f>
        <v>0.76013019999999998</v>
      </c>
      <c r="KW71" s="284">
        <f>'LibPAS export'!MX73</f>
        <v>6.5970000000000001E-2</v>
      </c>
      <c r="KX71" s="284">
        <f>'LibPAS export'!MY73</f>
        <v>5.2391E-3</v>
      </c>
      <c r="KY71" s="284">
        <f>'LibPAS export'!MZ73</f>
        <v>0.15511369999999999</v>
      </c>
      <c r="KZ71" s="284">
        <f>'LibPAS export'!NA73</f>
        <v>4.0657000000000002E-3</v>
      </c>
      <c r="LA71" s="284">
        <f>'LibPAS export'!NB73</f>
        <v>0.28737239999999997</v>
      </c>
      <c r="LB71" s="284">
        <f>'LibPAS export'!NC73</f>
        <v>5.6665100000000003E-2</v>
      </c>
      <c r="LC71" s="284">
        <f>'LibPAS export'!ND73</f>
        <v>0.49154399999999998</v>
      </c>
      <c r="LD71" s="284">
        <f>'LibPAS export'!NE73</f>
        <v>0.6466577</v>
      </c>
      <c r="LE71" s="284">
        <f>'LibPAS export'!NF73</f>
        <v>4.5548400000000003E-2</v>
      </c>
      <c r="LF71" s="284">
        <f>'LibPAS export'!NG73</f>
        <v>0.69359579999999998</v>
      </c>
      <c r="LG71" s="284">
        <f>'LibPAS export'!NH73</f>
        <v>4.7027399999999997E-2</v>
      </c>
      <c r="LH71" s="284">
        <f>'LibPAS export'!NI73</f>
        <v>0.2138284</v>
      </c>
      <c r="LI71" s="284">
        <f>'LibPAS export'!NJ73</f>
        <v>9685</v>
      </c>
      <c r="LJ71" s="284">
        <f>'LibPAS export'!NK73</f>
        <v>4.0431999999999997</v>
      </c>
      <c r="LK71" s="284">
        <f>'LibPAS export'!NL73</f>
        <v>45727</v>
      </c>
      <c r="LL71" s="284">
        <f>'LibPAS export'!NM73</f>
        <v>57159</v>
      </c>
      <c r="LM71" s="284">
        <f>'LibPAS export'!NN73</f>
        <v>5443</v>
      </c>
      <c r="LN71" s="284">
        <f>'LibPAS export'!NO73</f>
        <v>0.85895379999999999</v>
      </c>
      <c r="LO71" s="284">
        <f>'LibPAS export'!NP73</f>
        <v>7.9416200000000006E-2</v>
      </c>
      <c r="LP71" s="284">
        <f>'LibPAS export'!NQ73</f>
        <v>6.16301E-2</v>
      </c>
      <c r="LQ71" s="284">
        <f>'LibPAS export'!NR73</f>
        <v>0.46483000000000002</v>
      </c>
      <c r="LR71" s="284">
        <f>'LibPAS export'!NS73</f>
        <v>1.47302</v>
      </c>
      <c r="LS71" s="284">
        <f>'LibPAS export'!NT73</f>
        <v>0.35332999999999998</v>
      </c>
      <c r="LT71" s="284">
        <f>'LibPAS export'!NU73</f>
        <v>43</v>
      </c>
      <c r="LU71" s="284">
        <f>'LibPAS export'!NV73</f>
        <v>4.0321899999999999</v>
      </c>
      <c r="LV71" s="284">
        <f>'LibPAS export'!NW73</f>
        <v>56</v>
      </c>
      <c r="LW71" s="284">
        <f>'LibPAS export'!NX73</f>
        <v>3.46347</v>
      </c>
      <c r="LX71" s="284">
        <f>'LibPAS export'!NY73</f>
        <v>0.22847999999999999</v>
      </c>
      <c r="LY71" s="284">
        <f>'LibPAS export'!NZ73</f>
        <v>0.22781999999999999</v>
      </c>
      <c r="LZ71" s="285">
        <f>'LibPAS export'!EH73</f>
        <v>4.33693E-2</v>
      </c>
      <c r="MA71" s="285">
        <f>'LibPAS export'!EI73</f>
        <v>1.3161E-3</v>
      </c>
      <c r="MB71" s="285">
        <f>'LibPAS export'!EJ73</f>
        <v>7.8461500000000003E-2</v>
      </c>
      <c r="MC71" s="285">
        <f>'LibPAS export'!EK73</f>
        <v>0</v>
      </c>
      <c r="MD71" s="285">
        <f>'LibPAS export'!EL73</f>
        <v>7.2248699999999999E-2</v>
      </c>
      <c r="ME71" s="285">
        <f>'LibPAS export'!EM73</f>
        <v>1.6760000000000001E-4</v>
      </c>
      <c r="MF71" s="285">
        <f>'LibPAS export'!EN73</f>
        <v>0.83346640000000005</v>
      </c>
      <c r="MG71" s="285">
        <f>'LibPAS export'!EO73</f>
        <v>2.4390700000000001E-2</v>
      </c>
      <c r="MH71" s="285">
        <f>'LibPAS export'!EP73</f>
        <v>0.36536930000000001</v>
      </c>
      <c r="MI71" s="285"/>
    </row>
    <row r="72" spans="1:347" x14ac:dyDescent="0.2">
      <c r="A72" s="6" t="str">
        <f>'LibPAS export'!G74</f>
        <v>NC0058</v>
      </c>
      <c r="B72" s="6" t="s">
        <v>2863</v>
      </c>
      <c r="C72" s="203" t="s">
        <v>2104</v>
      </c>
      <c r="D72" s="203" t="s">
        <v>2105</v>
      </c>
      <c r="E72" s="203" t="str">
        <f>'LibPAS export'!AG74</f>
        <v>SCOTLAND COUNTY MEMORIAL LIBRARY</v>
      </c>
      <c r="F72" s="203" t="str">
        <f>'LibPAS export'!AJ74</f>
        <v>SCOTLAND</v>
      </c>
      <c r="G72" s="203" t="str">
        <f>'LibPAS export'!Y74</f>
        <v>312 WEST CHURCH STREET</v>
      </c>
      <c r="H72" s="203" t="str">
        <f>'LibPAS export'!Z74</f>
        <v>LAURINBURG</v>
      </c>
      <c r="I72" s="203" t="str">
        <f>'LibPAS export'!AA74</f>
        <v>28352</v>
      </c>
      <c r="J72" s="203" t="str">
        <f>'LibPAS export'!AB74</f>
        <v>3720</v>
      </c>
      <c r="K72" s="203" t="str">
        <f>'LibPAS export'!AC74</f>
        <v>312 W CHURCH ST</v>
      </c>
      <c r="L72" s="203" t="str">
        <f>'LibPAS export'!AD74</f>
        <v>LAURINBURG</v>
      </c>
      <c r="M72" s="203" t="str">
        <f>'LibPAS export'!AE74</f>
        <v>28352</v>
      </c>
      <c r="N72" s="203" t="str">
        <f>'LibPAS export'!AF74</f>
        <v>3720</v>
      </c>
      <c r="O72" s="203" t="str">
        <f>'LibPAS export'!AK74</f>
        <v>Leon L. Gyles</v>
      </c>
      <c r="P72" s="203" t="str">
        <f>'LibPAS export'!AL74</f>
        <v>(910) 276-0577</v>
      </c>
      <c r="Q72" s="203" t="str">
        <f>'LibPAS export'!AM74</f>
        <v>(910) 276-4032</v>
      </c>
      <c r="R72" s="203" t="str">
        <f>'LibPAS export'!AN74</f>
        <v>lgyles@scotlandcounty.org</v>
      </c>
      <c r="S72" s="203" t="str">
        <f>'LibPAS export'!AO74</f>
        <v>Leon L. Gyles</v>
      </c>
      <c r="T72" s="203" t="str">
        <f>'LibPAS export'!AP74</f>
        <v>Director</v>
      </c>
      <c r="U72" s="203" t="str">
        <f>'LibPAS export'!AQ74</f>
        <v>(910) 276-0577</v>
      </c>
      <c r="V72" s="203" t="str">
        <f>'LibPAS export'!AR74</f>
        <v>(910) 276-4032</v>
      </c>
      <c r="W72" s="203" t="str">
        <f>'LibPAS export'!AS74</f>
        <v>lgyles@scotlandcounty.org</v>
      </c>
      <c r="X72" s="203">
        <f>'LibPAS export'!BB74</f>
        <v>1</v>
      </c>
      <c r="Y72" s="203">
        <f>'LibPAS export'!BC74</f>
        <v>0</v>
      </c>
      <c r="Z72" s="203">
        <f>'LibPAS export'!BD74</f>
        <v>1</v>
      </c>
      <c r="AA72" s="203">
        <f>'LibPAS export'!BE74</f>
        <v>0</v>
      </c>
      <c r="AB72" s="10">
        <f>'LibPAS export'!BH74</f>
        <v>2749</v>
      </c>
      <c r="AC72" s="203">
        <f>'LibPAS export'!BI74</f>
        <v>1</v>
      </c>
      <c r="AD72" s="203">
        <f>'LibPAS export'!BJ74</f>
        <v>0</v>
      </c>
      <c r="AE72" s="203">
        <f>'LibPAS export'!BK74</f>
        <v>1</v>
      </c>
      <c r="AF72" s="203">
        <f>'LibPAS export'!BL74</f>
        <v>5.25</v>
      </c>
      <c r="AG72" s="203">
        <f>'LibPAS export'!BM74</f>
        <v>6.25</v>
      </c>
      <c r="AH72" s="286">
        <f>'LibPAS export'!BN74</f>
        <v>0.16</v>
      </c>
      <c r="AI72" s="246">
        <f>'LibPAS export'!BO74</f>
        <v>53808</v>
      </c>
      <c r="AJ72" s="246" t="str">
        <f>'LibPAS export'!BP74</f>
        <v>46404-65568</v>
      </c>
      <c r="AK72" s="274" t="str">
        <f>'LibPAS export'!BQ74</f>
        <v>2008</v>
      </c>
      <c r="AL72" s="276">
        <f>'LibPAS export'!BR74</f>
        <v>36685</v>
      </c>
      <c r="AM72" s="276">
        <f>'LibPAS export'!BS74</f>
        <v>10.64</v>
      </c>
      <c r="AN72" s="276">
        <f>'LibPAS export'!BT74</f>
        <v>10.64</v>
      </c>
      <c r="AO72" s="276">
        <f>'LibPAS export'!BU74</f>
        <v>10.64</v>
      </c>
      <c r="AP72" s="246">
        <f>'LibPAS export'!BW74</f>
        <v>0</v>
      </c>
      <c r="AQ72" s="246">
        <f>'LibPAS export'!BX74</f>
        <v>276334</v>
      </c>
      <c r="AR72" s="246">
        <f>'LibPAS export'!BY74</f>
        <v>276334</v>
      </c>
      <c r="AS72" s="246">
        <f>'LibPAS export'!BZ74</f>
        <v>97583</v>
      </c>
      <c r="AT72" s="246">
        <f>'LibPAS export'!CA74</f>
        <v>0</v>
      </c>
      <c r="AU72" s="246">
        <f>'LibPAS export'!CB74</f>
        <v>97583</v>
      </c>
      <c r="AV72" s="246">
        <f>'LibPAS export'!CC74</f>
        <v>0</v>
      </c>
      <c r="AW72" s="246">
        <f>'LibPAS export'!CD74</f>
        <v>0</v>
      </c>
      <c r="AX72" s="246">
        <f>'LibPAS export'!CE74</f>
        <v>0</v>
      </c>
      <c r="AY72" s="246">
        <f>'LibPAS export'!CF74</f>
        <v>8500</v>
      </c>
      <c r="AZ72" s="246">
        <f>'LibPAS export'!BV74</f>
        <v>382417</v>
      </c>
      <c r="BA72" s="246">
        <f>'LibPAS export'!CH74</f>
        <v>174205</v>
      </c>
      <c r="BB72" s="246">
        <f>'LibPAS export'!CI74</f>
        <v>67504</v>
      </c>
      <c r="BC72" s="246">
        <f>'LibPAS export'!CJ74</f>
        <v>241709</v>
      </c>
      <c r="BD72" s="246">
        <f>'LibPAS export'!CK74</f>
        <v>28926</v>
      </c>
      <c r="BE72" s="246">
        <f>'LibPAS export'!CL74</f>
        <v>1043</v>
      </c>
      <c r="BF72" s="246">
        <f>'LibPAS export'!CM74</f>
        <v>8458</v>
      </c>
      <c r="BG72" s="246">
        <f>'LibPAS export'!CN74</f>
        <v>38427</v>
      </c>
      <c r="BH72" s="246">
        <f>'LibPAS export'!CO74</f>
        <v>82698</v>
      </c>
      <c r="BI72" s="246">
        <f>'LibPAS export'!CP74</f>
        <v>362834</v>
      </c>
      <c r="BJ72" s="246">
        <f>'LibPAS export'!CQ74</f>
        <v>19583</v>
      </c>
      <c r="BK72" s="283">
        <f>'LibPAS export'!CG74</f>
        <v>5.1208499999999997E-2</v>
      </c>
      <c r="BL72" s="246">
        <f>'LibPAS export'!CR74</f>
        <v>0</v>
      </c>
      <c r="BM72" s="246">
        <f>'LibPAS export'!CS74</f>
        <v>0</v>
      </c>
      <c r="BN72" s="246">
        <f>'LibPAS export'!CT74</f>
        <v>0</v>
      </c>
      <c r="BO72" s="246">
        <f>'LibPAS export'!CU74</f>
        <v>0</v>
      </c>
      <c r="BP72" s="246">
        <f>'LibPAS export'!CV74</f>
        <v>0</v>
      </c>
      <c r="BQ72" s="246">
        <f>'LibPAS export'!CW74</f>
        <v>0</v>
      </c>
      <c r="BR72" s="10">
        <f>'LibPAS export'!CY74</f>
        <v>14649</v>
      </c>
      <c r="BS72" s="10">
        <f>'LibPAS export'!CZ74</f>
        <v>11001</v>
      </c>
      <c r="BT72" s="10">
        <f>'LibPAS export'!DA74</f>
        <v>25650</v>
      </c>
      <c r="BU72" s="10">
        <f>'LibPAS export'!DB74</f>
        <v>7937</v>
      </c>
      <c r="BV72" s="10">
        <f>'LibPAS export'!DC74</f>
        <v>5977</v>
      </c>
      <c r="BW72" s="10">
        <f>'LibPAS export'!DD74</f>
        <v>13914</v>
      </c>
      <c r="BX72" s="10">
        <f>'LibPAS export'!DE74</f>
        <v>1632</v>
      </c>
      <c r="BY72" s="10">
        <f>'LibPAS export'!DF74</f>
        <v>164</v>
      </c>
      <c r="BZ72" s="10">
        <f>'LibPAS export'!DG74</f>
        <v>1796</v>
      </c>
      <c r="CA72" s="10">
        <f>'LibPAS export'!DH74</f>
        <v>41360</v>
      </c>
      <c r="CB72" s="10" t="str">
        <f>'LibPAS export'!DI74</f>
        <v/>
      </c>
      <c r="CC72" s="10">
        <f>'LibPAS export'!DJ74</f>
        <v>41360</v>
      </c>
      <c r="CD72" s="10">
        <f>'LibPAS export'!DK74</f>
        <v>0</v>
      </c>
      <c r="CE72" s="258">
        <f>'LibPAS export'!DX74</f>
        <v>28215</v>
      </c>
      <c r="CF72" s="244">
        <f>'LibPAS export'!DP74</f>
        <v>1</v>
      </c>
      <c r="CG72" s="244">
        <f>'LibPAS export'!DQ74</f>
        <v>67</v>
      </c>
      <c r="CH72" s="244">
        <f>'LibPAS export'!DR74</f>
        <v>68</v>
      </c>
      <c r="CI72" s="258">
        <f>'LibPAS export'!DM74</f>
        <v>1338</v>
      </c>
      <c r="CJ72" s="258">
        <f>'LibPAS export'!EC74</f>
        <v>1920</v>
      </c>
      <c r="CK72" s="258">
        <f>'LibPAS export'!DN74</f>
        <v>1395</v>
      </c>
      <c r="CL72" s="258">
        <f>'LibPAS export'!EG74</f>
        <v>563</v>
      </c>
      <c r="CM72" s="203">
        <f>'LibPAS export'!DS74</f>
        <v>0</v>
      </c>
      <c r="CN72" s="203">
        <f>'LibPAS export'!EQ74</f>
        <v>28</v>
      </c>
      <c r="CO72" s="244">
        <f>'LibPAS export'!DL74</f>
        <v>50</v>
      </c>
      <c r="CP72" s="10">
        <f>'LibPAS export'!ET74</f>
        <v>19845</v>
      </c>
      <c r="CQ72" s="10">
        <f>'LibPAS export'!EU74</f>
        <v>4827</v>
      </c>
      <c r="CR72" s="10">
        <f>'LibPAS export'!EV74</f>
        <v>24672</v>
      </c>
      <c r="CS72" s="10">
        <f>'LibPAS export'!EW74</f>
        <v>3700</v>
      </c>
      <c r="CT72" s="10">
        <f>'LibPAS export'!EX74</f>
        <v>213</v>
      </c>
      <c r="CU72" s="10">
        <f>'LibPAS export'!EY74</f>
        <v>3913</v>
      </c>
      <c r="CV72" s="10">
        <f>'LibPAS export'!EZ74</f>
        <v>13316</v>
      </c>
      <c r="CW72" s="10">
        <f>'LibPAS export'!FA74</f>
        <v>2953</v>
      </c>
      <c r="CX72" s="10">
        <f>'LibPAS export'!FB74</f>
        <v>16269</v>
      </c>
      <c r="CY72" s="10">
        <f>'LibPAS export'!FC74</f>
        <v>44854</v>
      </c>
      <c r="CZ72" s="10">
        <f>'LibPAS export'!FE74</f>
        <v>0</v>
      </c>
      <c r="DA72" s="10" t="str">
        <f>'LibPAS export'!FF74</f>
        <v/>
      </c>
      <c r="DB72" s="10">
        <f>'LibPAS export'!FG74</f>
        <v>44854</v>
      </c>
      <c r="DC72" s="10">
        <f>'LibPAS export'!FH74</f>
        <v>1841</v>
      </c>
      <c r="DD72" s="10">
        <f>'LibPAS export'!FQ74</f>
        <v>36</v>
      </c>
      <c r="DE72" s="10">
        <f t="shared" si="1"/>
        <v>1877</v>
      </c>
      <c r="DF72" s="10">
        <f>'LibPAS export'!FI74</f>
        <v>11943</v>
      </c>
      <c r="DG72" s="10">
        <f>'LibPAS export'!FN74</f>
        <v>25</v>
      </c>
      <c r="DH72" s="10">
        <f>'LibPAS export'!FR74</f>
        <v>0</v>
      </c>
      <c r="DI72" s="10">
        <f>'LibPAS export'!FS74</f>
        <v>61</v>
      </c>
      <c r="DJ72" s="258" t="str">
        <f>'LibPAS export'!FJ74</f>
        <v/>
      </c>
      <c r="DK72" s="258">
        <f>'LibPAS export'!FK74</f>
        <v>13784</v>
      </c>
      <c r="DL72" s="10">
        <f>'LibPAS export'!FU74</f>
        <v>55137</v>
      </c>
      <c r="DM72" s="10">
        <f>'LibPAS export'!FV74</f>
        <v>0</v>
      </c>
      <c r="DN72" s="10">
        <f>'LibPAS export'!FW74</f>
        <v>3562</v>
      </c>
      <c r="DO72" s="10">
        <f>'LibPAS export'!FX74</f>
        <v>0</v>
      </c>
      <c r="DP72" s="10">
        <f>'LibPAS export'!ER74</f>
        <v>58699</v>
      </c>
      <c r="DQ72" s="10" t="str">
        <f>'LibPAS export'!FY74</f>
        <v/>
      </c>
      <c r="DR72" s="10">
        <f>'LibPAS export'!GA74</f>
        <v>6213</v>
      </c>
      <c r="DS72" s="10">
        <f>'LibPAS export'!GB74</f>
        <v>2152</v>
      </c>
      <c r="DT72" s="10">
        <f>'LibPAS export'!GC74</f>
        <v>8365</v>
      </c>
      <c r="DU72" s="10">
        <f>'LibPAS export'!GD74</f>
        <v>97200</v>
      </c>
      <c r="DV72" s="244">
        <f>'LibPAS export'!GO74</f>
        <v>27</v>
      </c>
      <c r="DW72" s="244">
        <f>'LibPAS export'!GP74</f>
        <v>0</v>
      </c>
      <c r="DX72" s="244">
        <f>'LibPAS export'!GQ74</f>
        <v>94</v>
      </c>
      <c r="DY72" s="244">
        <f>'LibPAS export'!GR74</f>
        <v>4</v>
      </c>
      <c r="DZ72" s="244">
        <f>'LibPAS export'!GS74</f>
        <v>42</v>
      </c>
      <c r="EA72" s="244">
        <f>'LibPAS export'!GT74</f>
        <v>0</v>
      </c>
      <c r="EB72" s="244">
        <f>'LibPAS export'!GU74</f>
        <v>167</v>
      </c>
      <c r="EC72" s="244">
        <f>'LibPAS export'!GV74</f>
        <v>1710</v>
      </c>
      <c r="ED72" s="244">
        <f>'LibPAS export'!GW74</f>
        <v>8</v>
      </c>
      <c r="EE72" s="244">
        <f>'LibPAS export'!GX74</f>
        <v>1718</v>
      </c>
      <c r="EF72" s="10">
        <f>'LibPAS export'!HB74</f>
        <v>2075</v>
      </c>
      <c r="EG72" s="10">
        <f>'LibPAS export'!HC74</f>
        <v>57</v>
      </c>
      <c r="EH72" s="10">
        <f>'LibPAS export'!HD74</f>
        <v>2132</v>
      </c>
      <c r="EI72" s="10">
        <f>'LibPAS export'!GY74</f>
        <v>857</v>
      </c>
      <c r="EJ72" s="10">
        <f>'LibPAS export'!GZ74</f>
        <v>0</v>
      </c>
      <c r="EK72" s="10">
        <f>'LibPAS export'!HA74</f>
        <v>857</v>
      </c>
      <c r="EL72" s="10">
        <f>'LibPAS export'!HE74</f>
        <v>4707</v>
      </c>
      <c r="EM72" s="10" t="s">
        <v>5026</v>
      </c>
      <c r="EN72" s="10" t="s">
        <v>5026</v>
      </c>
      <c r="EO72" s="10" t="s">
        <v>5026</v>
      </c>
      <c r="EP72" s="10" t="s">
        <v>5026</v>
      </c>
      <c r="EQ72" s="258">
        <f>'LibPAS export'!HQ74</f>
        <v>243</v>
      </c>
      <c r="ER72" s="258">
        <f>'LibPAS export'!HR74</f>
        <v>3402</v>
      </c>
      <c r="ES72" s="10">
        <f>'LibPAS export'!HL74</f>
        <v>7737</v>
      </c>
      <c r="ET72" s="10" t="str">
        <f>'LibPAS export'!HJ74</f>
        <v>Did not track this year</v>
      </c>
      <c r="EU72" s="10" t="str">
        <f>'LibPAS export'!HK74</f>
        <v>Did not track this year</v>
      </c>
      <c r="EV72" s="244">
        <f>'LibPAS export'!HS74</f>
        <v>0</v>
      </c>
      <c r="EW72" s="244">
        <f>'LibPAS export'!HT74</f>
        <v>33</v>
      </c>
      <c r="EX72" s="203" t="str">
        <f>'LibPAS export'!AT74</f>
        <v>www.scotlandcounty.org/library</v>
      </c>
      <c r="EY72" s="244">
        <f>'LibPAS export'!HU74</f>
        <v>9</v>
      </c>
      <c r="EZ72" s="244">
        <f>'LibPAS export'!HV74</f>
        <v>13</v>
      </c>
      <c r="FA72" s="258">
        <f>'LibPAS export'!HW74</f>
        <v>15926</v>
      </c>
      <c r="FB72" s="10" t="str">
        <f>'LibPAS export'!HY74</f>
        <v/>
      </c>
      <c r="FC72" s="10">
        <f>'LibPAS export'!HZ74</f>
        <v>7284</v>
      </c>
      <c r="FD72" s="203" t="s">
        <v>1530</v>
      </c>
      <c r="FE72" s="203" t="s">
        <v>1530</v>
      </c>
      <c r="FF72" s="203" t="s">
        <v>1530</v>
      </c>
      <c r="FG72" s="203" t="s">
        <v>1530</v>
      </c>
      <c r="FH72" s="203" t="s">
        <v>1530</v>
      </c>
      <c r="FI72" s="203" t="s">
        <v>1530</v>
      </c>
      <c r="FJ72" s="203" t="s">
        <v>1530</v>
      </c>
      <c r="FK72" s="203" t="s">
        <v>1530</v>
      </c>
      <c r="FL72" s="203" t="s">
        <v>1530</v>
      </c>
      <c r="FM72" s="203" t="s">
        <v>1530</v>
      </c>
      <c r="FN72" s="203" t="s">
        <v>1530</v>
      </c>
      <c r="FO72" s="203" t="s">
        <v>1530</v>
      </c>
      <c r="FP72" s="203" t="s">
        <v>1530</v>
      </c>
      <c r="FQ72" s="203" t="s">
        <v>1530</v>
      </c>
      <c r="FR72" s="203" t="s">
        <v>1530</v>
      </c>
      <c r="FS72" s="203" t="s">
        <v>1530</v>
      </c>
      <c r="FT72" s="203" t="s">
        <v>1530</v>
      </c>
      <c r="FU72" s="203" t="s">
        <v>1530</v>
      </c>
      <c r="FV72" s="203" t="s">
        <v>1530</v>
      </c>
      <c r="FW72" s="203" t="s">
        <v>1530</v>
      </c>
      <c r="FX72" s="203" t="s">
        <v>1530</v>
      </c>
      <c r="FY72" s="203" t="s">
        <v>1530</v>
      </c>
      <c r="FZ72" s="203" t="s">
        <v>1530</v>
      </c>
      <c r="GA72" s="203" t="s">
        <v>1530</v>
      </c>
      <c r="GB72" s="203" t="s">
        <v>1530</v>
      </c>
      <c r="GC72" s="203" t="str">
        <f>'LibPAS export'!G74</f>
        <v>NC0058</v>
      </c>
      <c r="GD72" s="203" t="str">
        <f>'LibPAS export'!H74</f>
        <v>C-SCOTLAND</v>
      </c>
      <c r="GE72" s="203" t="str">
        <f>'LibPAS export'!I74</f>
        <v>NO</v>
      </c>
      <c r="GF72" s="203" t="str">
        <f>'LibPAS export'!J74</f>
        <v>CO</v>
      </c>
      <c r="GG72" s="203" t="str">
        <f>'LibPAS export'!K74</f>
        <v>MO</v>
      </c>
      <c r="GH72" s="203" t="str">
        <f>'LibPAS export'!L74</f>
        <v>Y</v>
      </c>
      <c r="GI72" s="203" t="str">
        <f>'LibPAS export'!M74</f>
        <v>CO1</v>
      </c>
      <c r="GJ72" s="203" t="str">
        <f>'LibPAS export'!N74</f>
        <v>N</v>
      </c>
      <c r="GK72" s="258">
        <f>'LibPAS export'!O74</f>
        <v>36387</v>
      </c>
      <c r="GL72" s="203">
        <f>'LibPAS export'!AH74</f>
        <v>1</v>
      </c>
      <c r="GM72" s="203" t="str">
        <f>'LibPAS export'!AI74</f>
        <v>County</v>
      </c>
      <c r="GN72" s="203" t="str">
        <f>'LibPAS export'!P74</f>
        <v>No</v>
      </c>
      <c r="GO72" s="203">
        <f>'LibPAS export'!Q74</f>
        <v>138</v>
      </c>
      <c r="GP72" s="203">
        <f>'LibPAS export'!R74</f>
        <v>13</v>
      </c>
      <c r="GQ72" s="203">
        <f>'LibPAS export'!S74</f>
        <v>2344</v>
      </c>
      <c r="GR72" s="203">
        <f>'LibPAS export'!T74</f>
        <v>4894</v>
      </c>
      <c r="GS72" s="203">
        <f>'LibPAS export'!U74</f>
        <v>85</v>
      </c>
      <c r="GT72" s="203">
        <f>'LibPAS export'!V74</f>
        <v>9</v>
      </c>
      <c r="GU72" s="203">
        <f>'LibPAS export'!W74</f>
        <v>445</v>
      </c>
      <c r="GV72" s="203">
        <f>'LibPAS export'!X74</f>
        <v>1372</v>
      </c>
      <c r="GW72" s="283">
        <f>'LibPAS export'!GF74</f>
        <v>0.45294000000000001</v>
      </c>
      <c r="GX72" s="283">
        <f>'LibPAS export'!GG74</f>
        <v>0.36498999999999998</v>
      </c>
      <c r="GY72" s="245">
        <f>'LibPAS export'!GH74</f>
        <v>28.18563</v>
      </c>
      <c r="GZ72" s="245">
        <f>'LibPAS export'!GI74</f>
        <v>21.755099999999999</v>
      </c>
      <c r="HA72" s="245">
        <f>'LibPAS export'!GJ74</f>
        <v>63.629629999999999</v>
      </c>
      <c r="HB72" s="284">
        <f>'LibPAS export'!JC74</f>
        <v>6.18126</v>
      </c>
      <c r="HC72" s="284">
        <f>'LibPAS export'!JD74</f>
        <v>4.1177700000000002</v>
      </c>
      <c r="HD72" s="284">
        <f>'LibPAS export'!JE74</f>
        <v>0.65464</v>
      </c>
      <c r="HE72" s="284">
        <f>'LibPAS export'!JF74</f>
        <v>43.375250000000001</v>
      </c>
      <c r="HF72" s="284">
        <f>'LibPAS export'!JG74</f>
        <v>28.89528</v>
      </c>
      <c r="HG72" s="284">
        <f>'LibPAS export'!JH74</f>
        <v>4.5937799999999998</v>
      </c>
      <c r="HH72" s="284">
        <f>'LibPAS export'!JI74</f>
        <v>3.7328600000000001</v>
      </c>
      <c r="HI72" s="284">
        <f>'LibPAS export'!JJ74</f>
        <v>2.48672</v>
      </c>
      <c r="HJ72" s="284">
        <f>'LibPAS export'!JK74</f>
        <v>0.39534000000000002</v>
      </c>
      <c r="HK72" s="284">
        <f>'LibPAS export'!JL74</f>
        <v>46.895949999999999</v>
      </c>
      <c r="HL72" s="284">
        <f>'LibPAS export'!JM74</f>
        <v>31.240659999999998</v>
      </c>
      <c r="HM72" s="284">
        <f>'LibPAS export'!JN74</f>
        <v>4.9666499999999996</v>
      </c>
      <c r="HN72" s="284">
        <f>'LibPAS export'!JO74</f>
        <v>77.083920000000006</v>
      </c>
      <c r="HO72" s="284">
        <f>'LibPAS export'!JP74</f>
        <v>51.350969999999997</v>
      </c>
      <c r="HP72" s="284">
        <f>'LibPAS export'!JQ74</f>
        <v>8.1638000000000002</v>
      </c>
      <c r="HQ72" s="284">
        <f>'LibPAS export'!JR74</f>
        <v>17.978100000000001</v>
      </c>
      <c r="HR72" s="284">
        <f>'LibPAS export'!JS74</f>
        <v>11.976459999999999</v>
      </c>
      <c r="HS72" s="284">
        <f>'LibPAS export'!JT74</f>
        <v>1.90402</v>
      </c>
      <c r="HT72" s="284">
        <f>'LibPAS export'!JU74</f>
        <v>1.6131899999999999</v>
      </c>
      <c r="HU72" s="284">
        <f>'LibPAS export'!JV74</f>
        <v>2.6712799999999999</v>
      </c>
      <c r="HV72" s="284">
        <f>'LibPAS export'!JW74</f>
        <v>0</v>
      </c>
      <c r="HW72" s="284">
        <f>'LibPAS export'!JX74</f>
        <v>3.9450099999999999</v>
      </c>
      <c r="HX72" s="284">
        <f>'LibPAS export'!JY74</f>
        <v>0.21263000000000001</v>
      </c>
      <c r="HY72" s="284">
        <f>'LibPAS export'!JZ74</f>
        <v>0.55464999999999998</v>
      </c>
      <c r="HZ72" s="284">
        <f>'LibPAS export'!KA74</f>
        <v>0.22989000000000001</v>
      </c>
      <c r="IA72" s="284">
        <f>'LibPAS export'!KB74</f>
        <v>0.12936</v>
      </c>
      <c r="IB72" s="284">
        <f>'LibPAS export'!KC74</f>
        <v>0</v>
      </c>
      <c r="IC72" s="284">
        <f>'LibPAS export'!KD74</f>
        <v>9.1E-4</v>
      </c>
      <c r="ID72" s="284">
        <f>'LibPAS export'!KE74</f>
        <v>0.43768000000000001</v>
      </c>
      <c r="IE72" s="284">
        <f>'LibPAS export'!KF74</f>
        <v>4.7210000000000002E-2</v>
      </c>
      <c r="IF72" s="284">
        <f>'LibPAS export'!KG74</f>
        <v>5.8590000000000003E-2</v>
      </c>
      <c r="IG72" s="284">
        <f>'LibPAS export'!KH74</f>
        <v>1237</v>
      </c>
      <c r="IH72" s="284">
        <f>'LibPAS export'!KI74</f>
        <v>7737</v>
      </c>
      <c r="II72" s="284">
        <f>'LibPAS export'!KJ74</f>
        <v>7737</v>
      </c>
      <c r="IJ72" s="284">
        <f>'LibPAS export'!KK74</f>
        <v>15552</v>
      </c>
      <c r="IK72" s="284">
        <f>'LibPAS export'!KL74</f>
        <v>97200</v>
      </c>
      <c r="IL72" s="284">
        <f>'LibPAS export'!KM74</f>
        <v>97200</v>
      </c>
      <c r="IM72" s="284">
        <f>'LibPAS export'!KN74</f>
        <v>58699</v>
      </c>
      <c r="IN72" s="284">
        <f>'LibPAS export'!KO74</f>
        <v>58699</v>
      </c>
      <c r="IO72" s="284">
        <f>'LibPAS export'!KP74</f>
        <v>0.78359999999999996</v>
      </c>
      <c r="IP72" s="284">
        <f>'LibPAS export'!KQ74</f>
        <v>9391</v>
      </c>
      <c r="IQ72" s="284">
        <f>'LibPAS export'!KR74</f>
        <v>4.5153100000000004</v>
      </c>
      <c r="IR72" s="284">
        <f>'LibPAS export'!KS74</f>
        <v>2.68181</v>
      </c>
      <c r="IS72" s="284">
        <f>'LibPAS export'!KT74</f>
        <v>7.5943100000000001</v>
      </c>
      <c r="IT72" s="284">
        <f>'LibPAS export'!KU74</f>
        <v>0</v>
      </c>
      <c r="IU72" s="284">
        <f>'LibPAS export'!KV74</f>
        <v>0.2336</v>
      </c>
      <c r="IV72" s="284">
        <f>'LibPAS export'!KW74</f>
        <v>10.50972</v>
      </c>
      <c r="IW72" s="284">
        <f>'LibPAS export'!KX74</f>
        <v>6.6427300000000002</v>
      </c>
      <c r="IX72" s="284">
        <f>'LibPAS export'!KY74</f>
        <v>2.0586700000000002</v>
      </c>
      <c r="IY72" s="284">
        <f>'LibPAS export'!KZ74</f>
        <v>0</v>
      </c>
      <c r="IZ72" s="284">
        <f>'LibPAS export'!LA74</f>
        <v>1.3699999999999999E-3</v>
      </c>
      <c r="JA72" s="284">
        <f>'LibPAS export'!LB74</f>
        <v>0.77541000000000004</v>
      </c>
      <c r="JB72" s="284">
        <f>'LibPAS export'!LC74</f>
        <v>1.8699999999999999E-3</v>
      </c>
      <c r="JC72" s="284">
        <f>'LibPAS export'!LD74</f>
        <v>0.11955</v>
      </c>
      <c r="JD72" s="284">
        <f>'LibPAS export'!LE74</f>
        <v>0.74716000000000005</v>
      </c>
      <c r="JE72" s="284">
        <f>'LibPAS export'!LF74</f>
        <v>5.97729</v>
      </c>
      <c r="JF72" s="284">
        <f>'LibPAS export'!LG74</f>
        <v>1.1366700000000001</v>
      </c>
      <c r="JG72" s="284">
        <f>'LibPAS export'!LH74</f>
        <v>0.14427999999999999</v>
      </c>
      <c r="JH72" s="284">
        <f>'LibPAS export'!LI74</f>
        <v>3372</v>
      </c>
      <c r="JI72" s="284">
        <f>'LibPAS export'!LJ74</f>
        <v>8.1291100000000007</v>
      </c>
      <c r="JJ72" s="284">
        <f>'LibPAS export'!LK74</f>
        <v>2.2727300000000001</v>
      </c>
      <c r="JK72" s="284">
        <f>'LibPAS export'!LL74</f>
        <v>389</v>
      </c>
      <c r="JL72" s="284">
        <f>'LibPAS export'!LM74</f>
        <v>234</v>
      </c>
      <c r="JM72" s="284">
        <f>'LibPAS export'!LN74</f>
        <v>9.9715299999999996</v>
      </c>
      <c r="JN72" s="284">
        <f>'LibPAS export'!LO74</f>
        <v>1.05606</v>
      </c>
      <c r="JO72" s="284">
        <f>'LibPAS export'!LP74</f>
        <v>0.79495000000000005</v>
      </c>
      <c r="JP72" s="284">
        <f>'LibPAS export'!LQ74</f>
        <v>0.17176</v>
      </c>
      <c r="JQ72" s="284">
        <f>'LibPAS export'!LR74</f>
        <v>2.7480000000000001E-2</v>
      </c>
      <c r="JR72" s="284">
        <f>'LibPAS export'!LS74</f>
        <v>0.62761999999999996</v>
      </c>
      <c r="JS72" s="284">
        <f>'LibPAS export'!LT74</f>
        <v>0</v>
      </c>
      <c r="JT72" s="284">
        <f>'LibPAS export'!LU74</f>
        <v>0</v>
      </c>
      <c r="JU72" s="284">
        <f>'LibPAS export'!LV74</f>
        <v>0.60389999999999999</v>
      </c>
      <c r="JV72" s="284">
        <f>'LibPAS export'!LW74</f>
        <v>1128</v>
      </c>
      <c r="JW72" s="284">
        <f>'LibPAS export'!LX74</f>
        <v>35.358310000000003</v>
      </c>
      <c r="JX72" s="284">
        <f>'LibPAS export'!LY74</f>
        <v>1869</v>
      </c>
      <c r="JY72" s="284">
        <f>'LibPAS export'!LZ74</f>
        <v>2.8144800000000001</v>
      </c>
      <c r="JZ72" s="284">
        <f>'LibPAS export'!MA74</f>
        <v>21.35286</v>
      </c>
      <c r="KA72" s="284">
        <f>'LibPAS export'!MB74</f>
        <v>7.9600000000000004E-2</v>
      </c>
      <c r="KB72" s="284">
        <f>'LibPAS export'!MC74</f>
        <v>148</v>
      </c>
      <c r="KC72" s="284">
        <f>'LibPAS export'!MD74</f>
        <v>1.2761499999999999</v>
      </c>
      <c r="KD72" s="284">
        <f>'LibPAS export'!ME74</f>
        <v>0.39534000000000002</v>
      </c>
      <c r="KE72" s="284">
        <f>'LibPAS export'!MF74</f>
        <v>0.77066999999999997</v>
      </c>
      <c r="KF72" s="284">
        <f>'LibPAS export'!MG74</f>
        <v>7.5548999999999999</v>
      </c>
      <c r="KG72" s="284">
        <f>'LibPAS export'!MH74</f>
        <v>7.0172100000000004</v>
      </c>
      <c r="KH72" s="284">
        <f>'LibPAS export'!MI74</f>
        <v>3.7328600000000001</v>
      </c>
      <c r="KI72" s="284">
        <f>'LibPAS export'!MJ74</f>
        <v>26.432690000000001</v>
      </c>
      <c r="KJ72" s="284">
        <f>'LibPAS export'!MK74</f>
        <v>38673</v>
      </c>
      <c r="KK72" s="284">
        <f>'LibPAS export'!ML74</f>
        <v>27872</v>
      </c>
      <c r="KL72" s="284">
        <f>'LibPAS export'!MM74</f>
        <v>0.10648000000000001</v>
      </c>
      <c r="KM72" s="284">
        <f>'LibPAS export'!MN74</f>
        <v>0.80781000000000003</v>
      </c>
      <c r="KN72" s="284">
        <f>'LibPAS export'!MO74</f>
        <v>6.4299999999999996E-2</v>
      </c>
      <c r="KO72" s="284">
        <f>'LibPAS export'!MP74</f>
        <v>1.704E-2</v>
      </c>
      <c r="KP72" s="284">
        <f>'LibPAS export'!MQ74</f>
        <v>0.12925</v>
      </c>
      <c r="KQ72" s="284">
        <f>'LibPAS export'!MR74</f>
        <v>1.0290000000000001E-2</v>
      </c>
      <c r="KR72" s="284">
        <f>'LibPAS export'!MS74</f>
        <v>1</v>
      </c>
      <c r="KS72" s="284">
        <f>'LibPAS export'!MT74</f>
        <v>0.16</v>
      </c>
      <c r="KT72" s="284">
        <f>'LibPAS export'!MU74</f>
        <v>0.84</v>
      </c>
      <c r="KU72" s="284">
        <f>'LibPAS export'!MV74</f>
        <v>0.27927800000000003</v>
      </c>
      <c r="KV72" s="284">
        <f>'LibPAS export'!MW74</f>
        <v>0.72072199999999997</v>
      </c>
      <c r="KW72" s="284">
        <f>'LibPAS export'!MX74</f>
        <v>0.1059079</v>
      </c>
      <c r="KX72" s="284">
        <f>'LibPAS export'!MY74</f>
        <v>2.8746000000000002E-3</v>
      </c>
      <c r="KY72" s="284">
        <f>'LibPAS export'!MZ74</f>
        <v>0.1860465</v>
      </c>
      <c r="KZ72" s="284">
        <f>'LibPAS export'!NA74</f>
        <v>2.3310899999999999E-2</v>
      </c>
      <c r="LA72" s="284">
        <f>'LibPAS export'!NB74</f>
        <v>0.2279224</v>
      </c>
      <c r="LB72" s="284">
        <f>'LibPAS export'!NC74</f>
        <v>7.9722399999999999E-2</v>
      </c>
      <c r="LC72" s="284">
        <f>'LibPAS export'!ND74</f>
        <v>0.48012310000000002</v>
      </c>
      <c r="LD72" s="284">
        <f>'LibPAS export'!NE74</f>
        <v>0.66616969999999998</v>
      </c>
      <c r="LE72" s="284">
        <f>'LibPAS export'!NF74</f>
        <v>0</v>
      </c>
      <c r="LF72" s="284">
        <f>'LibPAS export'!NG74</f>
        <v>0.72259859999999998</v>
      </c>
      <c r="LG72" s="284">
        <f>'LibPAS export'!NH74</f>
        <v>2.2227E-2</v>
      </c>
      <c r="LH72" s="284">
        <f>'LibPAS export'!NI74</f>
        <v>0.25517430000000002</v>
      </c>
      <c r="LI72" s="284">
        <f>'LibPAS export'!NJ74</f>
        <v>10800</v>
      </c>
      <c r="LJ72" s="284">
        <f>'LibPAS export'!NK74</f>
        <v>11.61984</v>
      </c>
      <c r="LK72" s="284">
        <f>'LibPAS export'!NL74</f>
        <v>36387</v>
      </c>
      <c r="LL72" s="284">
        <f>'LibPAS export'!NM74</f>
        <v>36387</v>
      </c>
      <c r="LM72" s="284">
        <f>'LibPAS export'!NN74</f>
        <v>5821</v>
      </c>
      <c r="LN72" s="284">
        <f>'LibPAS export'!NO74</f>
        <v>0.75275199999999998</v>
      </c>
      <c r="LO72" s="284">
        <f>'LibPAS export'!NP74</f>
        <v>2.7142400000000001E-2</v>
      </c>
      <c r="LP72" s="284">
        <f>'LibPAS export'!NQ74</f>
        <v>0.22010569999999999</v>
      </c>
      <c r="LQ72" s="284">
        <f>'LibPAS export'!NR74</f>
        <v>0.33695000000000003</v>
      </c>
      <c r="LR72" s="284">
        <f>'LibPAS export'!NS74</f>
        <v>0.86956</v>
      </c>
      <c r="LS72" s="284">
        <f>'LibPAS export'!NT74</f>
        <v>0.24285000000000001</v>
      </c>
      <c r="LT72" s="284">
        <f>'LibPAS export'!NU74</f>
        <v>56</v>
      </c>
      <c r="LU72" s="284">
        <f>'LibPAS export'!NV74</f>
        <v>2.02928</v>
      </c>
      <c r="LV72" s="284">
        <f>'LibPAS export'!NW74</f>
        <v>6</v>
      </c>
      <c r="LW72" s="284">
        <f>'LibPAS export'!NX74</f>
        <v>1.52755</v>
      </c>
      <c r="LX72" s="284">
        <f>'LibPAS export'!NY74</f>
        <v>0.16178000000000001</v>
      </c>
      <c r="LY72" s="284">
        <f>'LibPAS export'!NZ74</f>
        <v>0.15348999999999999</v>
      </c>
      <c r="LZ72" s="285">
        <f>'LibPAS export'!EH74</f>
        <v>2.6138399999999999E-2</v>
      </c>
      <c r="MA72" s="285">
        <f>'LibPAS export'!EI74</f>
        <v>6.6750000000000002E-4</v>
      </c>
      <c r="MB72" s="285">
        <f>'LibPAS export'!EJ74</f>
        <v>0.4098039</v>
      </c>
      <c r="MC72" s="285">
        <f>'LibPAS export'!EK74</f>
        <v>0</v>
      </c>
      <c r="MD72" s="285">
        <f>'LibPAS export'!EL74</f>
        <v>0.37665700000000002</v>
      </c>
      <c r="ME72" s="285">
        <f>'LibPAS export'!EM74</f>
        <v>9.0779999999999995E-4</v>
      </c>
      <c r="MF72" s="285">
        <f>'LibPAS export'!EN74</f>
        <v>0.55213659999999998</v>
      </c>
      <c r="MG72" s="285">
        <f>'LibPAS export'!EO74</f>
        <v>4.3492799999999998E-2</v>
      </c>
      <c r="MH72" s="285">
        <f>'LibPAS export'!EP74</f>
        <v>0.34382190000000001</v>
      </c>
      <c r="MI72" s="285"/>
    </row>
    <row r="73" spans="1:347" x14ac:dyDescent="0.2">
      <c r="A73" s="6" t="str">
        <f>'LibPAS export'!G75</f>
        <v>NC0093</v>
      </c>
      <c r="B73" s="6" t="s">
        <v>2864</v>
      </c>
      <c r="C73" s="203" t="s">
        <v>2110</v>
      </c>
      <c r="D73" s="203" t="s">
        <v>2111</v>
      </c>
      <c r="E73" s="203" t="str">
        <f>'LibPAS export'!AG75</f>
        <v>SOUTHERN PINES PUBLIC LIBRARY</v>
      </c>
      <c r="F73" s="203" t="str">
        <f>'LibPAS export'!AJ75</f>
        <v>MOORE</v>
      </c>
      <c r="G73" s="203" t="str">
        <f>'LibPAS export'!Y75</f>
        <v>170 W CONNECTICUT AVE</v>
      </c>
      <c r="H73" s="203" t="str">
        <f>'LibPAS export'!Z75</f>
        <v>SOUTHERN PINES</v>
      </c>
      <c r="I73" s="203" t="str">
        <f>'LibPAS export'!AA75</f>
        <v>28387</v>
      </c>
      <c r="J73" s="203" t="str">
        <f>'LibPAS export'!AB75</f>
        <v>4819</v>
      </c>
      <c r="K73" s="203" t="str">
        <f>'LibPAS export'!AC75</f>
        <v>170 W CONNECTICUT AVE</v>
      </c>
      <c r="L73" s="203" t="str">
        <f>'LibPAS export'!AD75</f>
        <v>SOUTHERN PINES</v>
      </c>
      <c r="M73" s="203" t="str">
        <f>'LibPAS export'!AE75</f>
        <v>28387</v>
      </c>
      <c r="N73" s="203" t="str">
        <f>'LibPAS export'!AF75</f>
        <v>4819</v>
      </c>
      <c r="O73" s="203" t="str">
        <f>'LibPAS export'!AK75</f>
        <v>Lynn Thompson</v>
      </c>
      <c r="P73" s="203" t="str">
        <f>'LibPAS export'!AL75</f>
        <v>(910) 692-8235</v>
      </c>
      <c r="Q73" s="203" t="str">
        <f>'LibPAS export'!AM75</f>
        <v>(910) 695-1037</v>
      </c>
      <c r="R73" s="203" t="str">
        <f>'LibPAS export'!AN75</f>
        <v>thompson@sppl.net</v>
      </c>
      <c r="S73" s="203" t="str">
        <f>'LibPAS export'!AO75</f>
        <v>Lynn Thompson</v>
      </c>
      <c r="T73" s="203" t="str">
        <f>'LibPAS export'!AP75</f>
        <v>Director</v>
      </c>
      <c r="U73" s="203" t="str">
        <f>'LibPAS export'!AQ75</f>
        <v>(910) 692-8235</v>
      </c>
      <c r="V73" s="203" t="str">
        <f>'LibPAS export'!AR75</f>
        <v>(910) 695-1037</v>
      </c>
      <c r="W73" s="203" t="str">
        <f>'LibPAS export'!AS75</f>
        <v>thompson@sppl.net</v>
      </c>
      <c r="X73" s="203">
        <f>'LibPAS export'!BB75</f>
        <v>1</v>
      </c>
      <c r="Y73" s="203">
        <f>'LibPAS export'!BC75</f>
        <v>0</v>
      </c>
      <c r="Z73" s="203">
        <f>'LibPAS export'!BD75</f>
        <v>0</v>
      </c>
      <c r="AA73" s="203">
        <f>'LibPAS export'!BE75</f>
        <v>0</v>
      </c>
      <c r="AB73" s="10">
        <f>'LibPAS export'!BH75</f>
        <v>2756</v>
      </c>
      <c r="AC73" s="203">
        <f>'LibPAS export'!BI75</f>
        <v>4</v>
      </c>
      <c r="AD73" s="203">
        <f>'LibPAS export'!BJ75</f>
        <v>0</v>
      </c>
      <c r="AE73" s="203">
        <f>'LibPAS export'!BK75</f>
        <v>4</v>
      </c>
      <c r="AF73" s="203">
        <f>'LibPAS export'!BL75</f>
        <v>6.45</v>
      </c>
      <c r="AG73" s="203">
        <f>'LibPAS export'!BM75</f>
        <v>10.45</v>
      </c>
      <c r="AH73" s="286">
        <f>'LibPAS export'!BN75</f>
        <v>0.38277509999999998</v>
      </c>
      <c r="AI73" s="246">
        <f>'LibPAS export'!BO75</f>
        <v>86057</v>
      </c>
      <c r="AJ73" s="246" t="str">
        <f>'LibPAS export'!BP75</f>
        <v>$51,436-$89,903</v>
      </c>
      <c r="AK73" s="274" t="str">
        <f>'LibPAS export'!BQ75</f>
        <v>1993</v>
      </c>
      <c r="AL73" s="276">
        <f>'LibPAS export'!BR75</f>
        <v>35160</v>
      </c>
      <c r="AM73" s="276" t="str">
        <f>'LibPAS export'!BS75</f>
        <v/>
      </c>
      <c r="AN73" s="276" t="str">
        <f>'LibPAS export'!BT75</f>
        <v/>
      </c>
      <c r="AO73" s="276" t="str">
        <f>'LibPAS export'!BU75</f>
        <v/>
      </c>
      <c r="AP73" s="246">
        <f>'LibPAS export'!BW75</f>
        <v>730987</v>
      </c>
      <c r="AQ73" s="246">
        <f>'LibPAS export'!BX75</f>
        <v>0</v>
      </c>
      <c r="AR73" s="246">
        <f>'LibPAS export'!BY75</f>
        <v>730987</v>
      </c>
      <c r="AS73" s="246">
        <f>'LibPAS export'!BZ75</f>
        <v>6728</v>
      </c>
      <c r="AT73" s="246">
        <f>'LibPAS export'!CA75</f>
        <v>0</v>
      </c>
      <c r="AU73" s="246">
        <f>'LibPAS export'!CB75</f>
        <v>6728</v>
      </c>
      <c r="AV73" s="246">
        <f>'LibPAS export'!CC75</f>
        <v>0</v>
      </c>
      <c r="AW73" s="246">
        <f>'LibPAS export'!CD75</f>
        <v>0</v>
      </c>
      <c r="AX73" s="246">
        <f>'LibPAS export'!CE75</f>
        <v>0</v>
      </c>
      <c r="AY73" s="246">
        <f>'LibPAS export'!CF75</f>
        <v>42359</v>
      </c>
      <c r="AZ73" s="246">
        <f>'LibPAS export'!BV75</f>
        <v>780074</v>
      </c>
      <c r="BA73" s="246">
        <f>'LibPAS export'!CH75</f>
        <v>445766</v>
      </c>
      <c r="BB73" s="246">
        <f>'LibPAS export'!CI75</f>
        <v>121358</v>
      </c>
      <c r="BC73" s="246">
        <f>'LibPAS export'!CJ75</f>
        <v>567124</v>
      </c>
      <c r="BD73" s="246">
        <f>'LibPAS export'!CK75</f>
        <v>73483</v>
      </c>
      <c r="BE73" s="246">
        <f>'LibPAS export'!CL75</f>
        <v>30164</v>
      </c>
      <c r="BF73" s="246">
        <f>'LibPAS export'!CM75</f>
        <v>10620</v>
      </c>
      <c r="BG73" s="246">
        <f>'LibPAS export'!CN75</f>
        <v>114267</v>
      </c>
      <c r="BH73" s="246">
        <f>'LibPAS export'!CO75</f>
        <v>98683</v>
      </c>
      <c r="BI73" s="246">
        <f>'LibPAS export'!CP75</f>
        <v>780074</v>
      </c>
      <c r="BJ73" s="246">
        <f>'LibPAS export'!CQ75</f>
        <v>67534</v>
      </c>
      <c r="BK73" s="283">
        <f>'LibPAS export'!CG75</f>
        <v>8.6573800000000006E-2</v>
      </c>
      <c r="BL73" s="246">
        <f>'LibPAS export'!CR75</f>
        <v>0</v>
      </c>
      <c r="BM73" s="246">
        <f>'LibPAS export'!CS75</f>
        <v>0</v>
      </c>
      <c r="BN73" s="246">
        <f>'LibPAS export'!CT75</f>
        <v>0</v>
      </c>
      <c r="BO73" s="246">
        <f>'LibPAS export'!CU75</f>
        <v>0</v>
      </c>
      <c r="BP73" s="246">
        <f>'LibPAS export'!CV75</f>
        <v>0</v>
      </c>
      <c r="BQ73" s="246">
        <f>'LibPAS export'!CW75</f>
        <v>0</v>
      </c>
      <c r="BR73" s="10">
        <f>'LibPAS export'!CY75</f>
        <v>22857</v>
      </c>
      <c r="BS73" s="10">
        <f>'LibPAS export'!CZ75</f>
        <v>21564</v>
      </c>
      <c r="BT73" s="10">
        <f>'LibPAS export'!DA75</f>
        <v>44421</v>
      </c>
      <c r="BU73" s="10">
        <f>'LibPAS export'!DB75</f>
        <v>11004</v>
      </c>
      <c r="BV73" s="10">
        <f>'LibPAS export'!DC75</f>
        <v>7875</v>
      </c>
      <c r="BW73" s="10">
        <f>'LibPAS export'!DD75</f>
        <v>18879</v>
      </c>
      <c r="BX73" s="10">
        <f>'LibPAS export'!DE75</f>
        <v>2332</v>
      </c>
      <c r="BY73" s="10">
        <f>'LibPAS export'!DF75</f>
        <v>386</v>
      </c>
      <c r="BZ73" s="10">
        <f>'LibPAS export'!DG75</f>
        <v>2718</v>
      </c>
      <c r="CA73" s="10">
        <f>'LibPAS export'!DH75</f>
        <v>66018</v>
      </c>
      <c r="CB73" s="10" t="str">
        <f>'LibPAS export'!DI75</f>
        <v/>
      </c>
      <c r="CC73" s="10">
        <f>'LibPAS export'!DJ75</f>
        <v>66018</v>
      </c>
      <c r="CD73" s="10">
        <f>'LibPAS export'!DK75</f>
        <v>438</v>
      </c>
      <c r="CE73" s="258">
        <f>'LibPAS export'!DX75</f>
        <v>42642</v>
      </c>
      <c r="CF73" s="244">
        <f>'LibPAS export'!DP75</f>
        <v>15</v>
      </c>
      <c r="CG73" s="244">
        <f>'LibPAS export'!DQ75</f>
        <v>67</v>
      </c>
      <c r="CH73" s="244">
        <f>'LibPAS export'!DR75</f>
        <v>82</v>
      </c>
      <c r="CI73" s="258">
        <f>'LibPAS export'!DM75</f>
        <v>3174</v>
      </c>
      <c r="CJ73" s="258">
        <f>'LibPAS export'!EC75</f>
        <v>11593</v>
      </c>
      <c r="CK73" s="258">
        <f>'LibPAS export'!DN75</f>
        <v>1576</v>
      </c>
      <c r="CL73" s="258">
        <f>'LibPAS export'!EG75</f>
        <v>793</v>
      </c>
      <c r="CM73" s="203">
        <f>'LibPAS export'!DS75</f>
        <v>0</v>
      </c>
      <c r="CN73" s="203">
        <f>'LibPAS export'!EQ75</f>
        <v>18</v>
      </c>
      <c r="CO73" s="244">
        <f>'LibPAS export'!DL75</f>
        <v>127</v>
      </c>
      <c r="CP73" s="10">
        <f>'LibPAS export'!ET75</f>
        <v>39670</v>
      </c>
      <c r="CQ73" s="10">
        <f>'LibPAS export'!EU75</f>
        <v>11052</v>
      </c>
      <c r="CR73" s="10">
        <f>'LibPAS export'!EV75</f>
        <v>50722</v>
      </c>
      <c r="CS73" s="10">
        <f>'LibPAS export'!EW75</f>
        <v>3678</v>
      </c>
      <c r="CT73" s="10">
        <f>'LibPAS export'!EX75</f>
        <v>149</v>
      </c>
      <c r="CU73" s="10">
        <f>'LibPAS export'!EY75</f>
        <v>3827</v>
      </c>
      <c r="CV73" s="10">
        <f>'LibPAS export'!EZ75</f>
        <v>35037</v>
      </c>
      <c r="CW73" s="10">
        <f>'LibPAS export'!FA75</f>
        <v>8451</v>
      </c>
      <c r="CX73" s="10">
        <f>'LibPAS export'!FB75</f>
        <v>43488</v>
      </c>
      <c r="CY73" s="10">
        <f>'LibPAS export'!FC75</f>
        <v>98037</v>
      </c>
      <c r="CZ73" s="10">
        <f>'LibPAS export'!FE75</f>
        <v>1675</v>
      </c>
      <c r="DA73" s="10" t="str">
        <f>'LibPAS export'!FF75</f>
        <v/>
      </c>
      <c r="DB73" s="10">
        <f>'LibPAS export'!FG75</f>
        <v>99712</v>
      </c>
      <c r="DC73" s="10">
        <f>'LibPAS export'!FH75</f>
        <v>9876</v>
      </c>
      <c r="DD73" s="10">
        <f>'LibPAS export'!FQ75</f>
        <v>1413</v>
      </c>
      <c r="DE73" s="10">
        <f t="shared" si="1"/>
        <v>11289</v>
      </c>
      <c r="DF73" s="10">
        <f>'LibPAS export'!FI75</f>
        <v>5006</v>
      </c>
      <c r="DG73" s="10">
        <f>'LibPAS export'!FN75</f>
        <v>3898</v>
      </c>
      <c r="DH73" s="10">
        <f>'LibPAS export'!FR75</f>
        <v>0</v>
      </c>
      <c r="DI73" s="10">
        <f>'LibPAS export'!FS75</f>
        <v>5311</v>
      </c>
      <c r="DJ73" s="258" t="str">
        <f>'LibPAS export'!FJ75</f>
        <v/>
      </c>
      <c r="DK73" s="258">
        <f>'LibPAS export'!FK75</f>
        <v>14882</v>
      </c>
      <c r="DL73" s="10">
        <f>'LibPAS export'!FU75</f>
        <v>119559</v>
      </c>
      <c r="DM73" s="10" t="str">
        <f>'LibPAS export'!FV75</f>
        <v/>
      </c>
      <c r="DN73" s="10" t="str">
        <f>'LibPAS export'!FW75</f>
        <v/>
      </c>
      <c r="DO73" s="10" t="str">
        <f>'LibPAS export'!FX75</f>
        <v/>
      </c>
      <c r="DP73" s="10">
        <f>'LibPAS export'!ER75</f>
        <v>119559</v>
      </c>
      <c r="DQ73" s="10">
        <f>'LibPAS export'!FY75</f>
        <v>91</v>
      </c>
      <c r="DR73" s="10">
        <f>'LibPAS export'!GA75</f>
        <v>5078</v>
      </c>
      <c r="DS73" s="10">
        <f>'LibPAS export'!GB75</f>
        <v>1155</v>
      </c>
      <c r="DT73" s="10">
        <f>'LibPAS export'!GC75</f>
        <v>6233</v>
      </c>
      <c r="DU73" s="10">
        <f>'LibPAS export'!GD75</f>
        <v>88137</v>
      </c>
      <c r="DV73" s="244">
        <f>'LibPAS export'!GO75</f>
        <v>65</v>
      </c>
      <c r="DW73" s="244">
        <f>'LibPAS export'!GP75</f>
        <v>4</v>
      </c>
      <c r="DX73" s="244">
        <f>'LibPAS export'!GQ75</f>
        <v>63</v>
      </c>
      <c r="DY73" s="244">
        <f>'LibPAS export'!GR75</f>
        <v>318</v>
      </c>
      <c r="DZ73" s="244">
        <f>'LibPAS export'!GS75</f>
        <v>15</v>
      </c>
      <c r="EA73" s="244">
        <f>'LibPAS export'!GT75</f>
        <v>0</v>
      </c>
      <c r="EB73" s="244">
        <f>'LibPAS export'!GU75</f>
        <v>465</v>
      </c>
      <c r="EC73" s="244">
        <f>'LibPAS export'!GV75</f>
        <v>1576</v>
      </c>
      <c r="ED73" s="244">
        <f>'LibPAS export'!GW75</f>
        <v>87</v>
      </c>
      <c r="EE73" s="244">
        <f>'LibPAS export'!GX75</f>
        <v>1663</v>
      </c>
      <c r="EF73" s="10">
        <f>'LibPAS export'!HB75</f>
        <v>1820</v>
      </c>
      <c r="EG73" s="10">
        <f>'LibPAS export'!HC75</f>
        <v>7942</v>
      </c>
      <c r="EH73" s="10">
        <f>'LibPAS export'!HD75</f>
        <v>9762</v>
      </c>
      <c r="EI73" s="10">
        <f>'LibPAS export'!GY75</f>
        <v>131</v>
      </c>
      <c r="EJ73" s="10">
        <f>'LibPAS export'!GZ75</f>
        <v>0</v>
      </c>
      <c r="EK73" s="10">
        <f>'LibPAS export'!HA75</f>
        <v>131</v>
      </c>
      <c r="EL73" s="10">
        <f>'LibPAS export'!HE75</f>
        <v>11556</v>
      </c>
      <c r="EM73" s="10" t="s">
        <v>5026</v>
      </c>
      <c r="EN73" s="10" t="s">
        <v>5026</v>
      </c>
      <c r="EO73" s="10" t="s">
        <v>5026</v>
      </c>
      <c r="EP73" s="10" t="s">
        <v>5026</v>
      </c>
      <c r="EQ73" s="258">
        <f>'LibPAS export'!HQ75</f>
        <v>14</v>
      </c>
      <c r="ER73" s="258">
        <f>'LibPAS export'!HR75</f>
        <v>123</v>
      </c>
      <c r="ES73" s="10">
        <f>'LibPAS export'!HL75</f>
        <v>10314</v>
      </c>
      <c r="ET73" s="10" t="str">
        <f>'LibPAS export'!HJ75</f>
        <v>Did not track this year</v>
      </c>
      <c r="EU73" s="10" t="str">
        <f>'LibPAS export'!HK75</f>
        <v>Did not track this year</v>
      </c>
      <c r="EV73" s="244">
        <f>'LibPAS export'!HS75</f>
        <v>305</v>
      </c>
      <c r="EW73" s="244">
        <f>'LibPAS export'!HT75</f>
        <v>201</v>
      </c>
      <c r="EX73" s="203" t="str">
        <f>'LibPAS export'!AT75</f>
        <v>www.sppl.net</v>
      </c>
      <c r="EY73" s="244">
        <f>'LibPAS export'!HU75</f>
        <v>12</v>
      </c>
      <c r="EZ73" s="244">
        <f>'LibPAS export'!HV75</f>
        <v>12</v>
      </c>
      <c r="FA73" s="258">
        <f>'LibPAS export'!HW75</f>
        <v>9345</v>
      </c>
      <c r="FB73" s="10">
        <f>'LibPAS export'!HY75</f>
        <v>25750</v>
      </c>
      <c r="FC73" s="10" t="str">
        <f>'LibPAS export'!HZ75</f>
        <v/>
      </c>
      <c r="FD73" s="203" t="s">
        <v>1530</v>
      </c>
      <c r="FE73" s="203" t="s">
        <v>1530</v>
      </c>
      <c r="FF73" s="203" t="s">
        <v>1530</v>
      </c>
      <c r="FG73" s="203" t="s">
        <v>1530</v>
      </c>
      <c r="FH73" s="203" t="s">
        <v>1530</v>
      </c>
      <c r="FI73" s="203" t="s">
        <v>1530</v>
      </c>
      <c r="FJ73" s="203" t="s">
        <v>1530</v>
      </c>
      <c r="FK73" s="203" t="s">
        <v>1530</v>
      </c>
      <c r="FL73" s="203" t="s">
        <v>1530</v>
      </c>
      <c r="FM73" s="203" t="s">
        <v>1530</v>
      </c>
      <c r="FN73" s="203" t="s">
        <v>1530</v>
      </c>
      <c r="FO73" s="203" t="s">
        <v>1530</v>
      </c>
      <c r="FP73" s="203" t="s">
        <v>1530</v>
      </c>
      <c r="FQ73" s="203" t="s">
        <v>1530</v>
      </c>
      <c r="FR73" s="203" t="s">
        <v>1530</v>
      </c>
      <c r="FS73" s="203" t="s">
        <v>1530</v>
      </c>
      <c r="FT73" s="203" t="s">
        <v>1530</v>
      </c>
      <c r="FU73" s="203" t="s">
        <v>1530</v>
      </c>
      <c r="FV73" s="203" t="s">
        <v>1530</v>
      </c>
      <c r="FW73" s="203" t="s">
        <v>1530</v>
      </c>
      <c r="FX73" s="203" t="s">
        <v>1530</v>
      </c>
      <c r="FY73" s="203" t="s">
        <v>1530</v>
      </c>
      <c r="FZ73" s="203" t="s">
        <v>1530</v>
      </c>
      <c r="GA73" s="203" t="s">
        <v>1530</v>
      </c>
      <c r="GB73" s="203" t="s">
        <v>1530</v>
      </c>
      <c r="GC73" s="203" t="str">
        <f>'LibPAS export'!G75</f>
        <v>NC0093</v>
      </c>
      <c r="GD73" s="203" t="str">
        <f>'LibPAS export'!H75</f>
        <v>M-SOUTHERN PINES</v>
      </c>
      <c r="GE73" s="203" t="str">
        <f>'LibPAS export'!I75</f>
        <v>NO</v>
      </c>
      <c r="GF73" s="203" t="str">
        <f>'LibPAS export'!J75</f>
        <v>CI</v>
      </c>
      <c r="GG73" s="203" t="str">
        <f>'LibPAS export'!K75</f>
        <v>SO</v>
      </c>
      <c r="GH73" s="203" t="str">
        <f>'LibPAS export'!L75</f>
        <v>Y</v>
      </c>
      <c r="GI73" s="203" t="str">
        <f>'LibPAS export'!M75</f>
        <v>CI1</v>
      </c>
      <c r="GJ73" s="203" t="str">
        <f>'LibPAS export'!N75</f>
        <v>N</v>
      </c>
      <c r="GK73" s="258">
        <f>'LibPAS export'!O75</f>
        <v>12587</v>
      </c>
      <c r="GL73" s="203">
        <f>'LibPAS export'!AH75</f>
        <v>3</v>
      </c>
      <c r="GM73" s="203" t="str">
        <f>'LibPAS export'!AI75</f>
        <v>Municipal</v>
      </c>
      <c r="GN73" s="203" t="str">
        <f>'LibPAS export'!P75</f>
        <v>Yes</v>
      </c>
      <c r="GO73" s="203">
        <f>'LibPAS export'!Q75</f>
        <v>457</v>
      </c>
      <c r="GP73" s="203">
        <f>'LibPAS export'!R75</f>
        <v>47</v>
      </c>
      <c r="GQ73" s="203">
        <f>'LibPAS export'!S75</f>
        <v>2005</v>
      </c>
      <c r="GR73" s="203">
        <f>'LibPAS export'!T75</f>
        <v>13686</v>
      </c>
      <c r="GS73" s="203">
        <f>'LibPAS export'!U75</f>
        <v>55</v>
      </c>
      <c r="GT73" s="203">
        <f>'LibPAS export'!V75</f>
        <v>5</v>
      </c>
      <c r="GU73" s="203">
        <f>'LibPAS export'!W75</f>
        <v>42</v>
      </c>
      <c r="GV73" s="203">
        <f>'LibPAS export'!X75</f>
        <v>1301</v>
      </c>
      <c r="GW73" s="283">
        <f>'LibPAS export'!GF75</f>
        <v>0.84475999999999996</v>
      </c>
      <c r="GX73" s="283">
        <f>'LibPAS export'!GG75</f>
        <v>0.14391000000000001</v>
      </c>
      <c r="GY73" s="245">
        <f>'LibPAS export'!GH75</f>
        <v>24.851610000000001</v>
      </c>
      <c r="GZ73" s="245">
        <f>'LibPAS export'!GI75</f>
        <v>25.622050000000002</v>
      </c>
      <c r="HA73" s="245">
        <f>'LibPAS export'!GJ75</f>
        <v>24.10145</v>
      </c>
      <c r="HB73" s="284">
        <f>'LibPAS export'!JC75</f>
        <v>6.5245899999999999</v>
      </c>
      <c r="HC73" s="284">
        <f>'LibPAS export'!JD75</f>
        <v>4.7434700000000003</v>
      </c>
      <c r="HD73" s="284">
        <f>'LibPAS export'!JE75</f>
        <v>0.95574000000000003</v>
      </c>
      <c r="HE73" s="284">
        <f>'LibPAS export'!JF75</f>
        <v>125.15225</v>
      </c>
      <c r="HF73" s="284">
        <f>'LibPAS export'!JG75</f>
        <v>90.98733</v>
      </c>
      <c r="HG73" s="284">
        <f>'LibPAS export'!JH75</f>
        <v>18.33258</v>
      </c>
      <c r="HH73" s="284">
        <f>'LibPAS export'!JI75</f>
        <v>8.8506999999999998</v>
      </c>
      <c r="HI73" s="284">
        <f>'LibPAS export'!JJ75</f>
        <v>6.4345699999999999</v>
      </c>
      <c r="HJ73" s="284">
        <f>'LibPAS export'!JK75</f>
        <v>1.29647</v>
      </c>
      <c r="HK73" s="284">
        <f>'LibPAS export'!JL75</f>
        <v>75.632540000000006</v>
      </c>
      <c r="HL73" s="284">
        <f>'LibPAS export'!JM75</f>
        <v>54.985840000000003</v>
      </c>
      <c r="HM73" s="284">
        <f>'LibPAS export'!JN75</f>
        <v>11.07882</v>
      </c>
      <c r="HN73" s="284">
        <f>'LibPAS export'!JO75</f>
        <v>67.503810000000001</v>
      </c>
      <c r="HO73" s="284">
        <f>'LibPAS export'!JP75</f>
        <v>49.076149999999998</v>
      </c>
      <c r="HP73" s="284">
        <f>'LibPAS export'!JQ75</f>
        <v>9.8881099999999993</v>
      </c>
      <c r="HQ73" s="284">
        <f>'LibPAS export'!JR75</f>
        <v>16.486820000000002</v>
      </c>
      <c r="HR73" s="284">
        <f>'LibPAS export'!JS75</f>
        <v>11.986140000000001</v>
      </c>
      <c r="HS73" s="284">
        <f>'LibPAS export'!JT75</f>
        <v>2.4150299999999998</v>
      </c>
      <c r="HT73" s="284">
        <f>'LibPAS export'!JU75</f>
        <v>9.4986099999999993</v>
      </c>
      <c r="HU73" s="284">
        <f>'LibPAS export'!JV75</f>
        <v>7.0022200000000003</v>
      </c>
      <c r="HV73" s="284">
        <f>'LibPAS export'!JW75</f>
        <v>48.933100000000003</v>
      </c>
      <c r="HW73" s="284">
        <f>'LibPAS export'!JX75</f>
        <v>32.247709999999998</v>
      </c>
      <c r="HX73" s="284">
        <f>'LibPAS export'!JY75</f>
        <v>0.81942000000000004</v>
      </c>
      <c r="HY73" s="284">
        <f>'LibPAS export'!JZ75</f>
        <v>3.7590400000000002</v>
      </c>
      <c r="HZ73" s="284">
        <f>'LibPAS export'!KA75</f>
        <v>0.49519000000000002</v>
      </c>
      <c r="IA73" s="284">
        <f>'LibPAS export'!KB75</f>
        <v>0.91808999999999996</v>
      </c>
      <c r="IB73" s="284">
        <f>'LibPAS export'!KC75</f>
        <v>2.4230000000000002E-2</v>
      </c>
      <c r="IC73" s="284">
        <f>'LibPAS export'!KD75</f>
        <v>1.5970000000000002E-2</v>
      </c>
      <c r="ID73" s="284">
        <f>'LibPAS export'!KE75</f>
        <v>0.74243000000000003</v>
      </c>
      <c r="IE73" s="284">
        <f>'LibPAS export'!KF75</f>
        <v>0.13211999999999999</v>
      </c>
      <c r="IF73" s="284">
        <f>'LibPAS export'!KG75</f>
        <v>0.77556000000000003</v>
      </c>
      <c r="IG73" s="284">
        <f>'LibPAS export'!KH75</f>
        <v>986</v>
      </c>
      <c r="IH73" s="284">
        <f>'LibPAS export'!KI75</f>
        <v>2578</v>
      </c>
      <c r="II73" s="284">
        <f>'LibPAS export'!KJ75</f>
        <v>2578</v>
      </c>
      <c r="IJ73" s="284">
        <f>'LibPAS export'!KK75</f>
        <v>8434</v>
      </c>
      <c r="IK73" s="284">
        <f>'LibPAS export'!KL75</f>
        <v>22034</v>
      </c>
      <c r="IL73" s="284">
        <f>'LibPAS export'!KM75</f>
        <v>22034</v>
      </c>
      <c r="IM73" s="284">
        <f>'LibPAS export'!KN75</f>
        <v>29889</v>
      </c>
      <c r="IN73" s="284">
        <f>'LibPAS export'!KO75</f>
        <v>29889</v>
      </c>
      <c r="IO73" s="284">
        <f>'LibPAS export'!KP75</f>
        <v>0.94284999999999997</v>
      </c>
      <c r="IP73" s="284">
        <f>'LibPAS export'!KQ75</f>
        <v>11441</v>
      </c>
      <c r="IQ73" s="284">
        <f>'LibPAS export'!KR75</f>
        <v>5.5005100000000002</v>
      </c>
      <c r="IR73" s="284">
        <f>'LibPAS export'!KS75</f>
        <v>0.53452</v>
      </c>
      <c r="IS73" s="284">
        <f>'LibPAS export'!KT75</f>
        <v>58.074759999999998</v>
      </c>
      <c r="IT73" s="284">
        <f>'LibPAS export'!KU75</f>
        <v>0</v>
      </c>
      <c r="IU73" s="284">
        <f>'LibPAS export'!KV75</f>
        <v>3.3653</v>
      </c>
      <c r="IV73" s="284">
        <f>'LibPAS export'!KW75</f>
        <v>61.974580000000003</v>
      </c>
      <c r="IW73" s="284">
        <f>'LibPAS export'!KX75</f>
        <v>45.056330000000003</v>
      </c>
      <c r="IX73" s="284">
        <f>'LibPAS export'!KY75</f>
        <v>10.07436</v>
      </c>
      <c r="IY73" s="284">
        <f>'LibPAS export'!KZ75</f>
        <v>0</v>
      </c>
      <c r="IZ73" s="284">
        <f>'LibPAS export'!LA75</f>
        <v>1.009E-2</v>
      </c>
      <c r="JA73" s="284">
        <f>'LibPAS export'!LB75</f>
        <v>3.3877799999999998</v>
      </c>
      <c r="JB73" s="284">
        <f>'LibPAS export'!LC75</f>
        <v>6.5100000000000002E-3</v>
      </c>
      <c r="JC73" s="284">
        <f>'LibPAS export'!LD75</f>
        <v>0.64175000000000004</v>
      </c>
      <c r="JD73" s="284">
        <f>'LibPAS export'!LE75</f>
        <v>1.6765600000000001</v>
      </c>
      <c r="JE73" s="284">
        <f>'LibPAS export'!LF75</f>
        <v>20.375419999999998</v>
      </c>
      <c r="JF73" s="284">
        <f>'LibPAS export'!LG75</f>
        <v>5.2449399999999997</v>
      </c>
      <c r="JG73" s="284">
        <f>'LibPAS export'!LH75</f>
        <v>0.51243000000000005</v>
      </c>
      <c r="JH73" s="284">
        <f>'LibPAS export'!LI75</f>
        <v>6841</v>
      </c>
      <c r="JI73" s="284">
        <f>'LibPAS export'!LJ75</f>
        <v>13.15578</v>
      </c>
      <c r="JJ73" s="284">
        <f>'LibPAS export'!LK75</f>
        <v>7.8400699999999999</v>
      </c>
      <c r="JK73" s="284">
        <f>'LibPAS export'!LL75</f>
        <v>2369</v>
      </c>
      <c r="JL73" s="284">
        <f>'LibPAS export'!LM75</f>
        <v>380</v>
      </c>
      <c r="JM73" s="284">
        <f>'LibPAS export'!LN75</f>
        <v>61.974580000000003</v>
      </c>
      <c r="JN73" s="284">
        <f>'LibPAS export'!LO75</f>
        <v>9.0781799999999997</v>
      </c>
      <c r="JO73" s="284">
        <f>'LibPAS export'!LP75</f>
        <v>5.8380099999999997</v>
      </c>
      <c r="JP73" s="284">
        <f>'LibPAS export'!LQ75</f>
        <v>0.83021999999999996</v>
      </c>
      <c r="JQ73" s="284">
        <f>'LibPAS export'!LR75</f>
        <v>0.31779000000000002</v>
      </c>
      <c r="JR73" s="284">
        <f>'LibPAS export'!LS75</f>
        <v>1.03481</v>
      </c>
      <c r="JS73" s="284">
        <f>'LibPAS export'!LT75</f>
        <v>5</v>
      </c>
      <c r="JT73" s="284">
        <f>'LibPAS export'!LU75</f>
        <v>3</v>
      </c>
      <c r="JU73" s="284">
        <f>'LibPAS export'!LV75</f>
        <v>1.3565100000000001</v>
      </c>
      <c r="JV73" s="284">
        <f>'LibPAS export'!LW75</f>
        <v>2299</v>
      </c>
      <c r="JW73" s="284">
        <f>'LibPAS export'!LX75</f>
        <v>31.980039999999999</v>
      </c>
      <c r="JX73" s="284">
        <f>'LibPAS export'!LY75</f>
        <v>1694</v>
      </c>
      <c r="JY73" s="284">
        <f>'LibPAS export'!LZ75</f>
        <v>3.7423799999999998</v>
      </c>
      <c r="JZ73" s="284">
        <f>'LibPAS export'!MA75</f>
        <v>43.381349999999998</v>
      </c>
      <c r="KA73" s="284">
        <f>'LibPAS export'!MB75</f>
        <v>0.11702</v>
      </c>
      <c r="KB73" s="284">
        <f>'LibPAS export'!MC75</f>
        <v>198</v>
      </c>
      <c r="KC73" s="284">
        <f>'LibPAS export'!MD75</f>
        <v>1.0606100000000001</v>
      </c>
      <c r="KD73" s="284">
        <f>'LibPAS export'!ME75</f>
        <v>1.29647</v>
      </c>
      <c r="KE73" s="284">
        <f>'LibPAS export'!MF75</f>
        <v>1.4387399999999999</v>
      </c>
      <c r="KF73" s="284">
        <f>'LibPAS export'!MG75</f>
        <v>21.895610000000001</v>
      </c>
      <c r="KG73" s="284">
        <f>'LibPAS export'!MH75</f>
        <v>19.181609999999999</v>
      </c>
      <c r="KH73" s="284">
        <f>'LibPAS export'!MI75</f>
        <v>8.8506999999999998</v>
      </c>
      <c r="KI73" s="284">
        <f>'LibPAS export'!MJ75</f>
        <v>53</v>
      </c>
      <c r="KJ73" s="284">
        <f>'LibPAS export'!MK75</f>
        <v>54270</v>
      </c>
      <c r="KK73" s="284">
        <f>'LibPAS export'!ML75</f>
        <v>42657</v>
      </c>
      <c r="KL73" s="284">
        <f>'LibPAS export'!MM75</f>
        <v>8.7400000000000005E-2</v>
      </c>
      <c r="KM73" s="284">
        <f>'LibPAS export'!MN75</f>
        <v>1.01319</v>
      </c>
      <c r="KN73" s="284">
        <f>'LibPAS export'!MO75</f>
        <v>0.11856999999999999</v>
      </c>
      <c r="KO73" s="284">
        <f>'LibPAS export'!MP75</f>
        <v>3.3459999999999997E-2</v>
      </c>
      <c r="KP73" s="284">
        <f>'LibPAS export'!MQ75</f>
        <v>0.38782</v>
      </c>
      <c r="KQ73" s="284">
        <f>'LibPAS export'!MR75</f>
        <v>4.5379999999999997E-2</v>
      </c>
      <c r="KR73" s="284">
        <f>'LibPAS export'!MS75</f>
        <v>1</v>
      </c>
      <c r="KS73" s="284">
        <f>'LibPAS export'!MT75</f>
        <v>0.38277509999999998</v>
      </c>
      <c r="KT73" s="284">
        <f>'LibPAS export'!MU75</f>
        <v>0.61722489999999997</v>
      </c>
      <c r="KU73" s="284">
        <f>'LibPAS export'!MV75</f>
        <v>0.2139885</v>
      </c>
      <c r="KV73" s="284">
        <f>'LibPAS export'!MW75</f>
        <v>0.78601149999999997</v>
      </c>
      <c r="KW73" s="284">
        <f>'LibPAS export'!MX75</f>
        <v>0.14648230000000001</v>
      </c>
      <c r="KX73" s="284">
        <f>'LibPAS export'!MY75</f>
        <v>3.8668099999999997E-2</v>
      </c>
      <c r="KY73" s="284">
        <f>'LibPAS export'!MZ75</f>
        <v>0.1555724</v>
      </c>
      <c r="KZ73" s="284">
        <f>'LibPAS export'!NA75</f>
        <v>1.3614100000000001E-2</v>
      </c>
      <c r="LA73" s="284">
        <f>'LibPAS export'!NB75</f>
        <v>0.1265047</v>
      </c>
      <c r="LB73" s="284">
        <f>'LibPAS export'!NC75</f>
        <v>9.4200000000000006E-2</v>
      </c>
      <c r="LC73" s="284">
        <f>'LibPAS export'!ND75</f>
        <v>0.57144070000000002</v>
      </c>
      <c r="LD73" s="284">
        <f>'LibPAS export'!NE75</f>
        <v>0.72701309999999997</v>
      </c>
      <c r="LE73" s="284">
        <f>'LibPAS export'!NF75</f>
        <v>0</v>
      </c>
      <c r="LF73" s="284">
        <f>'LibPAS export'!NG75</f>
        <v>0.93707390000000002</v>
      </c>
      <c r="LG73" s="284">
        <f>'LibPAS export'!NH75</f>
        <v>5.4301299999999997E-2</v>
      </c>
      <c r="LH73" s="284">
        <f>'LibPAS export'!NI75</f>
        <v>8.6248000000000002E-3</v>
      </c>
      <c r="LI73" s="284">
        <f>'LibPAS export'!NJ75</f>
        <v>11613</v>
      </c>
      <c r="LJ73" s="284">
        <f>'LibPAS export'!NK75</f>
        <v>14.14038</v>
      </c>
      <c r="LK73" s="284">
        <f>'LibPAS export'!NL75</f>
        <v>3146</v>
      </c>
      <c r="LL73" s="284">
        <f>'LibPAS export'!NM75</f>
        <v>3146</v>
      </c>
      <c r="LM73" s="284">
        <f>'LibPAS export'!NN75</f>
        <v>1204</v>
      </c>
      <c r="LN73" s="284">
        <f>'LibPAS export'!NO75</f>
        <v>0.64308160000000003</v>
      </c>
      <c r="LO73" s="284">
        <f>'LibPAS export'!NP75</f>
        <v>0.2639782</v>
      </c>
      <c r="LP73" s="284">
        <f>'LibPAS export'!NQ75</f>
        <v>9.2940200000000001E-2</v>
      </c>
      <c r="LQ73" s="284">
        <f>'LibPAS export'!NR75</f>
        <v>0.26821</v>
      </c>
      <c r="LR73" s="284">
        <f>'LibPAS export'!NS75</f>
        <v>0.98517999999999994</v>
      </c>
      <c r="LS73" s="284">
        <f>'LibPAS export'!NT75</f>
        <v>0.21082000000000001</v>
      </c>
      <c r="LT73" s="284">
        <f>'LibPAS export'!NU75</f>
        <v>3</v>
      </c>
      <c r="LU73" s="284">
        <f>'LibPAS export'!NV75</f>
        <v>1.62703</v>
      </c>
      <c r="LV73" s="284">
        <f>'LibPAS export'!NW75</f>
        <v>11</v>
      </c>
      <c r="LW73" s="284">
        <f>'LibPAS export'!NX75</f>
        <v>1.0463100000000001</v>
      </c>
      <c r="LX73" s="284">
        <f>'LibPAS export'!NY75</f>
        <v>0.15326999999999999</v>
      </c>
      <c r="LY73" s="284">
        <f>'LibPAS export'!NZ75</f>
        <v>0.15326999999999999</v>
      </c>
      <c r="LZ73" s="285">
        <f>'LibPAS export'!EH75</f>
        <v>1.86821E-2</v>
      </c>
      <c r="MA73" s="285">
        <f>'LibPAS export'!EI75</f>
        <v>1.0015E-3</v>
      </c>
      <c r="MB73" s="285">
        <f>'LibPAS export'!EJ75</f>
        <v>0.43395420000000001</v>
      </c>
      <c r="MC73" s="285">
        <f>'LibPAS export'!EK75</f>
        <v>0</v>
      </c>
      <c r="MD73" s="285">
        <f>'LibPAS export'!EL75</f>
        <v>0.33627750000000001</v>
      </c>
      <c r="ME73" s="285">
        <f>'LibPAS export'!EM75</f>
        <v>6.4670000000000005E-4</v>
      </c>
      <c r="MF73" s="285">
        <f>'LibPAS export'!EN75</f>
        <v>0.52062209999999998</v>
      </c>
      <c r="MG73" s="285">
        <f>'LibPAS export'!EO75</f>
        <v>0.1164535</v>
      </c>
      <c r="MH73" s="285">
        <f>'LibPAS export'!EP75</f>
        <v>0.39574599999999999</v>
      </c>
      <c r="MI73" s="285"/>
    </row>
    <row r="74" spans="1:347" x14ac:dyDescent="0.2">
      <c r="A74" s="6" t="str">
        <f>'LibPAS export'!G76</f>
        <v>NC0059</v>
      </c>
      <c r="B74" s="6" t="s">
        <v>2865</v>
      </c>
      <c r="C74" s="203" t="s">
        <v>2113</v>
      </c>
      <c r="D74" s="203" t="s">
        <v>2114</v>
      </c>
      <c r="E74" s="203" t="str">
        <f>'LibPAS export'!AG76</f>
        <v>STANLY COUNTY PUBLIC LIBRARY</v>
      </c>
      <c r="F74" s="203" t="str">
        <f>'LibPAS export'!AJ76</f>
        <v>STANLY</v>
      </c>
      <c r="G74" s="203" t="str">
        <f>'LibPAS export'!Y76</f>
        <v>133 E MAIN ST</v>
      </c>
      <c r="H74" s="203" t="str">
        <f>'LibPAS export'!Z76</f>
        <v>ALBEMARLE</v>
      </c>
      <c r="I74" s="203" t="str">
        <f>'LibPAS export'!AA76</f>
        <v>28001</v>
      </c>
      <c r="J74" s="203" t="str">
        <f>'LibPAS export'!AB76</f>
        <v>4939</v>
      </c>
      <c r="K74" s="203" t="str">
        <f>'LibPAS export'!AC76</f>
        <v>133 E MAIN ST</v>
      </c>
      <c r="L74" s="203" t="str">
        <f>'LibPAS export'!AD76</f>
        <v>ALBEMARLE</v>
      </c>
      <c r="M74" s="203" t="str">
        <f>'LibPAS export'!AE76</f>
        <v>28001</v>
      </c>
      <c r="N74" s="203" t="str">
        <f>'LibPAS export'!AF76</f>
        <v>4939</v>
      </c>
      <c r="O74" s="203" t="str">
        <f>'LibPAS export'!AK76</f>
        <v>Melanie J Holles</v>
      </c>
      <c r="P74" s="203" t="str">
        <f>'LibPAS export'!AL76</f>
        <v>(704) 986-3766</v>
      </c>
      <c r="Q74" s="203" t="str">
        <f>'LibPAS export'!AM76</f>
        <v>(704) 983-6713</v>
      </c>
      <c r="R74" s="203" t="str">
        <f>'LibPAS export'!AN76</f>
        <v>mholles@stanlycountylibrary.org</v>
      </c>
      <c r="S74" s="203" t="str">
        <f>'LibPAS export'!AO76</f>
        <v>Melanie J Holles</v>
      </c>
      <c r="T74" s="203" t="str">
        <f>'LibPAS export'!AP76</f>
        <v>Library Director</v>
      </c>
      <c r="U74" s="203" t="str">
        <f>'LibPAS export'!AQ76</f>
        <v>(704) 986-3766</v>
      </c>
      <c r="V74" s="203" t="str">
        <f>'LibPAS export'!AR76</f>
        <v>(704) 983-6713</v>
      </c>
      <c r="W74" s="203" t="str">
        <f>'LibPAS export'!AS76</f>
        <v>mholles@stanlycountylibrary.og</v>
      </c>
      <c r="X74" s="203">
        <f>'LibPAS export'!BB76</f>
        <v>1</v>
      </c>
      <c r="Y74" s="203">
        <f>'LibPAS export'!BC76</f>
        <v>4</v>
      </c>
      <c r="Z74" s="203">
        <f>'LibPAS export'!BD76</f>
        <v>0</v>
      </c>
      <c r="AA74" s="203">
        <f>'LibPAS export'!BE76</f>
        <v>1</v>
      </c>
      <c r="AB74" s="10">
        <f>'LibPAS export'!BH76</f>
        <v>7232</v>
      </c>
      <c r="AC74" s="203">
        <f>'LibPAS export'!BI76</f>
        <v>3.75</v>
      </c>
      <c r="AD74" s="203">
        <f>'LibPAS export'!BJ76</f>
        <v>0</v>
      </c>
      <c r="AE74" s="203">
        <f>'LibPAS export'!BK76</f>
        <v>3.75</v>
      </c>
      <c r="AF74" s="203">
        <f>'LibPAS export'!BL76</f>
        <v>12.72</v>
      </c>
      <c r="AG74" s="203">
        <f>'LibPAS export'!BM76</f>
        <v>16.47</v>
      </c>
      <c r="AH74" s="286">
        <f>'LibPAS export'!BN76</f>
        <v>0.22768669999999999</v>
      </c>
      <c r="AI74" s="246">
        <f>'LibPAS export'!BO76</f>
        <v>58274</v>
      </c>
      <c r="AJ74" s="246" t="str">
        <f>'LibPAS export'!BP76</f>
        <v>52,987-79,481</v>
      </c>
      <c r="AK74" s="274" t="str">
        <f>'LibPAS export'!BQ76</f>
        <v>2009</v>
      </c>
      <c r="AL74" s="276">
        <f>'LibPAS export'!BR76</f>
        <v>36977</v>
      </c>
      <c r="AM74" s="276">
        <f>'LibPAS export'!BS76</f>
        <v>9.0500000000000007</v>
      </c>
      <c r="AN74" s="276" t="str">
        <f>'LibPAS export'!BT76</f>
        <v/>
      </c>
      <c r="AO74" s="276">
        <f>'LibPAS export'!BU76</f>
        <v>14.87</v>
      </c>
      <c r="AP74" s="246">
        <f>'LibPAS export'!BW76</f>
        <v>0</v>
      </c>
      <c r="AQ74" s="246">
        <f>'LibPAS export'!BX76</f>
        <v>1122884</v>
      </c>
      <c r="AR74" s="246">
        <f>'LibPAS export'!BY76</f>
        <v>1122884</v>
      </c>
      <c r="AS74" s="246">
        <f>'LibPAS export'!BZ76</f>
        <v>106628</v>
      </c>
      <c r="AT74" s="246">
        <f>'LibPAS export'!CA76</f>
        <v>0</v>
      </c>
      <c r="AU74" s="246">
        <f>'LibPAS export'!CB76</f>
        <v>106628</v>
      </c>
      <c r="AV74" s="246">
        <f>'LibPAS export'!CC76</f>
        <v>0</v>
      </c>
      <c r="AW74" s="246">
        <f>'LibPAS export'!CD76</f>
        <v>0</v>
      </c>
      <c r="AX74" s="246">
        <f>'LibPAS export'!CE76</f>
        <v>0</v>
      </c>
      <c r="AY74" s="246">
        <f>'LibPAS export'!CF76</f>
        <v>53050</v>
      </c>
      <c r="AZ74" s="246">
        <f>'LibPAS export'!BV76</f>
        <v>1282562</v>
      </c>
      <c r="BA74" s="246">
        <f>'LibPAS export'!CH76</f>
        <v>606653</v>
      </c>
      <c r="BB74" s="246">
        <f>'LibPAS export'!CI76</f>
        <v>198610</v>
      </c>
      <c r="BC74" s="246">
        <f>'LibPAS export'!CJ76</f>
        <v>805263</v>
      </c>
      <c r="BD74" s="246">
        <f>'LibPAS export'!CK76</f>
        <v>84434</v>
      </c>
      <c r="BE74" s="246">
        <f>'LibPAS export'!CL76</f>
        <v>6000</v>
      </c>
      <c r="BF74" s="246">
        <f>'LibPAS export'!CM76</f>
        <v>11400</v>
      </c>
      <c r="BG74" s="246">
        <f>'LibPAS export'!CN76</f>
        <v>101834</v>
      </c>
      <c r="BH74" s="246">
        <f>'LibPAS export'!CO76</f>
        <v>214402</v>
      </c>
      <c r="BI74" s="246">
        <f>'LibPAS export'!CP76</f>
        <v>1121499</v>
      </c>
      <c r="BJ74" s="246">
        <f>'LibPAS export'!CQ76</f>
        <v>62506</v>
      </c>
      <c r="BK74" s="283">
        <f>'LibPAS export'!CG76</f>
        <v>4.8735300000000002E-2</v>
      </c>
      <c r="BL74" s="246">
        <f>'LibPAS export'!CR76</f>
        <v>4600</v>
      </c>
      <c r="BM74" s="246">
        <f>'LibPAS export'!CS76</f>
        <v>0</v>
      </c>
      <c r="BN74" s="246">
        <f>'LibPAS export'!CT76</f>
        <v>0</v>
      </c>
      <c r="BO74" s="246">
        <f>'LibPAS export'!CU76</f>
        <v>0</v>
      </c>
      <c r="BP74" s="246">
        <f>'LibPAS export'!CV76</f>
        <v>4600</v>
      </c>
      <c r="BQ74" s="246">
        <f>'LibPAS export'!CW76</f>
        <v>3200</v>
      </c>
      <c r="BR74" s="10">
        <f>'LibPAS export'!CY76</f>
        <v>37711</v>
      </c>
      <c r="BS74" s="10">
        <f>'LibPAS export'!CZ76</f>
        <v>29130</v>
      </c>
      <c r="BT74" s="10">
        <f>'LibPAS export'!DA76</f>
        <v>66841</v>
      </c>
      <c r="BU74" s="10">
        <f>'LibPAS export'!DB76</f>
        <v>22602</v>
      </c>
      <c r="BV74" s="10">
        <f>'LibPAS export'!DC76</f>
        <v>8809</v>
      </c>
      <c r="BW74" s="10">
        <f>'LibPAS export'!DD76</f>
        <v>31411</v>
      </c>
      <c r="BX74" s="10">
        <f>'LibPAS export'!DE76</f>
        <v>3104</v>
      </c>
      <c r="BY74" s="10">
        <f>'LibPAS export'!DF76</f>
        <v>147</v>
      </c>
      <c r="BZ74" s="10">
        <f>'LibPAS export'!DG76</f>
        <v>3251</v>
      </c>
      <c r="CA74" s="10">
        <f>'LibPAS export'!DH76</f>
        <v>101503</v>
      </c>
      <c r="CB74" s="10" t="str">
        <f>'LibPAS export'!DI76</f>
        <v/>
      </c>
      <c r="CC74" s="10">
        <f>'LibPAS export'!DJ76</f>
        <v>101503</v>
      </c>
      <c r="CD74" s="10">
        <f>'LibPAS export'!DK76</f>
        <v>5</v>
      </c>
      <c r="CE74" s="258">
        <f>'LibPAS export'!DX76</f>
        <v>36946</v>
      </c>
      <c r="CF74" s="244">
        <f>'LibPAS export'!DP76</f>
        <v>1</v>
      </c>
      <c r="CG74" s="244">
        <f>'LibPAS export'!DQ76</f>
        <v>67</v>
      </c>
      <c r="CH74" s="244">
        <f>'LibPAS export'!DR76</f>
        <v>68</v>
      </c>
      <c r="CI74" s="258">
        <f>'LibPAS export'!DM76</f>
        <v>3466</v>
      </c>
      <c r="CJ74" s="258">
        <f>'LibPAS export'!EC76</f>
        <v>2155</v>
      </c>
      <c r="CK74" s="258">
        <f>'LibPAS export'!DN76</f>
        <v>7706</v>
      </c>
      <c r="CL74" s="258">
        <f>'LibPAS export'!EG76</f>
        <v>563</v>
      </c>
      <c r="CM74" s="203">
        <f>'LibPAS export'!DS76</f>
        <v>0</v>
      </c>
      <c r="CN74" s="203">
        <f>'LibPAS export'!EQ76</f>
        <v>6</v>
      </c>
      <c r="CO74" s="244">
        <f>'LibPAS export'!DL76</f>
        <v>12</v>
      </c>
      <c r="CP74" s="10">
        <f>'LibPAS export'!ET76</f>
        <v>79898</v>
      </c>
      <c r="CQ74" s="10">
        <f>'LibPAS export'!EU76</f>
        <v>17778</v>
      </c>
      <c r="CR74" s="10">
        <f>'LibPAS export'!EV76</f>
        <v>97676</v>
      </c>
      <c r="CS74" s="10">
        <f>'LibPAS export'!EW76</f>
        <v>5458</v>
      </c>
      <c r="CT74" s="10">
        <f>'LibPAS export'!EX76</f>
        <v>86</v>
      </c>
      <c r="CU74" s="10">
        <f>'LibPAS export'!EY76</f>
        <v>5544</v>
      </c>
      <c r="CV74" s="10">
        <f>'LibPAS export'!EZ76</f>
        <v>53812</v>
      </c>
      <c r="CW74" s="10">
        <f>'LibPAS export'!FA76</f>
        <v>9127</v>
      </c>
      <c r="CX74" s="10">
        <f>'LibPAS export'!FB76</f>
        <v>62939</v>
      </c>
      <c r="CY74" s="10">
        <f>'LibPAS export'!FC76</f>
        <v>166159</v>
      </c>
      <c r="CZ74" s="10">
        <f>'LibPAS export'!FE76</f>
        <v>29</v>
      </c>
      <c r="DA74" s="10" t="str">
        <f>'LibPAS export'!FF76</f>
        <v/>
      </c>
      <c r="DB74" s="10">
        <f>'LibPAS export'!FG76</f>
        <v>166188</v>
      </c>
      <c r="DC74" s="10">
        <f>'LibPAS export'!FH76</f>
        <v>8309</v>
      </c>
      <c r="DD74" s="10">
        <f>'LibPAS export'!FQ76</f>
        <v>262</v>
      </c>
      <c r="DE74" s="10">
        <f t="shared" si="1"/>
        <v>8571</v>
      </c>
      <c r="DF74" s="10">
        <f>'LibPAS export'!FI76</f>
        <v>28354</v>
      </c>
      <c r="DG74" s="10">
        <f>'LibPAS export'!FN76</f>
        <v>5860</v>
      </c>
      <c r="DH74" s="10" t="str">
        <f>'LibPAS export'!FR76</f>
        <v/>
      </c>
      <c r="DI74" s="10">
        <f>'LibPAS export'!FS76</f>
        <v>6122</v>
      </c>
      <c r="DJ74" s="258" t="str">
        <f>'LibPAS export'!FJ76</f>
        <v/>
      </c>
      <c r="DK74" s="258">
        <f>'LibPAS export'!FK76</f>
        <v>36663</v>
      </c>
      <c r="DL74" s="10">
        <f>'LibPAS export'!FU76</f>
        <v>114458</v>
      </c>
      <c r="DM74" s="10">
        <f>'LibPAS export'!FV76</f>
        <v>90195</v>
      </c>
      <c r="DN74" s="10" t="str">
        <f>'LibPAS export'!FW76</f>
        <v/>
      </c>
      <c r="DO74" s="10" t="str">
        <f>'LibPAS export'!FX76</f>
        <v/>
      </c>
      <c r="DP74" s="10">
        <f>'LibPAS export'!ER76</f>
        <v>204653</v>
      </c>
      <c r="DQ74" s="10">
        <f>'LibPAS export'!FY76</f>
        <v>1726</v>
      </c>
      <c r="DR74" s="10">
        <f>'LibPAS export'!GA76</f>
        <v>15998</v>
      </c>
      <c r="DS74" s="10">
        <f>'LibPAS export'!GB76</f>
        <v>5118</v>
      </c>
      <c r="DT74" s="10">
        <f>'LibPAS export'!GC76</f>
        <v>21116</v>
      </c>
      <c r="DU74" s="10">
        <f>'LibPAS export'!GD76</f>
        <v>153748</v>
      </c>
      <c r="DV74" s="244">
        <f>'LibPAS export'!GO76</f>
        <v>57</v>
      </c>
      <c r="DW74" s="244">
        <f>'LibPAS export'!GP76</f>
        <v>54</v>
      </c>
      <c r="DX74" s="244">
        <f>'LibPAS export'!GQ76</f>
        <v>212</v>
      </c>
      <c r="DY74" s="244">
        <f>'LibPAS export'!GR76</f>
        <v>34</v>
      </c>
      <c r="DZ74" s="244" t="str">
        <f>'LibPAS export'!GS76</f>
        <v/>
      </c>
      <c r="EA74" s="244" t="str">
        <f>'LibPAS export'!GT76</f>
        <v/>
      </c>
      <c r="EB74" s="244">
        <f>'LibPAS export'!GU76</f>
        <v>357</v>
      </c>
      <c r="EC74" s="244">
        <f>'LibPAS export'!GV76</f>
        <v>433</v>
      </c>
      <c r="ED74" s="244">
        <f>'LibPAS export'!GW76</f>
        <v>354</v>
      </c>
      <c r="EE74" s="244">
        <f>'LibPAS export'!GX76</f>
        <v>787</v>
      </c>
      <c r="EF74" s="10">
        <f>'LibPAS export'!HB76</f>
        <v>7108</v>
      </c>
      <c r="EG74" s="10">
        <f>'LibPAS export'!HC76</f>
        <v>930</v>
      </c>
      <c r="EH74" s="10">
        <f>'LibPAS export'!HD76</f>
        <v>8038</v>
      </c>
      <c r="EI74" s="10" t="str">
        <f>'LibPAS export'!GY76</f>
        <v/>
      </c>
      <c r="EJ74" s="10" t="str">
        <f>'LibPAS export'!GZ76</f>
        <v/>
      </c>
      <c r="EK74" s="10" t="str">
        <f>'LibPAS export'!HA76</f>
        <v/>
      </c>
      <c r="EL74" s="10">
        <f>'LibPAS export'!HE76</f>
        <v>8825</v>
      </c>
      <c r="EM74" s="10" t="s">
        <v>5026</v>
      </c>
      <c r="EN74" s="10" t="s">
        <v>5026</v>
      </c>
      <c r="EO74" s="10">
        <f>'LibPAS export'!HH76</f>
        <v>26</v>
      </c>
      <c r="EP74" s="10">
        <f>'LibPAS export'!HI76</f>
        <v>135</v>
      </c>
      <c r="EQ74" s="258">
        <f>'LibPAS export'!HQ76</f>
        <v>41</v>
      </c>
      <c r="ER74" s="258">
        <f>'LibPAS export'!HR76</f>
        <v>683</v>
      </c>
      <c r="ES74" s="10">
        <f>'LibPAS export'!HL76</f>
        <v>20696</v>
      </c>
      <c r="ET74" s="10" t="str">
        <f>'LibPAS export'!HJ76</f>
        <v>Did not track this year</v>
      </c>
      <c r="EU74" s="10" t="str">
        <f>'LibPAS export'!HK76</f>
        <v>Did not track this year</v>
      </c>
      <c r="EV74" s="244">
        <f>'LibPAS export'!HS76</f>
        <v>32</v>
      </c>
      <c r="EW74" s="244">
        <f>'LibPAS export'!HT76</f>
        <v>45</v>
      </c>
      <c r="EX74" s="203" t="str">
        <f>'LibPAS export'!AT76</f>
        <v>www.stanlycountylibrary.org</v>
      </c>
      <c r="EY74" s="244">
        <f>'LibPAS export'!HU76</f>
        <v>24</v>
      </c>
      <c r="EZ74" s="244">
        <f>'LibPAS export'!HV76</f>
        <v>42</v>
      </c>
      <c r="FA74" s="258">
        <f>'LibPAS export'!HW76</f>
        <v>30437</v>
      </c>
      <c r="FB74" s="10" t="str">
        <f>'LibPAS export'!HY76</f>
        <v/>
      </c>
      <c r="FC74" s="10" t="str">
        <f>'LibPAS export'!HZ76</f>
        <v/>
      </c>
      <c r="FD74" s="203" t="s">
        <v>1530</v>
      </c>
      <c r="FE74" s="203" t="s">
        <v>1530</v>
      </c>
      <c r="FF74" s="203" t="s">
        <v>1530</v>
      </c>
      <c r="FG74" s="203" t="s">
        <v>1530</v>
      </c>
      <c r="FH74" s="203" t="s">
        <v>1530</v>
      </c>
      <c r="FI74" s="203" t="s">
        <v>1530</v>
      </c>
      <c r="FJ74" s="203" t="s">
        <v>1530</v>
      </c>
      <c r="FK74" s="203" t="s">
        <v>1530</v>
      </c>
      <c r="FL74" s="203" t="s">
        <v>1530</v>
      </c>
      <c r="FM74" s="203" t="s">
        <v>1530</v>
      </c>
      <c r="FN74" s="203" t="s">
        <v>1530</v>
      </c>
      <c r="FO74" s="203" t="s">
        <v>1530</v>
      </c>
      <c r="FP74" s="203" t="s">
        <v>1530</v>
      </c>
      <c r="FQ74" s="203" t="s">
        <v>1530</v>
      </c>
      <c r="FR74" s="203" t="s">
        <v>1530</v>
      </c>
      <c r="FS74" s="203" t="s">
        <v>1530</v>
      </c>
      <c r="FT74" s="203" t="s">
        <v>1530</v>
      </c>
      <c r="FU74" s="203" t="s">
        <v>1530</v>
      </c>
      <c r="FV74" s="203" t="s">
        <v>1530</v>
      </c>
      <c r="FW74" s="203" t="s">
        <v>1530</v>
      </c>
      <c r="FX74" s="203" t="s">
        <v>1530</v>
      </c>
      <c r="FY74" s="203" t="s">
        <v>1530</v>
      </c>
      <c r="FZ74" s="203" t="s">
        <v>1530</v>
      </c>
      <c r="GA74" s="203" t="s">
        <v>1530</v>
      </c>
      <c r="GB74" s="203" t="s">
        <v>1530</v>
      </c>
      <c r="GC74" s="203" t="str">
        <f>'LibPAS export'!G76</f>
        <v>NC0059</v>
      </c>
      <c r="GD74" s="203" t="str">
        <f>'LibPAS export'!H76</f>
        <v>C-STANLY</v>
      </c>
      <c r="GE74" s="203" t="str">
        <f>'LibPAS export'!I76</f>
        <v>NO</v>
      </c>
      <c r="GF74" s="203" t="str">
        <f>'LibPAS export'!J76</f>
        <v>CO</v>
      </c>
      <c r="GG74" s="203" t="str">
        <f>'LibPAS export'!K76</f>
        <v>MO</v>
      </c>
      <c r="GH74" s="203" t="str">
        <f>'LibPAS export'!L76</f>
        <v>Y</v>
      </c>
      <c r="GI74" s="203" t="str">
        <f>'LibPAS export'!M76</f>
        <v>CO1</v>
      </c>
      <c r="GJ74" s="203" t="str">
        <f>'LibPAS export'!N76</f>
        <v>N</v>
      </c>
      <c r="GK74" s="258">
        <f>'LibPAS export'!O76</f>
        <v>60636</v>
      </c>
      <c r="GL74" s="203">
        <f>'LibPAS export'!AH76</f>
        <v>2</v>
      </c>
      <c r="GM74" s="203" t="str">
        <f>'LibPAS export'!AI76</f>
        <v>County</v>
      </c>
      <c r="GN74" s="203" t="str">
        <f>'LibPAS export'!P76</f>
        <v>Yes</v>
      </c>
      <c r="GO74" s="203">
        <f>'LibPAS export'!Q76</f>
        <v>738</v>
      </c>
      <c r="GP74" s="203">
        <f>'LibPAS export'!R76</f>
        <v>42</v>
      </c>
      <c r="GQ74" s="203">
        <f>'LibPAS export'!S76</f>
        <v>1552</v>
      </c>
      <c r="GR74" s="203">
        <f>'LibPAS export'!T76</f>
        <v>20703</v>
      </c>
      <c r="GS74" s="203">
        <f>'LibPAS export'!U76</f>
        <v>89</v>
      </c>
      <c r="GT74" s="203">
        <f>'LibPAS export'!V76</f>
        <v>3</v>
      </c>
      <c r="GU74" s="203">
        <f>'LibPAS export'!W76</f>
        <v>27</v>
      </c>
      <c r="GV74" s="203">
        <f>'LibPAS export'!X76</f>
        <v>1814</v>
      </c>
      <c r="GW74" s="283">
        <f>'LibPAS export'!GF76</f>
        <v>0.91081999999999996</v>
      </c>
      <c r="GX74" s="283">
        <f>'LibPAS export'!GG76</f>
        <v>8.9179999999999995E-2</v>
      </c>
      <c r="GY74" s="245">
        <f>'LibPAS export'!GH76</f>
        <v>24.719889999999999</v>
      </c>
      <c r="GZ74" s="245">
        <f>'LibPAS export'!GI76</f>
        <v>32.674799999999998</v>
      </c>
      <c r="HA74" s="245">
        <f>'LibPAS export'!GJ76</f>
        <v>7.09009</v>
      </c>
      <c r="HB74" s="284">
        <f>'LibPAS export'!JC76</f>
        <v>5.48</v>
      </c>
      <c r="HC74" s="284">
        <f>'LibPAS export'!JD76</f>
        <v>3.9347699999999999</v>
      </c>
      <c r="HD74" s="284">
        <f>'LibPAS export'!JE76</f>
        <v>0.49758999999999998</v>
      </c>
      <c r="HE74" s="284">
        <f>'LibPAS export'!JF76</f>
        <v>53.111339999999998</v>
      </c>
      <c r="HF74" s="284">
        <f>'LibPAS export'!JG76</f>
        <v>38.135210000000001</v>
      </c>
      <c r="HG74" s="284">
        <f>'LibPAS export'!JH76</f>
        <v>4.8226000000000004</v>
      </c>
      <c r="HH74" s="284">
        <f>'LibPAS export'!JI76</f>
        <v>7.2944000000000004</v>
      </c>
      <c r="HI74" s="284">
        <f>'LibPAS export'!JJ76</f>
        <v>5.2375499999999997</v>
      </c>
      <c r="HJ74" s="284">
        <f>'LibPAS export'!JK76</f>
        <v>0.66234000000000004</v>
      </c>
      <c r="HK74" s="284">
        <f>'LibPAS export'!JL76</f>
        <v>54.189169999999997</v>
      </c>
      <c r="HL74" s="284">
        <f>'LibPAS export'!JM76</f>
        <v>38.909109999999998</v>
      </c>
      <c r="HM74" s="284">
        <f>'LibPAS export'!JN76</f>
        <v>4.9204699999999999</v>
      </c>
      <c r="HN74" s="284">
        <f>'LibPAS export'!JO76</f>
        <v>127.08204000000001</v>
      </c>
      <c r="HO74" s="284">
        <f>'LibPAS export'!JP76</f>
        <v>91.247929999999997</v>
      </c>
      <c r="HP74" s="284">
        <f>'LibPAS export'!JQ76</f>
        <v>11.539260000000001</v>
      </c>
      <c r="HQ74" s="284">
        <f>'LibPAS export'!JR76</f>
        <v>16.37631</v>
      </c>
      <c r="HR74" s="284">
        <f>'LibPAS export'!JS76</f>
        <v>11.75858</v>
      </c>
      <c r="HS74" s="284">
        <f>'LibPAS export'!JT76</f>
        <v>1.4870000000000001</v>
      </c>
      <c r="HT74" s="284">
        <f>'LibPAS export'!JU76</f>
        <v>3.3751099999999998</v>
      </c>
      <c r="HU74" s="284">
        <f>'LibPAS export'!JV76</f>
        <v>2.53559</v>
      </c>
      <c r="HV74" s="284">
        <f>'LibPAS export'!JW76</f>
        <v>1.5154399999999999</v>
      </c>
      <c r="HW74" s="284">
        <f>'LibPAS export'!JX76</f>
        <v>2.1310899999999999</v>
      </c>
      <c r="HX74" s="284">
        <f>'LibPAS export'!JY76</f>
        <v>0.34132000000000001</v>
      </c>
      <c r="HY74" s="284">
        <f>'LibPAS export'!JZ76</f>
        <v>1.12941</v>
      </c>
      <c r="HZ74" s="284">
        <f>'LibPAS export'!KA76</f>
        <v>0.34823999999999999</v>
      </c>
      <c r="IA74" s="284">
        <f>'LibPAS export'!KB76</f>
        <v>0.14554</v>
      </c>
      <c r="IB74" s="284">
        <f>'LibPAS export'!KC76</f>
        <v>5.2999999999999998E-4</v>
      </c>
      <c r="IC74" s="284">
        <f>'LibPAS export'!KD76</f>
        <v>7.3999999999999999E-4</v>
      </c>
      <c r="ID74" s="284">
        <f>'LibPAS export'!KE76</f>
        <v>0.50195999999999996</v>
      </c>
      <c r="IE74" s="284">
        <f>'LibPAS export'!KF76</f>
        <v>1.298E-2</v>
      </c>
      <c r="IF74" s="284">
        <f>'LibPAS export'!KG76</f>
        <v>0.13256000000000001</v>
      </c>
      <c r="IG74" s="284">
        <f>'LibPAS export'!KH76</f>
        <v>1256</v>
      </c>
      <c r="IH74" s="284">
        <f>'LibPAS export'!KI76</f>
        <v>5518</v>
      </c>
      <c r="II74" s="284">
        <f>'LibPAS export'!KJ76</f>
        <v>5518</v>
      </c>
      <c r="IJ74" s="284">
        <f>'LibPAS export'!KK76</f>
        <v>9335</v>
      </c>
      <c r="IK74" s="284">
        <f>'LibPAS export'!KL76</f>
        <v>40999</v>
      </c>
      <c r="IL74" s="284">
        <f>'LibPAS export'!KM76</f>
        <v>40999</v>
      </c>
      <c r="IM74" s="284">
        <f>'LibPAS export'!KN76</f>
        <v>54574</v>
      </c>
      <c r="IN74" s="284">
        <f>'LibPAS export'!KO76</f>
        <v>54574</v>
      </c>
      <c r="IO74" s="284">
        <f>'LibPAS export'!KP76</f>
        <v>1.33467</v>
      </c>
      <c r="IP74" s="284">
        <f>'LibPAS export'!KQ76</f>
        <v>12425</v>
      </c>
      <c r="IQ74" s="284">
        <f>'LibPAS export'!KR76</f>
        <v>5.9739399999999998</v>
      </c>
      <c r="IR74" s="284">
        <f>'LibPAS export'!KS76</f>
        <v>1.7584900000000001</v>
      </c>
      <c r="IS74" s="284">
        <f>'LibPAS export'!KT76</f>
        <v>18.518439999999998</v>
      </c>
      <c r="IT74" s="284">
        <f>'LibPAS export'!KU76</f>
        <v>0</v>
      </c>
      <c r="IU74" s="284">
        <f>'LibPAS export'!KV76</f>
        <v>0.87488999999999995</v>
      </c>
      <c r="IV74" s="284">
        <f>'LibPAS export'!KW76</f>
        <v>21.151820000000001</v>
      </c>
      <c r="IW74" s="284">
        <f>'LibPAS export'!KX76</f>
        <v>13.280279999999999</v>
      </c>
      <c r="IX74" s="284">
        <f>'LibPAS export'!KY76</f>
        <v>2.5287899999999999</v>
      </c>
      <c r="IY74" s="284">
        <f>'LibPAS export'!KZ76</f>
        <v>0</v>
      </c>
      <c r="IZ74" s="284">
        <f>'LibPAS export'!LA76</f>
        <v>2.0000000000000001E-4</v>
      </c>
      <c r="JA74" s="284">
        <f>'LibPAS export'!LB76</f>
        <v>0.60931000000000002</v>
      </c>
      <c r="JB74" s="284">
        <f>'LibPAS export'!LC76</f>
        <v>1.1199999999999999E-3</v>
      </c>
      <c r="JC74" s="284">
        <f>'LibPAS export'!LD76</f>
        <v>0.17759</v>
      </c>
      <c r="JD74" s="284">
        <f>'LibPAS export'!LE76</f>
        <v>0.77998000000000001</v>
      </c>
      <c r="JE74" s="284">
        <f>'LibPAS export'!LF76</f>
        <v>0.56828999999999996</v>
      </c>
      <c r="JF74" s="284">
        <f>'LibPAS export'!LG76</f>
        <v>1.67397</v>
      </c>
      <c r="JG74" s="284">
        <f>'LibPAS export'!LH76</f>
        <v>0.20977999999999999</v>
      </c>
      <c r="JH74" s="284">
        <f>'LibPAS export'!LI76</f>
        <v>1749</v>
      </c>
      <c r="JI74" s="284">
        <f>'LibPAS export'!LJ76</f>
        <v>3.22031</v>
      </c>
      <c r="JJ74" s="284">
        <f>'LibPAS export'!LK76</f>
        <v>3.5358900000000002</v>
      </c>
      <c r="JK74" s="284">
        <f>'LibPAS export'!LL76</f>
        <v>266</v>
      </c>
      <c r="JL74" s="284">
        <f>'LibPAS export'!LM76</f>
        <v>391</v>
      </c>
      <c r="JM74" s="284">
        <f>'LibPAS export'!LN76</f>
        <v>18.4956</v>
      </c>
      <c r="JN74" s="284">
        <f>'LibPAS export'!LO76</f>
        <v>1.67943</v>
      </c>
      <c r="JO74" s="284">
        <f>'LibPAS export'!LP76</f>
        <v>1.3924700000000001</v>
      </c>
      <c r="JP74" s="284">
        <f>'LibPAS export'!LQ76</f>
        <v>0.27161999999999997</v>
      </c>
      <c r="JQ74" s="284">
        <f>'LibPAS export'!LR76</f>
        <v>6.1839999999999999E-2</v>
      </c>
      <c r="JR74" s="284">
        <f>'LibPAS export'!LS76</f>
        <v>0.60238999999999998</v>
      </c>
      <c r="JS74" s="284">
        <f>'LibPAS export'!LT76</f>
        <v>0</v>
      </c>
      <c r="JT74" s="284">
        <f>'LibPAS export'!LU76</f>
        <v>0</v>
      </c>
      <c r="JU74" s="284">
        <f>'LibPAS export'!LV76</f>
        <v>1.3310900000000001</v>
      </c>
      <c r="JV74" s="284">
        <f>'LibPAS export'!LW76</f>
        <v>3935</v>
      </c>
      <c r="JW74" s="284">
        <f>'LibPAS export'!LX76</f>
        <v>21.259399999999999</v>
      </c>
      <c r="JX74" s="284">
        <f>'LibPAS export'!LY76</f>
        <v>2956</v>
      </c>
      <c r="JY74" s="284">
        <f>'LibPAS export'!LZ76</f>
        <v>2.8617300000000001</v>
      </c>
      <c r="JZ74" s="284">
        <f>'LibPAS export'!MA76</f>
        <v>28.298259999999999</v>
      </c>
      <c r="KA74" s="284">
        <f>'LibPAS export'!MB76</f>
        <v>0.13461000000000001</v>
      </c>
      <c r="KB74" s="284">
        <f>'LibPAS export'!MC76</f>
        <v>398</v>
      </c>
      <c r="KC74" s="284">
        <f>'LibPAS export'!MD76</f>
        <v>0.74924999999999997</v>
      </c>
      <c r="KD74" s="284">
        <f>'LibPAS export'!ME76</f>
        <v>0.66234000000000004</v>
      </c>
      <c r="KE74" s="284">
        <f>'LibPAS export'!MF76</f>
        <v>0.99731999999999998</v>
      </c>
      <c r="KF74" s="284">
        <f>'LibPAS export'!MG76</f>
        <v>11.926909999999999</v>
      </c>
      <c r="KG74" s="284">
        <f>'LibPAS export'!MH76</f>
        <v>9.6918500000000005</v>
      </c>
      <c r="KH74" s="284">
        <f>'LibPAS export'!MI76</f>
        <v>7.2944000000000004</v>
      </c>
      <c r="KI74" s="284">
        <f>'LibPAS export'!MJ76</f>
        <v>23.179490000000001</v>
      </c>
      <c r="KJ74" s="284">
        <f>'LibPAS export'!MK76</f>
        <v>48892</v>
      </c>
      <c r="KK74" s="284">
        <f>'LibPAS export'!ML76</f>
        <v>36833</v>
      </c>
      <c r="KL74" s="284">
        <f>'LibPAS export'!MM76</f>
        <v>8.0479999999999996E-2</v>
      </c>
      <c r="KM74" s="284">
        <f>'LibPAS export'!MN76</f>
        <v>0.79581000000000002</v>
      </c>
      <c r="KN74" s="284">
        <f>'LibPAS export'!MO76</f>
        <v>0.10712000000000001</v>
      </c>
      <c r="KO74" s="284">
        <f>'LibPAS export'!MP76</f>
        <v>1.8319999999999999E-2</v>
      </c>
      <c r="KP74" s="284">
        <f>'LibPAS export'!MQ76</f>
        <v>0.18118999999999999</v>
      </c>
      <c r="KQ74" s="284">
        <f>'LibPAS export'!MR76</f>
        <v>2.4389999999999998E-2</v>
      </c>
      <c r="KR74" s="284">
        <f>'LibPAS export'!MS76</f>
        <v>1</v>
      </c>
      <c r="KS74" s="284">
        <f>'LibPAS export'!MT76</f>
        <v>0.22768669999999999</v>
      </c>
      <c r="KT74" s="284">
        <f>'LibPAS export'!MU76</f>
        <v>0.77231329999999998</v>
      </c>
      <c r="KU74" s="284">
        <f>'LibPAS export'!MV76</f>
        <v>0.2466399</v>
      </c>
      <c r="KV74" s="284">
        <f>'LibPAS export'!MW76</f>
        <v>0.75336009999999998</v>
      </c>
      <c r="KW74" s="284">
        <f>'LibPAS export'!MX76</f>
        <v>9.0801699999999999E-2</v>
      </c>
      <c r="KX74" s="284">
        <f>'LibPAS export'!MY76</f>
        <v>5.3499999999999997E-3</v>
      </c>
      <c r="KY74" s="284">
        <f>'LibPAS export'!MZ76</f>
        <v>0.17709330000000001</v>
      </c>
      <c r="KZ74" s="284">
        <f>'LibPAS export'!NA76</f>
        <v>1.0165E-2</v>
      </c>
      <c r="LA74" s="284">
        <f>'LibPAS export'!NB76</f>
        <v>0.1911745</v>
      </c>
      <c r="LB74" s="284">
        <f>'LibPAS export'!NC76</f>
        <v>7.5286699999999998E-2</v>
      </c>
      <c r="LC74" s="284">
        <f>'LibPAS export'!ND76</f>
        <v>0.54093049999999998</v>
      </c>
      <c r="LD74" s="284">
        <f>'LibPAS export'!NE76</f>
        <v>0.71802379999999999</v>
      </c>
      <c r="LE74" s="284">
        <f>'LibPAS export'!NF76</f>
        <v>0</v>
      </c>
      <c r="LF74" s="284">
        <f>'LibPAS export'!NG76</f>
        <v>0.87550079999999997</v>
      </c>
      <c r="LG74" s="284">
        <f>'LibPAS export'!NH76</f>
        <v>4.1362500000000003E-2</v>
      </c>
      <c r="LH74" s="284">
        <f>'LibPAS export'!NI76</f>
        <v>8.3136699999999994E-2</v>
      </c>
      <c r="LI74" s="284">
        <f>'LibPAS export'!NJ76</f>
        <v>12058</v>
      </c>
      <c r="LJ74" s="284">
        <f>'LibPAS export'!NK76</f>
        <v>7.28111</v>
      </c>
      <c r="LK74" s="284">
        <f>'LibPAS export'!NL76</f>
        <v>16169</v>
      </c>
      <c r="LL74" s="284">
        <f>'LibPAS export'!NM76</f>
        <v>16169</v>
      </c>
      <c r="LM74" s="284">
        <f>'LibPAS export'!NN76</f>
        <v>3681</v>
      </c>
      <c r="LN74" s="284">
        <f>'LibPAS export'!NO76</f>
        <v>0.82913369999999997</v>
      </c>
      <c r="LO74" s="284">
        <f>'LibPAS export'!NP76</f>
        <v>5.8919399999999997E-2</v>
      </c>
      <c r="LP74" s="284">
        <f>'LibPAS export'!NQ76</f>
        <v>0.1119469</v>
      </c>
      <c r="LQ74" s="284">
        <f>'LibPAS export'!NR76</f>
        <v>0.33734999999999998</v>
      </c>
      <c r="LR74" s="284">
        <f>'LibPAS export'!NS76</f>
        <v>1.03043</v>
      </c>
      <c r="LS74" s="284">
        <f>'LibPAS export'!NT76</f>
        <v>0.25413999999999998</v>
      </c>
      <c r="LT74" s="284">
        <f>'LibPAS export'!NU76</f>
        <v>34</v>
      </c>
      <c r="LU74" s="284">
        <f>'LibPAS export'!NV76</f>
        <v>2.4238200000000001</v>
      </c>
      <c r="LV74" s="284">
        <f>'LibPAS export'!NW76</f>
        <v>17</v>
      </c>
      <c r="LW74" s="284">
        <f>'LibPAS export'!NX76</f>
        <v>2.0096699999999998</v>
      </c>
      <c r="LX74" s="284">
        <f>'LibPAS export'!NY76</f>
        <v>0.18248</v>
      </c>
      <c r="LY74" s="284">
        <f>'LibPAS export'!NZ76</f>
        <v>0.15956999999999999</v>
      </c>
      <c r="LZ74" s="285">
        <f>'LibPAS export'!EH76</f>
        <v>5.3927299999999997E-2</v>
      </c>
      <c r="MA74" s="285">
        <f>'LibPAS export'!EI76</f>
        <v>7.8300000000000006E-5</v>
      </c>
      <c r="MB74" s="285">
        <f>'LibPAS export'!EJ76</f>
        <v>0.25867380000000001</v>
      </c>
      <c r="MC74" s="285">
        <f>'LibPAS export'!EK76</f>
        <v>0</v>
      </c>
      <c r="MD74" s="285">
        <f>'LibPAS export'!EL76</f>
        <v>0.240948</v>
      </c>
      <c r="ME74" s="285">
        <f>'LibPAS export'!EM76</f>
        <v>4.4349999999999999E-4</v>
      </c>
      <c r="MF74" s="285">
        <f>'LibPAS export'!EN76</f>
        <v>0.66196460000000001</v>
      </c>
      <c r="MG74" s="285">
        <f>'LibPAS export'!EO76</f>
        <v>3.6658099999999999E-2</v>
      </c>
      <c r="MH74" s="285">
        <f>'LibPAS export'!EP76</f>
        <v>0.33462979999999998</v>
      </c>
      <c r="MI74" s="285"/>
    </row>
    <row r="75" spans="1:347" x14ac:dyDescent="0.2">
      <c r="A75" s="6" t="str">
        <f>'LibPAS export'!G77</f>
        <v>NC0060</v>
      </c>
      <c r="B75" s="6" t="s">
        <v>2866</v>
      </c>
      <c r="C75" s="203" t="s">
        <v>2116</v>
      </c>
      <c r="D75" s="203" t="s">
        <v>2117</v>
      </c>
      <c r="E75" s="203" t="str">
        <f>'LibPAS export'!AG77</f>
        <v>TRANSYLVANIA COUNTY LIBRARY</v>
      </c>
      <c r="F75" s="203" t="str">
        <f>'LibPAS export'!AJ77</f>
        <v>TRANSYLVANIA</v>
      </c>
      <c r="G75" s="203" t="str">
        <f>'LibPAS export'!Y77</f>
        <v>212 S GASTON ST</v>
      </c>
      <c r="H75" s="203" t="str">
        <f>'LibPAS export'!Z77</f>
        <v>BREVARD</v>
      </c>
      <c r="I75" s="203" t="str">
        <f>'LibPAS export'!AA77</f>
        <v>28712</v>
      </c>
      <c r="J75" s="203" t="str">
        <f>'LibPAS export'!AB77</f>
        <v>3729</v>
      </c>
      <c r="K75" s="203" t="str">
        <f>'LibPAS export'!AC77</f>
        <v>212 S GASTON ST</v>
      </c>
      <c r="L75" s="203" t="str">
        <f>'LibPAS export'!AD77</f>
        <v>BREVARD</v>
      </c>
      <c r="M75" s="203" t="str">
        <f>'LibPAS export'!AE77</f>
        <v>28712</v>
      </c>
      <c r="N75" s="203" t="str">
        <f>'LibPAS export'!AF77</f>
        <v>3729</v>
      </c>
      <c r="O75" s="203" t="str">
        <f>'LibPAS export'!AK77</f>
        <v>Anna Yount</v>
      </c>
      <c r="P75" s="203" t="str">
        <f>'LibPAS export'!AL77</f>
        <v>(828) 884-3151</v>
      </c>
      <c r="Q75" s="203" t="str">
        <f>'LibPAS export'!AM77</f>
        <v>(828) 877-4230</v>
      </c>
      <c r="R75" s="203" t="str">
        <f>'LibPAS export'!AN77</f>
        <v>anna.yount@transylvaniacounty.org</v>
      </c>
      <c r="S75" s="203" t="str">
        <f>'LibPAS export'!AO77</f>
        <v>Saronda Morgan</v>
      </c>
      <c r="T75" s="203" t="str">
        <f>'LibPAS export'!AP77</f>
        <v>Library Program Support Assistant</v>
      </c>
      <c r="U75" s="203" t="str">
        <f>'LibPAS export'!AQ77</f>
        <v>(828) 884-3151</v>
      </c>
      <c r="V75" s="203" t="str">
        <f>'LibPAS export'!AR77</f>
        <v>(828) 877-4230</v>
      </c>
      <c r="W75" s="203" t="str">
        <f>'LibPAS export'!AS77</f>
        <v>saronda.morgan@transylvaniacounty.org</v>
      </c>
      <c r="X75" s="203">
        <f>'LibPAS export'!BB77</f>
        <v>1</v>
      </c>
      <c r="Y75" s="203">
        <f>'LibPAS export'!BC77</f>
        <v>0</v>
      </c>
      <c r="Z75" s="203">
        <f>'LibPAS export'!BD77</f>
        <v>1</v>
      </c>
      <c r="AA75" s="203">
        <f>'LibPAS export'!BE77</f>
        <v>0</v>
      </c>
      <c r="AB75" s="10">
        <f>'LibPAS export'!BH77</f>
        <v>3440</v>
      </c>
      <c r="AC75" s="203">
        <f>'LibPAS export'!BI77</f>
        <v>4.6900000000000004</v>
      </c>
      <c r="AD75" s="203">
        <f>'LibPAS export'!BJ77</f>
        <v>0.94</v>
      </c>
      <c r="AE75" s="203">
        <f>'LibPAS export'!BK77</f>
        <v>5.63</v>
      </c>
      <c r="AF75" s="203">
        <f>'LibPAS export'!BL77</f>
        <v>11.55</v>
      </c>
      <c r="AG75" s="203">
        <f>'LibPAS export'!BM77</f>
        <v>17.18</v>
      </c>
      <c r="AH75" s="286">
        <f>'LibPAS export'!BN77</f>
        <v>0.27299190000000001</v>
      </c>
      <c r="AI75" s="246">
        <f>'LibPAS export'!BO77</f>
        <v>71261</v>
      </c>
      <c r="AJ75" s="246" t="str">
        <f>'LibPAS export'!BP77</f>
        <v>55,087 - 82,621</v>
      </c>
      <c r="AK75" s="274" t="str">
        <f>'LibPAS export'!BQ77</f>
        <v>1994</v>
      </c>
      <c r="AL75" s="276">
        <f>'LibPAS export'!BR77</f>
        <v>32214</v>
      </c>
      <c r="AM75" s="276">
        <f>'LibPAS export'!BS77</f>
        <v>13.59</v>
      </c>
      <c r="AN75" s="276">
        <f>'LibPAS export'!BT77</f>
        <v>13.59</v>
      </c>
      <c r="AO75" s="276">
        <f>'LibPAS export'!BU77</f>
        <v>13.59</v>
      </c>
      <c r="AP75" s="246">
        <f>'LibPAS export'!BW77</f>
        <v>0</v>
      </c>
      <c r="AQ75" s="246">
        <f>'LibPAS export'!BX77</f>
        <v>1035357</v>
      </c>
      <c r="AR75" s="246">
        <f>'LibPAS export'!BY77</f>
        <v>1035357</v>
      </c>
      <c r="AS75" s="246">
        <f>'LibPAS export'!BZ77</f>
        <v>83679</v>
      </c>
      <c r="AT75" s="246">
        <f>'LibPAS export'!CA77</f>
        <v>0</v>
      </c>
      <c r="AU75" s="246">
        <f>'LibPAS export'!CB77</f>
        <v>83679</v>
      </c>
      <c r="AV75" s="246">
        <f>'LibPAS export'!CC77</f>
        <v>71824</v>
      </c>
      <c r="AW75" s="246">
        <f>'LibPAS export'!CD77</f>
        <v>11788</v>
      </c>
      <c r="AX75" s="246">
        <f>'LibPAS export'!CE77</f>
        <v>83612</v>
      </c>
      <c r="AY75" s="246">
        <f>'LibPAS export'!CF77</f>
        <v>17956</v>
      </c>
      <c r="AZ75" s="246">
        <f>'LibPAS export'!BV77</f>
        <v>1220604</v>
      </c>
      <c r="BA75" s="246">
        <f>'LibPAS export'!CH77</f>
        <v>645797</v>
      </c>
      <c r="BB75" s="246">
        <f>'LibPAS export'!CI77</f>
        <v>250924</v>
      </c>
      <c r="BC75" s="246">
        <f>'LibPAS export'!CJ77</f>
        <v>896721</v>
      </c>
      <c r="BD75" s="246">
        <f>'LibPAS export'!CK77</f>
        <v>84575</v>
      </c>
      <c r="BE75" s="246">
        <f>'LibPAS export'!CL77</f>
        <v>14223</v>
      </c>
      <c r="BF75" s="246">
        <f>'LibPAS export'!CM77</f>
        <v>15756</v>
      </c>
      <c r="BG75" s="246">
        <f>'LibPAS export'!CN77</f>
        <v>114554</v>
      </c>
      <c r="BH75" s="246">
        <f>'LibPAS export'!CO77</f>
        <v>209990</v>
      </c>
      <c r="BI75" s="246">
        <f>'LibPAS export'!CP77</f>
        <v>1221265</v>
      </c>
      <c r="BJ75" s="246">
        <f>'LibPAS export'!CQ77</f>
        <v>15635</v>
      </c>
      <c r="BK75" s="283">
        <f>'LibPAS export'!CG77</f>
        <v>1.28092E-2</v>
      </c>
      <c r="BL75" s="246">
        <f>'LibPAS export'!CR77</f>
        <v>0</v>
      </c>
      <c r="BM75" s="246">
        <f>'LibPAS export'!CS77</f>
        <v>0</v>
      </c>
      <c r="BN75" s="246">
        <f>'LibPAS export'!CT77</f>
        <v>0</v>
      </c>
      <c r="BO75" s="246">
        <f>'LibPAS export'!CU77</f>
        <v>0</v>
      </c>
      <c r="BP75" s="246">
        <f>'LibPAS export'!CV77</f>
        <v>0</v>
      </c>
      <c r="BQ75" s="246">
        <f>'LibPAS export'!CW77</f>
        <v>0</v>
      </c>
      <c r="BR75" s="10">
        <f>'LibPAS export'!CY77</f>
        <v>36394</v>
      </c>
      <c r="BS75" s="10">
        <f>'LibPAS export'!CZ77</f>
        <v>39021</v>
      </c>
      <c r="BT75" s="10">
        <f>'LibPAS export'!DA77</f>
        <v>75415</v>
      </c>
      <c r="BU75" s="10">
        <f>'LibPAS export'!DB77</f>
        <v>19500</v>
      </c>
      <c r="BV75" s="10">
        <f>'LibPAS export'!DC77</f>
        <v>13468</v>
      </c>
      <c r="BW75" s="10">
        <f>'LibPAS export'!DD77</f>
        <v>32968</v>
      </c>
      <c r="BX75" s="10">
        <f>'LibPAS export'!DE77</f>
        <v>4618</v>
      </c>
      <c r="BY75" s="10">
        <f>'LibPAS export'!DF77</f>
        <v>1892</v>
      </c>
      <c r="BZ75" s="10">
        <f>'LibPAS export'!DG77</f>
        <v>6510</v>
      </c>
      <c r="CA75" s="10">
        <f>'LibPAS export'!DH77</f>
        <v>114893</v>
      </c>
      <c r="CB75" s="10" t="str">
        <f>'LibPAS export'!DI77</f>
        <v/>
      </c>
      <c r="CC75" s="10">
        <f>'LibPAS export'!DJ77</f>
        <v>114893</v>
      </c>
      <c r="CD75" s="10">
        <f>'LibPAS export'!DK77</f>
        <v>286</v>
      </c>
      <c r="CE75" s="258">
        <f>'LibPAS export'!DX77</f>
        <v>44411</v>
      </c>
      <c r="CF75" s="244">
        <f>'LibPAS export'!DP77</f>
        <v>6</v>
      </c>
      <c r="CG75" s="244">
        <f>'LibPAS export'!DQ77</f>
        <v>67</v>
      </c>
      <c r="CH75" s="244">
        <f>'LibPAS export'!DR77</f>
        <v>73</v>
      </c>
      <c r="CI75" s="258">
        <f>'LibPAS export'!DM77</f>
        <v>5864</v>
      </c>
      <c r="CJ75" s="258">
        <f>'LibPAS export'!EC77</f>
        <v>11637</v>
      </c>
      <c r="CK75" s="258">
        <f>'LibPAS export'!DN77</f>
        <v>5594</v>
      </c>
      <c r="CL75" s="258">
        <f>'LibPAS export'!EG77</f>
        <v>793</v>
      </c>
      <c r="CM75" s="203">
        <f>'LibPAS export'!DS77</f>
        <v>0</v>
      </c>
      <c r="CN75" s="203">
        <f>'LibPAS export'!EQ77</f>
        <v>12</v>
      </c>
      <c r="CO75" s="244">
        <f>'LibPAS export'!DL77</f>
        <v>113</v>
      </c>
      <c r="CP75" s="10">
        <f>'LibPAS export'!ET77</f>
        <v>102497</v>
      </c>
      <c r="CQ75" s="10">
        <f>'LibPAS export'!EU77</f>
        <v>44590</v>
      </c>
      <c r="CR75" s="10">
        <f>'LibPAS export'!EV77</f>
        <v>147087</v>
      </c>
      <c r="CS75" s="10">
        <f>'LibPAS export'!EW77</f>
        <v>13017</v>
      </c>
      <c r="CT75" s="10">
        <f>'LibPAS export'!EX77</f>
        <v>1513</v>
      </c>
      <c r="CU75" s="10">
        <f>'LibPAS export'!EY77</f>
        <v>14530</v>
      </c>
      <c r="CV75" s="10">
        <f>'LibPAS export'!EZ77</f>
        <v>57151</v>
      </c>
      <c r="CW75" s="10">
        <f>'LibPAS export'!FA77</f>
        <v>22204</v>
      </c>
      <c r="CX75" s="10">
        <f>'LibPAS export'!FB77</f>
        <v>79355</v>
      </c>
      <c r="CY75" s="10">
        <f>'LibPAS export'!FC77</f>
        <v>240972</v>
      </c>
      <c r="CZ75" s="10">
        <f>'LibPAS export'!FE77</f>
        <v>0</v>
      </c>
      <c r="DA75" s="10" t="str">
        <f>'LibPAS export'!FF77</f>
        <v/>
      </c>
      <c r="DB75" s="10">
        <f>'LibPAS export'!FG77</f>
        <v>240972</v>
      </c>
      <c r="DC75" s="10">
        <f>'LibPAS export'!FH77</f>
        <v>24079</v>
      </c>
      <c r="DD75" s="10">
        <f>'LibPAS export'!FQ77</f>
        <v>3388</v>
      </c>
      <c r="DE75" s="10">
        <f t="shared" si="1"/>
        <v>27467</v>
      </c>
      <c r="DF75" s="10">
        <f>'LibPAS export'!FI77</f>
        <v>71425</v>
      </c>
      <c r="DG75" s="10">
        <f>'LibPAS export'!FN77</f>
        <v>13185</v>
      </c>
      <c r="DH75" s="10">
        <f>'LibPAS export'!FR77</f>
        <v>0</v>
      </c>
      <c r="DI75" s="10">
        <f>'LibPAS export'!FS77</f>
        <v>16573</v>
      </c>
      <c r="DJ75" s="258" t="str">
        <f>'LibPAS export'!FJ77</f>
        <v/>
      </c>
      <c r="DK75" s="258">
        <f>'LibPAS export'!FK77</f>
        <v>95504</v>
      </c>
      <c r="DL75" s="10">
        <f>'LibPAS export'!FU77</f>
        <v>341323</v>
      </c>
      <c r="DM75" s="10" t="str">
        <f>'LibPAS export'!FV77</f>
        <v/>
      </c>
      <c r="DN75" s="10">
        <f>'LibPAS export'!FW77</f>
        <v>11692</v>
      </c>
      <c r="DO75" s="10" t="str">
        <f>'LibPAS export'!FX77</f>
        <v/>
      </c>
      <c r="DP75" s="10">
        <f>'LibPAS export'!ER77</f>
        <v>353015</v>
      </c>
      <c r="DQ75" s="10">
        <f>'LibPAS export'!FY77</f>
        <v>321</v>
      </c>
      <c r="DR75" s="10">
        <f>'LibPAS export'!GA77</f>
        <v>16988</v>
      </c>
      <c r="DS75" s="10">
        <f>'LibPAS export'!GB77</f>
        <v>3725</v>
      </c>
      <c r="DT75" s="10">
        <f>'LibPAS export'!GC77</f>
        <v>20713</v>
      </c>
      <c r="DU75" s="10">
        <f>'LibPAS export'!GD77</f>
        <v>243447</v>
      </c>
      <c r="DV75" s="244">
        <f>'LibPAS export'!GO77</f>
        <v>82</v>
      </c>
      <c r="DW75" s="244">
        <f>'LibPAS export'!GP77</f>
        <v>17</v>
      </c>
      <c r="DX75" s="244">
        <f>'LibPAS export'!GQ77</f>
        <v>184</v>
      </c>
      <c r="DY75" s="244">
        <f>'LibPAS export'!GR77</f>
        <v>14</v>
      </c>
      <c r="DZ75" s="244">
        <f>'LibPAS export'!GS77</f>
        <v>49</v>
      </c>
      <c r="EA75" s="244">
        <f>'LibPAS export'!GT77</f>
        <v>0</v>
      </c>
      <c r="EB75" s="244">
        <f>'LibPAS export'!GU77</f>
        <v>346</v>
      </c>
      <c r="EC75" s="244">
        <f>'LibPAS export'!GV77</f>
        <v>4262</v>
      </c>
      <c r="ED75" s="244">
        <f>'LibPAS export'!GW77</f>
        <v>996</v>
      </c>
      <c r="EE75" s="244">
        <f>'LibPAS export'!GX77</f>
        <v>5258</v>
      </c>
      <c r="EF75" s="10">
        <f>'LibPAS export'!HB77</f>
        <v>5589</v>
      </c>
      <c r="EG75" s="10">
        <f>'LibPAS export'!HC77</f>
        <v>2114</v>
      </c>
      <c r="EH75" s="10">
        <f>'LibPAS export'!HD77</f>
        <v>7703</v>
      </c>
      <c r="EI75" s="10">
        <f>'LibPAS export'!GY77</f>
        <v>741</v>
      </c>
      <c r="EJ75" s="10">
        <f>'LibPAS export'!GZ77</f>
        <v>0</v>
      </c>
      <c r="EK75" s="10">
        <f>'LibPAS export'!HA77</f>
        <v>741</v>
      </c>
      <c r="EL75" s="10">
        <f>'LibPAS export'!HE77</f>
        <v>13702</v>
      </c>
      <c r="EM75" s="10" t="s">
        <v>5026</v>
      </c>
      <c r="EN75" s="10" t="s">
        <v>5026</v>
      </c>
      <c r="EO75" s="10" t="s">
        <v>5026</v>
      </c>
      <c r="EP75" s="10" t="s">
        <v>5026</v>
      </c>
      <c r="EQ75" s="258">
        <f>'LibPAS export'!HQ77</f>
        <v>658</v>
      </c>
      <c r="ER75" s="258">
        <f>'LibPAS export'!HR77</f>
        <v>9047</v>
      </c>
      <c r="ES75" s="10">
        <f>'LibPAS export'!HL77</f>
        <v>22526</v>
      </c>
      <c r="ET75" s="10" t="str">
        <f>'LibPAS export'!HJ77</f>
        <v>Did not track this year</v>
      </c>
      <c r="EU75" s="10" t="str">
        <f>'LibPAS export'!HK77</f>
        <v>Did not track this year</v>
      </c>
      <c r="EV75" s="244">
        <f>'LibPAS export'!HS77</f>
        <v>2197</v>
      </c>
      <c r="EW75" s="244">
        <f>'LibPAS export'!HT77</f>
        <v>554</v>
      </c>
      <c r="EX75" s="203" t="str">
        <f>'LibPAS export'!AT77</f>
        <v>library.transylvaniacounty.org</v>
      </c>
      <c r="EY75" s="244">
        <f>'LibPAS export'!HU77</f>
        <v>38</v>
      </c>
      <c r="EZ75" s="244">
        <f>'LibPAS export'!HV77</f>
        <v>47</v>
      </c>
      <c r="FA75" s="258">
        <f>'LibPAS export'!HW77</f>
        <v>38684</v>
      </c>
      <c r="FB75" s="10">
        <f>'LibPAS export'!HY77</f>
        <v>92586</v>
      </c>
      <c r="FC75" s="10">
        <f>'LibPAS export'!HZ77</f>
        <v>22471</v>
      </c>
      <c r="FD75" s="203" t="s">
        <v>1530</v>
      </c>
      <c r="FE75" s="203" t="s">
        <v>1530</v>
      </c>
      <c r="FF75" s="203" t="s">
        <v>1530</v>
      </c>
      <c r="FG75" s="203" t="s">
        <v>1530</v>
      </c>
      <c r="FH75" s="203" t="s">
        <v>1530</v>
      </c>
      <c r="FI75" s="203" t="s">
        <v>1530</v>
      </c>
      <c r="FJ75" s="203" t="s">
        <v>1530</v>
      </c>
      <c r="FK75" s="203" t="s">
        <v>1530</v>
      </c>
      <c r="FL75" s="203" t="s">
        <v>1530</v>
      </c>
      <c r="FM75" s="203" t="s">
        <v>1530</v>
      </c>
      <c r="FN75" s="203" t="s">
        <v>1530</v>
      </c>
      <c r="FO75" s="203" t="s">
        <v>1530</v>
      </c>
      <c r="FP75" s="203" t="s">
        <v>1530</v>
      </c>
      <c r="FQ75" s="203" t="s">
        <v>1530</v>
      </c>
      <c r="FR75" s="203" t="s">
        <v>1530</v>
      </c>
      <c r="FS75" s="203" t="s">
        <v>1530</v>
      </c>
      <c r="FT75" s="203" t="s">
        <v>1530</v>
      </c>
      <c r="FU75" s="203" t="s">
        <v>1530</v>
      </c>
      <c r="FV75" s="203" t="s">
        <v>1530</v>
      </c>
      <c r="FW75" s="203" t="s">
        <v>1530</v>
      </c>
      <c r="FX75" s="203" t="s">
        <v>1530</v>
      </c>
      <c r="FY75" s="203" t="s">
        <v>1530</v>
      </c>
      <c r="FZ75" s="203" t="s">
        <v>1530</v>
      </c>
      <c r="GA75" s="203" t="s">
        <v>1530</v>
      </c>
      <c r="GB75" s="203" t="s">
        <v>1530</v>
      </c>
      <c r="GC75" s="203" t="str">
        <f>'LibPAS export'!G77</f>
        <v>NC0060</v>
      </c>
      <c r="GD75" s="203" t="str">
        <f>'LibPAS export'!H77</f>
        <v>C-TRANSYLVANIA</v>
      </c>
      <c r="GE75" s="203" t="str">
        <f>'LibPAS export'!I77</f>
        <v>NO</v>
      </c>
      <c r="GF75" s="203" t="str">
        <f>'LibPAS export'!J77</f>
        <v>CO</v>
      </c>
      <c r="GG75" s="203" t="str">
        <f>'LibPAS export'!K77</f>
        <v>MO</v>
      </c>
      <c r="GH75" s="203" t="str">
        <f>'LibPAS export'!L77</f>
        <v>Y</v>
      </c>
      <c r="GI75" s="203" t="str">
        <f>'LibPAS export'!M77</f>
        <v>CO1</v>
      </c>
      <c r="GJ75" s="203" t="str">
        <f>'LibPAS export'!N77</f>
        <v>N</v>
      </c>
      <c r="GK75" s="258">
        <f>'LibPAS export'!O77</f>
        <v>33189</v>
      </c>
      <c r="GL75" s="203">
        <f>'LibPAS export'!AH77</f>
        <v>2</v>
      </c>
      <c r="GM75" s="203" t="str">
        <f>'LibPAS export'!AI77</f>
        <v>County</v>
      </c>
      <c r="GN75" s="203" t="str">
        <f>'LibPAS export'!P77</f>
        <v>Yes</v>
      </c>
      <c r="GO75" s="203">
        <f>'LibPAS export'!Q77</f>
        <v>708</v>
      </c>
      <c r="GP75" s="203">
        <f>'LibPAS export'!R77</f>
        <v>51</v>
      </c>
      <c r="GQ75" s="203">
        <f>'LibPAS export'!S77</f>
        <v>2394</v>
      </c>
      <c r="GR75" s="203">
        <f>'LibPAS export'!T77</f>
        <v>19132</v>
      </c>
      <c r="GS75" s="203">
        <f>'LibPAS export'!U77</f>
        <v>93</v>
      </c>
      <c r="GT75" s="203">
        <f>'LibPAS export'!V77</f>
        <v>24</v>
      </c>
      <c r="GU75" s="203">
        <f>'LibPAS export'!W77</f>
        <v>235</v>
      </c>
      <c r="GV75" s="203">
        <f>'LibPAS export'!X77</f>
        <v>4186</v>
      </c>
      <c r="GW75" s="283">
        <f>'LibPAS export'!GF77</f>
        <v>0.56218000000000001</v>
      </c>
      <c r="GX75" s="283">
        <f>'LibPAS export'!GG77</f>
        <v>0.38374000000000003</v>
      </c>
      <c r="GY75" s="245">
        <f>'LibPAS export'!GH77</f>
        <v>39.60116</v>
      </c>
      <c r="GZ75" s="245">
        <f>'LibPAS export'!GI77</f>
        <v>38.904040000000002</v>
      </c>
      <c r="HA75" s="245">
        <f>'LibPAS export'!GJ77</f>
        <v>53.111109999999996</v>
      </c>
      <c r="HB75" s="284">
        <f>'LibPAS export'!JC77</f>
        <v>3.45953</v>
      </c>
      <c r="HC75" s="284">
        <f>'LibPAS export'!JD77</f>
        <v>2.5401799999999999</v>
      </c>
      <c r="HD75" s="284">
        <f>'LibPAS export'!JE77</f>
        <v>0.32450000000000001</v>
      </c>
      <c r="HE75" s="284">
        <f>'LibPAS export'!JF77</f>
        <v>58.961280000000002</v>
      </c>
      <c r="HF75" s="284">
        <f>'LibPAS export'!JG77</f>
        <v>43.292670000000001</v>
      </c>
      <c r="HG75" s="284">
        <f>'LibPAS export'!JH77</f>
        <v>5.5305400000000002</v>
      </c>
      <c r="HH75" s="284">
        <f>'LibPAS export'!JI77</f>
        <v>5.0165499999999996</v>
      </c>
      <c r="HI75" s="284">
        <f>'LibPAS export'!JJ77</f>
        <v>3.68343</v>
      </c>
      <c r="HJ75" s="284">
        <f>'LibPAS export'!JK77</f>
        <v>0.47055000000000002</v>
      </c>
      <c r="HK75" s="284">
        <f>'LibPAS export'!JL77</f>
        <v>54.215800000000002</v>
      </c>
      <c r="HL75" s="284">
        <f>'LibPAS export'!JM77</f>
        <v>39.80827</v>
      </c>
      <c r="HM75" s="284">
        <f>'LibPAS export'!JN77</f>
        <v>5.0854100000000004</v>
      </c>
      <c r="HN75" s="284">
        <f>'LibPAS export'!JO77</f>
        <v>89.130420000000001</v>
      </c>
      <c r="HO75" s="284">
        <f>'LibPAS export'!JP77</f>
        <v>65.44453</v>
      </c>
      <c r="HP75" s="284">
        <f>'LibPAS export'!JQ77</f>
        <v>8.3603900000000007</v>
      </c>
      <c r="HQ75" s="284">
        <f>'LibPAS export'!JR77</f>
        <v>13.008100000000001</v>
      </c>
      <c r="HR75" s="284">
        <f>'LibPAS export'!JS77</f>
        <v>9.5512700000000006</v>
      </c>
      <c r="HS75" s="284">
        <f>'LibPAS export'!JT77</f>
        <v>1.2201500000000001</v>
      </c>
      <c r="HT75" s="284">
        <f>'LibPAS export'!JU77</f>
        <v>10.636509999999999</v>
      </c>
      <c r="HU75" s="284">
        <f>'LibPAS export'!JV77</f>
        <v>7.3351699999999997</v>
      </c>
      <c r="HV75" s="284">
        <f>'LibPAS export'!JW77</f>
        <v>106.06865000000001</v>
      </c>
      <c r="HW75" s="284">
        <f>'LibPAS export'!JX77</f>
        <v>26.746490000000001</v>
      </c>
      <c r="HX75" s="284">
        <f>'LibPAS export'!JY77</f>
        <v>0.67871999999999999</v>
      </c>
      <c r="HY75" s="284">
        <f>'LibPAS export'!JZ77</f>
        <v>2.8288000000000002</v>
      </c>
      <c r="HZ75" s="284">
        <f>'LibPAS export'!KA77</f>
        <v>0.62409000000000003</v>
      </c>
      <c r="IA75" s="284">
        <f>'LibPAS export'!KB77</f>
        <v>0.41284999999999999</v>
      </c>
      <c r="IB75" s="284">
        <f>'LibPAS export'!KC77</f>
        <v>6.6199999999999995E-2</v>
      </c>
      <c r="IC75" s="284">
        <f>'LibPAS export'!KD77</f>
        <v>1.669E-2</v>
      </c>
      <c r="ID75" s="284">
        <f>'LibPAS export'!KE77</f>
        <v>1.16557</v>
      </c>
      <c r="IE75" s="284">
        <f>'LibPAS export'!KF77</f>
        <v>0.15842999999999999</v>
      </c>
      <c r="IF75" s="284">
        <f>'LibPAS export'!KG77</f>
        <v>0.23208999999999999</v>
      </c>
      <c r="IG75" s="284">
        <f>'LibPAS export'!KH77</f>
        <v>1311</v>
      </c>
      <c r="IH75" s="284">
        <f>'LibPAS export'!KI77</f>
        <v>4802</v>
      </c>
      <c r="II75" s="284">
        <f>'LibPAS export'!KJ77</f>
        <v>4001</v>
      </c>
      <c r="IJ75" s="284">
        <f>'LibPAS export'!KK77</f>
        <v>14170</v>
      </c>
      <c r="IK75" s="284">
        <f>'LibPAS export'!KL77</f>
        <v>51907</v>
      </c>
      <c r="IL75" s="284">
        <f>'LibPAS export'!KM77</f>
        <v>43241</v>
      </c>
      <c r="IM75" s="284">
        <f>'LibPAS export'!KN77</f>
        <v>62702</v>
      </c>
      <c r="IN75" s="284">
        <f>'LibPAS export'!KO77</f>
        <v>75269</v>
      </c>
      <c r="IO75" s="284">
        <f>'LibPAS export'!KP77</f>
        <v>1.9027099999999999</v>
      </c>
      <c r="IP75" s="284">
        <f>'LibPAS export'!KQ77</f>
        <v>20548</v>
      </c>
      <c r="IQ75" s="284">
        <f>'LibPAS export'!KR77</f>
        <v>9.8788599999999995</v>
      </c>
      <c r="IR75" s="284">
        <f>'LibPAS export'!KS77</f>
        <v>2.52129</v>
      </c>
      <c r="IS75" s="284">
        <f>'LibPAS export'!KT77</f>
        <v>31.195789999999999</v>
      </c>
      <c r="IT75" s="284">
        <f>'LibPAS export'!KU77</f>
        <v>2.5192700000000001</v>
      </c>
      <c r="IU75" s="284">
        <f>'LibPAS export'!KV77</f>
        <v>0.54101999999999995</v>
      </c>
      <c r="IV75" s="284">
        <f>'LibPAS export'!KW77</f>
        <v>36.777369999999998</v>
      </c>
      <c r="IW75" s="284">
        <f>'LibPAS export'!KX77</f>
        <v>27.018619999999999</v>
      </c>
      <c r="IX75" s="284">
        <f>'LibPAS export'!KY77</f>
        <v>5.5902000000000003</v>
      </c>
      <c r="IY75" s="284">
        <f>'LibPAS export'!KZ77</f>
        <v>0</v>
      </c>
      <c r="IZ75" s="284">
        <f>'LibPAS export'!LA77</f>
        <v>3.3999999999999998E-3</v>
      </c>
      <c r="JA75" s="284">
        <f>'LibPAS export'!LB77</f>
        <v>1.33812</v>
      </c>
      <c r="JB75" s="284">
        <f>'LibPAS export'!LC77</f>
        <v>2.2000000000000001E-3</v>
      </c>
      <c r="JC75" s="284">
        <f>'LibPAS export'!LD77</f>
        <v>0.22642999999999999</v>
      </c>
      <c r="JD75" s="284">
        <f>'LibPAS export'!LE77</f>
        <v>0.82943</v>
      </c>
      <c r="JE75" s="284">
        <f>'LibPAS export'!LF77</f>
        <v>5.4555100000000003</v>
      </c>
      <c r="JF75" s="284">
        <f>'LibPAS export'!LG77</f>
        <v>3.4617800000000001</v>
      </c>
      <c r="JG75" s="284">
        <f>'LibPAS export'!LH77</f>
        <v>0.34800999999999999</v>
      </c>
      <c r="JH75" s="284">
        <f>'LibPAS export'!LI77</f>
        <v>2144</v>
      </c>
      <c r="JI75" s="284">
        <f>'LibPAS export'!LJ77</f>
        <v>3.5243600000000002</v>
      </c>
      <c r="JJ75" s="284">
        <f>'LibPAS export'!LK77</f>
        <v>6.3270999999999997</v>
      </c>
      <c r="JK75" s="284">
        <f>'LibPAS export'!LL77</f>
        <v>844</v>
      </c>
      <c r="JL75" s="284">
        <f>'LibPAS export'!LM77</f>
        <v>308</v>
      </c>
      <c r="JM75" s="284">
        <f>'LibPAS export'!LN77</f>
        <v>36.797280000000001</v>
      </c>
      <c r="JN75" s="284">
        <f>'LibPAS export'!LO77</f>
        <v>3.4515699999999998</v>
      </c>
      <c r="JO75" s="284">
        <f>'LibPAS export'!LP77</f>
        <v>2.5482800000000001</v>
      </c>
      <c r="JP75" s="284">
        <f>'LibPAS export'!LQ77</f>
        <v>0.51763999999999999</v>
      </c>
      <c r="JQ75" s="284">
        <f>'LibPAS export'!LR77</f>
        <v>0.14130999999999999</v>
      </c>
      <c r="JR75" s="284">
        <f>'LibPAS export'!LS77</f>
        <v>0.55762</v>
      </c>
      <c r="JS75" s="284">
        <f>'LibPAS export'!LT77</f>
        <v>42</v>
      </c>
      <c r="JT75" s="284">
        <f>'LibPAS export'!LU77</f>
        <v>10</v>
      </c>
      <c r="JU75" s="284">
        <f>'LibPAS export'!LV77</f>
        <v>1.45007</v>
      </c>
      <c r="JV75" s="284">
        <f>'LibPAS export'!LW77</f>
        <v>6788</v>
      </c>
      <c r="JW75" s="284">
        <f>'LibPAS export'!LX77</f>
        <v>70.769480000000001</v>
      </c>
      <c r="JX75" s="284">
        <f>'LibPAS export'!LY77</f>
        <v>4681</v>
      </c>
      <c r="JY75" s="284">
        <f>'LibPAS export'!LZ77</f>
        <v>6.54826</v>
      </c>
      <c r="JZ75" s="284">
        <f>'LibPAS export'!MA77</f>
        <v>102.62063999999999</v>
      </c>
      <c r="KA75" s="284">
        <f>'LibPAS export'!MB77</f>
        <v>9.2530000000000001E-2</v>
      </c>
      <c r="KB75" s="284">
        <f>'LibPAS export'!MC77</f>
        <v>433</v>
      </c>
      <c r="KC75" s="284">
        <f>'LibPAS export'!MD77</f>
        <v>0.52556999999999998</v>
      </c>
      <c r="KD75" s="284">
        <f>'LibPAS export'!ME77</f>
        <v>0.47055000000000002</v>
      </c>
      <c r="KE75" s="284">
        <f>'LibPAS export'!MF77</f>
        <v>0.76210999999999995</v>
      </c>
      <c r="KF75" s="284">
        <f>'LibPAS export'!MG77</f>
        <v>10.364879999999999</v>
      </c>
      <c r="KG75" s="284">
        <f>'LibPAS export'!MH77</f>
        <v>17.04316</v>
      </c>
      <c r="KH75" s="284">
        <f>'LibPAS export'!MI77</f>
        <v>5.0165499999999996</v>
      </c>
      <c r="KI75" s="284">
        <f>'LibPAS export'!MJ77</f>
        <v>33.076920000000001</v>
      </c>
      <c r="KJ75" s="284">
        <f>'LibPAS export'!MK77</f>
        <v>52195</v>
      </c>
      <c r="KK75" s="284">
        <f>'LibPAS export'!ML77</f>
        <v>37590</v>
      </c>
      <c r="KL75" s="284">
        <f>'LibPAS export'!MM77</f>
        <v>4.8669999999999998E-2</v>
      </c>
      <c r="KM75" s="284">
        <f>'LibPAS export'!MN77</f>
        <v>0.76266999999999996</v>
      </c>
      <c r="KN75" s="284">
        <f>'LibPAS export'!MO77</f>
        <v>7.0569999999999994E-2</v>
      </c>
      <c r="KO75" s="284">
        <f>'LibPAS export'!MP77</f>
        <v>1.329E-2</v>
      </c>
      <c r="KP75" s="284">
        <f>'LibPAS export'!MQ77</f>
        <v>0.2082</v>
      </c>
      <c r="KQ75" s="284">
        <f>'LibPAS export'!MR77</f>
        <v>1.9259999999999999E-2</v>
      </c>
      <c r="KR75" s="284">
        <f>'LibPAS export'!MS77</f>
        <v>0.83303729999999998</v>
      </c>
      <c r="KS75" s="284">
        <f>'LibPAS export'!MT77</f>
        <v>0.32770660000000001</v>
      </c>
      <c r="KT75" s="284">
        <f>'LibPAS export'!MU77</f>
        <v>0.67229340000000004</v>
      </c>
      <c r="KU75" s="284">
        <f>'LibPAS export'!MV77</f>
        <v>0.27982390000000001</v>
      </c>
      <c r="KV75" s="284">
        <f>'LibPAS export'!MW77</f>
        <v>0.72017609999999999</v>
      </c>
      <c r="KW75" s="284">
        <f>'LibPAS export'!MX77</f>
        <v>9.3799499999999994E-2</v>
      </c>
      <c r="KX75" s="284">
        <f>'LibPAS export'!MY77</f>
        <v>1.16461E-2</v>
      </c>
      <c r="KY75" s="284">
        <f>'LibPAS export'!MZ77</f>
        <v>0.20546239999999999</v>
      </c>
      <c r="KZ75" s="284">
        <f>'LibPAS export'!NA77</f>
        <v>1.29014E-2</v>
      </c>
      <c r="LA75" s="284">
        <f>'LibPAS export'!NB77</f>
        <v>0.17194470000000001</v>
      </c>
      <c r="LB75" s="284">
        <f>'LibPAS export'!NC77</f>
        <v>6.9251999999999994E-2</v>
      </c>
      <c r="LC75" s="284">
        <f>'LibPAS export'!ND77</f>
        <v>0.52879350000000003</v>
      </c>
      <c r="LD75" s="284">
        <f>'LibPAS export'!NE77</f>
        <v>0.73425589999999996</v>
      </c>
      <c r="LE75" s="284">
        <f>'LibPAS export'!NF77</f>
        <v>6.8500500000000006E-2</v>
      </c>
      <c r="LF75" s="284">
        <f>'LibPAS export'!NG77</f>
        <v>0.84823329999999997</v>
      </c>
      <c r="LG75" s="284">
        <f>'LibPAS export'!NH77</f>
        <v>1.47107E-2</v>
      </c>
      <c r="LH75" s="284">
        <f>'LibPAS export'!NI77</f>
        <v>6.8555400000000002E-2</v>
      </c>
      <c r="LI75" s="284">
        <f>'LibPAS export'!NJ77</f>
        <v>14605</v>
      </c>
      <c r="LJ75" s="284">
        <f>'LibPAS export'!NK77</f>
        <v>11.75334</v>
      </c>
      <c r="LK75" s="284">
        <f>'LibPAS export'!NL77</f>
        <v>5895</v>
      </c>
      <c r="LL75" s="284">
        <f>'LibPAS export'!NM77</f>
        <v>7076</v>
      </c>
      <c r="LM75" s="284">
        <f>'LibPAS export'!NN77</f>
        <v>1931</v>
      </c>
      <c r="LN75" s="284">
        <f>'LibPAS export'!NO77</f>
        <v>0.73829809999999996</v>
      </c>
      <c r="LO75" s="284">
        <f>'LibPAS export'!NP77</f>
        <v>0.1241598</v>
      </c>
      <c r="LP75" s="284">
        <f>'LibPAS export'!NQ77</f>
        <v>0.1375421</v>
      </c>
      <c r="LQ75" s="284">
        <f>'LibPAS export'!NR77</f>
        <v>0.54662999999999995</v>
      </c>
      <c r="LR75" s="284">
        <f>'LibPAS export'!NS77</f>
        <v>1.40686</v>
      </c>
      <c r="LS75" s="284">
        <f>'LibPAS export'!NT77</f>
        <v>0.39367000000000002</v>
      </c>
      <c r="LT75" s="284">
        <f>'LibPAS export'!NU77</f>
        <v>24</v>
      </c>
      <c r="LU75" s="284">
        <f>'LibPAS export'!NV77</f>
        <v>4.1739899999999999</v>
      </c>
      <c r="LV75" s="284">
        <f>'LibPAS export'!NW77</f>
        <v>22</v>
      </c>
      <c r="LW75" s="284">
        <f>'LibPAS export'!NX77</f>
        <v>3.0816499999999998</v>
      </c>
      <c r="LX75" s="284">
        <f>'LibPAS export'!NY77</f>
        <v>0.28905999999999998</v>
      </c>
      <c r="LY75" s="284">
        <f>'LibPAS export'!NZ77</f>
        <v>0.28921000000000002</v>
      </c>
      <c r="LZ75" s="285">
        <f>'LibPAS export'!EH77</f>
        <v>3.44251E-2</v>
      </c>
      <c r="MA75" s="285">
        <f>'LibPAS export'!EI77</f>
        <v>6.0910000000000001E-4</v>
      </c>
      <c r="MB75" s="285">
        <f>'LibPAS export'!EJ77</f>
        <v>0.30636600000000003</v>
      </c>
      <c r="MC75" s="285">
        <f>'LibPAS export'!EK77</f>
        <v>0</v>
      </c>
      <c r="MD75" s="285">
        <f>'LibPAS export'!EL77</f>
        <v>0.23936979999999999</v>
      </c>
      <c r="ME75" s="285">
        <f>'LibPAS export'!EM77</f>
        <v>3.9350000000000002E-4</v>
      </c>
      <c r="MF75" s="285">
        <f>'LibPAS export'!EN77</f>
        <v>0.61925909999999995</v>
      </c>
      <c r="MG75" s="285">
        <f>'LibPAS export'!EO77</f>
        <v>9.4328200000000001E-2</v>
      </c>
      <c r="MH75" s="285">
        <f>'LibPAS export'!EP77</f>
        <v>0.26595190000000002</v>
      </c>
      <c r="MI75" s="285"/>
    </row>
    <row r="76" spans="1:347" x14ac:dyDescent="0.2">
      <c r="A76" s="6" t="str">
        <f>'LibPAS export'!G78</f>
        <v>NC0061</v>
      </c>
      <c r="B76" s="6" t="s">
        <v>2867</v>
      </c>
      <c r="C76" s="203" t="s">
        <v>2119</v>
      </c>
      <c r="D76" s="203" t="s">
        <v>2120</v>
      </c>
      <c r="E76" s="203" t="str">
        <f>'LibPAS export'!AG78</f>
        <v>UNION COUNTY PUBLIC LIBRARY</v>
      </c>
      <c r="F76" s="203" t="str">
        <f>'LibPAS export'!AJ78</f>
        <v>UNION</v>
      </c>
      <c r="G76" s="203" t="str">
        <f>'LibPAS export'!Y78</f>
        <v>316 E WINDSOR ST</v>
      </c>
      <c r="H76" s="203" t="str">
        <f>'LibPAS export'!Z78</f>
        <v>MONROE</v>
      </c>
      <c r="I76" s="203" t="str">
        <f>'LibPAS export'!AA78</f>
        <v>28112</v>
      </c>
      <c r="J76" s="203" t="str">
        <f>'LibPAS export'!AB78</f>
        <v>4842</v>
      </c>
      <c r="K76" s="203" t="str">
        <f>'LibPAS export'!AC78</f>
        <v>316 E WINDSOR ST</v>
      </c>
      <c r="L76" s="203" t="str">
        <f>'LibPAS export'!AD78</f>
        <v>MONROE</v>
      </c>
      <c r="M76" s="203" t="str">
        <f>'LibPAS export'!AE78</f>
        <v>28112</v>
      </c>
      <c r="N76" s="203" t="str">
        <f>'LibPAS export'!AF78</f>
        <v>4842</v>
      </c>
      <c r="O76" s="203" t="str">
        <f>'LibPAS export'!AK78</f>
        <v>Nina Meadows</v>
      </c>
      <c r="P76" s="203" t="str">
        <f>'LibPAS export'!AL78</f>
        <v>(704) 283-8184</v>
      </c>
      <c r="Q76" s="203" t="str">
        <f>'LibPAS export'!AM78</f>
        <v>(704) 282-0657</v>
      </c>
      <c r="R76" s="203" t="str">
        <f>'LibPAS export'!AN78</f>
        <v>nmeadows@union.lib.nc.us</v>
      </c>
      <c r="S76" s="203" t="str">
        <f>'LibPAS export'!AO78</f>
        <v>Beverly Osborn</v>
      </c>
      <c r="T76" s="203" t="str">
        <f>'LibPAS export'!AP78</f>
        <v>Automation Coordinator</v>
      </c>
      <c r="U76" s="203" t="str">
        <f>'LibPAS export'!AQ78</f>
        <v>(704) 283-8184</v>
      </c>
      <c r="V76" s="203" t="str">
        <f>'LibPAS export'!AR78</f>
        <v>(704) 282-0657</v>
      </c>
      <c r="W76" s="203" t="str">
        <f>'LibPAS export'!AS78</f>
        <v>bosborn@union.lib.nc.us</v>
      </c>
      <c r="X76" s="203">
        <f>'LibPAS export'!BB78</f>
        <v>1</v>
      </c>
      <c r="Y76" s="203">
        <f>'LibPAS export'!BC78</f>
        <v>3</v>
      </c>
      <c r="Z76" s="203">
        <f>'LibPAS export'!BD78</f>
        <v>0</v>
      </c>
      <c r="AA76" s="203">
        <f>'LibPAS export'!BE78</f>
        <v>0</v>
      </c>
      <c r="AB76" s="10">
        <f>'LibPAS export'!BH78</f>
        <v>9823</v>
      </c>
      <c r="AC76" s="203">
        <f>'LibPAS export'!BI78</f>
        <v>7</v>
      </c>
      <c r="AD76" s="203">
        <f>'LibPAS export'!BJ78</f>
        <v>2</v>
      </c>
      <c r="AE76" s="203">
        <f>'LibPAS export'!BK78</f>
        <v>9</v>
      </c>
      <c r="AF76" s="203">
        <f>'LibPAS export'!BL78</f>
        <v>36.1</v>
      </c>
      <c r="AG76" s="203">
        <f>'LibPAS export'!BM78</f>
        <v>45.1</v>
      </c>
      <c r="AH76" s="286">
        <f>'LibPAS export'!BN78</f>
        <v>0.1552106</v>
      </c>
      <c r="AI76" s="246">
        <f>'LibPAS export'!BO78</f>
        <v>68484</v>
      </c>
      <c r="AJ76" s="246" t="str">
        <f>'LibPAS export'!BP78</f>
        <v>$68,434-$102,650</v>
      </c>
      <c r="AK76" s="274" t="str">
        <f>'LibPAS export'!BQ78</f>
        <v>2013</v>
      </c>
      <c r="AL76" s="276">
        <f>'LibPAS export'!BR78</f>
        <v>37736</v>
      </c>
      <c r="AM76" s="276">
        <f>'LibPAS export'!BS78</f>
        <v>12.75</v>
      </c>
      <c r="AN76" s="276">
        <f>'LibPAS export'!BT78</f>
        <v>13.52</v>
      </c>
      <c r="AO76" s="276">
        <f>'LibPAS export'!BU78</f>
        <v>16.16</v>
      </c>
      <c r="AP76" s="246">
        <f>'LibPAS export'!BW78</f>
        <v>0</v>
      </c>
      <c r="AQ76" s="246">
        <f>'LibPAS export'!BX78</f>
        <v>4108891</v>
      </c>
      <c r="AR76" s="246">
        <f>'LibPAS export'!BY78</f>
        <v>4108891</v>
      </c>
      <c r="AS76" s="246">
        <f>'LibPAS export'!BZ78</f>
        <v>179296</v>
      </c>
      <c r="AT76" s="246">
        <f>'LibPAS export'!CA78</f>
        <v>73671</v>
      </c>
      <c r="AU76" s="246">
        <f>'LibPAS export'!CB78</f>
        <v>252967</v>
      </c>
      <c r="AV76" s="246">
        <f>'LibPAS export'!CC78</f>
        <v>0</v>
      </c>
      <c r="AW76" s="246">
        <f>'LibPAS export'!CD78</f>
        <v>0</v>
      </c>
      <c r="AX76" s="246">
        <f>'LibPAS export'!CE78</f>
        <v>0</v>
      </c>
      <c r="AY76" s="246">
        <f>'LibPAS export'!CF78</f>
        <v>177956</v>
      </c>
      <c r="AZ76" s="246">
        <f>'LibPAS export'!BV78</f>
        <v>4539814</v>
      </c>
      <c r="BA76" s="246">
        <f>'LibPAS export'!CH78</f>
        <v>1941667</v>
      </c>
      <c r="BB76" s="246">
        <f>'LibPAS export'!CI78</f>
        <v>961161</v>
      </c>
      <c r="BC76" s="246">
        <f>'LibPAS export'!CJ78</f>
        <v>2902828</v>
      </c>
      <c r="BD76" s="246">
        <f>'LibPAS export'!CK78</f>
        <v>282583</v>
      </c>
      <c r="BE76" s="246">
        <f>'LibPAS export'!CL78</f>
        <v>56258</v>
      </c>
      <c r="BF76" s="246">
        <f>'LibPAS export'!CM78</f>
        <v>74574</v>
      </c>
      <c r="BG76" s="246">
        <f>'LibPAS export'!CN78</f>
        <v>413415</v>
      </c>
      <c r="BH76" s="246">
        <f>'LibPAS export'!CO78</f>
        <v>937535</v>
      </c>
      <c r="BI76" s="246">
        <f>'LibPAS export'!CP78</f>
        <v>4253778</v>
      </c>
      <c r="BJ76" s="246">
        <f>'LibPAS export'!CQ78</f>
        <v>93448</v>
      </c>
      <c r="BK76" s="283">
        <f>'LibPAS export'!CG78</f>
        <v>2.0584100000000001E-2</v>
      </c>
      <c r="BL76" s="246">
        <f>'LibPAS export'!CR78</f>
        <v>0</v>
      </c>
      <c r="BM76" s="246">
        <f>'LibPAS export'!CS78</f>
        <v>0</v>
      </c>
      <c r="BN76" s="246">
        <f>'LibPAS export'!CT78</f>
        <v>0</v>
      </c>
      <c r="BO76" s="246">
        <f>'LibPAS export'!CU78</f>
        <v>0</v>
      </c>
      <c r="BP76" s="246">
        <f>'LibPAS export'!CV78</f>
        <v>0</v>
      </c>
      <c r="BQ76" s="246">
        <f>'LibPAS export'!CW78</f>
        <v>0</v>
      </c>
      <c r="BR76" s="10">
        <f>'LibPAS export'!CY78</f>
        <v>47872</v>
      </c>
      <c r="BS76" s="10">
        <f>'LibPAS export'!CZ78</f>
        <v>65735</v>
      </c>
      <c r="BT76" s="10">
        <f>'LibPAS export'!DA78</f>
        <v>113607</v>
      </c>
      <c r="BU76" s="10">
        <f>'LibPAS export'!DB78</f>
        <v>52575</v>
      </c>
      <c r="BV76" s="10">
        <f>'LibPAS export'!DC78</f>
        <v>21942</v>
      </c>
      <c r="BW76" s="10">
        <f>'LibPAS export'!DD78</f>
        <v>74517</v>
      </c>
      <c r="BX76" s="10">
        <f>'LibPAS export'!DE78</f>
        <v>10404</v>
      </c>
      <c r="BY76" s="10" t="str">
        <f>'LibPAS export'!DF78</f>
        <v/>
      </c>
      <c r="BZ76" s="10" t="str">
        <f>'LibPAS export'!DG78</f>
        <v/>
      </c>
      <c r="CA76" s="10">
        <f>'LibPAS export'!DH78</f>
        <v>198528</v>
      </c>
      <c r="CB76" s="10" t="str">
        <f>'LibPAS export'!DI78</f>
        <v/>
      </c>
      <c r="CC76" s="10">
        <f>'LibPAS export'!DJ78</f>
        <v>198528</v>
      </c>
      <c r="CD76" s="10">
        <f>'LibPAS export'!DK78</f>
        <v>2844</v>
      </c>
      <c r="CE76" s="258">
        <f>'LibPAS export'!DX78</f>
        <v>31182</v>
      </c>
      <c r="CF76" s="244">
        <f>'LibPAS export'!DP78</f>
        <v>9</v>
      </c>
      <c r="CG76" s="244">
        <f>'LibPAS export'!DQ78</f>
        <v>67</v>
      </c>
      <c r="CH76" s="244">
        <f>'LibPAS export'!DR78</f>
        <v>76</v>
      </c>
      <c r="CI76" s="258">
        <f>'LibPAS export'!DM78</f>
        <v>10396</v>
      </c>
      <c r="CJ76" s="258">
        <f>'LibPAS export'!EC78</f>
        <v>2039</v>
      </c>
      <c r="CK76" s="258">
        <f>'LibPAS export'!DN78</f>
        <v>10273</v>
      </c>
      <c r="CL76" s="258">
        <f>'LibPAS export'!EG78</f>
        <v>563</v>
      </c>
      <c r="CM76" s="203">
        <f>'LibPAS export'!DS78</f>
        <v>303</v>
      </c>
      <c r="CN76" s="203" t="s">
        <v>2305</v>
      </c>
      <c r="CO76" s="244">
        <f>'LibPAS export'!DL78</f>
        <v>276</v>
      </c>
      <c r="CP76" s="10">
        <f>'LibPAS export'!ET78</f>
        <v>202709</v>
      </c>
      <c r="CQ76" s="10">
        <f>'LibPAS export'!EU78</f>
        <v>76800</v>
      </c>
      <c r="CR76" s="10">
        <f>'LibPAS export'!EV78</f>
        <v>279509</v>
      </c>
      <c r="CS76" s="10">
        <f>'LibPAS export'!EW78</f>
        <v>28074</v>
      </c>
      <c r="CT76" s="10" t="str">
        <f>'LibPAS export'!EX78</f>
        <v/>
      </c>
      <c r="CU76" s="10">
        <f>'LibPAS export'!EY78</f>
        <v>28074</v>
      </c>
      <c r="CV76" s="10">
        <f>'LibPAS export'!EZ78</f>
        <v>318204</v>
      </c>
      <c r="CW76" s="10">
        <f>'LibPAS export'!FA78</f>
        <v>62549</v>
      </c>
      <c r="CX76" s="10">
        <f>'LibPAS export'!FB78</f>
        <v>380753</v>
      </c>
      <c r="CY76" s="10">
        <f>'LibPAS export'!FC78</f>
        <v>688336</v>
      </c>
      <c r="CZ76" s="10">
        <f>'LibPAS export'!FE78</f>
        <v>4016</v>
      </c>
      <c r="DA76" s="10" t="str">
        <f>'LibPAS export'!FF78</f>
        <v/>
      </c>
      <c r="DB76" s="10">
        <f>'LibPAS export'!FG78</f>
        <v>692352</v>
      </c>
      <c r="DC76" s="10">
        <f>'LibPAS export'!FH78</f>
        <v>47051</v>
      </c>
      <c r="DD76" s="10">
        <f>'LibPAS export'!FQ78</f>
        <v>974</v>
      </c>
      <c r="DE76" s="10">
        <f t="shared" si="1"/>
        <v>48025</v>
      </c>
      <c r="DF76" s="10">
        <f>'LibPAS export'!FI78</f>
        <v>144382</v>
      </c>
      <c r="DG76" s="10">
        <f>'LibPAS export'!FN78</f>
        <v>29405</v>
      </c>
      <c r="DH76" s="10">
        <f>'LibPAS export'!FR78</f>
        <v>2636</v>
      </c>
      <c r="DI76" s="10">
        <f>'LibPAS export'!FS78</f>
        <v>33015</v>
      </c>
      <c r="DJ76" s="258" t="str">
        <f>'LibPAS export'!FJ78</f>
        <v/>
      </c>
      <c r="DK76" s="258">
        <f>'LibPAS export'!FK78</f>
        <v>191433</v>
      </c>
      <c r="DL76" s="10">
        <f>'LibPAS export'!FU78</f>
        <v>334239</v>
      </c>
      <c r="DM76" s="10">
        <f>'LibPAS export'!FV78</f>
        <v>582946</v>
      </c>
      <c r="DN76" s="10">
        <f>'LibPAS export'!FW78</f>
        <v>0</v>
      </c>
      <c r="DO76" s="10">
        <f>'LibPAS export'!FX78</f>
        <v>0</v>
      </c>
      <c r="DP76" s="10">
        <f>'LibPAS export'!ER78</f>
        <v>917185</v>
      </c>
      <c r="DQ76" s="10" t="str">
        <f>'LibPAS export'!FY78</f>
        <v/>
      </c>
      <c r="DR76" s="10">
        <f>'LibPAS export'!GA78</f>
        <v>45602</v>
      </c>
      <c r="DS76" s="10">
        <f>'LibPAS export'!GB78</f>
        <v>20244</v>
      </c>
      <c r="DT76" s="10">
        <f>'LibPAS export'!GC78</f>
        <v>65846</v>
      </c>
      <c r="DU76" s="10">
        <f>'LibPAS export'!GD78</f>
        <v>541771</v>
      </c>
      <c r="DV76" s="244">
        <f>'LibPAS export'!GO78</f>
        <v>343</v>
      </c>
      <c r="DW76" s="244">
        <f>'LibPAS export'!GP78</f>
        <v>13</v>
      </c>
      <c r="DX76" s="244">
        <f>'LibPAS export'!GQ78</f>
        <v>958</v>
      </c>
      <c r="DY76" s="244" t="str">
        <f>'LibPAS export'!GR78</f>
        <v/>
      </c>
      <c r="DZ76" s="244">
        <f>'LibPAS export'!GS78</f>
        <v>56</v>
      </c>
      <c r="EA76" s="244" t="str">
        <f>'LibPAS export'!GT78</f>
        <v/>
      </c>
      <c r="EB76" s="244">
        <f>'LibPAS export'!GU78</f>
        <v>1370</v>
      </c>
      <c r="EC76" s="244">
        <f>'LibPAS export'!GV78</f>
        <v>2162</v>
      </c>
      <c r="ED76" s="244">
        <f>'LibPAS export'!GW78</f>
        <v>1163</v>
      </c>
      <c r="EE76" s="244">
        <f>'LibPAS export'!GX78</f>
        <v>3325</v>
      </c>
      <c r="EF76" s="10">
        <f>'LibPAS export'!HB78</f>
        <v>21064</v>
      </c>
      <c r="EG76" s="10" t="str">
        <f>'LibPAS export'!HC78</f>
        <v/>
      </c>
      <c r="EH76" s="10">
        <f>'LibPAS export'!HD78</f>
        <v>21064</v>
      </c>
      <c r="EI76" s="10">
        <f>'LibPAS export'!GY78</f>
        <v>473</v>
      </c>
      <c r="EJ76" s="10" t="str">
        <f>'LibPAS export'!GZ78</f>
        <v/>
      </c>
      <c r="EK76" s="10">
        <f>'LibPAS export'!HA78</f>
        <v>473</v>
      </c>
      <c r="EL76" s="10">
        <f>'LibPAS export'!HE78</f>
        <v>24862</v>
      </c>
      <c r="EM76" s="10" t="s">
        <v>5026</v>
      </c>
      <c r="EN76" s="10" t="s">
        <v>5026</v>
      </c>
      <c r="EO76" s="10" t="s">
        <v>5026</v>
      </c>
      <c r="EP76" s="10" t="s">
        <v>5026</v>
      </c>
      <c r="EQ76" s="258" t="str">
        <f>'LibPAS export'!HQ78</f>
        <v/>
      </c>
      <c r="ER76" s="258" t="str">
        <f>'LibPAS export'!HR78</f>
        <v/>
      </c>
      <c r="ES76" s="10">
        <f>'LibPAS export'!HL78</f>
        <v>86460</v>
      </c>
      <c r="ET76" s="10" t="str">
        <f>'LibPAS export'!HJ78</f>
        <v>Did not track this year</v>
      </c>
      <c r="EU76" s="10" t="str">
        <f>'LibPAS export'!HK78</f>
        <v>Did not track this year</v>
      </c>
      <c r="EV76" s="244" t="str">
        <f>'LibPAS export'!HS78</f>
        <v/>
      </c>
      <c r="EW76" s="244" t="str">
        <f>'LibPAS export'!HT78</f>
        <v/>
      </c>
      <c r="EX76" s="203" t="str">
        <f>'LibPAS export'!AT78</f>
        <v>www.union.lib.nc.us</v>
      </c>
      <c r="EY76" s="244">
        <f>'LibPAS export'!HU78</f>
        <v>65</v>
      </c>
      <c r="EZ76" s="244">
        <f>'LibPAS export'!HV78</f>
        <v>90</v>
      </c>
      <c r="FA76" s="258">
        <f>'LibPAS export'!HW78</f>
        <v>92792</v>
      </c>
      <c r="FB76" s="10">
        <f>'LibPAS export'!HY78</f>
        <v>391328</v>
      </c>
      <c r="FC76" s="10" t="str">
        <f>'LibPAS export'!HZ78</f>
        <v/>
      </c>
      <c r="FD76" s="203" t="s">
        <v>1530</v>
      </c>
      <c r="FE76" s="203" t="s">
        <v>1530</v>
      </c>
      <c r="FF76" s="203" t="s">
        <v>1530</v>
      </c>
      <c r="FG76" s="203" t="s">
        <v>1530</v>
      </c>
      <c r="FH76" s="203" t="s">
        <v>1530</v>
      </c>
      <c r="FI76" s="203" t="s">
        <v>1530</v>
      </c>
      <c r="FJ76" s="203" t="s">
        <v>1530</v>
      </c>
      <c r="FK76" s="203" t="s">
        <v>1530</v>
      </c>
      <c r="FL76" s="203" t="s">
        <v>1530</v>
      </c>
      <c r="FM76" s="203" t="s">
        <v>1530</v>
      </c>
      <c r="FN76" s="203" t="s">
        <v>1530</v>
      </c>
      <c r="FO76" s="203" t="s">
        <v>1530</v>
      </c>
      <c r="FP76" s="203" t="s">
        <v>1530</v>
      </c>
      <c r="FQ76" s="203" t="s">
        <v>1530</v>
      </c>
      <c r="FR76" s="203" t="s">
        <v>1530</v>
      </c>
      <c r="FS76" s="203" t="s">
        <v>1530</v>
      </c>
      <c r="FT76" s="203" t="s">
        <v>1530</v>
      </c>
      <c r="FU76" s="203" t="s">
        <v>1530</v>
      </c>
      <c r="FV76" s="203" t="s">
        <v>1530</v>
      </c>
      <c r="FW76" s="203" t="s">
        <v>1530</v>
      </c>
      <c r="FX76" s="203" t="s">
        <v>1530</v>
      </c>
      <c r="FY76" s="203" t="s">
        <v>1530</v>
      </c>
      <c r="FZ76" s="203" t="s">
        <v>1530</v>
      </c>
      <c r="GA76" s="203" t="s">
        <v>1530</v>
      </c>
      <c r="GB76" s="203" t="s">
        <v>1530</v>
      </c>
      <c r="GC76" s="203" t="str">
        <f>'LibPAS export'!G78</f>
        <v>NC0061</v>
      </c>
      <c r="GD76" s="203" t="str">
        <f>'LibPAS export'!H78</f>
        <v>C-UNION</v>
      </c>
      <c r="GE76" s="203" t="str">
        <f>'LibPAS export'!I78</f>
        <v>NO</v>
      </c>
      <c r="GF76" s="203" t="str">
        <f>'LibPAS export'!J78</f>
        <v>CO</v>
      </c>
      <c r="GG76" s="203" t="str">
        <f>'LibPAS export'!K78</f>
        <v>MO</v>
      </c>
      <c r="GH76" s="203" t="str">
        <f>'LibPAS export'!L78</f>
        <v>Y</v>
      </c>
      <c r="GI76" s="203" t="str">
        <f>'LibPAS export'!M78</f>
        <v>CO1</v>
      </c>
      <c r="GJ76" s="203" t="str">
        <f>'LibPAS export'!N78</f>
        <v>N</v>
      </c>
      <c r="GK76" s="258">
        <f>'LibPAS export'!O78</f>
        <v>207896</v>
      </c>
      <c r="GL76" s="203">
        <f>'LibPAS export'!AH78</f>
        <v>3</v>
      </c>
      <c r="GM76" s="203" t="str">
        <f>'LibPAS export'!AI78</f>
        <v>County</v>
      </c>
      <c r="GN76" s="203" t="str">
        <f>'LibPAS export'!P78</f>
        <v>Yes</v>
      </c>
      <c r="GO76" s="203">
        <f>'LibPAS export'!Q78</f>
        <v>1623</v>
      </c>
      <c r="GP76" s="203">
        <f>'LibPAS export'!R78</f>
        <v>253</v>
      </c>
      <c r="GQ76" s="203">
        <f>'LibPAS export'!S78</f>
        <v>6234</v>
      </c>
      <c r="GR76" s="203">
        <f>'LibPAS export'!T78</f>
        <v>114995</v>
      </c>
      <c r="GS76" s="203">
        <f>'LibPAS export'!U78</f>
        <v>392</v>
      </c>
      <c r="GT76" s="203">
        <f>'LibPAS export'!V78</f>
        <v>23</v>
      </c>
      <c r="GU76" s="203">
        <f>'LibPAS export'!W78</f>
        <v>254</v>
      </c>
      <c r="GV76" s="203">
        <f>'LibPAS export'!X78</f>
        <v>13666</v>
      </c>
      <c r="GW76" s="283">
        <f>'LibPAS export'!GF78</f>
        <v>0.84723999999999999</v>
      </c>
      <c r="GX76" s="283">
        <f>'LibPAS export'!GG78</f>
        <v>0.13374</v>
      </c>
      <c r="GY76" s="245">
        <f>'LibPAS export'!GH78</f>
        <v>18.147449999999999</v>
      </c>
      <c r="GZ76" s="245">
        <f>'LibPAS export'!GI78</f>
        <v>21.987469999999998</v>
      </c>
      <c r="HA76" s="245">
        <f>'LibPAS export'!GJ78</f>
        <v>9.3398900000000005</v>
      </c>
      <c r="HB76" s="284">
        <f>'LibPAS export'!JC78</f>
        <v>4.6378599999999999</v>
      </c>
      <c r="HC76" s="284">
        <f>'LibPAS export'!JD78</f>
        <v>3.16493</v>
      </c>
      <c r="HD76" s="284">
        <f>'LibPAS export'!JE78</f>
        <v>0.45073999999999997</v>
      </c>
      <c r="HE76" s="284">
        <f>'LibPAS export'!JF78</f>
        <v>64.601920000000007</v>
      </c>
      <c r="HF76" s="284">
        <f>'LibPAS export'!JG78</f>
        <v>44.08511</v>
      </c>
      <c r="HG76" s="284">
        <f>'LibPAS export'!JH78</f>
        <v>6.2785099999999998</v>
      </c>
      <c r="HH76" s="284">
        <f>'LibPAS export'!JI78</f>
        <v>7.8516199999999996</v>
      </c>
      <c r="HI76" s="284">
        <f>'LibPAS export'!JJ78</f>
        <v>5.3580399999999999</v>
      </c>
      <c r="HJ76" s="284">
        <f>'LibPAS export'!JK78</f>
        <v>0.76307999999999998</v>
      </c>
      <c r="HK76" s="284">
        <f>'LibPAS export'!JL78</f>
        <v>49.199379999999998</v>
      </c>
      <c r="HL76" s="284">
        <f>'LibPAS export'!JM78</f>
        <v>33.57423</v>
      </c>
      <c r="HM76" s="284">
        <f>'LibPAS export'!JN78</f>
        <v>4.7815799999999999</v>
      </c>
      <c r="HN76" s="284">
        <f>'LibPAS export'!JO78</f>
        <v>171.09557000000001</v>
      </c>
      <c r="HO76" s="284">
        <f>'LibPAS export'!JP78</f>
        <v>116.75762</v>
      </c>
      <c r="HP76" s="284">
        <f>'LibPAS export'!JQ78</f>
        <v>16.62839</v>
      </c>
      <c r="HQ76" s="284">
        <f>'LibPAS export'!JR78</f>
        <v>10.40484</v>
      </c>
      <c r="HR76" s="284">
        <f>'LibPAS export'!JS78</f>
        <v>7.1003800000000004</v>
      </c>
      <c r="HS76" s="284">
        <f>'LibPAS export'!JT78</f>
        <v>1.01122</v>
      </c>
      <c r="HT76" s="284">
        <f>'LibPAS export'!JU78</f>
        <v>4.4117499999999996</v>
      </c>
      <c r="HU76" s="284">
        <f>'LibPAS export'!JV78</f>
        <v>2.6059700000000001</v>
      </c>
      <c r="HV76" s="284">
        <f>'LibPAS export'!JW78</f>
        <v>0</v>
      </c>
      <c r="HW76" s="284">
        <f>'LibPAS export'!JX78</f>
        <v>0</v>
      </c>
      <c r="HX76" s="284">
        <f>'LibPAS export'!JY78</f>
        <v>0.41588000000000003</v>
      </c>
      <c r="HY76" s="284">
        <f>'LibPAS export'!JZ78</f>
        <v>1.9664999999999999</v>
      </c>
      <c r="HZ76" s="284">
        <f>'LibPAS export'!KA78</f>
        <v>0.31673000000000001</v>
      </c>
      <c r="IA76" s="284">
        <f>'LibPAS export'!KB78</f>
        <v>0.11959</v>
      </c>
      <c r="IB76" s="284">
        <f>'LibPAS export'!KC78</f>
        <v>0</v>
      </c>
      <c r="IC76" s="284">
        <f>'LibPAS export'!KD78</f>
        <v>0</v>
      </c>
      <c r="ID76" s="284">
        <f>'LibPAS export'!KE78</f>
        <v>0.44634000000000001</v>
      </c>
      <c r="IE76" s="284">
        <f>'LibPAS export'!KF78</f>
        <v>1.5990000000000001E-2</v>
      </c>
      <c r="IF76" s="284">
        <f>'LibPAS export'!KG78</f>
        <v>0.10131999999999999</v>
      </c>
      <c r="IG76" s="284">
        <f>'LibPAS export'!KH78</f>
        <v>1917</v>
      </c>
      <c r="IH76" s="284">
        <f>'LibPAS export'!KI78</f>
        <v>12351</v>
      </c>
      <c r="II76" s="284">
        <f>'LibPAS export'!KJ78</f>
        <v>9606</v>
      </c>
      <c r="IJ76" s="284">
        <f>'LibPAS export'!KK78</f>
        <v>12012</v>
      </c>
      <c r="IK76" s="284">
        <f>'LibPAS export'!KL78</f>
        <v>77395</v>
      </c>
      <c r="IL76" s="284">
        <f>'LibPAS export'!KM78</f>
        <v>60196</v>
      </c>
      <c r="IM76" s="284">
        <f>'LibPAS export'!KN78</f>
        <v>101909</v>
      </c>
      <c r="IN76" s="284">
        <f>'LibPAS export'!KO78</f>
        <v>131026</v>
      </c>
      <c r="IO76" s="284">
        <f>'LibPAS export'!KP78</f>
        <v>3.5752700000000002</v>
      </c>
      <c r="IP76" s="284">
        <f>'LibPAS export'!KQ78</f>
        <v>20336</v>
      </c>
      <c r="IQ76" s="284">
        <f>'LibPAS export'!KR78</f>
        <v>9.7772600000000001</v>
      </c>
      <c r="IR76" s="284">
        <f>'LibPAS export'!KS78</f>
        <v>1.2168000000000001</v>
      </c>
      <c r="IS76" s="284">
        <f>'LibPAS export'!KT78</f>
        <v>19.76417</v>
      </c>
      <c r="IT76" s="284">
        <f>'LibPAS export'!KU78</f>
        <v>0</v>
      </c>
      <c r="IU76" s="284">
        <f>'LibPAS export'!KV78</f>
        <v>0.85599000000000003</v>
      </c>
      <c r="IV76" s="284">
        <f>'LibPAS export'!KW78</f>
        <v>21.836950000000002</v>
      </c>
      <c r="IW76" s="284">
        <f>'LibPAS export'!KX78</f>
        <v>13.96289</v>
      </c>
      <c r="IX76" s="284">
        <f>'LibPAS export'!KY78</f>
        <v>1.2339599999999999</v>
      </c>
      <c r="IY76" s="284">
        <f>'LibPAS export'!KZ78</f>
        <v>0</v>
      </c>
      <c r="IZ76" s="284">
        <f>'LibPAS export'!LA78</f>
        <v>1.33E-3</v>
      </c>
      <c r="JA76" s="284">
        <f>'LibPAS export'!LB78</f>
        <v>0.14999000000000001</v>
      </c>
      <c r="JB76" s="284">
        <f>'LibPAS export'!LC78</f>
        <v>3.6999999999999999E-4</v>
      </c>
      <c r="JC76" s="284">
        <f>'LibPAS export'!LD78</f>
        <v>0.10631</v>
      </c>
      <c r="JD76" s="284">
        <f>'LibPAS export'!LE78</f>
        <v>0.68493000000000004</v>
      </c>
      <c r="JE76" s="284">
        <f>'LibPAS export'!LF78</f>
        <v>4.1916000000000002</v>
      </c>
      <c r="JF76" s="284">
        <f>'LibPAS export'!LG78</f>
        <v>0.95494000000000001</v>
      </c>
      <c r="JG76" s="284">
        <f>'LibPAS export'!LH78</f>
        <v>0.17363999999999999</v>
      </c>
      <c r="JH76" s="284">
        <f>'LibPAS export'!LI78</f>
        <v>473</v>
      </c>
      <c r="JI76" s="284">
        <f>'LibPAS export'!LJ78</f>
        <v>1.15421</v>
      </c>
      <c r="JJ76" s="284">
        <f>'LibPAS export'!LK78</f>
        <v>4.5096299999999996</v>
      </c>
      <c r="JK76" s="284">
        <f>'LibPAS export'!LL78</f>
        <v>188</v>
      </c>
      <c r="JL76" s="284">
        <f>'LibPAS export'!LM78</f>
        <v>164</v>
      </c>
      <c r="JM76" s="284">
        <f>'LibPAS export'!LN78</f>
        <v>20.461089999999999</v>
      </c>
      <c r="JN76" s="284">
        <f>'LibPAS export'!LO78</f>
        <v>1.9885699999999999</v>
      </c>
      <c r="JO76" s="284">
        <f>'LibPAS export'!LP78</f>
        <v>1.3592500000000001</v>
      </c>
      <c r="JP76" s="284">
        <f>'LibPAS export'!LQ78</f>
        <v>0.21693999999999999</v>
      </c>
      <c r="JQ76" s="284">
        <f>'LibPAS export'!LR78</f>
        <v>3.3669999999999999E-2</v>
      </c>
      <c r="JR76" s="284">
        <f>'LibPAS export'!LS78</f>
        <v>0.54825000000000002</v>
      </c>
      <c r="JS76" s="284" t="str">
        <f>'LibPAS export'!LT78</f>
        <v/>
      </c>
      <c r="JT76" s="284" t="str">
        <f>'LibPAS export'!LU78</f>
        <v/>
      </c>
      <c r="JU76" s="284">
        <f>'LibPAS export'!LV78</f>
        <v>1.6929399999999999</v>
      </c>
      <c r="JV76" s="284">
        <f>'LibPAS export'!LW78</f>
        <v>17638</v>
      </c>
      <c r="JW76" s="284">
        <f>'LibPAS export'!LX78</f>
        <v>55.153309999999998</v>
      </c>
      <c r="JX76" s="284">
        <f>'LibPAS export'!LY78</f>
        <v>10418</v>
      </c>
      <c r="JY76" s="284">
        <f>'LibPAS export'!LZ78</f>
        <v>8.8017900000000004</v>
      </c>
      <c r="JZ76" s="284">
        <f>'LibPAS export'!MA78</f>
        <v>93.371170000000006</v>
      </c>
      <c r="KA76" s="284">
        <f>'LibPAS export'!MB78</f>
        <v>0.15959000000000001</v>
      </c>
      <c r="KB76" s="284">
        <f>'LibPAS export'!MC78</f>
        <v>1662</v>
      </c>
      <c r="KC76" s="284">
        <f>'LibPAS export'!MD78</f>
        <v>0.2797</v>
      </c>
      <c r="KD76" s="284">
        <f>'LibPAS export'!ME78</f>
        <v>0.76307999999999998</v>
      </c>
      <c r="KE76" s="284">
        <f>'LibPAS export'!MF78</f>
        <v>0.47350999999999999</v>
      </c>
      <c r="KF76" s="284">
        <f>'LibPAS export'!MG78</f>
        <v>4.7249600000000003</v>
      </c>
      <c r="KG76" s="284">
        <f>'LibPAS export'!MH78</f>
        <v>13.92924</v>
      </c>
      <c r="KH76" s="284">
        <f>'LibPAS export'!MI78</f>
        <v>7.8516199999999996</v>
      </c>
      <c r="KI76" s="284">
        <f>'LibPAS export'!MJ78</f>
        <v>47.225960000000001</v>
      </c>
      <c r="KJ76" s="284">
        <f>'LibPAS export'!MK78</f>
        <v>64364</v>
      </c>
      <c r="KK76" s="284">
        <f>'LibPAS export'!ML78</f>
        <v>43052</v>
      </c>
      <c r="KL76" s="284">
        <f>'LibPAS export'!MM78</f>
        <v>4.9169999999999998E-2</v>
      </c>
      <c r="KM76" s="284">
        <f>'LibPAS export'!MN78</f>
        <v>0.52163000000000004</v>
      </c>
      <c r="KN76" s="284">
        <f>'LibPAS export'!MO78</f>
        <v>8.3250000000000005E-2</v>
      </c>
      <c r="KO76" s="284">
        <f>'LibPAS export'!MP78</f>
        <v>7.6299999999999996E-3</v>
      </c>
      <c r="KP76" s="284">
        <f>'LibPAS export'!MQ78</f>
        <v>8.0960000000000004E-2</v>
      </c>
      <c r="KQ76" s="284">
        <f>'LibPAS export'!MR78</f>
        <v>1.2919999999999999E-2</v>
      </c>
      <c r="KR76" s="284">
        <f>'LibPAS export'!MS78</f>
        <v>0.77777779999999996</v>
      </c>
      <c r="KS76" s="284">
        <f>'LibPAS export'!MT78</f>
        <v>0.1995565</v>
      </c>
      <c r="KT76" s="284">
        <f>'LibPAS export'!MU78</f>
        <v>0.80044349999999997</v>
      </c>
      <c r="KU76" s="284">
        <f>'LibPAS export'!MV78</f>
        <v>0.33111190000000001</v>
      </c>
      <c r="KV76" s="284">
        <f>'LibPAS export'!MW78</f>
        <v>0.66888809999999999</v>
      </c>
      <c r="KW76" s="284">
        <f>'LibPAS export'!MX78</f>
        <v>9.7187700000000002E-2</v>
      </c>
      <c r="KX76" s="284">
        <f>'LibPAS export'!MY78</f>
        <v>1.32254E-2</v>
      </c>
      <c r="KY76" s="284">
        <f>'LibPAS export'!MZ78</f>
        <v>0.22595470000000001</v>
      </c>
      <c r="KZ76" s="284">
        <f>'LibPAS export'!NA78</f>
        <v>1.75312E-2</v>
      </c>
      <c r="LA76" s="284">
        <f>'LibPAS export'!NB78</f>
        <v>0.2204005</v>
      </c>
      <c r="LB76" s="284">
        <f>'LibPAS export'!NC78</f>
        <v>6.6431100000000007E-2</v>
      </c>
      <c r="LC76" s="284">
        <f>'LibPAS export'!ND78</f>
        <v>0.4564571</v>
      </c>
      <c r="LD76" s="284">
        <f>'LibPAS export'!NE78</f>
        <v>0.68241169999999995</v>
      </c>
      <c r="LE76" s="284">
        <f>'LibPAS export'!NF78</f>
        <v>0</v>
      </c>
      <c r="LF76" s="284">
        <f>'LibPAS export'!NG78</f>
        <v>0.90507919999999997</v>
      </c>
      <c r="LG76" s="284">
        <f>'LibPAS export'!NH78</f>
        <v>3.9198999999999998E-2</v>
      </c>
      <c r="LH76" s="284">
        <f>'LibPAS export'!NI78</f>
        <v>5.5721899999999998E-2</v>
      </c>
      <c r="LI76" s="284">
        <f>'LibPAS export'!NJ78</f>
        <v>21311</v>
      </c>
      <c r="LJ76" s="284">
        <f>'LibPAS export'!NK78</f>
        <v>8.2278500000000001</v>
      </c>
      <c r="LK76" s="284">
        <f>'LibPAS export'!NL78</f>
        <v>23099</v>
      </c>
      <c r="LL76" s="284">
        <f>'LibPAS export'!NM78</f>
        <v>29699</v>
      </c>
      <c r="LM76" s="284">
        <f>'LibPAS export'!NN78</f>
        <v>4609</v>
      </c>
      <c r="LN76" s="284">
        <f>'LibPAS export'!NO78</f>
        <v>0.68353350000000002</v>
      </c>
      <c r="LO76" s="284">
        <f>'LibPAS export'!NP78</f>
        <v>0.13608120000000001</v>
      </c>
      <c r="LP76" s="284">
        <f>'LibPAS export'!NQ78</f>
        <v>0.1803853</v>
      </c>
      <c r="LQ76" s="284">
        <f>'LibPAS export'!NR78</f>
        <v>0.47237000000000001</v>
      </c>
      <c r="LR76" s="284">
        <f>'LibPAS export'!NS78</f>
        <v>0.95425000000000004</v>
      </c>
      <c r="LS76" s="284">
        <f>'LibPAS export'!NT78</f>
        <v>0.31596000000000002</v>
      </c>
      <c r="LT76" s="284">
        <f>'LibPAS export'!NU78</f>
        <v>16</v>
      </c>
      <c r="LU76" s="284">
        <f>'LibPAS export'!NV78</f>
        <v>3.2457199999999999</v>
      </c>
      <c r="LV76" s="284">
        <f>'LibPAS export'!NW78</f>
        <v>12</v>
      </c>
      <c r="LW76" s="284">
        <f>'LibPAS export'!NX78</f>
        <v>2.2185600000000001</v>
      </c>
      <c r="LX76" s="284">
        <f>'LibPAS export'!NY78</f>
        <v>0.21562000000000001</v>
      </c>
      <c r="LY76" s="284">
        <f>'LibPAS export'!NZ78</f>
        <v>0.20202999999999999</v>
      </c>
      <c r="LZ76" s="285">
        <f>'LibPAS export'!EH78</f>
        <v>4.2239699999999998E-2</v>
      </c>
      <c r="MA76" s="285">
        <f>'LibPAS export'!EI78</f>
        <v>1.0759000000000001E-3</v>
      </c>
      <c r="MB76" s="285">
        <f>'LibPAS export'!EJ78</f>
        <v>0.13287409999999999</v>
      </c>
      <c r="MC76" s="285">
        <f>'LibPAS export'!EK78</f>
        <v>0</v>
      </c>
      <c r="MD76" s="285">
        <f>'LibPAS export'!EL78</f>
        <v>0.1215502</v>
      </c>
      <c r="ME76" s="285">
        <f>'LibPAS export'!EM78</f>
        <v>2.9629999999999999E-4</v>
      </c>
      <c r="MF76" s="285">
        <f>'LibPAS export'!EN78</f>
        <v>0.77387969999999995</v>
      </c>
      <c r="MG76" s="285">
        <f>'LibPAS export'!EO78</f>
        <v>4.8472700000000001E-2</v>
      </c>
      <c r="MH76" s="285">
        <f>'LibPAS export'!EP78</f>
        <v>0.445741</v>
      </c>
      <c r="MI76" s="285"/>
    </row>
    <row r="77" spans="1:347" s="6" customFormat="1" x14ac:dyDescent="0.2">
      <c r="A77" s="6" t="str">
        <f>'LibPAS export'!G79</f>
        <v>NC0062</v>
      </c>
      <c r="B77" s="6" t="s">
        <v>2868</v>
      </c>
      <c r="C77" s="203" t="s">
        <v>2007</v>
      </c>
      <c r="D77" s="203" t="s">
        <v>2008</v>
      </c>
      <c r="E77" s="203" t="str">
        <f>'LibPAS export'!AG79</f>
        <v>H. LESLIE PERRY MEMORIAL LIBRARY</v>
      </c>
      <c r="F77" s="203" t="str">
        <f>'LibPAS export'!AJ79</f>
        <v>VANCE</v>
      </c>
      <c r="G77" s="203" t="str">
        <f>'LibPAS export'!Y79</f>
        <v>205 BRECKENRIDGE ST</v>
      </c>
      <c r="H77" s="203" t="str">
        <f>'LibPAS export'!Z79</f>
        <v>HENDERSON</v>
      </c>
      <c r="I77" s="203" t="str">
        <f>'LibPAS export'!AA79</f>
        <v>27536</v>
      </c>
      <c r="J77" s="203" t="str">
        <f>'LibPAS export'!AB79</f>
        <v>4211</v>
      </c>
      <c r="K77" s="203" t="str">
        <f>'LibPAS export'!AC79</f>
        <v>205 BRECKENRIDGE ST</v>
      </c>
      <c r="L77" s="203" t="str">
        <f>'LibPAS export'!AD79</f>
        <v>HENDERSON</v>
      </c>
      <c r="M77" s="203" t="str">
        <f>'LibPAS export'!AE79</f>
        <v>27536</v>
      </c>
      <c r="N77" s="203" t="str">
        <f>'LibPAS export'!AF79</f>
        <v>4211</v>
      </c>
      <c r="O77" s="203" t="str">
        <f>'LibPAS export'!AK79</f>
        <v>Jay Stephens</v>
      </c>
      <c r="P77" s="203" t="str">
        <f>'LibPAS export'!AL79</f>
        <v>(252) 438-3316</v>
      </c>
      <c r="Q77" s="203" t="str">
        <f>'LibPAS export'!AM79</f>
        <v>(252) 438-3744</v>
      </c>
      <c r="R77" s="203" t="str">
        <f>'LibPAS export'!AN79</f>
        <v>jstephens@perrylibrary.org</v>
      </c>
      <c r="S77" s="203" t="str">
        <f>'LibPAS export'!AO79</f>
        <v>Jay Stephens</v>
      </c>
      <c r="T77" s="203" t="str">
        <f>'LibPAS export'!AP79</f>
        <v>Director</v>
      </c>
      <c r="U77" s="203" t="str">
        <f>'LibPAS export'!AQ79</f>
        <v>(252) 438-3316</v>
      </c>
      <c r="V77" s="203" t="str">
        <f>'LibPAS export'!AR79</f>
        <v>(252) 438-3744</v>
      </c>
      <c r="W77" s="203" t="str">
        <f>'LibPAS export'!AS79</f>
        <v>jstephens@perrylibrary.org</v>
      </c>
      <c r="X77" s="203">
        <f>'LibPAS export'!BB79</f>
        <v>1</v>
      </c>
      <c r="Y77" s="203">
        <f>'LibPAS export'!BC79</f>
        <v>0</v>
      </c>
      <c r="Z77" s="203">
        <f>'LibPAS export'!BD79</f>
        <v>0</v>
      </c>
      <c r="AA77" s="203">
        <f>'LibPAS export'!BE79</f>
        <v>0</v>
      </c>
      <c r="AB77" s="10">
        <f>'LibPAS export'!BH79</f>
        <v>2500</v>
      </c>
      <c r="AC77" s="203">
        <f>'LibPAS export'!BI79</f>
        <v>3</v>
      </c>
      <c r="AD77" s="203">
        <f>'LibPAS export'!BJ79</f>
        <v>0</v>
      </c>
      <c r="AE77" s="203">
        <f>'LibPAS export'!BK79</f>
        <v>3</v>
      </c>
      <c r="AF77" s="203">
        <f>'LibPAS export'!BL79</f>
        <v>13.25</v>
      </c>
      <c r="AG77" s="203">
        <f>'LibPAS export'!BM79</f>
        <v>16.25</v>
      </c>
      <c r="AH77" s="286">
        <f>'LibPAS export'!BN79</f>
        <v>0.18461540000000001</v>
      </c>
      <c r="AI77" s="246">
        <f>'LibPAS export'!BO79</f>
        <v>65292</v>
      </c>
      <c r="AJ77" s="246" t="str">
        <f>'LibPAS export'!BP79</f>
        <v>46992-82716</v>
      </c>
      <c r="AK77" s="274" t="str">
        <f>'LibPAS export'!BQ79</f>
        <v>2011</v>
      </c>
      <c r="AL77" s="276">
        <f>'LibPAS export'!BR79</f>
        <v>36696</v>
      </c>
      <c r="AM77" s="276">
        <f>'LibPAS export'!BS79</f>
        <v>7.4</v>
      </c>
      <c r="AN77" s="276" t="str">
        <f>'LibPAS export'!BT79</f>
        <v/>
      </c>
      <c r="AO77" s="276" t="str">
        <f>'LibPAS export'!BU79</f>
        <v/>
      </c>
      <c r="AP77" s="246">
        <f>'LibPAS export'!BW79</f>
        <v>187315</v>
      </c>
      <c r="AQ77" s="246">
        <f>'LibPAS export'!BX79</f>
        <v>561945</v>
      </c>
      <c r="AR77" s="246">
        <f>'LibPAS export'!BY79</f>
        <v>749260</v>
      </c>
      <c r="AS77" s="246">
        <f>'LibPAS export'!BZ79</f>
        <v>103864</v>
      </c>
      <c r="AT77" s="246">
        <f>'LibPAS export'!CA79</f>
        <v>0</v>
      </c>
      <c r="AU77" s="246">
        <f>'LibPAS export'!CB79</f>
        <v>103864</v>
      </c>
      <c r="AV77" s="246">
        <f>'LibPAS export'!CC79</f>
        <v>48873</v>
      </c>
      <c r="AW77" s="246">
        <f>'LibPAS export'!CD79</f>
        <v>0</v>
      </c>
      <c r="AX77" s="246">
        <f>'LibPAS export'!CE79</f>
        <v>48873</v>
      </c>
      <c r="AY77" s="246">
        <f>'LibPAS export'!CF79</f>
        <v>70271</v>
      </c>
      <c r="AZ77" s="246">
        <f>'LibPAS export'!BV79</f>
        <v>972268</v>
      </c>
      <c r="BA77" s="246">
        <f>'LibPAS export'!CH79</f>
        <v>448435</v>
      </c>
      <c r="BB77" s="246">
        <f>'LibPAS export'!CI79</f>
        <v>161153</v>
      </c>
      <c r="BC77" s="246">
        <f>'LibPAS export'!CJ79</f>
        <v>609588</v>
      </c>
      <c r="BD77" s="246">
        <f>'LibPAS export'!CK79</f>
        <v>86906</v>
      </c>
      <c r="BE77" s="246">
        <f>'LibPAS export'!CL79</f>
        <v>13277</v>
      </c>
      <c r="BF77" s="246">
        <f>'LibPAS export'!CM79</f>
        <v>16821</v>
      </c>
      <c r="BG77" s="246">
        <f>'LibPAS export'!CN79</f>
        <v>117004</v>
      </c>
      <c r="BH77" s="246">
        <f>'LibPAS export'!CO79</f>
        <v>333299</v>
      </c>
      <c r="BI77" s="246">
        <f>'LibPAS export'!CP79</f>
        <v>1059891</v>
      </c>
      <c r="BJ77" s="246">
        <f>'LibPAS export'!CQ79</f>
        <v>0</v>
      </c>
      <c r="BK77" s="283">
        <f>'LibPAS export'!CG79</f>
        <v>0</v>
      </c>
      <c r="BL77" s="246">
        <f>'LibPAS export'!CR79</f>
        <v>0</v>
      </c>
      <c r="BM77" s="246">
        <f>'LibPAS export'!CS79</f>
        <v>0</v>
      </c>
      <c r="BN77" s="246">
        <f>'LibPAS export'!CT79</f>
        <v>0</v>
      </c>
      <c r="BO77" s="246">
        <f>'LibPAS export'!CU79</f>
        <v>0</v>
      </c>
      <c r="BP77" s="246">
        <f>'LibPAS export'!CV79</f>
        <v>0</v>
      </c>
      <c r="BQ77" s="246">
        <f>'LibPAS export'!CW79</f>
        <v>0</v>
      </c>
      <c r="BR77" s="10">
        <f>'LibPAS export'!CY79</f>
        <v>24991</v>
      </c>
      <c r="BS77" s="10">
        <f>'LibPAS export'!CZ79</f>
        <v>37166</v>
      </c>
      <c r="BT77" s="10">
        <f>'LibPAS export'!DA79</f>
        <v>62157</v>
      </c>
      <c r="BU77" s="10">
        <f>'LibPAS export'!DB79</f>
        <v>17374</v>
      </c>
      <c r="BV77" s="10">
        <f>'LibPAS export'!DC79</f>
        <v>15562</v>
      </c>
      <c r="BW77" s="10">
        <f>'LibPAS export'!DD79</f>
        <v>32936</v>
      </c>
      <c r="BX77" s="10">
        <f>'LibPAS export'!DE79</f>
        <v>4558</v>
      </c>
      <c r="BY77" s="10">
        <f>'LibPAS export'!DF79</f>
        <v>51</v>
      </c>
      <c r="BZ77" s="10">
        <f>'LibPAS export'!DG79</f>
        <v>4609</v>
      </c>
      <c r="CA77" s="10">
        <f>'LibPAS export'!DH79</f>
        <v>99702</v>
      </c>
      <c r="CB77" s="10" t="str">
        <f>'LibPAS export'!DI79</f>
        <v/>
      </c>
      <c r="CC77" s="10">
        <f>'LibPAS export'!DJ79</f>
        <v>99702</v>
      </c>
      <c r="CD77" s="10">
        <f>'LibPAS export'!DK79</f>
        <v>0</v>
      </c>
      <c r="CE77" s="258">
        <f>'LibPAS export'!DX79</f>
        <v>36946</v>
      </c>
      <c r="CF77" s="244">
        <f>'LibPAS export'!DP79</f>
        <v>6</v>
      </c>
      <c r="CG77" s="244">
        <f>'LibPAS export'!DQ79</f>
        <v>67</v>
      </c>
      <c r="CH77" s="244">
        <f>'LibPAS export'!DR79</f>
        <v>73</v>
      </c>
      <c r="CI77" s="258">
        <f>'LibPAS export'!DM79</f>
        <v>2410</v>
      </c>
      <c r="CJ77" s="258">
        <f>'LibPAS export'!EC79</f>
        <v>2155</v>
      </c>
      <c r="CK77" s="258">
        <f>'LibPAS export'!DN79</f>
        <v>1535</v>
      </c>
      <c r="CL77" s="258">
        <f>'LibPAS export'!EG79</f>
        <v>563</v>
      </c>
      <c r="CM77" s="203">
        <f>'LibPAS export'!DS79</f>
        <v>0</v>
      </c>
      <c r="CN77" s="203">
        <f>'LibPAS export'!EQ79</f>
        <v>5</v>
      </c>
      <c r="CO77" s="244">
        <f>'LibPAS export'!DL79</f>
        <v>102</v>
      </c>
      <c r="CP77" s="10">
        <f>'LibPAS export'!ET79</f>
        <v>40588</v>
      </c>
      <c r="CQ77" s="10">
        <f>'LibPAS export'!EU79</f>
        <v>17379</v>
      </c>
      <c r="CR77" s="10">
        <f>'LibPAS export'!EV79</f>
        <v>57967</v>
      </c>
      <c r="CS77" s="10">
        <f>'LibPAS export'!EW79</f>
        <v>9928</v>
      </c>
      <c r="CT77" s="10" t="str">
        <f>'LibPAS export'!EX79</f>
        <v/>
      </c>
      <c r="CU77" s="10">
        <f>'LibPAS export'!EY79</f>
        <v>9928</v>
      </c>
      <c r="CV77" s="10">
        <f>'LibPAS export'!EZ79</f>
        <v>40636</v>
      </c>
      <c r="CW77" s="10">
        <f>'LibPAS export'!FA79</f>
        <v>5969</v>
      </c>
      <c r="CX77" s="10">
        <f>'LibPAS export'!FB79</f>
        <v>46605</v>
      </c>
      <c r="CY77" s="10">
        <f>'LibPAS export'!FC79</f>
        <v>114500</v>
      </c>
      <c r="CZ77" s="10">
        <f>'LibPAS export'!FE79</f>
        <v>1618</v>
      </c>
      <c r="DA77" s="10" t="str">
        <f>'LibPAS export'!FF79</f>
        <v/>
      </c>
      <c r="DB77" s="10">
        <f>'LibPAS export'!FG79</f>
        <v>116118</v>
      </c>
      <c r="DC77" s="10">
        <f>'LibPAS export'!FH79</f>
        <v>6256</v>
      </c>
      <c r="DD77" s="10">
        <f>'LibPAS export'!FQ79</f>
        <v>5</v>
      </c>
      <c r="DE77" s="10">
        <f t="shared" si="1"/>
        <v>6261</v>
      </c>
      <c r="DF77" s="10">
        <f>'LibPAS export'!FI79</f>
        <v>6354</v>
      </c>
      <c r="DG77" s="10">
        <f>'LibPAS export'!FN79</f>
        <v>618</v>
      </c>
      <c r="DH77" s="10">
        <f>'LibPAS export'!FR79</f>
        <v>0</v>
      </c>
      <c r="DI77" s="10">
        <f>'LibPAS export'!FS79</f>
        <v>623</v>
      </c>
      <c r="DJ77" s="258" t="str">
        <f>'LibPAS export'!FJ79</f>
        <v/>
      </c>
      <c r="DK77" s="258">
        <f>'LibPAS export'!FK79</f>
        <v>12610</v>
      </c>
      <c r="DL77" s="10">
        <f>'LibPAS export'!FU79</f>
        <v>130279</v>
      </c>
      <c r="DM77" s="10" t="str">
        <f>'LibPAS export'!FV79</f>
        <v/>
      </c>
      <c r="DN77" s="10" t="str">
        <f>'LibPAS export'!FW79</f>
        <v/>
      </c>
      <c r="DO77" s="10" t="str">
        <f>'LibPAS export'!FX79</f>
        <v/>
      </c>
      <c r="DP77" s="10">
        <f>'LibPAS export'!ER79</f>
        <v>130279</v>
      </c>
      <c r="DQ77" s="10">
        <f>'LibPAS export'!FY79</f>
        <v>928</v>
      </c>
      <c r="DR77" s="10">
        <f>'LibPAS export'!GA79</f>
        <v>22088</v>
      </c>
      <c r="DS77" s="10">
        <f>'LibPAS export'!GB79</f>
        <v>3785</v>
      </c>
      <c r="DT77" s="10">
        <f>'LibPAS export'!GC79</f>
        <v>25873</v>
      </c>
      <c r="DU77" s="10">
        <f>'LibPAS export'!GD79</f>
        <v>169348</v>
      </c>
      <c r="DV77" s="244">
        <f>'LibPAS export'!GO79</f>
        <v>193</v>
      </c>
      <c r="DW77" s="244">
        <f>'LibPAS export'!GP79</f>
        <v>12</v>
      </c>
      <c r="DX77" s="244">
        <f>'LibPAS export'!GQ79</f>
        <v>174</v>
      </c>
      <c r="DY77" s="244">
        <f>'LibPAS export'!GR79</f>
        <v>8</v>
      </c>
      <c r="DZ77" s="244">
        <f>'LibPAS export'!GS79</f>
        <v>16</v>
      </c>
      <c r="EA77" s="244">
        <f>'LibPAS export'!GT79</f>
        <v>0</v>
      </c>
      <c r="EB77" s="244">
        <f>'LibPAS export'!GU79</f>
        <v>403</v>
      </c>
      <c r="EC77" s="244">
        <f>'LibPAS export'!GV79</f>
        <v>825</v>
      </c>
      <c r="ED77" s="244">
        <f>'LibPAS export'!GW79</f>
        <v>173</v>
      </c>
      <c r="EE77" s="244">
        <f>'LibPAS export'!GX79</f>
        <v>998</v>
      </c>
      <c r="EF77" s="10">
        <f>'LibPAS export'!HB79</f>
        <v>4815</v>
      </c>
      <c r="EG77" s="10">
        <f>'LibPAS export'!HC79</f>
        <v>1027</v>
      </c>
      <c r="EH77" s="10">
        <f>'LibPAS export'!HD79</f>
        <v>5842</v>
      </c>
      <c r="EI77" s="10">
        <f>'LibPAS export'!GY79</f>
        <v>150</v>
      </c>
      <c r="EJ77" s="10">
        <f>'LibPAS export'!GZ79</f>
        <v>0</v>
      </c>
      <c r="EK77" s="10">
        <f>'LibPAS export'!HA79</f>
        <v>150</v>
      </c>
      <c r="EL77" s="10">
        <f>'LibPAS export'!HE79</f>
        <v>6990</v>
      </c>
      <c r="EM77" s="10" t="s">
        <v>5026</v>
      </c>
      <c r="EN77" s="10" t="s">
        <v>5026</v>
      </c>
      <c r="EO77" s="10" t="s">
        <v>5026</v>
      </c>
      <c r="EP77" s="10" t="s">
        <v>5026</v>
      </c>
      <c r="EQ77" s="258">
        <f>'LibPAS export'!HQ79</f>
        <v>130</v>
      </c>
      <c r="ER77" s="258">
        <f>'LibPAS export'!HR79</f>
        <v>4761</v>
      </c>
      <c r="ES77" s="10">
        <f>'LibPAS export'!HL79</f>
        <v>34976</v>
      </c>
      <c r="ET77" s="10" t="str">
        <f>'LibPAS export'!HJ79</f>
        <v>Did not track this year</v>
      </c>
      <c r="EU77" s="10" t="str">
        <f>'LibPAS export'!HK79</f>
        <v>Did not track this year</v>
      </c>
      <c r="EV77" s="244">
        <f>'LibPAS export'!HS79</f>
        <v>44</v>
      </c>
      <c r="EW77" s="244">
        <f>'LibPAS export'!HT79</f>
        <v>53</v>
      </c>
      <c r="EX77" s="203" t="str">
        <f>'LibPAS export'!AT79</f>
        <v>www.perrylibrary.org</v>
      </c>
      <c r="EY77" s="244">
        <f>'LibPAS export'!HU79</f>
        <v>21</v>
      </c>
      <c r="EZ77" s="244">
        <f>'LibPAS export'!HV79</f>
        <v>54</v>
      </c>
      <c r="FA77" s="258">
        <f>'LibPAS export'!HW79</f>
        <v>45505</v>
      </c>
      <c r="FB77" s="10" t="str">
        <f>'LibPAS export'!HY79</f>
        <v/>
      </c>
      <c r="FC77" s="10" t="str">
        <f>'LibPAS export'!HZ79</f>
        <v/>
      </c>
      <c r="FD77" s="203" t="s">
        <v>1530</v>
      </c>
      <c r="FE77" s="203" t="s">
        <v>1530</v>
      </c>
      <c r="FF77" s="203" t="s">
        <v>1530</v>
      </c>
      <c r="FG77" s="203" t="s">
        <v>1530</v>
      </c>
      <c r="FH77" s="203" t="s">
        <v>1530</v>
      </c>
      <c r="FI77" s="203" t="s">
        <v>1530</v>
      </c>
      <c r="FJ77" s="203" t="s">
        <v>1530</v>
      </c>
      <c r="FK77" s="203" t="s">
        <v>1530</v>
      </c>
      <c r="FL77" s="203" t="s">
        <v>1530</v>
      </c>
      <c r="FM77" s="203" t="s">
        <v>1530</v>
      </c>
      <c r="FN77" s="203" t="s">
        <v>1530</v>
      </c>
      <c r="FO77" s="203" t="s">
        <v>1530</v>
      </c>
      <c r="FP77" s="203" t="s">
        <v>1530</v>
      </c>
      <c r="FQ77" s="203" t="s">
        <v>1530</v>
      </c>
      <c r="FR77" s="203" t="s">
        <v>1530</v>
      </c>
      <c r="FS77" s="203" t="s">
        <v>1530</v>
      </c>
      <c r="FT77" s="203" t="s">
        <v>1530</v>
      </c>
      <c r="FU77" s="203" t="s">
        <v>1530</v>
      </c>
      <c r="FV77" s="203" t="s">
        <v>1530</v>
      </c>
      <c r="FW77" s="203" t="s">
        <v>1530</v>
      </c>
      <c r="FX77" s="203" t="s">
        <v>1530</v>
      </c>
      <c r="FY77" s="203" t="s">
        <v>1530</v>
      </c>
      <c r="FZ77" s="203" t="s">
        <v>1530</v>
      </c>
      <c r="GA77" s="203" t="s">
        <v>1530</v>
      </c>
      <c r="GB77" s="203" t="s">
        <v>1530</v>
      </c>
      <c r="GC77" s="203" t="str">
        <f>'LibPAS export'!G79</f>
        <v>NC0062</v>
      </c>
      <c r="GD77" s="203" t="str">
        <f>'LibPAS export'!H79</f>
        <v>C-VANCE</v>
      </c>
      <c r="GE77" s="203" t="str">
        <f>'LibPAS export'!I79</f>
        <v>NO</v>
      </c>
      <c r="GF77" s="203" t="str">
        <f>'LibPAS export'!J79</f>
        <v>NP</v>
      </c>
      <c r="GG77" s="203" t="str">
        <f>'LibPAS export'!K79</f>
        <v>SO</v>
      </c>
      <c r="GH77" s="203" t="str">
        <f>'LibPAS export'!L79</f>
        <v>Y</v>
      </c>
      <c r="GI77" s="203" t="str">
        <f>'LibPAS export'!M79</f>
        <v>CO1</v>
      </c>
      <c r="GJ77" s="203" t="str">
        <f>'LibPAS export'!N79</f>
        <v>N</v>
      </c>
      <c r="GK77" s="258">
        <f>'LibPAS export'!O79</f>
        <v>45541</v>
      </c>
      <c r="GL77" s="203">
        <f>'LibPAS export'!AH79</f>
        <v>1</v>
      </c>
      <c r="GM77" s="203" t="str">
        <f>'LibPAS export'!AI79</f>
        <v>County</v>
      </c>
      <c r="GN77" s="203" t="str">
        <f>'LibPAS export'!P79</f>
        <v>Yes</v>
      </c>
      <c r="GO77" s="203">
        <f>'LibPAS export'!Q79</f>
        <v>497</v>
      </c>
      <c r="GP77" s="203">
        <f>'LibPAS export'!R79</f>
        <v>33</v>
      </c>
      <c r="GQ77" s="203">
        <f>'LibPAS export'!S79</f>
        <v>804</v>
      </c>
      <c r="GR77" s="203">
        <f>'LibPAS export'!T79</f>
        <v>12088</v>
      </c>
      <c r="GS77" s="203">
        <f>'LibPAS export'!U79</f>
        <v>125</v>
      </c>
      <c r="GT77" s="203">
        <f>'LibPAS export'!V79</f>
        <v>4</v>
      </c>
      <c r="GU77" s="203">
        <f>'LibPAS export'!W79</f>
        <v>71</v>
      </c>
      <c r="GV77" s="203">
        <f>'LibPAS export'!X79</f>
        <v>2449</v>
      </c>
      <c r="GW77" s="283">
        <f>'LibPAS export'!GF79</f>
        <v>0.83577000000000001</v>
      </c>
      <c r="GX77" s="283">
        <f>'LibPAS export'!GG79</f>
        <v>0.14277999999999999</v>
      </c>
      <c r="GY77" s="245">
        <f>'LibPAS export'!GH79</f>
        <v>17.344909999999999</v>
      </c>
      <c r="GZ77" s="245">
        <f>'LibPAS export'!GI79</f>
        <v>32.0989</v>
      </c>
      <c r="HA77" s="245">
        <f>'LibPAS export'!GJ79</f>
        <v>4.86829</v>
      </c>
      <c r="HB77" s="284">
        <f>'LibPAS export'!JC79</f>
        <v>8.1355500000000003</v>
      </c>
      <c r="HC77" s="284">
        <f>'LibPAS export'!JD79</f>
        <v>4.6791</v>
      </c>
      <c r="HD77" s="284">
        <f>'LibPAS export'!JE79</f>
        <v>0.89810000000000001</v>
      </c>
      <c r="HE77" s="284">
        <f>'LibPAS export'!JF79</f>
        <v>40.965139999999998</v>
      </c>
      <c r="HF77" s="284">
        <f>'LibPAS export'!JG79</f>
        <v>23.560780000000001</v>
      </c>
      <c r="HG77" s="284">
        <f>'LibPAS export'!JH79</f>
        <v>4.52224</v>
      </c>
      <c r="HH77" s="284">
        <f>'LibPAS export'!JI79</f>
        <v>6.2586599999999999</v>
      </c>
      <c r="HI77" s="284">
        <f>'LibPAS export'!JJ79</f>
        <v>3.5996199999999998</v>
      </c>
      <c r="HJ77" s="284">
        <f>'LibPAS export'!JK79</f>
        <v>0.69091000000000002</v>
      </c>
      <c r="HK77" s="284">
        <f>'LibPAS export'!JL79</f>
        <v>30.303380000000001</v>
      </c>
      <c r="HL77" s="284">
        <f>'LibPAS export'!JM79</f>
        <v>17.428750000000001</v>
      </c>
      <c r="HM77" s="284">
        <f>'LibPAS export'!JN79</f>
        <v>3.3452700000000002</v>
      </c>
      <c r="HN77" s="284">
        <f>'LibPAS export'!JO79</f>
        <v>151.62961000000001</v>
      </c>
      <c r="HO77" s="284">
        <f>'LibPAS export'!JP79</f>
        <v>87.208579999999998</v>
      </c>
      <c r="HP77" s="284">
        <f>'LibPAS export'!JQ79</f>
        <v>16.738769999999999</v>
      </c>
      <c r="HQ77" s="284">
        <f>'LibPAS export'!JR79</f>
        <v>18.748180000000001</v>
      </c>
      <c r="HR77" s="284">
        <f>'LibPAS export'!JS79</f>
        <v>10.782870000000001</v>
      </c>
      <c r="HS77" s="284">
        <f>'LibPAS export'!JT79</f>
        <v>2.0696599999999998</v>
      </c>
      <c r="HT77" s="284">
        <f>'LibPAS export'!JU79</f>
        <v>2.8607</v>
      </c>
      <c r="HU77" s="284">
        <f>'LibPAS export'!JV79</f>
        <v>3.7185800000000002</v>
      </c>
      <c r="HV77" s="284">
        <f>'LibPAS export'!JW79</f>
        <v>1.70061</v>
      </c>
      <c r="HW77" s="284">
        <f>'LibPAS export'!JX79</f>
        <v>2.04847</v>
      </c>
      <c r="HX77" s="284">
        <f>'LibPAS export'!JY79</f>
        <v>0.76800999999999997</v>
      </c>
      <c r="HY77" s="284">
        <f>'LibPAS export'!JZ79</f>
        <v>1.24136</v>
      </c>
      <c r="HZ77" s="284">
        <f>'LibPAS export'!KA79</f>
        <v>0.56813000000000002</v>
      </c>
      <c r="IA77" s="284">
        <f>'LibPAS export'!KB79</f>
        <v>0.15348999999999999</v>
      </c>
      <c r="IB77" s="284">
        <f>'LibPAS export'!KC79</f>
        <v>9.7000000000000005E-4</v>
      </c>
      <c r="IC77" s="284">
        <f>'LibPAS export'!KD79</f>
        <v>1.16E-3</v>
      </c>
      <c r="ID77" s="284">
        <f>'LibPAS export'!KE79</f>
        <v>0.99921000000000004</v>
      </c>
      <c r="IE77" s="284">
        <f>'LibPAS export'!KF79</f>
        <v>2.1909999999999999E-2</v>
      </c>
      <c r="IF77" s="284">
        <f>'LibPAS export'!KG79</f>
        <v>0.12828000000000001</v>
      </c>
      <c r="IG77" s="284">
        <f>'LibPAS export'!KH79</f>
        <v>2152</v>
      </c>
      <c r="IH77" s="284">
        <f>'LibPAS export'!KI79</f>
        <v>11658</v>
      </c>
      <c r="II77" s="284">
        <f>'LibPAS export'!KJ79</f>
        <v>11658</v>
      </c>
      <c r="IJ77" s="284">
        <f>'LibPAS export'!KK79</f>
        <v>10421</v>
      </c>
      <c r="IK77" s="284">
        <f>'LibPAS export'!KL79</f>
        <v>56449</v>
      </c>
      <c r="IL77" s="284">
        <f>'LibPAS export'!KM79</f>
        <v>56449</v>
      </c>
      <c r="IM77" s="284">
        <f>'LibPAS export'!KN79</f>
        <v>43426</v>
      </c>
      <c r="IN77" s="284">
        <f>'LibPAS export'!KO79</f>
        <v>43426</v>
      </c>
      <c r="IO77" s="284">
        <f>'LibPAS export'!KP79</f>
        <v>0.90322999999999998</v>
      </c>
      <c r="IP77" s="284">
        <f>'LibPAS export'!KQ79</f>
        <v>8017</v>
      </c>
      <c r="IQ77" s="284">
        <f>'LibPAS export'!KR79</f>
        <v>3.8544100000000001</v>
      </c>
      <c r="IR77" s="284">
        <f>'LibPAS export'!KS79</f>
        <v>2.2806700000000002</v>
      </c>
      <c r="IS77" s="284">
        <f>'LibPAS export'!KT79</f>
        <v>16.45243</v>
      </c>
      <c r="IT77" s="284">
        <f>'LibPAS export'!KU79</f>
        <v>1.0731599999999999</v>
      </c>
      <c r="IU77" s="284">
        <f>'LibPAS export'!KV79</f>
        <v>1.5430299999999999</v>
      </c>
      <c r="IV77" s="284">
        <f>'LibPAS export'!KW79</f>
        <v>21.34929</v>
      </c>
      <c r="IW77" s="284">
        <f>'LibPAS export'!KX79</f>
        <v>13.385479999999999</v>
      </c>
      <c r="IX77" s="284">
        <f>'LibPAS export'!KY79</f>
        <v>3.16717</v>
      </c>
      <c r="IY77" s="284">
        <f>'LibPAS export'!KZ79</f>
        <v>0</v>
      </c>
      <c r="IZ77" s="284">
        <f>'LibPAS export'!LA79</f>
        <v>2.2399999999999998E-3</v>
      </c>
      <c r="JA77" s="284">
        <f>'LibPAS export'!LB79</f>
        <v>0.81127000000000005</v>
      </c>
      <c r="JB77" s="284">
        <f>'LibPAS export'!LC79</f>
        <v>1.6000000000000001E-3</v>
      </c>
      <c r="JC77" s="284">
        <f>'LibPAS export'!LD79</f>
        <v>0.11595</v>
      </c>
      <c r="JD77" s="284">
        <f>'LibPAS export'!LE79</f>
        <v>0.62807000000000002</v>
      </c>
      <c r="JE77" s="284">
        <f>'LibPAS export'!LF79</f>
        <v>3.9423300000000001</v>
      </c>
      <c r="JF77" s="284">
        <f>'LibPAS export'!LG79</f>
        <v>2.1892800000000001</v>
      </c>
      <c r="JG77" s="284">
        <f>'LibPAS export'!LH79</f>
        <v>0.29094999999999999</v>
      </c>
      <c r="JH77" s="284">
        <f>'LibPAS export'!LI79</f>
        <v>1427</v>
      </c>
      <c r="JI77" s="284">
        <f>'LibPAS export'!LJ79</f>
        <v>2.8214700000000001</v>
      </c>
      <c r="JJ77" s="284">
        <f>'LibPAS export'!LK79</f>
        <v>7.3186600000000004</v>
      </c>
      <c r="JK77" s="284">
        <f>'LibPAS export'!LL79</f>
        <v>176</v>
      </c>
      <c r="JL77" s="284">
        <f>'LibPAS export'!LM79</f>
        <v>81</v>
      </c>
      <c r="JM77" s="284">
        <f>'LibPAS export'!LN79</f>
        <v>23.273340000000001</v>
      </c>
      <c r="JN77" s="284">
        <f>'LibPAS export'!LO79</f>
        <v>2.5691999999999999</v>
      </c>
      <c r="JO77" s="284">
        <f>'LibPAS export'!LP79</f>
        <v>1.9083000000000001</v>
      </c>
      <c r="JP77" s="284">
        <f>'LibPAS export'!LQ79</f>
        <v>0.35682000000000003</v>
      </c>
      <c r="JQ77" s="284">
        <f>'LibPAS export'!LR79</f>
        <v>6.5869999999999998E-2</v>
      </c>
      <c r="JR77" s="284">
        <f>'LibPAS export'!LS79</f>
        <v>0.51212000000000002</v>
      </c>
      <c r="JS77" s="284">
        <f>'LibPAS export'!LT79</f>
        <v>0</v>
      </c>
      <c r="JT77" s="284">
        <f>'LibPAS export'!LU79</f>
        <v>1</v>
      </c>
      <c r="JU77" s="284">
        <f>'LibPAS export'!LV79</f>
        <v>0.76929999999999998</v>
      </c>
      <c r="JV77" s="284">
        <f>'LibPAS export'!LW79</f>
        <v>2505</v>
      </c>
      <c r="JW77" s="284">
        <f>'LibPAS export'!LX79</f>
        <v>67.739199999999997</v>
      </c>
      <c r="JX77" s="284">
        <f>'LibPAS export'!LY79</f>
        <v>3256</v>
      </c>
      <c r="JY77" s="284">
        <f>'LibPAS export'!LZ79</f>
        <v>13.990399999999999</v>
      </c>
      <c r="JZ77" s="284">
        <f>'LibPAS export'!MA79</f>
        <v>52.111600000000003</v>
      </c>
      <c r="KA77" s="284">
        <f>'LibPAS export'!MB79</f>
        <v>0.20652999999999999</v>
      </c>
      <c r="KB77" s="284">
        <f>'LibPAS export'!MC79</f>
        <v>672</v>
      </c>
      <c r="KC77" s="284">
        <f>'LibPAS export'!MD79</f>
        <v>1.1071299999999999</v>
      </c>
      <c r="KD77" s="284">
        <f>'LibPAS export'!ME79</f>
        <v>0.69091000000000002</v>
      </c>
      <c r="KE77" s="284">
        <f>'LibPAS export'!MF79</f>
        <v>0.85170999999999997</v>
      </c>
      <c r="KF77" s="284">
        <f>'LibPAS export'!MG79</f>
        <v>5.48956</v>
      </c>
      <c r="KG77" s="284">
        <f>'LibPAS export'!MH79</f>
        <v>5.0353300000000001</v>
      </c>
      <c r="KH77" s="284">
        <f>'LibPAS export'!MI79</f>
        <v>6.2586599999999999</v>
      </c>
      <c r="KI77" s="284">
        <f>'LibPAS export'!MJ79</f>
        <v>48.076920000000001</v>
      </c>
      <c r="KJ77" s="284">
        <f>'LibPAS export'!MK79</f>
        <v>37513</v>
      </c>
      <c r="KK77" s="284">
        <f>'LibPAS export'!ML79</f>
        <v>27596</v>
      </c>
      <c r="KL77" s="284">
        <f>'LibPAS export'!MM79</f>
        <v>0.12472999999999999</v>
      </c>
      <c r="KM77" s="284">
        <f>'LibPAS export'!MN79</f>
        <v>0.46460000000000001</v>
      </c>
      <c r="KN77" s="284">
        <f>'LibPAS export'!MO79</f>
        <v>9.5960000000000004E-2</v>
      </c>
      <c r="KO77" s="284">
        <f>'LibPAS export'!MP79</f>
        <v>2.3029999999999998E-2</v>
      </c>
      <c r="KP77" s="284">
        <f>'LibPAS export'!MQ79</f>
        <v>8.5769999999999999E-2</v>
      </c>
      <c r="KQ77" s="284">
        <f>'LibPAS export'!MR79</f>
        <v>1.772E-2</v>
      </c>
      <c r="KR77" s="284">
        <f>'LibPAS export'!MS79</f>
        <v>1</v>
      </c>
      <c r="KS77" s="284">
        <f>'LibPAS export'!MT79</f>
        <v>0.18461540000000001</v>
      </c>
      <c r="KT77" s="284">
        <f>'LibPAS export'!MU79</f>
        <v>0.81538460000000001</v>
      </c>
      <c r="KU77" s="284">
        <f>'LibPAS export'!MV79</f>
        <v>0.26436379999999998</v>
      </c>
      <c r="KV77" s="284">
        <f>'LibPAS export'!MW79</f>
        <v>0.73563619999999996</v>
      </c>
      <c r="KW77" s="284">
        <f>'LibPAS export'!MX79</f>
        <v>0.1103925</v>
      </c>
      <c r="KX77" s="284">
        <f>'LibPAS export'!MY79</f>
        <v>1.2526799999999999E-2</v>
      </c>
      <c r="KY77" s="284">
        <f>'LibPAS export'!MZ79</f>
        <v>0.15204680000000001</v>
      </c>
      <c r="KZ77" s="284">
        <f>'LibPAS export'!NA79</f>
        <v>1.5870499999999999E-2</v>
      </c>
      <c r="LA77" s="284">
        <f>'LibPAS export'!NB79</f>
        <v>0.31446540000000001</v>
      </c>
      <c r="LB77" s="284">
        <f>'LibPAS export'!NC79</f>
        <v>8.1995200000000004E-2</v>
      </c>
      <c r="LC77" s="284">
        <f>'LibPAS export'!ND79</f>
        <v>0.42309540000000001</v>
      </c>
      <c r="LD77" s="284">
        <f>'LibPAS export'!NE79</f>
        <v>0.57514220000000005</v>
      </c>
      <c r="LE77" s="284">
        <f>'LibPAS export'!NF79</f>
        <v>5.0266999999999999E-2</v>
      </c>
      <c r="LF77" s="284">
        <f>'LibPAS export'!NG79</f>
        <v>0.77063110000000001</v>
      </c>
      <c r="LG77" s="284">
        <f>'LibPAS export'!NH79</f>
        <v>7.2275300000000001E-2</v>
      </c>
      <c r="LH77" s="284">
        <f>'LibPAS export'!NI79</f>
        <v>0.1068265</v>
      </c>
      <c r="LI77" s="284">
        <f>'LibPAS export'!NJ79</f>
        <v>9917</v>
      </c>
      <c r="LJ77" s="284">
        <f>'LibPAS export'!NK79</f>
        <v>6.5453599999999996</v>
      </c>
      <c r="LK77" s="284">
        <f>'LibPAS export'!NL79</f>
        <v>15180</v>
      </c>
      <c r="LL77" s="284">
        <f>'LibPAS export'!NM79</f>
        <v>15180</v>
      </c>
      <c r="LM77" s="284">
        <f>'LibPAS export'!NN79</f>
        <v>2802</v>
      </c>
      <c r="LN77" s="284">
        <f>'LibPAS export'!NO79</f>
        <v>0.74276089999999995</v>
      </c>
      <c r="LO77" s="284">
        <f>'LibPAS export'!NP79</f>
        <v>0.1134748</v>
      </c>
      <c r="LP77" s="284">
        <f>'LibPAS export'!NQ79</f>
        <v>0.14376430000000001</v>
      </c>
      <c r="LQ77" s="284">
        <f>'LibPAS export'!NR79</f>
        <v>0.29052</v>
      </c>
      <c r="LR77" s="284">
        <f>'LibPAS export'!NS79</f>
        <v>0.80842000000000003</v>
      </c>
      <c r="LS77" s="284">
        <f>'LibPAS export'!NT79</f>
        <v>0.21371999999999999</v>
      </c>
      <c r="LT77" s="284">
        <f>'LibPAS export'!NU79</f>
        <v>9</v>
      </c>
      <c r="LU77" s="284">
        <f>'LibPAS export'!NV79</f>
        <v>1.49908</v>
      </c>
      <c r="LV77" s="284">
        <f>'LibPAS export'!NW79</f>
        <v>7</v>
      </c>
      <c r="LW77" s="284">
        <f>'LibPAS export'!NX79</f>
        <v>1.1134599999999999</v>
      </c>
      <c r="LX77" s="284">
        <f>'LibPAS export'!NY79</f>
        <v>0.12292</v>
      </c>
      <c r="LY77" s="284">
        <f>'LibPAS export'!NZ79</f>
        <v>0.13399</v>
      </c>
      <c r="LZ77" s="285">
        <f>'LibPAS export'!EH79</f>
        <v>1.4545600000000001E-2</v>
      </c>
      <c r="MA77" s="285">
        <f>'LibPAS export'!EI79</f>
        <v>7.0719999999999995E-4</v>
      </c>
      <c r="MB77" s="285">
        <f>'LibPAS export'!EJ79</f>
        <v>0.27499380000000001</v>
      </c>
      <c r="MC77" s="285">
        <f>'LibPAS export'!EK79</f>
        <v>0</v>
      </c>
      <c r="MD77" s="285">
        <f>'LibPAS export'!EL79</f>
        <v>0.25614959999999998</v>
      </c>
      <c r="ME77" s="285">
        <f>'LibPAS export'!EM79</f>
        <v>5.061E-4</v>
      </c>
      <c r="MF77" s="285">
        <f>'LibPAS export'!EN79</f>
        <v>0.69124209999999997</v>
      </c>
      <c r="MG77" s="285">
        <f>'LibPAS export'!EO79</f>
        <v>3.1649499999999997E-2</v>
      </c>
      <c r="MH77" s="285">
        <f>'LibPAS export'!EP79</f>
        <v>0.43393789999999999</v>
      </c>
      <c r="MI77" s="285"/>
    </row>
    <row r="78" spans="1:347" s="6" customFormat="1" x14ac:dyDescent="0.2">
      <c r="A78" s="6" t="str">
        <f>'LibPAS export'!G80</f>
        <v>NC0063</v>
      </c>
      <c r="B78" s="6" t="s">
        <v>2869</v>
      </c>
      <c r="C78" s="203" t="s">
        <v>2122</v>
      </c>
      <c r="D78" s="203" t="s">
        <v>2123</v>
      </c>
      <c r="E78" s="203" t="str">
        <f>'LibPAS export'!AG80</f>
        <v>WAKE COUNTY PUBLIC LIBRARIES</v>
      </c>
      <c r="F78" s="203" t="str">
        <f>'LibPAS export'!AJ80</f>
        <v>WAKE</v>
      </c>
      <c r="G78" s="203" t="str">
        <f>'LibPAS export'!Y80</f>
        <v>4020 CARYA DR</v>
      </c>
      <c r="H78" s="203" t="str">
        <f>'LibPAS export'!Z80</f>
        <v>RALEIGH</v>
      </c>
      <c r="I78" s="203" t="str">
        <f>'LibPAS export'!AA80</f>
        <v>27610</v>
      </c>
      <c r="J78" s="203" t="str">
        <f>'LibPAS export'!AB80</f>
        <v>2913</v>
      </c>
      <c r="K78" s="203" t="str">
        <f>'LibPAS export'!AC80</f>
        <v>4020 CARYA DR</v>
      </c>
      <c r="L78" s="203" t="str">
        <f>'LibPAS export'!AD80</f>
        <v>RALEIGH</v>
      </c>
      <c r="M78" s="203" t="str">
        <f>'LibPAS export'!AE80</f>
        <v>27610</v>
      </c>
      <c r="N78" s="203" t="str">
        <f>'LibPAS export'!AF80</f>
        <v>2913</v>
      </c>
      <c r="O78" s="203" t="str">
        <f>'LibPAS export'!AK80</f>
        <v>Michael J. Wasilick</v>
      </c>
      <c r="P78" s="203" t="str">
        <f>'LibPAS export'!AL80</f>
        <v>(919) 250-4532</v>
      </c>
      <c r="Q78" s="203" t="str">
        <f>'LibPAS export'!AM80</f>
        <v>(919) 250-1209</v>
      </c>
      <c r="R78" s="203" t="str">
        <f>'LibPAS export'!AN80</f>
        <v>mwasilick@wakegov.com</v>
      </c>
      <c r="S78" s="203" t="str">
        <f>'LibPAS export'!AO80</f>
        <v>Carol McCollum</v>
      </c>
      <c r="T78" s="203" t="str">
        <f>'LibPAS export'!AP80</f>
        <v>Digital Librarian</v>
      </c>
      <c r="U78" s="203" t="str">
        <f>'LibPAS export'!AQ80</f>
        <v>(919) 250-1191</v>
      </c>
      <c r="V78" s="203" t="str">
        <f>'LibPAS export'!AR80</f>
        <v>(919) 250-1209</v>
      </c>
      <c r="W78" s="203" t="str">
        <f>'LibPAS export'!AS80</f>
        <v>cmccollum@wakegov.com</v>
      </c>
      <c r="X78" s="203">
        <f>'LibPAS export'!BB80</f>
        <v>0</v>
      </c>
      <c r="Y78" s="203">
        <f>'LibPAS export'!BC80</f>
        <v>20</v>
      </c>
      <c r="Z78" s="203">
        <f>'LibPAS export'!BD80</f>
        <v>1</v>
      </c>
      <c r="AA78" s="203">
        <f>'LibPAS export'!BE80</f>
        <v>0</v>
      </c>
      <c r="AB78" s="10">
        <f>'LibPAS export'!BH80</f>
        <v>55475</v>
      </c>
      <c r="AC78" s="203">
        <f>'LibPAS export'!BI80</f>
        <v>113</v>
      </c>
      <c r="AD78" s="203">
        <f>'LibPAS export'!BJ80</f>
        <v>1</v>
      </c>
      <c r="AE78" s="203">
        <f>'LibPAS export'!BK80</f>
        <v>114</v>
      </c>
      <c r="AF78" s="203">
        <f>'LibPAS export'!BL80</f>
        <v>102</v>
      </c>
      <c r="AG78" s="203">
        <f>'LibPAS export'!BM80</f>
        <v>216</v>
      </c>
      <c r="AH78" s="286">
        <f>'LibPAS export'!BN80</f>
        <v>0.5231481</v>
      </c>
      <c r="AI78" s="246">
        <f>'LibPAS export'!BO80</f>
        <v>105596</v>
      </c>
      <c r="AJ78" s="246" t="str">
        <f>'LibPAS export'!BP80</f>
        <v>79,400 - 135,100</v>
      </c>
      <c r="AK78" s="274" t="str">
        <f>'LibPAS export'!BQ80</f>
        <v>2010</v>
      </c>
      <c r="AL78" s="276">
        <f>'LibPAS export'!BR80</f>
        <v>35500</v>
      </c>
      <c r="AM78" s="276" t="str">
        <f>'LibPAS export'!BS80</f>
        <v/>
      </c>
      <c r="AN78" s="276">
        <f>'LibPAS export'!BT80</f>
        <v>11.09</v>
      </c>
      <c r="AO78" s="276">
        <f>'LibPAS export'!BU80</f>
        <v>11.09</v>
      </c>
      <c r="AP78" s="246">
        <f>'LibPAS export'!BW80</f>
        <v>0</v>
      </c>
      <c r="AQ78" s="246">
        <f>'LibPAS export'!BX80</f>
        <v>18478354</v>
      </c>
      <c r="AR78" s="246">
        <f>'LibPAS export'!BY80</f>
        <v>18478354</v>
      </c>
      <c r="AS78" s="246">
        <f>'LibPAS export'!BZ80</f>
        <v>540000</v>
      </c>
      <c r="AT78" s="246">
        <f>'LibPAS export'!CA80</f>
        <v>0</v>
      </c>
      <c r="AU78" s="246">
        <f>'LibPAS export'!CB80</f>
        <v>540000</v>
      </c>
      <c r="AV78" s="246">
        <f>'LibPAS export'!CC80</f>
        <v>0</v>
      </c>
      <c r="AW78" s="246">
        <f>'LibPAS export'!CD80</f>
        <v>0</v>
      </c>
      <c r="AX78" s="246">
        <f>'LibPAS export'!CE80</f>
        <v>0</v>
      </c>
      <c r="AY78" s="246">
        <f>'LibPAS export'!CF80</f>
        <v>0</v>
      </c>
      <c r="AZ78" s="246">
        <f>'LibPAS export'!BV80</f>
        <v>19018354</v>
      </c>
      <c r="BA78" s="246">
        <f>'LibPAS export'!CH80</f>
        <v>9774104</v>
      </c>
      <c r="BB78" s="246">
        <f>'LibPAS export'!CI80</f>
        <v>3013533</v>
      </c>
      <c r="BC78" s="246">
        <f>'LibPAS export'!CJ80</f>
        <v>12787637</v>
      </c>
      <c r="BD78" s="246">
        <f>'LibPAS export'!CK80</f>
        <v>1515896</v>
      </c>
      <c r="BE78" s="246">
        <f>'LibPAS export'!CL80</f>
        <v>100000</v>
      </c>
      <c r="BF78" s="246">
        <f>'LibPAS export'!CM80</f>
        <v>0</v>
      </c>
      <c r="BG78" s="246">
        <f>'LibPAS export'!CN80</f>
        <v>1615896</v>
      </c>
      <c r="BH78" s="246">
        <f>'LibPAS export'!CO80</f>
        <v>3573762</v>
      </c>
      <c r="BI78" s="246">
        <f>'LibPAS export'!CP80</f>
        <v>17977295</v>
      </c>
      <c r="BJ78" s="246">
        <f>'LibPAS export'!CQ80</f>
        <v>0</v>
      </c>
      <c r="BK78" s="283">
        <f>'LibPAS export'!CG80</f>
        <v>0</v>
      </c>
      <c r="BL78" s="246">
        <f>'LibPAS export'!CR80</f>
        <v>0</v>
      </c>
      <c r="BM78" s="246">
        <f>'LibPAS export'!CS80</f>
        <v>0</v>
      </c>
      <c r="BN78" s="246">
        <f>'LibPAS export'!CT80</f>
        <v>0</v>
      </c>
      <c r="BO78" s="246">
        <f>'LibPAS export'!CU80</f>
        <v>0</v>
      </c>
      <c r="BP78" s="246">
        <f>'LibPAS export'!CV80</f>
        <v>0</v>
      </c>
      <c r="BQ78" s="246">
        <f>'LibPAS export'!CW80</f>
        <v>0</v>
      </c>
      <c r="BR78" s="10">
        <f>'LibPAS export'!CY80</f>
        <v>335417</v>
      </c>
      <c r="BS78" s="10">
        <f>'LibPAS export'!CZ80</f>
        <v>332883</v>
      </c>
      <c r="BT78" s="10">
        <f>'LibPAS export'!DA80</f>
        <v>668300</v>
      </c>
      <c r="BU78" s="10">
        <f>'LibPAS export'!DB80</f>
        <v>525871</v>
      </c>
      <c r="BV78" s="10">
        <f>'LibPAS export'!DC80</f>
        <v>169381</v>
      </c>
      <c r="BW78" s="10">
        <f>'LibPAS export'!DD80</f>
        <v>695252</v>
      </c>
      <c r="BX78" s="10">
        <f>'LibPAS export'!DE80</f>
        <v>72690</v>
      </c>
      <c r="BY78" s="10">
        <f>'LibPAS export'!DF80</f>
        <v>5156</v>
      </c>
      <c r="BZ78" s="10">
        <f>'LibPAS export'!DG80</f>
        <v>77846</v>
      </c>
      <c r="CA78" s="10">
        <f>'LibPAS export'!DH80</f>
        <v>1441398</v>
      </c>
      <c r="CB78" s="10" t="str">
        <f>'LibPAS export'!DI80</f>
        <v/>
      </c>
      <c r="CC78" s="10">
        <f>'LibPAS export'!DJ80</f>
        <v>1441398</v>
      </c>
      <c r="CD78" s="10">
        <f>'LibPAS export'!DK80</f>
        <v>-1</v>
      </c>
      <c r="CE78" s="258">
        <f>'LibPAS export'!DX80</f>
        <v>42141</v>
      </c>
      <c r="CF78" s="244">
        <f>'LibPAS export'!DP80</f>
        <v>7</v>
      </c>
      <c r="CG78" s="244">
        <f>'LibPAS export'!DQ80</f>
        <v>67</v>
      </c>
      <c r="CH78" s="244">
        <f>'LibPAS export'!DR80</f>
        <v>74</v>
      </c>
      <c r="CI78" s="258">
        <f>'LibPAS export'!DM80</f>
        <v>40474</v>
      </c>
      <c r="CJ78" s="258">
        <f>'LibPAS export'!EC80</f>
        <v>8632</v>
      </c>
      <c r="CK78" s="258">
        <f>'LibPAS export'!DN80</f>
        <v>0</v>
      </c>
      <c r="CL78" s="258">
        <f>'LibPAS export'!EG80</f>
        <v>563</v>
      </c>
      <c r="CM78" s="203">
        <f>'LibPAS export'!DS80</f>
        <v>0</v>
      </c>
      <c r="CN78" s="203">
        <f>'LibPAS export'!EQ80</f>
        <v>133</v>
      </c>
      <c r="CO78" s="244">
        <f>'LibPAS export'!DL80</f>
        <v>1275</v>
      </c>
      <c r="CP78" s="10">
        <f>'LibPAS export'!ET80</f>
        <v>2192064</v>
      </c>
      <c r="CQ78" s="10">
        <f>'LibPAS export'!EU80</f>
        <v>1507269</v>
      </c>
      <c r="CR78" s="10">
        <f>'LibPAS export'!EV80</f>
        <v>3699333</v>
      </c>
      <c r="CS78" s="10">
        <f>'LibPAS export'!EW80</f>
        <v>566447</v>
      </c>
      <c r="CT78" s="10">
        <f>'LibPAS export'!EX80</f>
        <v>23994</v>
      </c>
      <c r="CU78" s="10">
        <f>'LibPAS export'!EY80</f>
        <v>590441</v>
      </c>
      <c r="CV78" s="10">
        <f>'LibPAS export'!EZ80</f>
        <v>5177161</v>
      </c>
      <c r="CW78" s="10">
        <f>'LibPAS export'!FA80</f>
        <v>1145098</v>
      </c>
      <c r="CX78" s="10">
        <f>'LibPAS export'!FB80</f>
        <v>6322259</v>
      </c>
      <c r="CY78" s="10">
        <f>'LibPAS export'!FC80</f>
        <v>10612033</v>
      </c>
      <c r="CZ78" s="10">
        <f>'LibPAS export'!FE80</f>
        <v>67317</v>
      </c>
      <c r="DA78" s="10" t="str">
        <f>'LibPAS export'!FF80</f>
        <v/>
      </c>
      <c r="DB78" s="10">
        <f>'LibPAS export'!FG80</f>
        <v>10679350</v>
      </c>
      <c r="DC78" s="10">
        <f>'LibPAS export'!FH80</f>
        <v>455187</v>
      </c>
      <c r="DD78" s="10">
        <f>'LibPAS export'!FQ80</f>
        <v>84852</v>
      </c>
      <c r="DE78" s="10">
        <f t="shared" si="1"/>
        <v>540039</v>
      </c>
      <c r="DF78" s="10">
        <f>'LibPAS export'!FI80</f>
        <v>0</v>
      </c>
      <c r="DG78" s="10">
        <f>'LibPAS export'!FN80</f>
        <v>339214</v>
      </c>
      <c r="DH78" s="10" t="str">
        <f>'LibPAS export'!FR80</f>
        <v/>
      </c>
      <c r="DI78" s="10">
        <f>'LibPAS export'!FS80</f>
        <v>424066</v>
      </c>
      <c r="DJ78" s="258" t="str">
        <f>'LibPAS export'!FJ80</f>
        <v/>
      </c>
      <c r="DK78" s="258">
        <f>'LibPAS export'!FK80</f>
        <v>455187</v>
      </c>
      <c r="DL78" s="10" t="str">
        <f>'LibPAS export'!FU80</f>
        <v/>
      </c>
      <c r="DM78" s="10">
        <f>'LibPAS export'!FV80</f>
        <v>11134537</v>
      </c>
      <c r="DN78" s="10" t="str">
        <f>'LibPAS export'!FW80</f>
        <v/>
      </c>
      <c r="DO78" s="10">
        <f>'LibPAS export'!FX80</f>
        <v>424066</v>
      </c>
      <c r="DP78" s="10">
        <f>'LibPAS export'!ER80</f>
        <v>11558603</v>
      </c>
      <c r="DQ78" s="10" t="str">
        <f>'LibPAS export'!FY80</f>
        <v/>
      </c>
      <c r="DR78" s="10">
        <f>'LibPAS export'!GA80</f>
        <v>399326</v>
      </c>
      <c r="DS78" s="10" t="str">
        <f>'LibPAS export'!GB80</f>
        <v/>
      </c>
      <c r="DT78" s="10">
        <f>'LibPAS export'!GC80</f>
        <v>399326</v>
      </c>
      <c r="DU78" s="10">
        <f>'LibPAS export'!GD80</f>
        <v>3805155</v>
      </c>
      <c r="DV78" s="244">
        <f>'LibPAS export'!GO80</f>
        <v>1240</v>
      </c>
      <c r="DW78" s="244">
        <f>'LibPAS export'!GP80</f>
        <v>531</v>
      </c>
      <c r="DX78" s="244">
        <f>'LibPAS export'!GQ80</f>
        <v>7195</v>
      </c>
      <c r="DY78" s="244">
        <f>'LibPAS export'!GR80</f>
        <v>165</v>
      </c>
      <c r="DZ78" s="244">
        <f>'LibPAS export'!GS80</f>
        <v>1838</v>
      </c>
      <c r="EA78" s="244">
        <f>'LibPAS export'!GT80</f>
        <v>6</v>
      </c>
      <c r="EB78" s="244">
        <f>'LibPAS export'!GU80</f>
        <v>10975</v>
      </c>
      <c r="EC78" s="244">
        <f>'LibPAS export'!GV80</f>
        <v>13058</v>
      </c>
      <c r="ED78" s="244">
        <f>'LibPAS export'!GW80</f>
        <v>5814</v>
      </c>
      <c r="EE78" s="244">
        <f>'LibPAS export'!GX80</f>
        <v>18872</v>
      </c>
      <c r="EF78" s="10">
        <f>'LibPAS export'!HB80</f>
        <v>247522</v>
      </c>
      <c r="EG78" s="10">
        <f>'LibPAS export'!HC80</f>
        <v>6523</v>
      </c>
      <c r="EH78" s="10">
        <f>'LibPAS export'!HD80</f>
        <v>254045</v>
      </c>
      <c r="EI78" s="10">
        <f>'LibPAS export'!GY80</f>
        <v>34817</v>
      </c>
      <c r="EJ78" s="10">
        <f>'LibPAS export'!GZ80</f>
        <v>112</v>
      </c>
      <c r="EK78" s="10">
        <f>'LibPAS export'!HA80</f>
        <v>34929</v>
      </c>
      <c r="EL78" s="10">
        <f>'LibPAS export'!HE80</f>
        <v>307846</v>
      </c>
      <c r="EM78" s="10" t="s">
        <v>5026</v>
      </c>
      <c r="EN78" s="10" t="s">
        <v>5026</v>
      </c>
      <c r="EO78" s="10" t="s">
        <v>5026</v>
      </c>
      <c r="EP78" s="10" t="s">
        <v>5026</v>
      </c>
      <c r="EQ78" s="258">
        <f>'LibPAS export'!HQ80</f>
        <v>11060</v>
      </c>
      <c r="ER78" s="258">
        <f>'LibPAS export'!HR80</f>
        <v>47449</v>
      </c>
      <c r="ES78" s="10">
        <v>562575</v>
      </c>
      <c r="ET78" s="10" t="str">
        <f>'LibPAS export'!HJ80</f>
        <v>Did not track this year</v>
      </c>
      <c r="EU78" s="10" t="str">
        <f>'LibPAS export'!HK80</f>
        <v>Did not track this year</v>
      </c>
      <c r="EV78" s="244">
        <f>'LibPAS export'!HS80</f>
        <v>2265</v>
      </c>
      <c r="EW78" s="244">
        <f>'LibPAS export'!HT80</f>
        <v>17177</v>
      </c>
      <c r="EX78" s="203" t="str">
        <f>'LibPAS export'!AT80</f>
        <v>www.wakegov.com/libraries</v>
      </c>
      <c r="EY78" s="244">
        <f>'LibPAS export'!HU80</f>
        <v>325</v>
      </c>
      <c r="EZ78" s="244">
        <f>'LibPAS export'!HV80</f>
        <v>772</v>
      </c>
      <c r="FA78" s="258">
        <f>'LibPAS export'!HW80</f>
        <v>919971</v>
      </c>
      <c r="FB78" s="10">
        <f>'LibPAS export'!HY80</f>
        <v>3670731</v>
      </c>
      <c r="FC78" s="10" t="str">
        <f>'LibPAS export'!HZ80</f>
        <v/>
      </c>
      <c r="FD78" s="203" t="s">
        <v>1530</v>
      </c>
      <c r="FE78" s="203" t="s">
        <v>1530</v>
      </c>
      <c r="FF78" s="203" t="s">
        <v>1530</v>
      </c>
      <c r="FG78" s="203" t="s">
        <v>1530</v>
      </c>
      <c r="FH78" s="203" t="s">
        <v>1530</v>
      </c>
      <c r="FI78" s="203" t="s">
        <v>1530</v>
      </c>
      <c r="FJ78" s="203" t="s">
        <v>1530</v>
      </c>
      <c r="FK78" s="203" t="s">
        <v>1530</v>
      </c>
      <c r="FL78" s="203" t="s">
        <v>1530</v>
      </c>
      <c r="FM78" s="203" t="s">
        <v>1530</v>
      </c>
      <c r="FN78" s="203" t="s">
        <v>1530</v>
      </c>
      <c r="FO78" s="203" t="s">
        <v>1530</v>
      </c>
      <c r="FP78" s="203" t="s">
        <v>1530</v>
      </c>
      <c r="FQ78" s="203" t="s">
        <v>1530</v>
      </c>
      <c r="FR78" s="203" t="s">
        <v>1530</v>
      </c>
      <c r="FS78" s="203" t="s">
        <v>1530</v>
      </c>
      <c r="FT78" s="203" t="s">
        <v>1530</v>
      </c>
      <c r="FU78" s="203" t="s">
        <v>1530</v>
      </c>
      <c r="FV78" s="203" t="s">
        <v>1530</v>
      </c>
      <c r="FW78" s="203" t="s">
        <v>1530</v>
      </c>
      <c r="FX78" s="203" t="s">
        <v>1530</v>
      </c>
      <c r="FY78" s="203" t="s">
        <v>1530</v>
      </c>
      <c r="FZ78" s="203" t="s">
        <v>1530</v>
      </c>
      <c r="GA78" s="203" t="s">
        <v>1530</v>
      </c>
      <c r="GB78" s="203" t="s">
        <v>1530</v>
      </c>
      <c r="GC78" s="203" t="str">
        <f>'LibPAS export'!G80</f>
        <v>NC0063</v>
      </c>
      <c r="GD78" s="203" t="str">
        <f>'LibPAS export'!H80</f>
        <v>C-WAKE</v>
      </c>
      <c r="GE78" s="203" t="str">
        <f>'LibPAS export'!I80</f>
        <v>NO</v>
      </c>
      <c r="GF78" s="203" t="str">
        <f>'LibPAS export'!J80</f>
        <v>CO</v>
      </c>
      <c r="GG78" s="203" t="str">
        <f>'LibPAS export'!K80</f>
        <v>MA</v>
      </c>
      <c r="GH78" s="203" t="str">
        <f>'LibPAS export'!L80</f>
        <v>Y</v>
      </c>
      <c r="GI78" s="203" t="str">
        <f>'LibPAS export'!M80</f>
        <v>CO1</v>
      </c>
      <c r="GJ78" s="203" t="str">
        <f>'LibPAS export'!N80</f>
        <v>N</v>
      </c>
      <c r="GK78" s="258">
        <f>'LibPAS export'!O80</f>
        <v>945143</v>
      </c>
      <c r="GL78" s="203">
        <f>'LibPAS export'!AH80</f>
        <v>3</v>
      </c>
      <c r="GM78" s="203" t="str">
        <f>'LibPAS export'!AI80</f>
        <v>County</v>
      </c>
      <c r="GN78" s="203" t="str">
        <f>'LibPAS export'!P80</f>
        <v>Yes</v>
      </c>
      <c r="GO78" s="203">
        <f>'LibPAS export'!Q80</f>
        <v>20010</v>
      </c>
      <c r="GP78" s="203">
        <f>'LibPAS export'!R80</f>
        <v>1655</v>
      </c>
      <c r="GQ78" s="203">
        <f>'LibPAS export'!S80</f>
        <v>64693</v>
      </c>
      <c r="GR78" s="203">
        <f>'LibPAS export'!T80</f>
        <v>1692839</v>
      </c>
      <c r="GS78" s="203">
        <f>'LibPAS export'!U80</f>
        <v>3367</v>
      </c>
      <c r="GT78" s="203">
        <f>'LibPAS export'!V80</f>
        <v>104</v>
      </c>
      <c r="GU78" s="203">
        <f>'LibPAS export'!W80</f>
        <v>1861</v>
      </c>
      <c r="GV78" s="203">
        <f>'LibPAS export'!X80</f>
        <v>171035</v>
      </c>
      <c r="GW78" s="283">
        <f>'LibPAS export'!GF80</f>
        <v>0.82523000000000002</v>
      </c>
      <c r="GX78" s="283">
        <f>'LibPAS export'!GG80</f>
        <v>6.13E-2</v>
      </c>
      <c r="GY78" s="245">
        <f>'LibPAS export'!GH80</f>
        <v>28.04975</v>
      </c>
      <c r="GZ78" s="245">
        <f>'LibPAS export'!GI80</f>
        <v>34.516979999999997</v>
      </c>
      <c r="HA78" s="245">
        <f>'LibPAS export'!GJ80</f>
        <v>10.656129999999999</v>
      </c>
      <c r="HB78" s="284">
        <f>'LibPAS export'!JC80</f>
        <v>1.55532</v>
      </c>
      <c r="HC78" s="284">
        <f>'LibPAS export'!JD80</f>
        <v>1.10633</v>
      </c>
      <c r="HD78" s="284">
        <f>'LibPAS export'!JE80</f>
        <v>0.13980000000000001</v>
      </c>
      <c r="HE78" s="284">
        <f>'LibPAS export'!JF80</f>
        <v>45.019089999999998</v>
      </c>
      <c r="HF78" s="284">
        <f>'LibPAS export'!JG80</f>
        <v>32.023049999999998</v>
      </c>
      <c r="HG78" s="284">
        <f>'LibPAS export'!JH80</f>
        <v>4.0465600000000004</v>
      </c>
      <c r="HH78" s="284">
        <f>'LibPAS export'!JI80</f>
        <v>4.7244599999999997</v>
      </c>
      <c r="HI78" s="284">
        <f>'LibPAS export'!JJ80</f>
        <v>3.3606099999999999</v>
      </c>
      <c r="HJ78" s="284">
        <f>'LibPAS export'!JK80</f>
        <v>0.42465999999999998</v>
      </c>
      <c r="HK78" s="284">
        <f>'LibPAS export'!JL80</f>
        <v>7.9888399999999997</v>
      </c>
      <c r="HL78" s="284">
        <f>'LibPAS export'!JM80</f>
        <v>5.6826400000000001</v>
      </c>
      <c r="HM78" s="284">
        <f>'LibPAS export'!JN80</f>
        <v>0.71808000000000005</v>
      </c>
      <c r="HN78" s="284">
        <f>'LibPAS export'!JO80</f>
        <v>58.397039999999997</v>
      </c>
      <c r="HO78" s="284">
        <f>'LibPAS export'!JP80</f>
        <v>41.539070000000002</v>
      </c>
      <c r="HP78" s="284">
        <f>'LibPAS export'!JQ80</f>
        <v>5.2490399999999999</v>
      </c>
      <c r="HQ78" s="284">
        <f>'LibPAS export'!JR80</f>
        <v>2.6006200000000002</v>
      </c>
      <c r="HR78" s="284">
        <f>'LibPAS export'!JS80</f>
        <v>1.84988</v>
      </c>
      <c r="HS78" s="284">
        <f>'LibPAS export'!JT80</f>
        <v>0.23376</v>
      </c>
      <c r="HT78" s="284">
        <f>'LibPAS export'!JU80</f>
        <v>12.229480000000001</v>
      </c>
      <c r="HU78" s="284">
        <f>'LibPAS export'!JV80</f>
        <v>4.0260100000000003</v>
      </c>
      <c r="HV78" s="284">
        <f>'LibPAS export'!JW80</f>
        <v>5.6720600000000001</v>
      </c>
      <c r="HW78" s="284">
        <f>'LibPAS export'!JX80</f>
        <v>43.014980000000001</v>
      </c>
      <c r="HX78" s="284">
        <f>'LibPAS export'!JY80</f>
        <v>2.3809100000000001</v>
      </c>
      <c r="HY78" s="284">
        <f>'LibPAS export'!JZ80</f>
        <v>7.3139200000000004</v>
      </c>
      <c r="HZ78" s="284">
        <f>'LibPAS export'!KA80</f>
        <v>0.42249999999999999</v>
      </c>
      <c r="IA78" s="284">
        <f>'LibPAS export'!KB80</f>
        <v>0.32571</v>
      </c>
      <c r="IB78" s="284">
        <f>'LibPAS export'!KC80</f>
        <v>2.3999999999999998E-3</v>
      </c>
      <c r="IC78" s="284">
        <f>'LibPAS export'!KD80</f>
        <v>1.8169999999999999E-2</v>
      </c>
      <c r="ID78" s="284">
        <f>'LibPAS export'!KE80</f>
        <v>0.97336999999999996</v>
      </c>
      <c r="IE78" s="284">
        <f>'LibPAS export'!KF80</f>
        <v>1.9970000000000002E-2</v>
      </c>
      <c r="IF78" s="284">
        <f>'LibPAS export'!KG80</f>
        <v>0.26878999999999997</v>
      </c>
      <c r="IG78" s="284">
        <f>'LibPAS export'!KH80</f>
        <v>10418</v>
      </c>
      <c r="IH78" s="284">
        <f>'LibPAS export'!KI80</f>
        <v>19914</v>
      </c>
      <c r="II78" s="284">
        <f>'LibPAS export'!KJ80</f>
        <v>19739</v>
      </c>
      <c r="IJ78" s="284">
        <f>'LibPAS export'!KK80</f>
        <v>17616</v>
      </c>
      <c r="IK78" s="284">
        <f>'LibPAS export'!KL80</f>
        <v>33673</v>
      </c>
      <c r="IL78" s="284">
        <f>'LibPAS export'!KM80</f>
        <v>33378</v>
      </c>
      <c r="IM78" s="284">
        <f>'LibPAS export'!KN80</f>
        <v>101391</v>
      </c>
      <c r="IN78" s="284">
        <f>'LibPAS export'!KO80</f>
        <v>102288</v>
      </c>
      <c r="IO78" s="284">
        <f>'LibPAS export'!KP80</f>
        <v>7.4439599999999997</v>
      </c>
      <c r="IP78" s="284">
        <f>'LibPAS export'!KQ80</f>
        <v>53512</v>
      </c>
      <c r="IQ78" s="284">
        <f>'LibPAS export'!KR80</f>
        <v>25.726949999999999</v>
      </c>
      <c r="IR78" s="284">
        <f>'LibPAS export'!KS80</f>
        <v>0.57133999999999996</v>
      </c>
      <c r="IS78" s="284">
        <f>'LibPAS export'!KT80</f>
        <v>19.55086</v>
      </c>
      <c r="IT78" s="284">
        <f>'LibPAS export'!KU80</f>
        <v>0</v>
      </c>
      <c r="IU78" s="284">
        <f>'LibPAS export'!KV80</f>
        <v>0</v>
      </c>
      <c r="IV78" s="284">
        <f>'LibPAS export'!KW80</f>
        <v>20.122199999999999</v>
      </c>
      <c r="IW78" s="284">
        <f>'LibPAS export'!KX80</f>
        <v>13.52984</v>
      </c>
      <c r="IX78" s="284">
        <f>'LibPAS export'!KY80</f>
        <v>1.6428700000000001</v>
      </c>
      <c r="IY78" s="284">
        <f>'LibPAS export'!KZ80</f>
        <v>0</v>
      </c>
      <c r="IZ78" s="284">
        <f>'LibPAS export'!LA80</f>
        <v>1.3500000000000001E-3</v>
      </c>
      <c r="JA78" s="284">
        <f>'LibPAS export'!LB80</f>
        <v>4.4589999999999998E-2</v>
      </c>
      <c r="JB78" s="284">
        <f>'LibPAS export'!LC80</f>
        <v>8.0000000000000007E-5</v>
      </c>
      <c r="JC78" s="284">
        <f>'LibPAS export'!LD80</f>
        <v>0.28298000000000001</v>
      </c>
      <c r="JD78" s="284">
        <f>'LibPAS export'!LE80</f>
        <v>0.54091</v>
      </c>
      <c r="JE78" s="284">
        <f>'LibPAS export'!LF80</f>
        <v>3.1928800000000002</v>
      </c>
      <c r="JF78" s="284">
        <f>'LibPAS export'!LG80</f>
        <v>1.5250600000000001</v>
      </c>
      <c r="JG78" s="284">
        <f>'LibPAS export'!LH80</f>
        <v>0.10792</v>
      </c>
      <c r="JH78" s="284">
        <f>'LibPAS export'!LI80</f>
        <v>105</v>
      </c>
      <c r="JI78" s="284">
        <f>'LibPAS export'!LJ80</f>
        <v>0.18531</v>
      </c>
      <c r="JJ78" s="284">
        <f>'LibPAS export'!LK80</f>
        <v>3.7811900000000001</v>
      </c>
      <c r="JK78" s="284">
        <f>'LibPAS export'!LL80</f>
        <v>122</v>
      </c>
      <c r="JL78" s="284">
        <f>'LibPAS export'!LM80</f>
        <v>1</v>
      </c>
      <c r="JM78" s="284">
        <f>'LibPAS export'!LN80</f>
        <v>19.020710000000001</v>
      </c>
      <c r="JN78" s="284">
        <f>'LibPAS export'!LO80</f>
        <v>1.7096800000000001</v>
      </c>
      <c r="JO78" s="284">
        <f>'LibPAS export'!LP80</f>
        <v>1.60388</v>
      </c>
      <c r="JP78" s="284">
        <f>'LibPAS export'!LQ80</f>
        <v>0.22853999999999999</v>
      </c>
      <c r="JQ78" s="284">
        <f>'LibPAS export'!LR80</f>
        <v>0.11956</v>
      </c>
      <c r="JR78" s="284">
        <f>'LibPAS export'!LS80</f>
        <v>0.25542999999999999</v>
      </c>
      <c r="JS78" s="284">
        <f>'LibPAS export'!LT80</f>
        <v>43</v>
      </c>
      <c r="JT78" s="284">
        <f>'LibPAS export'!LU80</f>
        <v>330</v>
      </c>
      <c r="JU78" s="284">
        <f>'LibPAS export'!LV80</f>
        <v>3.03762</v>
      </c>
      <c r="JV78" s="284">
        <f>'LibPAS export'!LW80</f>
        <v>222280</v>
      </c>
      <c r="JW78" s="284">
        <f>'LibPAS export'!LX80</f>
        <v>68.592250000000007</v>
      </c>
      <c r="JX78" s="284">
        <f>'LibPAS export'!LY80</f>
        <v>73176</v>
      </c>
      <c r="JY78" s="284">
        <f>'LibPAS export'!LZ80</f>
        <v>40.564219999999999</v>
      </c>
      <c r="JZ78" s="284">
        <f>'LibPAS export'!MA80</f>
        <v>208.35696999999999</v>
      </c>
      <c r="KA78" s="284">
        <f>'LibPAS export'!MB80</f>
        <v>0.59138000000000002</v>
      </c>
      <c r="KB78" s="284">
        <f>'LibPAS export'!MC80</f>
        <v>43275</v>
      </c>
      <c r="KC78" s="284">
        <f>'LibPAS export'!MD80</f>
        <v>0.13433999999999999</v>
      </c>
      <c r="KD78" s="284">
        <f>'LibPAS export'!ME80</f>
        <v>0.42465999999999998</v>
      </c>
      <c r="KE78" s="284">
        <f>'LibPAS export'!MF80</f>
        <v>0.40805999999999998</v>
      </c>
      <c r="KF78" s="284">
        <f>'LibPAS export'!MG80</f>
        <v>5.8694800000000003</v>
      </c>
      <c r="KG78" s="284">
        <f>'LibPAS export'!MH80</f>
        <v>28.94528</v>
      </c>
      <c r="KH78" s="284">
        <f>'LibPAS export'!MI80</f>
        <v>4.7244599999999997</v>
      </c>
      <c r="KI78" s="284">
        <f>'LibPAS export'!MJ80</f>
        <v>53.341349999999998</v>
      </c>
      <c r="KJ78" s="284">
        <f>'LibPAS export'!MK80</f>
        <v>59202</v>
      </c>
      <c r="KK78" s="284">
        <f>'LibPAS export'!ML80</f>
        <v>45250</v>
      </c>
      <c r="KL78" s="284">
        <f>'LibPAS export'!MM80</f>
        <v>1.8689999999999998E-2</v>
      </c>
      <c r="KM78" s="284">
        <f>'LibPAS export'!MN80</f>
        <v>9.5990000000000006E-2</v>
      </c>
      <c r="KN78" s="284">
        <f>'LibPAS export'!MO80</f>
        <v>5.6770000000000001E-2</v>
      </c>
      <c r="KO78" s="284">
        <f>'LibPAS export'!MP80</f>
        <v>9.7800000000000005E-3</v>
      </c>
      <c r="KP78" s="284">
        <f>'LibPAS export'!MQ80</f>
        <v>5.0220000000000001E-2</v>
      </c>
      <c r="KQ78" s="284">
        <f>'LibPAS export'!MR80</f>
        <v>2.9700000000000001E-2</v>
      </c>
      <c r="KR78" s="284">
        <f>'LibPAS export'!MS80</f>
        <v>0.99122809999999995</v>
      </c>
      <c r="KS78" s="284">
        <f>'LibPAS export'!MT80</f>
        <v>0.52777779999999996</v>
      </c>
      <c r="KT78" s="284">
        <f>'LibPAS export'!MU80</f>
        <v>0.47222219999999998</v>
      </c>
      <c r="KU78" s="284">
        <f>'LibPAS export'!MV80</f>
        <v>0.23565990000000001</v>
      </c>
      <c r="KV78" s="284">
        <f>'LibPAS export'!MW80</f>
        <v>0.76434009999999997</v>
      </c>
      <c r="KW78" s="284">
        <f>'LibPAS export'!MX80</f>
        <v>8.9885400000000004E-2</v>
      </c>
      <c r="KX78" s="284">
        <f>'LibPAS export'!MY80</f>
        <v>5.5626E-3</v>
      </c>
      <c r="KY78" s="284">
        <f>'LibPAS export'!MZ80</f>
        <v>0.1676299</v>
      </c>
      <c r="KZ78" s="284">
        <f>'LibPAS export'!NA80</f>
        <v>0</v>
      </c>
      <c r="LA78" s="284">
        <f>'LibPAS export'!NB80</f>
        <v>0.1987931</v>
      </c>
      <c r="LB78" s="284">
        <f>'LibPAS export'!NC80</f>
        <v>8.4322800000000003E-2</v>
      </c>
      <c r="LC78" s="284">
        <f>'LibPAS export'!ND80</f>
        <v>0.54369160000000005</v>
      </c>
      <c r="LD78" s="284">
        <f>'LibPAS export'!NE80</f>
        <v>0.71132150000000005</v>
      </c>
      <c r="LE78" s="284">
        <f>'LibPAS export'!NF80</f>
        <v>0</v>
      </c>
      <c r="LF78" s="284">
        <f>'LibPAS export'!NG80</f>
        <v>0.97160639999999998</v>
      </c>
      <c r="LG78" s="284">
        <f>'LibPAS export'!NH80</f>
        <v>0</v>
      </c>
      <c r="LH78" s="284">
        <f>'LibPAS export'!NI80</f>
        <v>2.8393600000000001E-2</v>
      </c>
      <c r="LI78" s="284">
        <f>'LibPAS export'!NJ80</f>
        <v>13951</v>
      </c>
      <c r="LJ78" s="284">
        <f>'LibPAS export'!NK80</f>
        <v>9.5289400000000004</v>
      </c>
      <c r="LK78" s="284">
        <f>'LibPAS export'!NL80</f>
        <v>8290</v>
      </c>
      <c r="LL78" s="284">
        <f>'LibPAS export'!NM80</f>
        <v>8364</v>
      </c>
      <c r="LM78" s="284">
        <f>'LibPAS export'!NN80</f>
        <v>4375</v>
      </c>
      <c r="LN78" s="284">
        <f>'LibPAS export'!NO80</f>
        <v>0.93811480000000003</v>
      </c>
      <c r="LO78" s="284">
        <f>'LibPAS export'!NP80</f>
        <v>6.1885200000000001E-2</v>
      </c>
      <c r="LP78" s="284">
        <f>'LibPAS export'!NQ80</f>
        <v>0</v>
      </c>
      <c r="LQ78" s="284">
        <f>'LibPAS export'!NR80</f>
        <v>1.1825699999999999</v>
      </c>
      <c r="LR78" s="284">
        <f>'LibPAS export'!NS80</f>
        <v>3.8355700000000001</v>
      </c>
      <c r="LS78" s="284">
        <f>'LibPAS export'!NT80</f>
        <v>0.90388999999999997</v>
      </c>
      <c r="LT78" s="284">
        <f>'LibPAS export'!NU80</f>
        <v>115</v>
      </c>
      <c r="LU78" s="284">
        <f>'LibPAS export'!NV80</f>
        <v>7.62493</v>
      </c>
      <c r="LV78" s="284">
        <f>'LibPAS export'!NW80</f>
        <v>0</v>
      </c>
      <c r="LW78" s="284">
        <f>'LibPAS export'!NX80</f>
        <v>7.15306</v>
      </c>
      <c r="LX78" s="284">
        <f>'LibPAS export'!NY80</f>
        <v>0.64295999999999998</v>
      </c>
      <c r="LY78" s="284">
        <f>'LibPAS export'!NZ80</f>
        <v>0.60775999999999997</v>
      </c>
      <c r="LZ78" s="285">
        <f>'LibPAS export'!EH80</f>
        <v>3.6259999999999998E-4</v>
      </c>
      <c r="MA78" s="285">
        <f>'LibPAS export'!EI80</f>
        <v>8.2109999999999995E-4</v>
      </c>
      <c r="MB78" s="285">
        <f>'LibPAS export'!EJ80</f>
        <v>3.3061300000000002E-2</v>
      </c>
      <c r="MC78" s="285">
        <f>'LibPAS export'!EK80</f>
        <v>0</v>
      </c>
      <c r="MD78" s="285">
        <f>'LibPAS export'!EL80</f>
        <v>2.71396E-2</v>
      </c>
      <c r="ME78" s="285">
        <f>'LibPAS export'!EM80</f>
        <v>4.7700000000000001E-5</v>
      </c>
      <c r="MF78" s="285">
        <f>'LibPAS export'!EN80</f>
        <v>0.92828719999999998</v>
      </c>
      <c r="MG78" s="285">
        <f>'LibPAS export'!EO80</f>
        <v>3.1625199999999999E-2</v>
      </c>
      <c r="MH78" s="285">
        <f>'LibPAS export'!EP80</f>
        <v>0.5980567</v>
      </c>
      <c r="MI78" s="285"/>
    </row>
    <row r="79" spans="1:347" s="6" customFormat="1" x14ac:dyDescent="0.2">
      <c r="A79" s="6" t="str">
        <f>'LibPAS export'!G81</f>
        <v>NC0101</v>
      </c>
      <c r="B79" s="6" t="s">
        <v>2870</v>
      </c>
      <c r="C79" s="203" t="s">
        <v>2125</v>
      </c>
      <c r="D79" s="203" t="s">
        <v>2126</v>
      </c>
      <c r="E79" s="203" t="str">
        <f>'LibPAS export'!AG81</f>
        <v>WARREN COUNTY MEMORIAL LIBRARY</v>
      </c>
      <c r="F79" s="203" t="str">
        <f>'LibPAS export'!AJ81</f>
        <v>WARREN</v>
      </c>
      <c r="G79" s="203" t="str">
        <f>'LibPAS export'!Y81</f>
        <v>119 S FRONT ST</v>
      </c>
      <c r="H79" s="203" t="str">
        <f>'LibPAS export'!Z81</f>
        <v>WARRENTON</v>
      </c>
      <c r="I79" s="203" t="str">
        <f>'LibPAS export'!AA81</f>
        <v>27589</v>
      </c>
      <c r="J79" s="203" t="str">
        <f>'LibPAS export'!AB81</f>
        <v/>
      </c>
      <c r="K79" s="203" t="str">
        <f>'LibPAS export'!AC81</f>
        <v>119 S FRONT ST</v>
      </c>
      <c r="L79" s="203" t="str">
        <f>'LibPAS export'!AD81</f>
        <v>WARRENTON</v>
      </c>
      <c r="M79" s="203" t="str">
        <f>'LibPAS export'!AE81</f>
        <v>27589</v>
      </c>
      <c r="N79" s="203" t="str">
        <f>'LibPAS export'!AF81</f>
        <v/>
      </c>
      <c r="O79" s="203" t="str">
        <f>'LibPAS export'!AK81</f>
        <v>Cheryl Reddish</v>
      </c>
      <c r="P79" s="203" t="str">
        <f>'LibPAS export'!AL81</f>
        <v>(252) 257-4990</v>
      </c>
      <c r="Q79" s="203" t="str">
        <f>'LibPAS export'!AM81</f>
        <v>(252) 257-4089</v>
      </c>
      <c r="R79" s="203" t="str">
        <f>'LibPAS export'!AN81</f>
        <v>creddish@co.warren.nc.us</v>
      </c>
      <c r="S79" s="203" t="str">
        <f>'LibPAS export'!AO81</f>
        <v>Cheryl Reddish</v>
      </c>
      <c r="T79" s="203" t="str">
        <f>'LibPAS export'!AP81</f>
        <v>LIbrary Director</v>
      </c>
      <c r="U79" s="203" t="str">
        <f>'LibPAS export'!AQ81</f>
        <v>(252) 257-4990</v>
      </c>
      <c r="V79" s="203" t="str">
        <f>'LibPAS export'!AR81</f>
        <v>(252) 257-4089</v>
      </c>
      <c r="W79" s="203" t="str">
        <f>'LibPAS export'!AS81</f>
        <v>creddish@co.warren.nc.us</v>
      </c>
      <c r="X79" s="203">
        <f>'LibPAS export'!BB81</f>
        <v>1</v>
      </c>
      <c r="Y79" s="203">
        <f>'LibPAS export'!BC81</f>
        <v>0</v>
      </c>
      <c r="Z79" s="203">
        <f>'LibPAS export'!BD81</f>
        <v>0</v>
      </c>
      <c r="AA79" s="203">
        <f>'LibPAS export'!BE81</f>
        <v>1</v>
      </c>
      <c r="AB79" s="10">
        <f>'LibPAS export'!BH81</f>
        <v>2704</v>
      </c>
      <c r="AC79" s="203">
        <f>'LibPAS export'!BI81</f>
        <v>1</v>
      </c>
      <c r="AD79" s="203">
        <f>'LibPAS export'!BJ81</f>
        <v>0</v>
      </c>
      <c r="AE79" s="203">
        <f>'LibPAS export'!BK81</f>
        <v>1</v>
      </c>
      <c r="AF79" s="203">
        <f>'LibPAS export'!BL81</f>
        <v>7</v>
      </c>
      <c r="AG79" s="203">
        <f>'LibPAS export'!BM81</f>
        <v>8</v>
      </c>
      <c r="AH79" s="286">
        <f>'LibPAS export'!BN81</f>
        <v>0.125</v>
      </c>
      <c r="AI79" s="246">
        <f>'LibPAS export'!BO81</f>
        <v>60900</v>
      </c>
      <c r="AJ79" s="246" t="str">
        <f>'LibPAS export'!BP81</f>
        <v>47273-75859</v>
      </c>
      <c r="AK79" s="274" t="str">
        <f>'LibPAS export'!BQ81</f>
        <v>2011</v>
      </c>
      <c r="AL79" s="276">
        <f>'LibPAS export'!BR81</f>
        <v>47273</v>
      </c>
      <c r="AM79" s="276">
        <f>'LibPAS export'!BS81</f>
        <v>11.66</v>
      </c>
      <c r="AN79" s="276">
        <f>'LibPAS export'!BT81</f>
        <v>14.17</v>
      </c>
      <c r="AO79" s="276" t="str">
        <f>'LibPAS export'!BU81</f>
        <v/>
      </c>
      <c r="AP79" s="246">
        <f>'LibPAS export'!BW81</f>
        <v>0</v>
      </c>
      <c r="AQ79" s="246">
        <f>'LibPAS export'!BX81</f>
        <v>361253</v>
      </c>
      <c r="AR79" s="246">
        <f>'LibPAS export'!BY81</f>
        <v>361253</v>
      </c>
      <c r="AS79" s="246">
        <f>'LibPAS export'!BZ81</f>
        <v>79390</v>
      </c>
      <c r="AT79" s="246">
        <f>'LibPAS export'!CA81</f>
        <v>0</v>
      </c>
      <c r="AU79" s="246">
        <f>'LibPAS export'!CB81</f>
        <v>79390</v>
      </c>
      <c r="AV79" s="246">
        <f>'LibPAS export'!CC81</f>
        <v>0</v>
      </c>
      <c r="AW79" s="246">
        <f>'LibPAS export'!CD81</f>
        <v>0</v>
      </c>
      <c r="AX79" s="246">
        <f>'LibPAS export'!CE81</f>
        <v>0</v>
      </c>
      <c r="AY79" s="246">
        <f>'LibPAS export'!CF81</f>
        <v>14753</v>
      </c>
      <c r="AZ79" s="246">
        <f>'LibPAS export'!BV81</f>
        <v>455396</v>
      </c>
      <c r="BA79" s="246">
        <f>'LibPAS export'!CH81</f>
        <v>254014</v>
      </c>
      <c r="BB79" s="246">
        <f>'LibPAS export'!CI81</f>
        <v>81426</v>
      </c>
      <c r="BC79" s="246">
        <f>'LibPAS export'!CJ81</f>
        <v>335440</v>
      </c>
      <c r="BD79" s="246">
        <f>'LibPAS export'!CK81</f>
        <v>22937</v>
      </c>
      <c r="BE79" s="246">
        <f>'LibPAS export'!CL81</f>
        <v>0</v>
      </c>
      <c r="BF79" s="246">
        <f>'LibPAS export'!CM81</f>
        <v>2513</v>
      </c>
      <c r="BG79" s="246">
        <f>'LibPAS export'!CN81</f>
        <v>25450</v>
      </c>
      <c r="BH79" s="246">
        <f>'LibPAS export'!CO81</f>
        <v>81133</v>
      </c>
      <c r="BI79" s="246">
        <f>'LibPAS export'!CP81</f>
        <v>442023</v>
      </c>
      <c r="BJ79" s="246">
        <f>'LibPAS export'!CQ81</f>
        <v>13373</v>
      </c>
      <c r="BK79" s="283">
        <f>'LibPAS export'!CG81</f>
        <v>2.9365700000000002E-2</v>
      </c>
      <c r="BL79" s="246">
        <f>'LibPAS export'!CR81</f>
        <v>0</v>
      </c>
      <c r="BM79" s="246">
        <f>'LibPAS export'!CS81</f>
        <v>0</v>
      </c>
      <c r="BN79" s="246">
        <f>'LibPAS export'!CT81</f>
        <v>0</v>
      </c>
      <c r="BO79" s="246">
        <f>'LibPAS export'!CU81</f>
        <v>0</v>
      </c>
      <c r="BP79" s="246">
        <f>'LibPAS export'!CV81</f>
        <v>0</v>
      </c>
      <c r="BQ79" s="246">
        <f>'LibPAS export'!CW81</f>
        <v>0</v>
      </c>
      <c r="BR79" s="10">
        <f>'LibPAS export'!CY81</f>
        <v>10364</v>
      </c>
      <c r="BS79" s="10">
        <f>'LibPAS export'!CZ81</f>
        <v>12164</v>
      </c>
      <c r="BT79" s="10">
        <f>'LibPAS export'!DA81</f>
        <v>22528</v>
      </c>
      <c r="BU79" s="10">
        <f>'LibPAS export'!DB81</f>
        <v>4828</v>
      </c>
      <c r="BV79" s="10">
        <f>'LibPAS export'!DC81</f>
        <v>3088</v>
      </c>
      <c r="BW79" s="10">
        <f>'LibPAS export'!DD81</f>
        <v>7916</v>
      </c>
      <c r="BX79" s="10" t="str">
        <f>'LibPAS export'!DE81</f>
        <v/>
      </c>
      <c r="BY79" s="10" t="str">
        <f>'LibPAS export'!DF81</f>
        <v/>
      </c>
      <c r="BZ79" s="10" t="str">
        <f>'LibPAS export'!DG81</f>
        <v/>
      </c>
      <c r="CA79" s="10">
        <f>'LibPAS export'!DH81</f>
        <v>30444</v>
      </c>
      <c r="CB79" s="10" t="str">
        <f>'LibPAS export'!DI81</f>
        <v/>
      </c>
      <c r="CC79" s="10">
        <f>'LibPAS export'!DJ81</f>
        <v>30444</v>
      </c>
      <c r="CD79" s="10">
        <f>'LibPAS export'!DK81</f>
        <v>0</v>
      </c>
      <c r="CE79" s="258">
        <f>'LibPAS export'!DX81</f>
        <v>30982</v>
      </c>
      <c r="CF79" s="244">
        <f>'LibPAS export'!DP81</f>
        <v>0</v>
      </c>
      <c r="CG79" s="244">
        <f>'LibPAS export'!DQ81</f>
        <v>67</v>
      </c>
      <c r="CH79" s="244">
        <f>'LibPAS export'!DR81</f>
        <v>67</v>
      </c>
      <c r="CI79" s="258">
        <f>'LibPAS export'!DM81</f>
        <v>1236</v>
      </c>
      <c r="CJ79" s="258">
        <f>'LibPAS export'!EC81</f>
        <v>1920</v>
      </c>
      <c r="CK79" s="258">
        <f>'LibPAS export'!DN81</f>
        <v>2501</v>
      </c>
      <c r="CL79" s="258">
        <f>'LibPAS export'!EG81</f>
        <v>563</v>
      </c>
      <c r="CM79" s="203">
        <f>'LibPAS export'!DS81</f>
        <v>0</v>
      </c>
      <c r="CN79" s="203">
        <f>'LibPAS export'!EQ81</f>
        <v>41</v>
      </c>
      <c r="CO79" s="244">
        <f>'LibPAS export'!DL81</f>
        <v>129</v>
      </c>
      <c r="CP79" s="10">
        <f>'LibPAS export'!ET81</f>
        <v>17027</v>
      </c>
      <c r="CQ79" s="10">
        <f>'LibPAS export'!EU81</f>
        <v>5733</v>
      </c>
      <c r="CR79" s="10">
        <f>'LibPAS export'!EV81</f>
        <v>22760</v>
      </c>
      <c r="CS79" s="10">
        <f>'LibPAS export'!EW81</f>
        <v>987</v>
      </c>
      <c r="CT79" s="10">
        <f>'LibPAS export'!EX81</f>
        <v>33</v>
      </c>
      <c r="CU79" s="10">
        <f>'LibPAS export'!EY81</f>
        <v>1020</v>
      </c>
      <c r="CV79" s="10">
        <f>'LibPAS export'!EZ81</f>
        <v>9922</v>
      </c>
      <c r="CW79" s="10">
        <f>'LibPAS export'!FA81</f>
        <v>2059</v>
      </c>
      <c r="CX79" s="10">
        <f>'LibPAS export'!FB81</f>
        <v>11981</v>
      </c>
      <c r="CY79" s="10">
        <f>'LibPAS export'!FC81</f>
        <v>35761</v>
      </c>
      <c r="CZ79" s="10">
        <f>'LibPAS export'!FE81</f>
        <v>2267</v>
      </c>
      <c r="DA79" s="10" t="str">
        <f>'LibPAS export'!FF81</f>
        <v/>
      </c>
      <c r="DB79" s="10">
        <f>'LibPAS export'!FG81</f>
        <v>38028</v>
      </c>
      <c r="DC79" s="10">
        <f>'LibPAS export'!FH81</f>
        <v>1815</v>
      </c>
      <c r="DD79" s="10">
        <f>'LibPAS export'!FQ81</f>
        <v>19</v>
      </c>
      <c r="DE79" s="10">
        <f t="shared" si="1"/>
        <v>1834</v>
      </c>
      <c r="DF79" s="10">
        <f>'LibPAS export'!FI81</f>
        <v>10049</v>
      </c>
      <c r="DG79" s="10">
        <f>'LibPAS export'!FN81</f>
        <v>311</v>
      </c>
      <c r="DH79" s="10">
        <f>'LibPAS export'!FR81</f>
        <v>0</v>
      </c>
      <c r="DI79" s="10">
        <f>'LibPAS export'!FS81</f>
        <v>330</v>
      </c>
      <c r="DJ79" s="258" t="str">
        <f>'LibPAS export'!FJ81</f>
        <v/>
      </c>
      <c r="DK79" s="258">
        <f>'LibPAS export'!FK81</f>
        <v>11864</v>
      </c>
      <c r="DL79" s="10">
        <f>'LibPAS export'!FU81</f>
        <v>50596</v>
      </c>
      <c r="DM79" s="10">
        <f>'LibPAS export'!FV81</f>
        <v>0</v>
      </c>
      <c r="DN79" s="10">
        <f>'LibPAS export'!FW81</f>
        <v>0</v>
      </c>
      <c r="DO79" s="10">
        <f>'LibPAS export'!FX81</f>
        <v>0</v>
      </c>
      <c r="DP79" s="10">
        <f>'LibPAS export'!ER81</f>
        <v>50596</v>
      </c>
      <c r="DQ79" s="10">
        <f>'LibPAS export'!FY81</f>
        <v>74</v>
      </c>
      <c r="DR79" s="10">
        <f>'LibPAS export'!GA81</f>
        <v>6838</v>
      </c>
      <c r="DS79" s="10">
        <f>'LibPAS export'!GB81</f>
        <v>2891</v>
      </c>
      <c r="DT79" s="10">
        <f>'LibPAS export'!GC81</f>
        <v>9729</v>
      </c>
      <c r="DU79" s="10">
        <f>'LibPAS export'!GD81</f>
        <v>51341</v>
      </c>
      <c r="DV79" s="244">
        <f>'LibPAS export'!GO81</f>
        <v>39</v>
      </c>
      <c r="DW79" s="244">
        <f>'LibPAS export'!GP81</f>
        <v>5</v>
      </c>
      <c r="DX79" s="244">
        <f>'LibPAS export'!GQ81</f>
        <v>60</v>
      </c>
      <c r="DY79" s="244">
        <f>'LibPAS export'!GR81</f>
        <v>12</v>
      </c>
      <c r="DZ79" s="244">
        <f>'LibPAS export'!GS81</f>
        <v>26</v>
      </c>
      <c r="EA79" s="244">
        <f>'LibPAS export'!GT81</f>
        <v>14</v>
      </c>
      <c r="EB79" s="244">
        <f>'LibPAS export'!GU81</f>
        <v>156</v>
      </c>
      <c r="EC79" s="244">
        <f>'LibPAS export'!GV81</f>
        <v>615</v>
      </c>
      <c r="ED79" s="244">
        <f>'LibPAS export'!GW81</f>
        <v>245</v>
      </c>
      <c r="EE79" s="244">
        <f>'LibPAS export'!GX81</f>
        <v>860</v>
      </c>
      <c r="EF79" s="10">
        <f>'LibPAS export'!HB81</f>
        <v>1235</v>
      </c>
      <c r="EG79" s="10">
        <f>'LibPAS export'!HC81</f>
        <v>286</v>
      </c>
      <c r="EH79" s="10">
        <f>'LibPAS export'!HD81</f>
        <v>1521</v>
      </c>
      <c r="EI79" s="10">
        <f>'LibPAS export'!GY81</f>
        <v>201</v>
      </c>
      <c r="EJ79" s="10">
        <f>'LibPAS export'!GZ81</f>
        <v>140</v>
      </c>
      <c r="EK79" s="10">
        <f>'LibPAS export'!HA81</f>
        <v>341</v>
      </c>
      <c r="EL79" s="10">
        <f>'LibPAS export'!HE81</f>
        <v>2722</v>
      </c>
      <c r="EM79" s="10">
        <f>'LibPAS export'!HF81</f>
        <v>2</v>
      </c>
      <c r="EN79" s="10">
        <f>'LibPAS export'!HG81</f>
        <v>20</v>
      </c>
      <c r="EO79" s="10">
        <f>'LibPAS export'!HH81</f>
        <v>12</v>
      </c>
      <c r="EP79" s="10">
        <f>'LibPAS export'!HI81</f>
        <v>48</v>
      </c>
      <c r="EQ79" s="258">
        <f>'LibPAS export'!HQ81</f>
        <v>298</v>
      </c>
      <c r="ER79" s="258">
        <f>'LibPAS export'!HR81</f>
        <v>2902</v>
      </c>
      <c r="ES79" s="10">
        <f>'LibPAS export'!HL81</f>
        <v>12839</v>
      </c>
      <c r="ET79" s="10">
        <f>'LibPAS export'!HJ81</f>
        <v>7325</v>
      </c>
      <c r="EU79" s="10">
        <f>'LibPAS export'!HK81</f>
        <v>1864</v>
      </c>
      <c r="EV79" s="244">
        <f>'LibPAS export'!HS81</f>
        <v>162</v>
      </c>
      <c r="EW79" s="244">
        <f>'LibPAS export'!HT81</f>
        <v>242</v>
      </c>
      <c r="EX79" s="203" t="str">
        <f>'LibPAS export'!AT81</f>
        <v>www.wcmlibrary.org</v>
      </c>
      <c r="EY79" s="244">
        <f>'LibPAS export'!HU81</f>
        <v>18</v>
      </c>
      <c r="EZ79" s="244">
        <f>'LibPAS export'!HV81</f>
        <v>27</v>
      </c>
      <c r="FA79" s="258">
        <f>'LibPAS export'!HW81</f>
        <v>33800</v>
      </c>
      <c r="FB79" s="10">
        <f>'LibPAS export'!HY81</f>
        <v>17336</v>
      </c>
      <c r="FC79" s="10" t="str">
        <f>'LibPAS export'!HZ81</f>
        <v/>
      </c>
      <c r="FD79" s="203" t="s">
        <v>1530</v>
      </c>
      <c r="FE79" s="203" t="s">
        <v>1530</v>
      </c>
      <c r="FF79" s="203" t="s">
        <v>1530</v>
      </c>
      <c r="FG79" s="203" t="s">
        <v>1530</v>
      </c>
      <c r="FH79" s="203" t="s">
        <v>1530</v>
      </c>
      <c r="FI79" s="203" t="s">
        <v>1530</v>
      </c>
      <c r="FJ79" s="203" t="s">
        <v>1530</v>
      </c>
      <c r="FK79" s="203" t="s">
        <v>1530</v>
      </c>
      <c r="FL79" s="203" t="s">
        <v>1530</v>
      </c>
      <c r="FM79" s="203" t="s">
        <v>1530</v>
      </c>
      <c r="FN79" s="203" t="s">
        <v>1530</v>
      </c>
      <c r="FO79" s="203" t="s">
        <v>1530</v>
      </c>
      <c r="FP79" s="203" t="s">
        <v>1530</v>
      </c>
      <c r="FQ79" s="203" t="s">
        <v>1530</v>
      </c>
      <c r="FR79" s="203" t="s">
        <v>1530</v>
      </c>
      <c r="FS79" s="203" t="s">
        <v>1530</v>
      </c>
      <c r="FT79" s="203" t="s">
        <v>1530</v>
      </c>
      <c r="FU79" s="203" t="s">
        <v>1530</v>
      </c>
      <c r="FV79" s="203" t="s">
        <v>1530</v>
      </c>
      <c r="FW79" s="203" t="s">
        <v>1530</v>
      </c>
      <c r="FX79" s="203" t="s">
        <v>1530</v>
      </c>
      <c r="FY79" s="203" t="s">
        <v>1530</v>
      </c>
      <c r="FZ79" s="203" t="s">
        <v>1530</v>
      </c>
      <c r="GA79" s="203" t="s">
        <v>1530</v>
      </c>
      <c r="GB79" s="203" t="s">
        <v>1530</v>
      </c>
      <c r="GC79" s="203" t="str">
        <f>'LibPAS export'!G81</f>
        <v>NC0101</v>
      </c>
      <c r="GD79" s="203" t="str">
        <f>'LibPAS export'!H81</f>
        <v>C-WARREN COUNTY</v>
      </c>
      <c r="GE79" s="203" t="str">
        <f>'LibPAS export'!I81</f>
        <v>NO</v>
      </c>
      <c r="GF79" s="203" t="str">
        <f>'LibPAS export'!J81</f>
        <v>CO</v>
      </c>
      <c r="GG79" s="203" t="str">
        <f>'LibPAS export'!K81</f>
        <v>SO</v>
      </c>
      <c r="GH79" s="203" t="str">
        <f>'LibPAS export'!L81</f>
        <v>Y</v>
      </c>
      <c r="GI79" s="203" t="str">
        <f>'LibPAS export'!M81</f>
        <v>CO1</v>
      </c>
      <c r="GJ79" s="203" t="str">
        <f>'LibPAS export'!N81</f>
        <v>N</v>
      </c>
      <c r="GK79" s="258">
        <f>'LibPAS export'!O81</f>
        <v>20746</v>
      </c>
      <c r="GL79" s="203">
        <f>'LibPAS export'!AH81</f>
        <v>1</v>
      </c>
      <c r="GM79" s="203" t="str">
        <f>'LibPAS export'!AI81</f>
        <v>County</v>
      </c>
      <c r="GN79" s="203" t="str">
        <f>'LibPAS export'!P81</f>
        <v>Yes</v>
      </c>
      <c r="GO79" s="203">
        <f>'LibPAS export'!Q81</f>
        <v>178</v>
      </c>
      <c r="GP79" s="203">
        <f>'LibPAS export'!R81</f>
        <v>16</v>
      </c>
      <c r="GQ79" s="203">
        <f>'LibPAS export'!S81</f>
        <v>756</v>
      </c>
      <c r="GR79" s="203">
        <f>'LibPAS export'!T81</f>
        <v>6177</v>
      </c>
      <c r="GS79" s="203">
        <f>'LibPAS export'!U81</f>
        <v>69</v>
      </c>
      <c r="GT79" s="203">
        <f>'LibPAS export'!V81</f>
        <v>8</v>
      </c>
      <c r="GU79" s="203">
        <f>'LibPAS export'!W81</f>
        <v>431</v>
      </c>
      <c r="GV79" s="203">
        <f>'LibPAS export'!X81</f>
        <v>794</v>
      </c>
      <c r="GW79" s="283">
        <f>'LibPAS export'!GF81</f>
        <v>0.55878000000000005</v>
      </c>
      <c r="GX79" s="283">
        <f>'LibPAS export'!GG81</f>
        <v>0.31594</v>
      </c>
      <c r="GY79" s="245">
        <f>'LibPAS export'!GH81</f>
        <v>17.448720000000002</v>
      </c>
      <c r="GZ79" s="245">
        <f>'LibPAS export'!GI81</f>
        <v>21.125</v>
      </c>
      <c r="HA79" s="245">
        <f>'LibPAS export'!GJ81</f>
        <v>19.545449999999999</v>
      </c>
      <c r="HB79" s="284">
        <f>'LibPAS export'!JC81</f>
        <v>8.7363199999999992</v>
      </c>
      <c r="HC79" s="284">
        <f>'LibPAS export'!JD81</f>
        <v>6.6297699999999997</v>
      </c>
      <c r="HD79" s="284">
        <f>'LibPAS export'!JE81</f>
        <v>0.503</v>
      </c>
      <c r="HE79" s="284">
        <f>'LibPAS export'!JF81</f>
        <v>45.433549999999997</v>
      </c>
      <c r="HF79" s="284">
        <f>'LibPAS export'!JG81</f>
        <v>34.478360000000002</v>
      </c>
      <c r="HG79" s="284">
        <f>'LibPAS export'!JH81</f>
        <v>2.6158899999999998</v>
      </c>
      <c r="HH79" s="284">
        <f>'LibPAS export'!JI81</f>
        <v>8.6095500000000005</v>
      </c>
      <c r="HI79" s="284">
        <f>'LibPAS export'!JJ81</f>
        <v>6.5335700000000001</v>
      </c>
      <c r="HJ79" s="284">
        <f>'LibPAS export'!JK81</f>
        <v>0.49570999999999998</v>
      </c>
      <c r="HK79" s="284">
        <f>'LibPAS export'!JL81</f>
        <v>34.428150000000002</v>
      </c>
      <c r="HL79" s="284">
        <f>'LibPAS export'!JM81</f>
        <v>26.126650000000001</v>
      </c>
      <c r="HM79" s="284">
        <f>'LibPAS export'!JN81</f>
        <v>1.98224</v>
      </c>
      <c r="HN79" s="284">
        <f>'LibPAS export'!JO81</f>
        <v>162.38905</v>
      </c>
      <c r="HO79" s="284">
        <f>'LibPAS export'!JP81</f>
        <v>123.23291999999999</v>
      </c>
      <c r="HP79" s="284">
        <f>'LibPAS export'!JQ81</f>
        <v>9.3497400000000006</v>
      </c>
      <c r="HQ79" s="284">
        <f>'LibPAS export'!JR81</f>
        <v>33.99915</v>
      </c>
      <c r="HR79" s="284">
        <f>'LibPAS export'!JS81</f>
        <v>25.801089999999999</v>
      </c>
      <c r="HS79" s="284">
        <f>'LibPAS export'!JT81</f>
        <v>1.9575400000000001</v>
      </c>
      <c r="HT79" s="284">
        <f>'LibPAS export'!JU81</f>
        <v>2.4388299999999998</v>
      </c>
      <c r="HU79" s="284">
        <f>'LibPAS export'!JV81</f>
        <v>2.4747400000000002</v>
      </c>
      <c r="HV79" s="284">
        <f>'LibPAS export'!JW81</f>
        <v>16.651250000000001</v>
      </c>
      <c r="HW79" s="284">
        <f>'LibPAS export'!JX81</f>
        <v>24.874089999999999</v>
      </c>
      <c r="HX79" s="284">
        <f>'LibPAS export'!JY81</f>
        <v>0.61887000000000003</v>
      </c>
      <c r="HY79" s="284">
        <f>'LibPAS export'!JZ81</f>
        <v>0.62668000000000001</v>
      </c>
      <c r="HZ79" s="284">
        <f>'LibPAS export'!KA81</f>
        <v>0.46895999999999999</v>
      </c>
      <c r="IA79" s="284">
        <f>'LibPAS export'!KB81</f>
        <v>0.13120999999999999</v>
      </c>
      <c r="IB79" s="284">
        <f>'LibPAS export'!KC81</f>
        <v>7.8100000000000001E-3</v>
      </c>
      <c r="IC79" s="284">
        <f>'LibPAS export'!KD81</f>
        <v>1.166E-2</v>
      </c>
      <c r="ID79" s="284">
        <f>'LibPAS export'!KE81</f>
        <v>1.62923</v>
      </c>
      <c r="IE79" s="284">
        <f>'LibPAS export'!KF81</f>
        <v>4.1450000000000001E-2</v>
      </c>
      <c r="IF79" s="284">
        <f>'LibPAS export'!KG81</f>
        <v>7.3319999999999996E-2</v>
      </c>
      <c r="IG79" s="284">
        <f>'LibPAS export'!KH81</f>
        <v>1604</v>
      </c>
      <c r="IH79" s="284">
        <f>'LibPAS export'!KI81</f>
        <v>12839</v>
      </c>
      <c r="II79" s="284">
        <f>'LibPAS export'!KJ81</f>
        <v>12839</v>
      </c>
      <c r="IJ79" s="284">
        <f>'LibPAS export'!KK81</f>
        <v>6417</v>
      </c>
      <c r="IK79" s="284">
        <f>'LibPAS export'!KL81</f>
        <v>51341</v>
      </c>
      <c r="IL79" s="284">
        <f>'LibPAS export'!KM81</f>
        <v>51341</v>
      </c>
      <c r="IM79" s="284">
        <f>'LibPAS export'!KN81</f>
        <v>50596</v>
      </c>
      <c r="IN79" s="284">
        <f>'LibPAS export'!KO81</f>
        <v>50596</v>
      </c>
      <c r="IO79" s="284">
        <f>'LibPAS export'!KP81</f>
        <v>0.74372000000000005</v>
      </c>
      <c r="IP79" s="284">
        <f>'LibPAS export'!KQ81</f>
        <v>6324</v>
      </c>
      <c r="IQ79" s="284">
        <f>'LibPAS export'!KR81</f>
        <v>3.0406300000000002</v>
      </c>
      <c r="IR79" s="284">
        <f>'LibPAS export'!KS81</f>
        <v>3.8267600000000002</v>
      </c>
      <c r="IS79" s="284">
        <f>'LibPAS export'!KT81</f>
        <v>17.413139999999999</v>
      </c>
      <c r="IT79" s="284">
        <f>'LibPAS export'!KU81</f>
        <v>0</v>
      </c>
      <c r="IU79" s="284">
        <f>'LibPAS export'!KV81</f>
        <v>0.71113000000000004</v>
      </c>
      <c r="IV79" s="284">
        <f>'LibPAS export'!KW81</f>
        <v>21.951029999999999</v>
      </c>
      <c r="IW79" s="284">
        <f>'LibPAS export'!KX81</f>
        <v>16.168900000000001</v>
      </c>
      <c r="IX79" s="284">
        <f>'LibPAS export'!KY81</f>
        <v>3.2792300000000001</v>
      </c>
      <c r="IY79" s="284">
        <f>'LibPAS export'!KZ81</f>
        <v>0</v>
      </c>
      <c r="IZ79" s="284">
        <f>'LibPAS export'!LA81</f>
        <v>6.2199999999999998E-3</v>
      </c>
      <c r="JA79" s="284">
        <f>'LibPAS export'!LB81</f>
        <v>1.4934000000000001</v>
      </c>
      <c r="JB79" s="284">
        <f>'LibPAS export'!LC81</f>
        <v>3.2299999999999998E-3</v>
      </c>
      <c r="JC79" s="284">
        <f>'LibPAS export'!LD81</f>
        <v>0.10279000000000001</v>
      </c>
      <c r="JD79" s="284">
        <f>'LibPAS export'!LE81</f>
        <v>0.82228000000000001</v>
      </c>
      <c r="JE79" s="284">
        <f>'LibPAS export'!LF81</f>
        <v>13.25933</v>
      </c>
      <c r="JF79" s="284">
        <f>'LibPAS export'!LG81</f>
        <v>1.46746</v>
      </c>
      <c r="JG79" s="284">
        <f>'LibPAS export'!LH81</f>
        <v>0.33740999999999999</v>
      </c>
      <c r="JH79" s="284">
        <f>'LibPAS export'!LI81</f>
        <v>3184</v>
      </c>
      <c r="JI79" s="284">
        <f>'LibPAS export'!LJ81</f>
        <v>6.8866300000000003</v>
      </c>
      <c r="JJ79" s="284">
        <f>'LibPAS export'!LK81</f>
        <v>3.9107799999999999</v>
      </c>
      <c r="JK79" s="284">
        <f>'LibPAS export'!LL81</f>
        <v>324</v>
      </c>
      <c r="JL79" s="284">
        <f>'LibPAS export'!LM81</f>
        <v>314</v>
      </c>
      <c r="JM79" s="284">
        <f>'LibPAS export'!LN81</f>
        <v>21.306419999999999</v>
      </c>
      <c r="JN79" s="284">
        <f>'LibPAS export'!LO81</f>
        <v>1.2267399999999999</v>
      </c>
      <c r="JO79" s="284">
        <f>'LibPAS export'!LP81</f>
        <v>1.10561</v>
      </c>
      <c r="JP79" s="284">
        <f>'LibPAS export'!LQ81</f>
        <v>0.38562000000000002</v>
      </c>
      <c r="JQ79" s="284">
        <f>'LibPAS export'!LR81</f>
        <v>4.82E-2</v>
      </c>
      <c r="JR79" s="284">
        <f>'LibPAS export'!LS81</f>
        <v>0.71950000000000003</v>
      </c>
      <c r="JS79" s="284">
        <f>'LibPAS export'!LT81</f>
        <v>3</v>
      </c>
      <c r="JT79" s="284">
        <f>'LibPAS export'!LU81</f>
        <v>4</v>
      </c>
      <c r="JU79" s="284">
        <f>'LibPAS export'!LV81</f>
        <v>0.98548999999999998</v>
      </c>
      <c r="JV79" s="284">
        <f>'LibPAS export'!LW81</f>
        <v>973</v>
      </c>
      <c r="JW79" s="284">
        <f>'LibPAS export'!LX81</f>
        <v>18.98706</v>
      </c>
      <c r="JX79" s="284">
        <f>'LibPAS export'!LY81</f>
        <v>987</v>
      </c>
      <c r="JY79" s="284">
        <f>'LibPAS export'!LZ81</f>
        <v>4.7481499999999999</v>
      </c>
      <c r="JZ79" s="284">
        <f>'LibPAS export'!MA81</f>
        <v>18.711539999999999</v>
      </c>
      <c r="KA79" s="284">
        <f>'LibPAS export'!MB81</f>
        <v>0.25007000000000001</v>
      </c>
      <c r="KB79" s="284">
        <f>'LibPAS export'!MC81</f>
        <v>246</v>
      </c>
      <c r="KC79" s="284">
        <f>'LibPAS export'!MD81</f>
        <v>1.34459</v>
      </c>
      <c r="KD79" s="284">
        <f>'LibPAS export'!ME81</f>
        <v>0.49570999999999998</v>
      </c>
      <c r="KE79" s="284">
        <f>'LibPAS export'!MF81</f>
        <v>1.32508</v>
      </c>
      <c r="KF79" s="284">
        <f>'LibPAS export'!MG81</f>
        <v>13.03384</v>
      </c>
      <c r="KG79" s="284">
        <f>'LibPAS export'!MH81</f>
        <v>5.2005299999999997</v>
      </c>
      <c r="KH79" s="284">
        <f>'LibPAS export'!MI81</f>
        <v>8.6095500000000005</v>
      </c>
      <c r="KI79" s="284">
        <f>'LibPAS export'!MJ81</f>
        <v>26</v>
      </c>
      <c r="KJ79" s="284">
        <f>'LibPAS export'!MK81</f>
        <v>41930</v>
      </c>
      <c r="KK79" s="284">
        <f>'LibPAS export'!ML81</f>
        <v>31751</v>
      </c>
      <c r="KL79" s="284">
        <f>'LibPAS export'!MM81</f>
        <v>0.15812000000000001</v>
      </c>
      <c r="KM79" s="284">
        <f>'LibPAS export'!MN81</f>
        <v>0.62309999999999999</v>
      </c>
      <c r="KN79" s="284">
        <f>'LibPAS export'!MO81</f>
        <v>0.15581999999999999</v>
      </c>
      <c r="KO79" s="284">
        <f>'LibPAS export'!MP81</f>
        <v>1.976E-2</v>
      </c>
      <c r="KP79" s="284">
        <f>'LibPAS export'!MQ81</f>
        <v>7.7890000000000001E-2</v>
      </c>
      <c r="KQ79" s="284">
        <f>'LibPAS export'!MR81</f>
        <v>1.9480000000000001E-2</v>
      </c>
      <c r="KR79" s="284">
        <f>'LibPAS export'!MS81</f>
        <v>1</v>
      </c>
      <c r="KS79" s="284">
        <f>'LibPAS export'!MT81</f>
        <v>0.125</v>
      </c>
      <c r="KT79" s="284">
        <f>'LibPAS export'!MU81</f>
        <v>0.875</v>
      </c>
      <c r="KU79" s="284">
        <f>'LibPAS export'!MV81</f>
        <v>0.24274390000000001</v>
      </c>
      <c r="KV79" s="284">
        <f>'LibPAS export'!MW81</f>
        <v>0.75725609999999999</v>
      </c>
      <c r="KW79" s="284">
        <f>'LibPAS export'!MX81</f>
        <v>5.7576200000000001E-2</v>
      </c>
      <c r="KX79" s="284">
        <f>'LibPAS export'!MY81</f>
        <v>0</v>
      </c>
      <c r="KY79" s="284">
        <f>'LibPAS export'!MZ81</f>
        <v>0.18421209999999999</v>
      </c>
      <c r="KZ79" s="284">
        <f>'LibPAS export'!NA81</f>
        <v>5.6851999999999996E-3</v>
      </c>
      <c r="LA79" s="284">
        <f>'LibPAS export'!NB81</f>
        <v>0.1835493</v>
      </c>
      <c r="LB79" s="284">
        <f>'LibPAS export'!NC81</f>
        <v>5.1891E-2</v>
      </c>
      <c r="LC79" s="284">
        <f>'LibPAS export'!ND81</f>
        <v>0.57466240000000002</v>
      </c>
      <c r="LD79" s="284">
        <f>'LibPAS export'!NE81</f>
        <v>0.75887450000000001</v>
      </c>
      <c r="LE79" s="284">
        <f>'LibPAS export'!NF81</f>
        <v>0</v>
      </c>
      <c r="LF79" s="284">
        <f>'LibPAS export'!NG81</f>
        <v>0.79327219999999998</v>
      </c>
      <c r="LG79" s="284">
        <f>'LibPAS export'!NH81</f>
        <v>3.2396000000000001E-2</v>
      </c>
      <c r="LH79" s="284">
        <f>'LibPAS export'!NI81</f>
        <v>0.17433180000000001</v>
      </c>
      <c r="LI79" s="284">
        <f>'LibPAS export'!NJ81</f>
        <v>10178</v>
      </c>
      <c r="LJ79" s="284">
        <f>'LibPAS export'!NK81</f>
        <v>5.2771100000000004</v>
      </c>
      <c r="LK79" s="284">
        <f>'LibPAS export'!NL81</f>
        <v>20746</v>
      </c>
      <c r="LL79" s="284">
        <f>'LibPAS export'!NM81</f>
        <v>20746</v>
      </c>
      <c r="LM79" s="284">
        <f>'LibPAS export'!NN81</f>
        <v>2593</v>
      </c>
      <c r="LN79" s="284">
        <f>'LibPAS export'!NO81</f>
        <v>0.90125739999999999</v>
      </c>
      <c r="LO79" s="284">
        <f>'LibPAS export'!NP81</f>
        <v>0</v>
      </c>
      <c r="LP79" s="284">
        <f>'LibPAS export'!NQ81</f>
        <v>9.87426E-2</v>
      </c>
      <c r="LQ79" s="284">
        <f>'LibPAS export'!NR81</f>
        <v>0.19919000000000001</v>
      </c>
      <c r="LR79" s="284">
        <f>'LibPAS export'!NS81</f>
        <v>0.62136999999999998</v>
      </c>
      <c r="LS79" s="284">
        <f>'LibPAS export'!NT81</f>
        <v>0.15082999999999999</v>
      </c>
      <c r="LT79" s="284">
        <f>'LibPAS export'!NU81</f>
        <v>0</v>
      </c>
      <c r="LU79" s="284">
        <f>'LibPAS export'!NV81</f>
        <v>2.20587</v>
      </c>
      <c r="LV79" s="284">
        <f>'LibPAS export'!NW81</f>
        <v>20</v>
      </c>
      <c r="LW79" s="284">
        <f>'LibPAS export'!NX81</f>
        <v>1.9880599999999999</v>
      </c>
      <c r="LX79" s="284">
        <f>'LibPAS export'!NY81</f>
        <v>0.11446000000000001</v>
      </c>
      <c r="LY79" s="284">
        <f>'LibPAS export'!NZ81</f>
        <v>0.1111</v>
      </c>
      <c r="LZ79" s="285">
        <f>'LibPAS export'!EH81</f>
        <v>4.5038300000000003E-2</v>
      </c>
      <c r="MA79" s="285">
        <f>'LibPAS export'!EI81</f>
        <v>1.8962E-3</v>
      </c>
      <c r="MB79" s="285">
        <f>'LibPAS export'!EJ81</f>
        <v>0.49190810000000001</v>
      </c>
      <c r="MC79" s="285">
        <f>'LibPAS export'!EK81</f>
        <v>0</v>
      </c>
      <c r="MD79" s="285">
        <f>'LibPAS export'!EL81</f>
        <v>0.45540999999999998</v>
      </c>
      <c r="ME79" s="285">
        <f>'LibPAS export'!EM81</f>
        <v>9.8480000000000009E-4</v>
      </c>
      <c r="MF79" s="285">
        <f>'LibPAS export'!EN81</f>
        <v>0.44750190000000001</v>
      </c>
      <c r="MG79" s="285">
        <f>'LibPAS export'!EO81</f>
        <v>4.6390599999999997E-2</v>
      </c>
      <c r="MH79" s="285">
        <f>'LibPAS export'!EP81</f>
        <v>0.25695709999999999</v>
      </c>
      <c r="MI79" s="285"/>
    </row>
    <row r="80" spans="1:347" s="6" customFormat="1" x14ac:dyDescent="0.2">
      <c r="A80" s="6" t="str">
        <f>'LibPAS export'!G82</f>
        <v>NC0099</v>
      </c>
      <c r="B80" s="6" t="s">
        <v>2871</v>
      </c>
      <c r="C80" s="203" t="s">
        <v>1998</v>
      </c>
      <c r="D80" s="203" t="s">
        <v>1999</v>
      </c>
      <c r="E80" s="203" t="str">
        <f>'LibPAS export'!AG82</f>
        <v>GEORGE H. AND LAURA E. BROWN PUBLIC LIBRARY</v>
      </c>
      <c r="F80" s="203" t="str">
        <f>'LibPAS export'!AJ82</f>
        <v>BEAUFORT</v>
      </c>
      <c r="G80" s="203" t="str">
        <f>'LibPAS export'!Y82</f>
        <v>122 VAN NORDEN ST</v>
      </c>
      <c r="H80" s="203" t="str">
        <f>'LibPAS export'!Z82</f>
        <v>WASHINGTON</v>
      </c>
      <c r="I80" s="203" t="str">
        <f>'LibPAS export'!AA82</f>
        <v>27889</v>
      </c>
      <c r="J80" s="203" t="str">
        <f>'LibPAS export'!AB82</f>
        <v>4847</v>
      </c>
      <c r="K80" s="203" t="str">
        <f>'LibPAS export'!AC82</f>
        <v>122 VAN NORDEN ST</v>
      </c>
      <c r="L80" s="203" t="str">
        <f>'LibPAS export'!AD82</f>
        <v>WASHINGTON</v>
      </c>
      <c r="M80" s="203" t="str">
        <f>'LibPAS export'!AE82</f>
        <v>27889</v>
      </c>
      <c r="N80" s="203" t="str">
        <f>'LibPAS export'!AF82</f>
        <v>4847</v>
      </c>
      <c r="O80" s="203" t="str">
        <f>'LibPAS export'!AK82</f>
        <v>GLORIA JEAN. MOORE</v>
      </c>
      <c r="P80" s="203" t="str">
        <f>'LibPAS export'!AL82</f>
        <v>(252) 975-9356</v>
      </c>
      <c r="Q80" s="203" t="str">
        <f>'LibPAS export'!AM82</f>
        <v>(252) 975-2015</v>
      </c>
      <c r="R80" s="203" t="str">
        <f>'LibPAS export'!AN82</f>
        <v>gmoore@washingtonnc.gov</v>
      </c>
      <c r="S80" s="203" t="str">
        <f>'LibPAS export'!AO82</f>
        <v>GLORIA J. MOORE</v>
      </c>
      <c r="T80" s="203" t="str">
        <f>'LibPAS export'!AP82</f>
        <v>LIBRARY DIRECTOR</v>
      </c>
      <c r="U80" s="203" t="str">
        <f>'LibPAS export'!AQ82</f>
        <v>(252) 975-9356</v>
      </c>
      <c r="V80" s="203" t="str">
        <f>'LibPAS export'!AR82</f>
        <v>(252) 975-2015</v>
      </c>
      <c r="W80" s="203" t="str">
        <f>'LibPAS export'!AS82</f>
        <v>gmoore@washingtonnc.gov</v>
      </c>
      <c r="X80" s="203">
        <f>'LibPAS export'!BB82</f>
        <v>1</v>
      </c>
      <c r="Y80" s="203">
        <f>'LibPAS export'!BC82</f>
        <v>0</v>
      </c>
      <c r="Z80" s="203">
        <f>'LibPAS export'!BD82</f>
        <v>0</v>
      </c>
      <c r="AA80" s="203">
        <f>'LibPAS export'!BE82</f>
        <v>0</v>
      </c>
      <c r="AB80" s="10">
        <f>'LibPAS export'!BH82</f>
        <v>2860</v>
      </c>
      <c r="AC80" s="203">
        <f>'LibPAS export'!BI82</f>
        <v>0</v>
      </c>
      <c r="AD80" s="203">
        <f>'LibPAS export'!BJ82</f>
        <v>1</v>
      </c>
      <c r="AE80" s="203">
        <f>'LibPAS export'!BK82</f>
        <v>1</v>
      </c>
      <c r="AF80" s="203">
        <f>'LibPAS export'!BL82</f>
        <v>5.5</v>
      </c>
      <c r="AG80" s="203">
        <f>'LibPAS export'!BM82</f>
        <v>6.5</v>
      </c>
      <c r="AH80" s="286">
        <f>'LibPAS export'!BN82</f>
        <v>0</v>
      </c>
      <c r="AI80" s="246">
        <f>'LibPAS export'!BO82</f>
        <v>57374</v>
      </c>
      <c r="AJ80" s="246" t="str">
        <f>'LibPAS export'!BP82</f>
        <v>$48,718 - $72,103</v>
      </c>
      <c r="AK80" s="274" t="str">
        <f>'LibPAS export'!BQ82</f>
        <v>2007</v>
      </c>
      <c r="AL80" s="276">
        <f>'LibPAS export'!BR82</f>
        <v>48718</v>
      </c>
      <c r="AM80" s="276">
        <f>'LibPAS export'!BS82</f>
        <v>10.73</v>
      </c>
      <c r="AN80" s="276">
        <f>'LibPAS export'!BT82</f>
        <v>13.7</v>
      </c>
      <c r="AO80" s="276">
        <f>'LibPAS export'!BU82</f>
        <v>13.7</v>
      </c>
      <c r="AP80" s="246">
        <f>'LibPAS export'!BW82</f>
        <v>424709</v>
      </c>
      <c r="AQ80" s="246">
        <f>'LibPAS export'!BX82</f>
        <v>7800</v>
      </c>
      <c r="AR80" s="246">
        <f>'LibPAS export'!BY82</f>
        <v>432509</v>
      </c>
      <c r="AS80" s="246">
        <f>'LibPAS export'!BZ82</f>
        <v>8664</v>
      </c>
      <c r="AT80" s="246">
        <f>'LibPAS export'!CA82</f>
        <v>675</v>
      </c>
      <c r="AU80" s="246">
        <f>'LibPAS export'!CB82</f>
        <v>9339</v>
      </c>
      <c r="AV80" s="246">
        <f>'LibPAS export'!CC82</f>
        <v>0</v>
      </c>
      <c r="AW80" s="246">
        <f>'LibPAS export'!CD82</f>
        <v>0</v>
      </c>
      <c r="AX80" s="246">
        <f>'LibPAS export'!CE82</f>
        <v>0</v>
      </c>
      <c r="AY80" s="246">
        <f>'LibPAS export'!CF82</f>
        <v>21135</v>
      </c>
      <c r="AZ80" s="246">
        <f>'LibPAS export'!BV82</f>
        <v>462983</v>
      </c>
      <c r="BA80" s="246">
        <f>'LibPAS export'!CH82</f>
        <v>212938</v>
      </c>
      <c r="BB80" s="246">
        <f>'LibPAS export'!CI82</f>
        <v>66252</v>
      </c>
      <c r="BC80" s="246">
        <f>'LibPAS export'!CJ82</f>
        <v>279190</v>
      </c>
      <c r="BD80" s="246">
        <f>'LibPAS export'!CK82</f>
        <v>50717</v>
      </c>
      <c r="BE80" s="246">
        <f>'LibPAS export'!CL82</f>
        <v>4200</v>
      </c>
      <c r="BF80" s="246">
        <f>'LibPAS export'!CM82</f>
        <v>5766</v>
      </c>
      <c r="BG80" s="246">
        <f>'LibPAS export'!CN82</f>
        <v>60683</v>
      </c>
      <c r="BH80" s="246">
        <f>'LibPAS export'!CO82</f>
        <v>82191</v>
      </c>
      <c r="BI80" s="246">
        <f>'LibPAS export'!CP82</f>
        <v>422064</v>
      </c>
      <c r="BJ80" s="246">
        <f>'LibPAS export'!CQ82</f>
        <v>0</v>
      </c>
      <c r="BK80" s="283">
        <f>'LibPAS export'!CG82</f>
        <v>0</v>
      </c>
      <c r="BL80" s="246">
        <f>'LibPAS export'!CR82</f>
        <v>0</v>
      </c>
      <c r="BM80" s="246">
        <f>'LibPAS export'!CS82</f>
        <v>0</v>
      </c>
      <c r="BN80" s="246">
        <f>'LibPAS export'!CT82</f>
        <v>0</v>
      </c>
      <c r="BO80" s="246">
        <f>'LibPAS export'!CU82</f>
        <v>0</v>
      </c>
      <c r="BP80" s="246">
        <f>'LibPAS export'!CV82</f>
        <v>0</v>
      </c>
      <c r="BQ80" s="246">
        <f>'LibPAS export'!CW82</f>
        <v>40919</v>
      </c>
      <c r="BR80" s="10">
        <f>'LibPAS export'!CY82</f>
        <v>20916</v>
      </c>
      <c r="BS80" s="10">
        <f>'LibPAS export'!CZ82</f>
        <v>27016</v>
      </c>
      <c r="BT80" s="10">
        <f>'LibPAS export'!DA82</f>
        <v>47932</v>
      </c>
      <c r="BU80" s="10">
        <f>'LibPAS export'!DB82</f>
        <v>9784</v>
      </c>
      <c r="BV80" s="10">
        <f>'LibPAS export'!DC82</f>
        <v>4547</v>
      </c>
      <c r="BW80" s="10">
        <f>'LibPAS export'!DD82</f>
        <v>14331</v>
      </c>
      <c r="BX80" s="10">
        <f>'LibPAS export'!DE82</f>
        <v>1701</v>
      </c>
      <c r="BY80" s="10">
        <f>'LibPAS export'!DF82</f>
        <v>424</v>
      </c>
      <c r="BZ80" s="10">
        <f>'LibPAS export'!DG82</f>
        <v>2125</v>
      </c>
      <c r="CA80" s="10">
        <f>'LibPAS export'!DH82</f>
        <v>64388</v>
      </c>
      <c r="CB80" s="10" t="str">
        <f>'LibPAS export'!DI82</f>
        <v/>
      </c>
      <c r="CC80" s="10">
        <f>'LibPAS export'!DJ82</f>
        <v>64388</v>
      </c>
      <c r="CD80" s="10">
        <f>'LibPAS export'!DK82</f>
        <v>3491</v>
      </c>
      <c r="CE80" s="258">
        <f>'LibPAS export'!DX82</f>
        <v>38267</v>
      </c>
      <c r="CF80" s="244">
        <f>'LibPAS export'!DP82</f>
        <v>2</v>
      </c>
      <c r="CG80" s="244">
        <f>'LibPAS export'!DQ82</f>
        <v>67</v>
      </c>
      <c r="CH80" s="244">
        <f>'LibPAS export'!DR82</f>
        <v>69</v>
      </c>
      <c r="CI80" s="258">
        <f>'LibPAS export'!DM82</f>
        <v>2857</v>
      </c>
      <c r="CJ80" s="258">
        <f>'LibPAS export'!EC82</f>
        <v>2155</v>
      </c>
      <c r="CK80" s="258">
        <f>'LibPAS export'!DN82</f>
        <v>3833</v>
      </c>
      <c r="CL80" s="258">
        <f>'LibPAS export'!EG82</f>
        <v>563</v>
      </c>
      <c r="CM80" s="203">
        <f>'LibPAS export'!DS82</f>
        <v>0</v>
      </c>
      <c r="CN80" s="203">
        <f>'LibPAS export'!EQ82</f>
        <v>18</v>
      </c>
      <c r="CO80" s="244">
        <f>'LibPAS export'!DL82</f>
        <v>66</v>
      </c>
      <c r="CP80" s="10">
        <f>'LibPAS export'!ET82</f>
        <v>30253</v>
      </c>
      <c r="CQ80" s="10">
        <f>'LibPAS export'!EU82</f>
        <v>17533</v>
      </c>
      <c r="CR80" s="10">
        <f>'LibPAS export'!EV82</f>
        <v>47786</v>
      </c>
      <c r="CS80" s="10">
        <f>'LibPAS export'!EW82</f>
        <v>4961</v>
      </c>
      <c r="CT80" s="10">
        <f>'LibPAS export'!EX82</f>
        <v>265</v>
      </c>
      <c r="CU80" s="10">
        <f>'LibPAS export'!EY82</f>
        <v>5226</v>
      </c>
      <c r="CV80" s="10">
        <f>'LibPAS export'!EZ82</f>
        <v>21841</v>
      </c>
      <c r="CW80" s="10">
        <f>'LibPAS export'!FA82</f>
        <v>4776</v>
      </c>
      <c r="CX80" s="10">
        <f>'LibPAS export'!FB82</f>
        <v>26617</v>
      </c>
      <c r="CY80" s="10">
        <f>'LibPAS export'!FC82</f>
        <v>79629</v>
      </c>
      <c r="CZ80" s="10" t="str">
        <f>'LibPAS export'!FE82</f>
        <v/>
      </c>
      <c r="DA80" s="10" t="str">
        <f>'LibPAS export'!FF82</f>
        <v/>
      </c>
      <c r="DB80" s="10">
        <f>'LibPAS export'!FG82</f>
        <v>79629</v>
      </c>
      <c r="DC80" s="10">
        <f>'LibPAS export'!FH82</f>
        <v>13803</v>
      </c>
      <c r="DD80" s="10">
        <f>'LibPAS export'!FQ82</f>
        <v>54</v>
      </c>
      <c r="DE80" s="10">
        <f t="shared" si="1"/>
        <v>13857</v>
      </c>
      <c r="DF80" s="10">
        <f>'LibPAS export'!FI82</f>
        <v>48049</v>
      </c>
      <c r="DG80" s="10">
        <f>'LibPAS export'!FN82</f>
        <v>1324</v>
      </c>
      <c r="DH80" s="10" t="str">
        <f>'LibPAS export'!FR82</f>
        <v/>
      </c>
      <c r="DI80" s="10">
        <f>'LibPAS export'!FS82</f>
        <v>1378</v>
      </c>
      <c r="DJ80" s="258" t="str">
        <f>'LibPAS export'!FJ82</f>
        <v/>
      </c>
      <c r="DK80" s="258">
        <f>'LibPAS export'!FK82</f>
        <v>61852</v>
      </c>
      <c r="DL80" s="10">
        <f>'LibPAS export'!FU82</f>
        <v>221054</v>
      </c>
      <c r="DM80" s="10">
        <f>'LibPAS export'!FV82</f>
        <v>0</v>
      </c>
      <c r="DN80" s="10">
        <f>'LibPAS export'!FW82</f>
        <v>0</v>
      </c>
      <c r="DO80" s="10">
        <f>'LibPAS export'!FX82</f>
        <v>0</v>
      </c>
      <c r="DP80" s="10">
        <f>'LibPAS export'!ER82</f>
        <v>221054</v>
      </c>
      <c r="DQ80" s="10">
        <f>'LibPAS export'!FY82</f>
        <v>365</v>
      </c>
      <c r="DR80" s="10">
        <f>'LibPAS export'!GA82</f>
        <v>6644</v>
      </c>
      <c r="DS80" s="10">
        <f>'LibPAS export'!GB82</f>
        <v>1659</v>
      </c>
      <c r="DT80" s="10">
        <f>'LibPAS export'!GC82</f>
        <v>8303</v>
      </c>
      <c r="DU80" s="10">
        <f>'LibPAS export'!GD82</f>
        <v>70181</v>
      </c>
      <c r="DV80" s="244">
        <f>'LibPAS export'!GO82</f>
        <v>3</v>
      </c>
      <c r="DW80" s="244">
        <f>'LibPAS export'!GP82</f>
        <v>1</v>
      </c>
      <c r="DX80" s="244">
        <f>'LibPAS export'!GQ82</f>
        <v>102</v>
      </c>
      <c r="DY80" s="244">
        <f>'LibPAS export'!GR82</f>
        <v>17</v>
      </c>
      <c r="DZ80" s="244">
        <f>'LibPAS export'!GS82</f>
        <v>16</v>
      </c>
      <c r="EA80" s="244">
        <f>'LibPAS export'!GT82</f>
        <v>1</v>
      </c>
      <c r="EB80" s="244">
        <f>'LibPAS export'!GU82</f>
        <v>140</v>
      </c>
      <c r="EC80" s="244">
        <f>'LibPAS export'!GV82</f>
        <v>110</v>
      </c>
      <c r="ED80" s="244">
        <f>'LibPAS export'!GW82</f>
        <v>95</v>
      </c>
      <c r="EE80" s="244">
        <f>'LibPAS export'!GX82</f>
        <v>205</v>
      </c>
      <c r="EF80" s="10">
        <f>'LibPAS export'!HB82</f>
        <v>1634</v>
      </c>
      <c r="EG80" s="10">
        <f>'LibPAS export'!HC82</f>
        <v>201</v>
      </c>
      <c r="EH80" s="10">
        <f>'LibPAS export'!HD82</f>
        <v>1835</v>
      </c>
      <c r="EI80" s="10">
        <f>'LibPAS export'!GY82</f>
        <v>234</v>
      </c>
      <c r="EJ80" s="10">
        <f>'LibPAS export'!GZ82</f>
        <v>14</v>
      </c>
      <c r="EK80" s="10">
        <f>'LibPAS export'!HA82</f>
        <v>248</v>
      </c>
      <c r="EL80" s="10">
        <f>'LibPAS export'!HE82</f>
        <v>2288</v>
      </c>
      <c r="EM80" s="10" t="s">
        <v>5026</v>
      </c>
      <c r="EN80" s="10" t="s">
        <v>5026</v>
      </c>
      <c r="EO80" s="10" t="s">
        <v>5026</v>
      </c>
      <c r="EP80" s="10" t="s">
        <v>5026</v>
      </c>
      <c r="EQ80" s="258">
        <f>'LibPAS export'!HQ82</f>
        <v>356</v>
      </c>
      <c r="ER80" s="258">
        <f>'LibPAS export'!HR82</f>
        <v>4186</v>
      </c>
      <c r="ES80" s="10">
        <f>'LibPAS export'!HL82</f>
        <v>17235</v>
      </c>
      <c r="ET80" s="10" t="str">
        <f>'LibPAS export'!HJ82</f>
        <v>Did not track this year</v>
      </c>
      <c r="EU80" s="10" t="str">
        <f>'LibPAS export'!HK82</f>
        <v>Did not track this year</v>
      </c>
      <c r="EV80" s="244">
        <f>'LibPAS export'!HS82</f>
        <v>0</v>
      </c>
      <c r="EW80" s="244">
        <f>'LibPAS export'!HT82</f>
        <v>14</v>
      </c>
      <c r="EX80" s="203" t="str">
        <f>'LibPAS export'!AT82</f>
        <v>www2.youseemore.com/brown/</v>
      </c>
      <c r="EY80" s="244">
        <f>'LibPAS export'!HU82</f>
        <v>10</v>
      </c>
      <c r="EZ80" s="244">
        <f>'LibPAS export'!HV82</f>
        <v>12</v>
      </c>
      <c r="FA80" s="258">
        <f>'LibPAS export'!HW82</f>
        <v>15307</v>
      </c>
      <c r="FB80" s="10" t="str">
        <f>'LibPAS export'!HY82</f>
        <v/>
      </c>
      <c r="FC80" s="10" t="str">
        <f>'LibPAS export'!HZ82</f>
        <v/>
      </c>
      <c r="FD80" s="203" t="s">
        <v>1530</v>
      </c>
      <c r="FE80" s="203" t="s">
        <v>1530</v>
      </c>
      <c r="FF80" s="203" t="s">
        <v>1530</v>
      </c>
      <c r="FG80" s="203" t="s">
        <v>1530</v>
      </c>
      <c r="FH80" s="203" t="s">
        <v>1530</v>
      </c>
      <c r="FI80" s="203" t="s">
        <v>1530</v>
      </c>
      <c r="FJ80" s="203" t="s">
        <v>1530</v>
      </c>
      <c r="FK80" s="203" t="s">
        <v>1530</v>
      </c>
      <c r="FL80" s="203" t="s">
        <v>1530</v>
      </c>
      <c r="FM80" s="203" t="s">
        <v>1530</v>
      </c>
      <c r="FN80" s="203" t="s">
        <v>1530</v>
      </c>
      <c r="FO80" s="203" t="s">
        <v>1530</v>
      </c>
      <c r="FP80" s="203" t="s">
        <v>1530</v>
      </c>
      <c r="FQ80" s="203" t="s">
        <v>1530</v>
      </c>
      <c r="FR80" s="203" t="s">
        <v>1530</v>
      </c>
      <c r="FS80" s="203" t="s">
        <v>1530</v>
      </c>
      <c r="FT80" s="203" t="s">
        <v>1530</v>
      </c>
      <c r="FU80" s="203" t="s">
        <v>1530</v>
      </c>
      <c r="FV80" s="203" t="s">
        <v>1530</v>
      </c>
      <c r="FW80" s="203" t="s">
        <v>1530</v>
      </c>
      <c r="FX80" s="203" t="s">
        <v>1530</v>
      </c>
      <c r="FY80" s="203" t="s">
        <v>1530</v>
      </c>
      <c r="FZ80" s="203" t="s">
        <v>1530</v>
      </c>
      <c r="GA80" s="203" t="s">
        <v>1530</v>
      </c>
      <c r="GB80" s="203" t="s">
        <v>1530</v>
      </c>
      <c r="GC80" s="203" t="str">
        <f>'LibPAS export'!G82</f>
        <v>NC0099</v>
      </c>
      <c r="GD80" s="203" t="str">
        <f>'LibPAS export'!H82</f>
        <v>M-WASHINGTON</v>
      </c>
      <c r="GE80" s="203" t="str">
        <f>'LibPAS export'!I82</f>
        <v>NO</v>
      </c>
      <c r="GF80" s="203" t="str">
        <f>'LibPAS export'!J82</f>
        <v>CI</v>
      </c>
      <c r="GG80" s="203" t="str">
        <f>'LibPAS export'!K82</f>
        <v>SO</v>
      </c>
      <c r="GH80" s="203" t="str">
        <f>'LibPAS export'!L82</f>
        <v>Y</v>
      </c>
      <c r="GI80" s="203" t="str">
        <f>'LibPAS export'!M82</f>
        <v>CI1</v>
      </c>
      <c r="GJ80" s="203" t="str">
        <f>'LibPAS export'!N82</f>
        <v>N</v>
      </c>
      <c r="GK80" s="258">
        <f>'LibPAS export'!O82</f>
        <v>9705</v>
      </c>
      <c r="GL80" s="203">
        <f>'LibPAS export'!AH82</f>
        <v>1</v>
      </c>
      <c r="GM80" s="203" t="str">
        <f>'LibPAS export'!AI82</f>
        <v>Municipal</v>
      </c>
      <c r="GN80" s="203" t="str">
        <f>'LibPAS export'!P82</f>
        <v>Yes</v>
      </c>
      <c r="GO80" s="203">
        <f>'LibPAS export'!Q82</f>
        <v>255</v>
      </c>
      <c r="GP80" s="203">
        <f>'LibPAS export'!R82</f>
        <v>24</v>
      </c>
      <c r="GQ80" s="203">
        <f>'LibPAS export'!S82</f>
        <v>838</v>
      </c>
      <c r="GR80" s="203">
        <f>'LibPAS export'!T82</f>
        <v>9705</v>
      </c>
      <c r="GS80" s="203">
        <f>'LibPAS export'!U82</f>
        <v>31</v>
      </c>
      <c r="GT80" s="203">
        <f>'LibPAS export'!V82</f>
        <v>7</v>
      </c>
      <c r="GU80" s="203">
        <f>'LibPAS export'!W82</f>
        <v>86</v>
      </c>
      <c r="GV80" s="203">
        <f>'LibPAS export'!X82</f>
        <v>3276</v>
      </c>
      <c r="GW80" s="283">
        <f>'LibPAS export'!GF82</f>
        <v>0.80201</v>
      </c>
      <c r="GX80" s="283">
        <f>'LibPAS export'!GG82</f>
        <v>8.9599999999999999E-2</v>
      </c>
      <c r="GY80" s="245">
        <f>'LibPAS export'!GH82</f>
        <v>16.342860000000002</v>
      </c>
      <c r="GZ80" s="245">
        <f>'LibPAS export'!GI82</f>
        <v>15.420170000000001</v>
      </c>
      <c r="HA80" s="245">
        <f>'LibPAS export'!GJ82</f>
        <v>51.25</v>
      </c>
      <c r="HB80" s="284">
        <f>'LibPAS export'!JC82</f>
        <v>1.90933</v>
      </c>
      <c r="HC80" s="284">
        <f>'LibPAS export'!JD82</f>
        <v>1.2629900000000001</v>
      </c>
      <c r="HD80" s="284">
        <f>'LibPAS export'!JE82</f>
        <v>0.27451999999999999</v>
      </c>
      <c r="HE80" s="284">
        <f>'LibPAS export'!JF82</f>
        <v>50.832709999999999</v>
      </c>
      <c r="HF80" s="284">
        <f>'LibPAS export'!JG82</f>
        <v>33.6252</v>
      </c>
      <c r="HG80" s="284">
        <f>'LibPAS export'!JH82</f>
        <v>7.3085599999999999</v>
      </c>
      <c r="HH80" s="284">
        <f>'LibPAS export'!JI82</f>
        <v>6.0139399999999998</v>
      </c>
      <c r="HI80" s="284">
        <f>'LibPAS export'!JJ82</f>
        <v>3.9781399999999998</v>
      </c>
      <c r="HJ80" s="284">
        <f>'LibPAS export'!JK82</f>
        <v>0.86465999999999998</v>
      </c>
      <c r="HK80" s="284">
        <f>'LibPAS export'!JL82</f>
        <v>24.488769999999999</v>
      </c>
      <c r="HL80" s="284">
        <f>'LibPAS export'!JM82</f>
        <v>16.199010000000001</v>
      </c>
      <c r="HM80" s="284">
        <f>'LibPAS export'!JN82</f>
        <v>3.5209199999999998</v>
      </c>
      <c r="HN80" s="284">
        <f>'LibPAS export'!JO82</f>
        <v>184.46852999999999</v>
      </c>
      <c r="HO80" s="284">
        <f>'LibPAS export'!JP82</f>
        <v>122.0236</v>
      </c>
      <c r="HP80" s="284">
        <f>'LibPAS export'!JQ82</f>
        <v>26.522290000000002</v>
      </c>
      <c r="HQ80" s="284">
        <f>'LibPAS export'!JR82</f>
        <v>13.254530000000001</v>
      </c>
      <c r="HR80" s="284">
        <f>'LibPAS export'!JS82</f>
        <v>8.7676999999999996</v>
      </c>
      <c r="HS80" s="284">
        <f>'LibPAS export'!JT82</f>
        <v>1.9056900000000001</v>
      </c>
      <c r="HT80" s="284">
        <f>'LibPAS export'!JU82</f>
        <v>22.777329999999999</v>
      </c>
      <c r="HU80" s="284">
        <f>'LibPAS export'!JV82</f>
        <v>7.2314299999999996</v>
      </c>
      <c r="HV80" s="284">
        <f>'LibPAS export'!JW82</f>
        <v>0</v>
      </c>
      <c r="HW80" s="284">
        <f>'LibPAS export'!JX82</f>
        <v>1.68614</v>
      </c>
      <c r="HX80" s="284">
        <f>'LibPAS export'!JY82</f>
        <v>1.77589</v>
      </c>
      <c r="HY80" s="284">
        <f>'LibPAS export'!JZ82</f>
        <v>3.2810899999999998</v>
      </c>
      <c r="HZ80" s="284">
        <f>'LibPAS export'!KA82</f>
        <v>0.85553999999999997</v>
      </c>
      <c r="IA80" s="284">
        <f>'LibPAS export'!KB82</f>
        <v>0.23574999999999999</v>
      </c>
      <c r="IB80" s="284">
        <f>'LibPAS export'!KC82</f>
        <v>0</v>
      </c>
      <c r="IC80" s="284">
        <f>'LibPAS export'!KD82</f>
        <v>1.4400000000000001E-3</v>
      </c>
      <c r="ID80" s="284">
        <f>'LibPAS export'!KE82</f>
        <v>1.5772299999999999</v>
      </c>
      <c r="IE80" s="284">
        <f>'LibPAS export'!KF82</f>
        <v>2.112E-2</v>
      </c>
      <c r="IF80" s="284">
        <f>'LibPAS export'!KG82</f>
        <v>0.18908</v>
      </c>
      <c r="IG80" s="284">
        <f>'LibPAS export'!KH82</f>
        <v>2651</v>
      </c>
      <c r="IH80" s="284">
        <f>'LibPAS export'!KI82</f>
        <v>0</v>
      </c>
      <c r="II80" s="284">
        <f>'LibPAS export'!KJ82</f>
        <v>17235</v>
      </c>
      <c r="IJ80" s="284">
        <f>'LibPAS export'!KK82</f>
        <v>10797</v>
      </c>
      <c r="IK80" s="284">
        <f>'LibPAS export'!KL82</f>
        <v>0</v>
      </c>
      <c r="IL80" s="284">
        <f>'LibPAS export'!KM82</f>
        <v>70181</v>
      </c>
      <c r="IM80" s="284">
        <f>'LibPAS export'!KN82</f>
        <v>221054</v>
      </c>
      <c r="IN80" s="284">
        <f>'LibPAS export'!KO82</f>
        <v>0</v>
      </c>
      <c r="IO80" s="284">
        <f>'LibPAS export'!KP82</f>
        <v>1.90334</v>
      </c>
      <c r="IP80" s="284">
        <f>'LibPAS export'!KQ82</f>
        <v>34008</v>
      </c>
      <c r="IQ80" s="284">
        <f>'LibPAS export'!KR82</f>
        <v>16.350149999999999</v>
      </c>
      <c r="IR80" s="284">
        <f>'LibPAS export'!KS82</f>
        <v>0.96228999999999998</v>
      </c>
      <c r="IS80" s="284">
        <f>'LibPAS export'!KT82</f>
        <v>44.565579999999997</v>
      </c>
      <c r="IT80" s="284">
        <f>'LibPAS export'!KU82</f>
        <v>0</v>
      </c>
      <c r="IU80" s="284">
        <f>'LibPAS export'!KV82</f>
        <v>2.17774</v>
      </c>
      <c r="IV80" s="284">
        <f>'LibPAS export'!KW82</f>
        <v>47.705620000000003</v>
      </c>
      <c r="IW80" s="284">
        <f>'LibPAS export'!KX82</f>
        <v>28.76765</v>
      </c>
      <c r="IX80" s="284">
        <f>'LibPAS export'!KY82</f>
        <v>11.967029999999999</v>
      </c>
      <c r="IY80" s="284">
        <f>'LibPAS export'!KZ82</f>
        <v>0</v>
      </c>
      <c r="IZ80" s="284">
        <f>'LibPAS export'!LA82</f>
        <v>6.7999999999999996E-3</v>
      </c>
      <c r="JA80" s="284">
        <f>'LibPAS export'!LB82</f>
        <v>3.9430200000000002</v>
      </c>
      <c r="JB80" s="284">
        <f>'LibPAS export'!LC82</f>
        <v>7.11E-3</v>
      </c>
      <c r="JC80" s="284">
        <f>'LibPAS export'!LD82</f>
        <v>0</v>
      </c>
      <c r="JD80" s="284">
        <f>'LibPAS export'!LE82</f>
        <v>0.78285000000000005</v>
      </c>
      <c r="JE80" s="284">
        <f>'LibPAS export'!LF82</f>
        <v>7.9489299999999998</v>
      </c>
      <c r="JF80" s="284">
        <f>'LibPAS export'!LG82</f>
        <v>6.6345200000000002</v>
      </c>
      <c r="JG80" s="284">
        <f>'LibPAS export'!LH82</f>
        <v>0.56672</v>
      </c>
      <c r="JH80" s="284">
        <f>'LibPAS export'!LI82</f>
        <v>4608</v>
      </c>
      <c r="JI80" s="284">
        <f>'LibPAS export'!LJ82</f>
        <v>8.3102499999999999</v>
      </c>
      <c r="JJ80" s="284">
        <f>'LibPAS export'!LK82</f>
        <v>8.4689300000000003</v>
      </c>
      <c r="JK80" s="284">
        <f>'LibPAS export'!LL82</f>
        <v>603</v>
      </c>
      <c r="JL80" s="284">
        <f>'LibPAS export'!LM82</f>
        <v>529</v>
      </c>
      <c r="JM80" s="284">
        <f>'LibPAS export'!LN82</f>
        <v>43.489339999999999</v>
      </c>
      <c r="JN80" s="284">
        <f>'LibPAS export'!LO82</f>
        <v>6.2527600000000003</v>
      </c>
      <c r="JO80" s="284">
        <f>'LibPAS export'!LP82</f>
        <v>5.2258599999999999</v>
      </c>
      <c r="JP80" s="284">
        <f>'LibPAS export'!LQ82</f>
        <v>0.66976000000000002</v>
      </c>
      <c r="JQ80" s="284">
        <f>'LibPAS export'!LR82</f>
        <v>0</v>
      </c>
      <c r="JR80" s="284">
        <f>'LibPAS export'!LS82</f>
        <v>0.66241000000000005</v>
      </c>
      <c r="JS80" s="284">
        <f>'LibPAS export'!LT82</f>
        <v>0</v>
      </c>
      <c r="JT80" s="284">
        <f>'LibPAS export'!LU82</f>
        <v>0</v>
      </c>
      <c r="JU80" s="284">
        <f>'LibPAS export'!LV82</f>
        <v>3.1497700000000002</v>
      </c>
      <c r="JV80" s="284">
        <f>'LibPAS export'!LW82</f>
        <v>4251</v>
      </c>
      <c r="JW80" s="284">
        <f>'LibPAS export'!LX82</f>
        <v>24.538810000000002</v>
      </c>
      <c r="JX80" s="284">
        <f>'LibPAS export'!LY82</f>
        <v>1349</v>
      </c>
      <c r="JY80" s="284">
        <f>'LibPAS export'!LZ82</f>
        <v>6.0262200000000004</v>
      </c>
      <c r="JZ80" s="284">
        <f>'LibPAS export'!MA82</f>
        <v>77.291610000000006</v>
      </c>
      <c r="KA80" s="284">
        <f>'LibPAS export'!MB82</f>
        <v>0.24557999999999999</v>
      </c>
      <c r="KB80" s="284">
        <f>'LibPAS export'!MC82</f>
        <v>331</v>
      </c>
      <c r="KC80" s="284">
        <f>'LibPAS export'!MD82</f>
        <v>0.52539000000000002</v>
      </c>
      <c r="KD80" s="284">
        <f>'LibPAS export'!ME82</f>
        <v>0.86465999999999998</v>
      </c>
      <c r="KE80" s="284">
        <f>'LibPAS export'!MF82</f>
        <v>1.65486</v>
      </c>
      <c r="KF80" s="284">
        <f>'LibPAS export'!MG82</f>
        <v>29.469349999999999</v>
      </c>
      <c r="KG80" s="284">
        <f>'LibPAS export'!MH82</f>
        <v>26.623390000000001</v>
      </c>
      <c r="KH80" s="284">
        <f>'LibPAS export'!MI82</f>
        <v>6.0139399999999998</v>
      </c>
      <c r="KI80" s="284">
        <f>'LibPAS export'!MJ82</f>
        <v>55</v>
      </c>
      <c r="KJ80" s="284">
        <f>'LibPAS export'!MK82</f>
        <v>42952</v>
      </c>
      <c r="KK80" s="284">
        <f>'LibPAS export'!ML82</f>
        <v>32759</v>
      </c>
      <c r="KL80" s="284">
        <f>'LibPAS export'!MM82</f>
        <v>2.9399999999999999E-2</v>
      </c>
      <c r="KM80" s="284">
        <f>'LibPAS export'!MN82</f>
        <v>0.37713999999999998</v>
      </c>
      <c r="KN80" s="284">
        <f>'LibPAS export'!MO82</f>
        <v>9.2619999999999994E-2</v>
      </c>
      <c r="KO80" s="284">
        <f>'LibPAS export'!MP82</f>
        <v>0</v>
      </c>
      <c r="KP80" s="284">
        <f>'LibPAS export'!MQ82</f>
        <v>0</v>
      </c>
      <c r="KQ80" s="284">
        <f>'LibPAS export'!MR82</f>
        <v>0</v>
      </c>
      <c r="KR80" s="284">
        <f>'LibPAS export'!MS82</f>
        <v>0</v>
      </c>
      <c r="KS80" s="284">
        <f>'LibPAS export'!MT82</f>
        <v>0.15384619999999999</v>
      </c>
      <c r="KT80" s="284">
        <f>'LibPAS export'!MU82</f>
        <v>0.84615379999999996</v>
      </c>
      <c r="KU80" s="284">
        <f>'LibPAS export'!MV82</f>
        <v>0.23730080000000001</v>
      </c>
      <c r="KV80" s="284">
        <f>'LibPAS export'!MW82</f>
        <v>0.76269920000000002</v>
      </c>
      <c r="KW80" s="284">
        <f>'LibPAS export'!MX82</f>
        <v>0.14377680000000001</v>
      </c>
      <c r="KX80" s="284">
        <f>'LibPAS export'!MY82</f>
        <v>9.9510999999999992E-3</v>
      </c>
      <c r="KY80" s="284">
        <f>'LibPAS export'!MZ82</f>
        <v>0.15697150000000001</v>
      </c>
      <c r="KZ80" s="284">
        <f>'LibPAS export'!NA82</f>
        <v>1.3661400000000001E-2</v>
      </c>
      <c r="LA80" s="284">
        <f>'LibPAS export'!NB82</f>
        <v>0.19473589999999999</v>
      </c>
      <c r="LB80" s="284">
        <f>'LibPAS export'!NC82</f>
        <v>0.1201642</v>
      </c>
      <c r="LC80" s="284">
        <f>'LibPAS export'!ND82</f>
        <v>0.50451590000000002</v>
      </c>
      <c r="LD80" s="284">
        <f>'LibPAS export'!NE82</f>
        <v>0.66148739999999995</v>
      </c>
      <c r="LE80" s="284">
        <f>'LibPAS export'!NF82</f>
        <v>0</v>
      </c>
      <c r="LF80" s="284">
        <f>'LibPAS export'!NG82</f>
        <v>0.93417899999999998</v>
      </c>
      <c r="LG80" s="284">
        <f>'LibPAS export'!NH82</f>
        <v>4.5649599999999999E-2</v>
      </c>
      <c r="LH80" s="284">
        <f>'LibPAS export'!NI82</f>
        <v>2.0171399999999999E-2</v>
      </c>
      <c r="LI80" s="284">
        <f>'LibPAS export'!NJ82</f>
        <v>10192</v>
      </c>
      <c r="LJ80" s="284">
        <f>'LibPAS export'!NK82</f>
        <v>8.4524899999999992</v>
      </c>
      <c r="LK80" s="284">
        <f>'LibPAS export'!NL82</f>
        <v>9705</v>
      </c>
      <c r="LL80" s="284">
        <f>'LibPAS export'!NM82</f>
        <v>0</v>
      </c>
      <c r="LM80" s="284">
        <f>'LibPAS export'!NN82</f>
        <v>1493</v>
      </c>
      <c r="LN80" s="284">
        <f>'LibPAS export'!NO82</f>
        <v>0.83576950000000005</v>
      </c>
      <c r="LO80" s="284">
        <f>'LibPAS export'!NP82</f>
        <v>6.9212099999999999E-2</v>
      </c>
      <c r="LP80" s="284">
        <f>'LibPAS export'!NQ82</f>
        <v>9.5018400000000003E-2</v>
      </c>
      <c r="LQ80" s="284">
        <f>'LibPAS export'!NR82</f>
        <v>1.0381100000000001</v>
      </c>
      <c r="LR80" s="284">
        <f>'LibPAS export'!NS82</f>
        <v>3.33656</v>
      </c>
      <c r="LS80" s="284">
        <f>'LibPAS export'!NT82</f>
        <v>0.79176999999999997</v>
      </c>
      <c r="LT80" s="284">
        <f>'LibPAS export'!NU82</f>
        <v>52</v>
      </c>
      <c r="LU80" s="284">
        <f>'LibPAS export'!NV82</f>
        <v>4.3585799999999999</v>
      </c>
      <c r="LV80" s="284">
        <f>'LibPAS export'!NW82</f>
        <v>38</v>
      </c>
      <c r="LW80" s="284">
        <f>'LibPAS export'!NX82</f>
        <v>3.6427700000000001</v>
      </c>
      <c r="LX80" s="284">
        <f>'LibPAS export'!NY82</f>
        <v>0.52375000000000005</v>
      </c>
      <c r="LY80" s="284">
        <f>'LibPAS export'!NZ82</f>
        <v>0.47746</v>
      </c>
      <c r="LZ80" s="285">
        <f>'LibPAS export'!EH82</f>
        <v>3.78509E-2</v>
      </c>
      <c r="MA80" s="285">
        <f>'LibPAS export'!EI82</f>
        <v>5.6829999999999999E-4</v>
      </c>
      <c r="MB80" s="285">
        <f>'LibPAS export'!EJ82</f>
        <v>0.35289310000000002</v>
      </c>
      <c r="MC80" s="285">
        <f>'LibPAS export'!EK82</f>
        <v>0</v>
      </c>
      <c r="MD80" s="285">
        <f>'LibPAS export'!EL82</f>
        <v>0.32949030000000001</v>
      </c>
      <c r="ME80" s="285">
        <f>'LibPAS export'!EM82</f>
        <v>5.9409999999999997E-4</v>
      </c>
      <c r="MF80" s="285">
        <f>'LibPAS export'!EN82</f>
        <v>0.55439989999999995</v>
      </c>
      <c r="MG80" s="285">
        <f>'LibPAS export'!EO82</f>
        <v>4.31548E-2</v>
      </c>
      <c r="MH80" s="285">
        <f>'LibPAS export'!EP82</f>
        <v>0.14405080000000001</v>
      </c>
      <c r="MI80" s="285"/>
    </row>
    <row r="81" spans="1:347" s="6" customFormat="1" x14ac:dyDescent="0.2">
      <c r="A81" s="6" t="str">
        <f>'LibPAS export'!G83</f>
        <v>NC0065</v>
      </c>
      <c r="B81" s="6" t="s">
        <v>2872</v>
      </c>
      <c r="C81" s="203" t="s">
        <v>2128</v>
      </c>
      <c r="D81" s="203" t="s">
        <v>2129</v>
      </c>
      <c r="E81" s="203" t="str">
        <f>'LibPAS export'!AG83</f>
        <v>WAYNE COUNTY PUBLIC LIBRARY</v>
      </c>
      <c r="F81" s="203" t="str">
        <f>'LibPAS export'!AJ83</f>
        <v>WAYNE</v>
      </c>
      <c r="G81" s="203" t="str">
        <f>'LibPAS export'!Y83</f>
        <v>1001 E ASH ST</v>
      </c>
      <c r="H81" s="203" t="str">
        <f>'LibPAS export'!Z83</f>
        <v>GOLDSBORO</v>
      </c>
      <c r="I81" s="203" t="str">
        <f>'LibPAS export'!AA83</f>
        <v>27530</v>
      </c>
      <c r="J81" s="203" t="str">
        <f>'LibPAS export'!AB83</f>
        <v>3807</v>
      </c>
      <c r="K81" s="203" t="str">
        <f>'LibPAS export'!AC83</f>
        <v>1001 E ASH ST</v>
      </c>
      <c r="L81" s="203" t="str">
        <f>'LibPAS export'!AD83</f>
        <v>GOLDSBORO</v>
      </c>
      <c r="M81" s="203" t="str">
        <f>'LibPAS export'!AE83</f>
        <v>27530</v>
      </c>
      <c r="N81" s="203" t="str">
        <f>'LibPAS export'!AF83</f>
        <v>3807</v>
      </c>
      <c r="O81" s="203" t="str">
        <f>'LibPAS export'!AK83</f>
        <v>DONNA PHILLIPS</v>
      </c>
      <c r="P81" s="203" t="str">
        <f>'LibPAS export'!AL83</f>
        <v>(919) 735-1880</v>
      </c>
      <c r="Q81" s="203" t="str">
        <f>'LibPAS export'!AM83</f>
        <v>(919) 731-2889</v>
      </c>
      <c r="R81" s="203" t="str">
        <f>'LibPAS export'!AN83</f>
        <v>donna.phillips@waynegov.com</v>
      </c>
      <c r="S81" s="203" t="str">
        <f>'LibPAS export'!AO83</f>
        <v>Diane Kelley</v>
      </c>
      <c r="T81" s="203" t="str">
        <f>'LibPAS export'!AP83</f>
        <v>Accounting Clerk</v>
      </c>
      <c r="U81" s="203" t="str">
        <f>'LibPAS export'!AQ83</f>
        <v>(919) 581-3554</v>
      </c>
      <c r="V81" s="203" t="str">
        <f>'LibPAS export'!AR83</f>
        <v>(919) 731-2889</v>
      </c>
      <c r="W81" s="203" t="str">
        <f>'LibPAS export'!AS83</f>
        <v>diane.kelley@waynegov.com</v>
      </c>
      <c r="X81" s="203">
        <f>'LibPAS export'!BB83</f>
        <v>1</v>
      </c>
      <c r="Y81" s="203">
        <f>'LibPAS export'!BC83</f>
        <v>3</v>
      </c>
      <c r="Z81" s="203">
        <f>'LibPAS export'!BD83</f>
        <v>0</v>
      </c>
      <c r="AA81" s="203">
        <f>'LibPAS export'!BE83</f>
        <v>1</v>
      </c>
      <c r="AB81" s="10">
        <f>'LibPAS export'!BH83</f>
        <v>8061</v>
      </c>
      <c r="AC81" s="203">
        <f>'LibPAS export'!BI83</f>
        <v>6.15</v>
      </c>
      <c r="AD81" s="203">
        <f>'LibPAS export'!BJ83</f>
        <v>2</v>
      </c>
      <c r="AE81" s="203">
        <f>'LibPAS export'!BK83</f>
        <v>8.15</v>
      </c>
      <c r="AF81" s="203">
        <f>'LibPAS export'!BL83</f>
        <v>22.06</v>
      </c>
      <c r="AG81" s="203">
        <f>'LibPAS export'!BM83</f>
        <v>30.21</v>
      </c>
      <c r="AH81" s="286">
        <f>'LibPAS export'!BN83</f>
        <v>0.20357500000000001</v>
      </c>
      <c r="AI81" s="246">
        <f>'LibPAS export'!BO83</f>
        <v>80025</v>
      </c>
      <c r="AJ81" s="246" t="str">
        <f>'LibPAS export'!BP83</f>
        <v>77300-98951</v>
      </c>
      <c r="AK81" s="274" t="str">
        <f>'LibPAS export'!BQ83</f>
        <v>2011</v>
      </c>
      <c r="AL81" s="276">
        <f>'LibPAS export'!BR83</f>
        <v>37183</v>
      </c>
      <c r="AM81" s="276">
        <f>'LibPAS export'!BS83</f>
        <v>9.9499999999999993</v>
      </c>
      <c r="AN81" s="276">
        <f>'LibPAS export'!BT83</f>
        <v>10.97</v>
      </c>
      <c r="AO81" s="276">
        <f>'LibPAS export'!BU83</f>
        <v>12.1</v>
      </c>
      <c r="AP81" s="246">
        <f>'LibPAS export'!BW83</f>
        <v>5000</v>
      </c>
      <c r="AQ81" s="246">
        <f>'LibPAS export'!BX83</f>
        <v>1347933</v>
      </c>
      <c r="AR81" s="246">
        <f>'LibPAS export'!BY83</f>
        <v>1352933</v>
      </c>
      <c r="AS81" s="246">
        <f>'LibPAS export'!BZ83</f>
        <v>161274</v>
      </c>
      <c r="AT81" s="246">
        <f>'LibPAS export'!CA83</f>
        <v>0</v>
      </c>
      <c r="AU81" s="246">
        <f>'LibPAS export'!CB83</f>
        <v>161274</v>
      </c>
      <c r="AV81" s="246">
        <f>'LibPAS export'!CC83</f>
        <v>55269</v>
      </c>
      <c r="AW81" s="246">
        <f>'LibPAS export'!CD83</f>
        <v>0</v>
      </c>
      <c r="AX81" s="246">
        <f>'LibPAS export'!CE83</f>
        <v>55269</v>
      </c>
      <c r="AY81" s="246">
        <f>'LibPAS export'!CF83</f>
        <v>0</v>
      </c>
      <c r="AZ81" s="246">
        <f>'LibPAS export'!BV83</f>
        <v>1569476</v>
      </c>
      <c r="BA81" s="246">
        <f>'LibPAS export'!CH83</f>
        <v>861373</v>
      </c>
      <c r="BB81" s="246">
        <f>'LibPAS export'!CI83</f>
        <v>253539</v>
      </c>
      <c r="BC81" s="246">
        <f>'LibPAS export'!CJ83</f>
        <v>1114912</v>
      </c>
      <c r="BD81" s="246">
        <f>'LibPAS export'!CK83</f>
        <v>146972</v>
      </c>
      <c r="BE81" s="246">
        <f>'LibPAS export'!CL83</f>
        <v>63935</v>
      </c>
      <c r="BF81" s="246">
        <f>'LibPAS export'!CM83</f>
        <v>26254</v>
      </c>
      <c r="BG81" s="246">
        <f>'LibPAS export'!CN83</f>
        <v>237161</v>
      </c>
      <c r="BH81" s="246">
        <f>'LibPAS export'!CO83</f>
        <v>217403</v>
      </c>
      <c r="BI81" s="246">
        <f>'LibPAS export'!CP83</f>
        <v>1569476</v>
      </c>
      <c r="BJ81" s="246">
        <f>'LibPAS export'!CQ83</f>
        <v>0</v>
      </c>
      <c r="BK81" s="283">
        <f>'LibPAS export'!CG83</f>
        <v>0</v>
      </c>
      <c r="BL81" s="246">
        <f>'LibPAS export'!CR83</f>
        <v>12884</v>
      </c>
      <c r="BM81" s="246">
        <f>'LibPAS export'!CS83</f>
        <v>0</v>
      </c>
      <c r="BN81" s="246">
        <f>'LibPAS export'!CT83</f>
        <v>0</v>
      </c>
      <c r="BO81" s="246">
        <f>'LibPAS export'!CU83</f>
        <v>36593</v>
      </c>
      <c r="BP81" s="246">
        <f>'LibPAS export'!CV83</f>
        <v>49477</v>
      </c>
      <c r="BQ81" s="246">
        <f>'LibPAS export'!CW83</f>
        <v>84026</v>
      </c>
      <c r="BR81" s="10">
        <f>'LibPAS export'!CY83</f>
        <v>77536</v>
      </c>
      <c r="BS81" s="10">
        <f>'LibPAS export'!CZ83</f>
        <v>42208</v>
      </c>
      <c r="BT81" s="10">
        <f>'LibPAS export'!DA83</f>
        <v>119744</v>
      </c>
      <c r="BU81" s="10">
        <f>'LibPAS export'!DB83</f>
        <v>40156</v>
      </c>
      <c r="BV81" s="10">
        <f>'LibPAS export'!DC83</f>
        <v>23860</v>
      </c>
      <c r="BW81" s="10">
        <f>'LibPAS export'!DD83</f>
        <v>64016</v>
      </c>
      <c r="BX81" s="10">
        <f>'LibPAS export'!DE83</f>
        <v>6051</v>
      </c>
      <c r="BY81" s="10">
        <f>'LibPAS export'!DF83</f>
        <v>887</v>
      </c>
      <c r="BZ81" s="10">
        <f>'LibPAS export'!DG83</f>
        <v>6938</v>
      </c>
      <c r="CA81" s="10">
        <f>'LibPAS export'!DH83</f>
        <v>190698</v>
      </c>
      <c r="CB81" s="10" t="str">
        <f>'LibPAS export'!DI83</f>
        <v/>
      </c>
      <c r="CC81" s="10">
        <f>'LibPAS export'!DJ83</f>
        <v>190698</v>
      </c>
      <c r="CD81" s="10">
        <f>'LibPAS export'!DK83</f>
        <v>95</v>
      </c>
      <c r="CE81" s="258">
        <f>'LibPAS export'!DX83</f>
        <v>37120</v>
      </c>
      <c r="CF81" s="244">
        <f>'LibPAS export'!DP83</f>
        <v>22</v>
      </c>
      <c r="CG81" s="244">
        <f>'LibPAS export'!DQ83</f>
        <v>67</v>
      </c>
      <c r="CH81" s="244">
        <f>'LibPAS export'!DR83</f>
        <v>89</v>
      </c>
      <c r="CI81" s="258">
        <f>'LibPAS export'!DM83</f>
        <v>5130</v>
      </c>
      <c r="CJ81" s="258">
        <f>'LibPAS export'!EC83</f>
        <v>2155</v>
      </c>
      <c r="CK81" s="258">
        <f>'LibPAS export'!DN83</f>
        <v>10235</v>
      </c>
      <c r="CL81" s="258">
        <f>'LibPAS export'!EG83</f>
        <v>563</v>
      </c>
      <c r="CM81" s="203">
        <f>'LibPAS export'!DS83</f>
        <v>0</v>
      </c>
      <c r="CN81" s="203">
        <f>'LibPAS export'!EQ83</f>
        <v>31</v>
      </c>
      <c r="CO81" s="244">
        <f>'LibPAS export'!DL83</f>
        <v>262</v>
      </c>
      <c r="CP81" s="10">
        <f>'LibPAS export'!ET83</f>
        <v>95438</v>
      </c>
      <c r="CQ81" s="10">
        <f>'LibPAS export'!EU83</f>
        <v>32087</v>
      </c>
      <c r="CR81" s="10">
        <f>'LibPAS export'!EV83</f>
        <v>127525</v>
      </c>
      <c r="CS81" s="10">
        <f>'LibPAS export'!EW83</f>
        <v>8284</v>
      </c>
      <c r="CT81" s="10">
        <f>'LibPAS export'!EX83</f>
        <v>2296</v>
      </c>
      <c r="CU81" s="10">
        <f>'LibPAS export'!EY83</f>
        <v>10580</v>
      </c>
      <c r="CV81" s="10">
        <f>'LibPAS export'!EZ83</f>
        <v>74791</v>
      </c>
      <c r="CW81" s="10">
        <f>'LibPAS export'!FA83</f>
        <v>20687</v>
      </c>
      <c r="CX81" s="10">
        <f>'LibPAS export'!FB83</f>
        <v>95478</v>
      </c>
      <c r="CY81" s="10">
        <f>'LibPAS export'!FC83</f>
        <v>233583</v>
      </c>
      <c r="CZ81" s="10">
        <f>'LibPAS export'!FE83</f>
        <v>3233</v>
      </c>
      <c r="DA81" s="10" t="str">
        <f>'LibPAS export'!FF83</f>
        <v/>
      </c>
      <c r="DB81" s="10">
        <f>'LibPAS export'!FG83</f>
        <v>236816</v>
      </c>
      <c r="DC81" s="10">
        <f>'LibPAS export'!FH83</f>
        <v>12254</v>
      </c>
      <c r="DD81" s="10">
        <f>'LibPAS export'!FQ83</f>
        <v>394</v>
      </c>
      <c r="DE81" s="10">
        <f t="shared" si="1"/>
        <v>12648</v>
      </c>
      <c r="DF81" s="10">
        <f>'LibPAS export'!FI83</f>
        <v>46457</v>
      </c>
      <c r="DG81" s="10">
        <f>'LibPAS export'!FN83</f>
        <v>10390</v>
      </c>
      <c r="DH81" s="10">
        <f>'LibPAS export'!FR83</f>
        <v>0</v>
      </c>
      <c r="DI81" s="10">
        <f>'LibPAS export'!FS83</f>
        <v>10784</v>
      </c>
      <c r="DJ81" s="258" t="str">
        <f>'LibPAS export'!FJ83</f>
        <v/>
      </c>
      <c r="DK81" s="258">
        <f>'LibPAS export'!FK83</f>
        <v>58711</v>
      </c>
      <c r="DL81" s="10">
        <f>'LibPAS export'!FU83</f>
        <v>237943</v>
      </c>
      <c r="DM81" s="10">
        <f>'LibPAS export'!FV83</f>
        <v>83232</v>
      </c>
      <c r="DN81" s="10">
        <f>'LibPAS export'!FW83</f>
        <v>0</v>
      </c>
      <c r="DO81" s="10">
        <f>'LibPAS export'!FX83</f>
        <v>0</v>
      </c>
      <c r="DP81" s="10">
        <f>'LibPAS export'!ER83</f>
        <v>321175</v>
      </c>
      <c r="DQ81" s="10" t="str">
        <f>'LibPAS export'!FY83</f>
        <v/>
      </c>
      <c r="DR81" s="10">
        <f>'LibPAS export'!GA83</f>
        <v>27489</v>
      </c>
      <c r="DS81" s="10">
        <f>'LibPAS export'!GB83</f>
        <v>7922</v>
      </c>
      <c r="DT81" s="10">
        <f>'LibPAS export'!GC83</f>
        <v>35411</v>
      </c>
      <c r="DU81" s="10">
        <f>'LibPAS export'!GD83</f>
        <v>316379</v>
      </c>
      <c r="DV81" s="244">
        <f>'LibPAS export'!GO83</f>
        <v>339</v>
      </c>
      <c r="DW81" s="244">
        <f>'LibPAS export'!GP83</f>
        <v>8</v>
      </c>
      <c r="DX81" s="244">
        <f>'LibPAS export'!GQ83</f>
        <v>375</v>
      </c>
      <c r="DY81" s="244">
        <f>'LibPAS export'!GR83</f>
        <v>98</v>
      </c>
      <c r="DZ81" s="244">
        <f>'LibPAS export'!GS83</f>
        <v>14</v>
      </c>
      <c r="EA81" s="244">
        <f>'LibPAS export'!GT83</f>
        <v>6</v>
      </c>
      <c r="EB81" s="244">
        <f>'LibPAS export'!GU83</f>
        <v>840</v>
      </c>
      <c r="EC81" s="244">
        <f>'LibPAS export'!GV83</f>
        <v>2726</v>
      </c>
      <c r="ED81" s="244">
        <f>'LibPAS export'!GW83</f>
        <v>91</v>
      </c>
      <c r="EE81" s="244">
        <f>'LibPAS export'!GX83</f>
        <v>2817</v>
      </c>
      <c r="EF81" s="10">
        <f>'LibPAS export'!HB83</f>
        <v>9672</v>
      </c>
      <c r="EG81" s="10">
        <f>'LibPAS export'!HC83</f>
        <v>7209</v>
      </c>
      <c r="EH81" s="10">
        <f>'LibPAS export'!HD83</f>
        <v>16881</v>
      </c>
      <c r="EI81" s="10">
        <f>'LibPAS export'!GY83</f>
        <v>148</v>
      </c>
      <c r="EJ81" s="10">
        <f>'LibPAS export'!GZ83</f>
        <v>74</v>
      </c>
      <c r="EK81" s="10">
        <f>'LibPAS export'!HA83</f>
        <v>222</v>
      </c>
      <c r="EL81" s="10">
        <f>'LibPAS export'!HE83</f>
        <v>19920</v>
      </c>
      <c r="EM81" s="10" t="s">
        <v>5026</v>
      </c>
      <c r="EN81" s="10" t="s">
        <v>5026</v>
      </c>
      <c r="EO81" s="10" t="s">
        <v>5026</v>
      </c>
      <c r="EP81" s="10" t="s">
        <v>5026</v>
      </c>
      <c r="EQ81" s="258">
        <f>'LibPAS export'!HQ83</f>
        <v>118</v>
      </c>
      <c r="ER81" s="258">
        <f>'LibPAS export'!HR83</f>
        <v>1805</v>
      </c>
      <c r="ES81" s="10">
        <f>'LibPAS export'!HL83</f>
        <v>33050</v>
      </c>
      <c r="ET81" s="10" t="str">
        <f>'LibPAS export'!HJ83</f>
        <v>Did not track this year</v>
      </c>
      <c r="EU81" s="10" t="str">
        <f>'LibPAS export'!HK83</f>
        <v>Did not track this year</v>
      </c>
      <c r="EV81" s="244">
        <f>'LibPAS export'!HS83</f>
        <v>97</v>
      </c>
      <c r="EW81" s="244">
        <f>'LibPAS export'!HT83</f>
        <v>418</v>
      </c>
      <c r="EX81" s="203" t="str">
        <f>'LibPAS export'!AT83</f>
        <v>www.wcpl.org</v>
      </c>
      <c r="EY81" s="244">
        <f>'LibPAS export'!HU83</f>
        <v>35</v>
      </c>
      <c r="EZ81" s="244">
        <f>'LibPAS export'!HV83</f>
        <v>75</v>
      </c>
      <c r="FA81" s="258">
        <f>'LibPAS export'!HW83</f>
        <v>88175</v>
      </c>
      <c r="FB81" s="10">
        <f>'LibPAS export'!HY83</f>
        <v>76609</v>
      </c>
      <c r="FC81" s="10" t="str">
        <f>'LibPAS export'!HZ83</f>
        <v/>
      </c>
      <c r="FD81" s="203" t="s">
        <v>1530</v>
      </c>
      <c r="FE81" s="203" t="s">
        <v>1530</v>
      </c>
      <c r="FF81" s="203" t="s">
        <v>1530</v>
      </c>
      <c r="FG81" s="203" t="s">
        <v>1530</v>
      </c>
      <c r="FH81" s="203" t="s">
        <v>1530</v>
      </c>
      <c r="FI81" s="203" t="s">
        <v>1530</v>
      </c>
      <c r="FJ81" s="203" t="s">
        <v>1530</v>
      </c>
      <c r="FK81" s="203" t="s">
        <v>1530</v>
      </c>
      <c r="FL81" s="203" t="s">
        <v>1530</v>
      </c>
      <c r="FM81" s="203" t="s">
        <v>1530</v>
      </c>
      <c r="FN81" s="203" t="s">
        <v>1530</v>
      </c>
      <c r="FO81" s="203" t="s">
        <v>1530</v>
      </c>
      <c r="FP81" s="203" t="s">
        <v>1530</v>
      </c>
      <c r="FQ81" s="203" t="s">
        <v>1530</v>
      </c>
      <c r="FR81" s="203" t="s">
        <v>1530</v>
      </c>
      <c r="FS81" s="203" t="s">
        <v>1530</v>
      </c>
      <c r="FT81" s="203" t="s">
        <v>1530</v>
      </c>
      <c r="FU81" s="203" t="s">
        <v>1530</v>
      </c>
      <c r="FV81" s="203" t="s">
        <v>1530</v>
      </c>
      <c r="FW81" s="203" t="s">
        <v>1530</v>
      </c>
      <c r="FX81" s="203" t="s">
        <v>1530</v>
      </c>
      <c r="FY81" s="203" t="s">
        <v>1530</v>
      </c>
      <c r="FZ81" s="203" t="s">
        <v>1530</v>
      </c>
      <c r="GA81" s="203" t="s">
        <v>1530</v>
      </c>
      <c r="GB81" s="203" t="s">
        <v>1530</v>
      </c>
      <c r="GC81" s="203" t="str">
        <f>'LibPAS export'!G83</f>
        <v>NC0065</v>
      </c>
      <c r="GD81" s="203" t="str">
        <f>'LibPAS export'!H83</f>
        <v>C-WAYNE</v>
      </c>
      <c r="GE81" s="203" t="str">
        <f>'LibPAS export'!I83</f>
        <v>NO</v>
      </c>
      <c r="GF81" s="203" t="str">
        <f>'LibPAS export'!J83</f>
        <v>CO</v>
      </c>
      <c r="GG81" s="203" t="str">
        <f>'LibPAS export'!K83</f>
        <v>MO</v>
      </c>
      <c r="GH81" s="203" t="str">
        <f>'LibPAS export'!L83</f>
        <v>Y</v>
      </c>
      <c r="GI81" s="203" t="str">
        <f>'LibPAS export'!M83</f>
        <v>CO1</v>
      </c>
      <c r="GJ81" s="203" t="str">
        <f>'LibPAS export'!N83</f>
        <v>N</v>
      </c>
      <c r="GK81" s="258">
        <f>'LibPAS export'!O83</f>
        <v>124341</v>
      </c>
      <c r="GL81" s="203">
        <f>'LibPAS export'!AH83</f>
        <v>2</v>
      </c>
      <c r="GM81" s="203" t="str">
        <f>'LibPAS export'!AI83</f>
        <v>County</v>
      </c>
      <c r="GN81" s="203" t="str">
        <f>'LibPAS export'!P83</f>
        <v>Yes</v>
      </c>
      <c r="GO81" s="203">
        <f>'LibPAS export'!Q83</f>
        <v>1171</v>
      </c>
      <c r="GP81" s="203">
        <f>'LibPAS export'!R83</f>
        <v>34</v>
      </c>
      <c r="GQ81" s="203">
        <f>'LibPAS export'!S83</f>
        <v>6493</v>
      </c>
      <c r="GR81" s="203">
        <f>'LibPAS export'!T83</f>
        <v>25686</v>
      </c>
      <c r="GS81" s="203">
        <f>'LibPAS export'!U83</f>
        <v>107</v>
      </c>
      <c r="GT81" s="203">
        <f>'LibPAS export'!V83</f>
        <v>32</v>
      </c>
      <c r="GU81" s="203">
        <f>'LibPAS export'!W83</f>
        <v>123</v>
      </c>
      <c r="GV81" s="203">
        <f>'LibPAS export'!X83</f>
        <v>3730</v>
      </c>
      <c r="GW81" s="283">
        <f>'LibPAS export'!GF83</f>
        <v>0.84743999999999997</v>
      </c>
      <c r="GX81" s="283">
        <f>'LibPAS export'!GG83</f>
        <v>0.14141999999999999</v>
      </c>
      <c r="GY81" s="245">
        <f>'LibPAS export'!GH83</f>
        <v>23.714289999999998</v>
      </c>
      <c r="GZ81" s="245">
        <f>'LibPAS export'!GI83</f>
        <v>35.689219999999999</v>
      </c>
      <c r="HA81" s="245">
        <f>'LibPAS export'!GJ83</f>
        <v>8.1181599999999996</v>
      </c>
      <c r="HB81" s="284">
        <f>'LibPAS export'!JC83</f>
        <v>4.8866699999999996</v>
      </c>
      <c r="HC81" s="284">
        <f>'LibPAS export'!JD83</f>
        <v>3.4713500000000002</v>
      </c>
      <c r="HD81" s="284">
        <f>'LibPAS export'!JE83</f>
        <v>0.73841999999999997</v>
      </c>
      <c r="HE81" s="284">
        <f>'LibPAS export'!JF83</f>
        <v>44.321710000000003</v>
      </c>
      <c r="HF81" s="284">
        <f>'LibPAS export'!JG83</f>
        <v>31.484909999999999</v>
      </c>
      <c r="HG81" s="284">
        <f>'LibPAS export'!JH83</f>
        <v>6.6973799999999999</v>
      </c>
      <c r="HH81" s="284">
        <f>'LibPAS export'!JI83</f>
        <v>4.96075</v>
      </c>
      <c r="HI81" s="284">
        <f>'LibPAS export'!JJ83</f>
        <v>3.5239799999999999</v>
      </c>
      <c r="HJ81" s="284">
        <f>'LibPAS export'!JK83</f>
        <v>0.74961</v>
      </c>
      <c r="HK81" s="284">
        <f>'LibPAS export'!JL83</f>
        <v>47.487929999999999</v>
      </c>
      <c r="HL81" s="284">
        <f>'LibPAS export'!JM83</f>
        <v>33.734099999999998</v>
      </c>
      <c r="HM81" s="284">
        <f>'LibPAS export'!JN83</f>
        <v>7.1758199999999999</v>
      </c>
      <c r="HN81" s="284">
        <f>'LibPAS export'!JO83</f>
        <v>78.788960000000003</v>
      </c>
      <c r="HO81" s="284">
        <f>'LibPAS export'!JP83</f>
        <v>55.969479999999997</v>
      </c>
      <c r="HP81" s="284">
        <f>'LibPAS export'!JQ83</f>
        <v>11.905670000000001</v>
      </c>
      <c r="HQ81" s="284">
        <f>'LibPAS export'!JR83</f>
        <v>14.79828</v>
      </c>
      <c r="HR81" s="284">
        <f>'LibPAS export'!JS83</f>
        <v>10.51229</v>
      </c>
      <c r="HS81" s="284">
        <f>'LibPAS export'!JT83</f>
        <v>2.2361399999999998</v>
      </c>
      <c r="HT81" s="284">
        <f>'LibPAS export'!JU83</f>
        <v>2.5830199999999999</v>
      </c>
      <c r="HU81" s="284">
        <f>'LibPAS export'!JV83</f>
        <v>2.5444499999999999</v>
      </c>
      <c r="HV81" s="284">
        <f>'LibPAS export'!JW83</f>
        <v>2.7392599999999998</v>
      </c>
      <c r="HW81" s="284">
        <f>'LibPAS export'!JX83</f>
        <v>11.80424</v>
      </c>
      <c r="HX81" s="284">
        <f>'LibPAS export'!JY83</f>
        <v>0.26579999999999998</v>
      </c>
      <c r="HY81" s="284">
        <f>'LibPAS export'!JZ83</f>
        <v>0.85296000000000005</v>
      </c>
      <c r="HZ81" s="284">
        <f>'LibPAS export'!KA83</f>
        <v>0.28478999999999999</v>
      </c>
      <c r="IA81" s="284">
        <f>'LibPAS export'!KB83</f>
        <v>0.16020000000000001</v>
      </c>
      <c r="IB81" s="284">
        <f>'LibPAS export'!KC83</f>
        <v>7.7999999999999999E-4</v>
      </c>
      <c r="IC81" s="284">
        <f>'LibPAS export'!KD83</f>
        <v>3.3600000000000001E-3</v>
      </c>
      <c r="ID81" s="284">
        <f>'LibPAS export'!KE83</f>
        <v>0.70913999999999999</v>
      </c>
      <c r="IE81" s="284">
        <f>'LibPAS export'!KF83</f>
        <v>2.266E-2</v>
      </c>
      <c r="IF81" s="284">
        <f>'LibPAS export'!KG83</f>
        <v>0.13575999999999999</v>
      </c>
      <c r="IG81" s="284">
        <f>'LibPAS export'!KH83</f>
        <v>1094</v>
      </c>
      <c r="IH81" s="284">
        <f>'LibPAS export'!KI83</f>
        <v>5373</v>
      </c>
      <c r="II81" s="284">
        <f>'LibPAS export'!KJ83</f>
        <v>4055</v>
      </c>
      <c r="IJ81" s="284">
        <f>'LibPAS export'!KK83</f>
        <v>10472</v>
      </c>
      <c r="IK81" s="284">
        <f>'LibPAS export'!KL83</f>
        <v>51443</v>
      </c>
      <c r="IL81" s="284">
        <f>'LibPAS export'!KM83</f>
        <v>38819</v>
      </c>
      <c r="IM81" s="284">
        <f>'LibPAS export'!KN83</f>
        <v>39407</v>
      </c>
      <c r="IN81" s="284">
        <f>'LibPAS export'!KO83</f>
        <v>52223</v>
      </c>
      <c r="IO81" s="284">
        <f>'LibPAS export'!KP83</f>
        <v>1.28976</v>
      </c>
      <c r="IP81" s="284">
        <f>'LibPAS export'!KQ83</f>
        <v>10631</v>
      </c>
      <c r="IQ81" s="284">
        <f>'LibPAS export'!KR83</f>
        <v>5.1112599999999997</v>
      </c>
      <c r="IR81" s="284">
        <f>'LibPAS export'!KS83</f>
        <v>1.2970299999999999</v>
      </c>
      <c r="IS81" s="284">
        <f>'LibPAS export'!KT83</f>
        <v>10.88083</v>
      </c>
      <c r="IT81" s="284">
        <f>'LibPAS export'!KU83</f>
        <v>0.44450000000000001</v>
      </c>
      <c r="IU81" s="284">
        <f>'LibPAS export'!KV83</f>
        <v>0</v>
      </c>
      <c r="IV81" s="284">
        <f>'LibPAS export'!KW83</f>
        <v>12.622350000000001</v>
      </c>
      <c r="IW81" s="284">
        <f>'LibPAS export'!KX83</f>
        <v>8.9665700000000008</v>
      </c>
      <c r="IX81" s="284">
        <f>'LibPAS export'!KY83</f>
        <v>2.00271</v>
      </c>
      <c r="IY81" s="284">
        <f>'LibPAS export'!KZ83</f>
        <v>0</v>
      </c>
      <c r="IZ81" s="284">
        <f>'LibPAS export'!LA83</f>
        <v>2.1099999999999999E-3</v>
      </c>
      <c r="JA81" s="284">
        <f>'LibPAS export'!LB83</f>
        <v>0.29853000000000002</v>
      </c>
      <c r="JB81" s="284">
        <f>'LibPAS export'!LC83</f>
        <v>7.2000000000000005E-4</v>
      </c>
      <c r="JC81" s="284">
        <f>'LibPAS export'!LD83</f>
        <v>0.17366999999999999</v>
      </c>
      <c r="JD81" s="284">
        <f>'LibPAS export'!LE83</f>
        <v>0.85311999999999999</v>
      </c>
      <c r="JE81" s="284">
        <f>'LibPAS export'!LF83</f>
        <v>7.3988300000000002</v>
      </c>
      <c r="JF81" s="284">
        <f>'LibPAS export'!LG83</f>
        <v>1.5336700000000001</v>
      </c>
      <c r="JG81" s="284">
        <f>'LibPAS export'!LH83</f>
        <v>0.17741999999999999</v>
      </c>
      <c r="JH81" s="284">
        <f>'LibPAS export'!LI83</f>
        <v>1048</v>
      </c>
      <c r="JI81" s="284">
        <f>'LibPAS export'!LJ83</f>
        <v>2.5133399999999999</v>
      </c>
      <c r="JJ81" s="284">
        <f>'LibPAS export'!LK83</f>
        <v>1.74844</v>
      </c>
      <c r="JK81" s="284">
        <f>'LibPAS export'!LL83</f>
        <v>205</v>
      </c>
      <c r="JL81" s="284">
        <f>'LibPAS export'!LM83</f>
        <v>304</v>
      </c>
      <c r="JM81" s="284">
        <f>'LibPAS export'!LN83</f>
        <v>12.622350000000001</v>
      </c>
      <c r="JN81" s="284">
        <f>'LibPAS export'!LO83</f>
        <v>1.90734</v>
      </c>
      <c r="JO81" s="284">
        <f>'LibPAS export'!LP83</f>
        <v>1.18201</v>
      </c>
      <c r="JP81" s="284">
        <f>'LibPAS export'!LQ83</f>
        <v>0.24296000000000001</v>
      </c>
      <c r="JQ81" s="284">
        <f>'LibPAS export'!LR83</f>
        <v>4.9459999999999997E-2</v>
      </c>
      <c r="JR81" s="284">
        <f>'LibPAS export'!LS83</f>
        <v>0.62297000000000002</v>
      </c>
      <c r="JS81" s="284">
        <f>'LibPAS export'!LT83</f>
        <v>1</v>
      </c>
      <c r="JT81" s="284">
        <f>'LibPAS export'!LU83</f>
        <v>8</v>
      </c>
      <c r="JU81" s="284">
        <f>'LibPAS export'!LV83</f>
        <v>1.0151600000000001</v>
      </c>
      <c r="JV81" s="284">
        <f>'LibPAS export'!LW83</f>
        <v>6176</v>
      </c>
      <c r="JW81" s="284">
        <f>'LibPAS export'!LX83</f>
        <v>39.248109999999997</v>
      </c>
      <c r="JX81" s="284">
        <f>'LibPAS export'!LY83</f>
        <v>6084</v>
      </c>
      <c r="JY81" s="284">
        <f>'LibPAS export'!LZ83</f>
        <v>4.09999</v>
      </c>
      <c r="JZ81" s="284">
        <f>'LibPAS export'!MA83</f>
        <v>39.843069999999997</v>
      </c>
      <c r="KA81" s="284">
        <f>'LibPAS export'!MB83</f>
        <v>0.10446</v>
      </c>
      <c r="KB81" s="284">
        <f>'LibPAS export'!MC83</f>
        <v>635</v>
      </c>
      <c r="KC81" s="284">
        <f>'LibPAS export'!MD83</f>
        <v>0.77534000000000003</v>
      </c>
      <c r="KD81" s="284">
        <f>'LibPAS export'!ME83</f>
        <v>0.74961</v>
      </c>
      <c r="KE81" s="284">
        <f>'LibPAS export'!MF83</f>
        <v>0.78708999999999996</v>
      </c>
      <c r="KF81" s="284">
        <f>'LibPAS export'!MG83</f>
        <v>6.4829800000000004</v>
      </c>
      <c r="KG81" s="284">
        <f>'LibPAS export'!MH83</f>
        <v>9.0699199999999998</v>
      </c>
      <c r="KH81" s="284">
        <f>'LibPAS export'!MI83</f>
        <v>4.96075</v>
      </c>
      <c r="KI81" s="284">
        <f>'LibPAS export'!MJ83</f>
        <v>31.00385</v>
      </c>
      <c r="KJ81" s="284">
        <f>'LibPAS export'!MK83</f>
        <v>36905</v>
      </c>
      <c r="KK81" s="284">
        <f>'LibPAS export'!ML83</f>
        <v>28512</v>
      </c>
      <c r="KL81" s="284">
        <f>'LibPAS export'!MM83</f>
        <v>9.4060000000000005E-2</v>
      </c>
      <c r="KM81" s="284">
        <f>'LibPAS export'!MN83</f>
        <v>0.91407000000000005</v>
      </c>
      <c r="KN81" s="284">
        <f>'LibPAS export'!MO83</f>
        <v>9.5490000000000005E-2</v>
      </c>
      <c r="KO81" s="284">
        <f>'LibPAS export'!MP83</f>
        <v>1.915E-2</v>
      </c>
      <c r="KP81" s="284">
        <f>'LibPAS export'!MQ83</f>
        <v>0.18608</v>
      </c>
      <c r="KQ81" s="284">
        <f>'LibPAS export'!MR83</f>
        <v>1.9439999999999999E-2</v>
      </c>
      <c r="KR81" s="284">
        <f>'LibPAS export'!MS83</f>
        <v>0.75460119999999997</v>
      </c>
      <c r="KS81" s="284">
        <f>'LibPAS export'!MT83</f>
        <v>0.26977820000000002</v>
      </c>
      <c r="KT81" s="284">
        <f>'LibPAS export'!MU83</f>
        <v>0.73022180000000003</v>
      </c>
      <c r="KU81" s="284">
        <f>'LibPAS export'!MV83</f>
        <v>0.2274072</v>
      </c>
      <c r="KV81" s="284">
        <f>'LibPAS export'!MW83</f>
        <v>0.77259279999999997</v>
      </c>
      <c r="KW81" s="284">
        <f>'LibPAS export'!MX83</f>
        <v>0.1511084</v>
      </c>
      <c r="KX81" s="284">
        <f>'LibPAS export'!MY83</f>
        <v>4.0736500000000002E-2</v>
      </c>
      <c r="KY81" s="284">
        <f>'LibPAS export'!MZ83</f>
        <v>0.16154370000000001</v>
      </c>
      <c r="KZ81" s="284">
        <f>'LibPAS export'!NA83</f>
        <v>1.67279E-2</v>
      </c>
      <c r="LA81" s="284">
        <f>'LibPAS export'!NB83</f>
        <v>0.13851949999999999</v>
      </c>
      <c r="LB81" s="284">
        <f>'LibPAS export'!NC83</f>
        <v>9.3644000000000005E-2</v>
      </c>
      <c r="LC81" s="284">
        <f>'LibPAS export'!ND83</f>
        <v>0.54882839999999999</v>
      </c>
      <c r="LD81" s="284">
        <f>'LibPAS export'!NE83</f>
        <v>0.71037209999999995</v>
      </c>
      <c r="LE81" s="284">
        <f>'LibPAS export'!NF83</f>
        <v>3.52149E-2</v>
      </c>
      <c r="LF81" s="284">
        <f>'LibPAS export'!NG83</f>
        <v>0.86202849999999998</v>
      </c>
      <c r="LG81" s="284">
        <f>'LibPAS export'!NH83</f>
        <v>0</v>
      </c>
      <c r="LH81" s="284">
        <f>'LibPAS export'!NI83</f>
        <v>0.1027566</v>
      </c>
      <c r="LI81" s="284">
        <f>'LibPAS export'!NJ83</f>
        <v>8392</v>
      </c>
      <c r="LJ81" s="284">
        <f>'LibPAS export'!NK83</f>
        <v>8.9344800000000006</v>
      </c>
      <c r="LK81" s="284">
        <f>'LibPAS export'!NL83</f>
        <v>15256</v>
      </c>
      <c r="LL81" s="284">
        <f>'LibPAS export'!NM83</f>
        <v>20218</v>
      </c>
      <c r="LM81" s="284">
        <f>'LibPAS export'!NN83</f>
        <v>4115</v>
      </c>
      <c r="LN81" s="284">
        <f>'LibPAS export'!NO83</f>
        <v>0.61971399999999999</v>
      </c>
      <c r="LO81" s="284">
        <f>'LibPAS export'!NP83</f>
        <v>0.26958480000000001</v>
      </c>
      <c r="LP81" s="284">
        <f>'LibPAS export'!NQ83</f>
        <v>0.1107012</v>
      </c>
      <c r="LQ81" s="284">
        <f>'LibPAS export'!NR83</f>
        <v>0.37286000000000002</v>
      </c>
      <c r="LR81" s="284">
        <f>'LibPAS export'!NS83</f>
        <v>1.26677</v>
      </c>
      <c r="LS81" s="284">
        <f>'LibPAS export'!NT83</f>
        <v>0.28806999999999999</v>
      </c>
      <c r="LT81" s="284">
        <f>'LibPAS export'!NU83</f>
        <v>5</v>
      </c>
      <c r="LU81" s="284">
        <f>'LibPAS export'!NV83</f>
        <v>2.1852800000000001</v>
      </c>
      <c r="LV81" s="284">
        <f>'LibPAS export'!NW83</f>
        <v>12</v>
      </c>
      <c r="LW81" s="284">
        <f>'LibPAS export'!NX83</f>
        <v>1.35425</v>
      </c>
      <c r="LX81" s="284">
        <f>'LibPAS export'!NY83</f>
        <v>0.20463999999999999</v>
      </c>
      <c r="LY81" s="284">
        <f>'LibPAS export'!NZ83</f>
        <v>0.20463999999999999</v>
      </c>
      <c r="LZ81" s="285">
        <f>'LibPAS export'!EH83</f>
        <v>4.3362199999999997E-2</v>
      </c>
      <c r="MA81" s="285">
        <f>'LibPAS export'!EI83</f>
        <v>1.0521E-3</v>
      </c>
      <c r="MB81" s="285">
        <f>'LibPAS export'!EJ83</f>
        <v>0.15997980000000001</v>
      </c>
      <c r="MC81" s="285">
        <f>'LibPAS export'!EK83</f>
        <v>0</v>
      </c>
      <c r="MD81" s="285">
        <f>'LibPAS export'!EL83</f>
        <v>0.1490649</v>
      </c>
      <c r="ME81" s="285">
        <f>'LibPAS export'!EM83</f>
        <v>3.5740000000000001E-4</v>
      </c>
      <c r="MF81" s="285">
        <f>'LibPAS export'!EN83</f>
        <v>0.76579699999999995</v>
      </c>
      <c r="MG81" s="285">
        <f>'LibPAS export'!EO83</f>
        <v>2.9254800000000001E-2</v>
      </c>
      <c r="MH81" s="285">
        <f>'LibPAS export'!EP83</f>
        <v>0.33021869999999998</v>
      </c>
      <c r="MI81" s="285"/>
    </row>
    <row r="82" spans="1:347" s="6" customFormat="1" x14ac:dyDescent="0.2">
      <c r="A82" s="6" t="str">
        <f>'LibPAS export'!G84</f>
        <v>NC0066</v>
      </c>
      <c r="B82" s="6" t="s">
        <v>2873</v>
      </c>
      <c r="C82" s="6" t="s">
        <v>2131</v>
      </c>
      <c r="D82" s="6" t="s">
        <v>2132</v>
      </c>
      <c r="E82" s="203" t="str">
        <f>'LibPAS export'!AG84</f>
        <v>WILSON COUNTY PUBLIC LIBRARY</v>
      </c>
      <c r="F82" s="203" t="str">
        <f>'LibPAS export'!AJ84</f>
        <v>WILSON</v>
      </c>
      <c r="G82" s="203" t="str">
        <f>'LibPAS export'!Y84</f>
        <v>249 NASH ST W</v>
      </c>
      <c r="H82" s="203" t="str">
        <f>'LibPAS export'!Z84</f>
        <v>WILSON</v>
      </c>
      <c r="I82" s="203" t="str">
        <f>'LibPAS export'!AA84</f>
        <v>27893</v>
      </c>
      <c r="J82" s="203" t="str">
        <f>'LibPAS export'!AB84</f>
        <v>3801</v>
      </c>
      <c r="K82" s="203" t="str">
        <f>'LibPAS export'!AC84</f>
        <v>249 NASH ST W</v>
      </c>
      <c r="L82" s="203" t="str">
        <f>'LibPAS export'!AD84</f>
        <v>WILSON</v>
      </c>
      <c r="M82" s="203" t="str">
        <f>'LibPAS export'!AE84</f>
        <v>27893</v>
      </c>
      <c r="N82" s="203" t="str">
        <f>'LibPAS export'!AF84</f>
        <v>3801</v>
      </c>
      <c r="O82" s="203" t="str">
        <f>'LibPAS export'!AK84</f>
        <v>Becky Callison</v>
      </c>
      <c r="P82" s="203" t="str">
        <f>'LibPAS export'!AL84</f>
        <v>(252) 237-5355</v>
      </c>
      <c r="Q82" s="203" t="str">
        <f>'LibPAS export'!AM84</f>
        <v>(252) 265-5569</v>
      </c>
      <c r="R82" s="203" t="str">
        <f>'LibPAS export'!AN84</f>
        <v>bcallison@wilson-co.com</v>
      </c>
      <c r="S82" s="203" t="str">
        <f>'LibPAS export'!AO84</f>
        <v>Becky Callison</v>
      </c>
      <c r="T82" s="203" t="str">
        <f>'LibPAS export'!AP84</f>
        <v>Library Director</v>
      </c>
      <c r="U82" s="203" t="str">
        <f>'LibPAS export'!AQ84</f>
        <v>(252) 237-5355</v>
      </c>
      <c r="V82" s="203" t="str">
        <f>'LibPAS export'!AR84</f>
        <v>(252) 265-5569</v>
      </c>
      <c r="W82" s="203" t="str">
        <f>'LibPAS export'!AS84</f>
        <v>bcallison@wilson-co.com</v>
      </c>
      <c r="X82" s="203">
        <f>'LibPAS export'!BB84</f>
        <v>1</v>
      </c>
      <c r="Y82" s="203">
        <f>'LibPAS export'!BC84</f>
        <v>5</v>
      </c>
      <c r="Z82" s="203">
        <f>'LibPAS export'!BD84</f>
        <v>1</v>
      </c>
      <c r="AA82" s="203">
        <f>'LibPAS export'!BE84</f>
        <v>0</v>
      </c>
      <c r="AB82" s="10">
        <f>'LibPAS export'!BH84</f>
        <v>7709</v>
      </c>
      <c r="AC82" s="203">
        <f>'LibPAS export'!BI84</f>
        <v>5</v>
      </c>
      <c r="AD82" s="203">
        <f>'LibPAS export'!BJ84</f>
        <v>3</v>
      </c>
      <c r="AE82" s="203">
        <f>'LibPAS export'!BK84</f>
        <v>8</v>
      </c>
      <c r="AF82" s="203">
        <f>'LibPAS export'!BL84</f>
        <v>17.25</v>
      </c>
      <c r="AG82" s="203">
        <f>'LibPAS export'!BM84</f>
        <v>25.25</v>
      </c>
      <c r="AH82" s="286">
        <f>'LibPAS export'!BN84</f>
        <v>0.1980198</v>
      </c>
      <c r="AI82" s="246">
        <f>'LibPAS export'!BO84</f>
        <v>75348</v>
      </c>
      <c r="AJ82" s="246" t="str">
        <f>'LibPAS export'!BP84</f>
        <v>46,488 - 78,612</v>
      </c>
      <c r="AK82" s="274" t="str">
        <f>'LibPAS export'!BQ84</f>
        <v>2010</v>
      </c>
      <c r="AL82" s="276">
        <f>'LibPAS export'!BR84</f>
        <v>33588</v>
      </c>
      <c r="AM82" s="276">
        <f>'LibPAS export'!BS84</f>
        <v>8.5</v>
      </c>
      <c r="AN82" s="276">
        <f>'LibPAS export'!BT84</f>
        <v>8.8800000000000008</v>
      </c>
      <c r="AO82" s="276">
        <f>'LibPAS export'!BU84</f>
        <v>8.8800000000000008</v>
      </c>
      <c r="AP82" s="246">
        <f>'LibPAS export'!BW84</f>
        <v>0</v>
      </c>
      <c r="AQ82" s="246">
        <f>'LibPAS export'!BX84</f>
        <v>1374121</v>
      </c>
      <c r="AR82" s="246">
        <f>'LibPAS export'!BY84</f>
        <v>1374121</v>
      </c>
      <c r="AS82" s="246">
        <f>'LibPAS export'!BZ84</f>
        <v>126627</v>
      </c>
      <c r="AT82" s="246">
        <f>'LibPAS export'!CA84</f>
        <v>0</v>
      </c>
      <c r="AU82" s="246">
        <f>'LibPAS export'!CB84</f>
        <v>126627</v>
      </c>
      <c r="AV82" s="246">
        <f>'LibPAS export'!CC84</f>
        <v>19828</v>
      </c>
      <c r="AW82" s="246">
        <f>'LibPAS export'!CD84</f>
        <v>0</v>
      </c>
      <c r="AX82" s="246">
        <f>'LibPAS export'!CE84</f>
        <v>19828</v>
      </c>
      <c r="AY82" s="246">
        <f>'LibPAS export'!CF84</f>
        <v>57690</v>
      </c>
      <c r="AZ82" s="246">
        <f>'LibPAS export'!BV84</f>
        <v>1578266</v>
      </c>
      <c r="BA82" s="246">
        <f>'LibPAS export'!CH84</f>
        <v>824137</v>
      </c>
      <c r="BB82" s="246">
        <f>'LibPAS export'!CI84</f>
        <v>268979</v>
      </c>
      <c r="BC82" s="246">
        <f>'LibPAS export'!CJ84</f>
        <v>1093116</v>
      </c>
      <c r="BD82" s="246">
        <f>'LibPAS export'!CK84</f>
        <v>87477</v>
      </c>
      <c r="BE82" s="246">
        <f>'LibPAS export'!CL84</f>
        <v>12961</v>
      </c>
      <c r="BF82" s="246">
        <f>'LibPAS export'!CM84</f>
        <v>4280</v>
      </c>
      <c r="BG82" s="246">
        <f>'LibPAS export'!CN84</f>
        <v>104718</v>
      </c>
      <c r="BH82" s="246">
        <f>'LibPAS export'!CO84</f>
        <v>391623</v>
      </c>
      <c r="BI82" s="246">
        <f>'LibPAS export'!CP84</f>
        <v>1589457</v>
      </c>
      <c r="BJ82" s="246">
        <f>'LibPAS export'!CQ84</f>
        <v>-11199</v>
      </c>
      <c r="BK82" s="283">
        <f>'LibPAS export'!CG84</f>
        <v>-7.0958000000000002E-3</v>
      </c>
      <c r="BL82" s="246">
        <f>'LibPAS export'!CR84</f>
        <v>45538</v>
      </c>
      <c r="BM82" s="246">
        <f>'LibPAS export'!CS84</f>
        <v>0</v>
      </c>
      <c r="BN82" s="246">
        <f>'LibPAS export'!CT84</f>
        <v>0</v>
      </c>
      <c r="BO82" s="246">
        <f>'LibPAS export'!CU84</f>
        <v>0</v>
      </c>
      <c r="BP82" s="246">
        <f>'LibPAS export'!CV84</f>
        <v>45538</v>
      </c>
      <c r="BQ82" s="246">
        <f>'LibPAS export'!CW84</f>
        <v>43233</v>
      </c>
      <c r="BR82" s="10">
        <f>'LibPAS export'!CY84</f>
        <v>62032</v>
      </c>
      <c r="BS82" s="10">
        <f>'LibPAS export'!CZ84</f>
        <v>56791</v>
      </c>
      <c r="BT82" s="10">
        <f>'LibPAS export'!DA84</f>
        <v>118823</v>
      </c>
      <c r="BU82" s="10">
        <f>'LibPAS export'!DB84</f>
        <v>45367</v>
      </c>
      <c r="BV82" s="10">
        <f>'LibPAS export'!DC84</f>
        <v>21300</v>
      </c>
      <c r="BW82" s="10">
        <f>'LibPAS export'!DD84</f>
        <v>66667</v>
      </c>
      <c r="BX82" s="10">
        <f>'LibPAS export'!DE84</f>
        <v>10195</v>
      </c>
      <c r="BY82" s="10">
        <f>'LibPAS export'!DF84</f>
        <v>350</v>
      </c>
      <c r="BZ82" s="10">
        <f>'LibPAS export'!DG84</f>
        <v>10545</v>
      </c>
      <c r="CA82" s="10">
        <f>'LibPAS export'!DH84</f>
        <v>196035</v>
      </c>
      <c r="CB82" s="10" t="str">
        <f>'LibPAS export'!DI84</f>
        <v/>
      </c>
      <c r="CC82" s="10">
        <f>'LibPAS export'!DJ84</f>
        <v>196035</v>
      </c>
      <c r="CD82" s="10">
        <f>'LibPAS export'!DK84</f>
        <v>0</v>
      </c>
      <c r="CE82" s="258">
        <f>'LibPAS export'!DX84</f>
        <v>28539</v>
      </c>
      <c r="CF82" s="244">
        <f>'LibPAS export'!DP84</f>
        <v>2</v>
      </c>
      <c r="CG82" s="244">
        <f>'LibPAS export'!DQ84</f>
        <v>67</v>
      </c>
      <c r="CH82" s="244">
        <f>'LibPAS export'!DR84</f>
        <v>69</v>
      </c>
      <c r="CI82" s="258">
        <f>'LibPAS export'!DM84</f>
        <v>1988</v>
      </c>
      <c r="CJ82" s="258">
        <f>'LibPAS export'!EC84</f>
        <v>1920</v>
      </c>
      <c r="CK82" s="258">
        <f>'LibPAS export'!DN84</f>
        <v>4057</v>
      </c>
      <c r="CL82" s="258">
        <f>'LibPAS export'!EG84</f>
        <v>563</v>
      </c>
      <c r="CM82" s="203">
        <f>'LibPAS export'!DS84</f>
        <v>0</v>
      </c>
      <c r="CN82" s="203">
        <f>'LibPAS export'!EQ84</f>
        <v>10</v>
      </c>
      <c r="CO82" s="244">
        <f>'LibPAS export'!DL84</f>
        <v>199</v>
      </c>
      <c r="CP82" s="10">
        <f>'LibPAS export'!ET84</f>
        <v>104499</v>
      </c>
      <c r="CQ82" s="10">
        <f>'LibPAS export'!EU84</f>
        <v>29171</v>
      </c>
      <c r="CR82" s="10">
        <f>'LibPAS export'!EV84</f>
        <v>133670</v>
      </c>
      <c r="CS82" s="10" t="str">
        <f>'LibPAS export'!EW84</f>
        <v/>
      </c>
      <c r="CT82" s="10" t="str">
        <f>'LibPAS export'!EX84</f>
        <v/>
      </c>
      <c r="CU82" s="10" t="str">
        <f>'LibPAS export'!EY84</f>
        <v/>
      </c>
      <c r="CV82" s="10">
        <f>'LibPAS export'!EZ84</f>
        <v>95401</v>
      </c>
      <c r="CW82" s="10">
        <f>'LibPAS export'!FA84</f>
        <v>23157</v>
      </c>
      <c r="CX82" s="10">
        <f>'LibPAS export'!FB84</f>
        <v>118558</v>
      </c>
      <c r="CY82" s="10">
        <f>'LibPAS export'!FC84</f>
        <v>252228</v>
      </c>
      <c r="CZ82" s="10">
        <f>'LibPAS export'!FE84</f>
        <v>6994</v>
      </c>
      <c r="DA82" s="10" t="str">
        <f>'LibPAS export'!FF84</f>
        <v/>
      </c>
      <c r="DB82" s="10">
        <f>'LibPAS export'!FG84</f>
        <v>259222</v>
      </c>
      <c r="DC82" s="10">
        <f>'LibPAS export'!FH84</f>
        <v>8777</v>
      </c>
      <c r="DD82" s="10">
        <f>'LibPAS export'!FQ84</f>
        <v>105</v>
      </c>
      <c r="DE82" s="10">
        <f t="shared" si="1"/>
        <v>8882</v>
      </c>
      <c r="DF82" s="10">
        <f>'LibPAS export'!FI84</f>
        <v>40850</v>
      </c>
      <c r="DG82" s="10">
        <f>'LibPAS export'!FN84</f>
        <v>1529</v>
      </c>
      <c r="DH82" s="10">
        <f>'LibPAS export'!FR84</f>
        <v>0</v>
      </c>
      <c r="DI82" s="10">
        <f>'LibPAS export'!FS84</f>
        <v>1634</v>
      </c>
      <c r="DJ82" s="258" t="str">
        <f>'LibPAS export'!FJ84</f>
        <v/>
      </c>
      <c r="DK82" s="258">
        <f>'LibPAS export'!FK84</f>
        <v>49627</v>
      </c>
      <c r="DL82" s="10">
        <f>'LibPAS export'!FU84</f>
        <v>268156</v>
      </c>
      <c r="DM82" s="10">
        <f>'LibPAS export'!FV84</f>
        <v>38963</v>
      </c>
      <c r="DN82" s="10">
        <f>'LibPAS export'!FW84</f>
        <v>1730</v>
      </c>
      <c r="DO82" s="10">
        <f>'LibPAS export'!FX84</f>
        <v>0</v>
      </c>
      <c r="DP82" s="10">
        <f>'LibPAS export'!ER84</f>
        <v>308849</v>
      </c>
      <c r="DQ82" s="10">
        <f>'LibPAS export'!FY84</f>
        <v>45</v>
      </c>
      <c r="DR82" s="10">
        <f>'LibPAS export'!GA84</f>
        <v>38084</v>
      </c>
      <c r="DS82" s="10">
        <f>'LibPAS export'!GB84</f>
        <v>12626</v>
      </c>
      <c r="DT82" s="10">
        <f>'LibPAS export'!GC84</f>
        <v>50710</v>
      </c>
      <c r="DU82" s="10">
        <f>'LibPAS export'!GD84</f>
        <v>228840</v>
      </c>
      <c r="DV82" s="244">
        <f>'LibPAS export'!GO84</f>
        <v>46</v>
      </c>
      <c r="DW82" s="244" t="str">
        <f>'LibPAS export'!GP84</f>
        <v/>
      </c>
      <c r="DX82" s="244">
        <f>'LibPAS export'!GQ84</f>
        <v>313</v>
      </c>
      <c r="DY82" s="244" t="str">
        <f>'LibPAS export'!GR84</f>
        <v/>
      </c>
      <c r="DZ82" s="244">
        <f>'LibPAS export'!GS84</f>
        <v>42</v>
      </c>
      <c r="EA82" s="244" t="str">
        <f>'LibPAS export'!GT84</f>
        <v/>
      </c>
      <c r="EB82" s="244">
        <f>'LibPAS export'!GU84</f>
        <v>401</v>
      </c>
      <c r="EC82" s="244">
        <f>'LibPAS export'!GV84</f>
        <v>557</v>
      </c>
      <c r="ED82" s="244" t="str">
        <f>'LibPAS export'!GW84</f>
        <v/>
      </c>
      <c r="EE82" s="244">
        <f>'LibPAS export'!GX84</f>
        <v>557</v>
      </c>
      <c r="EF82" s="10">
        <f>'LibPAS export'!HB84</f>
        <v>10036</v>
      </c>
      <c r="EG82" s="10" t="str">
        <f>'LibPAS export'!HC84</f>
        <v/>
      </c>
      <c r="EH82" s="10">
        <f>'LibPAS export'!HD84</f>
        <v>10036</v>
      </c>
      <c r="EI82" s="10">
        <f>'LibPAS export'!GY84</f>
        <v>450</v>
      </c>
      <c r="EJ82" s="10" t="str">
        <f>'LibPAS export'!GZ84</f>
        <v/>
      </c>
      <c r="EK82" s="10">
        <f>'LibPAS export'!HA84</f>
        <v>450</v>
      </c>
      <c r="EL82" s="10">
        <f>'LibPAS export'!HE84</f>
        <v>11043</v>
      </c>
      <c r="EM82" s="10">
        <f>'LibPAS export'!HF84</f>
        <v>6</v>
      </c>
      <c r="EN82" s="10">
        <f>'LibPAS export'!HG84</f>
        <v>15</v>
      </c>
      <c r="EO82" s="10">
        <f>'LibPAS export'!HH84</f>
        <v>48</v>
      </c>
      <c r="EP82" s="10">
        <f>'LibPAS export'!HI84</f>
        <v>83</v>
      </c>
      <c r="EQ82" s="258">
        <f>'LibPAS export'!HQ84</f>
        <v>549</v>
      </c>
      <c r="ER82" s="258">
        <f>'LibPAS export'!HR84</f>
        <v>5827</v>
      </c>
      <c r="ES82" s="10">
        <f>'LibPAS export'!HL84</f>
        <v>27168</v>
      </c>
      <c r="ET82" s="10" t="str">
        <f>'LibPAS export'!HJ84</f>
        <v>Did not track this year</v>
      </c>
      <c r="EU82" s="10" t="str">
        <f>'LibPAS export'!HK84</f>
        <v>Did not track this year</v>
      </c>
      <c r="EV82" s="244">
        <f>'LibPAS export'!HS84</f>
        <v>407</v>
      </c>
      <c r="EW82" s="244">
        <f>'LibPAS export'!HT84</f>
        <v>317</v>
      </c>
      <c r="EX82" s="203" t="str">
        <f>'LibPAS export'!AT84</f>
        <v>www.wilsoncountypubliclibrary.org</v>
      </c>
      <c r="EY82" s="244">
        <f>'LibPAS export'!HU84</f>
        <v>32</v>
      </c>
      <c r="EZ82" s="244">
        <f>'LibPAS export'!HV84</f>
        <v>55</v>
      </c>
      <c r="FA82" s="258">
        <f>'LibPAS export'!HW84</f>
        <v>61299</v>
      </c>
      <c r="FB82" s="10">
        <f>'LibPAS export'!HY84</f>
        <v>49774</v>
      </c>
      <c r="FC82" s="10" t="str">
        <f>'LibPAS export'!HZ84</f>
        <v/>
      </c>
      <c r="FD82" s="6" t="s">
        <v>1530</v>
      </c>
      <c r="FE82" s="6" t="s">
        <v>1530</v>
      </c>
      <c r="FF82" s="6" t="s">
        <v>1530</v>
      </c>
      <c r="FG82" s="6" t="s">
        <v>1530</v>
      </c>
      <c r="FH82" s="6" t="s">
        <v>1530</v>
      </c>
      <c r="FI82" s="6" t="s">
        <v>1530</v>
      </c>
      <c r="FJ82" s="6" t="s">
        <v>1530</v>
      </c>
      <c r="FK82" s="6" t="s">
        <v>1530</v>
      </c>
      <c r="FL82" s="6" t="s">
        <v>1530</v>
      </c>
      <c r="FM82" s="6" t="s">
        <v>1530</v>
      </c>
      <c r="FN82" s="6" t="s">
        <v>1530</v>
      </c>
      <c r="FO82" s="6" t="s">
        <v>1530</v>
      </c>
      <c r="FP82" s="6" t="s">
        <v>1530</v>
      </c>
      <c r="FQ82" s="6" t="s">
        <v>1530</v>
      </c>
      <c r="FR82" s="6" t="s">
        <v>1530</v>
      </c>
      <c r="FS82" s="6" t="s">
        <v>1530</v>
      </c>
      <c r="FT82" s="6" t="s">
        <v>1530</v>
      </c>
      <c r="FU82" s="6" t="s">
        <v>1530</v>
      </c>
      <c r="FV82" s="6" t="s">
        <v>1530</v>
      </c>
      <c r="FW82" s="6" t="s">
        <v>1530</v>
      </c>
      <c r="FX82" s="6" t="s">
        <v>1530</v>
      </c>
      <c r="FY82" s="6" t="s">
        <v>1530</v>
      </c>
      <c r="FZ82" s="6" t="s">
        <v>1530</v>
      </c>
      <c r="GA82" s="6" t="s">
        <v>1530</v>
      </c>
      <c r="GB82" s="6" t="s">
        <v>1530</v>
      </c>
      <c r="GC82" s="203" t="str">
        <f>'LibPAS export'!G84</f>
        <v>NC0066</v>
      </c>
      <c r="GD82" s="203" t="str">
        <f>'LibPAS export'!H84</f>
        <v>C-WILSON</v>
      </c>
      <c r="GE82" s="203" t="str">
        <f>'LibPAS export'!I84</f>
        <v>NO</v>
      </c>
      <c r="GF82" s="203" t="str">
        <f>'LibPAS export'!J84</f>
        <v>CO</v>
      </c>
      <c r="GG82" s="203" t="str">
        <f>'LibPAS export'!K84</f>
        <v>MO</v>
      </c>
      <c r="GH82" s="203" t="str">
        <f>'LibPAS export'!L84</f>
        <v>Y</v>
      </c>
      <c r="GI82" s="203" t="str">
        <f>'LibPAS export'!M84</f>
        <v>CO1</v>
      </c>
      <c r="GJ82" s="203" t="str">
        <f>'LibPAS export'!N84</f>
        <v>N</v>
      </c>
      <c r="GK82" s="258">
        <f>'LibPAS export'!O84</f>
        <v>82020</v>
      </c>
      <c r="GL82" s="203">
        <f>'LibPAS export'!AH84</f>
        <v>2</v>
      </c>
      <c r="GM82" s="6" t="str">
        <f>'LibPAS export'!AI84</f>
        <v>County</v>
      </c>
      <c r="GN82" s="203" t="str">
        <f>'LibPAS export'!P84</f>
        <v>Yes</v>
      </c>
      <c r="GO82" s="203">
        <f>'LibPAS export'!Q84</f>
        <v>793</v>
      </c>
      <c r="GP82" s="203">
        <f>'LibPAS export'!R84</f>
        <v>111</v>
      </c>
      <c r="GQ82" s="203">
        <f>'LibPAS export'!S84</f>
        <v>3402</v>
      </c>
      <c r="GR82" s="203">
        <f>'LibPAS export'!T84</f>
        <v>34432</v>
      </c>
      <c r="GS82" s="203">
        <f>'LibPAS export'!U84</f>
        <v>22</v>
      </c>
      <c r="GT82" s="203">
        <f>'LibPAS export'!V84</f>
        <v>11</v>
      </c>
      <c r="GU82" s="203">
        <f>'LibPAS export'!W84</f>
        <v>123</v>
      </c>
      <c r="GV82" s="203">
        <f>'LibPAS export'!X84</f>
        <v>3361</v>
      </c>
      <c r="GW82" s="283">
        <f>'LibPAS export'!GF84</f>
        <v>0.90881000000000001</v>
      </c>
      <c r="GX82" s="283">
        <f>'LibPAS export'!GG84</f>
        <v>5.0439999999999999E-2</v>
      </c>
      <c r="GY82" s="245">
        <f>'LibPAS export'!GH84</f>
        <v>27.538650000000001</v>
      </c>
      <c r="GZ82" s="245">
        <f>'LibPAS export'!GI84</f>
        <v>32.063899999999997</v>
      </c>
      <c r="HA82" s="245">
        <f>'LibPAS export'!GJ84</f>
        <v>12.108700000000001</v>
      </c>
      <c r="HB82" s="284">
        <f>'LibPAS export'!JC84</f>
        <v>5.1463900000000002</v>
      </c>
      <c r="HC82" s="284">
        <f>'LibPAS export'!JD84</f>
        <v>3.53932</v>
      </c>
      <c r="HD82" s="284">
        <f>'LibPAS export'!JE84</f>
        <v>0.33905999999999997</v>
      </c>
      <c r="HE82" s="284">
        <f>'LibPAS export'!JF84</f>
        <v>31.344049999999999</v>
      </c>
      <c r="HF82" s="284">
        <f>'LibPAS export'!JG84</f>
        <v>21.55622</v>
      </c>
      <c r="HG82" s="284">
        <f>'LibPAS export'!JH84</f>
        <v>2.0650400000000002</v>
      </c>
      <c r="HH82" s="284">
        <f>'LibPAS export'!JI84</f>
        <v>6.9457100000000001</v>
      </c>
      <c r="HI82" s="284">
        <f>'LibPAS export'!JJ84</f>
        <v>4.77677</v>
      </c>
      <c r="HJ82" s="284">
        <f>'LibPAS export'!JK84</f>
        <v>0.45760000000000001</v>
      </c>
      <c r="HK82" s="284">
        <f>'LibPAS export'!JL84</f>
        <v>58.504750000000001</v>
      </c>
      <c r="HL82" s="284">
        <f>'LibPAS export'!JM84</f>
        <v>40.235419999999998</v>
      </c>
      <c r="HM82" s="284">
        <f>'LibPAS export'!JN84</f>
        <v>3.85446</v>
      </c>
      <c r="HN82" s="284">
        <f>'LibPAS export'!JO84</f>
        <v>143.93343999999999</v>
      </c>
      <c r="HO82" s="284">
        <f>'LibPAS export'!JP84</f>
        <v>98.987229999999997</v>
      </c>
      <c r="HP82" s="284">
        <f>'LibPAS export'!JQ84</f>
        <v>9.4827499999999993</v>
      </c>
      <c r="HQ82" s="284">
        <f>'LibPAS export'!JR84</f>
        <v>13.40658</v>
      </c>
      <c r="HR82" s="284">
        <f>'LibPAS export'!JS84</f>
        <v>9.2200900000000008</v>
      </c>
      <c r="HS82" s="284">
        <f>'LibPAS export'!JT84</f>
        <v>0.88326000000000005</v>
      </c>
      <c r="HT82" s="284">
        <f>'LibPAS export'!JU84</f>
        <v>3.76553</v>
      </c>
      <c r="HU82" s="284">
        <f>'LibPAS export'!JV84</f>
        <v>2.7900499999999999</v>
      </c>
      <c r="HV82" s="284">
        <f>'LibPAS export'!JW84</f>
        <v>8.0260300000000004</v>
      </c>
      <c r="HW82" s="284">
        <f>'LibPAS export'!JX84</f>
        <v>6.2512299999999996</v>
      </c>
      <c r="HX82" s="284">
        <f>'LibPAS export'!JY84</f>
        <v>0.33123999999999998</v>
      </c>
      <c r="HY82" s="284">
        <f>'LibPAS export'!JZ84</f>
        <v>1.4454800000000001</v>
      </c>
      <c r="HZ82" s="284">
        <f>'LibPAS export'!KA84</f>
        <v>0.61826000000000003</v>
      </c>
      <c r="IA82" s="284">
        <f>'LibPAS export'!KB84</f>
        <v>0.13464000000000001</v>
      </c>
      <c r="IB82" s="284">
        <f>'LibPAS export'!KC84</f>
        <v>4.96E-3</v>
      </c>
      <c r="IC82" s="284">
        <f>'LibPAS export'!KD84</f>
        <v>3.8600000000000001E-3</v>
      </c>
      <c r="ID82" s="284">
        <f>'LibPAS export'!KE84</f>
        <v>0.74736999999999998</v>
      </c>
      <c r="IE82" s="284">
        <f>'LibPAS export'!KF84</f>
        <v>6.79E-3</v>
      </c>
      <c r="IF82" s="284">
        <f>'LibPAS export'!KG84</f>
        <v>0.12236</v>
      </c>
      <c r="IG82" s="284">
        <f>'LibPAS export'!KH84</f>
        <v>1075</v>
      </c>
      <c r="IH82" s="284">
        <f>'LibPAS export'!KI84</f>
        <v>5433</v>
      </c>
      <c r="II82" s="284">
        <f>'LibPAS export'!KJ84</f>
        <v>3396</v>
      </c>
      <c r="IJ82" s="284">
        <f>'LibPAS export'!KK84</f>
        <v>9062</v>
      </c>
      <c r="IK82" s="284">
        <f>'LibPAS export'!KL84</f>
        <v>45768</v>
      </c>
      <c r="IL82" s="284">
        <f>'LibPAS export'!KM84</f>
        <v>28605</v>
      </c>
      <c r="IM82" s="284">
        <f>'LibPAS export'!KN84</f>
        <v>38606</v>
      </c>
      <c r="IN82" s="284">
        <f>'LibPAS export'!KO84</f>
        <v>61769</v>
      </c>
      <c r="IO82" s="284">
        <f>'LibPAS export'!KP84</f>
        <v>1.3166800000000001</v>
      </c>
      <c r="IP82" s="284">
        <f>'LibPAS export'!KQ84</f>
        <v>12231</v>
      </c>
      <c r="IQ82" s="284">
        <f>'LibPAS export'!KR84</f>
        <v>5.8806000000000003</v>
      </c>
      <c r="IR82" s="284">
        <f>'LibPAS export'!KS84</f>
        <v>1.54386</v>
      </c>
      <c r="IS82" s="284">
        <f>'LibPAS export'!KT84</f>
        <v>16.753489999999999</v>
      </c>
      <c r="IT82" s="284">
        <f>'LibPAS export'!KU84</f>
        <v>0.24174999999999999</v>
      </c>
      <c r="IU82" s="284">
        <f>'LibPAS export'!KV84</f>
        <v>0.70337000000000005</v>
      </c>
      <c r="IV82" s="284">
        <f>'LibPAS export'!KW84</f>
        <v>19.242450000000002</v>
      </c>
      <c r="IW82" s="284">
        <f>'LibPAS export'!KX84</f>
        <v>13.32743</v>
      </c>
      <c r="IX82" s="284">
        <f>'LibPAS export'!KY84</f>
        <v>2.85988</v>
      </c>
      <c r="IY82" s="284">
        <f>'LibPAS export'!KZ84</f>
        <v>0</v>
      </c>
      <c r="IZ82" s="284">
        <f>'LibPAS export'!LA84</f>
        <v>2.4299999999999999E-3</v>
      </c>
      <c r="JA82" s="284">
        <f>'LibPAS export'!LB84</f>
        <v>0.34794999999999998</v>
      </c>
      <c r="JB82" s="284">
        <f>'LibPAS export'!LC84</f>
        <v>8.4000000000000003E-4</v>
      </c>
      <c r="JC82" s="284">
        <f>'LibPAS export'!LD84</f>
        <v>9.8599999999999993E-2</v>
      </c>
      <c r="JD82" s="284">
        <f>'LibPAS export'!LE84</f>
        <v>0.49792999999999998</v>
      </c>
      <c r="JE82" s="284">
        <f>'LibPAS export'!LF84</f>
        <v>3.92428</v>
      </c>
      <c r="JF82" s="284">
        <f>'LibPAS export'!LG84</f>
        <v>2.3900899999999998</v>
      </c>
      <c r="JG82" s="284">
        <f>'LibPAS export'!LH84</f>
        <v>0.21031</v>
      </c>
      <c r="JH82" s="284">
        <f>'LibPAS export'!LI84</f>
        <v>562</v>
      </c>
      <c r="JI82" s="284">
        <f>'LibPAS export'!LJ84</f>
        <v>1.3606799999999999</v>
      </c>
      <c r="JJ82" s="284">
        <f>'LibPAS export'!LK84</f>
        <v>4.7747299999999999</v>
      </c>
      <c r="JK82" s="284">
        <f>'LibPAS export'!LL84</f>
        <v>77</v>
      </c>
      <c r="JL82" s="284">
        <f>'LibPAS export'!LM84</f>
        <v>91</v>
      </c>
      <c r="JM82" s="284">
        <f>'LibPAS export'!LN84</f>
        <v>19.378900000000002</v>
      </c>
      <c r="JN82" s="284">
        <f>'LibPAS export'!LO84</f>
        <v>1.27674</v>
      </c>
      <c r="JO82" s="284">
        <f>'LibPAS export'!LP84</f>
        <v>1.06653</v>
      </c>
      <c r="JP82" s="284">
        <f>'LibPAS export'!LQ84</f>
        <v>0.30785000000000001</v>
      </c>
      <c r="JQ82" s="284">
        <f>'LibPAS export'!LR84</f>
        <v>6.096E-2</v>
      </c>
      <c r="JR82" s="284">
        <f>'LibPAS export'!LS84</f>
        <v>0.34016999999999997</v>
      </c>
      <c r="JS82" s="284">
        <f>'LibPAS export'!LT84</f>
        <v>7</v>
      </c>
      <c r="JT82" s="284">
        <f>'LibPAS export'!LU84</f>
        <v>6</v>
      </c>
      <c r="JU82" s="284">
        <f>'LibPAS export'!LV84</f>
        <v>1.3496300000000001</v>
      </c>
      <c r="JV82" s="284">
        <f>'LibPAS export'!LW84</f>
        <v>5939</v>
      </c>
      <c r="JW82" s="284">
        <f>'LibPAS export'!LX84</f>
        <v>29.68478</v>
      </c>
      <c r="JX82" s="284">
        <f>'LibPAS export'!LY84</f>
        <v>4400</v>
      </c>
      <c r="JY82" s="284">
        <f>'LibPAS export'!LZ84</f>
        <v>3.5241899999999999</v>
      </c>
      <c r="JZ82" s="284">
        <f>'LibPAS export'!MA84</f>
        <v>40.063429999999997</v>
      </c>
      <c r="KA82" s="284">
        <f>'LibPAS export'!MB84</f>
        <v>0.11872000000000001</v>
      </c>
      <c r="KB82" s="284">
        <f>'LibPAS export'!MC84</f>
        <v>522</v>
      </c>
      <c r="KC82" s="284">
        <f>'LibPAS export'!MD84</f>
        <v>0.75949</v>
      </c>
      <c r="KD82" s="284">
        <f>'LibPAS export'!ME84</f>
        <v>0.45760000000000001</v>
      </c>
      <c r="KE82" s="284">
        <f>'LibPAS export'!MF84</f>
        <v>1.0250300000000001</v>
      </c>
      <c r="KF82" s="284">
        <f>'LibPAS export'!MG84</f>
        <v>9.39893</v>
      </c>
      <c r="KG82" s="284">
        <f>'LibPAS export'!MH84</f>
        <v>6.09049</v>
      </c>
      <c r="KH82" s="284">
        <f>'LibPAS export'!MI84</f>
        <v>6.9457100000000001</v>
      </c>
      <c r="KI82" s="284">
        <f>'LibPAS export'!MJ84</f>
        <v>21.178570000000001</v>
      </c>
      <c r="KJ82" s="284">
        <f>'LibPAS export'!MK84</f>
        <v>43291</v>
      </c>
      <c r="KK82" s="284">
        <f>'LibPAS export'!ML84</f>
        <v>32639</v>
      </c>
      <c r="KL82" s="284">
        <f>'LibPAS export'!MM84</f>
        <v>8.1759999999999999E-2</v>
      </c>
      <c r="KM82" s="284">
        <f>'LibPAS export'!MN84</f>
        <v>0.9294</v>
      </c>
      <c r="KN82" s="284">
        <f>'LibPAS export'!MO84</f>
        <v>0.11033999999999999</v>
      </c>
      <c r="KO82" s="284">
        <f>'LibPAS export'!MP84</f>
        <v>1.619E-2</v>
      </c>
      <c r="KP82" s="284">
        <f>'LibPAS export'!MQ84</f>
        <v>0.18404000000000001</v>
      </c>
      <c r="KQ82" s="284">
        <f>'LibPAS export'!MR84</f>
        <v>2.1850000000000001E-2</v>
      </c>
      <c r="KR82" s="284">
        <f>'LibPAS export'!MS84</f>
        <v>0.625</v>
      </c>
      <c r="KS82" s="284">
        <f>'LibPAS export'!MT84</f>
        <v>0.31683169999999999</v>
      </c>
      <c r="KT82" s="284">
        <f>'LibPAS export'!MU84</f>
        <v>0.68316829999999995</v>
      </c>
      <c r="KU82" s="284">
        <f>'LibPAS export'!MV84</f>
        <v>0.24606629999999999</v>
      </c>
      <c r="KV82" s="284">
        <f>'LibPAS export'!MW84</f>
        <v>0.75393370000000004</v>
      </c>
      <c r="KW82" s="284">
        <f>'LibPAS export'!MX84</f>
        <v>6.5882899999999994E-2</v>
      </c>
      <c r="KX82" s="284">
        <f>'LibPAS export'!MY84</f>
        <v>8.1543999999999991E-3</v>
      </c>
      <c r="KY82" s="284">
        <f>'LibPAS export'!MZ84</f>
        <v>0.16922699999999999</v>
      </c>
      <c r="KZ82" s="284">
        <f>'LibPAS export'!NA84</f>
        <v>2.6927000000000001E-3</v>
      </c>
      <c r="LA82" s="284">
        <f>'LibPAS export'!NB84</f>
        <v>0.24638789999999999</v>
      </c>
      <c r="LB82" s="284">
        <f>'LibPAS export'!NC84</f>
        <v>5.5035800000000003E-2</v>
      </c>
      <c r="LC82" s="284">
        <f>'LibPAS export'!ND84</f>
        <v>0.51850220000000002</v>
      </c>
      <c r="LD82" s="284">
        <f>'LibPAS export'!NE84</f>
        <v>0.68772920000000004</v>
      </c>
      <c r="LE82" s="284">
        <f>'LibPAS export'!NF84</f>
        <v>1.25632E-2</v>
      </c>
      <c r="LF82" s="284">
        <f>'LibPAS export'!NG84</f>
        <v>0.87065230000000005</v>
      </c>
      <c r="LG82" s="284">
        <f>'LibPAS export'!NH84</f>
        <v>3.6552800000000003E-2</v>
      </c>
      <c r="LH82" s="284">
        <f>'LibPAS export'!NI84</f>
        <v>8.0231700000000003E-2</v>
      </c>
      <c r="LI82" s="284">
        <f>'LibPAS export'!NJ84</f>
        <v>10652</v>
      </c>
      <c r="LJ82" s="284">
        <f>'LibPAS export'!NK84</f>
        <v>4.5127199999999998</v>
      </c>
      <c r="LK82" s="284">
        <f>'LibPAS export'!NL84</f>
        <v>10252</v>
      </c>
      <c r="LL82" s="284">
        <f>'LibPAS export'!NM84</f>
        <v>16404</v>
      </c>
      <c r="LM82" s="284">
        <f>'LibPAS export'!NN84</f>
        <v>3248</v>
      </c>
      <c r="LN82" s="284">
        <f>'LibPAS export'!NO84</f>
        <v>0.83535780000000004</v>
      </c>
      <c r="LO82" s="284">
        <f>'LibPAS export'!NP84</f>
        <v>0.12377050000000001</v>
      </c>
      <c r="LP82" s="284">
        <f>'LibPAS export'!NQ84</f>
        <v>4.0871699999999997E-2</v>
      </c>
      <c r="LQ82" s="284">
        <f>'LibPAS export'!NR84</f>
        <v>0.37475000000000003</v>
      </c>
      <c r="LR82" s="284">
        <f>'LibPAS export'!NS84</f>
        <v>1.1482300000000001</v>
      </c>
      <c r="LS82" s="284">
        <f>'LibPAS export'!NT84</f>
        <v>0.28254000000000001</v>
      </c>
      <c r="LT82" s="284">
        <f>'LibPAS export'!NU84</f>
        <v>23</v>
      </c>
      <c r="LU82" s="284">
        <f>'LibPAS export'!NV84</f>
        <v>3.5306299999999999</v>
      </c>
      <c r="LV82" s="284">
        <f>'LibPAS export'!NW84</f>
        <v>72</v>
      </c>
      <c r="LW82" s="284">
        <f>'LibPAS export'!NX84</f>
        <v>2.9493399999999999</v>
      </c>
      <c r="LX82" s="284">
        <f>'LibPAS export'!NY84</f>
        <v>0.19431000000000001</v>
      </c>
      <c r="LY82" s="284">
        <f>'LibPAS export'!NZ84</f>
        <v>0.19569</v>
      </c>
      <c r="LZ82" s="285">
        <f>'LibPAS export'!EH84</f>
        <v>1.9695899999999999E-2</v>
      </c>
      <c r="MA82" s="285">
        <f>'LibPAS export'!EI84</f>
        <v>8.4840000000000002E-4</v>
      </c>
      <c r="MB82" s="285">
        <f>'LibPAS export'!EJ84</f>
        <v>0.13225219999999999</v>
      </c>
      <c r="MC82" s="285">
        <f>'LibPAS export'!EK84</f>
        <v>0</v>
      </c>
      <c r="MD82" s="285">
        <f>'LibPAS export'!EL84</f>
        <v>0.1216667</v>
      </c>
      <c r="ME82" s="285">
        <f>'LibPAS export'!EM84</f>
        <v>2.942E-4</v>
      </c>
      <c r="MF82" s="285">
        <f>'LibPAS export'!EN84</f>
        <v>0.83573140000000001</v>
      </c>
      <c r="MG82" s="285">
        <f>'LibPAS export'!EO84</f>
        <v>1.6660500000000002E-2</v>
      </c>
      <c r="MH82" s="285">
        <f>'LibPAS export'!EP84</f>
        <v>0.3838704</v>
      </c>
      <c r="MI82" s="285"/>
    </row>
    <row r="83" spans="1:347" ht="13.5" thickBot="1" x14ac:dyDescent="0.25">
      <c r="GM83" s="6"/>
    </row>
    <row r="84" spans="1:347" x14ac:dyDescent="0.2">
      <c r="B84" s="653" t="s">
        <v>3014</v>
      </c>
      <c r="C84" s="253"/>
      <c r="D84" s="204" t="s">
        <v>2936</v>
      </c>
      <c r="E84" s="253"/>
      <c r="F84" s="253"/>
      <c r="G84" s="253"/>
      <c r="H84" s="253"/>
      <c r="I84" s="253"/>
      <c r="J84" s="253"/>
      <c r="K84" s="253"/>
      <c r="L84" s="253"/>
      <c r="M84" s="253"/>
      <c r="N84" s="253"/>
      <c r="O84" s="253"/>
      <c r="P84" s="253"/>
      <c r="Q84" s="253"/>
      <c r="R84" s="253"/>
      <c r="S84" s="253"/>
      <c r="T84" s="253"/>
      <c r="U84" s="253"/>
      <c r="V84" s="253"/>
      <c r="W84" s="254"/>
      <c r="X84" s="255">
        <f>SUM(X3:X82)</f>
        <v>71</v>
      </c>
      <c r="Y84" s="255">
        <f t="shared" ref="Y84:CJ84" si="2">SUM(Y3:Y82)</f>
        <v>315</v>
      </c>
      <c r="Z84" s="255">
        <f t="shared" si="2"/>
        <v>26</v>
      </c>
      <c r="AA84" s="255">
        <f t="shared" si="2"/>
        <v>64</v>
      </c>
      <c r="AB84" s="255">
        <f t="shared" si="2"/>
        <v>919597</v>
      </c>
      <c r="AC84" s="255">
        <f t="shared" si="2"/>
        <v>717.03</v>
      </c>
      <c r="AD84" s="255">
        <f t="shared" si="2"/>
        <v>41.76</v>
      </c>
      <c r="AE84" s="255">
        <f t="shared" si="2"/>
        <v>758.78999999999985</v>
      </c>
      <c r="AF84" s="255">
        <f t="shared" si="2"/>
        <v>2122.2800000000002</v>
      </c>
      <c r="AG84" s="255">
        <f t="shared" si="2"/>
        <v>2881.0699999999997</v>
      </c>
      <c r="AH84" s="342" t="s">
        <v>2305</v>
      </c>
      <c r="AI84" s="255">
        <f t="shared" si="2"/>
        <v>5812587</v>
      </c>
      <c r="AJ84" s="255">
        <f t="shared" si="2"/>
        <v>0</v>
      </c>
      <c r="AK84" s="255">
        <f t="shared" si="2"/>
        <v>0</v>
      </c>
      <c r="AL84" s="255">
        <f t="shared" si="2"/>
        <v>2802620</v>
      </c>
      <c r="AM84" s="255">
        <f t="shared" si="2"/>
        <v>764.45</v>
      </c>
      <c r="AN84" s="255">
        <f t="shared" si="2"/>
        <v>928.46</v>
      </c>
      <c r="AO84" s="255">
        <f t="shared" si="2"/>
        <v>907.06000000000006</v>
      </c>
      <c r="AP84" s="255">
        <f t="shared" si="2"/>
        <v>23433091</v>
      </c>
      <c r="AQ84" s="255">
        <f t="shared" si="2"/>
        <v>153773303</v>
      </c>
      <c r="AR84" s="255">
        <f t="shared" si="2"/>
        <v>177206394</v>
      </c>
      <c r="AS84" s="255">
        <f t="shared" si="2"/>
        <v>13518665</v>
      </c>
      <c r="AT84" s="255">
        <f t="shared" si="2"/>
        <v>521965</v>
      </c>
      <c r="AU84" s="255">
        <f t="shared" si="2"/>
        <v>14040630</v>
      </c>
      <c r="AV84" s="255">
        <f t="shared" si="2"/>
        <v>1233718</v>
      </c>
      <c r="AW84" s="255">
        <f t="shared" si="2"/>
        <v>442060</v>
      </c>
      <c r="AX84" s="255">
        <f t="shared" si="2"/>
        <v>1675778</v>
      </c>
      <c r="AY84" s="255">
        <f t="shared" si="2"/>
        <v>13237483</v>
      </c>
      <c r="AZ84" s="255">
        <f t="shared" si="2"/>
        <v>206160285</v>
      </c>
      <c r="BA84" s="255">
        <f t="shared" si="2"/>
        <v>102039129</v>
      </c>
      <c r="BB84" s="255">
        <f t="shared" si="2"/>
        <v>35612417</v>
      </c>
      <c r="BC84" s="255">
        <f t="shared" si="2"/>
        <v>137651547</v>
      </c>
      <c r="BD84" s="255">
        <f t="shared" si="2"/>
        <v>15124642</v>
      </c>
      <c r="BE84" s="255">
        <f t="shared" si="2"/>
        <v>3095820</v>
      </c>
      <c r="BF84" s="255">
        <f t="shared" si="2"/>
        <v>2682012</v>
      </c>
      <c r="BG84" s="255">
        <f t="shared" si="2"/>
        <v>20902474</v>
      </c>
      <c r="BH84" s="255">
        <f t="shared" si="2"/>
        <v>36340875</v>
      </c>
      <c r="BI84" s="255">
        <f t="shared" si="2"/>
        <v>194894896</v>
      </c>
      <c r="BJ84" s="255">
        <f t="shared" si="2"/>
        <v>10843598</v>
      </c>
      <c r="BK84" s="255">
        <f t="shared" si="2"/>
        <v>4.2217694999999988</v>
      </c>
      <c r="BL84" s="255">
        <f t="shared" si="2"/>
        <v>1385869</v>
      </c>
      <c r="BM84" s="255">
        <f t="shared" si="2"/>
        <v>21221</v>
      </c>
      <c r="BN84" s="255">
        <f t="shared" si="2"/>
        <v>214698</v>
      </c>
      <c r="BO84" s="255">
        <f t="shared" si="2"/>
        <v>290515</v>
      </c>
      <c r="BP84" s="255">
        <f t="shared" si="2"/>
        <v>1912303</v>
      </c>
      <c r="BQ84" s="255">
        <f t="shared" si="2"/>
        <v>22832731</v>
      </c>
      <c r="BR84" s="255">
        <f t="shared" si="2"/>
        <v>4927772</v>
      </c>
      <c r="BS84" s="255">
        <f t="shared" si="2"/>
        <v>5177914</v>
      </c>
      <c r="BT84" s="255">
        <f t="shared" si="2"/>
        <v>10105686</v>
      </c>
      <c r="BU84" s="255">
        <f t="shared" si="2"/>
        <v>3926222</v>
      </c>
      <c r="BV84" s="255">
        <f t="shared" si="2"/>
        <v>1857696</v>
      </c>
      <c r="BW84" s="255">
        <f t="shared" si="2"/>
        <v>5783918</v>
      </c>
      <c r="BX84" s="255">
        <f t="shared" si="2"/>
        <v>529786</v>
      </c>
      <c r="BY84" s="255">
        <f t="shared" si="2"/>
        <v>97331</v>
      </c>
      <c r="BZ84" s="255">
        <f t="shared" si="2"/>
        <v>584580</v>
      </c>
      <c r="CA84" s="255">
        <f t="shared" si="2"/>
        <v>16516721</v>
      </c>
      <c r="CB84" s="255">
        <f t="shared" si="2"/>
        <v>0</v>
      </c>
      <c r="CC84" s="255">
        <f t="shared" si="2"/>
        <v>16516721</v>
      </c>
      <c r="CD84" s="255">
        <f t="shared" si="2"/>
        <v>297466</v>
      </c>
      <c r="CE84" s="255">
        <f t="shared" si="2"/>
        <v>2933402</v>
      </c>
      <c r="CF84" s="255">
        <f t="shared" si="2"/>
        <v>487</v>
      </c>
      <c r="CG84" s="255">
        <f t="shared" si="2"/>
        <v>5360</v>
      </c>
      <c r="CH84" s="255">
        <f t="shared" si="2"/>
        <v>5847</v>
      </c>
      <c r="CI84" s="255">
        <f t="shared" si="2"/>
        <v>711794</v>
      </c>
      <c r="CJ84" s="255">
        <f t="shared" si="2"/>
        <v>5815046</v>
      </c>
      <c r="CK84" s="255">
        <f t="shared" ref="CK84:EV84" si="3">SUM(CK3:CK82)</f>
        <v>754614</v>
      </c>
      <c r="CL84" s="255">
        <f t="shared" si="3"/>
        <v>73699</v>
      </c>
      <c r="CM84" s="255">
        <f t="shared" si="3"/>
        <v>3259</v>
      </c>
      <c r="CN84" s="255">
        <f t="shared" si="3"/>
        <v>3107</v>
      </c>
      <c r="CO84" s="255">
        <f t="shared" si="3"/>
        <v>22525</v>
      </c>
      <c r="CP84" s="255">
        <f t="shared" si="3"/>
        <v>13380658</v>
      </c>
      <c r="CQ84" s="255">
        <f t="shared" si="3"/>
        <v>5986365</v>
      </c>
      <c r="CR84" s="255">
        <f t="shared" si="3"/>
        <v>19367023</v>
      </c>
      <c r="CS84" s="255">
        <f t="shared" si="3"/>
        <v>1656303</v>
      </c>
      <c r="CT84" s="255">
        <f t="shared" si="3"/>
        <v>131133</v>
      </c>
      <c r="CU84" s="255">
        <f t="shared" si="3"/>
        <v>1774703</v>
      </c>
      <c r="CV84" s="255">
        <f t="shared" si="3"/>
        <v>16548287</v>
      </c>
      <c r="CW84" s="255">
        <f t="shared" si="3"/>
        <v>3731087</v>
      </c>
      <c r="CX84" s="255">
        <f t="shared" si="3"/>
        <v>20279374</v>
      </c>
      <c r="CY84" s="255">
        <f t="shared" si="3"/>
        <v>41433833</v>
      </c>
      <c r="CZ84" s="255">
        <f t="shared" si="3"/>
        <v>335695</v>
      </c>
      <c r="DA84" s="255">
        <f t="shared" si="3"/>
        <v>0</v>
      </c>
      <c r="DB84" s="255">
        <f t="shared" si="3"/>
        <v>41769528</v>
      </c>
      <c r="DC84" s="255">
        <f t="shared" si="3"/>
        <v>3044030</v>
      </c>
      <c r="DD84" s="255">
        <f t="shared" si="3"/>
        <v>431337</v>
      </c>
      <c r="DE84" s="255">
        <f t="shared" si="3"/>
        <v>3475367</v>
      </c>
      <c r="DF84" s="255">
        <f t="shared" si="3"/>
        <v>6325469</v>
      </c>
      <c r="DG84" s="255">
        <f t="shared" si="3"/>
        <v>1465294</v>
      </c>
      <c r="DH84" s="255">
        <f t="shared" si="3"/>
        <v>26795</v>
      </c>
      <c r="DI84" s="255">
        <f t="shared" si="3"/>
        <v>1923426</v>
      </c>
      <c r="DJ84" s="255">
        <f t="shared" si="3"/>
        <v>0</v>
      </c>
      <c r="DK84" s="255">
        <f t="shared" si="3"/>
        <v>9369499</v>
      </c>
      <c r="DL84" s="255">
        <f t="shared" si="3"/>
        <v>15714396</v>
      </c>
      <c r="DM84" s="255">
        <f t="shared" si="3"/>
        <v>35348390</v>
      </c>
      <c r="DN84" s="255">
        <f t="shared" si="3"/>
        <v>651251</v>
      </c>
      <c r="DO84" s="255">
        <f t="shared" si="3"/>
        <v>991383</v>
      </c>
      <c r="DP84" s="255">
        <f t="shared" si="3"/>
        <v>52705420</v>
      </c>
      <c r="DQ84" s="255">
        <f t="shared" si="3"/>
        <v>34987</v>
      </c>
      <c r="DR84" s="255">
        <f t="shared" si="3"/>
        <v>4417986</v>
      </c>
      <c r="DS84" s="255">
        <f t="shared" si="3"/>
        <v>1023982</v>
      </c>
      <c r="DT84" s="255">
        <f t="shared" si="3"/>
        <v>5441968</v>
      </c>
      <c r="DU84" s="255">
        <f t="shared" si="3"/>
        <v>35655287</v>
      </c>
      <c r="DV84" s="255">
        <f t="shared" si="3"/>
        <v>23767</v>
      </c>
      <c r="DW84" s="255">
        <f t="shared" si="3"/>
        <v>3617</v>
      </c>
      <c r="DX84" s="255">
        <f t="shared" si="3"/>
        <v>56997</v>
      </c>
      <c r="DY84" s="255">
        <f t="shared" si="3"/>
        <v>19334</v>
      </c>
      <c r="DZ84" s="255">
        <f t="shared" si="3"/>
        <v>7476</v>
      </c>
      <c r="EA84" s="255">
        <f t="shared" si="3"/>
        <v>608</v>
      </c>
      <c r="EB84" s="255">
        <f t="shared" si="3"/>
        <v>111799</v>
      </c>
      <c r="EC84" s="255">
        <f t="shared" si="3"/>
        <v>290195</v>
      </c>
      <c r="ED84" s="255">
        <f t="shared" si="3"/>
        <v>75721</v>
      </c>
      <c r="EE84" s="255">
        <f t="shared" si="3"/>
        <v>365916</v>
      </c>
      <c r="EF84" s="255">
        <f t="shared" si="3"/>
        <v>1604503</v>
      </c>
      <c r="EG84" s="255">
        <f t="shared" si="3"/>
        <v>489484</v>
      </c>
      <c r="EH84" s="255">
        <f t="shared" si="3"/>
        <v>2093987</v>
      </c>
      <c r="EI84" s="255">
        <f t="shared" si="3"/>
        <v>100566</v>
      </c>
      <c r="EJ84" s="255">
        <f t="shared" si="3"/>
        <v>31715</v>
      </c>
      <c r="EK84" s="255">
        <f t="shared" si="3"/>
        <v>132281</v>
      </c>
      <c r="EL84" s="255">
        <f t="shared" si="3"/>
        <v>2592184</v>
      </c>
      <c r="EM84" s="255">
        <f t="shared" si="3"/>
        <v>294</v>
      </c>
      <c r="EN84" s="255">
        <f t="shared" si="3"/>
        <v>3783</v>
      </c>
      <c r="EO84" s="255">
        <f t="shared" si="3"/>
        <v>2804</v>
      </c>
      <c r="EP84" s="255">
        <f t="shared" si="3"/>
        <v>13528</v>
      </c>
      <c r="EQ84" s="255">
        <f t="shared" si="3"/>
        <v>88552</v>
      </c>
      <c r="ER84" s="255">
        <f t="shared" si="3"/>
        <v>851390</v>
      </c>
      <c r="ES84" s="255">
        <f t="shared" si="3"/>
        <v>7415435</v>
      </c>
      <c r="ET84" s="255">
        <f t="shared" si="3"/>
        <v>289869</v>
      </c>
      <c r="EU84" s="255">
        <f t="shared" si="3"/>
        <v>182371</v>
      </c>
      <c r="EV84" s="255">
        <f t="shared" si="3"/>
        <v>57414</v>
      </c>
      <c r="EW84" s="255">
        <f t="shared" ref="EW84:HH84" si="4">SUM(EW3:EW82)</f>
        <v>75779</v>
      </c>
      <c r="EX84" s="255">
        <f t="shared" si="4"/>
        <v>0</v>
      </c>
      <c r="EY84" s="255">
        <f t="shared" si="4"/>
        <v>3794</v>
      </c>
      <c r="EZ84" s="255">
        <f t="shared" si="4"/>
        <v>7568</v>
      </c>
      <c r="FA84" s="255">
        <f t="shared" si="4"/>
        <v>8582110</v>
      </c>
      <c r="FB84" s="255">
        <f t="shared" si="4"/>
        <v>45392824</v>
      </c>
      <c r="FC84" s="255">
        <f t="shared" si="4"/>
        <v>858562</v>
      </c>
      <c r="FD84" s="255">
        <f t="shared" si="4"/>
        <v>0</v>
      </c>
      <c r="FE84" s="255">
        <f t="shared" si="4"/>
        <v>0</v>
      </c>
      <c r="FF84" s="255">
        <f t="shared" si="4"/>
        <v>0</v>
      </c>
      <c r="FG84" s="255">
        <f t="shared" si="4"/>
        <v>0</v>
      </c>
      <c r="FH84" s="255">
        <f t="shared" si="4"/>
        <v>0</v>
      </c>
      <c r="FI84" s="255">
        <f t="shared" si="4"/>
        <v>0</v>
      </c>
      <c r="FJ84" s="255">
        <f t="shared" si="4"/>
        <v>0</v>
      </c>
      <c r="FK84" s="255">
        <f t="shared" si="4"/>
        <v>0</v>
      </c>
      <c r="FL84" s="255">
        <f t="shared" si="4"/>
        <v>0</v>
      </c>
      <c r="FM84" s="255">
        <f t="shared" si="4"/>
        <v>0</v>
      </c>
      <c r="FN84" s="255">
        <f t="shared" si="4"/>
        <v>0</v>
      </c>
      <c r="FO84" s="255">
        <f t="shared" si="4"/>
        <v>0</v>
      </c>
      <c r="FP84" s="255">
        <f t="shared" si="4"/>
        <v>0</v>
      </c>
      <c r="FQ84" s="255">
        <f t="shared" si="4"/>
        <v>0</v>
      </c>
      <c r="FR84" s="255">
        <f t="shared" si="4"/>
        <v>0</v>
      </c>
      <c r="FS84" s="255">
        <f t="shared" si="4"/>
        <v>0</v>
      </c>
      <c r="FT84" s="255">
        <f t="shared" si="4"/>
        <v>0</v>
      </c>
      <c r="FU84" s="255">
        <f t="shared" si="4"/>
        <v>0</v>
      </c>
      <c r="FV84" s="255">
        <f t="shared" si="4"/>
        <v>0</v>
      </c>
      <c r="FW84" s="255">
        <f t="shared" si="4"/>
        <v>0</v>
      </c>
      <c r="FX84" s="255">
        <f t="shared" si="4"/>
        <v>0</v>
      </c>
      <c r="FY84" s="255">
        <f t="shared" si="4"/>
        <v>0</v>
      </c>
      <c r="FZ84" s="255">
        <f t="shared" si="4"/>
        <v>0</v>
      </c>
      <c r="GA84" s="255">
        <f t="shared" si="4"/>
        <v>0</v>
      </c>
      <c r="GB84" s="255">
        <f t="shared" si="4"/>
        <v>0</v>
      </c>
      <c r="GC84" s="255">
        <f t="shared" si="4"/>
        <v>0</v>
      </c>
      <c r="GD84" s="255">
        <f t="shared" si="4"/>
        <v>0</v>
      </c>
      <c r="GE84" s="255">
        <f t="shared" si="4"/>
        <v>0</v>
      </c>
      <c r="GF84" s="255">
        <f t="shared" si="4"/>
        <v>0</v>
      </c>
      <c r="GG84" s="255">
        <f t="shared" si="4"/>
        <v>0</v>
      </c>
      <c r="GH84" s="255">
        <f t="shared" si="4"/>
        <v>0</v>
      </c>
      <c r="GI84" s="255">
        <f t="shared" si="4"/>
        <v>0</v>
      </c>
      <c r="GJ84" s="255">
        <f t="shared" si="4"/>
        <v>0</v>
      </c>
      <c r="GK84" s="255">
        <f t="shared" si="4"/>
        <v>9765229</v>
      </c>
      <c r="GL84" s="255">
        <f t="shared" si="4"/>
        <v>157</v>
      </c>
      <c r="GM84" s="255">
        <f t="shared" si="4"/>
        <v>0</v>
      </c>
      <c r="GN84" s="255">
        <f t="shared" si="4"/>
        <v>0</v>
      </c>
      <c r="GO84" s="255">
        <f t="shared" si="4"/>
        <v>124903</v>
      </c>
      <c r="GP84" s="255">
        <f t="shared" si="4"/>
        <v>15268</v>
      </c>
      <c r="GQ84" s="255">
        <f t="shared" si="4"/>
        <v>496482</v>
      </c>
      <c r="GR84" s="255">
        <f t="shared" si="4"/>
        <v>5714708</v>
      </c>
      <c r="GS84" s="255">
        <f t="shared" si="4"/>
        <v>20506</v>
      </c>
      <c r="GT84" s="255">
        <f t="shared" si="4"/>
        <v>2141</v>
      </c>
      <c r="GU84" s="255">
        <f t="shared" si="4"/>
        <v>30139</v>
      </c>
      <c r="GV84" s="255">
        <f t="shared" si="4"/>
        <v>653179</v>
      </c>
      <c r="GW84" s="255">
        <f t="shared" si="4"/>
        <v>64.203749999999971</v>
      </c>
      <c r="GX84" s="255">
        <f t="shared" si="4"/>
        <v>12.64701</v>
      </c>
      <c r="GY84" s="255">
        <f t="shared" si="4"/>
        <v>1836.6416899999997</v>
      </c>
      <c r="GZ84" s="255">
        <f t="shared" si="4"/>
        <v>2099.8623100000009</v>
      </c>
      <c r="HA84" s="255">
        <f t="shared" si="4"/>
        <v>1422.88284</v>
      </c>
      <c r="HB84" s="255">
        <f t="shared" si="4"/>
        <v>405.58819999999992</v>
      </c>
      <c r="HC84" s="255">
        <f t="shared" si="4"/>
        <v>283.41978000000012</v>
      </c>
      <c r="HD84" s="255">
        <f t="shared" si="4"/>
        <v>41.283890000000007</v>
      </c>
      <c r="HE84" s="255">
        <f t="shared" si="4"/>
        <v>2937.276550000001</v>
      </c>
      <c r="HF84" s="255">
        <f t="shared" si="4"/>
        <v>2072.0280399999997</v>
      </c>
      <c r="HG84" s="255">
        <f t="shared" si="4"/>
        <v>314.01010000000008</v>
      </c>
      <c r="HH84" s="255">
        <f t="shared" si="4"/>
        <v>476.7477800000002</v>
      </c>
      <c r="HI84" s="255">
        <f t="shared" ref="HI84:JT84" si="5">SUM(HI3:HI82)</f>
        <v>335.57620999999995</v>
      </c>
      <c r="HJ84" s="255">
        <f t="shared" si="5"/>
        <v>50.184329999999996</v>
      </c>
      <c r="HK84" s="255">
        <f t="shared" si="5"/>
        <v>3952.2841999999996</v>
      </c>
      <c r="HL84" s="255">
        <f t="shared" si="5"/>
        <v>2777.1312599999997</v>
      </c>
      <c r="HM84" s="255">
        <f t="shared" si="5"/>
        <v>421.07056</v>
      </c>
      <c r="HN84" s="255">
        <f t="shared" si="5"/>
        <v>7981.6758900000004</v>
      </c>
      <c r="HO84" s="255">
        <f t="shared" si="5"/>
        <v>5612.5491600000014</v>
      </c>
      <c r="HP84" s="255">
        <f t="shared" si="5"/>
        <v>902.4440000000003</v>
      </c>
      <c r="HQ84" s="255">
        <f t="shared" si="5"/>
        <v>1275.0036200000004</v>
      </c>
      <c r="HR84" s="255">
        <f t="shared" si="5"/>
        <v>895.59652000000028</v>
      </c>
      <c r="HS84" s="255">
        <f t="shared" si="5"/>
        <v>128.39391000000001</v>
      </c>
      <c r="HT84" s="255">
        <f t="shared" si="5"/>
        <v>396.41239999999988</v>
      </c>
      <c r="HU84" s="255">
        <f t="shared" si="5"/>
        <v>297.33494000000002</v>
      </c>
      <c r="HV84" s="255">
        <f t="shared" si="5"/>
        <v>886.29404999999997</v>
      </c>
      <c r="HW84" s="255">
        <f t="shared" si="5"/>
        <v>997.15816999999981</v>
      </c>
      <c r="HX84" s="255">
        <f t="shared" si="5"/>
        <v>60.455929999999981</v>
      </c>
      <c r="HY84" s="255">
        <f t="shared" si="5"/>
        <v>136.09298999999999</v>
      </c>
      <c r="HZ84" s="255">
        <f t="shared" si="5"/>
        <v>47.95712000000001</v>
      </c>
      <c r="IA84" s="255">
        <f t="shared" si="5"/>
        <v>21.315189999999983</v>
      </c>
      <c r="IB84" s="255">
        <f t="shared" si="5"/>
        <v>0.53689999999999993</v>
      </c>
      <c r="IC84" s="255">
        <f t="shared" si="5"/>
        <v>0.56766000000000016</v>
      </c>
      <c r="ID84" s="255">
        <f t="shared" si="5"/>
        <v>72.283580000000015</v>
      </c>
      <c r="IE84" s="255">
        <f t="shared" si="5"/>
        <v>3.4324900000000005</v>
      </c>
      <c r="IF84" s="255">
        <f t="shared" si="5"/>
        <v>17.097450000000002</v>
      </c>
      <c r="IG84" s="255">
        <f t="shared" si="5"/>
        <v>189786</v>
      </c>
      <c r="IH84" s="255">
        <f t="shared" si="5"/>
        <v>1430797</v>
      </c>
      <c r="II84" s="255">
        <f t="shared" si="5"/>
        <v>1135638</v>
      </c>
      <c r="IJ84" s="255">
        <f t="shared" si="5"/>
        <v>955394</v>
      </c>
      <c r="IK84" s="255">
        <f t="shared" si="5"/>
        <v>6363965</v>
      </c>
      <c r="IL84" s="255">
        <f t="shared" si="5"/>
        <v>5294339</v>
      </c>
      <c r="IM84" s="255">
        <f t="shared" si="5"/>
        <v>6708252</v>
      </c>
      <c r="IN84" s="255">
        <f t="shared" si="5"/>
        <v>7607234</v>
      </c>
      <c r="IO84" s="255">
        <f t="shared" si="5"/>
        <v>130.60603000000003</v>
      </c>
      <c r="IP84" s="255">
        <f t="shared" si="5"/>
        <v>1244672</v>
      </c>
      <c r="IQ84" s="255">
        <f t="shared" si="5"/>
        <v>598.41906999999992</v>
      </c>
      <c r="IR84" s="255">
        <f t="shared" si="5"/>
        <v>153.78489000000002</v>
      </c>
      <c r="IS84" s="255">
        <f t="shared" si="5"/>
        <v>1468.4972900000002</v>
      </c>
      <c r="IT84" s="255">
        <f t="shared" si="5"/>
        <v>22.11232</v>
      </c>
      <c r="IU84" s="255">
        <f t="shared" si="5"/>
        <v>83.737639999999999</v>
      </c>
      <c r="IV84" s="255">
        <f t="shared" si="5"/>
        <v>1728.1321200000007</v>
      </c>
      <c r="IW84" s="255">
        <f t="shared" si="5"/>
        <v>1161.7944200000002</v>
      </c>
      <c r="IX84" s="255">
        <f t="shared" si="5"/>
        <v>272.58372000000008</v>
      </c>
      <c r="IY84" s="255">
        <f t="shared" si="5"/>
        <v>0</v>
      </c>
      <c r="IZ84" s="255">
        <f t="shared" si="5"/>
        <v>0.25135000000000002</v>
      </c>
      <c r="JA84" s="255">
        <f t="shared" si="5"/>
        <v>63.75907999999999</v>
      </c>
      <c r="JB84" s="255">
        <f t="shared" si="5"/>
        <v>0.12792000000000001</v>
      </c>
      <c r="JC84" s="255">
        <f t="shared" si="5"/>
        <v>9.3218200000000024</v>
      </c>
      <c r="JD84" s="255">
        <f t="shared" si="5"/>
        <v>46.303619999999995</v>
      </c>
      <c r="JE84" s="255">
        <f t="shared" si="5"/>
        <v>409.61194999999998</v>
      </c>
      <c r="JF84" s="255">
        <f t="shared" si="5"/>
        <v>172.70258000000001</v>
      </c>
      <c r="JG84" s="255">
        <f t="shared" si="5"/>
        <v>19.768039999999985</v>
      </c>
      <c r="JH84" s="255">
        <f t="shared" si="5"/>
        <v>98636</v>
      </c>
      <c r="JI84" s="255">
        <f t="shared" si="5"/>
        <v>201.25533999999999</v>
      </c>
      <c r="JJ84" s="255">
        <f t="shared" si="5"/>
        <v>318.01449000000008</v>
      </c>
      <c r="JK84" s="255">
        <f t="shared" si="5"/>
        <v>31034</v>
      </c>
      <c r="JL84" s="255">
        <f t="shared" si="5"/>
        <v>17332</v>
      </c>
      <c r="JM84" s="255">
        <f t="shared" si="5"/>
        <v>1658.8143500000001</v>
      </c>
      <c r="JN84" s="255">
        <f t="shared" si="5"/>
        <v>179.00539999999995</v>
      </c>
      <c r="JO84" s="255">
        <f t="shared" si="5"/>
        <v>129.94265999999999</v>
      </c>
      <c r="JP84" s="255">
        <f t="shared" si="5"/>
        <v>25.872369999999997</v>
      </c>
      <c r="JQ84" s="255">
        <f t="shared" si="5"/>
        <v>5.2944599999999955</v>
      </c>
      <c r="JR84" s="255">
        <f t="shared" si="5"/>
        <v>35.907039999999995</v>
      </c>
      <c r="JS84" s="255">
        <f t="shared" si="5"/>
        <v>1073</v>
      </c>
      <c r="JT84" s="255">
        <f t="shared" si="5"/>
        <v>1421</v>
      </c>
      <c r="JU84" s="255">
        <f t="shared" ref="JU84:MF84" si="6">SUM(JU3:JU82)</f>
        <v>107.91906999999999</v>
      </c>
      <c r="JV84" s="255">
        <f t="shared" si="6"/>
        <v>1013526</v>
      </c>
      <c r="JW84" s="255">
        <f t="shared" si="6"/>
        <v>2958.6929600000003</v>
      </c>
      <c r="JX84" s="255">
        <f t="shared" si="6"/>
        <v>685637</v>
      </c>
      <c r="JY84" s="255">
        <f t="shared" si="6"/>
        <v>584.40546999999992</v>
      </c>
      <c r="JZ84" s="255">
        <f t="shared" si="6"/>
        <v>4179.8569600000001</v>
      </c>
      <c r="KA84" s="255">
        <f t="shared" si="6"/>
        <v>16.854870000000002</v>
      </c>
      <c r="KB84" s="255">
        <f t="shared" si="6"/>
        <v>175027</v>
      </c>
      <c r="KC84" s="255">
        <f t="shared" si="6"/>
        <v>69.417580000000001</v>
      </c>
      <c r="KD84" s="255">
        <f t="shared" si="6"/>
        <v>50.184329999999996</v>
      </c>
      <c r="KE84" s="255">
        <f t="shared" si="6"/>
        <v>79.668750000000003</v>
      </c>
      <c r="KF84" s="255">
        <f t="shared" si="6"/>
        <v>1061.4399900000003</v>
      </c>
      <c r="KG84" s="255">
        <f t="shared" si="6"/>
        <v>706.78291000000024</v>
      </c>
      <c r="KH84" s="255">
        <f t="shared" si="6"/>
        <v>476.7477800000002</v>
      </c>
      <c r="KI84" s="255">
        <f t="shared" si="6"/>
        <v>2980.383890000001</v>
      </c>
      <c r="KJ84" s="255">
        <f t="shared" si="6"/>
        <v>3602416</v>
      </c>
      <c r="KK84" s="255">
        <f t="shared" si="6"/>
        <v>2686647</v>
      </c>
      <c r="KL84" s="255">
        <f t="shared" si="6"/>
        <v>6.713070000000001</v>
      </c>
      <c r="KM84" s="255">
        <f t="shared" si="6"/>
        <v>66.045479999999998</v>
      </c>
      <c r="KN84" s="255">
        <f t="shared" si="6"/>
        <v>7.7273700000000014</v>
      </c>
      <c r="KO84" s="255">
        <f t="shared" si="6"/>
        <v>1.1747000000000001</v>
      </c>
      <c r="KP84" s="255">
        <f t="shared" si="6"/>
        <v>12.096530000000007</v>
      </c>
      <c r="KQ84" s="255">
        <f t="shared" si="6"/>
        <v>1.4152999999999998</v>
      </c>
      <c r="KR84" s="255">
        <f t="shared" si="6"/>
        <v>71.369330399999996</v>
      </c>
      <c r="KS84" s="255">
        <f t="shared" si="6"/>
        <v>17.823145299999993</v>
      </c>
      <c r="KT84" s="255">
        <f t="shared" si="6"/>
        <v>62.176854699999971</v>
      </c>
      <c r="KU84" s="255">
        <f t="shared" si="6"/>
        <v>20.20147930000001</v>
      </c>
      <c r="KV84" s="255">
        <f t="shared" si="6"/>
        <v>59.798520700000012</v>
      </c>
      <c r="KW84" s="255">
        <f t="shared" si="6"/>
        <v>8.5004092</v>
      </c>
      <c r="KX84" s="255">
        <f t="shared" si="6"/>
        <v>1.0880700999999999</v>
      </c>
      <c r="KY84" s="255">
        <f t="shared" si="6"/>
        <v>14.277692700000001</v>
      </c>
      <c r="KZ84" s="255">
        <f t="shared" si="6"/>
        <v>1.1161295999999998</v>
      </c>
      <c r="LA84" s="255">
        <f t="shared" si="6"/>
        <v>15.008473100000002</v>
      </c>
      <c r="LB84" s="255">
        <f t="shared" si="6"/>
        <v>6.2962086999999984</v>
      </c>
      <c r="LC84" s="255">
        <f t="shared" si="6"/>
        <v>42.213425200000003</v>
      </c>
      <c r="LD84" s="255">
        <f t="shared" si="6"/>
        <v>56.49111760000001</v>
      </c>
      <c r="LE84" s="255">
        <f t="shared" si="6"/>
        <v>1.1058161</v>
      </c>
      <c r="LF84" s="255">
        <f t="shared" si="6"/>
        <v>65.752237099999974</v>
      </c>
      <c r="LG84" s="255">
        <f t="shared" si="6"/>
        <v>4.0190514000000004</v>
      </c>
      <c r="LH84" s="255">
        <f t="shared" si="6"/>
        <v>9.1228943999999998</v>
      </c>
      <c r="LI84" s="255">
        <f t="shared" si="6"/>
        <v>915733</v>
      </c>
      <c r="LJ84" s="255">
        <f t="shared" si="6"/>
        <v>525.07234999999991</v>
      </c>
      <c r="LK84" s="255">
        <f t="shared" si="6"/>
        <v>1854287</v>
      </c>
      <c r="LL84" s="255">
        <f t="shared" si="6"/>
        <v>2227148</v>
      </c>
      <c r="LM84" s="255">
        <f t="shared" si="6"/>
        <v>296737</v>
      </c>
      <c r="LN84" s="255">
        <f t="shared" si="6"/>
        <v>60.634849500000001</v>
      </c>
      <c r="LO84" s="255">
        <f t="shared" si="6"/>
        <v>9.2974001000000008</v>
      </c>
      <c r="LP84" s="255">
        <f t="shared" si="6"/>
        <v>10.067750899999998</v>
      </c>
      <c r="LQ84" s="255">
        <f t="shared" si="6"/>
        <v>36.301519999999996</v>
      </c>
      <c r="LR84" s="255">
        <f t="shared" si="6"/>
        <v>109.67387000000001</v>
      </c>
      <c r="LS84" s="255">
        <f t="shared" si="6"/>
        <v>27.108700000000002</v>
      </c>
      <c r="LT84" s="255">
        <f t="shared" si="6"/>
        <v>2584</v>
      </c>
      <c r="LU84" s="255">
        <f t="shared" si="6"/>
        <v>269.58690000000001</v>
      </c>
      <c r="LV84" s="255">
        <f t="shared" si="6"/>
        <v>1942</v>
      </c>
      <c r="LW84" s="255">
        <f t="shared" si="6"/>
        <v>203.62539000000001</v>
      </c>
      <c r="LX84" s="255">
        <f t="shared" si="6"/>
        <v>19.168990000000008</v>
      </c>
      <c r="LY84" s="255">
        <f t="shared" si="6"/>
        <v>18.439</v>
      </c>
      <c r="LZ84" s="255">
        <f t="shared" si="6"/>
        <v>3.0456548999999993</v>
      </c>
      <c r="MA84" s="255">
        <f t="shared" si="6"/>
        <v>7.4339800000000011E-2</v>
      </c>
      <c r="MB84" s="255">
        <f t="shared" si="6"/>
        <v>18.513940999999996</v>
      </c>
      <c r="MC84" s="255">
        <f t="shared" si="6"/>
        <v>0</v>
      </c>
      <c r="MD84" s="255">
        <f t="shared" si="6"/>
        <v>15.413916599999999</v>
      </c>
      <c r="ME84" s="255">
        <f t="shared" si="6"/>
        <v>3.1746100000000013E-2</v>
      </c>
      <c r="MF84" s="255">
        <f t="shared" si="6"/>
        <v>54.896889299999991</v>
      </c>
      <c r="MG84" s="255">
        <f t="shared" ref="MG84:MH84" si="7">SUM(MG3:MG82)</f>
        <v>4.9104231000000018</v>
      </c>
      <c r="MH84" s="255">
        <f t="shared" si="7"/>
        <v>27.767845900000008</v>
      </c>
    </row>
    <row r="85" spans="1:347" ht="13.5" thickBot="1" x14ac:dyDescent="0.25">
      <c r="B85" s="654"/>
      <c r="C85" s="6"/>
      <c r="D85" s="205" t="s">
        <v>2889</v>
      </c>
      <c r="E85" s="6"/>
      <c r="F85" s="6"/>
      <c r="G85" s="6"/>
      <c r="H85" s="6"/>
      <c r="I85" s="6"/>
      <c r="J85" s="6"/>
      <c r="K85" s="6"/>
      <c r="L85" s="6"/>
      <c r="M85" s="6"/>
      <c r="N85" s="6"/>
      <c r="O85" s="6"/>
      <c r="P85" s="6"/>
      <c r="Q85" s="6"/>
      <c r="R85" s="6"/>
      <c r="S85" s="6"/>
      <c r="T85" s="6"/>
      <c r="U85" s="6"/>
      <c r="V85" s="6"/>
      <c r="W85" s="256"/>
      <c r="X85" s="248">
        <f>AVERAGE(X3:X82)</f>
        <v>0.88749999999999996</v>
      </c>
      <c r="Y85" s="248">
        <f t="shared" ref="Y85:CJ85" si="8">AVERAGE(Y3:Y82)</f>
        <v>3.9375</v>
      </c>
      <c r="Z85" s="248">
        <f t="shared" si="8"/>
        <v>0.32500000000000001</v>
      </c>
      <c r="AA85" s="248">
        <f t="shared" si="8"/>
        <v>0.8</v>
      </c>
      <c r="AB85" s="248">
        <f t="shared" si="8"/>
        <v>11494.9625</v>
      </c>
      <c r="AC85" s="248">
        <f t="shared" si="8"/>
        <v>8.9628750000000004</v>
      </c>
      <c r="AD85" s="248">
        <f t="shared" si="8"/>
        <v>0.52200000000000002</v>
      </c>
      <c r="AE85" s="248">
        <f t="shared" si="8"/>
        <v>9.4848749999999988</v>
      </c>
      <c r="AF85" s="248">
        <f t="shared" si="8"/>
        <v>26.528500000000001</v>
      </c>
      <c r="AG85" s="248">
        <f t="shared" si="8"/>
        <v>36.013374999999996</v>
      </c>
      <c r="AH85" s="86">
        <f>AC84/AG84</f>
        <v>0.24887628554668928</v>
      </c>
      <c r="AI85" s="248">
        <f t="shared" si="8"/>
        <v>72657.337499999994</v>
      </c>
      <c r="AJ85" s="248" t="e">
        <f t="shared" si="8"/>
        <v>#DIV/0!</v>
      </c>
      <c r="AK85" s="248" t="e">
        <f t="shared" si="8"/>
        <v>#DIV/0!</v>
      </c>
      <c r="AL85" s="248">
        <f t="shared" si="8"/>
        <v>37368.26666666667</v>
      </c>
      <c r="AM85" s="248">
        <f t="shared" si="8"/>
        <v>10.330405405405406</v>
      </c>
      <c r="AN85" s="248">
        <f t="shared" si="8"/>
        <v>13.076901408450706</v>
      </c>
      <c r="AO85" s="248">
        <f t="shared" si="8"/>
        <v>13.339117647058824</v>
      </c>
      <c r="AP85" s="248">
        <f t="shared" si="8"/>
        <v>292913.63750000001</v>
      </c>
      <c r="AQ85" s="248">
        <f t="shared" si="8"/>
        <v>1922166.2875000001</v>
      </c>
      <c r="AR85" s="248">
        <f t="shared" si="8"/>
        <v>2215079.9249999998</v>
      </c>
      <c r="AS85" s="248">
        <f t="shared" si="8"/>
        <v>168983.3125</v>
      </c>
      <c r="AT85" s="248">
        <f t="shared" si="8"/>
        <v>6524.5625</v>
      </c>
      <c r="AU85" s="248">
        <f t="shared" si="8"/>
        <v>175507.875</v>
      </c>
      <c r="AV85" s="248">
        <f t="shared" si="8"/>
        <v>15421.475</v>
      </c>
      <c r="AW85" s="248">
        <f t="shared" si="8"/>
        <v>5525.75</v>
      </c>
      <c r="AX85" s="248">
        <f t="shared" si="8"/>
        <v>20947.224999999999</v>
      </c>
      <c r="AY85" s="248">
        <f t="shared" si="8"/>
        <v>165468.53750000001</v>
      </c>
      <c r="AZ85" s="248">
        <f t="shared" si="8"/>
        <v>2577003.5625</v>
      </c>
      <c r="BA85" s="248">
        <f t="shared" si="8"/>
        <v>1275489.1125</v>
      </c>
      <c r="BB85" s="248">
        <f t="shared" si="8"/>
        <v>445155.21250000002</v>
      </c>
      <c r="BC85" s="248">
        <f t="shared" si="8"/>
        <v>1720644.3374999999</v>
      </c>
      <c r="BD85" s="248">
        <f t="shared" si="8"/>
        <v>189058.02499999999</v>
      </c>
      <c r="BE85" s="248">
        <f t="shared" si="8"/>
        <v>38697.75</v>
      </c>
      <c r="BF85" s="248">
        <f t="shared" si="8"/>
        <v>33525.15</v>
      </c>
      <c r="BG85" s="248">
        <f t="shared" si="8"/>
        <v>261280.92499999999</v>
      </c>
      <c r="BH85" s="248">
        <f t="shared" si="8"/>
        <v>454260.9375</v>
      </c>
      <c r="BI85" s="248">
        <f t="shared" si="8"/>
        <v>2436186.2000000002</v>
      </c>
      <c r="BJ85" s="248">
        <f t="shared" si="8"/>
        <v>135544.97500000001</v>
      </c>
      <c r="BK85" s="248">
        <f t="shared" si="8"/>
        <v>5.2772118749999986E-2</v>
      </c>
      <c r="BL85" s="248">
        <f t="shared" si="8"/>
        <v>17323.362499999999</v>
      </c>
      <c r="BM85" s="248">
        <f t="shared" si="8"/>
        <v>265.26249999999999</v>
      </c>
      <c r="BN85" s="248">
        <f t="shared" si="8"/>
        <v>2683.7249999999999</v>
      </c>
      <c r="BO85" s="248">
        <f t="shared" si="8"/>
        <v>3631.4375</v>
      </c>
      <c r="BP85" s="248">
        <f t="shared" si="8"/>
        <v>23903.787499999999</v>
      </c>
      <c r="BQ85" s="248">
        <f t="shared" si="8"/>
        <v>285409.13750000001</v>
      </c>
      <c r="BR85" s="248">
        <f t="shared" si="8"/>
        <v>61597.15</v>
      </c>
      <c r="BS85" s="248">
        <f t="shared" si="8"/>
        <v>64723.925000000003</v>
      </c>
      <c r="BT85" s="248">
        <f t="shared" si="8"/>
        <v>126321.075</v>
      </c>
      <c r="BU85" s="248">
        <f t="shared" si="8"/>
        <v>49077.775000000001</v>
      </c>
      <c r="BV85" s="248">
        <f t="shared" si="8"/>
        <v>23221.200000000001</v>
      </c>
      <c r="BW85" s="248">
        <f t="shared" si="8"/>
        <v>72298.975000000006</v>
      </c>
      <c r="BX85" s="248">
        <f t="shared" si="8"/>
        <v>7790.9705882352937</v>
      </c>
      <c r="BY85" s="248">
        <f t="shared" si="8"/>
        <v>1595.5901639344263</v>
      </c>
      <c r="BZ85" s="248">
        <f t="shared" si="8"/>
        <v>9279.0476190476184</v>
      </c>
      <c r="CA85" s="248">
        <f t="shared" si="8"/>
        <v>206459.01250000001</v>
      </c>
      <c r="CB85" s="248" t="e">
        <f t="shared" si="8"/>
        <v>#DIV/0!</v>
      </c>
      <c r="CC85" s="248">
        <f t="shared" si="8"/>
        <v>206459.01250000001</v>
      </c>
      <c r="CD85" s="248">
        <f t="shared" si="8"/>
        <v>3718.3249999999998</v>
      </c>
      <c r="CE85" s="248">
        <f t="shared" si="8"/>
        <v>36667.525000000001</v>
      </c>
      <c r="CF85" s="248">
        <f t="shared" si="8"/>
        <v>6.0875000000000004</v>
      </c>
      <c r="CG85" s="248">
        <f t="shared" si="8"/>
        <v>67</v>
      </c>
      <c r="CH85" s="248">
        <f t="shared" si="8"/>
        <v>73.087500000000006</v>
      </c>
      <c r="CI85" s="248">
        <f t="shared" si="8"/>
        <v>8897.4249999999993</v>
      </c>
      <c r="CJ85" s="248">
        <f t="shared" si="8"/>
        <v>72688.074999999997</v>
      </c>
      <c r="CK85" s="248">
        <f t="shared" ref="CK85:EV85" si="9">AVERAGE(CK3:CK82)</f>
        <v>9432.6749999999993</v>
      </c>
      <c r="CL85" s="248">
        <f t="shared" si="9"/>
        <v>921.23749999999995</v>
      </c>
      <c r="CM85" s="248">
        <f t="shared" si="9"/>
        <v>40.737499999999997</v>
      </c>
      <c r="CN85" s="248">
        <f t="shared" si="9"/>
        <v>43.760563380281688</v>
      </c>
      <c r="CO85" s="248">
        <f t="shared" si="9"/>
        <v>281.5625</v>
      </c>
      <c r="CP85" s="248">
        <f t="shared" si="9"/>
        <v>167258.22500000001</v>
      </c>
      <c r="CQ85" s="248">
        <f t="shared" si="9"/>
        <v>74829.5625</v>
      </c>
      <c r="CR85" s="248">
        <f t="shared" si="9"/>
        <v>242087.78750000001</v>
      </c>
      <c r="CS85" s="248">
        <f t="shared" si="9"/>
        <v>26290.523809523809</v>
      </c>
      <c r="CT85" s="248">
        <f t="shared" si="9"/>
        <v>2341.6607142857142</v>
      </c>
      <c r="CU85" s="248">
        <f t="shared" si="9"/>
        <v>29093.491803278688</v>
      </c>
      <c r="CV85" s="248">
        <f t="shared" si="9"/>
        <v>206853.58749999999</v>
      </c>
      <c r="CW85" s="248">
        <f t="shared" si="9"/>
        <v>46638.587500000001</v>
      </c>
      <c r="CX85" s="248">
        <f t="shared" si="9"/>
        <v>253492.17499999999</v>
      </c>
      <c r="CY85" s="248">
        <f t="shared" si="9"/>
        <v>517922.91249999998</v>
      </c>
      <c r="CZ85" s="248">
        <f t="shared" si="9"/>
        <v>4598.5616438356165</v>
      </c>
      <c r="DA85" s="248" t="e">
        <f t="shared" si="9"/>
        <v>#DIV/0!</v>
      </c>
      <c r="DB85" s="248">
        <f t="shared" si="9"/>
        <v>522119.1</v>
      </c>
      <c r="DC85" s="248">
        <f t="shared" si="9"/>
        <v>38050.375</v>
      </c>
      <c r="DD85" s="248">
        <f t="shared" si="9"/>
        <v>5391.7124999999996</v>
      </c>
      <c r="DE85" s="248">
        <f t="shared" si="9"/>
        <v>43442.087500000001</v>
      </c>
      <c r="DF85" s="248">
        <f t="shared" si="9"/>
        <v>79068.362500000003</v>
      </c>
      <c r="DG85" s="248">
        <f t="shared" si="9"/>
        <v>18316.174999999999</v>
      </c>
      <c r="DH85" s="248">
        <f t="shared" si="9"/>
        <v>724.18918918918916</v>
      </c>
      <c r="DI85" s="248">
        <f t="shared" si="9"/>
        <v>24042.825000000001</v>
      </c>
      <c r="DJ85" s="248" t="e">
        <f t="shared" si="9"/>
        <v>#DIV/0!</v>
      </c>
      <c r="DK85" s="248">
        <f t="shared" si="9"/>
        <v>117118.7375</v>
      </c>
      <c r="DL85" s="248">
        <f t="shared" si="9"/>
        <v>212356.70270270269</v>
      </c>
      <c r="DM85" s="248">
        <f t="shared" si="9"/>
        <v>527587.91044776118</v>
      </c>
      <c r="DN85" s="248">
        <f t="shared" si="9"/>
        <v>16281.275</v>
      </c>
      <c r="DO85" s="248">
        <f t="shared" si="9"/>
        <v>21093.255319148935</v>
      </c>
      <c r="DP85" s="248">
        <f t="shared" si="9"/>
        <v>658817.75</v>
      </c>
      <c r="DQ85" s="248">
        <f t="shared" si="9"/>
        <v>874.67499999999995</v>
      </c>
      <c r="DR85" s="248">
        <f t="shared" si="9"/>
        <v>55224.824999999997</v>
      </c>
      <c r="DS85" s="248">
        <f t="shared" si="9"/>
        <v>13298.467532467532</v>
      </c>
      <c r="DT85" s="248">
        <f t="shared" si="9"/>
        <v>68024.600000000006</v>
      </c>
      <c r="DU85" s="248">
        <f t="shared" si="9"/>
        <v>445691.08750000002</v>
      </c>
      <c r="DV85" s="248">
        <f t="shared" si="9"/>
        <v>297.08749999999998</v>
      </c>
      <c r="DW85" s="248">
        <f t="shared" si="9"/>
        <v>48.226666666666667</v>
      </c>
      <c r="DX85" s="248">
        <f t="shared" si="9"/>
        <v>712.46249999999998</v>
      </c>
      <c r="DY85" s="248">
        <f t="shared" si="9"/>
        <v>254.39473684210526</v>
      </c>
      <c r="DZ85" s="248">
        <f t="shared" si="9"/>
        <v>103.83333333333333</v>
      </c>
      <c r="EA85" s="248">
        <f t="shared" si="9"/>
        <v>9.806451612903226</v>
      </c>
      <c r="EB85" s="248">
        <f t="shared" si="9"/>
        <v>1397.4875</v>
      </c>
      <c r="EC85" s="248">
        <f t="shared" si="9"/>
        <v>3627.4375</v>
      </c>
      <c r="ED85" s="248">
        <f t="shared" si="9"/>
        <v>1023.2567567567568</v>
      </c>
      <c r="EE85" s="248">
        <f t="shared" si="9"/>
        <v>4573.95</v>
      </c>
      <c r="EF85" s="248">
        <f t="shared" si="9"/>
        <v>20056.287499999999</v>
      </c>
      <c r="EG85" s="248">
        <f t="shared" si="9"/>
        <v>6614.6486486486483</v>
      </c>
      <c r="EH85" s="248">
        <f t="shared" si="9"/>
        <v>26174.837500000001</v>
      </c>
      <c r="EI85" s="248">
        <f t="shared" si="9"/>
        <v>1436.6571428571428</v>
      </c>
      <c r="EJ85" s="248">
        <f t="shared" si="9"/>
        <v>511.53225806451616</v>
      </c>
      <c r="EK85" s="248">
        <f t="shared" si="9"/>
        <v>1863.1126760563379</v>
      </c>
      <c r="EL85" s="248">
        <f t="shared" si="9"/>
        <v>32402.3</v>
      </c>
      <c r="EM85" s="248">
        <f t="shared" si="9"/>
        <v>29.4</v>
      </c>
      <c r="EN85" s="248">
        <f t="shared" si="9"/>
        <v>378.3</v>
      </c>
      <c r="EO85" s="248">
        <f t="shared" si="9"/>
        <v>133.52380952380952</v>
      </c>
      <c r="EP85" s="248">
        <f t="shared" si="9"/>
        <v>712</v>
      </c>
      <c r="EQ85" s="248">
        <f t="shared" si="9"/>
        <v>1165.1578947368421</v>
      </c>
      <c r="ER85" s="248">
        <f t="shared" si="9"/>
        <v>11505.27027027027</v>
      </c>
      <c r="ES85" s="248">
        <f t="shared" si="9"/>
        <v>96304.350649350643</v>
      </c>
      <c r="ET85" s="248">
        <f t="shared" si="9"/>
        <v>20704.928571428572</v>
      </c>
      <c r="EU85" s="248">
        <f t="shared" si="9"/>
        <v>20263.444444444445</v>
      </c>
      <c r="EV85" s="248">
        <f t="shared" si="9"/>
        <v>745.63636363636363</v>
      </c>
      <c r="EW85" s="248">
        <f t="shared" ref="EW85:HH85" si="10">AVERAGE(EW3:EW82)</f>
        <v>959.22784810126586</v>
      </c>
      <c r="EX85" s="248" t="e">
        <f t="shared" si="10"/>
        <v>#DIV/0!</v>
      </c>
      <c r="EY85" s="248">
        <f t="shared" si="10"/>
        <v>47.424999999999997</v>
      </c>
      <c r="EZ85" s="248">
        <f t="shared" si="10"/>
        <v>94.6</v>
      </c>
      <c r="FA85" s="248">
        <f t="shared" si="10"/>
        <v>107276.375</v>
      </c>
      <c r="FB85" s="248">
        <f t="shared" si="10"/>
        <v>782634.89655172417</v>
      </c>
      <c r="FC85" s="248">
        <f t="shared" si="10"/>
        <v>33021.615384615383</v>
      </c>
      <c r="FD85" s="248" t="e">
        <f t="shared" si="10"/>
        <v>#DIV/0!</v>
      </c>
      <c r="FE85" s="248" t="e">
        <f t="shared" si="10"/>
        <v>#DIV/0!</v>
      </c>
      <c r="FF85" s="248" t="e">
        <f t="shared" si="10"/>
        <v>#DIV/0!</v>
      </c>
      <c r="FG85" s="248" t="e">
        <f t="shared" si="10"/>
        <v>#DIV/0!</v>
      </c>
      <c r="FH85" s="248" t="e">
        <f t="shared" si="10"/>
        <v>#DIV/0!</v>
      </c>
      <c r="FI85" s="248" t="e">
        <f t="shared" si="10"/>
        <v>#DIV/0!</v>
      </c>
      <c r="FJ85" s="248" t="e">
        <f t="shared" si="10"/>
        <v>#DIV/0!</v>
      </c>
      <c r="FK85" s="248" t="e">
        <f t="shared" si="10"/>
        <v>#DIV/0!</v>
      </c>
      <c r="FL85" s="248" t="e">
        <f t="shared" si="10"/>
        <v>#DIV/0!</v>
      </c>
      <c r="FM85" s="248" t="e">
        <f t="shared" si="10"/>
        <v>#DIV/0!</v>
      </c>
      <c r="FN85" s="248" t="e">
        <f t="shared" si="10"/>
        <v>#DIV/0!</v>
      </c>
      <c r="FO85" s="248" t="e">
        <f t="shared" si="10"/>
        <v>#DIV/0!</v>
      </c>
      <c r="FP85" s="248" t="e">
        <f t="shared" si="10"/>
        <v>#DIV/0!</v>
      </c>
      <c r="FQ85" s="248" t="e">
        <f t="shared" si="10"/>
        <v>#DIV/0!</v>
      </c>
      <c r="FR85" s="248" t="e">
        <f t="shared" si="10"/>
        <v>#DIV/0!</v>
      </c>
      <c r="FS85" s="248" t="e">
        <f t="shared" si="10"/>
        <v>#DIV/0!</v>
      </c>
      <c r="FT85" s="248" t="e">
        <f t="shared" si="10"/>
        <v>#DIV/0!</v>
      </c>
      <c r="FU85" s="248" t="e">
        <f t="shared" si="10"/>
        <v>#DIV/0!</v>
      </c>
      <c r="FV85" s="248" t="e">
        <f t="shared" si="10"/>
        <v>#DIV/0!</v>
      </c>
      <c r="FW85" s="248" t="e">
        <f t="shared" si="10"/>
        <v>#DIV/0!</v>
      </c>
      <c r="FX85" s="248" t="e">
        <f t="shared" si="10"/>
        <v>#DIV/0!</v>
      </c>
      <c r="FY85" s="248" t="e">
        <f t="shared" si="10"/>
        <v>#DIV/0!</v>
      </c>
      <c r="FZ85" s="248" t="e">
        <f t="shared" si="10"/>
        <v>#DIV/0!</v>
      </c>
      <c r="GA85" s="248" t="e">
        <f t="shared" si="10"/>
        <v>#DIV/0!</v>
      </c>
      <c r="GB85" s="248" t="e">
        <f t="shared" si="10"/>
        <v>#DIV/0!</v>
      </c>
      <c r="GC85" s="248" t="e">
        <f t="shared" si="10"/>
        <v>#DIV/0!</v>
      </c>
      <c r="GD85" s="248" t="e">
        <f t="shared" si="10"/>
        <v>#DIV/0!</v>
      </c>
      <c r="GE85" s="248" t="e">
        <f t="shared" si="10"/>
        <v>#DIV/0!</v>
      </c>
      <c r="GF85" s="248" t="e">
        <f t="shared" si="10"/>
        <v>#DIV/0!</v>
      </c>
      <c r="GG85" s="248" t="e">
        <f t="shared" si="10"/>
        <v>#DIV/0!</v>
      </c>
      <c r="GH85" s="248" t="e">
        <f t="shared" si="10"/>
        <v>#DIV/0!</v>
      </c>
      <c r="GI85" s="248" t="e">
        <f t="shared" si="10"/>
        <v>#DIV/0!</v>
      </c>
      <c r="GJ85" s="248" t="e">
        <f t="shared" si="10"/>
        <v>#DIV/0!</v>
      </c>
      <c r="GK85" s="248">
        <f t="shared" si="10"/>
        <v>122065.3625</v>
      </c>
      <c r="GL85" s="248">
        <f t="shared" si="10"/>
        <v>1.9624999999999999</v>
      </c>
      <c r="GM85" s="248" t="e">
        <f t="shared" si="10"/>
        <v>#DIV/0!</v>
      </c>
      <c r="GN85" s="248" t="e">
        <f t="shared" si="10"/>
        <v>#DIV/0!</v>
      </c>
      <c r="GO85" s="248">
        <f t="shared" si="10"/>
        <v>1561.2874999999999</v>
      </c>
      <c r="GP85" s="248">
        <f t="shared" si="10"/>
        <v>190.85</v>
      </c>
      <c r="GQ85" s="248">
        <f t="shared" si="10"/>
        <v>6206.0249999999996</v>
      </c>
      <c r="GR85" s="248">
        <f t="shared" si="10"/>
        <v>72338.075949367092</v>
      </c>
      <c r="GS85" s="248">
        <f t="shared" si="10"/>
        <v>284.80555555555554</v>
      </c>
      <c r="GT85" s="248">
        <f t="shared" si="10"/>
        <v>29.736111111111111</v>
      </c>
      <c r="GU85" s="248">
        <f t="shared" si="10"/>
        <v>418.59722222222223</v>
      </c>
      <c r="GV85" s="248">
        <f t="shared" si="10"/>
        <v>9331.1285714285714</v>
      </c>
      <c r="GW85" s="248">
        <f t="shared" si="10"/>
        <v>0.80254687499999966</v>
      </c>
      <c r="GX85" s="248">
        <f t="shared" si="10"/>
        <v>0.15808762500000001</v>
      </c>
      <c r="GY85" s="248">
        <f t="shared" si="10"/>
        <v>22.958021124999995</v>
      </c>
      <c r="GZ85" s="248">
        <f t="shared" si="10"/>
        <v>26.248278875000011</v>
      </c>
      <c r="HA85" s="248">
        <f t="shared" si="10"/>
        <v>18.011175189873416</v>
      </c>
      <c r="HB85" s="248">
        <f t="shared" si="10"/>
        <v>5.0698524999999988</v>
      </c>
      <c r="HC85" s="248">
        <f t="shared" si="10"/>
        <v>3.5427472500000015</v>
      </c>
      <c r="HD85" s="248">
        <f t="shared" si="10"/>
        <v>0.51604862500000004</v>
      </c>
      <c r="HE85" s="248">
        <f t="shared" si="10"/>
        <v>36.71595687500001</v>
      </c>
      <c r="HF85" s="248">
        <f t="shared" si="10"/>
        <v>25.900350499999995</v>
      </c>
      <c r="HG85" s="248">
        <f t="shared" si="10"/>
        <v>3.9251262500000008</v>
      </c>
      <c r="HH85" s="248">
        <f t="shared" si="10"/>
        <v>5.9593472500000022</v>
      </c>
      <c r="HI85" s="248">
        <f t="shared" ref="HI85:JT85" si="11">AVERAGE(HI3:HI82)</f>
        <v>4.1947026249999997</v>
      </c>
      <c r="HJ85" s="248">
        <f t="shared" si="11"/>
        <v>0.62730412499999999</v>
      </c>
      <c r="HK85" s="248">
        <f t="shared" si="11"/>
        <v>49.403552499999996</v>
      </c>
      <c r="HL85" s="248">
        <f t="shared" si="11"/>
        <v>34.714140749999999</v>
      </c>
      <c r="HM85" s="248">
        <f t="shared" si="11"/>
        <v>5.263382</v>
      </c>
      <c r="HN85" s="248">
        <f t="shared" si="11"/>
        <v>99.770948625000003</v>
      </c>
      <c r="HO85" s="248">
        <f t="shared" si="11"/>
        <v>70.156864500000012</v>
      </c>
      <c r="HP85" s="248">
        <f t="shared" si="11"/>
        <v>11.280550000000003</v>
      </c>
      <c r="HQ85" s="248">
        <f t="shared" si="11"/>
        <v>15.937545250000005</v>
      </c>
      <c r="HR85" s="248">
        <f t="shared" si="11"/>
        <v>11.194956500000004</v>
      </c>
      <c r="HS85" s="248">
        <f t="shared" si="11"/>
        <v>1.6049238750000001</v>
      </c>
      <c r="HT85" s="248">
        <f t="shared" si="11"/>
        <v>4.9551549999999986</v>
      </c>
      <c r="HU85" s="248">
        <f t="shared" si="11"/>
        <v>3.71668675</v>
      </c>
      <c r="HV85" s="248">
        <f t="shared" si="11"/>
        <v>11.078675624999999</v>
      </c>
      <c r="HW85" s="248">
        <f t="shared" si="11"/>
        <v>12.464477124999998</v>
      </c>
      <c r="HX85" s="248">
        <f t="shared" si="11"/>
        <v>0.75569912499999981</v>
      </c>
      <c r="HY85" s="248">
        <f t="shared" si="11"/>
        <v>1.7011623749999998</v>
      </c>
      <c r="HZ85" s="248">
        <f t="shared" si="11"/>
        <v>0.59946400000000011</v>
      </c>
      <c r="IA85" s="248">
        <f t="shared" si="11"/>
        <v>0.26643987499999977</v>
      </c>
      <c r="IB85" s="248">
        <f t="shared" si="11"/>
        <v>6.7112499999999993E-3</v>
      </c>
      <c r="IC85" s="248">
        <f t="shared" si="11"/>
        <v>7.0957500000000022E-3</v>
      </c>
      <c r="ID85" s="248">
        <f t="shared" si="11"/>
        <v>0.90354475000000023</v>
      </c>
      <c r="IE85" s="248">
        <f t="shared" si="11"/>
        <v>4.2906125000000003E-2</v>
      </c>
      <c r="IF85" s="248">
        <f t="shared" si="11"/>
        <v>0.21371812500000004</v>
      </c>
      <c r="IG85" s="248">
        <f t="shared" si="11"/>
        <v>2372.3249999999998</v>
      </c>
      <c r="IH85" s="248">
        <f t="shared" si="11"/>
        <v>17884.962500000001</v>
      </c>
      <c r="II85" s="248">
        <f t="shared" si="11"/>
        <v>14195.475</v>
      </c>
      <c r="IJ85" s="248">
        <f t="shared" si="11"/>
        <v>11942.424999999999</v>
      </c>
      <c r="IK85" s="248">
        <f t="shared" si="11"/>
        <v>79549.5625</v>
      </c>
      <c r="IL85" s="248">
        <f t="shared" si="11"/>
        <v>66179.237500000003</v>
      </c>
      <c r="IM85" s="248">
        <f t="shared" si="11"/>
        <v>83853.149999999994</v>
      </c>
      <c r="IN85" s="248">
        <f t="shared" si="11"/>
        <v>95090.425000000003</v>
      </c>
      <c r="IO85" s="248">
        <f t="shared" si="11"/>
        <v>1.6325753750000005</v>
      </c>
      <c r="IP85" s="248">
        <f t="shared" si="11"/>
        <v>15558.4</v>
      </c>
      <c r="IQ85" s="248">
        <f t="shared" si="11"/>
        <v>7.480238374999999</v>
      </c>
      <c r="IR85" s="248">
        <f t="shared" si="11"/>
        <v>1.9223111250000002</v>
      </c>
      <c r="IS85" s="248">
        <f t="shared" si="11"/>
        <v>18.356216125000003</v>
      </c>
      <c r="IT85" s="248">
        <f t="shared" si="11"/>
        <v>0.27640399999999998</v>
      </c>
      <c r="IU85" s="248">
        <f t="shared" si="11"/>
        <v>1.0467204999999999</v>
      </c>
      <c r="IV85" s="248">
        <f t="shared" si="11"/>
        <v>21.60165150000001</v>
      </c>
      <c r="IW85" s="248">
        <f t="shared" si="11"/>
        <v>14.522430250000003</v>
      </c>
      <c r="IX85" s="248">
        <f t="shared" si="11"/>
        <v>3.4072965000000011</v>
      </c>
      <c r="IY85" s="248">
        <f t="shared" si="11"/>
        <v>0</v>
      </c>
      <c r="IZ85" s="248">
        <f t="shared" si="11"/>
        <v>3.1418750000000001E-3</v>
      </c>
      <c r="JA85" s="248">
        <f t="shared" si="11"/>
        <v>0.79698849999999988</v>
      </c>
      <c r="JB85" s="248">
        <f t="shared" si="11"/>
        <v>1.5990000000000002E-3</v>
      </c>
      <c r="JC85" s="248">
        <f t="shared" si="11"/>
        <v>0.11652275000000004</v>
      </c>
      <c r="JD85" s="248">
        <f t="shared" si="11"/>
        <v>0.57879524999999998</v>
      </c>
      <c r="JE85" s="248">
        <f t="shared" si="11"/>
        <v>5.1201493749999996</v>
      </c>
      <c r="JF85" s="248">
        <f t="shared" si="11"/>
        <v>2.1587822500000002</v>
      </c>
      <c r="JG85" s="248">
        <f t="shared" si="11"/>
        <v>0.24710049999999981</v>
      </c>
      <c r="JH85" s="248">
        <f t="shared" si="11"/>
        <v>1232.95</v>
      </c>
      <c r="JI85" s="248">
        <f t="shared" si="11"/>
        <v>2.5156917499999998</v>
      </c>
      <c r="JJ85" s="248">
        <f t="shared" si="11"/>
        <v>3.9751811250000011</v>
      </c>
      <c r="JK85" s="248">
        <f t="shared" si="11"/>
        <v>387.92500000000001</v>
      </c>
      <c r="JL85" s="248">
        <f t="shared" si="11"/>
        <v>216.65</v>
      </c>
      <c r="JM85" s="248">
        <f t="shared" si="11"/>
        <v>20.735179375000001</v>
      </c>
      <c r="JN85" s="248">
        <f t="shared" si="11"/>
        <v>2.2375674999999995</v>
      </c>
      <c r="JO85" s="248">
        <f t="shared" si="11"/>
        <v>1.62428325</v>
      </c>
      <c r="JP85" s="248">
        <f t="shared" si="11"/>
        <v>0.32340462499999995</v>
      </c>
      <c r="JQ85" s="248">
        <f t="shared" si="11"/>
        <v>6.6180749999999941E-2</v>
      </c>
      <c r="JR85" s="248">
        <f t="shared" si="11"/>
        <v>0.44883799999999996</v>
      </c>
      <c r="JS85" s="248">
        <f t="shared" si="11"/>
        <v>13.935064935064934</v>
      </c>
      <c r="JT85" s="248">
        <f t="shared" si="11"/>
        <v>17.9873417721519</v>
      </c>
      <c r="JU85" s="248">
        <f t="shared" ref="JU85:MF85" si="12">AVERAGE(JU3:JU82)</f>
        <v>1.3489883749999998</v>
      </c>
      <c r="JV85" s="248">
        <f t="shared" si="12"/>
        <v>12669.075000000001</v>
      </c>
      <c r="JW85" s="248">
        <f t="shared" si="12"/>
        <v>36.983662000000002</v>
      </c>
      <c r="JX85" s="248">
        <f t="shared" si="12"/>
        <v>8570.4624999999996</v>
      </c>
      <c r="JY85" s="248">
        <f t="shared" si="12"/>
        <v>7.3050683749999994</v>
      </c>
      <c r="JZ85" s="248">
        <f t="shared" si="12"/>
        <v>52.248212000000002</v>
      </c>
      <c r="KA85" s="248">
        <f t="shared" si="12"/>
        <v>0.21068587500000002</v>
      </c>
      <c r="KB85" s="248">
        <f t="shared" si="12"/>
        <v>2273.0779220779223</v>
      </c>
      <c r="KC85" s="248">
        <f t="shared" si="12"/>
        <v>0.86771975000000001</v>
      </c>
      <c r="KD85" s="248">
        <f t="shared" si="12"/>
        <v>0.62730412499999999</v>
      </c>
      <c r="KE85" s="248">
        <f t="shared" si="12"/>
        <v>0.99585937499999999</v>
      </c>
      <c r="KF85" s="248">
        <f t="shared" si="12"/>
        <v>13.267999875000005</v>
      </c>
      <c r="KG85" s="248">
        <f t="shared" si="12"/>
        <v>8.8347863750000037</v>
      </c>
      <c r="KH85" s="248">
        <f t="shared" si="12"/>
        <v>5.9593472500000022</v>
      </c>
      <c r="KI85" s="248">
        <f t="shared" si="12"/>
        <v>37.254798625000014</v>
      </c>
      <c r="KJ85" s="248">
        <f t="shared" si="12"/>
        <v>45030.2</v>
      </c>
      <c r="KK85" s="248">
        <f t="shared" si="12"/>
        <v>33583.087500000001</v>
      </c>
      <c r="KL85" s="248">
        <f t="shared" si="12"/>
        <v>8.3913375000000012E-2</v>
      </c>
      <c r="KM85" s="248">
        <f t="shared" si="12"/>
        <v>0.82556849999999993</v>
      </c>
      <c r="KN85" s="248">
        <f t="shared" si="12"/>
        <v>9.6592125000000015E-2</v>
      </c>
      <c r="KO85" s="248">
        <f t="shared" si="12"/>
        <v>1.4683750000000001E-2</v>
      </c>
      <c r="KP85" s="248">
        <f t="shared" si="12"/>
        <v>0.15120662500000009</v>
      </c>
      <c r="KQ85" s="248">
        <f t="shared" si="12"/>
        <v>1.7691249999999999E-2</v>
      </c>
      <c r="KR85" s="248">
        <f t="shared" si="12"/>
        <v>0.89211662999999997</v>
      </c>
      <c r="KS85" s="248">
        <f t="shared" si="12"/>
        <v>0.22278931624999992</v>
      </c>
      <c r="KT85" s="248">
        <f t="shared" si="12"/>
        <v>0.77721068374999969</v>
      </c>
      <c r="KU85" s="248">
        <f t="shared" si="12"/>
        <v>0.25251849125000014</v>
      </c>
      <c r="KV85" s="248">
        <f t="shared" si="12"/>
        <v>0.74748150875000019</v>
      </c>
      <c r="KW85" s="248">
        <f t="shared" si="12"/>
        <v>0.106255115</v>
      </c>
      <c r="KX85" s="248">
        <f t="shared" si="12"/>
        <v>1.3600876249999999E-2</v>
      </c>
      <c r="KY85" s="248">
        <f t="shared" si="12"/>
        <v>0.17847115875000003</v>
      </c>
      <c r="KZ85" s="248">
        <f t="shared" si="12"/>
        <v>1.3951619999999998E-2</v>
      </c>
      <c r="LA85" s="248">
        <f t="shared" si="12"/>
        <v>0.18760591375000002</v>
      </c>
      <c r="LB85" s="248">
        <f t="shared" si="12"/>
        <v>7.8702608749999986E-2</v>
      </c>
      <c r="LC85" s="248">
        <f t="shared" si="12"/>
        <v>0.52766781500000004</v>
      </c>
      <c r="LD85" s="248">
        <f t="shared" si="12"/>
        <v>0.70613897000000014</v>
      </c>
      <c r="LE85" s="248">
        <f t="shared" si="12"/>
        <v>1.382270125E-2</v>
      </c>
      <c r="LF85" s="248">
        <f t="shared" si="12"/>
        <v>0.82190296374999972</v>
      </c>
      <c r="LG85" s="248">
        <f t="shared" si="12"/>
        <v>5.0238142500000006E-2</v>
      </c>
      <c r="LH85" s="248">
        <f t="shared" si="12"/>
        <v>0.11403618</v>
      </c>
      <c r="LI85" s="248">
        <f t="shared" si="12"/>
        <v>11446.6625</v>
      </c>
      <c r="LJ85" s="248">
        <f t="shared" si="12"/>
        <v>6.5634043749999993</v>
      </c>
      <c r="LK85" s="248">
        <f t="shared" si="12"/>
        <v>23178.587500000001</v>
      </c>
      <c r="LL85" s="248">
        <f t="shared" si="12"/>
        <v>27839.35</v>
      </c>
      <c r="LM85" s="248">
        <f t="shared" si="12"/>
        <v>3709.2125000000001</v>
      </c>
      <c r="LN85" s="248">
        <f t="shared" si="12"/>
        <v>0.75793561875000004</v>
      </c>
      <c r="LO85" s="248">
        <f t="shared" si="12"/>
        <v>0.11621750125000001</v>
      </c>
      <c r="LP85" s="248">
        <f t="shared" si="12"/>
        <v>0.12584688624999998</v>
      </c>
      <c r="LQ85" s="248">
        <f t="shared" si="12"/>
        <v>0.45376899999999998</v>
      </c>
      <c r="LR85" s="248">
        <f t="shared" si="12"/>
        <v>1.3709233750000001</v>
      </c>
      <c r="LS85" s="248">
        <f t="shared" si="12"/>
        <v>0.33885875000000004</v>
      </c>
      <c r="LT85" s="248">
        <f t="shared" si="12"/>
        <v>32.299999999999997</v>
      </c>
      <c r="LU85" s="248">
        <f t="shared" si="12"/>
        <v>3.3698362500000001</v>
      </c>
      <c r="LV85" s="248">
        <f t="shared" si="12"/>
        <v>24.274999999999999</v>
      </c>
      <c r="LW85" s="248">
        <f t="shared" si="12"/>
        <v>2.5453173750000002</v>
      </c>
      <c r="LX85" s="248">
        <f t="shared" si="12"/>
        <v>0.2396123750000001</v>
      </c>
      <c r="LY85" s="248">
        <f t="shared" si="12"/>
        <v>0.23048750000000001</v>
      </c>
      <c r="LZ85" s="248">
        <f t="shared" si="12"/>
        <v>3.8070686249999992E-2</v>
      </c>
      <c r="MA85" s="248">
        <f t="shared" si="12"/>
        <v>9.2924750000000019E-4</v>
      </c>
      <c r="MB85" s="248">
        <f t="shared" si="12"/>
        <v>0.23142426249999995</v>
      </c>
      <c r="MC85" s="248">
        <f t="shared" si="12"/>
        <v>0</v>
      </c>
      <c r="MD85" s="248">
        <f t="shared" si="12"/>
        <v>0.19267395749999999</v>
      </c>
      <c r="ME85" s="248">
        <f t="shared" si="12"/>
        <v>3.9682625000000016E-4</v>
      </c>
      <c r="MF85" s="248">
        <f t="shared" si="12"/>
        <v>0.68621111624999986</v>
      </c>
      <c r="MG85" s="248">
        <f t="shared" ref="MG85:MH85" si="13">AVERAGE(MG3:MG82)</f>
        <v>6.1380288750000025E-2</v>
      </c>
      <c r="MH85" s="248">
        <f t="shared" si="13"/>
        <v>0.34709807375000012</v>
      </c>
    </row>
    <row r="86" spans="1:347" s="258" customFormat="1" x14ac:dyDescent="0.2">
      <c r="B86" s="655" t="s">
        <v>3015</v>
      </c>
      <c r="C86" s="247"/>
      <c r="D86" s="257" t="s">
        <v>3000</v>
      </c>
      <c r="E86" s="247"/>
      <c r="F86" s="247"/>
      <c r="G86" s="247"/>
      <c r="H86" s="247"/>
      <c r="I86" s="247"/>
      <c r="J86" s="247"/>
      <c r="K86" s="247"/>
      <c r="L86" s="247"/>
      <c r="M86" s="247"/>
      <c r="N86" s="247"/>
      <c r="O86" s="247"/>
      <c r="P86" s="247"/>
      <c r="Q86" s="247"/>
      <c r="R86" s="247"/>
      <c r="S86" s="247"/>
      <c r="T86" s="247"/>
      <c r="U86" s="247"/>
      <c r="V86" s="247"/>
      <c r="W86" s="256"/>
      <c r="X86" s="247">
        <f>SUMIF($GM3:$GM82, "=County",X3:X82)</f>
        <v>55</v>
      </c>
      <c r="Y86" s="247">
        <f t="shared" ref="Y86:CJ86" si="14">SUMIF($GM3:$GM82, "=County",Y3:Y82)</f>
        <v>227</v>
      </c>
      <c r="Z86" s="247">
        <f t="shared" si="14"/>
        <v>19</v>
      </c>
      <c r="AA86" s="247">
        <f t="shared" si="14"/>
        <v>40</v>
      </c>
      <c r="AB86" s="247">
        <f t="shared" si="14"/>
        <v>672592</v>
      </c>
      <c r="AC86" s="247">
        <f t="shared" si="14"/>
        <v>620.53</v>
      </c>
      <c r="AD86" s="247">
        <f t="shared" si="14"/>
        <v>25.94</v>
      </c>
      <c r="AE86" s="247">
        <f t="shared" si="14"/>
        <v>646.46999999999991</v>
      </c>
      <c r="AF86" s="247">
        <f t="shared" si="14"/>
        <v>1633.0499999999995</v>
      </c>
      <c r="AG86" s="247">
        <f t="shared" si="14"/>
        <v>2279.52</v>
      </c>
      <c r="AH86" s="247" t="s">
        <v>2305</v>
      </c>
      <c r="AI86" s="247">
        <f t="shared" si="14"/>
        <v>4258620</v>
      </c>
      <c r="AJ86" s="247">
        <f t="shared" si="14"/>
        <v>0</v>
      </c>
      <c r="AK86" s="247">
        <f t="shared" si="14"/>
        <v>0</v>
      </c>
      <c r="AL86" s="247">
        <f t="shared" si="14"/>
        <v>1992196</v>
      </c>
      <c r="AM86" s="247">
        <f t="shared" si="14"/>
        <v>572.61</v>
      </c>
      <c r="AN86" s="247">
        <f t="shared" si="14"/>
        <v>714.94999999999993</v>
      </c>
      <c r="AO86" s="247">
        <f t="shared" si="14"/>
        <v>664.56000000000006</v>
      </c>
      <c r="AP86" s="247">
        <f t="shared" si="14"/>
        <v>11484937</v>
      </c>
      <c r="AQ86" s="247">
        <f t="shared" si="14"/>
        <v>137507737</v>
      </c>
      <c r="AR86" s="247">
        <f t="shared" si="14"/>
        <v>148992674</v>
      </c>
      <c r="AS86" s="247">
        <f t="shared" si="14"/>
        <v>8999989</v>
      </c>
      <c r="AT86" s="247">
        <f t="shared" si="14"/>
        <v>379408</v>
      </c>
      <c r="AU86" s="247">
        <f t="shared" si="14"/>
        <v>9379397</v>
      </c>
      <c r="AV86" s="247">
        <f t="shared" si="14"/>
        <v>882595</v>
      </c>
      <c r="AW86" s="247">
        <f t="shared" si="14"/>
        <v>366447</v>
      </c>
      <c r="AX86" s="247">
        <f t="shared" si="14"/>
        <v>1249042</v>
      </c>
      <c r="AY86" s="247">
        <f t="shared" si="14"/>
        <v>10085087</v>
      </c>
      <c r="AZ86" s="247">
        <f t="shared" si="14"/>
        <v>169706200</v>
      </c>
      <c r="BA86" s="247">
        <f t="shared" si="14"/>
        <v>84227165</v>
      </c>
      <c r="BB86" s="247">
        <f t="shared" si="14"/>
        <v>29165128</v>
      </c>
      <c r="BC86" s="247">
        <f t="shared" si="14"/>
        <v>113392294</v>
      </c>
      <c r="BD86" s="247">
        <f t="shared" si="14"/>
        <v>12946692</v>
      </c>
      <c r="BE86" s="247">
        <f t="shared" si="14"/>
        <v>2711525</v>
      </c>
      <c r="BF86" s="247">
        <f t="shared" si="14"/>
        <v>2074821</v>
      </c>
      <c r="BG86" s="247">
        <f t="shared" si="14"/>
        <v>17733038</v>
      </c>
      <c r="BH86" s="247">
        <f t="shared" si="14"/>
        <v>28773866</v>
      </c>
      <c r="BI86" s="247">
        <f t="shared" si="14"/>
        <v>159899198</v>
      </c>
      <c r="BJ86" s="247">
        <f t="shared" si="14"/>
        <v>8169584</v>
      </c>
      <c r="BK86" s="247">
        <f t="shared" si="14"/>
        <v>2.0528611000000003</v>
      </c>
      <c r="BL86" s="247">
        <f t="shared" si="14"/>
        <v>987198</v>
      </c>
      <c r="BM86" s="247">
        <f t="shared" si="14"/>
        <v>2325</v>
      </c>
      <c r="BN86" s="247">
        <f t="shared" si="14"/>
        <v>135033</v>
      </c>
      <c r="BO86" s="247">
        <f t="shared" si="14"/>
        <v>75129</v>
      </c>
      <c r="BP86" s="247">
        <f t="shared" si="14"/>
        <v>1199685</v>
      </c>
      <c r="BQ86" s="247">
        <f t="shared" si="14"/>
        <v>12290576</v>
      </c>
      <c r="BR86" s="247">
        <f t="shared" si="14"/>
        <v>3746614</v>
      </c>
      <c r="BS86" s="247">
        <f t="shared" si="14"/>
        <v>4056220</v>
      </c>
      <c r="BT86" s="247">
        <f t="shared" si="14"/>
        <v>7802834</v>
      </c>
      <c r="BU86" s="247">
        <f t="shared" si="14"/>
        <v>3180229</v>
      </c>
      <c r="BV86" s="247">
        <f t="shared" si="14"/>
        <v>1490635</v>
      </c>
      <c r="BW86" s="247">
        <f t="shared" si="14"/>
        <v>4670864</v>
      </c>
      <c r="BX86" s="247">
        <f t="shared" si="14"/>
        <v>418718</v>
      </c>
      <c r="BY86" s="247">
        <f t="shared" si="14"/>
        <v>69984</v>
      </c>
      <c r="BZ86" s="247">
        <f t="shared" si="14"/>
        <v>446165</v>
      </c>
      <c r="CA86" s="247">
        <f t="shared" si="14"/>
        <v>12962400</v>
      </c>
      <c r="CB86" s="247">
        <f t="shared" si="14"/>
        <v>0</v>
      </c>
      <c r="CC86" s="247">
        <f t="shared" si="14"/>
        <v>12962400</v>
      </c>
      <c r="CD86" s="247">
        <f t="shared" si="14"/>
        <v>159765</v>
      </c>
      <c r="CE86" s="247">
        <f t="shared" si="14"/>
        <v>2184976</v>
      </c>
      <c r="CF86" s="247">
        <f t="shared" si="14"/>
        <v>382</v>
      </c>
      <c r="CG86" s="247">
        <f t="shared" si="14"/>
        <v>3886</v>
      </c>
      <c r="CH86" s="247">
        <f t="shared" si="14"/>
        <v>4268</v>
      </c>
      <c r="CI86" s="247">
        <f t="shared" si="14"/>
        <v>577470</v>
      </c>
      <c r="CJ86" s="247">
        <f t="shared" si="14"/>
        <v>5706643</v>
      </c>
      <c r="CK86" s="247">
        <f t="shared" ref="CK86:EV86" si="15">SUMIF($GM3:$GM82, "=County",CK3:CK82)</f>
        <v>565083</v>
      </c>
      <c r="CL86" s="247">
        <f t="shared" si="15"/>
        <v>56567</v>
      </c>
      <c r="CM86" s="247">
        <f t="shared" si="15"/>
        <v>3021</v>
      </c>
      <c r="CN86" s="247">
        <f t="shared" si="15"/>
        <v>2106</v>
      </c>
      <c r="CO86" s="247">
        <f t="shared" si="15"/>
        <v>17303</v>
      </c>
      <c r="CP86" s="247">
        <f t="shared" si="15"/>
        <v>10953637</v>
      </c>
      <c r="CQ86" s="247">
        <f t="shared" si="15"/>
        <v>5195791</v>
      </c>
      <c r="CR86" s="247">
        <f t="shared" si="15"/>
        <v>16149428</v>
      </c>
      <c r="CS86" s="247">
        <f t="shared" si="15"/>
        <v>1415553</v>
      </c>
      <c r="CT86" s="247">
        <f t="shared" si="15"/>
        <v>88800</v>
      </c>
      <c r="CU86" s="247">
        <f t="shared" si="15"/>
        <v>1491620</v>
      </c>
      <c r="CV86" s="247">
        <f t="shared" si="15"/>
        <v>14484147</v>
      </c>
      <c r="CW86" s="247">
        <f t="shared" si="15"/>
        <v>3305367</v>
      </c>
      <c r="CX86" s="247">
        <f t="shared" si="15"/>
        <v>17789514</v>
      </c>
      <c r="CY86" s="247">
        <f t="shared" si="15"/>
        <v>35443295</v>
      </c>
      <c r="CZ86" s="247">
        <f t="shared" si="15"/>
        <v>262004</v>
      </c>
      <c r="DA86" s="247">
        <f t="shared" si="15"/>
        <v>0</v>
      </c>
      <c r="DB86" s="247">
        <f t="shared" si="15"/>
        <v>35705299</v>
      </c>
      <c r="DC86" s="247">
        <f t="shared" si="15"/>
        <v>2567337</v>
      </c>
      <c r="DD86" s="247">
        <f t="shared" si="15"/>
        <v>405332</v>
      </c>
      <c r="DE86" s="247">
        <f t="shared" si="15"/>
        <v>2972669</v>
      </c>
      <c r="DF86" s="247">
        <f t="shared" si="15"/>
        <v>5021809</v>
      </c>
      <c r="DG86" s="247">
        <f t="shared" si="15"/>
        <v>1326535</v>
      </c>
      <c r="DH86" s="247">
        <f t="shared" si="15"/>
        <v>22908</v>
      </c>
      <c r="DI86" s="247">
        <f t="shared" si="15"/>
        <v>1754775</v>
      </c>
      <c r="DJ86" s="247">
        <f t="shared" si="15"/>
        <v>0</v>
      </c>
      <c r="DK86" s="247">
        <f t="shared" si="15"/>
        <v>7589146</v>
      </c>
      <c r="DL86" s="247">
        <f t="shared" si="15"/>
        <v>12041246</v>
      </c>
      <c r="DM86" s="247">
        <f t="shared" si="15"/>
        <v>31740063</v>
      </c>
      <c r="DN86" s="247">
        <f t="shared" si="15"/>
        <v>321941</v>
      </c>
      <c r="DO86" s="247">
        <f t="shared" si="15"/>
        <v>888820</v>
      </c>
      <c r="DP86" s="247">
        <f t="shared" si="15"/>
        <v>44992070</v>
      </c>
      <c r="DQ86" s="247">
        <f t="shared" si="15"/>
        <v>29151</v>
      </c>
      <c r="DR86" s="247">
        <f t="shared" si="15"/>
        <v>3602403</v>
      </c>
      <c r="DS86" s="247">
        <f t="shared" si="15"/>
        <v>815104</v>
      </c>
      <c r="DT86" s="247">
        <f t="shared" si="15"/>
        <v>4417507</v>
      </c>
      <c r="DU86" s="247">
        <f t="shared" si="15"/>
        <v>29576861</v>
      </c>
      <c r="DV86" s="247">
        <f t="shared" si="15"/>
        <v>16319</v>
      </c>
      <c r="DW86" s="247">
        <f t="shared" si="15"/>
        <v>3078</v>
      </c>
      <c r="DX86" s="247">
        <f t="shared" si="15"/>
        <v>42850</v>
      </c>
      <c r="DY86" s="247">
        <f t="shared" si="15"/>
        <v>13448</v>
      </c>
      <c r="DZ86" s="247">
        <f t="shared" si="15"/>
        <v>6004</v>
      </c>
      <c r="EA86" s="247">
        <f t="shared" si="15"/>
        <v>481</v>
      </c>
      <c r="EB86" s="247">
        <f t="shared" si="15"/>
        <v>82180</v>
      </c>
      <c r="EC86" s="247">
        <f t="shared" si="15"/>
        <v>193800</v>
      </c>
      <c r="ED86" s="247">
        <f t="shared" si="15"/>
        <v>55062</v>
      </c>
      <c r="EE86" s="247">
        <f t="shared" si="15"/>
        <v>248862</v>
      </c>
      <c r="EF86" s="247">
        <f t="shared" si="15"/>
        <v>1300093</v>
      </c>
      <c r="EG86" s="247">
        <f t="shared" si="15"/>
        <v>330487</v>
      </c>
      <c r="EH86" s="247">
        <f t="shared" si="15"/>
        <v>1630580</v>
      </c>
      <c r="EI86" s="247">
        <f t="shared" si="15"/>
        <v>89861</v>
      </c>
      <c r="EJ86" s="247">
        <f t="shared" si="15"/>
        <v>24624</v>
      </c>
      <c r="EK86" s="247">
        <f t="shared" si="15"/>
        <v>114485</v>
      </c>
      <c r="EL86" s="247">
        <f t="shared" si="15"/>
        <v>1993927</v>
      </c>
      <c r="EM86" s="247">
        <f t="shared" si="15"/>
        <v>253</v>
      </c>
      <c r="EN86" s="247">
        <f t="shared" si="15"/>
        <v>3419</v>
      </c>
      <c r="EO86" s="247">
        <f t="shared" si="15"/>
        <v>2357</v>
      </c>
      <c r="EP86" s="247">
        <f t="shared" si="15"/>
        <v>10445</v>
      </c>
      <c r="EQ86" s="247">
        <f t="shared" si="15"/>
        <v>70020</v>
      </c>
      <c r="ER86" s="247">
        <f t="shared" si="15"/>
        <v>715745</v>
      </c>
      <c r="ES86" s="247">
        <f t="shared" si="15"/>
        <v>5412344</v>
      </c>
      <c r="ET86" s="247">
        <f t="shared" si="15"/>
        <v>119199</v>
      </c>
      <c r="EU86" s="247">
        <f t="shared" si="15"/>
        <v>103926</v>
      </c>
      <c r="EV86" s="247">
        <f t="shared" si="15"/>
        <v>42339</v>
      </c>
      <c r="EW86" s="247">
        <f t="shared" ref="EW86:HH86" si="16">SUMIF($GM3:$GM82, "=County",EW3:EW82)</f>
        <v>60635</v>
      </c>
      <c r="EX86" s="247">
        <f t="shared" si="16"/>
        <v>0</v>
      </c>
      <c r="EY86" s="247">
        <f t="shared" si="16"/>
        <v>3003</v>
      </c>
      <c r="EZ86" s="247">
        <f t="shared" si="16"/>
        <v>5975</v>
      </c>
      <c r="FA86" s="247">
        <f t="shared" si="16"/>
        <v>6996880</v>
      </c>
      <c r="FB86" s="247">
        <f t="shared" si="16"/>
        <v>43380513</v>
      </c>
      <c r="FC86" s="247">
        <f t="shared" si="16"/>
        <v>599579</v>
      </c>
      <c r="FD86" s="247">
        <f t="shared" si="16"/>
        <v>0</v>
      </c>
      <c r="FE86" s="247">
        <f t="shared" si="16"/>
        <v>0</v>
      </c>
      <c r="FF86" s="247">
        <f t="shared" si="16"/>
        <v>0</v>
      </c>
      <c r="FG86" s="247">
        <f t="shared" si="16"/>
        <v>0</v>
      </c>
      <c r="FH86" s="247">
        <f t="shared" si="16"/>
        <v>0</v>
      </c>
      <c r="FI86" s="247">
        <f t="shared" si="16"/>
        <v>0</v>
      </c>
      <c r="FJ86" s="247">
        <f t="shared" si="16"/>
        <v>0</v>
      </c>
      <c r="FK86" s="247">
        <f t="shared" si="16"/>
        <v>0</v>
      </c>
      <c r="FL86" s="247">
        <f t="shared" si="16"/>
        <v>0</v>
      </c>
      <c r="FM86" s="247">
        <f t="shared" si="16"/>
        <v>0</v>
      </c>
      <c r="FN86" s="247">
        <f t="shared" si="16"/>
        <v>0</v>
      </c>
      <c r="FO86" s="247">
        <f t="shared" si="16"/>
        <v>0</v>
      </c>
      <c r="FP86" s="247">
        <f t="shared" si="16"/>
        <v>0</v>
      </c>
      <c r="FQ86" s="247">
        <f t="shared" si="16"/>
        <v>0</v>
      </c>
      <c r="FR86" s="247">
        <f t="shared" si="16"/>
        <v>0</v>
      </c>
      <c r="FS86" s="247">
        <f t="shared" si="16"/>
        <v>0</v>
      </c>
      <c r="FT86" s="247">
        <f t="shared" si="16"/>
        <v>0</v>
      </c>
      <c r="FU86" s="247">
        <f t="shared" si="16"/>
        <v>0</v>
      </c>
      <c r="FV86" s="247">
        <f t="shared" si="16"/>
        <v>0</v>
      </c>
      <c r="FW86" s="247">
        <f t="shared" si="16"/>
        <v>0</v>
      </c>
      <c r="FX86" s="247">
        <f t="shared" si="16"/>
        <v>0</v>
      </c>
      <c r="FY86" s="247">
        <f t="shared" si="16"/>
        <v>0</v>
      </c>
      <c r="FZ86" s="247">
        <f t="shared" si="16"/>
        <v>0</v>
      </c>
      <c r="GA86" s="247">
        <f t="shared" si="16"/>
        <v>0</v>
      </c>
      <c r="GB86" s="247">
        <f t="shared" si="16"/>
        <v>0</v>
      </c>
      <c r="GC86" s="247">
        <f t="shared" si="16"/>
        <v>0</v>
      </c>
      <c r="GD86" s="247">
        <f t="shared" si="16"/>
        <v>0</v>
      </c>
      <c r="GE86" s="247">
        <f t="shared" si="16"/>
        <v>0</v>
      </c>
      <c r="GF86" s="247">
        <f t="shared" si="16"/>
        <v>0</v>
      </c>
      <c r="GG86" s="247">
        <f t="shared" si="16"/>
        <v>0</v>
      </c>
      <c r="GH86" s="247">
        <f t="shared" si="16"/>
        <v>0</v>
      </c>
      <c r="GI86" s="247">
        <f t="shared" si="16"/>
        <v>0</v>
      </c>
      <c r="GJ86" s="247">
        <f t="shared" si="16"/>
        <v>0</v>
      </c>
      <c r="GK86" s="247">
        <f t="shared" si="16"/>
        <v>8151334</v>
      </c>
      <c r="GL86" s="247">
        <f t="shared" si="16"/>
        <v>120</v>
      </c>
      <c r="GM86" s="247">
        <f t="shared" si="16"/>
        <v>0</v>
      </c>
      <c r="GN86" s="247">
        <f t="shared" si="16"/>
        <v>0</v>
      </c>
      <c r="GO86" s="247">
        <f t="shared" si="16"/>
        <v>106749</v>
      </c>
      <c r="GP86" s="247">
        <f t="shared" si="16"/>
        <v>12234</v>
      </c>
      <c r="GQ86" s="247">
        <f t="shared" si="16"/>
        <v>400335</v>
      </c>
      <c r="GR86" s="247">
        <f t="shared" si="16"/>
        <v>5018809</v>
      </c>
      <c r="GS86" s="247">
        <f t="shared" si="16"/>
        <v>18162</v>
      </c>
      <c r="GT86" s="247">
        <f t="shared" si="16"/>
        <v>1742</v>
      </c>
      <c r="GU86" s="247">
        <f t="shared" si="16"/>
        <v>22755</v>
      </c>
      <c r="GV86" s="247">
        <f t="shared" si="16"/>
        <v>570870</v>
      </c>
      <c r="GW86" s="247">
        <f t="shared" si="16"/>
        <v>47.549839999999996</v>
      </c>
      <c r="GX86" s="247">
        <f t="shared" si="16"/>
        <v>8.1048800000000032</v>
      </c>
      <c r="GY86" s="247">
        <f t="shared" si="16"/>
        <v>1350.2443599999997</v>
      </c>
      <c r="GZ86" s="247">
        <f t="shared" si="16"/>
        <v>1557.6373300000002</v>
      </c>
      <c r="HA86" s="247">
        <f t="shared" si="16"/>
        <v>1041.6912900000002</v>
      </c>
      <c r="HB86" s="247">
        <f t="shared" si="16"/>
        <v>279.97049999999996</v>
      </c>
      <c r="HC86" s="247">
        <f t="shared" si="16"/>
        <v>197.23355000000004</v>
      </c>
      <c r="HD86" s="247">
        <f t="shared" si="16"/>
        <v>30.168800000000005</v>
      </c>
      <c r="HE86" s="247">
        <f t="shared" si="16"/>
        <v>2052.3686400000001</v>
      </c>
      <c r="HF86" s="247">
        <f t="shared" si="16"/>
        <v>1458.0738099999999</v>
      </c>
      <c r="HG86" s="247">
        <f t="shared" si="16"/>
        <v>224.83194000000009</v>
      </c>
      <c r="HH86" s="247">
        <f t="shared" si="16"/>
        <v>342.47681000000006</v>
      </c>
      <c r="HI86" s="247">
        <f t="shared" ref="HI86:JT86" si="17">SUMIF($GM3:$GM82, "=County",HI3:HI82)</f>
        <v>243.44219999999999</v>
      </c>
      <c r="HJ86" s="247">
        <f t="shared" si="17"/>
        <v>37.421830000000007</v>
      </c>
      <c r="HK86" s="247">
        <f t="shared" si="17"/>
        <v>2909.4702299999999</v>
      </c>
      <c r="HL86" s="247">
        <f t="shared" si="17"/>
        <v>2062.7648600000002</v>
      </c>
      <c r="HM86" s="247">
        <f t="shared" si="17"/>
        <v>300.47109000000006</v>
      </c>
      <c r="HN86" s="247">
        <f t="shared" si="17"/>
        <v>6236.0739199999998</v>
      </c>
      <c r="HO86" s="247">
        <f t="shared" si="17"/>
        <v>4412.996290000001</v>
      </c>
      <c r="HP86" s="247">
        <f t="shared" si="17"/>
        <v>733.7720300000002</v>
      </c>
      <c r="HQ86" s="247">
        <f t="shared" si="17"/>
        <v>903.57632000000024</v>
      </c>
      <c r="HR86" s="247">
        <f t="shared" si="17"/>
        <v>642.90150000000017</v>
      </c>
      <c r="HS86" s="247">
        <f t="shared" si="17"/>
        <v>94.750840000000011</v>
      </c>
      <c r="HT86" s="247">
        <f t="shared" si="17"/>
        <v>242.10575999999998</v>
      </c>
      <c r="HU86" s="247">
        <f t="shared" si="17"/>
        <v>184.42289000000005</v>
      </c>
      <c r="HV86" s="247">
        <f t="shared" si="17"/>
        <v>590.90648999999996</v>
      </c>
      <c r="HW86" s="247">
        <f t="shared" si="17"/>
        <v>684.54781000000014</v>
      </c>
      <c r="HX86" s="247">
        <f t="shared" si="17"/>
        <v>32.169919999999998</v>
      </c>
      <c r="HY86" s="247">
        <f t="shared" si="17"/>
        <v>82.777599999999993</v>
      </c>
      <c r="HZ86" s="247">
        <f t="shared" si="17"/>
        <v>29.85021999999999</v>
      </c>
      <c r="IA86" s="247">
        <f t="shared" si="17"/>
        <v>11.848190000000004</v>
      </c>
      <c r="IB86" s="247">
        <f t="shared" si="17"/>
        <v>0.32588000000000006</v>
      </c>
      <c r="IC86" s="247">
        <f t="shared" si="17"/>
        <v>0.34983999999999998</v>
      </c>
      <c r="ID86" s="247">
        <f t="shared" si="17"/>
        <v>45.182379999999988</v>
      </c>
      <c r="IE86" s="247">
        <f t="shared" si="17"/>
        <v>1.6558000000000002</v>
      </c>
      <c r="IF86" s="247">
        <f t="shared" si="17"/>
        <v>9.6789100000000001</v>
      </c>
      <c r="IG86" s="247">
        <f t="shared" si="17"/>
        <v>123525</v>
      </c>
      <c r="IH86" s="247">
        <f t="shared" si="17"/>
        <v>799909</v>
      </c>
      <c r="II86" s="247">
        <f t="shared" si="17"/>
        <v>709961</v>
      </c>
      <c r="IJ86" s="247">
        <f t="shared" si="17"/>
        <v>708833</v>
      </c>
      <c r="IK86" s="247">
        <f t="shared" si="17"/>
        <v>4616434</v>
      </c>
      <c r="IL86" s="247">
        <f t="shared" si="17"/>
        <v>3968188</v>
      </c>
      <c r="IM86" s="247">
        <f t="shared" si="17"/>
        <v>5059701</v>
      </c>
      <c r="IN86" s="247">
        <f t="shared" si="17"/>
        <v>5847112</v>
      </c>
      <c r="IO86" s="247">
        <f t="shared" si="17"/>
        <v>98.448240000000013</v>
      </c>
      <c r="IP86" s="247">
        <f t="shared" si="17"/>
        <v>924733</v>
      </c>
      <c r="IQ86" s="247">
        <f t="shared" si="17"/>
        <v>444.59811000000002</v>
      </c>
      <c r="IR86" s="247">
        <f t="shared" si="17"/>
        <v>97.296889999999991</v>
      </c>
      <c r="IS86" s="247">
        <f t="shared" si="17"/>
        <v>887.25036000000023</v>
      </c>
      <c r="IT86" s="247">
        <f t="shared" si="17"/>
        <v>13.882079999999998</v>
      </c>
      <c r="IU86" s="247">
        <f t="shared" si="17"/>
        <v>42.051240000000014</v>
      </c>
      <c r="IV86" s="247">
        <f t="shared" si="17"/>
        <v>1040.4804999999999</v>
      </c>
      <c r="IW86" s="247">
        <f t="shared" si="17"/>
        <v>708.34344000000021</v>
      </c>
      <c r="IX86" s="247">
        <f t="shared" si="17"/>
        <v>156.09171000000003</v>
      </c>
      <c r="IY86" s="247">
        <f t="shared" si="17"/>
        <v>0</v>
      </c>
      <c r="IZ86" s="247">
        <f t="shared" si="17"/>
        <v>0.13784999999999997</v>
      </c>
      <c r="JA86" s="247">
        <f t="shared" si="17"/>
        <v>30.270039999999998</v>
      </c>
      <c r="JB86" s="247">
        <f t="shared" si="17"/>
        <v>6.0399999999999995E-2</v>
      </c>
      <c r="JC86" s="247">
        <f t="shared" si="17"/>
        <v>6.6020600000000007</v>
      </c>
      <c r="JD86" s="247">
        <f t="shared" si="17"/>
        <v>31.947520000000004</v>
      </c>
      <c r="JE86" s="247">
        <f t="shared" si="17"/>
        <v>271.38679999999999</v>
      </c>
      <c r="JF86" s="247">
        <f t="shared" si="17"/>
        <v>103.78328999999998</v>
      </c>
      <c r="JG86" s="247">
        <f t="shared" si="17"/>
        <v>12.168619999999999</v>
      </c>
      <c r="JH86" s="247">
        <f t="shared" si="17"/>
        <v>63190</v>
      </c>
      <c r="JI86" s="247">
        <f t="shared" si="17"/>
        <v>128.37622999999996</v>
      </c>
      <c r="JJ86" s="247">
        <f t="shared" si="17"/>
        <v>181.46818999999996</v>
      </c>
      <c r="JK86" s="247">
        <f t="shared" si="17"/>
        <v>22582</v>
      </c>
      <c r="JL86" s="247">
        <f t="shared" si="17"/>
        <v>11714</v>
      </c>
      <c r="JM86" s="247">
        <f t="shared" si="17"/>
        <v>999.1168799999997</v>
      </c>
      <c r="JN86" s="247">
        <f t="shared" si="17"/>
        <v>109.30522000000001</v>
      </c>
      <c r="JO86" s="247">
        <f t="shared" si="17"/>
        <v>81.292630000000003</v>
      </c>
      <c r="JP86" s="247">
        <f t="shared" si="17"/>
        <v>15.61271</v>
      </c>
      <c r="JQ86" s="247">
        <f t="shared" si="17"/>
        <v>3.2003399999999997</v>
      </c>
      <c r="JR86" s="247">
        <f t="shared" si="17"/>
        <v>24.811569999999993</v>
      </c>
      <c r="JS86" s="247">
        <f t="shared" si="17"/>
        <v>792</v>
      </c>
      <c r="JT86" s="247">
        <f t="shared" si="17"/>
        <v>1140</v>
      </c>
      <c r="JU86" s="247">
        <f t="shared" ref="JU86:MF86" si="18">SUMIF($GM3:$GM82, "=County",JU3:JU82)</f>
        <v>77.986989999999977</v>
      </c>
      <c r="JV86" s="247">
        <f t="shared" si="18"/>
        <v>865205</v>
      </c>
      <c r="JW86" s="247">
        <f t="shared" si="18"/>
        <v>2156.7930899999997</v>
      </c>
      <c r="JX86" s="247">
        <f t="shared" si="18"/>
        <v>568757</v>
      </c>
      <c r="JY86" s="247">
        <f t="shared" si="18"/>
        <v>388.78715999999991</v>
      </c>
      <c r="JZ86" s="247">
        <f t="shared" si="18"/>
        <v>2840.6254500000005</v>
      </c>
      <c r="KA86" s="247">
        <f t="shared" si="18"/>
        <v>10.64837</v>
      </c>
      <c r="KB86" s="247">
        <f t="shared" si="18"/>
        <v>136515</v>
      </c>
      <c r="KC86" s="247">
        <f t="shared" si="18"/>
        <v>46.691969999999998</v>
      </c>
      <c r="KD86" s="247">
        <f t="shared" si="18"/>
        <v>37.421830000000007</v>
      </c>
      <c r="KE86" s="247">
        <f t="shared" si="18"/>
        <v>55.804430000000011</v>
      </c>
      <c r="KF86" s="247">
        <f t="shared" si="18"/>
        <v>615.20782999999994</v>
      </c>
      <c r="KG86" s="247">
        <f t="shared" si="18"/>
        <v>500.94112000000013</v>
      </c>
      <c r="KH86" s="247">
        <f t="shared" si="18"/>
        <v>342.47681000000006</v>
      </c>
      <c r="KI86" s="247">
        <f t="shared" si="18"/>
        <v>2115.5104600000004</v>
      </c>
      <c r="KJ86" s="247">
        <f t="shared" si="18"/>
        <v>2662762</v>
      </c>
      <c r="KK86" s="247">
        <f t="shared" si="18"/>
        <v>1983082</v>
      </c>
      <c r="KL86" s="247">
        <f t="shared" si="18"/>
        <v>4.5950499999999996</v>
      </c>
      <c r="KM86" s="247">
        <f t="shared" si="18"/>
        <v>49.512370000000004</v>
      </c>
      <c r="KN86" s="247">
        <f t="shared" si="18"/>
        <v>5.4616600000000011</v>
      </c>
      <c r="KO86" s="247">
        <f t="shared" si="18"/>
        <v>0.82752000000000003</v>
      </c>
      <c r="KP86" s="247">
        <f t="shared" si="18"/>
        <v>8.5862099999999977</v>
      </c>
      <c r="KQ86" s="247">
        <f t="shared" si="18"/>
        <v>1.0122100000000001</v>
      </c>
      <c r="KR86" s="247">
        <f t="shared" si="18"/>
        <v>53.862443700000007</v>
      </c>
      <c r="KS86" s="247">
        <f t="shared" si="18"/>
        <v>12.775842799999996</v>
      </c>
      <c r="KT86" s="247">
        <f t="shared" si="18"/>
        <v>45.224157199999993</v>
      </c>
      <c r="KU86" s="247">
        <f t="shared" si="18"/>
        <v>14.684736700000004</v>
      </c>
      <c r="KV86" s="247">
        <f t="shared" si="18"/>
        <v>43.315263300000012</v>
      </c>
      <c r="KW86" s="247">
        <f t="shared" si="18"/>
        <v>6.441314199999999</v>
      </c>
      <c r="KX86" s="247">
        <f t="shared" si="18"/>
        <v>0.86069039999999974</v>
      </c>
      <c r="KY86" s="247">
        <f t="shared" si="18"/>
        <v>10.4608293</v>
      </c>
      <c r="KZ86" s="247">
        <f t="shared" si="18"/>
        <v>0.7542844999999998</v>
      </c>
      <c r="LA86" s="247">
        <f t="shared" si="18"/>
        <v>10.233448999999998</v>
      </c>
      <c r="LB86" s="247">
        <f t="shared" si="18"/>
        <v>4.8263386999999991</v>
      </c>
      <c r="LC86" s="247">
        <f t="shared" si="18"/>
        <v>30.864407600000007</v>
      </c>
      <c r="LD86" s="247">
        <f t="shared" si="18"/>
        <v>41.325236699999991</v>
      </c>
      <c r="LE86" s="247">
        <f t="shared" si="18"/>
        <v>0.82527629999999996</v>
      </c>
      <c r="LF86" s="247">
        <f t="shared" si="18"/>
        <v>48.638819300000002</v>
      </c>
      <c r="LG86" s="247">
        <f t="shared" si="18"/>
        <v>2.3339886999999999</v>
      </c>
      <c r="LH86" s="247">
        <f t="shared" si="18"/>
        <v>6.201914900000002</v>
      </c>
      <c r="LI86" s="247">
        <f t="shared" si="18"/>
        <v>679652</v>
      </c>
      <c r="LJ86" s="247">
        <f t="shared" si="18"/>
        <v>376.37104000000005</v>
      </c>
      <c r="LK86" s="247">
        <f t="shared" si="18"/>
        <v>1491618</v>
      </c>
      <c r="LL86" s="247">
        <f t="shared" si="18"/>
        <v>1722026</v>
      </c>
      <c r="LM86" s="247">
        <f t="shared" si="18"/>
        <v>240663</v>
      </c>
      <c r="LN86" s="247">
        <f t="shared" si="18"/>
        <v>44.375608200000009</v>
      </c>
      <c r="LO86" s="247">
        <f t="shared" si="18"/>
        <v>7.1241544999999977</v>
      </c>
      <c r="LP86" s="247">
        <f t="shared" si="18"/>
        <v>6.5002377000000022</v>
      </c>
      <c r="LQ86" s="247">
        <f t="shared" si="18"/>
        <v>26.37189</v>
      </c>
      <c r="LR86" s="247">
        <f t="shared" si="18"/>
        <v>78.883719999999983</v>
      </c>
      <c r="LS86" s="247">
        <f t="shared" si="18"/>
        <v>19.662630000000007</v>
      </c>
      <c r="LT86" s="247">
        <f t="shared" si="18"/>
        <v>1858</v>
      </c>
      <c r="LU86" s="247">
        <f t="shared" si="18"/>
        <v>188.70896999999999</v>
      </c>
      <c r="LV86" s="247">
        <f t="shared" si="18"/>
        <v>1548</v>
      </c>
      <c r="LW86" s="247">
        <f t="shared" si="18"/>
        <v>143.31627</v>
      </c>
      <c r="LX86" s="247">
        <f t="shared" si="18"/>
        <v>14.029119999999999</v>
      </c>
      <c r="LY86" s="247">
        <f t="shared" si="18"/>
        <v>13.494960000000003</v>
      </c>
      <c r="LZ86" s="247">
        <f t="shared" si="18"/>
        <v>2.1362736999999989</v>
      </c>
      <c r="MA86" s="247">
        <f t="shared" si="18"/>
        <v>5.2320400000000003E-2</v>
      </c>
      <c r="MB86" s="247">
        <f t="shared" si="18"/>
        <v>13.287555900000003</v>
      </c>
      <c r="MC86" s="247">
        <f t="shared" si="18"/>
        <v>0</v>
      </c>
      <c r="MD86" s="247">
        <f t="shared" si="18"/>
        <v>10.872915899999999</v>
      </c>
      <c r="ME86" s="247">
        <f t="shared" si="18"/>
        <v>2.2176800000000003E-2</v>
      </c>
      <c r="MF86" s="247">
        <f t="shared" si="18"/>
        <v>40.186831599999991</v>
      </c>
      <c r="MG86" s="247">
        <f t="shared" ref="MG86:MH86" si="19">SUMIF($GM3:$GM82, "=County",MG3:MG82)</f>
        <v>3.7598206999999997</v>
      </c>
      <c r="MH86" s="247">
        <f t="shared" si="19"/>
        <v>19.919054599999999</v>
      </c>
    </row>
    <row r="87" spans="1:347" s="260" customFormat="1" ht="13.5" thickBot="1" x14ac:dyDescent="0.25">
      <c r="B87" s="656"/>
      <c r="C87" s="248"/>
      <c r="D87" s="259" t="s">
        <v>3001</v>
      </c>
      <c r="E87" s="248"/>
      <c r="F87" s="248"/>
      <c r="G87" s="248"/>
      <c r="H87" s="248"/>
      <c r="I87" s="248"/>
      <c r="J87" s="248"/>
      <c r="K87" s="248"/>
      <c r="L87" s="248"/>
      <c r="M87" s="248"/>
      <c r="N87" s="248"/>
      <c r="O87" s="248"/>
      <c r="P87" s="248"/>
      <c r="Q87" s="248"/>
      <c r="R87" s="248"/>
      <c r="S87" s="248"/>
      <c r="T87" s="248"/>
      <c r="U87" s="248"/>
      <c r="V87" s="248"/>
      <c r="W87" s="256"/>
      <c r="X87" s="248">
        <f>AVERAGEIF($GM3:$GM82, "=County",X3:X82)</f>
        <v>0.94827586206896552</v>
      </c>
      <c r="Y87" s="248">
        <f t="shared" ref="Y87:CJ87" si="20">AVERAGEIF($GM3:$GM82, "=County",Y3:Y82)</f>
        <v>3.9137931034482758</v>
      </c>
      <c r="Z87" s="248">
        <f t="shared" si="20"/>
        <v>0.32758620689655171</v>
      </c>
      <c r="AA87" s="248">
        <f t="shared" si="20"/>
        <v>0.68965517241379315</v>
      </c>
      <c r="AB87" s="248">
        <f t="shared" si="20"/>
        <v>11596.413793103447</v>
      </c>
      <c r="AC87" s="248">
        <f t="shared" si="20"/>
        <v>10.698793103448276</v>
      </c>
      <c r="AD87" s="248">
        <f t="shared" si="20"/>
        <v>0.44724137931034486</v>
      </c>
      <c r="AE87" s="248">
        <f t="shared" si="20"/>
        <v>11.146034482758619</v>
      </c>
      <c r="AF87" s="248">
        <f t="shared" si="20"/>
        <v>28.156034482758614</v>
      </c>
      <c r="AG87" s="248">
        <f t="shared" si="20"/>
        <v>39.302068965517243</v>
      </c>
      <c r="AH87" s="86">
        <f>AC86/AG86</f>
        <v>0.27221959008914154</v>
      </c>
      <c r="AI87" s="248">
        <f t="shared" si="20"/>
        <v>73424.482758620696</v>
      </c>
      <c r="AJ87" s="248" t="e">
        <f t="shared" si="20"/>
        <v>#DIV/0!</v>
      </c>
      <c r="AK87" s="248" t="e">
        <f t="shared" si="20"/>
        <v>#DIV/0!</v>
      </c>
      <c r="AL87" s="248">
        <f t="shared" si="20"/>
        <v>37588.603773584902</v>
      </c>
      <c r="AM87" s="248">
        <f t="shared" si="20"/>
        <v>10.603888888888889</v>
      </c>
      <c r="AN87" s="248">
        <f t="shared" si="20"/>
        <v>14.018627450980391</v>
      </c>
      <c r="AO87" s="248">
        <f t="shared" si="20"/>
        <v>13.562448979591839</v>
      </c>
      <c r="AP87" s="248">
        <f t="shared" si="20"/>
        <v>198016.1551724138</v>
      </c>
      <c r="AQ87" s="248">
        <f t="shared" si="20"/>
        <v>2370823.0517241377</v>
      </c>
      <c r="AR87" s="248">
        <f t="shared" si="20"/>
        <v>2568839.2068965519</v>
      </c>
      <c r="AS87" s="248">
        <f t="shared" si="20"/>
        <v>155172.22413793104</v>
      </c>
      <c r="AT87" s="248">
        <f t="shared" si="20"/>
        <v>6541.5172413793107</v>
      </c>
      <c r="AU87" s="248">
        <f t="shared" si="20"/>
        <v>161713.74137931035</v>
      </c>
      <c r="AV87" s="248">
        <f t="shared" si="20"/>
        <v>15217.155172413793</v>
      </c>
      <c r="AW87" s="248">
        <f t="shared" si="20"/>
        <v>6318.0517241379312</v>
      </c>
      <c r="AX87" s="248">
        <f t="shared" si="20"/>
        <v>21535.206896551725</v>
      </c>
      <c r="AY87" s="248">
        <f t="shared" si="20"/>
        <v>173880.81034482759</v>
      </c>
      <c r="AZ87" s="248">
        <f t="shared" si="20"/>
        <v>2925968.9655172415</v>
      </c>
      <c r="BA87" s="248">
        <f t="shared" si="20"/>
        <v>1452192.5</v>
      </c>
      <c r="BB87" s="248">
        <f t="shared" si="20"/>
        <v>502847.03448275861</v>
      </c>
      <c r="BC87" s="248">
        <f t="shared" si="20"/>
        <v>1955039.551724138</v>
      </c>
      <c r="BD87" s="248">
        <f t="shared" si="20"/>
        <v>223218.8275862069</v>
      </c>
      <c r="BE87" s="248">
        <f t="shared" si="20"/>
        <v>46750.431034482761</v>
      </c>
      <c r="BF87" s="248">
        <f t="shared" si="20"/>
        <v>35772.775862068964</v>
      </c>
      <c r="BG87" s="248">
        <f t="shared" si="20"/>
        <v>305742.03448275861</v>
      </c>
      <c r="BH87" s="248">
        <f t="shared" si="20"/>
        <v>496101.13793103449</v>
      </c>
      <c r="BI87" s="248">
        <f t="shared" si="20"/>
        <v>2756882.7241379311</v>
      </c>
      <c r="BJ87" s="248">
        <f t="shared" si="20"/>
        <v>140854.89655172414</v>
      </c>
      <c r="BK87" s="248">
        <f t="shared" si="20"/>
        <v>3.5394156896551732E-2</v>
      </c>
      <c r="BL87" s="248">
        <f t="shared" si="20"/>
        <v>17020.655172413793</v>
      </c>
      <c r="BM87" s="248">
        <f t="shared" si="20"/>
        <v>40.086206896551722</v>
      </c>
      <c r="BN87" s="248">
        <f t="shared" si="20"/>
        <v>2328.155172413793</v>
      </c>
      <c r="BO87" s="248">
        <f t="shared" si="20"/>
        <v>1295.3275862068965</v>
      </c>
      <c r="BP87" s="248">
        <f t="shared" si="20"/>
        <v>20684.224137931036</v>
      </c>
      <c r="BQ87" s="248">
        <f t="shared" si="20"/>
        <v>211906.4827586207</v>
      </c>
      <c r="BR87" s="248">
        <f t="shared" si="20"/>
        <v>64596.793103448275</v>
      </c>
      <c r="BS87" s="248">
        <f t="shared" si="20"/>
        <v>69934.827586206899</v>
      </c>
      <c r="BT87" s="248">
        <f t="shared" si="20"/>
        <v>134531.62068965516</v>
      </c>
      <c r="BU87" s="248">
        <f t="shared" si="20"/>
        <v>54831.534482758623</v>
      </c>
      <c r="BV87" s="248">
        <f t="shared" si="20"/>
        <v>25700.603448275862</v>
      </c>
      <c r="BW87" s="248">
        <f t="shared" si="20"/>
        <v>80532.137931034478</v>
      </c>
      <c r="BX87" s="248">
        <f t="shared" si="20"/>
        <v>8545.2653061224482</v>
      </c>
      <c r="BY87" s="248">
        <f t="shared" si="20"/>
        <v>1666.2857142857142</v>
      </c>
      <c r="BZ87" s="248">
        <f t="shared" si="20"/>
        <v>10140.113636363636</v>
      </c>
      <c r="CA87" s="248">
        <f t="shared" si="20"/>
        <v>223489.6551724138</v>
      </c>
      <c r="CB87" s="248" t="e">
        <f t="shared" si="20"/>
        <v>#DIV/0!</v>
      </c>
      <c r="CC87" s="248">
        <f t="shared" si="20"/>
        <v>223489.6551724138</v>
      </c>
      <c r="CD87" s="248">
        <f t="shared" si="20"/>
        <v>2754.5689655172414</v>
      </c>
      <c r="CE87" s="248">
        <f t="shared" si="20"/>
        <v>37672</v>
      </c>
      <c r="CF87" s="248">
        <f t="shared" si="20"/>
        <v>6.5862068965517242</v>
      </c>
      <c r="CG87" s="248">
        <f t="shared" si="20"/>
        <v>67</v>
      </c>
      <c r="CH87" s="248">
        <f t="shared" si="20"/>
        <v>73.58620689655173</v>
      </c>
      <c r="CI87" s="248">
        <f t="shared" si="20"/>
        <v>9956.3793103448279</v>
      </c>
      <c r="CJ87" s="248">
        <f t="shared" si="20"/>
        <v>98390.396551724145</v>
      </c>
      <c r="CK87" s="248">
        <f t="shared" ref="CK87:EV87" si="21">AVERAGEIF($GM3:$GM82, "=County",CK3:CK82)</f>
        <v>9742.810344827587</v>
      </c>
      <c r="CL87" s="248">
        <f t="shared" si="21"/>
        <v>975.29310344827582</v>
      </c>
      <c r="CM87" s="248">
        <f t="shared" si="21"/>
        <v>52.086206896551722</v>
      </c>
      <c r="CN87" s="248">
        <f t="shared" si="21"/>
        <v>42.979591836734691</v>
      </c>
      <c r="CO87" s="248">
        <f t="shared" si="21"/>
        <v>298.32758620689657</v>
      </c>
      <c r="CP87" s="248">
        <f t="shared" si="21"/>
        <v>188855.81034482759</v>
      </c>
      <c r="CQ87" s="248">
        <f t="shared" si="21"/>
        <v>89582.603448275855</v>
      </c>
      <c r="CR87" s="248">
        <f t="shared" si="21"/>
        <v>278438.41379310342</v>
      </c>
      <c r="CS87" s="248">
        <f t="shared" si="21"/>
        <v>30118.148936170212</v>
      </c>
      <c r="CT87" s="248">
        <f t="shared" si="21"/>
        <v>2220</v>
      </c>
      <c r="CU87" s="248">
        <f t="shared" si="21"/>
        <v>33147.111111111109</v>
      </c>
      <c r="CV87" s="248">
        <f t="shared" si="21"/>
        <v>249726.6724137931</v>
      </c>
      <c r="CW87" s="248">
        <f t="shared" si="21"/>
        <v>56989.086206896551</v>
      </c>
      <c r="CX87" s="248">
        <f t="shared" si="21"/>
        <v>306715.75862068968</v>
      </c>
      <c r="CY87" s="248">
        <f t="shared" si="21"/>
        <v>611091.29310344823</v>
      </c>
      <c r="CZ87" s="248">
        <f t="shared" si="21"/>
        <v>5038.5384615384619</v>
      </c>
      <c r="DA87" s="248" t="e">
        <f t="shared" si="21"/>
        <v>#DIV/0!</v>
      </c>
      <c r="DB87" s="248">
        <f t="shared" si="21"/>
        <v>615608.60344827583</v>
      </c>
      <c r="DC87" s="248">
        <f t="shared" si="21"/>
        <v>44264.431034482761</v>
      </c>
      <c r="DD87" s="248">
        <f t="shared" si="21"/>
        <v>6988.4827586206893</v>
      </c>
      <c r="DE87" s="248">
        <f t="shared" si="21"/>
        <v>51252.913793103449</v>
      </c>
      <c r="DF87" s="248">
        <f t="shared" si="21"/>
        <v>86582.913793103449</v>
      </c>
      <c r="DG87" s="248">
        <f t="shared" si="21"/>
        <v>22871.293103448275</v>
      </c>
      <c r="DH87" s="248">
        <f t="shared" si="21"/>
        <v>916.32</v>
      </c>
      <c r="DI87" s="248">
        <f t="shared" si="21"/>
        <v>30254.741379310344</v>
      </c>
      <c r="DJ87" s="248" t="e">
        <f t="shared" si="21"/>
        <v>#DIV/0!</v>
      </c>
      <c r="DK87" s="248">
        <f t="shared" si="21"/>
        <v>130847.3448275862</v>
      </c>
      <c r="DL87" s="248">
        <f t="shared" si="21"/>
        <v>218931.74545454545</v>
      </c>
      <c r="DM87" s="248">
        <f t="shared" si="21"/>
        <v>622354.17647058819</v>
      </c>
      <c r="DN87" s="248">
        <f t="shared" si="21"/>
        <v>11923.740740740741</v>
      </c>
      <c r="DO87" s="248">
        <f t="shared" si="21"/>
        <v>29627.333333333332</v>
      </c>
      <c r="DP87" s="248">
        <f t="shared" si="21"/>
        <v>775725.3448275862</v>
      </c>
      <c r="DQ87" s="248">
        <f t="shared" si="21"/>
        <v>1041.1071428571429</v>
      </c>
      <c r="DR87" s="248">
        <f t="shared" si="21"/>
        <v>62110.396551724138</v>
      </c>
      <c r="DS87" s="248">
        <f t="shared" si="21"/>
        <v>14820.072727272727</v>
      </c>
      <c r="DT87" s="248">
        <f t="shared" si="21"/>
        <v>76163.913793103449</v>
      </c>
      <c r="DU87" s="248">
        <f t="shared" si="21"/>
        <v>509945.87931034481</v>
      </c>
      <c r="DV87" s="248">
        <f t="shared" si="21"/>
        <v>281.36206896551727</v>
      </c>
      <c r="DW87" s="248">
        <f t="shared" si="21"/>
        <v>58.075471698113205</v>
      </c>
      <c r="DX87" s="248">
        <f t="shared" si="21"/>
        <v>738.79310344827582</v>
      </c>
      <c r="DY87" s="248">
        <f t="shared" si="21"/>
        <v>249.03703703703704</v>
      </c>
      <c r="DZ87" s="248">
        <f t="shared" si="21"/>
        <v>115.46153846153847</v>
      </c>
      <c r="EA87" s="248">
        <f t="shared" si="21"/>
        <v>10.931818181818182</v>
      </c>
      <c r="EB87" s="248">
        <f t="shared" si="21"/>
        <v>1416.8965517241379</v>
      </c>
      <c r="EC87" s="248">
        <f t="shared" si="21"/>
        <v>3341.3793103448274</v>
      </c>
      <c r="ED87" s="248">
        <f t="shared" si="21"/>
        <v>1058.8846153846155</v>
      </c>
      <c r="EE87" s="248">
        <f t="shared" si="21"/>
        <v>4290.7241379310344</v>
      </c>
      <c r="EF87" s="248">
        <f t="shared" si="21"/>
        <v>22415.396551724138</v>
      </c>
      <c r="EG87" s="248">
        <f t="shared" si="21"/>
        <v>6235.6037735849059</v>
      </c>
      <c r="EH87" s="248">
        <f t="shared" si="21"/>
        <v>28113.448275862069</v>
      </c>
      <c r="EI87" s="248">
        <f t="shared" si="21"/>
        <v>1797.22</v>
      </c>
      <c r="EJ87" s="248">
        <f t="shared" si="21"/>
        <v>572.65116279069764</v>
      </c>
      <c r="EK87" s="248">
        <f t="shared" si="21"/>
        <v>2244.8039215686276</v>
      </c>
      <c r="EL87" s="248">
        <f t="shared" si="21"/>
        <v>34378.051724137928</v>
      </c>
      <c r="EM87" s="248">
        <f t="shared" si="21"/>
        <v>31.625</v>
      </c>
      <c r="EN87" s="248">
        <f t="shared" si="21"/>
        <v>427.375</v>
      </c>
      <c r="EO87" s="248">
        <f t="shared" si="21"/>
        <v>147.3125</v>
      </c>
      <c r="EP87" s="248">
        <f t="shared" si="21"/>
        <v>746.07142857142856</v>
      </c>
      <c r="EQ87" s="248">
        <f t="shared" si="21"/>
        <v>1296.6666666666667</v>
      </c>
      <c r="ER87" s="248">
        <f t="shared" si="21"/>
        <v>13764.326923076924</v>
      </c>
      <c r="ES87" s="248">
        <f t="shared" si="21"/>
        <v>98406.254545454547</v>
      </c>
      <c r="ET87" s="248">
        <f t="shared" si="21"/>
        <v>13244.333333333334</v>
      </c>
      <c r="EU87" s="248">
        <f t="shared" si="21"/>
        <v>14846.571428571429</v>
      </c>
      <c r="EV87" s="248">
        <f t="shared" si="21"/>
        <v>756.05357142857144</v>
      </c>
      <c r="EW87" s="248">
        <f t="shared" ref="EW87:HH87" si="22">AVERAGEIF($GM3:$GM82, "=County",EW3:EW82)</f>
        <v>1063.7719298245613</v>
      </c>
      <c r="EX87" s="248" t="e">
        <f t="shared" si="22"/>
        <v>#DIV/0!</v>
      </c>
      <c r="EY87" s="248">
        <f t="shared" si="22"/>
        <v>51.775862068965516</v>
      </c>
      <c r="EZ87" s="248">
        <f t="shared" si="22"/>
        <v>103.01724137931035</v>
      </c>
      <c r="FA87" s="248">
        <f t="shared" si="22"/>
        <v>120635.86206896552</v>
      </c>
      <c r="FB87" s="248">
        <f t="shared" si="22"/>
        <v>1032869.3571428572</v>
      </c>
      <c r="FC87" s="248">
        <f t="shared" si="22"/>
        <v>31556.78947368421</v>
      </c>
      <c r="FD87" s="248" t="e">
        <f t="shared" si="22"/>
        <v>#DIV/0!</v>
      </c>
      <c r="FE87" s="248" t="e">
        <f t="shared" si="22"/>
        <v>#DIV/0!</v>
      </c>
      <c r="FF87" s="248" t="e">
        <f t="shared" si="22"/>
        <v>#DIV/0!</v>
      </c>
      <c r="FG87" s="248" t="e">
        <f t="shared" si="22"/>
        <v>#DIV/0!</v>
      </c>
      <c r="FH87" s="248" t="e">
        <f t="shared" si="22"/>
        <v>#DIV/0!</v>
      </c>
      <c r="FI87" s="248" t="e">
        <f t="shared" si="22"/>
        <v>#DIV/0!</v>
      </c>
      <c r="FJ87" s="248" t="e">
        <f t="shared" si="22"/>
        <v>#DIV/0!</v>
      </c>
      <c r="FK87" s="248" t="e">
        <f t="shared" si="22"/>
        <v>#DIV/0!</v>
      </c>
      <c r="FL87" s="248" t="e">
        <f t="shared" si="22"/>
        <v>#DIV/0!</v>
      </c>
      <c r="FM87" s="248" t="e">
        <f t="shared" si="22"/>
        <v>#DIV/0!</v>
      </c>
      <c r="FN87" s="248" t="e">
        <f t="shared" si="22"/>
        <v>#DIV/0!</v>
      </c>
      <c r="FO87" s="248" t="e">
        <f t="shared" si="22"/>
        <v>#DIV/0!</v>
      </c>
      <c r="FP87" s="248" t="e">
        <f t="shared" si="22"/>
        <v>#DIV/0!</v>
      </c>
      <c r="FQ87" s="248" t="e">
        <f t="shared" si="22"/>
        <v>#DIV/0!</v>
      </c>
      <c r="FR87" s="248" t="e">
        <f t="shared" si="22"/>
        <v>#DIV/0!</v>
      </c>
      <c r="FS87" s="248" t="e">
        <f t="shared" si="22"/>
        <v>#DIV/0!</v>
      </c>
      <c r="FT87" s="248" t="e">
        <f t="shared" si="22"/>
        <v>#DIV/0!</v>
      </c>
      <c r="FU87" s="248" t="e">
        <f t="shared" si="22"/>
        <v>#DIV/0!</v>
      </c>
      <c r="FV87" s="248" t="e">
        <f t="shared" si="22"/>
        <v>#DIV/0!</v>
      </c>
      <c r="FW87" s="248" t="e">
        <f t="shared" si="22"/>
        <v>#DIV/0!</v>
      </c>
      <c r="FX87" s="248" t="e">
        <f t="shared" si="22"/>
        <v>#DIV/0!</v>
      </c>
      <c r="FY87" s="248" t="e">
        <f t="shared" si="22"/>
        <v>#DIV/0!</v>
      </c>
      <c r="FZ87" s="248" t="e">
        <f t="shared" si="22"/>
        <v>#DIV/0!</v>
      </c>
      <c r="GA87" s="248" t="e">
        <f t="shared" si="22"/>
        <v>#DIV/0!</v>
      </c>
      <c r="GB87" s="248" t="e">
        <f t="shared" si="22"/>
        <v>#DIV/0!</v>
      </c>
      <c r="GC87" s="248" t="e">
        <f t="shared" si="22"/>
        <v>#DIV/0!</v>
      </c>
      <c r="GD87" s="248" t="e">
        <f t="shared" si="22"/>
        <v>#DIV/0!</v>
      </c>
      <c r="GE87" s="248" t="e">
        <f t="shared" si="22"/>
        <v>#DIV/0!</v>
      </c>
      <c r="GF87" s="248" t="e">
        <f t="shared" si="22"/>
        <v>#DIV/0!</v>
      </c>
      <c r="GG87" s="248" t="e">
        <f t="shared" si="22"/>
        <v>#DIV/0!</v>
      </c>
      <c r="GH87" s="248" t="e">
        <f t="shared" si="22"/>
        <v>#DIV/0!</v>
      </c>
      <c r="GI87" s="248" t="e">
        <f t="shared" si="22"/>
        <v>#DIV/0!</v>
      </c>
      <c r="GJ87" s="248" t="e">
        <f t="shared" si="22"/>
        <v>#DIV/0!</v>
      </c>
      <c r="GK87" s="248">
        <f t="shared" si="22"/>
        <v>140540.24137931035</v>
      </c>
      <c r="GL87" s="248">
        <f t="shared" si="22"/>
        <v>2.0689655172413794</v>
      </c>
      <c r="GM87" s="248" t="e">
        <f t="shared" si="22"/>
        <v>#DIV/0!</v>
      </c>
      <c r="GN87" s="248" t="e">
        <f t="shared" si="22"/>
        <v>#DIV/0!</v>
      </c>
      <c r="GO87" s="248">
        <f t="shared" si="22"/>
        <v>1840.5</v>
      </c>
      <c r="GP87" s="248">
        <f t="shared" si="22"/>
        <v>210.93103448275863</v>
      </c>
      <c r="GQ87" s="248">
        <f t="shared" si="22"/>
        <v>6902.3275862068967</v>
      </c>
      <c r="GR87" s="248">
        <f t="shared" si="22"/>
        <v>88049.280701754382</v>
      </c>
      <c r="GS87" s="248">
        <f t="shared" si="22"/>
        <v>356.11764705882354</v>
      </c>
      <c r="GT87" s="248">
        <f t="shared" si="22"/>
        <v>34.156862745098039</v>
      </c>
      <c r="GU87" s="248">
        <f t="shared" si="22"/>
        <v>446.1764705882353</v>
      </c>
      <c r="GV87" s="248">
        <f t="shared" si="22"/>
        <v>11417.4</v>
      </c>
      <c r="GW87" s="248">
        <f t="shared" si="22"/>
        <v>0.81982482758620678</v>
      </c>
      <c r="GX87" s="248">
        <f t="shared" si="22"/>
        <v>0.13973931034482764</v>
      </c>
      <c r="GY87" s="248">
        <f t="shared" si="22"/>
        <v>23.280075172413788</v>
      </c>
      <c r="GZ87" s="248">
        <f t="shared" si="22"/>
        <v>26.855816034482764</v>
      </c>
      <c r="HA87" s="248">
        <f t="shared" si="22"/>
        <v>18.275285789473688</v>
      </c>
      <c r="HB87" s="248">
        <f t="shared" si="22"/>
        <v>4.8270775862068955</v>
      </c>
      <c r="HC87" s="248">
        <f t="shared" si="22"/>
        <v>3.4005784482758625</v>
      </c>
      <c r="HD87" s="248">
        <f t="shared" si="22"/>
        <v>0.52015172413793109</v>
      </c>
      <c r="HE87" s="248">
        <f t="shared" si="22"/>
        <v>35.385666206896552</v>
      </c>
      <c r="HF87" s="248">
        <f t="shared" si="22"/>
        <v>25.139203620689653</v>
      </c>
      <c r="HG87" s="248">
        <f t="shared" si="22"/>
        <v>3.8764127586206913</v>
      </c>
      <c r="HH87" s="248">
        <f t="shared" si="22"/>
        <v>5.9047725862068976</v>
      </c>
      <c r="HI87" s="248">
        <f t="shared" ref="HI87:JT87" si="23">AVERAGEIF($GM3:$GM82, "=County",HI3:HI82)</f>
        <v>4.1972793103448272</v>
      </c>
      <c r="HJ87" s="248">
        <f t="shared" si="23"/>
        <v>0.64520396551724146</v>
      </c>
      <c r="HK87" s="248">
        <f t="shared" si="23"/>
        <v>50.163279827586209</v>
      </c>
      <c r="HL87" s="248">
        <f t="shared" si="23"/>
        <v>35.564911379310345</v>
      </c>
      <c r="HM87" s="248">
        <f t="shared" si="23"/>
        <v>5.1805360344827598</v>
      </c>
      <c r="HN87" s="248">
        <f t="shared" si="23"/>
        <v>107.51851586206897</v>
      </c>
      <c r="HO87" s="248">
        <f t="shared" si="23"/>
        <v>76.086142931034502</v>
      </c>
      <c r="HP87" s="248">
        <f t="shared" si="23"/>
        <v>12.651241896551728</v>
      </c>
      <c r="HQ87" s="248">
        <f t="shared" si="23"/>
        <v>15.578902068965521</v>
      </c>
      <c r="HR87" s="248">
        <f t="shared" si="23"/>
        <v>11.084508620689657</v>
      </c>
      <c r="HS87" s="248">
        <f t="shared" si="23"/>
        <v>1.6336351724137932</v>
      </c>
      <c r="HT87" s="248">
        <f t="shared" si="23"/>
        <v>4.1742372413793101</v>
      </c>
      <c r="HU87" s="248">
        <f t="shared" si="23"/>
        <v>3.1797050000000011</v>
      </c>
      <c r="HV87" s="248">
        <f t="shared" si="23"/>
        <v>10.188042931034483</v>
      </c>
      <c r="HW87" s="248">
        <f t="shared" si="23"/>
        <v>11.802548448275864</v>
      </c>
      <c r="HX87" s="248">
        <f t="shared" si="23"/>
        <v>0.5546537931034482</v>
      </c>
      <c r="HY87" s="248">
        <f t="shared" si="23"/>
        <v>1.4271999999999998</v>
      </c>
      <c r="HZ87" s="248">
        <f t="shared" si="23"/>
        <v>0.51465896551724122</v>
      </c>
      <c r="IA87" s="248">
        <f t="shared" si="23"/>
        <v>0.20427913793103455</v>
      </c>
      <c r="IB87" s="248">
        <f t="shared" si="23"/>
        <v>5.6186206896551736E-3</v>
      </c>
      <c r="IC87" s="248">
        <f t="shared" si="23"/>
        <v>6.0317241379310342E-3</v>
      </c>
      <c r="ID87" s="248">
        <f t="shared" si="23"/>
        <v>0.77900655172413769</v>
      </c>
      <c r="IE87" s="248">
        <f t="shared" si="23"/>
        <v>2.854827586206897E-2</v>
      </c>
      <c r="IF87" s="248">
        <f t="shared" si="23"/>
        <v>0.16687775862068965</v>
      </c>
      <c r="IG87" s="248">
        <f t="shared" si="23"/>
        <v>2129.7413793103447</v>
      </c>
      <c r="IH87" s="248">
        <f t="shared" si="23"/>
        <v>13791.534482758621</v>
      </c>
      <c r="II87" s="248">
        <f t="shared" si="23"/>
        <v>12240.706896551725</v>
      </c>
      <c r="IJ87" s="248">
        <f t="shared" si="23"/>
        <v>12221.258620689656</v>
      </c>
      <c r="IK87" s="248">
        <f t="shared" si="23"/>
        <v>79593.68965517242</v>
      </c>
      <c r="IL87" s="248">
        <f t="shared" si="23"/>
        <v>68417.034482758623</v>
      </c>
      <c r="IM87" s="248">
        <f t="shared" si="23"/>
        <v>87236.224137931029</v>
      </c>
      <c r="IN87" s="248">
        <f t="shared" si="23"/>
        <v>100812.27586206897</v>
      </c>
      <c r="IO87" s="248">
        <f t="shared" si="23"/>
        <v>1.6973834482758623</v>
      </c>
      <c r="IP87" s="248">
        <f t="shared" si="23"/>
        <v>15943.672413793103</v>
      </c>
      <c r="IQ87" s="248">
        <f t="shared" si="23"/>
        <v>7.6654846551724143</v>
      </c>
      <c r="IR87" s="248">
        <f t="shared" si="23"/>
        <v>1.6775325862068964</v>
      </c>
      <c r="IS87" s="248">
        <f t="shared" si="23"/>
        <v>15.297420000000004</v>
      </c>
      <c r="IT87" s="248">
        <f t="shared" si="23"/>
        <v>0.2393462068965517</v>
      </c>
      <c r="IU87" s="248">
        <f t="shared" si="23"/>
        <v>0.72502137931034505</v>
      </c>
      <c r="IV87" s="248">
        <f t="shared" si="23"/>
        <v>17.939318965517238</v>
      </c>
      <c r="IW87" s="248">
        <f t="shared" si="23"/>
        <v>12.212817931034486</v>
      </c>
      <c r="IX87" s="248">
        <f t="shared" si="23"/>
        <v>2.6912363793103453</v>
      </c>
      <c r="IY87" s="248">
        <f t="shared" si="23"/>
        <v>0</v>
      </c>
      <c r="IZ87" s="248">
        <f t="shared" si="23"/>
        <v>2.376724137931034E-3</v>
      </c>
      <c r="JA87" s="248">
        <f t="shared" si="23"/>
        <v>0.52189724137931026</v>
      </c>
      <c r="JB87" s="248">
        <f t="shared" si="23"/>
        <v>1.0413793103448276E-3</v>
      </c>
      <c r="JC87" s="248">
        <f t="shared" si="23"/>
        <v>0.11382862068965519</v>
      </c>
      <c r="JD87" s="248">
        <f t="shared" si="23"/>
        <v>0.55081931034482767</v>
      </c>
      <c r="JE87" s="248">
        <f t="shared" si="23"/>
        <v>4.6790827586206891</v>
      </c>
      <c r="JF87" s="248">
        <f t="shared" si="23"/>
        <v>1.7893670689655168</v>
      </c>
      <c r="JG87" s="248">
        <f t="shared" si="23"/>
        <v>0.20980379310344827</v>
      </c>
      <c r="JH87" s="248">
        <f t="shared" si="23"/>
        <v>1089.4827586206898</v>
      </c>
      <c r="JI87" s="248">
        <f t="shared" si="23"/>
        <v>2.2133832758620682</v>
      </c>
      <c r="JJ87" s="248">
        <f t="shared" si="23"/>
        <v>3.1287618965517234</v>
      </c>
      <c r="JK87" s="248">
        <f t="shared" si="23"/>
        <v>389.34482758620692</v>
      </c>
      <c r="JL87" s="248">
        <f t="shared" si="23"/>
        <v>201.9655172413793</v>
      </c>
      <c r="JM87" s="248">
        <f t="shared" si="23"/>
        <v>17.226153103448272</v>
      </c>
      <c r="JN87" s="248">
        <f t="shared" si="23"/>
        <v>1.8845727586206897</v>
      </c>
      <c r="JO87" s="248">
        <f t="shared" si="23"/>
        <v>1.4015970689655173</v>
      </c>
      <c r="JP87" s="248">
        <f t="shared" si="23"/>
        <v>0.2691846551724138</v>
      </c>
      <c r="JQ87" s="248">
        <f t="shared" si="23"/>
        <v>5.5178275862068964E-2</v>
      </c>
      <c r="JR87" s="248">
        <f t="shared" si="23"/>
        <v>0.42778568965517227</v>
      </c>
      <c r="JS87" s="248">
        <f t="shared" si="23"/>
        <v>14.142857142857142</v>
      </c>
      <c r="JT87" s="248">
        <f t="shared" si="23"/>
        <v>20</v>
      </c>
      <c r="JU87" s="248">
        <f t="shared" ref="JU87:MF87" si="24">AVERAGEIF($GM3:$GM82, "=County",JU3:JU82)</f>
        <v>1.3446032758620685</v>
      </c>
      <c r="JV87" s="248">
        <f t="shared" si="24"/>
        <v>14917.327586206897</v>
      </c>
      <c r="JW87" s="248">
        <f t="shared" si="24"/>
        <v>37.186087758620687</v>
      </c>
      <c r="JX87" s="248">
        <f t="shared" si="24"/>
        <v>9806.1551724137935</v>
      </c>
      <c r="JY87" s="248">
        <f t="shared" si="24"/>
        <v>6.7032268965517225</v>
      </c>
      <c r="JZ87" s="248">
        <f t="shared" si="24"/>
        <v>48.976300862068975</v>
      </c>
      <c r="KA87" s="248">
        <f t="shared" si="24"/>
        <v>0.18359258620689656</v>
      </c>
      <c r="KB87" s="248">
        <f t="shared" si="24"/>
        <v>2482.090909090909</v>
      </c>
      <c r="KC87" s="248">
        <f t="shared" si="24"/>
        <v>0.80503396551724138</v>
      </c>
      <c r="KD87" s="248">
        <f t="shared" si="24"/>
        <v>0.64520396551724146</v>
      </c>
      <c r="KE87" s="248">
        <f t="shared" si="24"/>
        <v>0.9621453448275864</v>
      </c>
      <c r="KF87" s="248">
        <f t="shared" si="24"/>
        <v>10.607031551724138</v>
      </c>
      <c r="KG87" s="248">
        <f t="shared" si="24"/>
        <v>8.6369158620689674</v>
      </c>
      <c r="KH87" s="248">
        <f t="shared" si="24"/>
        <v>5.9047725862068976</v>
      </c>
      <c r="KI87" s="248">
        <f t="shared" si="24"/>
        <v>36.474318275862075</v>
      </c>
      <c r="KJ87" s="248">
        <f t="shared" si="24"/>
        <v>45909.689655172413</v>
      </c>
      <c r="KK87" s="248">
        <f t="shared" si="24"/>
        <v>34191.068965517239</v>
      </c>
      <c r="KL87" s="248">
        <f t="shared" si="24"/>
        <v>7.922499999999999E-2</v>
      </c>
      <c r="KM87" s="248">
        <f t="shared" si="24"/>
        <v>0.85366155172413805</v>
      </c>
      <c r="KN87" s="248">
        <f t="shared" si="24"/>
        <v>9.4166551724137945E-2</v>
      </c>
      <c r="KO87" s="248">
        <f t="shared" si="24"/>
        <v>1.4267586206896552E-2</v>
      </c>
      <c r="KP87" s="248">
        <f t="shared" si="24"/>
        <v>0.14803810344827581</v>
      </c>
      <c r="KQ87" s="248">
        <f t="shared" si="24"/>
        <v>1.745189655172414E-2</v>
      </c>
      <c r="KR87" s="248">
        <f t="shared" si="24"/>
        <v>0.92866282241379328</v>
      </c>
      <c r="KS87" s="248">
        <f t="shared" si="24"/>
        <v>0.22027315172413786</v>
      </c>
      <c r="KT87" s="248">
        <f t="shared" si="24"/>
        <v>0.77972684827586192</v>
      </c>
      <c r="KU87" s="248">
        <f t="shared" si="24"/>
        <v>0.25318511551724143</v>
      </c>
      <c r="KV87" s="248">
        <f t="shared" si="24"/>
        <v>0.74681488448275879</v>
      </c>
      <c r="KW87" s="248">
        <f t="shared" si="24"/>
        <v>0.11105714137931033</v>
      </c>
      <c r="KX87" s="248">
        <f t="shared" si="24"/>
        <v>1.483948965517241E-2</v>
      </c>
      <c r="KY87" s="248">
        <f t="shared" si="24"/>
        <v>0.18035912586206898</v>
      </c>
      <c r="KZ87" s="248">
        <f t="shared" si="24"/>
        <v>1.300490517241379E-2</v>
      </c>
      <c r="LA87" s="248">
        <f t="shared" si="24"/>
        <v>0.17643877586206894</v>
      </c>
      <c r="LB87" s="248">
        <f t="shared" si="24"/>
        <v>8.3212736206896537E-2</v>
      </c>
      <c r="LC87" s="248">
        <f t="shared" si="24"/>
        <v>0.53214495862068978</v>
      </c>
      <c r="LD87" s="248">
        <f t="shared" si="24"/>
        <v>0.71250408103448259</v>
      </c>
      <c r="LE87" s="248">
        <f t="shared" si="24"/>
        <v>1.4228901724137931E-2</v>
      </c>
      <c r="LF87" s="248">
        <f t="shared" si="24"/>
        <v>0.83860033275862067</v>
      </c>
      <c r="LG87" s="248">
        <f t="shared" si="24"/>
        <v>4.0241184482758617E-2</v>
      </c>
      <c r="LH87" s="248">
        <f t="shared" si="24"/>
        <v>0.10692956724137935</v>
      </c>
      <c r="LI87" s="248">
        <f t="shared" si="24"/>
        <v>11718.137931034482</v>
      </c>
      <c r="LJ87" s="248">
        <f t="shared" si="24"/>
        <v>6.4891558620689667</v>
      </c>
      <c r="LK87" s="248">
        <f t="shared" si="24"/>
        <v>25717.551724137931</v>
      </c>
      <c r="LL87" s="248">
        <f t="shared" si="24"/>
        <v>29690.103448275862</v>
      </c>
      <c r="LM87" s="248">
        <f t="shared" si="24"/>
        <v>4149.3620689655172</v>
      </c>
      <c r="LN87" s="248">
        <f t="shared" si="24"/>
        <v>0.76509669310344841</v>
      </c>
      <c r="LO87" s="248">
        <f t="shared" si="24"/>
        <v>0.12283024999999996</v>
      </c>
      <c r="LP87" s="248">
        <f t="shared" si="24"/>
        <v>0.11207306379310349</v>
      </c>
      <c r="LQ87" s="248">
        <f t="shared" si="24"/>
        <v>0.45468775862068966</v>
      </c>
      <c r="LR87" s="248">
        <f t="shared" si="24"/>
        <v>1.3600641379310341</v>
      </c>
      <c r="LS87" s="248">
        <f t="shared" si="24"/>
        <v>0.33901086206896563</v>
      </c>
      <c r="LT87" s="248">
        <f t="shared" si="24"/>
        <v>32.03448275862069</v>
      </c>
      <c r="LU87" s="248">
        <f t="shared" si="24"/>
        <v>3.2536029310344827</v>
      </c>
      <c r="LV87" s="248">
        <f t="shared" si="24"/>
        <v>26.689655172413794</v>
      </c>
      <c r="LW87" s="248">
        <f t="shared" si="24"/>
        <v>2.4709701724137934</v>
      </c>
      <c r="LX87" s="248">
        <f t="shared" si="24"/>
        <v>0.24188137931034481</v>
      </c>
      <c r="LY87" s="248">
        <f t="shared" si="24"/>
        <v>0.23267172413793108</v>
      </c>
      <c r="LZ87" s="248">
        <f t="shared" si="24"/>
        <v>3.6832305172413773E-2</v>
      </c>
      <c r="MA87" s="248">
        <f t="shared" si="24"/>
        <v>9.020758620689656E-4</v>
      </c>
      <c r="MB87" s="248">
        <f t="shared" si="24"/>
        <v>0.22909579137931038</v>
      </c>
      <c r="MC87" s="248">
        <f t="shared" si="24"/>
        <v>0</v>
      </c>
      <c r="MD87" s="248">
        <f t="shared" si="24"/>
        <v>0.18746406724137929</v>
      </c>
      <c r="ME87" s="248">
        <f t="shared" si="24"/>
        <v>3.8235862068965523E-4</v>
      </c>
      <c r="MF87" s="248">
        <f t="shared" si="24"/>
        <v>0.69287640689655161</v>
      </c>
      <c r="MG87" s="248">
        <f t="shared" ref="MG87:MH87" si="25">AVERAGEIF($GM3:$GM82, "=County",MG3:MG82)</f>
        <v>6.4824494827586204E-2</v>
      </c>
      <c r="MH87" s="248">
        <f t="shared" si="25"/>
        <v>0.34343197586206897</v>
      </c>
    </row>
    <row r="88" spans="1:347" x14ac:dyDescent="0.2">
      <c r="B88" s="657" t="s">
        <v>3016</v>
      </c>
      <c r="C88" s="6"/>
      <c r="D88" s="261" t="s">
        <v>3002</v>
      </c>
      <c r="E88" s="6"/>
      <c r="F88" s="6"/>
      <c r="G88" s="6"/>
      <c r="H88" s="6"/>
      <c r="I88" s="6"/>
      <c r="J88" s="6"/>
      <c r="K88" s="6"/>
      <c r="L88" s="6"/>
      <c r="M88" s="6"/>
      <c r="N88" s="6"/>
      <c r="O88" s="6"/>
      <c r="P88" s="6"/>
      <c r="Q88" s="6"/>
      <c r="R88" s="6"/>
      <c r="S88" s="6"/>
      <c r="T88" s="6"/>
      <c r="U88" s="6"/>
      <c r="V88" s="6"/>
      <c r="W88" s="256"/>
      <c r="X88" s="247">
        <f>SUMIF($GM3:$GM82, "=Municipal",X3:X82)</f>
        <v>10</v>
      </c>
      <c r="Y88" s="247">
        <f t="shared" ref="Y88:CJ88" si="26">SUMIF($GM3:$GM82, "=Municipal",Y3:Y82)</f>
        <v>1</v>
      </c>
      <c r="Z88" s="247">
        <f t="shared" si="26"/>
        <v>1</v>
      </c>
      <c r="AA88" s="247">
        <f t="shared" si="26"/>
        <v>4</v>
      </c>
      <c r="AB88" s="247">
        <f t="shared" si="26"/>
        <v>31685</v>
      </c>
      <c r="AC88" s="247">
        <f t="shared" si="26"/>
        <v>49.06</v>
      </c>
      <c r="AD88" s="247">
        <f t="shared" si="26"/>
        <v>4.9399999999999995</v>
      </c>
      <c r="AE88" s="247">
        <f t="shared" si="26"/>
        <v>54</v>
      </c>
      <c r="AF88" s="247">
        <f t="shared" si="26"/>
        <v>123.50999999999999</v>
      </c>
      <c r="AG88" s="247">
        <f t="shared" si="26"/>
        <v>177.51</v>
      </c>
      <c r="AH88" s="247" t="s">
        <v>2305</v>
      </c>
      <c r="AI88" s="247">
        <f t="shared" si="26"/>
        <v>678560</v>
      </c>
      <c r="AJ88" s="247">
        <f t="shared" si="26"/>
        <v>0</v>
      </c>
      <c r="AK88" s="247">
        <f t="shared" si="26"/>
        <v>0</v>
      </c>
      <c r="AL88" s="247">
        <f t="shared" si="26"/>
        <v>400249</v>
      </c>
      <c r="AM88" s="247">
        <f t="shared" si="26"/>
        <v>95.38000000000001</v>
      </c>
      <c r="AN88" s="247">
        <f t="shared" si="26"/>
        <v>102.3</v>
      </c>
      <c r="AO88" s="247">
        <f t="shared" si="26"/>
        <v>110.50000000000001</v>
      </c>
      <c r="AP88" s="247">
        <f t="shared" si="26"/>
        <v>10235351</v>
      </c>
      <c r="AQ88" s="247">
        <f t="shared" si="26"/>
        <v>2324057</v>
      </c>
      <c r="AR88" s="247">
        <f t="shared" si="26"/>
        <v>12559408</v>
      </c>
      <c r="AS88" s="247">
        <f t="shared" si="26"/>
        <v>198250</v>
      </c>
      <c r="AT88" s="247">
        <f t="shared" si="26"/>
        <v>675</v>
      </c>
      <c r="AU88" s="247">
        <f t="shared" si="26"/>
        <v>198925</v>
      </c>
      <c r="AV88" s="247">
        <f t="shared" si="26"/>
        <v>53418</v>
      </c>
      <c r="AW88" s="247">
        <f t="shared" si="26"/>
        <v>0</v>
      </c>
      <c r="AX88" s="247">
        <f t="shared" si="26"/>
        <v>53418</v>
      </c>
      <c r="AY88" s="247">
        <f t="shared" si="26"/>
        <v>336842</v>
      </c>
      <c r="AZ88" s="247">
        <f t="shared" si="26"/>
        <v>13148593</v>
      </c>
      <c r="BA88" s="247">
        <f t="shared" si="26"/>
        <v>6136860</v>
      </c>
      <c r="BB88" s="247">
        <f t="shared" si="26"/>
        <v>2409184</v>
      </c>
      <c r="BC88" s="247">
        <f t="shared" si="26"/>
        <v>8546044</v>
      </c>
      <c r="BD88" s="247">
        <f t="shared" si="26"/>
        <v>936029</v>
      </c>
      <c r="BE88" s="247">
        <f t="shared" si="26"/>
        <v>246110</v>
      </c>
      <c r="BF88" s="247">
        <f t="shared" si="26"/>
        <v>324742</v>
      </c>
      <c r="BG88" s="247">
        <f t="shared" si="26"/>
        <v>1506881</v>
      </c>
      <c r="BH88" s="247">
        <f t="shared" si="26"/>
        <v>2648034</v>
      </c>
      <c r="BI88" s="247">
        <f t="shared" si="26"/>
        <v>12700959</v>
      </c>
      <c r="BJ88" s="247">
        <f t="shared" si="26"/>
        <v>1163194</v>
      </c>
      <c r="BK88" s="247">
        <f t="shared" si="26"/>
        <v>1.2941058999999999</v>
      </c>
      <c r="BL88" s="247">
        <f t="shared" si="26"/>
        <v>56811</v>
      </c>
      <c r="BM88" s="247">
        <f t="shared" si="26"/>
        <v>0</v>
      </c>
      <c r="BN88" s="247">
        <f t="shared" si="26"/>
        <v>0</v>
      </c>
      <c r="BO88" s="247">
        <f t="shared" si="26"/>
        <v>0</v>
      </c>
      <c r="BP88" s="247">
        <f t="shared" si="26"/>
        <v>56811</v>
      </c>
      <c r="BQ88" s="247">
        <f t="shared" si="26"/>
        <v>9887770</v>
      </c>
      <c r="BR88" s="247">
        <f t="shared" si="26"/>
        <v>258002</v>
      </c>
      <c r="BS88" s="247">
        <f t="shared" si="26"/>
        <v>332388</v>
      </c>
      <c r="BT88" s="247">
        <f t="shared" si="26"/>
        <v>590390</v>
      </c>
      <c r="BU88" s="247">
        <f t="shared" si="26"/>
        <v>209625</v>
      </c>
      <c r="BV88" s="247">
        <f t="shared" si="26"/>
        <v>116663</v>
      </c>
      <c r="BW88" s="247">
        <f t="shared" si="26"/>
        <v>326288</v>
      </c>
      <c r="BX88" s="247">
        <f t="shared" si="26"/>
        <v>30171</v>
      </c>
      <c r="BY88" s="247">
        <f t="shared" si="26"/>
        <v>9368</v>
      </c>
      <c r="BZ88" s="247">
        <f t="shared" si="26"/>
        <v>39539</v>
      </c>
      <c r="CA88" s="247">
        <f t="shared" si="26"/>
        <v>956217</v>
      </c>
      <c r="CB88" s="247">
        <f t="shared" si="26"/>
        <v>0</v>
      </c>
      <c r="CC88" s="247">
        <f t="shared" si="26"/>
        <v>956217</v>
      </c>
      <c r="CD88" s="247">
        <f t="shared" si="26"/>
        <v>72781</v>
      </c>
      <c r="CE88" s="247">
        <f t="shared" si="26"/>
        <v>396667</v>
      </c>
      <c r="CF88" s="247">
        <f t="shared" si="26"/>
        <v>71</v>
      </c>
      <c r="CG88" s="247">
        <f t="shared" si="26"/>
        <v>670</v>
      </c>
      <c r="CH88" s="247">
        <f t="shared" si="26"/>
        <v>741</v>
      </c>
      <c r="CI88" s="247">
        <f t="shared" si="26"/>
        <v>49125</v>
      </c>
      <c r="CJ88" s="247">
        <f t="shared" si="26"/>
        <v>72310</v>
      </c>
      <c r="CK88" s="247">
        <f t="shared" ref="CK88:EV88" si="27">SUMIF($GM3:$GM82, "=Municipal",CK3:CK82)</f>
        <v>63597</v>
      </c>
      <c r="CL88" s="247">
        <f t="shared" si="27"/>
        <v>6780</v>
      </c>
      <c r="CM88" s="247">
        <f t="shared" si="27"/>
        <v>188</v>
      </c>
      <c r="CN88" s="247">
        <f t="shared" si="27"/>
        <v>165</v>
      </c>
      <c r="CO88" s="247">
        <f t="shared" si="27"/>
        <v>1835</v>
      </c>
      <c r="CP88" s="247">
        <f t="shared" si="27"/>
        <v>695891</v>
      </c>
      <c r="CQ88" s="247">
        <f t="shared" si="27"/>
        <v>342439</v>
      </c>
      <c r="CR88" s="247">
        <f t="shared" si="27"/>
        <v>1038330</v>
      </c>
      <c r="CS88" s="247">
        <f t="shared" si="27"/>
        <v>73316</v>
      </c>
      <c r="CT88" s="247">
        <f t="shared" si="27"/>
        <v>4605</v>
      </c>
      <c r="CU88" s="247">
        <f t="shared" si="27"/>
        <v>77921</v>
      </c>
      <c r="CV88" s="247">
        <f t="shared" si="27"/>
        <v>913620</v>
      </c>
      <c r="CW88" s="247">
        <f t="shared" si="27"/>
        <v>205841</v>
      </c>
      <c r="CX88" s="247">
        <f t="shared" si="27"/>
        <v>1119461</v>
      </c>
      <c r="CY88" s="247">
        <f t="shared" si="27"/>
        <v>2235712</v>
      </c>
      <c r="CZ88" s="247">
        <f t="shared" si="27"/>
        <v>15304</v>
      </c>
      <c r="DA88" s="247">
        <f t="shared" si="27"/>
        <v>0</v>
      </c>
      <c r="DB88" s="247">
        <f t="shared" si="27"/>
        <v>2251016</v>
      </c>
      <c r="DC88" s="247">
        <f t="shared" si="27"/>
        <v>244167</v>
      </c>
      <c r="DD88" s="247">
        <f t="shared" si="27"/>
        <v>19472</v>
      </c>
      <c r="DE88" s="247">
        <f t="shared" si="27"/>
        <v>263639</v>
      </c>
      <c r="DF88" s="247">
        <f t="shared" si="27"/>
        <v>769138</v>
      </c>
      <c r="DG88" s="247">
        <f t="shared" si="27"/>
        <v>78541</v>
      </c>
      <c r="DH88" s="247">
        <f t="shared" si="27"/>
        <v>3616</v>
      </c>
      <c r="DI88" s="247">
        <f t="shared" si="27"/>
        <v>101629</v>
      </c>
      <c r="DJ88" s="247">
        <f t="shared" si="27"/>
        <v>0</v>
      </c>
      <c r="DK88" s="247">
        <f t="shared" si="27"/>
        <v>1013305</v>
      </c>
      <c r="DL88" s="247">
        <f t="shared" si="27"/>
        <v>3358987</v>
      </c>
      <c r="DM88" s="247">
        <f t="shared" si="27"/>
        <v>19244</v>
      </c>
      <c r="DN88" s="247">
        <f t="shared" si="27"/>
        <v>8358</v>
      </c>
      <c r="DO88" s="247">
        <f t="shared" si="27"/>
        <v>0</v>
      </c>
      <c r="DP88" s="247">
        <f t="shared" si="27"/>
        <v>3386589</v>
      </c>
      <c r="DQ88" s="247">
        <f t="shared" si="27"/>
        <v>691</v>
      </c>
      <c r="DR88" s="247">
        <f t="shared" si="27"/>
        <v>241441</v>
      </c>
      <c r="DS88" s="247">
        <f t="shared" si="27"/>
        <v>55541</v>
      </c>
      <c r="DT88" s="247">
        <f t="shared" si="27"/>
        <v>296982</v>
      </c>
      <c r="DU88" s="247">
        <f t="shared" si="27"/>
        <v>1834798</v>
      </c>
      <c r="DV88" s="247">
        <f t="shared" si="27"/>
        <v>1838</v>
      </c>
      <c r="DW88" s="247">
        <f t="shared" si="27"/>
        <v>99</v>
      </c>
      <c r="DX88" s="247">
        <f t="shared" si="27"/>
        <v>3391</v>
      </c>
      <c r="DY88" s="247">
        <f t="shared" si="27"/>
        <v>2825</v>
      </c>
      <c r="DZ88" s="247">
        <f t="shared" si="27"/>
        <v>122</v>
      </c>
      <c r="EA88" s="247">
        <f t="shared" si="27"/>
        <v>27</v>
      </c>
      <c r="EB88" s="247">
        <f t="shared" si="27"/>
        <v>8302</v>
      </c>
      <c r="EC88" s="247">
        <f t="shared" si="27"/>
        <v>23164</v>
      </c>
      <c r="ED88" s="247">
        <f t="shared" si="27"/>
        <v>1938</v>
      </c>
      <c r="EE88" s="247">
        <f t="shared" si="27"/>
        <v>25102</v>
      </c>
      <c r="EF88" s="247">
        <f t="shared" si="27"/>
        <v>62197</v>
      </c>
      <c r="EG88" s="247">
        <f t="shared" si="27"/>
        <v>66218</v>
      </c>
      <c r="EH88" s="247">
        <f t="shared" si="27"/>
        <v>128415</v>
      </c>
      <c r="EI88" s="247">
        <f t="shared" si="27"/>
        <v>1806</v>
      </c>
      <c r="EJ88" s="247">
        <f t="shared" si="27"/>
        <v>1611</v>
      </c>
      <c r="EK88" s="247">
        <f t="shared" si="27"/>
        <v>3417</v>
      </c>
      <c r="EL88" s="247">
        <f t="shared" si="27"/>
        <v>156934</v>
      </c>
      <c r="EM88" s="247">
        <f t="shared" si="27"/>
        <v>0</v>
      </c>
      <c r="EN88" s="247">
        <f t="shared" si="27"/>
        <v>0</v>
      </c>
      <c r="EO88" s="247">
        <f t="shared" si="27"/>
        <v>40</v>
      </c>
      <c r="EP88" s="247">
        <f t="shared" si="27"/>
        <v>306</v>
      </c>
      <c r="EQ88" s="247">
        <f t="shared" si="27"/>
        <v>2446</v>
      </c>
      <c r="ER88" s="247">
        <f t="shared" si="27"/>
        <v>19211</v>
      </c>
      <c r="ES88" s="247">
        <f t="shared" si="27"/>
        <v>428465</v>
      </c>
      <c r="ET88" s="247">
        <f t="shared" si="27"/>
        <v>28372</v>
      </c>
      <c r="EU88" s="247">
        <f t="shared" si="27"/>
        <v>0</v>
      </c>
      <c r="EV88" s="247">
        <f t="shared" si="27"/>
        <v>2145</v>
      </c>
      <c r="EW88" s="247">
        <f t="shared" ref="EW88:HH88" si="28">SUMIF($GM3:$GM82, "=Municipal",EW3:EW82)</f>
        <v>2440</v>
      </c>
      <c r="EX88" s="247">
        <f t="shared" si="28"/>
        <v>0</v>
      </c>
      <c r="EY88" s="247">
        <f t="shared" si="28"/>
        <v>207</v>
      </c>
      <c r="EZ88" s="247">
        <f t="shared" si="28"/>
        <v>349</v>
      </c>
      <c r="FA88" s="247">
        <f t="shared" si="28"/>
        <v>326431</v>
      </c>
      <c r="FB88" s="247">
        <f t="shared" si="28"/>
        <v>838262</v>
      </c>
      <c r="FC88" s="247">
        <f t="shared" si="28"/>
        <v>1316</v>
      </c>
      <c r="FD88" s="247">
        <f t="shared" si="28"/>
        <v>0</v>
      </c>
      <c r="FE88" s="247">
        <f t="shared" si="28"/>
        <v>0</v>
      </c>
      <c r="FF88" s="247">
        <f t="shared" si="28"/>
        <v>0</v>
      </c>
      <c r="FG88" s="247">
        <f t="shared" si="28"/>
        <v>0</v>
      </c>
      <c r="FH88" s="247">
        <f t="shared" si="28"/>
        <v>0</v>
      </c>
      <c r="FI88" s="247">
        <f t="shared" si="28"/>
        <v>0</v>
      </c>
      <c r="FJ88" s="247">
        <f t="shared" si="28"/>
        <v>0</v>
      </c>
      <c r="FK88" s="247">
        <f t="shared" si="28"/>
        <v>0</v>
      </c>
      <c r="FL88" s="247">
        <f t="shared" si="28"/>
        <v>0</v>
      </c>
      <c r="FM88" s="247">
        <f t="shared" si="28"/>
        <v>0</v>
      </c>
      <c r="FN88" s="247">
        <f t="shared" si="28"/>
        <v>0</v>
      </c>
      <c r="FO88" s="247">
        <f t="shared" si="28"/>
        <v>0</v>
      </c>
      <c r="FP88" s="247">
        <f t="shared" si="28"/>
        <v>0</v>
      </c>
      <c r="FQ88" s="247">
        <f t="shared" si="28"/>
        <v>0</v>
      </c>
      <c r="FR88" s="247">
        <f t="shared" si="28"/>
        <v>0</v>
      </c>
      <c r="FS88" s="247">
        <f t="shared" si="28"/>
        <v>0</v>
      </c>
      <c r="FT88" s="247">
        <f t="shared" si="28"/>
        <v>0</v>
      </c>
      <c r="FU88" s="247">
        <f t="shared" si="28"/>
        <v>0</v>
      </c>
      <c r="FV88" s="247">
        <f t="shared" si="28"/>
        <v>0</v>
      </c>
      <c r="FW88" s="247">
        <f t="shared" si="28"/>
        <v>0</v>
      </c>
      <c r="FX88" s="247">
        <f t="shared" si="28"/>
        <v>0</v>
      </c>
      <c r="FY88" s="247">
        <f t="shared" si="28"/>
        <v>0</v>
      </c>
      <c r="FZ88" s="247">
        <f t="shared" si="28"/>
        <v>0</v>
      </c>
      <c r="GA88" s="247">
        <f t="shared" si="28"/>
        <v>0</v>
      </c>
      <c r="GB88" s="247">
        <f t="shared" si="28"/>
        <v>0</v>
      </c>
      <c r="GC88" s="247">
        <f t="shared" si="28"/>
        <v>0</v>
      </c>
      <c r="GD88" s="247">
        <f t="shared" si="28"/>
        <v>0</v>
      </c>
      <c r="GE88" s="247">
        <f t="shared" si="28"/>
        <v>0</v>
      </c>
      <c r="GF88" s="247">
        <f t="shared" si="28"/>
        <v>0</v>
      </c>
      <c r="GG88" s="247">
        <f t="shared" si="28"/>
        <v>0</v>
      </c>
      <c r="GH88" s="247">
        <f t="shared" si="28"/>
        <v>0</v>
      </c>
      <c r="GI88" s="247">
        <f t="shared" si="28"/>
        <v>0</v>
      </c>
      <c r="GJ88" s="247">
        <f t="shared" si="28"/>
        <v>0</v>
      </c>
      <c r="GK88" s="247">
        <f t="shared" si="28"/>
        <v>298536</v>
      </c>
      <c r="GL88" s="247">
        <f t="shared" si="28"/>
        <v>21</v>
      </c>
      <c r="GM88" s="247">
        <f t="shared" si="28"/>
        <v>0</v>
      </c>
      <c r="GN88" s="247">
        <f t="shared" si="28"/>
        <v>0</v>
      </c>
      <c r="GO88" s="247">
        <f t="shared" si="28"/>
        <v>5845</v>
      </c>
      <c r="GP88" s="247">
        <f t="shared" si="28"/>
        <v>1157</v>
      </c>
      <c r="GQ88" s="247">
        <f t="shared" si="28"/>
        <v>31406</v>
      </c>
      <c r="GR88" s="247">
        <f t="shared" si="28"/>
        <v>356508</v>
      </c>
      <c r="GS88" s="247">
        <f t="shared" si="28"/>
        <v>765</v>
      </c>
      <c r="GT88" s="247">
        <f t="shared" si="28"/>
        <v>52</v>
      </c>
      <c r="GU88" s="247">
        <f t="shared" si="28"/>
        <v>794</v>
      </c>
      <c r="GV88" s="247">
        <f t="shared" si="28"/>
        <v>33415</v>
      </c>
      <c r="GW88" s="247">
        <f t="shared" si="28"/>
        <v>7.5697700000000001</v>
      </c>
      <c r="GX88" s="247">
        <f t="shared" si="28"/>
        <v>2.0143299999999997</v>
      </c>
      <c r="GY88" s="247">
        <f t="shared" si="28"/>
        <v>214.96983999999998</v>
      </c>
      <c r="GZ88" s="247">
        <f t="shared" si="28"/>
        <v>223.99370999999999</v>
      </c>
      <c r="HA88" s="247">
        <f t="shared" si="28"/>
        <v>196.22395</v>
      </c>
      <c r="HB88" s="247">
        <f t="shared" si="28"/>
        <v>54.497839999999997</v>
      </c>
      <c r="HC88" s="247">
        <f t="shared" si="28"/>
        <v>37.143830000000001</v>
      </c>
      <c r="HD88" s="247">
        <f t="shared" si="28"/>
        <v>5.81229</v>
      </c>
      <c r="HE88" s="247">
        <f t="shared" si="28"/>
        <v>463.26251999999999</v>
      </c>
      <c r="HF88" s="247">
        <f t="shared" si="28"/>
        <v>321.08276999999998</v>
      </c>
      <c r="HG88" s="247">
        <f t="shared" si="28"/>
        <v>57.165570000000002</v>
      </c>
      <c r="HH88" s="247">
        <f t="shared" si="28"/>
        <v>67.952640000000002</v>
      </c>
      <c r="HI88" s="247">
        <f t="shared" ref="HI88:JT88" si="29">SUMIF($GM3:$GM82, "=Municipal",HI3:HI82)</f>
        <v>46.29937000000001</v>
      </c>
      <c r="HJ88" s="247">
        <f t="shared" si="29"/>
        <v>7.8650799999999998</v>
      </c>
      <c r="HK88" s="247">
        <f t="shared" si="29"/>
        <v>660.03573999999992</v>
      </c>
      <c r="HL88" s="247">
        <f t="shared" si="29"/>
        <v>450.08844999999997</v>
      </c>
      <c r="HM88" s="247">
        <f t="shared" si="29"/>
        <v>92.311070000000015</v>
      </c>
      <c r="HN88" s="247">
        <f t="shared" si="29"/>
        <v>924.25770999999997</v>
      </c>
      <c r="HO88" s="247">
        <f t="shared" si="29"/>
        <v>631.39983000000007</v>
      </c>
      <c r="HP88" s="247">
        <f t="shared" si="29"/>
        <v>107.24909</v>
      </c>
      <c r="HQ88" s="247">
        <f t="shared" si="29"/>
        <v>163.41139999999999</v>
      </c>
      <c r="HR88" s="247">
        <f t="shared" si="29"/>
        <v>110.72193</v>
      </c>
      <c r="HS88" s="247">
        <f t="shared" si="29"/>
        <v>17.55949</v>
      </c>
      <c r="HT88" s="247">
        <f t="shared" si="29"/>
        <v>110.05152000000001</v>
      </c>
      <c r="HU88" s="247">
        <f t="shared" si="29"/>
        <v>70.73772000000001</v>
      </c>
      <c r="HV88" s="247">
        <f t="shared" si="29"/>
        <v>102.59628000000001</v>
      </c>
      <c r="HW88" s="247">
        <f t="shared" si="29"/>
        <v>105.52938999999999</v>
      </c>
      <c r="HX88" s="247">
        <f t="shared" si="29"/>
        <v>15.839780000000001</v>
      </c>
      <c r="HY88" s="247">
        <f t="shared" si="29"/>
        <v>37.752949999999998</v>
      </c>
      <c r="HZ88" s="247">
        <f t="shared" si="29"/>
        <v>11.531889999999999</v>
      </c>
      <c r="IA88" s="247">
        <f t="shared" si="29"/>
        <v>5.8065700000000007</v>
      </c>
      <c r="IB88" s="247">
        <f t="shared" si="29"/>
        <v>0.10973999999999999</v>
      </c>
      <c r="IC88" s="247">
        <f t="shared" si="29"/>
        <v>0.11105</v>
      </c>
      <c r="ID88" s="247">
        <f t="shared" si="29"/>
        <v>14.26322</v>
      </c>
      <c r="IE88" s="247">
        <f t="shared" si="29"/>
        <v>0.95872999999999997</v>
      </c>
      <c r="IF88" s="247">
        <f t="shared" si="29"/>
        <v>4.6915899999999997</v>
      </c>
      <c r="IG88" s="247">
        <f t="shared" si="29"/>
        <v>26157</v>
      </c>
      <c r="IH88" s="247">
        <f t="shared" si="29"/>
        <v>87316</v>
      </c>
      <c r="II88" s="247">
        <f t="shared" si="29"/>
        <v>87283</v>
      </c>
      <c r="IJ88" s="247">
        <f t="shared" si="29"/>
        <v>123862</v>
      </c>
      <c r="IK88" s="247">
        <f t="shared" si="29"/>
        <v>410014</v>
      </c>
      <c r="IL88" s="247">
        <f t="shared" si="29"/>
        <v>403404</v>
      </c>
      <c r="IM88" s="247">
        <f t="shared" si="29"/>
        <v>704077</v>
      </c>
      <c r="IN88" s="247">
        <f t="shared" si="29"/>
        <v>554070</v>
      </c>
      <c r="IO88" s="247">
        <f t="shared" si="29"/>
        <v>16.487789999999997</v>
      </c>
      <c r="IP88" s="247">
        <f t="shared" si="29"/>
        <v>189194</v>
      </c>
      <c r="IQ88" s="247">
        <f t="shared" si="29"/>
        <v>90.960290000000001</v>
      </c>
      <c r="IR88" s="247">
        <f t="shared" si="29"/>
        <v>7.0962199999999998</v>
      </c>
      <c r="IS88" s="247">
        <f t="shared" si="29"/>
        <v>435.38336999999996</v>
      </c>
      <c r="IT88" s="247">
        <f t="shared" si="29"/>
        <v>5.0750700000000002</v>
      </c>
      <c r="IU88" s="247">
        <f t="shared" si="29"/>
        <v>11.64335</v>
      </c>
      <c r="IV88" s="247">
        <f t="shared" si="29"/>
        <v>459.19802000000004</v>
      </c>
      <c r="IW88" s="247">
        <f t="shared" si="29"/>
        <v>300.39285000000001</v>
      </c>
      <c r="IX88" s="247">
        <f t="shared" si="29"/>
        <v>82.475989999999996</v>
      </c>
      <c r="IY88" s="247">
        <f t="shared" si="29"/>
        <v>0</v>
      </c>
      <c r="IZ88" s="247">
        <f t="shared" si="29"/>
        <v>7.8950000000000006E-2</v>
      </c>
      <c r="JA88" s="247">
        <f t="shared" si="29"/>
        <v>29.304629999999996</v>
      </c>
      <c r="JB88" s="247">
        <f t="shared" si="29"/>
        <v>5.7549999999999997E-2</v>
      </c>
      <c r="JC88" s="247">
        <f t="shared" si="29"/>
        <v>1.7172000000000001</v>
      </c>
      <c r="JD88" s="247">
        <f t="shared" si="29"/>
        <v>6.4437299999999995</v>
      </c>
      <c r="JE88" s="247">
        <f t="shared" si="29"/>
        <v>75.978000000000009</v>
      </c>
      <c r="JF88" s="247">
        <f t="shared" si="29"/>
        <v>42.815650000000005</v>
      </c>
      <c r="JG88" s="247">
        <f t="shared" si="29"/>
        <v>4.0871899999999997</v>
      </c>
      <c r="JH88" s="247">
        <f t="shared" si="29"/>
        <v>27056</v>
      </c>
      <c r="JI88" s="247">
        <f t="shared" si="29"/>
        <v>52.863789999999995</v>
      </c>
      <c r="JJ88" s="247">
        <f t="shared" si="29"/>
        <v>87.448119999999989</v>
      </c>
      <c r="JK88" s="247">
        <f t="shared" si="29"/>
        <v>6058</v>
      </c>
      <c r="JL88" s="247">
        <f t="shared" si="29"/>
        <v>2763</v>
      </c>
      <c r="JM88" s="247">
        <f t="shared" si="29"/>
        <v>440.98464999999999</v>
      </c>
      <c r="JN88" s="247">
        <f t="shared" si="29"/>
        <v>53.143679999999996</v>
      </c>
      <c r="JO88" s="247">
        <f t="shared" si="29"/>
        <v>36.145060000000001</v>
      </c>
      <c r="JP88" s="247">
        <f t="shared" si="29"/>
        <v>6.1124999999999989</v>
      </c>
      <c r="JQ88" s="247">
        <f t="shared" si="29"/>
        <v>1.5620100000000001</v>
      </c>
      <c r="JR88" s="247">
        <f t="shared" si="29"/>
        <v>4.3931199999999997</v>
      </c>
      <c r="JS88" s="247">
        <f t="shared" si="29"/>
        <v>36</v>
      </c>
      <c r="JT88" s="247">
        <f t="shared" si="29"/>
        <v>43</v>
      </c>
      <c r="JU88" s="247">
        <f t="shared" ref="JU88:MF88" si="30">SUMIF($GM3:$GM82, "=Municipal",JU3:JU82)</f>
        <v>16.11542</v>
      </c>
      <c r="JV88" s="247">
        <f t="shared" si="30"/>
        <v>65121</v>
      </c>
      <c r="JW88" s="247">
        <f t="shared" si="30"/>
        <v>552.24305000000004</v>
      </c>
      <c r="JX88" s="247">
        <f t="shared" si="30"/>
        <v>35279</v>
      </c>
      <c r="JY88" s="247">
        <f t="shared" si="30"/>
        <v>120.54017999999999</v>
      </c>
      <c r="JZ88" s="247">
        <f t="shared" si="30"/>
        <v>1072.0157400000001</v>
      </c>
      <c r="KA88" s="247">
        <f t="shared" si="30"/>
        <v>2.3809100000000001</v>
      </c>
      <c r="KB88" s="247">
        <f t="shared" si="30"/>
        <v>8236</v>
      </c>
      <c r="KC88" s="247">
        <f t="shared" si="30"/>
        <v>11.690740000000002</v>
      </c>
      <c r="KD88" s="247">
        <f t="shared" si="30"/>
        <v>7.8650799999999998</v>
      </c>
      <c r="KE88" s="247">
        <f t="shared" si="30"/>
        <v>12.907179999999999</v>
      </c>
      <c r="KF88" s="247">
        <f t="shared" si="30"/>
        <v>228.88947999999999</v>
      </c>
      <c r="KG88" s="247">
        <f t="shared" si="30"/>
        <v>123.27347</v>
      </c>
      <c r="KH88" s="247">
        <f t="shared" si="30"/>
        <v>67.952640000000002</v>
      </c>
      <c r="KI88" s="247">
        <f t="shared" si="30"/>
        <v>443.78203999999999</v>
      </c>
      <c r="KJ88" s="247">
        <f t="shared" si="30"/>
        <v>494408</v>
      </c>
      <c r="KK88" s="247">
        <f t="shared" si="30"/>
        <v>371228</v>
      </c>
      <c r="KL88" s="247">
        <f t="shared" si="30"/>
        <v>0.79920000000000002</v>
      </c>
      <c r="KM88" s="247">
        <f t="shared" si="30"/>
        <v>9.2371700000000008</v>
      </c>
      <c r="KN88" s="247">
        <f t="shared" si="30"/>
        <v>0.99241000000000001</v>
      </c>
      <c r="KO88" s="247">
        <f t="shared" si="30"/>
        <v>0.20703999999999997</v>
      </c>
      <c r="KP88" s="247">
        <f t="shared" si="30"/>
        <v>2.4629300000000001</v>
      </c>
      <c r="KQ88" s="247">
        <f t="shared" si="30"/>
        <v>0.24976999999999999</v>
      </c>
      <c r="KR88" s="247">
        <f t="shared" si="30"/>
        <v>7.7496667000000006</v>
      </c>
      <c r="KS88" s="247">
        <f t="shared" si="30"/>
        <v>3.2439908999999996</v>
      </c>
      <c r="KT88" s="247">
        <f t="shared" si="30"/>
        <v>6.7560091</v>
      </c>
      <c r="KU88" s="247">
        <f t="shared" si="30"/>
        <v>2.5129096999999998</v>
      </c>
      <c r="KV88" s="247">
        <f t="shared" si="30"/>
        <v>7.4870902999999993</v>
      </c>
      <c r="KW88" s="247">
        <f t="shared" si="30"/>
        <v>1.1749802</v>
      </c>
      <c r="KX88" s="247">
        <f t="shared" si="30"/>
        <v>0.16745289999999996</v>
      </c>
      <c r="KY88" s="247">
        <f t="shared" si="30"/>
        <v>1.7088592</v>
      </c>
      <c r="KZ88" s="247">
        <f t="shared" si="30"/>
        <v>0.21233809999999997</v>
      </c>
      <c r="LA88" s="247">
        <f t="shared" si="30"/>
        <v>2.0042106000000004</v>
      </c>
      <c r="LB88" s="247">
        <f t="shared" si="30"/>
        <v>0.79518909999999998</v>
      </c>
      <c r="LC88" s="247">
        <f t="shared" si="30"/>
        <v>5.1119501000000005</v>
      </c>
      <c r="LD88" s="247">
        <f t="shared" si="30"/>
        <v>6.8208093000000005</v>
      </c>
      <c r="LE88" s="247">
        <f t="shared" si="30"/>
        <v>0.1063446</v>
      </c>
      <c r="LF88" s="247">
        <f t="shared" si="30"/>
        <v>9.4699875999999996</v>
      </c>
      <c r="LG88" s="247">
        <f t="shared" si="30"/>
        <v>0.2408016</v>
      </c>
      <c r="LH88" s="247">
        <f t="shared" si="30"/>
        <v>0.1828659</v>
      </c>
      <c r="LI88" s="247">
        <f t="shared" si="30"/>
        <v>123176</v>
      </c>
      <c r="LJ88" s="247">
        <f t="shared" si="30"/>
        <v>70.78716</v>
      </c>
      <c r="LK88" s="247">
        <f t="shared" si="30"/>
        <v>64024</v>
      </c>
      <c r="LL88" s="247">
        <f t="shared" si="30"/>
        <v>63332</v>
      </c>
      <c r="LM88" s="247">
        <f t="shared" si="30"/>
        <v>18018</v>
      </c>
      <c r="LN88" s="247">
        <f t="shared" si="30"/>
        <v>6.8375616000000008</v>
      </c>
      <c r="LO88" s="247">
        <f t="shared" si="30"/>
        <v>1.4064285000000001</v>
      </c>
      <c r="LP88" s="247">
        <f t="shared" si="30"/>
        <v>1.7560099</v>
      </c>
      <c r="LQ88" s="247">
        <f t="shared" si="30"/>
        <v>5.0250699999999995</v>
      </c>
      <c r="LR88" s="247">
        <f t="shared" si="30"/>
        <v>15.61814</v>
      </c>
      <c r="LS88" s="247">
        <f t="shared" si="30"/>
        <v>3.7593800000000002</v>
      </c>
      <c r="LT88" s="247">
        <f t="shared" si="30"/>
        <v>157</v>
      </c>
      <c r="LU88" s="247">
        <f t="shared" si="30"/>
        <v>34.731319999999997</v>
      </c>
      <c r="LV88" s="247">
        <f t="shared" si="30"/>
        <v>159</v>
      </c>
      <c r="LW88" s="247">
        <f t="shared" si="30"/>
        <v>22.303489999999996</v>
      </c>
      <c r="LX88" s="247">
        <f t="shared" si="30"/>
        <v>2.5775600000000001</v>
      </c>
      <c r="LY88" s="247">
        <f t="shared" si="30"/>
        <v>2.4779499999999999</v>
      </c>
      <c r="LZ88" s="247">
        <f t="shared" si="30"/>
        <v>0.40700400000000003</v>
      </c>
      <c r="MA88" s="247">
        <f t="shared" si="30"/>
        <v>9.8847000000000015E-3</v>
      </c>
      <c r="MB88" s="247">
        <f t="shared" si="30"/>
        <v>3.6436066999999999</v>
      </c>
      <c r="MC88" s="247">
        <f t="shared" si="30"/>
        <v>0</v>
      </c>
      <c r="MD88" s="247">
        <f t="shared" si="30"/>
        <v>3.1401567999999997</v>
      </c>
      <c r="ME88" s="247">
        <f t="shared" si="30"/>
        <v>6.2284999999999997E-3</v>
      </c>
      <c r="MF88" s="247">
        <f t="shared" si="30"/>
        <v>5.4216804999999999</v>
      </c>
      <c r="MG88" s="247">
        <f t="shared" ref="MG88:MH88" si="31">SUMIF($GM3:$GM82, "=Municipal",MG3:MG82)</f>
        <v>0.70615729999999999</v>
      </c>
      <c r="MH88" s="247">
        <f t="shared" si="31"/>
        <v>3.5295231000000005</v>
      </c>
    </row>
    <row r="89" spans="1:347" ht="13.5" thickBot="1" x14ac:dyDescent="0.25">
      <c r="B89" s="654"/>
      <c r="C89" s="6"/>
      <c r="D89" s="205" t="s">
        <v>3003</v>
      </c>
      <c r="E89" s="6"/>
      <c r="F89" s="6"/>
      <c r="G89" s="6"/>
      <c r="H89" s="6"/>
      <c r="I89" s="6"/>
      <c r="J89" s="6"/>
      <c r="K89" s="6"/>
      <c r="L89" s="6"/>
      <c r="M89" s="6"/>
      <c r="N89" s="6"/>
      <c r="O89" s="6"/>
      <c r="P89" s="6"/>
      <c r="Q89" s="6"/>
      <c r="R89" s="6"/>
      <c r="S89" s="6"/>
      <c r="T89" s="6"/>
      <c r="U89" s="6"/>
      <c r="V89" s="6"/>
      <c r="W89" s="256"/>
      <c r="X89" s="248">
        <f>AVERAGEIF($GM3:$GM82, "=Municipal",X3:X82)</f>
        <v>1</v>
      </c>
      <c r="Y89" s="248">
        <f t="shared" ref="Y89:CJ89" si="32">AVERAGEIF($GM3:$GM82, "=Municipal",Y3:Y82)</f>
        <v>0.1</v>
      </c>
      <c r="Z89" s="248">
        <f t="shared" si="32"/>
        <v>0.1</v>
      </c>
      <c r="AA89" s="248">
        <f t="shared" si="32"/>
        <v>0.4</v>
      </c>
      <c r="AB89" s="248">
        <f t="shared" si="32"/>
        <v>3168.5</v>
      </c>
      <c r="AC89" s="248">
        <f t="shared" si="32"/>
        <v>4.9060000000000006</v>
      </c>
      <c r="AD89" s="248">
        <f t="shared" si="32"/>
        <v>0.49399999999999994</v>
      </c>
      <c r="AE89" s="248">
        <f t="shared" si="32"/>
        <v>5.4</v>
      </c>
      <c r="AF89" s="248">
        <f t="shared" si="32"/>
        <v>12.350999999999999</v>
      </c>
      <c r="AG89" s="248">
        <f t="shared" si="32"/>
        <v>17.750999999999998</v>
      </c>
      <c r="AH89" s="86">
        <f>AC88/AG88</f>
        <v>0.27637879556081352</v>
      </c>
      <c r="AI89" s="248">
        <f t="shared" si="32"/>
        <v>67856</v>
      </c>
      <c r="AJ89" s="248" t="e">
        <f t="shared" si="32"/>
        <v>#DIV/0!</v>
      </c>
      <c r="AK89" s="248" t="e">
        <f t="shared" si="32"/>
        <v>#DIV/0!</v>
      </c>
      <c r="AL89" s="248">
        <f t="shared" si="32"/>
        <v>40024.9</v>
      </c>
      <c r="AM89" s="248">
        <f t="shared" si="32"/>
        <v>10.597777777777779</v>
      </c>
      <c r="AN89" s="248">
        <f t="shared" si="32"/>
        <v>11.366666666666667</v>
      </c>
      <c r="AO89" s="248">
        <f t="shared" si="32"/>
        <v>13.812500000000002</v>
      </c>
      <c r="AP89" s="248">
        <f t="shared" si="32"/>
        <v>1023535.1</v>
      </c>
      <c r="AQ89" s="248">
        <f t="shared" si="32"/>
        <v>232405.7</v>
      </c>
      <c r="AR89" s="248">
        <f t="shared" si="32"/>
        <v>1255940.8</v>
      </c>
      <c r="AS89" s="248">
        <f t="shared" si="32"/>
        <v>19825</v>
      </c>
      <c r="AT89" s="248">
        <f t="shared" si="32"/>
        <v>67.5</v>
      </c>
      <c r="AU89" s="248">
        <f t="shared" si="32"/>
        <v>19892.5</v>
      </c>
      <c r="AV89" s="248">
        <f t="shared" si="32"/>
        <v>5341.8</v>
      </c>
      <c r="AW89" s="248">
        <f t="shared" si="32"/>
        <v>0</v>
      </c>
      <c r="AX89" s="248">
        <f t="shared" si="32"/>
        <v>5341.8</v>
      </c>
      <c r="AY89" s="248">
        <f t="shared" si="32"/>
        <v>33684.199999999997</v>
      </c>
      <c r="AZ89" s="248">
        <f t="shared" si="32"/>
        <v>1314859.3</v>
      </c>
      <c r="BA89" s="248">
        <f t="shared" si="32"/>
        <v>613686</v>
      </c>
      <c r="BB89" s="248">
        <f t="shared" si="32"/>
        <v>240918.39999999999</v>
      </c>
      <c r="BC89" s="248">
        <f t="shared" si="32"/>
        <v>854604.4</v>
      </c>
      <c r="BD89" s="248">
        <f t="shared" si="32"/>
        <v>93602.9</v>
      </c>
      <c r="BE89" s="248">
        <f t="shared" si="32"/>
        <v>24611</v>
      </c>
      <c r="BF89" s="248">
        <f t="shared" si="32"/>
        <v>32474.2</v>
      </c>
      <c r="BG89" s="248">
        <f t="shared" si="32"/>
        <v>150688.1</v>
      </c>
      <c r="BH89" s="248">
        <f t="shared" si="32"/>
        <v>264803.40000000002</v>
      </c>
      <c r="BI89" s="248">
        <f t="shared" si="32"/>
        <v>1270095.8999999999</v>
      </c>
      <c r="BJ89" s="248">
        <f t="shared" si="32"/>
        <v>116319.4</v>
      </c>
      <c r="BK89" s="248">
        <f t="shared" si="32"/>
        <v>0.12941058999999999</v>
      </c>
      <c r="BL89" s="248">
        <f t="shared" si="32"/>
        <v>5681.1</v>
      </c>
      <c r="BM89" s="248">
        <f t="shared" si="32"/>
        <v>0</v>
      </c>
      <c r="BN89" s="248">
        <f t="shared" si="32"/>
        <v>0</v>
      </c>
      <c r="BO89" s="248">
        <f t="shared" si="32"/>
        <v>0</v>
      </c>
      <c r="BP89" s="248">
        <f t="shared" si="32"/>
        <v>5681.1</v>
      </c>
      <c r="BQ89" s="248">
        <f t="shared" si="32"/>
        <v>988777</v>
      </c>
      <c r="BR89" s="248">
        <f t="shared" si="32"/>
        <v>25800.2</v>
      </c>
      <c r="BS89" s="248">
        <f t="shared" si="32"/>
        <v>33238.800000000003</v>
      </c>
      <c r="BT89" s="248">
        <f t="shared" si="32"/>
        <v>59039</v>
      </c>
      <c r="BU89" s="248">
        <f t="shared" si="32"/>
        <v>20962.5</v>
      </c>
      <c r="BV89" s="248">
        <f t="shared" si="32"/>
        <v>11666.3</v>
      </c>
      <c r="BW89" s="248">
        <f t="shared" si="32"/>
        <v>32628.799999999999</v>
      </c>
      <c r="BX89" s="248">
        <f t="shared" si="32"/>
        <v>3352.3333333333335</v>
      </c>
      <c r="BY89" s="248">
        <f t="shared" si="32"/>
        <v>1040.8888888888889</v>
      </c>
      <c r="BZ89" s="248">
        <f t="shared" si="32"/>
        <v>4393.2222222222226</v>
      </c>
      <c r="CA89" s="248">
        <f t="shared" si="32"/>
        <v>95621.7</v>
      </c>
      <c r="CB89" s="248" t="e">
        <f t="shared" si="32"/>
        <v>#DIV/0!</v>
      </c>
      <c r="CC89" s="248">
        <f t="shared" si="32"/>
        <v>95621.7</v>
      </c>
      <c r="CD89" s="248">
        <f t="shared" si="32"/>
        <v>7278.1</v>
      </c>
      <c r="CE89" s="248">
        <f t="shared" si="32"/>
        <v>39666.699999999997</v>
      </c>
      <c r="CF89" s="248">
        <f t="shared" si="32"/>
        <v>7.1</v>
      </c>
      <c r="CG89" s="248">
        <f t="shared" si="32"/>
        <v>67</v>
      </c>
      <c r="CH89" s="248">
        <f t="shared" si="32"/>
        <v>74.099999999999994</v>
      </c>
      <c r="CI89" s="248">
        <f t="shared" si="32"/>
        <v>4912.5</v>
      </c>
      <c r="CJ89" s="248">
        <f t="shared" si="32"/>
        <v>7231</v>
      </c>
      <c r="CK89" s="248">
        <f t="shared" ref="CK89:EV89" si="33">AVERAGEIF($GM3:$GM82, "=Municipal",CK3:CK82)</f>
        <v>6359.7</v>
      </c>
      <c r="CL89" s="248">
        <f t="shared" si="33"/>
        <v>678</v>
      </c>
      <c r="CM89" s="248">
        <f t="shared" si="33"/>
        <v>18.8</v>
      </c>
      <c r="CN89" s="248">
        <f t="shared" si="33"/>
        <v>16.5</v>
      </c>
      <c r="CO89" s="248">
        <f t="shared" si="33"/>
        <v>183.5</v>
      </c>
      <c r="CP89" s="248">
        <f t="shared" si="33"/>
        <v>69589.100000000006</v>
      </c>
      <c r="CQ89" s="248">
        <f t="shared" si="33"/>
        <v>34243.9</v>
      </c>
      <c r="CR89" s="248">
        <f t="shared" si="33"/>
        <v>103833</v>
      </c>
      <c r="CS89" s="248">
        <f t="shared" si="33"/>
        <v>10473.714285714286</v>
      </c>
      <c r="CT89" s="248">
        <f t="shared" si="33"/>
        <v>657.85714285714289</v>
      </c>
      <c r="CU89" s="248">
        <f t="shared" si="33"/>
        <v>11131.571428571429</v>
      </c>
      <c r="CV89" s="248">
        <f t="shared" si="33"/>
        <v>91362</v>
      </c>
      <c r="CW89" s="248">
        <f t="shared" si="33"/>
        <v>20584.099999999999</v>
      </c>
      <c r="CX89" s="248">
        <f t="shared" si="33"/>
        <v>111946.1</v>
      </c>
      <c r="CY89" s="248">
        <f t="shared" si="33"/>
        <v>223571.20000000001</v>
      </c>
      <c r="CZ89" s="248">
        <f t="shared" si="33"/>
        <v>1700.4444444444443</v>
      </c>
      <c r="DA89" s="248" t="e">
        <f t="shared" si="33"/>
        <v>#DIV/0!</v>
      </c>
      <c r="DB89" s="248">
        <f t="shared" si="33"/>
        <v>225101.6</v>
      </c>
      <c r="DC89" s="248">
        <f t="shared" si="33"/>
        <v>24416.7</v>
      </c>
      <c r="DD89" s="248">
        <f t="shared" si="33"/>
        <v>1947.2</v>
      </c>
      <c r="DE89" s="248">
        <f t="shared" si="33"/>
        <v>26363.9</v>
      </c>
      <c r="DF89" s="248">
        <f t="shared" si="33"/>
        <v>76913.8</v>
      </c>
      <c r="DG89" s="248">
        <f t="shared" si="33"/>
        <v>7854.1</v>
      </c>
      <c r="DH89" s="248">
        <f t="shared" si="33"/>
        <v>602.66666666666663</v>
      </c>
      <c r="DI89" s="248">
        <f t="shared" si="33"/>
        <v>10162.9</v>
      </c>
      <c r="DJ89" s="248" t="e">
        <f t="shared" si="33"/>
        <v>#DIV/0!</v>
      </c>
      <c r="DK89" s="248">
        <f t="shared" si="33"/>
        <v>101330.5</v>
      </c>
      <c r="DL89" s="248">
        <f t="shared" si="33"/>
        <v>335898.7</v>
      </c>
      <c r="DM89" s="248">
        <f t="shared" si="33"/>
        <v>4811</v>
      </c>
      <c r="DN89" s="248">
        <f t="shared" si="33"/>
        <v>2089.5</v>
      </c>
      <c r="DO89" s="248">
        <f t="shared" si="33"/>
        <v>0</v>
      </c>
      <c r="DP89" s="248">
        <f t="shared" si="33"/>
        <v>338658.9</v>
      </c>
      <c r="DQ89" s="248">
        <f t="shared" si="33"/>
        <v>98.714285714285708</v>
      </c>
      <c r="DR89" s="248">
        <f t="shared" si="33"/>
        <v>24144.1</v>
      </c>
      <c r="DS89" s="248">
        <f t="shared" si="33"/>
        <v>5554.1</v>
      </c>
      <c r="DT89" s="248">
        <f t="shared" si="33"/>
        <v>29698.2</v>
      </c>
      <c r="DU89" s="248">
        <f t="shared" si="33"/>
        <v>183479.8</v>
      </c>
      <c r="DV89" s="248">
        <f t="shared" si="33"/>
        <v>183.8</v>
      </c>
      <c r="DW89" s="248">
        <f t="shared" si="33"/>
        <v>9.9</v>
      </c>
      <c r="DX89" s="248">
        <f t="shared" si="33"/>
        <v>339.1</v>
      </c>
      <c r="DY89" s="248">
        <f t="shared" si="33"/>
        <v>282.5</v>
      </c>
      <c r="DZ89" s="248">
        <f t="shared" si="33"/>
        <v>13.555555555555555</v>
      </c>
      <c r="EA89" s="248">
        <f t="shared" si="33"/>
        <v>3.375</v>
      </c>
      <c r="EB89" s="248">
        <f t="shared" si="33"/>
        <v>830.2</v>
      </c>
      <c r="EC89" s="248">
        <f t="shared" si="33"/>
        <v>2316.4</v>
      </c>
      <c r="ED89" s="248">
        <f t="shared" si="33"/>
        <v>193.8</v>
      </c>
      <c r="EE89" s="248">
        <f t="shared" si="33"/>
        <v>2510.1999999999998</v>
      </c>
      <c r="EF89" s="248">
        <f t="shared" si="33"/>
        <v>6219.7</v>
      </c>
      <c r="EG89" s="248">
        <f t="shared" si="33"/>
        <v>7357.5555555555557</v>
      </c>
      <c r="EH89" s="248">
        <f t="shared" si="33"/>
        <v>12841.5</v>
      </c>
      <c r="EI89" s="248">
        <f t="shared" si="33"/>
        <v>200.66666666666666</v>
      </c>
      <c r="EJ89" s="248">
        <f t="shared" si="33"/>
        <v>201.375</v>
      </c>
      <c r="EK89" s="248">
        <f t="shared" si="33"/>
        <v>379.66666666666669</v>
      </c>
      <c r="EL89" s="248">
        <f t="shared" si="33"/>
        <v>15693.4</v>
      </c>
      <c r="EM89" s="248" t="e">
        <f t="shared" si="33"/>
        <v>#DIV/0!</v>
      </c>
      <c r="EN89" s="248" t="e">
        <f t="shared" si="33"/>
        <v>#DIV/0!</v>
      </c>
      <c r="EO89" s="248">
        <f t="shared" si="33"/>
        <v>40</v>
      </c>
      <c r="EP89" s="248">
        <f t="shared" si="33"/>
        <v>306</v>
      </c>
      <c r="EQ89" s="248">
        <f t="shared" si="33"/>
        <v>244.6</v>
      </c>
      <c r="ER89" s="248">
        <f t="shared" si="33"/>
        <v>1921.1</v>
      </c>
      <c r="ES89" s="248">
        <f t="shared" si="33"/>
        <v>42846.5</v>
      </c>
      <c r="ET89" s="248">
        <f t="shared" si="33"/>
        <v>14186</v>
      </c>
      <c r="EU89" s="248" t="e">
        <f t="shared" si="33"/>
        <v>#DIV/0!</v>
      </c>
      <c r="EV89" s="248">
        <f t="shared" si="33"/>
        <v>214.5</v>
      </c>
      <c r="EW89" s="248">
        <f t="shared" ref="EW89:HH89" si="34">AVERAGEIF($GM3:$GM82, "=Municipal",EW3:EW82)</f>
        <v>244</v>
      </c>
      <c r="EX89" s="248" t="e">
        <f t="shared" si="34"/>
        <v>#DIV/0!</v>
      </c>
      <c r="EY89" s="248">
        <f t="shared" si="34"/>
        <v>20.7</v>
      </c>
      <c r="EZ89" s="248">
        <f t="shared" si="34"/>
        <v>34.9</v>
      </c>
      <c r="FA89" s="248">
        <f t="shared" si="34"/>
        <v>32643.1</v>
      </c>
      <c r="FB89" s="248">
        <f t="shared" si="34"/>
        <v>167652.4</v>
      </c>
      <c r="FC89" s="248">
        <f t="shared" si="34"/>
        <v>1316</v>
      </c>
      <c r="FD89" s="248" t="e">
        <f t="shared" si="34"/>
        <v>#DIV/0!</v>
      </c>
      <c r="FE89" s="248" t="e">
        <f t="shared" si="34"/>
        <v>#DIV/0!</v>
      </c>
      <c r="FF89" s="248" t="e">
        <f t="shared" si="34"/>
        <v>#DIV/0!</v>
      </c>
      <c r="FG89" s="248" t="e">
        <f t="shared" si="34"/>
        <v>#DIV/0!</v>
      </c>
      <c r="FH89" s="248" t="e">
        <f t="shared" si="34"/>
        <v>#DIV/0!</v>
      </c>
      <c r="FI89" s="248" t="e">
        <f t="shared" si="34"/>
        <v>#DIV/0!</v>
      </c>
      <c r="FJ89" s="248" t="e">
        <f t="shared" si="34"/>
        <v>#DIV/0!</v>
      </c>
      <c r="FK89" s="248" t="e">
        <f t="shared" si="34"/>
        <v>#DIV/0!</v>
      </c>
      <c r="FL89" s="248" t="e">
        <f t="shared" si="34"/>
        <v>#DIV/0!</v>
      </c>
      <c r="FM89" s="248" t="e">
        <f t="shared" si="34"/>
        <v>#DIV/0!</v>
      </c>
      <c r="FN89" s="248" t="e">
        <f t="shared" si="34"/>
        <v>#DIV/0!</v>
      </c>
      <c r="FO89" s="248" t="e">
        <f t="shared" si="34"/>
        <v>#DIV/0!</v>
      </c>
      <c r="FP89" s="248" t="e">
        <f t="shared" si="34"/>
        <v>#DIV/0!</v>
      </c>
      <c r="FQ89" s="248" t="e">
        <f t="shared" si="34"/>
        <v>#DIV/0!</v>
      </c>
      <c r="FR89" s="248" t="e">
        <f t="shared" si="34"/>
        <v>#DIV/0!</v>
      </c>
      <c r="FS89" s="248" t="e">
        <f t="shared" si="34"/>
        <v>#DIV/0!</v>
      </c>
      <c r="FT89" s="248" t="e">
        <f t="shared" si="34"/>
        <v>#DIV/0!</v>
      </c>
      <c r="FU89" s="248" t="e">
        <f t="shared" si="34"/>
        <v>#DIV/0!</v>
      </c>
      <c r="FV89" s="248" t="e">
        <f t="shared" si="34"/>
        <v>#DIV/0!</v>
      </c>
      <c r="FW89" s="248" t="e">
        <f t="shared" si="34"/>
        <v>#DIV/0!</v>
      </c>
      <c r="FX89" s="248" t="e">
        <f t="shared" si="34"/>
        <v>#DIV/0!</v>
      </c>
      <c r="FY89" s="248" t="e">
        <f t="shared" si="34"/>
        <v>#DIV/0!</v>
      </c>
      <c r="FZ89" s="248" t="e">
        <f t="shared" si="34"/>
        <v>#DIV/0!</v>
      </c>
      <c r="GA89" s="248" t="e">
        <f t="shared" si="34"/>
        <v>#DIV/0!</v>
      </c>
      <c r="GB89" s="248" t="e">
        <f t="shared" si="34"/>
        <v>#DIV/0!</v>
      </c>
      <c r="GC89" s="248" t="e">
        <f t="shared" si="34"/>
        <v>#DIV/0!</v>
      </c>
      <c r="GD89" s="248" t="e">
        <f t="shared" si="34"/>
        <v>#DIV/0!</v>
      </c>
      <c r="GE89" s="248" t="e">
        <f t="shared" si="34"/>
        <v>#DIV/0!</v>
      </c>
      <c r="GF89" s="248" t="e">
        <f t="shared" si="34"/>
        <v>#DIV/0!</v>
      </c>
      <c r="GG89" s="248" t="e">
        <f t="shared" si="34"/>
        <v>#DIV/0!</v>
      </c>
      <c r="GH89" s="248" t="e">
        <f t="shared" si="34"/>
        <v>#DIV/0!</v>
      </c>
      <c r="GI89" s="248" t="e">
        <f t="shared" si="34"/>
        <v>#DIV/0!</v>
      </c>
      <c r="GJ89" s="248" t="e">
        <f t="shared" si="34"/>
        <v>#DIV/0!</v>
      </c>
      <c r="GK89" s="248">
        <f t="shared" si="34"/>
        <v>29853.599999999999</v>
      </c>
      <c r="GL89" s="248">
        <f t="shared" si="34"/>
        <v>2.1</v>
      </c>
      <c r="GM89" s="248" t="e">
        <f t="shared" si="34"/>
        <v>#DIV/0!</v>
      </c>
      <c r="GN89" s="248" t="e">
        <f t="shared" si="34"/>
        <v>#DIV/0!</v>
      </c>
      <c r="GO89" s="248">
        <f t="shared" si="34"/>
        <v>584.5</v>
      </c>
      <c r="GP89" s="248">
        <f t="shared" si="34"/>
        <v>115.7</v>
      </c>
      <c r="GQ89" s="248">
        <f t="shared" si="34"/>
        <v>3140.6</v>
      </c>
      <c r="GR89" s="248">
        <f t="shared" si="34"/>
        <v>35650.800000000003</v>
      </c>
      <c r="GS89" s="248">
        <f t="shared" si="34"/>
        <v>85</v>
      </c>
      <c r="GT89" s="248">
        <f t="shared" si="34"/>
        <v>5.7777777777777777</v>
      </c>
      <c r="GU89" s="248">
        <f t="shared" si="34"/>
        <v>88.222222222222229</v>
      </c>
      <c r="GV89" s="248">
        <f t="shared" si="34"/>
        <v>3712.7777777777778</v>
      </c>
      <c r="GW89" s="248">
        <f t="shared" si="34"/>
        <v>0.75697700000000001</v>
      </c>
      <c r="GX89" s="248">
        <f t="shared" si="34"/>
        <v>0.20143299999999997</v>
      </c>
      <c r="GY89" s="248">
        <f t="shared" si="34"/>
        <v>21.496983999999998</v>
      </c>
      <c r="GZ89" s="248">
        <f t="shared" si="34"/>
        <v>22.399370999999999</v>
      </c>
      <c r="HA89" s="248">
        <f t="shared" si="34"/>
        <v>19.622395000000001</v>
      </c>
      <c r="HB89" s="248">
        <f t="shared" si="34"/>
        <v>5.4497839999999993</v>
      </c>
      <c r="HC89" s="248">
        <f t="shared" si="34"/>
        <v>3.7143830000000002</v>
      </c>
      <c r="HD89" s="248">
        <f t="shared" si="34"/>
        <v>0.581229</v>
      </c>
      <c r="HE89" s="248">
        <f t="shared" si="34"/>
        <v>46.326251999999997</v>
      </c>
      <c r="HF89" s="248">
        <f t="shared" si="34"/>
        <v>32.108277000000001</v>
      </c>
      <c r="HG89" s="248">
        <f t="shared" si="34"/>
        <v>5.7165569999999999</v>
      </c>
      <c r="HH89" s="248">
        <f t="shared" si="34"/>
        <v>6.7952640000000004</v>
      </c>
      <c r="HI89" s="248">
        <f t="shared" ref="HI89:JT89" si="35">AVERAGEIF($GM3:$GM82, "=Municipal",HI3:HI82)</f>
        <v>4.6299370000000009</v>
      </c>
      <c r="HJ89" s="248">
        <f t="shared" si="35"/>
        <v>0.78650799999999998</v>
      </c>
      <c r="HK89" s="248">
        <f t="shared" si="35"/>
        <v>66.003573999999986</v>
      </c>
      <c r="HL89" s="248">
        <f t="shared" si="35"/>
        <v>45.008844999999994</v>
      </c>
      <c r="HM89" s="248">
        <f t="shared" si="35"/>
        <v>9.2311070000000015</v>
      </c>
      <c r="HN89" s="248">
        <f t="shared" si="35"/>
        <v>92.425770999999997</v>
      </c>
      <c r="HO89" s="248">
        <f t="shared" si="35"/>
        <v>63.139983000000008</v>
      </c>
      <c r="HP89" s="248">
        <f t="shared" si="35"/>
        <v>10.724909</v>
      </c>
      <c r="HQ89" s="248">
        <f t="shared" si="35"/>
        <v>16.341139999999999</v>
      </c>
      <c r="HR89" s="248">
        <f t="shared" si="35"/>
        <v>11.072193</v>
      </c>
      <c r="HS89" s="248">
        <f t="shared" si="35"/>
        <v>1.755949</v>
      </c>
      <c r="HT89" s="248">
        <f t="shared" si="35"/>
        <v>11.005152000000001</v>
      </c>
      <c r="HU89" s="248">
        <f t="shared" si="35"/>
        <v>7.0737720000000008</v>
      </c>
      <c r="HV89" s="248">
        <f t="shared" si="35"/>
        <v>10.259628000000001</v>
      </c>
      <c r="HW89" s="248">
        <f t="shared" si="35"/>
        <v>10.552938999999999</v>
      </c>
      <c r="HX89" s="248">
        <f t="shared" si="35"/>
        <v>1.5839780000000001</v>
      </c>
      <c r="HY89" s="248">
        <f t="shared" si="35"/>
        <v>3.7752949999999998</v>
      </c>
      <c r="HZ89" s="248">
        <f t="shared" si="35"/>
        <v>1.1531889999999998</v>
      </c>
      <c r="IA89" s="248">
        <f t="shared" si="35"/>
        <v>0.58065700000000009</v>
      </c>
      <c r="IB89" s="248">
        <f t="shared" si="35"/>
        <v>1.0973999999999999E-2</v>
      </c>
      <c r="IC89" s="248">
        <f t="shared" si="35"/>
        <v>1.1105E-2</v>
      </c>
      <c r="ID89" s="248">
        <f t="shared" si="35"/>
        <v>1.4263220000000001</v>
      </c>
      <c r="IE89" s="248">
        <f t="shared" si="35"/>
        <v>9.5873E-2</v>
      </c>
      <c r="IF89" s="248">
        <f t="shared" si="35"/>
        <v>0.46915899999999999</v>
      </c>
      <c r="IG89" s="248">
        <f t="shared" si="35"/>
        <v>2615.6999999999998</v>
      </c>
      <c r="IH89" s="248">
        <f t="shared" si="35"/>
        <v>8731.6</v>
      </c>
      <c r="II89" s="248">
        <f t="shared" si="35"/>
        <v>8728.2999999999993</v>
      </c>
      <c r="IJ89" s="248">
        <f t="shared" si="35"/>
        <v>12386.2</v>
      </c>
      <c r="IK89" s="248">
        <f t="shared" si="35"/>
        <v>41001.4</v>
      </c>
      <c r="IL89" s="248">
        <f t="shared" si="35"/>
        <v>40340.400000000001</v>
      </c>
      <c r="IM89" s="248">
        <f t="shared" si="35"/>
        <v>70407.7</v>
      </c>
      <c r="IN89" s="248">
        <f t="shared" si="35"/>
        <v>55407</v>
      </c>
      <c r="IO89" s="248">
        <f t="shared" si="35"/>
        <v>1.6487789999999998</v>
      </c>
      <c r="IP89" s="248">
        <f t="shared" si="35"/>
        <v>18919.400000000001</v>
      </c>
      <c r="IQ89" s="248">
        <f t="shared" si="35"/>
        <v>9.0960289999999997</v>
      </c>
      <c r="IR89" s="248">
        <f t="shared" si="35"/>
        <v>0.70962199999999998</v>
      </c>
      <c r="IS89" s="248">
        <f t="shared" si="35"/>
        <v>43.538336999999999</v>
      </c>
      <c r="IT89" s="248">
        <f t="shared" si="35"/>
        <v>0.50750700000000004</v>
      </c>
      <c r="IU89" s="248">
        <f t="shared" si="35"/>
        <v>1.1643349999999999</v>
      </c>
      <c r="IV89" s="248">
        <f t="shared" si="35"/>
        <v>45.919802000000004</v>
      </c>
      <c r="IW89" s="248">
        <f t="shared" si="35"/>
        <v>30.039285</v>
      </c>
      <c r="IX89" s="248">
        <f t="shared" si="35"/>
        <v>8.2475989999999992</v>
      </c>
      <c r="IY89" s="248">
        <f t="shared" si="35"/>
        <v>0</v>
      </c>
      <c r="IZ89" s="248">
        <f t="shared" si="35"/>
        <v>7.895000000000001E-3</v>
      </c>
      <c r="JA89" s="248">
        <f t="shared" si="35"/>
        <v>2.9304629999999996</v>
      </c>
      <c r="JB89" s="248">
        <f t="shared" si="35"/>
        <v>5.7549999999999997E-3</v>
      </c>
      <c r="JC89" s="248">
        <f t="shared" si="35"/>
        <v>0.17172000000000001</v>
      </c>
      <c r="JD89" s="248">
        <f t="shared" si="35"/>
        <v>0.64437299999999997</v>
      </c>
      <c r="JE89" s="248">
        <f t="shared" si="35"/>
        <v>7.5978000000000012</v>
      </c>
      <c r="JF89" s="248">
        <f t="shared" si="35"/>
        <v>4.2815650000000005</v>
      </c>
      <c r="JG89" s="248">
        <f t="shared" si="35"/>
        <v>0.40871899999999994</v>
      </c>
      <c r="JH89" s="248">
        <f t="shared" si="35"/>
        <v>2705.6</v>
      </c>
      <c r="JI89" s="248">
        <f t="shared" si="35"/>
        <v>5.2863789999999993</v>
      </c>
      <c r="JJ89" s="248">
        <f t="shared" si="35"/>
        <v>8.7448119999999996</v>
      </c>
      <c r="JK89" s="248">
        <f t="shared" si="35"/>
        <v>605.79999999999995</v>
      </c>
      <c r="JL89" s="248">
        <f t="shared" si="35"/>
        <v>276.3</v>
      </c>
      <c r="JM89" s="248">
        <f t="shared" si="35"/>
        <v>44.098464999999997</v>
      </c>
      <c r="JN89" s="248">
        <f t="shared" si="35"/>
        <v>5.314368</v>
      </c>
      <c r="JO89" s="248">
        <f t="shared" si="35"/>
        <v>3.614506</v>
      </c>
      <c r="JP89" s="248">
        <f t="shared" si="35"/>
        <v>0.61124999999999985</v>
      </c>
      <c r="JQ89" s="248">
        <f t="shared" si="35"/>
        <v>0.15620100000000001</v>
      </c>
      <c r="JR89" s="248">
        <f t="shared" si="35"/>
        <v>0.43931199999999998</v>
      </c>
      <c r="JS89" s="248">
        <f t="shared" si="35"/>
        <v>3.6</v>
      </c>
      <c r="JT89" s="248">
        <f t="shared" si="35"/>
        <v>4.3</v>
      </c>
      <c r="JU89" s="248">
        <f t="shared" ref="JU89:MF89" si="36">AVERAGEIF($GM3:$GM82, "=Municipal",JU3:JU82)</f>
        <v>1.611542</v>
      </c>
      <c r="JV89" s="248">
        <f t="shared" si="36"/>
        <v>6512.1</v>
      </c>
      <c r="JW89" s="248">
        <f t="shared" si="36"/>
        <v>55.224305000000001</v>
      </c>
      <c r="JX89" s="248">
        <f t="shared" si="36"/>
        <v>3527.9</v>
      </c>
      <c r="JY89" s="248">
        <f t="shared" si="36"/>
        <v>12.054017999999999</v>
      </c>
      <c r="JZ89" s="248">
        <f t="shared" si="36"/>
        <v>107.20157400000001</v>
      </c>
      <c r="KA89" s="248">
        <f t="shared" si="36"/>
        <v>0.238091</v>
      </c>
      <c r="KB89" s="248">
        <f t="shared" si="36"/>
        <v>823.6</v>
      </c>
      <c r="KC89" s="248">
        <f t="shared" si="36"/>
        <v>1.1690740000000002</v>
      </c>
      <c r="KD89" s="248">
        <f t="shared" si="36"/>
        <v>0.78650799999999998</v>
      </c>
      <c r="KE89" s="248">
        <f t="shared" si="36"/>
        <v>1.2907179999999998</v>
      </c>
      <c r="KF89" s="248">
        <f t="shared" si="36"/>
        <v>22.888947999999999</v>
      </c>
      <c r="KG89" s="248">
        <f t="shared" si="36"/>
        <v>12.327347</v>
      </c>
      <c r="KH89" s="248">
        <f t="shared" si="36"/>
        <v>6.7952640000000004</v>
      </c>
      <c r="KI89" s="248">
        <f t="shared" si="36"/>
        <v>44.378203999999997</v>
      </c>
      <c r="KJ89" s="248">
        <f t="shared" si="36"/>
        <v>49440.800000000003</v>
      </c>
      <c r="KK89" s="248">
        <f t="shared" si="36"/>
        <v>37122.800000000003</v>
      </c>
      <c r="KL89" s="248">
        <f t="shared" si="36"/>
        <v>7.9920000000000005E-2</v>
      </c>
      <c r="KM89" s="248">
        <f t="shared" si="36"/>
        <v>0.92371700000000012</v>
      </c>
      <c r="KN89" s="248">
        <f t="shared" si="36"/>
        <v>9.9240999999999996E-2</v>
      </c>
      <c r="KO89" s="248">
        <f t="shared" si="36"/>
        <v>2.0703999999999997E-2</v>
      </c>
      <c r="KP89" s="248">
        <f t="shared" si="36"/>
        <v>0.24629300000000001</v>
      </c>
      <c r="KQ89" s="248">
        <f t="shared" si="36"/>
        <v>2.4976999999999999E-2</v>
      </c>
      <c r="KR89" s="248">
        <f t="shared" si="36"/>
        <v>0.77496667000000008</v>
      </c>
      <c r="KS89" s="248">
        <f t="shared" si="36"/>
        <v>0.32439908999999995</v>
      </c>
      <c r="KT89" s="248">
        <f t="shared" si="36"/>
        <v>0.67560091</v>
      </c>
      <c r="KU89" s="248">
        <f t="shared" si="36"/>
        <v>0.25129097</v>
      </c>
      <c r="KV89" s="248">
        <f t="shared" si="36"/>
        <v>0.74870902999999989</v>
      </c>
      <c r="KW89" s="248">
        <f t="shared" si="36"/>
        <v>0.11749802000000001</v>
      </c>
      <c r="KX89" s="248">
        <f t="shared" si="36"/>
        <v>1.6745289999999996E-2</v>
      </c>
      <c r="KY89" s="248">
        <f t="shared" si="36"/>
        <v>0.17088592</v>
      </c>
      <c r="KZ89" s="248">
        <f t="shared" si="36"/>
        <v>2.1233809999999999E-2</v>
      </c>
      <c r="LA89" s="248">
        <f t="shared" si="36"/>
        <v>0.20042106000000004</v>
      </c>
      <c r="LB89" s="248">
        <f t="shared" si="36"/>
        <v>7.9518909999999998E-2</v>
      </c>
      <c r="LC89" s="248">
        <f t="shared" si="36"/>
        <v>0.51119501000000001</v>
      </c>
      <c r="LD89" s="248">
        <f t="shared" si="36"/>
        <v>0.68208093000000003</v>
      </c>
      <c r="LE89" s="248">
        <f t="shared" si="36"/>
        <v>1.063446E-2</v>
      </c>
      <c r="LF89" s="248">
        <f t="shared" si="36"/>
        <v>0.94699875999999994</v>
      </c>
      <c r="LG89" s="248">
        <f t="shared" si="36"/>
        <v>2.408016E-2</v>
      </c>
      <c r="LH89" s="248">
        <f t="shared" si="36"/>
        <v>1.8286589999999998E-2</v>
      </c>
      <c r="LI89" s="248">
        <f t="shared" si="36"/>
        <v>12317.6</v>
      </c>
      <c r="LJ89" s="248">
        <f t="shared" si="36"/>
        <v>7.078716</v>
      </c>
      <c r="LK89" s="248">
        <f t="shared" si="36"/>
        <v>6402.4</v>
      </c>
      <c r="LL89" s="248">
        <f t="shared" si="36"/>
        <v>6333.2</v>
      </c>
      <c r="LM89" s="248">
        <f t="shared" si="36"/>
        <v>1801.8</v>
      </c>
      <c r="LN89" s="248">
        <f t="shared" si="36"/>
        <v>0.68375616000000006</v>
      </c>
      <c r="LO89" s="248">
        <f t="shared" si="36"/>
        <v>0.14064285000000001</v>
      </c>
      <c r="LP89" s="248">
        <f t="shared" si="36"/>
        <v>0.17560099000000001</v>
      </c>
      <c r="LQ89" s="248">
        <f t="shared" si="36"/>
        <v>0.50250699999999993</v>
      </c>
      <c r="LR89" s="248">
        <f t="shared" si="36"/>
        <v>1.561814</v>
      </c>
      <c r="LS89" s="248">
        <f t="shared" si="36"/>
        <v>0.37593799999999999</v>
      </c>
      <c r="LT89" s="248">
        <f t="shared" si="36"/>
        <v>15.7</v>
      </c>
      <c r="LU89" s="248">
        <f t="shared" si="36"/>
        <v>3.4731319999999997</v>
      </c>
      <c r="LV89" s="248">
        <f t="shared" si="36"/>
        <v>15.9</v>
      </c>
      <c r="LW89" s="248">
        <f t="shared" si="36"/>
        <v>2.2303489999999995</v>
      </c>
      <c r="LX89" s="248">
        <f t="shared" si="36"/>
        <v>0.25775599999999999</v>
      </c>
      <c r="LY89" s="248">
        <f t="shared" si="36"/>
        <v>0.24779499999999999</v>
      </c>
      <c r="LZ89" s="248">
        <f t="shared" si="36"/>
        <v>4.0700400000000005E-2</v>
      </c>
      <c r="MA89" s="248">
        <f t="shared" si="36"/>
        <v>9.8847000000000019E-4</v>
      </c>
      <c r="MB89" s="248">
        <f t="shared" si="36"/>
        <v>0.36436067</v>
      </c>
      <c r="MC89" s="248">
        <f t="shared" si="36"/>
        <v>0</v>
      </c>
      <c r="MD89" s="248">
        <f t="shared" si="36"/>
        <v>0.31401567999999996</v>
      </c>
      <c r="ME89" s="248">
        <f t="shared" si="36"/>
        <v>6.2284999999999999E-4</v>
      </c>
      <c r="MF89" s="248">
        <f t="shared" si="36"/>
        <v>0.54216805000000001</v>
      </c>
      <c r="MG89" s="248">
        <f t="shared" ref="MG89:MH89" si="37">AVERAGEIF($GM3:$GM82, "=Municipal",MG3:MG82)</f>
        <v>7.0615730000000002E-2</v>
      </c>
      <c r="MH89" s="248">
        <f t="shared" si="37"/>
        <v>0.35295231000000005</v>
      </c>
    </row>
    <row r="90" spans="1:347" x14ac:dyDescent="0.2">
      <c r="B90" s="653" t="s">
        <v>3017</v>
      </c>
      <c r="C90" s="6"/>
      <c r="D90" s="261" t="s">
        <v>3004</v>
      </c>
      <c r="E90" s="6"/>
      <c r="F90" s="6"/>
      <c r="G90" s="6"/>
      <c r="H90" s="6"/>
      <c r="I90" s="6"/>
      <c r="J90" s="6"/>
      <c r="K90" s="6"/>
      <c r="L90" s="6"/>
      <c r="M90" s="6"/>
      <c r="N90" s="6"/>
      <c r="O90" s="6"/>
      <c r="P90" s="6"/>
      <c r="Q90" s="6"/>
      <c r="R90" s="6"/>
      <c r="S90" s="6"/>
      <c r="T90" s="6"/>
      <c r="U90" s="6"/>
      <c r="V90" s="6"/>
      <c r="W90" s="256"/>
      <c r="X90" s="247">
        <f>SUMIF($GM3:$GM82, "=Regional",X3:X82)</f>
        <v>6</v>
      </c>
      <c r="Y90" s="247">
        <f t="shared" ref="Y90:CJ90" si="38">SUMIF($GM3:$GM82, "=Regional",Y3:Y82)</f>
        <v>87</v>
      </c>
      <c r="Z90" s="247">
        <f t="shared" si="38"/>
        <v>6</v>
      </c>
      <c r="AA90" s="247">
        <f t="shared" si="38"/>
        <v>20</v>
      </c>
      <c r="AB90" s="247">
        <f t="shared" si="38"/>
        <v>215320</v>
      </c>
      <c r="AC90" s="247">
        <f t="shared" si="38"/>
        <v>47.44</v>
      </c>
      <c r="AD90" s="247">
        <f t="shared" si="38"/>
        <v>10.88</v>
      </c>
      <c r="AE90" s="247">
        <f t="shared" si="38"/>
        <v>58.32</v>
      </c>
      <c r="AF90" s="247">
        <f t="shared" si="38"/>
        <v>365.71999999999997</v>
      </c>
      <c r="AG90" s="247">
        <f t="shared" si="38"/>
        <v>424.04</v>
      </c>
      <c r="AH90" s="247" t="s">
        <v>2305</v>
      </c>
      <c r="AI90" s="247">
        <f t="shared" si="38"/>
        <v>875407</v>
      </c>
      <c r="AJ90" s="247">
        <f t="shared" si="38"/>
        <v>0</v>
      </c>
      <c r="AK90" s="247">
        <f t="shared" si="38"/>
        <v>0</v>
      </c>
      <c r="AL90" s="247">
        <f t="shared" si="38"/>
        <v>410175</v>
      </c>
      <c r="AM90" s="247">
        <f t="shared" si="38"/>
        <v>96.460000000000008</v>
      </c>
      <c r="AN90" s="247">
        <f t="shared" si="38"/>
        <v>111.21</v>
      </c>
      <c r="AO90" s="247">
        <f t="shared" si="38"/>
        <v>132</v>
      </c>
      <c r="AP90" s="247">
        <f t="shared" si="38"/>
        <v>1712803</v>
      </c>
      <c r="AQ90" s="247">
        <f t="shared" si="38"/>
        <v>13941509</v>
      </c>
      <c r="AR90" s="247">
        <f t="shared" si="38"/>
        <v>15654312</v>
      </c>
      <c r="AS90" s="247">
        <f t="shared" si="38"/>
        <v>4320426</v>
      </c>
      <c r="AT90" s="247">
        <f t="shared" si="38"/>
        <v>141882</v>
      </c>
      <c r="AU90" s="247">
        <f t="shared" si="38"/>
        <v>4462308</v>
      </c>
      <c r="AV90" s="247">
        <f t="shared" si="38"/>
        <v>297705</v>
      </c>
      <c r="AW90" s="247">
        <f t="shared" si="38"/>
        <v>75613</v>
      </c>
      <c r="AX90" s="247">
        <f t="shared" si="38"/>
        <v>373318</v>
      </c>
      <c r="AY90" s="247">
        <f t="shared" si="38"/>
        <v>2815554</v>
      </c>
      <c r="AZ90" s="247">
        <f t="shared" si="38"/>
        <v>23305492</v>
      </c>
      <c r="BA90" s="247">
        <f t="shared" si="38"/>
        <v>11675104</v>
      </c>
      <c r="BB90" s="247">
        <f t="shared" si="38"/>
        <v>4038105</v>
      </c>
      <c r="BC90" s="247">
        <f t="shared" si="38"/>
        <v>15713209</v>
      </c>
      <c r="BD90" s="247">
        <f t="shared" si="38"/>
        <v>1241921</v>
      </c>
      <c r="BE90" s="247">
        <f t="shared" si="38"/>
        <v>138185</v>
      </c>
      <c r="BF90" s="247">
        <f t="shared" si="38"/>
        <v>282449</v>
      </c>
      <c r="BG90" s="247">
        <f t="shared" si="38"/>
        <v>1662555</v>
      </c>
      <c r="BH90" s="247">
        <f t="shared" si="38"/>
        <v>4918975</v>
      </c>
      <c r="BI90" s="247">
        <f t="shared" si="38"/>
        <v>22294739</v>
      </c>
      <c r="BJ90" s="247">
        <f t="shared" si="38"/>
        <v>1510820</v>
      </c>
      <c r="BK90" s="247">
        <f t="shared" si="38"/>
        <v>0.87480250000000004</v>
      </c>
      <c r="BL90" s="247">
        <f t="shared" si="38"/>
        <v>341860</v>
      </c>
      <c r="BM90" s="247">
        <f t="shared" si="38"/>
        <v>18896</v>
      </c>
      <c r="BN90" s="247">
        <f t="shared" si="38"/>
        <v>79665</v>
      </c>
      <c r="BO90" s="247">
        <f t="shared" si="38"/>
        <v>215386</v>
      </c>
      <c r="BP90" s="247">
        <f t="shared" si="38"/>
        <v>655807</v>
      </c>
      <c r="BQ90" s="247">
        <f t="shared" si="38"/>
        <v>654385</v>
      </c>
      <c r="BR90" s="247">
        <f t="shared" si="38"/>
        <v>923156</v>
      </c>
      <c r="BS90" s="247">
        <f t="shared" si="38"/>
        <v>789306</v>
      </c>
      <c r="BT90" s="247">
        <f t="shared" si="38"/>
        <v>1712462</v>
      </c>
      <c r="BU90" s="247">
        <f t="shared" si="38"/>
        <v>536368</v>
      </c>
      <c r="BV90" s="247">
        <f t="shared" si="38"/>
        <v>250398</v>
      </c>
      <c r="BW90" s="247">
        <f t="shared" si="38"/>
        <v>786766</v>
      </c>
      <c r="BX90" s="247">
        <f t="shared" si="38"/>
        <v>80897</v>
      </c>
      <c r="BY90" s="247">
        <f t="shared" si="38"/>
        <v>17979</v>
      </c>
      <c r="BZ90" s="247">
        <f t="shared" si="38"/>
        <v>98876</v>
      </c>
      <c r="CA90" s="247">
        <f t="shared" si="38"/>
        <v>2598104</v>
      </c>
      <c r="CB90" s="247">
        <f t="shared" si="38"/>
        <v>0</v>
      </c>
      <c r="CC90" s="247">
        <f t="shared" si="38"/>
        <v>2598104</v>
      </c>
      <c r="CD90" s="247">
        <f t="shared" si="38"/>
        <v>64920</v>
      </c>
      <c r="CE90" s="247">
        <f t="shared" si="38"/>
        <v>351759</v>
      </c>
      <c r="CF90" s="247">
        <f t="shared" si="38"/>
        <v>34</v>
      </c>
      <c r="CG90" s="247">
        <f t="shared" si="38"/>
        <v>804</v>
      </c>
      <c r="CH90" s="247">
        <f t="shared" si="38"/>
        <v>838</v>
      </c>
      <c r="CI90" s="247">
        <f t="shared" si="38"/>
        <v>85199</v>
      </c>
      <c r="CJ90" s="247">
        <f t="shared" si="38"/>
        <v>36093</v>
      </c>
      <c r="CK90" s="247">
        <f t="shared" ref="CK90:EV90" si="39">SUMIF($GM3:$GM82, "=Regional",CK3:CK82)</f>
        <v>125934</v>
      </c>
      <c r="CL90" s="247">
        <f t="shared" si="39"/>
        <v>10352</v>
      </c>
      <c r="CM90" s="247">
        <f t="shared" si="39"/>
        <v>50</v>
      </c>
      <c r="CN90" s="247">
        <f t="shared" si="39"/>
        <v>836</v>
      </c>
      <c r="CO90" s="247">
        <f t="shared" si="39"/>
        <v>3387</v>
      </c>
      <c r="CP90" s="247">
        <f t="shared" si="39"/>
        <v>1731130</v>
      </c>
      <c r="CQ90" s="247">
        <f t="shared" si="39"/>
        <v>448135</v>
      </c>
      <c r="CR90" s="247">
        <f t="shared" si="39"/>
        <v>2179265</v>
      </c>
      <c r="CS90" s="247">
        <f t="shared" si="39"/>
        <v>167434</v>
      </c>
      <c r="CT90" s="247">
        <f t="shared" si="39"/>
        <v>37728</v>
      </c>
      <c r="CU90" s="247">
        <f t="shared" si="39"/>
        <v>205162</v>
      </c>
      <c r="CV90" s="247">
        <f t="shared" si="39"/>
        <v>1150520</v>
      </c>
      <c r="CW90" s="247">
        <f t="shared" si="39"/>
        <v>219879</v>
      </c>
      <c r="CX90" s="247">
        <f t="shared" si="39"/>
        <v>1370399</v>
      </c>
      <c r="CY90" s="247">
        <f t="shared" si="39"/>
        <v>3754826</v>
      </c>
      <c r="CZ90" s="247">
        <f t="shared" si="39"/>
        <v>58387</v>
      </c>
      <c r="DA90" s="247">
        <f t="shared" si="39"/>
        <v>0</v>
      </c>
      <c r="DB90" s="247">
        <f t="shared" si="39"/>
        <v>3813213</v>
      </c>
      <c r="DC90" s="247">
        <f t="shared" si="39"/>
        <v>232526</v>
      </c>
      <c r="DD90" s="247">
        <f t="shared" si="39"/>
        <v>6533</v>
      </c>
      <c r="DE90" s="247">
        <f t="shared" si="39"/>
        <v>239059</v>
      </c>
      <c r="DF90" s="247">
        <f t="shared" si="39"/>
        <v>534522</v>
      </c>
      <c r="DG90" s="247">
        <f t="shared" si="39"/>
        <v>60218</v>
      </c>
      <c r="DH90" s="247">
        <f t="shared" si="39"/>
        <v>271</v>
      </c>
      <c r="DI90" s="247">
        <f t="shared" si="39"/>
        <v>67022</v>
      </c>
      <c r="DJ90" s="247">
        <f t="shared" si="39"/>
        <v>0</v>
      </c>
      <c r="DK90" s="247">
        <f t="shared" si="39"/>
        <v>767048</v>
      </c>
      <c r="DL90" s="247">
        <f t="shared" si="39"/>
        <v>314163</v>
      </c>
      <c r="DM90" s="247">
        <f t="shared" si="39"/>
        <v>3589083</v>
      </c>
      <c r="DN90" s="247">
        <f t="shared" si="39"/>
        <v>320952</v>
      </c>
      <c r="DO90" s="247">
        <f t="shared" si="39"/>
        <v>102563</v>
      </c>
      <c r="DP90" s="247">
        <f t="shared" si="39"/>
        <v>4326761</v>
      </c>
      <c r="DQ90" s="247">
        <f t="shared" si="39"/>
        <v>5145</v>
      </c>
      <c r="DR90" s="247">
        <f t="shared" si="39"/>
        <v>574142</v>
      </c>
      <c r="DS90" s="247">
        <f t="shared" si="39"/>
        <v>153337</v>
      </c>
      <c r="DT90" s="247">
        <f t="shared" si="39"/>
        <v>727479</v>
      </c>
      <c r="DU90" s="247">
        <f t="shared" si="39"/>
        <v>4243628</v>
      </c>
      <c r="DV90" s="247">
        <f t="shared" si="39"/>
        <v>5610</v>
      </c>
      <c r="DW90" s="247">
        <f t="shared" si="39"/>
        <v>440</v>
      </c>
      <c r="DX90" s="247">
        <f t="shared" si="39"/>
        <v>10756</v>
      </c>
      <c r="DY90" s="247">
        <f t="shared" si="39"/>
        <v>3061</v>
      </c>
      <c r="DZ90" s="247">
        <f t="shared" si="39"/>
        <v>1350</v>
      </c>
      <c r="EA90" s="247">
        <f t="shared" si="39"/>
        <v>100</v>
      </c>
      <c r="EB90" s="247">
        <f t="shared" si="39"/>
        <v>21317</v>
      </c>
      <c r="EC90" s="247">
        <f t="shared" si="39"/>
        <v>73231</v>
      </c>
      <c r="ED90" s="247">
        <f t="shared" si="39"/>
        <v>18721</v>
      </c>
      <c r="EE90" s="247">
        <f t="shared" si="39"/>
        <v>91952</v>
      </c>
      <c r="EF90" s="247">
        <f t="shared" si="39"/>
        <v>242213</v>
      </c>
      <c r="EG90" s="247">
        <f t="shared" si="39"/>
        <v>92779</v>
      </c>
      <c r="EH90" s="247">
        <f t="shared" si="39"/>
        <v>334992</v>
      </c>
      <c r="EI90" s="247">
        <f t="shared" si="39"/>
        <v>8899</v>
      </c>
      <c r="EJ90" s="247">
        <f t="shared" si="39"/>
        <v>5480</v>
      </c>
      <c r="EK90" s="247">
        <f t="shared" si="39"/>
        <v>14379</v>
      </c>
      <c r="EL90" s="247">
        <f t="shared" si="39"/>
        <v>441323</v>
      </c>
      <c r="EM90" s="247">
        <f t="shared" si="39"/>
        <v>41</v>
      </c>
      <c r="EN90" s="247">
        <f t="shared" si="39"/>
        <v>364</v>
      </c>
      <c r="EO90" s="247">
        <f t="shared" si="39"/>
        <v>407</v>
      </c>
      <c r="EP90" s="247">
        <f t="shared" si="39"/>
        <v>2777</v>
      </c>
      <c r="EQ90" s="247">
        <f t="shared" si="39"/>
        <v>16086</v>
      </c>
      <c r="ER90" s="247">
        <f t="shared" si="39"/>
        <v>116434</v>
      </c>
      <c r="ES90" s="247">
        <f t="shared" si="39"/>
        <v>1574626</v>
      </c>
      <c r="ET90" s="247">
        <f t="shared" si="39"/>
        <v>142298</v>
      </c>
      <c r="EU90" s="247">
        <f t="shared" si="39"/>
        <v>78445</v>
      </c>
      <c r="EV90" s="247">
        <f t="shared" si="39"/>
        <v>12930</v>
      </c>
      <c r="EW90" s="247">
        <f t="shared" ref="EW90:HH90" si="40">SUMIF($GM3:$GM82, "=Regional",EW3:EW82)</f>
        <v>12704</v>
      </c>
      <c r="EX90" s="247">
        <f t="shared" si="40"/>
        <v>0</v>
      </c>
      <c r="EY90" s="247">
        <f t="shared" si="40"/>
        <v>584</v>
      </c>
      <c r="EZ90" s="247">
        <f t="shared" si="40"/>
        <v>1244</v>
      </c>
      <c r="FA90" s="247">
        <f t="shared" si="40"/>
        <v>1258799</v>
      </c>
      <c r="FB90" s="247">
        <f t="shared" si="40"/>
        <v>1174049</v>
      </c>
      <c r="FC90" s="247">
        <f t="shared" si="40"/>
        <v>257667</v>
      </c>
      <c r="FD90" s="247">
        <f t="shared" si="40"/>
        <v>0</v>
      </c>
      <c r="FE90" s="247">
        <f t="shared" si="40"/>
        <v>0</v>
      </c>
      <c r="FF90" s="247">
        <f t="shared" si="40"/>
        <v>0</v>
      </c>
      <c r="FG90" s="247">
        <f t="shared" si="40"/>
        <v>0</v>
      </c>
      <c r="FH90" s="247">
        <f t="shared" si="40"/>
        <v>0</v>
      </c>
      <c r="FI90" s="247">
        <f t="shared" si="40"/>
        <v>0</v>
      </c>
      <c r="FJ90" s="247">
        <f t="shared" si="40"/>
        <v>0</v>
      </c>
      <c r="FK90" s="247">
        <f t="shared" si="40"/>
        <v>0</v>
      </c>
      <c r="FL90" s="247">
        <f t="shared" si="40"/>
        <v>0</v>
      </c>
      <c r="FM90" s="247">
        <f t="shared" si="40"/>
        <v>0</v>
      </c>
      <c r="FN90" s="247">
        <f t="shared" si="40"/>
        <v>0</v>
      </c>
      <c r="FO90" s="247">
        <f t="shared" si="40"/>
        <v>0</v>
      </c>
      <c r="FP90" s="247">
        <f t="shared" si="40"/>
        <v>0</v>
      </c>
      <c r="FQ90" s="247">
        <f t="shared" si="40"/>
        <v>0</v>
      </c>
      <c r="FR90" s="247">
        <f t="shared" si="40"/>
        <v>0</v>
      </c>
      <c r="FS90" s="247">
        <f t="shared" si="40"/>
        <v>0</v>
      </c>
      <c r="FT90" s="247">
        <f t="shared" si="40"/>
        <v>0</v>
      </c>
      <c r="FU90" s="247">
        <f t="shared" si="40"/>
        <v>0</v>
      </c>
      <c r="FV90" s="247">
        <f t="shared" si="40"/>
        <v>0</v>
      </c>
      <c r="FW90" s="247">
        <f t="shared" si="40"/>
        <v>0</v>
      </c>
      <c r="FX90" s="247">
        <f t="shared" si="40"/>
        <v>0</v>
      </c>
      <c r="FY90" s="247">
        <f t="shared" si="40"/>
        <v>0</v>
      </c>
      <c r="FZ90" s="247">
        <f t="shared" si="40"/>
        <v>0</v>
      </c>
      <c r="GA90" s="247">
        <f t="shared" si="40"/>
        <v>0</v>
      </c>
      <c r="GB90" s="247">
        <f t="shared" si="40"/>
        <v>0</v>
      </c>
      <c r="GC90" s="247">
        <f t="shared" si="40"/>
        <v>0</v>
      </c>
      <c r="GD90" s="247">
        <f t="shared" si="40"/>
        <v>0</v>
      </c>
      <c r="GE90" s="247">
        <f t="shared" si="40"/>
        <v>0</v>
      </c>
      <c r="GF90" s="247">
        <f t="shared" si="40"/>
        <v>0</v>
      </c>
      <c r="GG90" s="247">
        <f t="shared" si="40"/>
        <v>0</v>
      </c>
      <c r="GH90" s="247">
        <f t="shared" si="40"/>
        <v>0</v>
      </c>
      <c r="GI90" s="247">
        <f t="shared" si="40"/>
        <v>0</v>
      </c>
      <c r="GJ90" s="247">
        <f t="shared" si="40"/>
        <v>0</v>
      </c>
      <c r="GK90" s="247">
        <f t="shared" si="40"/>
        <v>1315359</v>
      </c>
      <c r="GL90" s="247">
        <f t="shared" si="40"/>
        <v>16</v>
      </c>
      <c r="GM90" s="247">
        <f t="shared" si="40"/>
        <v>0</v>
      </c>
      <c r="GN90" s="247">
        <f t="shared" si="40"/>
        <v>0</v>
      </c>
      <c r="GO90" s="247">
        <f t="shared" si="40"/>
        <v>12309</v>
      </c>
      <c r="GP90" s="247">
        <f t="shared" si="40"/>
        <v>1877</v>
      </c>
      <c r="GQ90" s="247">
        <f t="shared" si="40"/>
        <v>64741</v>
      </c>
      <c r="GR90" s="247">
        <f t="shared" si="40"/>
        <v>339391</v>
      </c>
      <c r="GS90" s="247">
        <f t="shared" si="40"/>
        <v>1579</v>
      </c>
      <c r="GT90" s="247">
        <f t="shared" si="40"/>
        <v>347</v>
      </c>
      <c r="GU90" s="247">
        <f t="shared" si="40"/>
        <v>6590</v>
      </c>
      <c r="GV90" s="247">
        <f t="shared" si="40"/>
        <v>48894</v>
      </c>
      <c r="GW90" s="247">
        <f t="shared" si="40"/>
        <v>9.0841399999999997</v>
      </c>
      <c r="GX90" s="247">
        <f t="shared" si="40"/>
        <v>2.5278</v>
      </c>
      <c r="GY90" s="247">
        <f t="shared" si="40"/>
        <v>271.42749000000003</v>
      </c>
      <c r="GZ90" s="247">
        <f t="shared" si="40"/>
        <v>318.23126999999999</v>
      </c>
      <c r="HA90" s="247">
        <f t="shared" si="40"/>
        <v>184.9676</v>
      </c>
      <c r="HB90" s="247">
        <f t="shared" si="40"/>
        <v>71.119860000000003</v>
      </c>
      <c r="HC90" s="247">
        <f t="shared" si="40"/>
        <v>49.042400000000001</v>
      </c>
      <c r="HD90" s="247">
        <f t="shared" si="40"/>
        <v>5.3027999999999995</v>
      </c>
      <c r="HE90" s="247">
        <f t="shared" si="40"/>
        <v>421.64539000000002</v>
      </c>
      <c r="HF90" s="247">
        <f t="shared" si="40"/>
        <v>292.87146000000001</v>
      </c>
      <c r="HG90" s="247">
        <f t="shared" si="40"/>
        <v>32.012589999999996</v>
      </c>
      <c r="HH90" s="247">
        <f t="shared" si="40"/>
        <v>66.318330000000003</v>
      </c>
      <c r="HI90" s="247">
        <f t="shared" ref="HI90:JT90" si="41">SUMIF($GM3:$GM82, "=Regional",HI3:HI82)</f>
        <v>45.834639999999993</v>
      </c>
      <c r="HJ90" s="247">
        <f t="shared" si="41"/>
        <v>4.8974200000000003</v>
      </c>
      <c r="HK90" s="247">
        <f t="shared" si="41"/>
        <v>382.77823000000001</v>
      </c>
      <c r="HL90" s="247">
        <f t="shared" si="41"/>
        <v>264.27794999999998</v>
      </c>
      <c r="HM90" s="247">
        <f t="shared" si="41"/>
        <v>28.288399999999996</v>
      </c>
      <c r="HN90" s="247">
        <f t="shared" si="41"/>
        <v>821.34426000000019</v>
      </c>
      <c r="HO90" s="247">
        <f t="shared" si="41"/>
        <v>568.15304000000003</v>
      </c>
      <c r="HP90" s="247">
        <f t="shared" si="41"/>
        <v>61.422880000000006</v>
      </c>
      <c r="HQ90" s="247">
        <f t="shared" si="41"/>
        <v>208.01590000000002</v>
      </c>
      <c r="HR90" s="247">
        <f t="shared" si="41"/>
        <v>141.97308999999998</v>
      </c>
      <c r="HS90" s="247">
        <f t="shared" si="41"/>
        <v>16.083579999999998</v>
      </c>
      <c r="HT90" s="247">
        <f t="shared" si="41"/>
        <v>44.255120000000005</v>
      </c>
      <c r="HU90" s="247">
        <f t="shared" si="41"/>
        <v>42.174330000000005</v>
      </c>
      <c r="HV90" s="247">
        <f t="shared" si="41"/>
        <v>192.79128</v>
      </c>
      <c r="HW90" s="247">
        <f t="shared" si="41"/>
        <v>207.08097000000001</v>
      </c>
      <c r="HX90" s="247">
        <f t="shared" si="41"/>
        <v>12.44623</v>
      </c>
      <c r="HY90" s="247">
        <f t="shared" si="41"/>
        <v>15.56244</v>
      </c>
      <c r="HZ90" s="247">
        <f t="shared" si="41"/>
        <v>6.5750100000000007</v>
      </c>
      <c r="IA90" s="247">
        <f t="shared" si="41"/>
        <v>3.6604299999999999</v>
      </c>
      <c r="IB90" s="247">
        <f t="shared" si="41"/>
        <v>0.10128</v>
      </c>
      <c r="IC90" s="247">
        <f t="shared" si="41"/>
        <v>0.10677</v>
      </c>
      <c r="ID90" s="247">
        <f t="shared" si="41"/>
        <v>12.83798</v>
      </c>
      <c r="IE90" s="247">
        <f t="shared" si="41"/>
        <v>0.81795999999999991</v>
      </c>
      <c r="IF90" s="247">
        <f t="shared" si="41"/>
        <v>2.7269499999999995</v>
      </c>
      <c r="IG90" s="247">
        <f t="shared" si="41"/>
        <v>40104</v>
      </c>
      <c r="IH90" s="247">
        <f t="shared" si="41"/>
        <v>543572</v>
      </c>
      <c r="II90" s="247">
        <f t="shared" si="41"/>
        <v>338394</v>
      </c>
      <c r="IJ90" s="247">
        <f t="shared" si="41"/>
        <v>122699</v>
      </c>
      <c r="IK90" s="247">
        <f t="shared" si="41"/>
        <v>1337517</v>
      </c>
      <c r="IL90" s="247">
        <f t="shared" si="41"/>
        <v>922747</v>
      </c>
      <c r="IM90" s="247">
        <f t="shared" si="41"/>
        <v>944474</v>
      </c>
      <c r="IN90" s="247">
        <f t="shared" si="41"/>
        <v>1206052</v>
      </c>
      <c r="IO90" s="247">
        <f t="shared" si="41"/>
        <v>15.67</v>
      </c>
      <c r="IP90" s="247">
        <f t="shared" si="41"/>
        <v>130745</v>
      </c>
      <c r="IQ90" s="247">
        <f t="shared" si="41"/>
        <v>62.860670000000006</v>
      </c>
      <c r="IR90" s="247">
        <f t="shared" si="41"/>
        <v>49.391779999999997</v>
      </c>
      <c r="IS90" s="247">
        <f t="shared" si="41"/>
        <v>145.86356000000001</v>
      </c>
      <c r="IT90" s="247">
        <f t="shared" si="41"/>
        <v>3.15517</v>
      </c>
      <c r="IU90" s="247">
        <f t="shared" si="41"/>
        <v>30.043050000000001</v>
      </c>
      <c r="IV90" s="247">
        <f t="shared" si="41"/>
        <v>228.45360000000002</v>
      </c>
      <c r="IW90" s="247">
        <f t="shared" si="41"/>
        <v>153.05812999999998</v>
      </c>
      <c r="IX90" s="247">
        <f t="shared" si="41"/>
        <v>34.016019999999997</v>
      </c>
      <c r="IY90" s="247">
        <f t="shared" si="41"/>
        <v>0</v>
      </c>
      <c r="IZ90" s="247">
        <f t="shared" si="41"/>
        <v>3.4549999999999997E-2</v>
      </c>
      <c r="JA90" s="247">
        <f t="shared" si="41"/>
        <v>4.1844100000000006</v>
      </c>
      <c r="JB90" s="247">
        <f t="shared" si="41"/>
        <v>9.9699999999999997E-3</v>
      </c>
      <c r="JC90" s="247">
        <f t="shared" si="41"/>
        <v>1.0025599999999999</v>
      </c>
      <c r="JD90" s="247">
        <f t="shared" si="41"/>
        <v>7.9123700000000001</v>
      </c>
      <c r="JE90" s="247">
        <f t="shared" si="41"/>
        <v>62.247150000000005</v>
      </c>
      <c r="JF90" s="247">
        <f t="shared" si="41"/>
        <v>26.103640000000002</v>
      </c>
      <c r="JG90" s="247">
        <f t="shared" si="41"/>
        <v>3.5122300000000002</v>
      </c>
      <c r="JH90" s="247">
        <f t="shared" si="41"/>
        <v>8390</v>
      </c>
      <c r="JI90" s="247">
        <f t="shared" si="41"/>
        <v>20.015319999999999</v>
      </c>
      <c r="JJ90" s="247">
        <f t="shared" si="41"/>
        <v>49.098180000000006</v>
      </c>
      <c r="JK90" s="247">
        <f t="shared" si="41"/>
        <v>2394</v>
      </c>
      <c r="JL90" s="247">
        <f t="shared" si="41"/>
        <v>2855</v>
      </c>
      <c r="JM90" s="247">
        <f t="shared" si="41"/>
        <v>218.71282000000002</v>
      </c>
      <c r="JN90" s="247">
        <f t="shared" si="41"/>
        <v>16.556499999999996</v>
      </c>
      <c r="JO90" s="247">
        <f t="shared" si="41"/>
        <v>12.50497</v>
      </c>
      <c r="JP90" s="247">
        <f t="shared" si="41"/>
        <v>4.1471600000000004</v>
      </c>
      <c r="JQ90" s="247">
        <f t="shared" si="41"/>
        <v>0.53210999999999997</v>
      </c>
      <c r="JR90" s="247">
        <f t="shared" si="41"/>
        <v>6.7023500000000009</v>
      </c>
      <c r="JS90" s="247">
        <f t="shared" si="41"/>
        <v>245</v>
      </c>
      <c r="JT90" s="247">
        <f t="shared" si="41"/>
        <v>238</v>
      </c>
      <c r="JU90" s="247">
        <f t="shared" ref="JU90:MF90" si="42">SUMIF($GM3:$GM82, "=Regional",JU3:JU82)</f>
        <v>13.816660000000002</v>
      </c>
      <c r="JV90" s="247">
        <f t="shared" si="42"/>
        <v>83200</v>
      </c>
      <c r="JW90" s="247">
        <f t="shared" si="42"/>
        <v>249.65682000000001</v>
      </c>
      <c r="JX90" s="247">
        <f t="shared" si="42"/>
        <v>81601</v>
      </c>
      <c r="JY90" s="247">
        <f t="shared" si="42"/>
        <v>75.078130000000002</v>
      </c>
      <c r="JZ90" s="247">
        <f t="shared" si="42"/>
        <v>267.21577000000002</v>
      </c>
      <c r="KA90" s="247">
        <f t="shared" si="42"/>
        <v>3.8255899999999996</v>
      </c>
      <c r="KB90" s="247">
        <f t="shared" si="42"/>
        <v>30276</v>
      </c>
      <c r="KC90" s="247">
        <f t="shared" si="42"/>
        <v>11.03487</v>
      </c>
      <c r="KD90" s="247">
        <f t="shared" si="42"/>
        <v>4.8974200000000003</v>
      </c>
      <c r="KE90" s="247">
        <f t="shared" si="42"/>
        <v>10.957139999999999</v>
      </c>
      <c r="KF90" s="247">
        <f t="shared" si="42"/>
        <v>217.34268</v>
      </c>
      <c r="KG90" s="247">
        <f t="shared" si="42"/>
        <v>82.56832</v>
      </c>
      <c r="KH90" s="247">
        <f t="shared" si="42"/>
        <v>66.318330000000003</v>
      </c>
      <c r="KI90" s="247">
        <f t="shared" si="42"/>
        <v>421.09138999999999</v>
      </c>
      <c r="KJ90" s="247">
        <f t="shared" si="42"/>
        <v>445246</v>
      </c>
      <c r="KK90" s="247">
        <f t="shared" si="42"/>
        <v>332337</v>
      </c>
      <c r="KL90" s="247">
        <f t="shared" si="42"/>
        <v>1.3188199999999999</v>
      </c>
      <c r="KM90" s="247">
        <f t="shared" si="42"/>
        <v>7.2959400000000008</v>
      </c>
      <c r="KN90" s="247">
        <f t="shared" si="42"/>
        <v>1.2732999999999997</v>
      </c>
      <c r="KO90" s="247">
        <f t="shared" si="42"/>
        <v>0.14013999999999999</v>
      </c>
      <c r="KP90" s="247">
        <f t="shared" si="42"/>
        <v>1.04739</v>
      </c>
      <c r="KQ90" s="247">
        <f t="shared" si="42"/>
        <v>0.15332000000000001</v>
      </c>
      <c r="KR90" s="247">
        <f t="shared" si="42"/>
        <v>9.7572200000000002</v>
      </c>
      <c r="KS90" s="247">
        <f t="shared" si="42"/>
        <v>1.8033116000000002</v>
      </c>
      <c r="KT90" s="247">
        <f t="shared" si="42"/>
        <v>10.196688400000001</v>
      </c>
      <c r="KU90" s="247">
        <f t="shared" si="42"/>
        <v>3.0038328999999999</v>
      </c>
      <c r="KV90" s="247">
        <f t="shared" si="42"/>
        <v>8.996167100000001</v>
      </c>
      <c r="KW90" s="247">
        <f t="shared" si="42"/>
        <v>0.88411479999999987</v>
      </c>
      <c r="KX90" s="247">
        <f t="shared" si="42"/>
        <v>5.9926799999999988E-2</v>
      </c>
      <c r="KY90" s="247">
        <f t="shared" si="42"/>
        <v>2.1080041999999994</v>
      </c>
      <c r="KZ90" s="247">
        <f t="shared" si="42"/>
        <v>0.149507</v>
      </c>
      <c r="LA90" s="247">
        <f t="shared" si="42"/>
        <v>2.7708135</v>
      </c>
      <c r="LB90" s="247">
        <f t="shared" si="42"/>
        <v>0.67468090000000003</v>
      </c>
      <c r="LC90" s="247">
        <f t="shared" si="42"/>
        <v>6.2370675000000011</v>
      </c>
      <c r="LD90" s="247">
        <f t="shared" si="42"/>
        <v>8.3450715999999989</v>
      </c>
      <c r="LE90" s="247">
        <f t="shared" si="42"/>
        <v>0.17419519999999999</v>
      </c>
      <c r="LF90" s="247">
        <f t="shared" si="42"/>
        <v>7.643430200000001</v>
      </c>
      <c r="LG90" s="247">
        <f t="shared" si="42"/>
        <v>1.4442610999999999</v>
      </c>
      <c r="LH90" s="247">
        <f t="shared" si="42"/>
        <v>2.7381136000000001</v>
      </c>
      <c r="LI90" s="247">
        <f t="shared" si="42"/>
        <v>112905</v>
      </c>
      <c r="LJ90" s="247">
        <f t="shared" si="42"/>
        <v>77.914150000000006</v>
      </c>
      <c r="LK90" s="247">
        <f t="shared" si="42"/>
        <v>298645</v>
      </c>
      <c r="LL90" s="247">
        <f t="shared" si="42"/>
        <v>441790</v>
      </c>
      <c r="LM90" s="247">
        <f t="shared" si="42"/>
        <v>38056</v>
      </c>
      <c r="LN90" s="247">
        <f t="shared" si="42"/>
        <v>9.4216797000000003</v>
      </c>
      <c r="LO90" s="247">
        <f t="shared" si="42"/>
        <v>0.76681710000000014</v>
      </c>
      <c r="LP90" s="247">
        <f t="shared" si="42"/>
        <v>1.8115033</v>
      </c>
      <c r="LQ90" s="247">
        <f t="shared" si="42"/>
        <v>4.90456</v>
      </c>
      <c r="LR90" s="247">
        <f t="shared" si="42"/>
        <v>15.172010000000002</v>
      </c>
      <c r="LS90" s="247">
        <f t="shared" si="42"/>
        <v>3.68669</v>
      </c>
      <c r="LT90" s="247">
        <f t="shared" si="42"/>
        <v>569</v>
      </c>
      <c r="LU90" s="247">
        <f t="shared" si="42"/>
        <v>46.146610000000003</v>
      </c>
      <c r="LV90" s="247">
        <f t="shared" si="42"/>
        <v>235</v>
      </c>
      <c r="LW90" s="247">
        <f t="shared" si="42"/>
        <v>38.005630000000004</v>
      </c>
      <c r="LX90" s="247">
        <f t="shared" si="42"/>
        <v>2.5623099999999996</v>
      </c>
      <c r="LY90" s="247">
        <f t="shared" si="42"/>
        <v>2.4660899999999999</v>
      </c>
      <c r="LZ90" s="247">
        <f t="shared" si="42"/>
        <v>0.50237719999999997</v>
      </c>
      <c r="MA90" s="247">
        <f t="shared" si="42"/>
        <v>1.2134700000000002E-2</v>
      </c>
      <c r="MB90" s="247">
        <f t="shared" si="42"/>
        <v>1.5827784000000003</v>
      </c>
      <c r="MC90" s="247">
        <f t="shared" si="42"/>
        <v>0</v>
      </c>
      <c r="MD90" s="247">
        <f t="shared" si="42"/>
        <v>1.4008439000000001</v>
      </c>
      <c r="ME90" s="247">
        <f t="shared" si="42"/>
        <v>3.3407999999999997E-3</v>
      </c>
      <c r="MF90" s="247">
        <f t="shared" si="42"/>
        <v>9.2883772000000011</v>
      </c>
      <c r="MG90" s="247">
        <f t="shared" ref="MG90:MH90" si="43">SUMIF($GM3:$GM82, "=Regional",MG3:MG82)</f>
        <v>0.44444509999999998</v>
      </c>
      <c r="MH90" s="247">
        <f t="shared" si="43"/>
        <v>4.3192681999999998</v>
      </c>
    </row>
    <row r="91" spans="1:347" ht="13.5" thickBot="1" x14ac:dyDescent="0.25">
      <c r="B91" s="654"/>
      <c r="C91" s="6"/>
      <c r="D91" s="205" t="s">
        <v>3005</v>
      </c>
      <c r="E91" s="6"/>
      <c r="F91" s="6"/>
      <c r="G91" s="6"/>
      <c r="H91" s="6"/>
      <c r="I91" s="6"/>
      <c r="J91" s="6"/>
      <c r="K91" s="6"/>
      <c r="L91" s="6"/>
      <c r="M91" s="6"/>
      <c r="N91" s="6"/>
      <c r="O91" s="6"/>
      <c r="P91" s="6"/>
      <c r="Q91" s="6"/>
      <c r="R91" s="6"/>
      <c r="S91" s="6"/>
      <c r="T91" s="6"/>
      <c r="U91" s="6"/>
      <c r="V91" s="6"/>
      <c r="W91" s="256"/>
      <c r="X91" s="248">
        <f>AVERAGEIF($GM3:$GM82, "=Regional",X3:X82)</f>
        <v>0.5</v>
      </c>
      <c r="Y91" s="248">
        <f t="shared" ref="Y91:CJ91" si="44">AVERAGEIF($GM3:$GM82, "=Regional",Y3:Y82)</f>
        <v>7.25</v>
      </c>
      <c r="Z91" s="248">
        <f t="shared" si="44"/>
        <v>0.5</v>
      </c>
      <c r="AA91" s="248">
        <f t="shared" si="44"/>
        <v>1.6666666666666667</v>
      </c>
      <c r="AB91" s="248">
        <f t="shared" si="44"/>
        <v>17943.333333333332</v>
      </c>
      <c r="AC91" s="248">
        <f t="shared" si="44"/>
        <v>3.9533333333333331</v>
      </c>
      <c r="AD91" s="248">
        <f t="shared" si="44"/>
        <v>0.90666666666666673</v>
      </c>
      <c r="AE91" s="248">
        <f t="shared" si="44"/>
        <v>4.8600000000000003</v>
      </c>
      <c r="AF91" s="248">
        <f t="shared" si="44"/>
        <v>30.476666666666663</v>
      </c>
      <c r="AG91" s="248">
        <f t="shared" si="44"/>
        <v>35.336666666666666</v>
      </c>
      <c r="AH91" s="86">
        <f>AC90/AG90</f>
        <v>0.11187623809074615</v>
      </c>
      <c r="AI91" s="248">
        <f t="shared" si="44"/>
        <v>72950.583333333328</v>
      </c>
      <c r="AJ91" s="248" t="e">
        <f t="shared" si="44"/>
        <v>#DIV/0!</v>
      </c>
      <c r="AK91" s="248" t="e">
        <f t="shared" si="44"/>
        <v>#DIV/0!</v>
      </c>
      <c r="AL91" s="248">
        <f t="shared" si="44"/>
        <v>34181.25</v>
      </c>
      <c r="AM91" s="248">
        <f t="shared" si="44"/>
        <v>8.7690909090909095</v>
      </c>
      <c r="AN91" s="248">
        <f t="shared" si="44"/>
        <v>10.11</v>
      </c>
      <c r="AO91" s="248">
        <f t="shared" si="44"/>
        <v>12</v>
      </c>
      <c r="AP91" s="248">
        <f t="shared" si="44"/>
        <v>142733.58333333334</v>
      </c>
      <c r="AQ91" s="248">
        <f t="shared" si="44"/>
        <v>1161792.4166666667</v>
      </c>
      <c r="AR91" s="248">
        <f t="shared" si="44"/>
        <v>1304526</v>
      </c>
      <c r="AS91" s="248">
        <f t="shared" si="44"/>
        <v>360035.5</v>
      </c>
      <c r="AT91" s="248">
        <f t="shared" si="44"/>
        <v>11823.5</v>
      </c>
      <c r="AU91" s="248">
        <f t="shared" si="44"/>
        <v>371859</v>
      </c>
      <c r="AV91" s="248">
        <f t="shared" si="44"/>
        <v>24808.75</v>
      </c>
      <c r="AW91" s="248">
        <f t="shared" si="44"/>
        <v>6301.083333333333</v>
      </c>
      <c r="AX91" s="248">
        <f t="shared" si="44"/>
        <v>31109.833333333332</v>
      </c>
      <c r="AY91" s="248">
        <f t="shared" si="44"/>
        <v>234629.5</v>
      </c>
      <c r="AZ91" s="248">
        <f t="shared" si="44"/>
        <v>1942124.3333333333</v>
      </c>
      <c r="BA91" s="248">
        <f t="shared" si="44"/>
        <v>972925.33333333337</v>
      </c>
      <c r="BB91" s="248">
        <f t="shared" si="44"/>
        <v>336508.75</v>
      </c>
      <c r="BC91" s="248">
        <f t="shared" si="44"/>
        <v>1309434.0833333333</v>
      </c>
      <c r="BD91" s="248">
        <f t="shared" si="44"/>
        <v>103493.41666666667</v>
      </c>
      <c r="BE91" s="248">
        <f t="shared" si="44"/>
        <v>11515.416666666666</v>
      </c>
      <c r="BF91" s="248">
        <f t="shared" si="44"/>
        <v>23537.416666666668</v>
      </c>
      <c r="BG91" s="248">
        <f t="shared" si="44"/>
        <v>138546.25</v>
      </c>
      <c r="BH91" s="248">
        <f t="shared" si="44"/>
        <v>409914.58333333331</v>
      </c>
      <c r="BI91" s="248">
        <f t="shared" si="44"/>
        <v>1857894.9166666667</v>
      </c>
      <c r="BJ91" s="248">
        <f t="shared" si="44"/>
        <v>125901.66666666667</v>
      </c>
      <c r="BK91" s="248">
        <f t="shared" si="44"/>
        <v>7.2900208333333341E-2</v>
      </c>
      <c r="BL91" s="248">
        <f t="shared" si="44"/>
        <v>28488.333333333332</v>
      </c>
      <c r="BM91" s="248">
        <f t="shared" si="44"/>
        <v>1574.6666666666667</v>
      </c>
      <c r="BN91" s="248">
        <f t="shared" si="44"/>
        <v>6638.75</v>
      </c>
      <c r="BO91" s="248">
        <f t="shared" si="44"/>
        <v>17948.833333333332</v>
      </c>
      <c r="BP91" s="248">
        <f t="shared" si="44"/>
        <v>54650.583333333336</v>
      </c>
      <c r="BQ91" s="248">
        <f t="shared" si="44"/>
        <v>54532.083333333336</v>
      </c>
      <c r="BR91" s="248">
        <f t="shared" si="44"/>
        <v>76929.666666666672</v>
      </c>
      <c r="BS91" s="248">
        <f t="shared" si="44"/>
        <v>65775.5</v>
      </c>
      <c r="BT91" s="248">
        <f t="shared" si="44"/>
        <v>142705.16666666666</v>
      </c>
      <c r="BU91" s="248">
        <f t="shared" si="44"/>
        <v>44697.333333333336</v>
      </c>
      <c r="BV91" s="248">
        <f t="shared" si="44"/>
        <v>20866.5</v>
      </c>
      <c r="BW91" s="248">
        <f t="shared" si="44"/>
        <v>65563.833333333328</v>
      </c>
      <c r="BX91" s="248">
        <f t="shared" si="44"/>
        <v>8089.7</v>
      </c>
      <c r="BY91" s="248">
        <f t="shared" si="44"/>
        <v>1797.9</v>
      </c>
      <c r="BZ91" s="248">
        <f t="shared" si="44"/>
        <v>9887.6</v>
      </c>
      <c r="CA91" s="248">
        <f t="shared" si="44"/>
        <v>216508.66666666666</v>
      </c>
      <c r="CB91" s="248" t="e">
        <f t="shared" si="44"/>
        <v>#DIV/0!</v>
      </c>
      <c r="CC91" s="248">
        <f t="shared" si="44"/>
        <v>216508.66666666666</v>
      </c>
      <c r="CD91" s="248">
        <f t="shared" si="44"/>
        <v>5410</v>
      </c>
      <c r="CE91" s="248">
        <f t="shared" si="44"/>
        <v>29313.25</v>
      </c>
      <c r="CF91" s="248">
        <f t="shared" si="44"/>
        <v>2.8333333333333335</v>
      </c>
      <c r="CG91" s="248">
        <f t="shared" si="44"/>
        <v>67</v>
      </c>
      <c r="CH91" s="248">
        <f t="shared" si="44"/>
        <v>69.833333333333329</v>
      </c>
      <c r="CI91" s="248">
        <f t="shared" si="44"/>
        <v>7099.916666666667</v>
      </c>
      <c r="CJ91" s="248">
        <f t="shared" si="44"/>
        <v>3007.75</v>
      </c>
      <c r="CK91" s="248">
        <f t="shared" ref="CK91:EV91" si="45">AVERAGEIF($GM3:$GM82, "=Regional",CK3:CK82)</f>
        <v>10494.5</v>
      </c>
      <c r="CL91" s="248">
        <f t="shared" si="45"/>
        <v>862.66666666666663</v>
      </c>
      <c r="CM91" s="248">
        <f t="shared" si="45"/>
        <v>4.166666666666667</v>
      </c>
      <c r="CN91" s="248">
        <f t="shared" si="45"/>
        <v>69.666666666666671</v>
      </c>
      <c r="CO91" s="248">
        <f t="shared" si="45"/>
        <v>282.25</v>
      </c>
      <c r="CP91" s="248">
        <f t="shared" si="45"/>
        <v>144260.83333333334</v>
      </c>
      <c r="CQ91" s="248">
        <f t="shared" si="45"/>
        <v>37344.583333333336</v>
      </c>
      <c r="CR91" s="248">
        <f t="shared" si="45"/>
        <v>181605.41666666666</v>
      </c>
      <c r="CS91" s="248">
        <f t="shared" si="45"/>
        <v>18603.777777777777</v>
      </c>
      <c r="CT91" s="248">
        <f t="shared" si="45"/>
        <v>4192</v>
      </c>
      <c r="CU91" s="248">
        <f t="shared" si="45"/>
        <v>22795.777777777777</v>
      </c>
      <c r="CV91" s="248">
        <f t="shared" si="45"/>
        <v>95876.666666666672</v>
      </c>
      <c r="CW91" s="248">
        <f t="shared" si="45"/>
        <v>18323.25</v>
      </c>
      <c r="CX91" s="248">
        <f t="shared" si="45"/>
        <v>114199.91666666667</v>
      </c>
      <c r="CY91" s="248">
        <f t="shared" si="45"/>
        <v>312902.16666666669</v>
      </c>
      <c r="CZ91" s="248">
        <f t="shared" si="45"/>
        <v>4865.583333333333</v>
      </c>
      <c r="DA91" s="248" t="e">
        <f t="shared" si="45"/>
        <v>#DIV/0!</v>
      </c>
      <c r="DB91" s="248">
        <f t="shared" si="45"/>
        <v>317767.75</v>
      </c>
      <c r="DC91" s="248">
        <f t="shared" si="45"/>
        <v>19377.166666666668</v>
      </c>
      <c r="DD91" s="248">
        <f t="shared" si="45"/>
        <v>544.41666666666663</v>
      </c>
      <c r="DE91" s="248">
        <f t="shared" si="45"/>
        <v>19921.583333333332</v>
      </c>
      <c r="DF91" s="248">
        <f t="shared" si="45"/>
        <v>44543.5</v>
      </c>
      <c r="DG91" s="248">
        <f t="shared" si="45"/>
        <v>5018.166666666667</v>
      </c>
      <c r="DH91" s="248">
        <f t="shared" si="45"/>
        <v>45.166666666666664</v>
      </c>
      <c r="DI91" s="248">
        <f t="shared" si="45"/>
        <v>5585.166666666667</v>
      </c>
      <c r="DJ91" s="248" t="e">
        <f t="shared" si="45"/>
        <v>#DIV/0!</v>
      </c>
      <c r="DK91" s="248">
        <f t="shared" si="45"/>
        <v>63920.666666666664</v>
      </c>
      <c r="DL91" s="248">
        <f t="shared" si="45"/>
        <v>34907</v>
      </c>
      <c r="DM91" s="248">
        <f t="shared" si="45"/>
        <v>299090.25</v>
      </c>
      <c r="DN91" s="248">
        <f t="shared" si="45"/>
        <v>35661.333333333336</v>
      </c>
      <c r="DO91" s="248">
        <f t="shared" si="45"/>
        <v>8546.9166666666661</v>
      </c>
      <c r="DP91" s="248">
        <f t="shared" si="45"/>
        <v>360563.41666666669</v>
      </c>
      <c r="DQ91" s="248">
        <f t="shared" si="45"/>
        <v>1029</v>
      </c>
      <c r="DR91" s="248">
        <f t="shared" si="45"/>
        <v>47845.166666666664</v>
      </c>
      <c r="DS91" s="248">
        <f t="shared" si="45"/>
        <v>12778.083333333334</v>
      </c>
      <c r="DT91" s="248">
        <f t="shared" si="45"/>
        <v>60623.25</v>
      </c>
      <c r="DU91" s="248">
        <f t="shared" si="45"/>
        <v>353635.66666666669</v>
      </c>
      <c r="DV91" s="248">
        <f t="shared" si="45"/>
        <v>467.5</v>
      </c>
      <c r="DW91" s="248">
        <f t="shared" si="45"/>
        <v>36.666666666666664</v>
      </c>
      <c r="DX91" s="248">
        <f t="shared" si="45"/>
        <v>896.33333333333337</v>
      </c>
      <c r="DY91" s="248">
        <f t="shared" si="45"/>
        <v>255.08333333333334</v>
      </c>
      <c r="DZ91" s="248">
        <f t="shared" si="45"/>
        <v>122.72727272727273</v>
      </c>
      <c r="EA91" s="248">
        <f t="shared" si="45"/>
        <v>10</v>
      </c>
      <c r="EB91" s="248">
        <f t="shared" si="45"/>
        <v>1776.4166666666667</v>
      </c>
      <c r="EC91" s="248">
        <f t="shared" si="45"/>
        <v>6102.583333333333</v>
      </c>
      <c r="ED91" s="248">
        <f t="shared" si="45"/>
        <v>1560.0833333333333</v>
      </c>
      <c r="EE91" s="248">
        <f t="shared" si="45"/>
        <v>7662.666666666667</v>
      </c>
      <c r="EF91" s="248">
        <f t="shared" si="45"/>
        <v>20184.416666666668</v>
      </c>
      <c r="EG91" s="248">
        <f t="shared" si="45"/>
        <v>7731.583333333333</v>
      </c>
      <c r="EH91" s="248">
        <f t="shared" si="45"/>
        <v>27916</v>
      </c>
      <c r="EI91" s="248">
        <f t="shared" si="45"/>
        <v>809</v>
      </c>
      <c r="EJ91" s="248">
        <f t="shared" si="45"/>
        <v>498.18181818181819</v>
      </c>
      <c r="EK91" s="248">
        <f t="shared" si="45"/>
        <v>1307.1818181818182</v>
      </c>
      <c r="EL91" s="248">
        <f t="shared" si="45"/>
        <v>36776.916666666664</v>
      </c>
      <c r="EM91" s="248">
        <f t="shared" si="45"/>
        <v>20.5</v>
      </c>
      <c r="EN91" s="248">
        <f t="shared" si="45"/>
        <v>182</v>
      </c>
      <c r="EO91" s="248">
        <f t="shared" si="45"/>
        <v>101.75</v>
      </c>
      <c r="EP91" s="248">
        <f t="shared" si="45"/>
        <v>694.25</v>
      </c>
      <c r="EQ91" s="248">
        <f t="shared" si="45"/>
        <v>1340.5</v>
      </c>
      <c r="ER91" s="248">
        <f t="shared" si="45"/>
        <v>9702.8333333333339</v>
      </c>
      <c r="ES91" s="248">
        <f t="shared" si="45"/>
        <v>131218.83333333334</v>
      </c>
      <c r="ET91" s="248">
        <f t="shared" si="45"/>
        <v>47432.666666666664</v>
      </c>
      <c r="EU91" s="248">
        <f t="shared" si="45"/>
        <v>39222.5</v>
      </c>
      <c r="EV91" s="248">
        <f t="shared" si="45"/>
        <v>1175.4545454545455</v>
      </c>
      <c r="EW91" s="248">
        <f t="shared" ref="EW91:HH91" si="46">AVERAGEIF($GM3:$GM82, "=Regional",EW3:EW82)</f>
        <v>1058.6666666666667</v>
      </c>
      <c r="EX91" s="248" t="e">
        <f t="shared" si="46"/>
        <v>#DIV/0!</v>
      </c>
      <c r="EY91" s="248">
        <f t="shared" si="46"/>
        <v>48.666666666666664</v>
      </c>
      <c r="EZ91" s="248">
        <f t="shared" si="46"/>
        <v>103.66666666666667</v>
      </c>
      <c r="FA91" s="248">
        <f t="shared" si="46"/>
        <v>104899.91666666667</v>
      </c>
      <c r="FB91" s="248">
        <f t="shared" si="46"/>
        <v>106731.72727272728</v>
      </c>
      <c r="FC91" s="248">
        <f t="shared" si="46"/>
        <v>42944.5</v>
      </c>
      <c r="FD91" s="248" t="e">
        <f t="shared" si="46"/>
        <v>#DIV/0!</v>
      </c>
      <c r="FE91" s="248" t="e">
        <f t="shared" si="46"/>
        <v>#DIV/0!</v>
      </c>
      <c r="FF91" s="248" t="e">
        <f t="shared" si="46"/>
        <v>#DIV/0!</v>
      </c>
      <c r="FG91" s="248" t="e">
        <f t="shared" si="46"/>
        <v>#DIV/0!</v>
      </c>
      <c r="FH91" s="248" t="e">
        <f t="shared" si="46"/>
        <v>#DIV/0!</v>
      </c>
      <c r="FI91" s="248" t="e">
        <f t="shared" si="46"/>
        <v>#DIV/0!</v>
      </c>
      <c r="FJ91" s="248" t="e">
        <f t="shared" si="46"/>
        <v>#DIV/0!</v>
      </c>
      <c r="FK91" s="248" t="e">
        <f t="shared" si="46"/>
        <v>#DIV/0!</v>
      </c>
      <c r="FL91" s="248" t="e">
        <f t="shared" si="46"/>
        <v>#DIV/0!</v>
      </c>
      <c r="FM91" s="248" t="e">
        <f t="shared" si="46"/>
        <v>#DIV/0!</v>
      </c>
      <c r="FN91" s="248" t="e">
        <f t="shared" si="46"/>
        <v>#DIV/0!</v>
      </c>
      <c r="FO91" s="248" t="e">
        <f t="shared" si="46"/>
        <v>#DIV/0!</v>
      </c>
      <c r="FP91" s="248" t="e">
        <f t="shared" si="46"/>
        <v>#DIV/0!</v>
      </c>
      <c r="FQ91" s="248" t="e">
        <f t="shared" si="46"/>
        <v>#DIV/0!</v>
      </c>
      <c r="FR91" s="248" t="e">
        <f t="shared" si="46"/>
        <v>#DIV/0!</v>
      </c>
      <c r="FS91" s="248" t="e">
        <f t="shared" si="46"/>
        <v>#DIV/0!</v>
      </c>
      <c r="FT91" s="248" t="e">
        <f t="shared" si="46"/>
        <v>#DIV/0!</v>
      </c>
      <c r="FU91" s="248" t="e">
        <f t="shared" si="46"/>
        <v>#DIV/0!</v>
      </c>
      <c r="FV91" s="248" t="e">
        <f t="shared" si="46"/>
        <v>#DIV/0!</v>
      </c>
      <c r="FW91" s="248" t="e">
        <f t="shared" si="46"/>
        <v>#DIV/0!</v>
      </c>
      <c r="FX91" s="248" t="e">
        <f t="shared" si="46"/>
        <v>#DIV/0!</v>
      </c>
      <c r="FY91" s="248" t="e">
        <f t="shared" si="46"/>
        <v>#DIV/0!</v>
      </c>
      <c r="FZ91" s="248" t="e">
        <f t="shared" si="46"/>
        <v>#DIV/0!</v>
      </c>
      <c r="GA91" s="248" t="e">
        <f t="shared" si="46"/>
        <v>#DIV/0!</v>
      </c>
      <c r="GB91" s="248" t="e">
        <f t="shared" si="46"/>
        <v>#DIV/0!</v>
      </c>
      <c r="GC91" s="248" t="e">
        <f t="shared" si="46"/>
        <v>#DIV/0!</v>
      </c>
      <c r="GD91" s="248" t="e">
        <f t="shared" si="46"/>
        <v>#DIV/0!</v>
      </c>
      <c r="GE91" s="248" t="e">
        <f t="shared" si="46"/>
        <v>#DIV/0!</v>
      </c>
      <c r="GF91" s="248" t="e">
        <f t="shared" si="46"/>
        <v>#DIV/0!</v>
      </c>
      <c r="GG91" s="248" t="e">
        <f t="shared" si="46"/>
        <v>#DIV/0!</v>
      </c>
      <c r="GH91" s="248" t="e">
        <f t="shared" si="46"/>
        <v>#DIV/0!</v>
      </c>
      <c r="GI91" s="248" t="e">
        <f t="shared" si="46"/>
        <v>#DIV/0!</v>
      </c>
      <c r="GJ91" s="248" t="e">
        <f t="shared" si="46"/>
        <v>#DIV/0!</v>
      </c>
      <c r="GK91" s="248">
        <f t="shared" si="46"/>
        <v>109613.25</v>
      </c>
      <c r="GL91" s="248">
        <f t="shared" si="46"/>
        <v>1.3333333333333333</v>
      </c>
      <c r="GM91" s="248" t="e">
        <f t="shared" si="46"/>
        <v>#DIV/0!</v>
      </c>
      <c r="GN91" s="248" t="e">
        <f t="shared" si="46"/>
        <v>#DIV/0!</v>
      </c>
      <c r="GO91" s="248">
        <f t="shared" si="46"/>
        <v>1025.75</v>
      </c>
      <c r="GP91" s="248">
        <f t="shared" si="46"/>
        <v>156.41666666666666</v>
      </c>
      <c r="GQ91" s="248">
        <f t="shared" si="46"/>
        <v>5395.083333333333</v>
      </c>
      <c r="GR91" s="248">
        <f t="shared" si="46"/>
        <v>28282.583333333332</v>
      </c>
      <c r="GS91" s="248">
        <f t="shared" si="46"/>
        <v>131.58333333333334</v>
      </c>
      <c r="GT91" s="248">
        <f t="shared" si="46"/>
        <v>28.916666666666668</v>
      </c>
      <c r="GU91" s="248">
        <f t="shared" si="46"/>
        <v>549.16666666666663</v>
      </c>
      <c r="GV91" s="248">
        <f t="shared" si="46"/>
        <v>4444.909090909091</v>
      </c>
      <c r="GW91" s="248">
        <f t="shared" si="46"/>
        <v>0.75701166666666664</v>
      </c>
      <c r="GX91" s="248">
        <f t="shared" si="46"/>
        <v>0.21065</v>
      </c>
      <c r="GY91" s="248">
        <f t="shared" si="46"/>
        <v>22.618957500000004</v>
      </c>
      <c r="GZ91" s="248">
        <f t="shared" si="46"/>
        <v>26.5192725</v>
      </c>
      <c r="HA91" s="248">
        <f t="shared" si="46"/>
        <v>15.413966666666667</v>
      </c>
      <c r="HB91" s="248">
        <f t="shared" si="46"/>
        <v>5.9266550000000002</v>
      </c>
      <c r="HC91" s="248">
        <f t="shared" si="46"/>
        <v>4.0868666666666664</v>
      </c>
      <c r="HD91" s="248">
        <f t="shared" si="46"/>
        <v>0.44189999999999996</v>
      </c>
      <c r="HE91" s="248">
        <f t="shared" si="46"/>
        <v>35.137115833333333</v>
      </c>
      <c r="HF91" s="248">
        <f t="shared" si="46"/>
        <v>24.405955000000002</v>
      </c>
      <c r="HG91" s="248">
        <f t="shared" si="46"/>
        <v>2.6677158333333328</v>
      </c>
      <c r="HH91" s="248">
        <f t="shared" si="46"/>
        <v>5.5265275000000003</v>
      </c>
      <c r="HI91" s="248">
        <f t="shared" ref="HI91:JT91" si="47">AVERAGEIF($GM3:$GM82, "=Regional",HI3:HI82)</f>
        <v>3.8195533333333329</v>
      </c>
      <c r="HJ91" s="248">
        <f t="shared" si="47"/>
        <v>0.40811833333333336</v>
      </c>
      <c r="HK91" s="248">
        <f t="shared" si="47"/>
        <v>31.898185833333333</v>
      </c>
      <c r="HL91" s="248">
        <f t="shared" si="47"/>
        <v>22.023162499999998</v>
      </c>
      <c r="HM91" s="248">
        <f t="shared" si="47"/>
        <v>2.3573666666666662</v>
      </c>
      <c r="HN91" s="248">
        <f t="shared" si="47"/>
        <v>68.445355000000021</v>
      </c>
      <c r="HO91" s="248">
        <f t="shared" si="47"/>
        <v>47.346086666666672</v>
      </c>
      <c r="HP91" s="248">
        <f t="shared" si="47"/>
        <v>5.1185733333333339</v>
      </c>
      <c r="HQ91" s="248">
        <f t="shared" si="47"/>
        <v>17.334658333333334</v>
      </c>
      <c r="HR91" s="248">
        <f t="shared" si="47"/>
        <v>11.831090833333333</v>
      </c>
      <c r="HS91" s="248">
        <f t="shared" si="47"/>
        <v>1.3402983333333331</v>
      </c>
      <c r="HT91" s="248">
        <f t="shared" si="47"/>
        <v>3.6879266666666672</v>
      </c>
      <c r="HU91" s="248">
        <f t="shared" si="47"/>
        <v>3.5145275000000002</v>
      </c>
      <c r="HV91" s="248">
        <f t="shared" si="47"/>
        <v>16.065940000000001</v>
      </c>
      <c r="HW91" s="248">
        <f t="shared" si="47"/>
        <v>17.256747499999999</v>
      </c>
      <c r="HX91" s="248">
        <f t="shared" si="47"/>
        <v>1.0371858333333333</v>
      </c>
      <c r="HY91" s="248">
        <f t="shared" si="47"/>
        <v>1.29687</v>
      </c>
      <c r="HZ91" s="248">
        <f t="shared" si="47"/>
        <v>0.54791750000000006</v>
      </c>
      <c r="IA91" s="248">
        <f t="shared" si="47"/>
        <v>0.30503583333333334</v>
      </c>
      <c r="IB91" s="248">
        <f t="shared" si="47"/>
        <v>8.4399999999999996E-3</v>
      </c>
      <c r="IC91" s="248">
        <f t="shared" si="47"/>
        <v>8.8975000000000009E-3</v>
      </c>
      <c r="ID91" s="248">
        <f t="shared" si="47"/>
        <v>1.0698316666666667</v>
      </c>
      <c r="IE91" s="248">
        <f t="shared" si="47"/>
        <v>6.8163333333333326E-2</v>
      </c>
      <c r="IF91" s="248">
        <f t="shared" si="47"/>
        <v>0.22724583333333329</v>
      </c>
      <c r="IG91" s="248">
        <f t="shared" si="47"/>
        <v>3342</v>
      </c>
      <c r="IH91" s="248">
        <f t="shared" si="47"/>
        <v>45297.666666666664</v>
      </c>
      <c r="II91" s="248">
        <f t="shared" si="47"/>
        <v>28199.5</v>
      </c>
      <c r="IJ91" s="248">
        <f t="shared" si="47"/>
        <v>10224.916666666666</v>
      </c>
      <c r="IK91" s="248">
        <f t="shared" si="47"/>
        <v>111459.75</v>
      </c>
      <c r="IL91" s="248">
        <f t="shared" si="47"/>
        <v>76895.583333333328</v>
      </c>
      <c r="IM91" s="248">
        <f t="shared" si="47"/>
        <v>78706.166666666672</v>
      </c>
      <c r="IN91" s="248">
        <f t="shared" si="47"/>
        <v>100504.33333333333</v>
      </c>
      <c r="IO91" s="248">
        <f t="shared" si="47"/>
        <v>1.3058333333333334</v>
      </c>
      <c r="IP91" s="248">
        <f t="shared" si="47"/>
        <v>10895.416666666666</v>
      </c>
      <c r="IQ91" s="248">
        <f t="shared" si="47"/>
        <v>5.2383891666666669</v>
      </c>
      <c r="IR91" s="248">
        <f t="shared" si="47"/>
        <v>4.1159816666666664</v>
      </c>
      <c r="IS91" s="248">
        <f t="shared" si="47"/>
        <v>12.155296666666667</v>
      </c>
      <c r="IT91" s="248">
        <f t="shared" si="47"/>
        <v>0.26293083333333334</v>
      </c>
      <c r="IU91" s="248">
        <f t="shared" si="47"/>
        <v>2.5035875000000001</v>
      </c>
      <c r="IV91" s="248">
        <f t="shared" si="47"/>
        <v>19.037800000000001</v>
      </c>
      <c r="IW91" s="248">
        <f t="shared" si="47"/>
        <v>12.754844166666665</v>
      </c>
      <c r="IX91" s="248">
        <f t="shared" si="47"/>
        <v>2.8346683333333331</v>
      </c>
      <c r="IY91" s="248">
        <f t="shared" si="47"/>
        <v>0</v>
      </c>
      <c r="IZ91" s="248">
        <f t="shared" si="47"/>
        <v>2.8791666666666666E-3</v>
      </c>
      <c r="JA91" s="248">
        <f t="shared" si="47"/>
        <v>0.3487008333333334</v>
      </c>
      <c r="JB91" s="248">
        <f t="shared" si="47"/>
        <v>8.3083333333333327E-4</v>
      </c>
      <c r="JC91" s="248">
        <f t="shared" si="47"/>
        <v>8.3546666666666658E-2</v>
      </c>
      <c r="JD91" s="248">
        <f t="shared" si="47"/>
        <v>0.65936416666666664</v>
      </c>
      <c r="JE91" s="248">
        <f t="shared" si="47"/>
        <v>5.1872625000000001</v>
      </c>
      <c r="JF91" s="248">
        <f t="shared" si="47"/>
        <v>2.1753033333333334</v>
      </c>
      <c r="JG91" s="248">
        <f t="shared" si="47"/>
        <v>0.29268583333333337</v>
      </c>
      <c r="JH91" s="248">
        <f t="shared" si="47"/>
        <v>699.16666666666663</v>
      </c>
      <c r="JI91" s="248">
        <f t="shared" si="47"/>
        <v>1.6679433333333333</v>
      </c>
      <c r="JJ91" s="248">
        <f t="shared" si="47"/>
        <v>4.0915150000000002</v>
      </c>
      <c r="JK91" s="248">
        <f t="shared" si="47"/>
        <v>199.5</v>
      </c>
      <c r="JL91" s="248">
        <f t="shared" si="47"/>
        <v>237.91666666666666</v>
      </c>
      <c r="JM91" s="248">
        <f t="shared" si="47"/>
        <v>18.226068333333334</v>
      </c>
      <c r="JN91" s="248">
        <f t="shared" si="47"/>
        <v>1.3797083333333331</v>
      </c>
      <c r="JO91" s="248">
        <f t="shared" si="47"/>
        <v>1.0420808333333333</v>
      </c>
      <c r="JP91" s="248">
        <f t="shared" si="47"/>
        <v>0.34559666666666672</v>
      </c>
      <c r="JQ91" s="248">
        <f t="shared" si="47"/>
        <v>4.43425E-2</v>
      </c>
      <c r="JR91" s="248">
        <f t="shared" si="47"/>
        <v>0.55852916666666674</v>
      </c>
      <c r="JS91" s="248">
        <f t="shared" si="47"/>
        <v>22.272727272727273</v>
      </c>
      <c r="JT91" s="248">
        <f t="shared" si="47"/>
        <v>19.833333333333332</v>
      </c>
      <c r="JU91" s="248">
        <f t="shared" ref="JU91:MF91" si="48">AVERAGEIF($GM3:$GM82, "=Regional",JU3:JU82)</f>
        <v>1.1513883333333335</v>
      </c>
      <c r="JV91" s="248">
        <f t="shared" si="48"/>
        <v>6933.333333333333</v>
      </c>
      <c r="JW91" s="248">
        <f t="shared" si="48"/>
        <v>20.804735000000001</v>
      </c>
      <c r="JX91" s="248">
        <f t="shared" si="48"/>
        <v>6800.083333333333</v>
      </c>
      <c r="JY91" s="248">
        <f t="shared" si="48"/>
        <v>6.2565108333333335</v>
      </c>
      <c r="JZ91" s="248">
        <f t="shared" si="48"/>
        <v>22.267980833333336</v>
      </c>
      <c r="KA91" s="248">
        <f t="shared" si="48"/>
        <v>0.31879916666666663</v>
      </c>
      <c r="KB91" s="248">
        <f t="shared" si="48"/>
        <v>2523</v>
      </c>
      <c r="KC91" s="248">
        <f t="shared" si="48"/>
        <v>0.91957250000000001</v>
      </c>
      <c r="KD91" s="248">
        <f t="shared" si="48"/>
        <v>0.40811833333333336</v>
      </c>
      <c r="KE91" s="248">
        <f t="shared" si="48"/>
        <v>0.91309499999999988</v>
      </c>
      <c r="KF91" s="248">
        <f t="shared" si="48"/>
        <v>18.111889999999999</v>
      </c>
      <c r="KG91" s="248">
        <f t="shared" si="48"/>
        <v>6.8806933333333333</v>
      </c>
      <c r="KH91" s="248">
        <f t="shared" si="48"/>
        <v>5.5265275000000003</v>
      </c>
      <c r="KI91" s="248">
        <f t="shared" si="48"/>
        <v>35.090949166666668</v>
      </c>
      <c r="KJ91" s="248">
        <f t="shared" si="48"/>
        <v>37103.833333333336</v>
      </c>
      <c r="KK91" s="248">
        <f t="shared" si="48"/>
        <v>27694.75</v>
      </c>
      <c r="KL91" s="248">
        <f t="shared" si="48"/>
        <v>0.10990166666666666</v>
      </c>
      <c r="KM91" s="248">
        <f t="shared" si="48"/>
        <v>0.60799500000000006</v>
      </c>
      <c r="KN91" s="248">
        <f t="shared" si="48"/>
        <v>0.1061083333333333</v>
      </c>
      <c r="KO91" s="248">
        <f t="shared" si="48"/>
        <v>1.1678333333333332E-2</v>
      </c>
      <c r="KP91" s="248">
        <f t="shared" si="48"/>
        <v>8.7282499999999999E-2</v>
      </c>
      <c r="KQ91" s="248">
        <f t="shared" si="48"/>
        <v>1.2776666666666667E-2</v>
      </c>
      <c r="KR91" s="248">
        <f t="shared" si="48"/>
        <v>0.81310166666666672</v>
      </c>
      <c r="KS91" s="248">
        <f t="shared" si="48"/>
        <v>0.15027596666666668</v>
      </c>
      <c r="KT91" s="248">
        <f t="shared" si="48"/>
        <v>0.84972403333333346</v>
      </c>
      <c r="KU91" s="248">
        <f t="shared" si="48"/>
        <v>0.25031940833333333</v>
      </c>
      <c r="KV91" s="248">
        <f t="shared" si="48"/>
        <v>0.74968059166666678</v>
      </c>
      <c r="KW91" s="248">
        <f t="shared" si="48"/>
        <v>7.3676233333333327E-2</v>
      </c>
      <c r="KX91" s="248">
        <f t="shared" si="48"/>
        <v>4.993899999999999E-3</v>
      </c>
      <c r="KY91" s="248">
        <f t="shared" si="48"/>
        <v>0.17566701666666662</v>
      </c>
      <c r="KZ91" s="248">
        <f t="shared" si="48"/>
        <v>1.2458916666666667E-2</v>
      </c>
      <c r="LA91" s="248">
        <f t="shared" si="48"/>
        <v>0.23090112500000001</v>
      </c>
      <c r="LB91" s="248">
        <f t="shared" si="48"/>
        <v>5.6223408333333336E-2</v>
      </c>
      <c r="LC91" s="248">
        <f t="shared" si="48"/>
        <v>0.51975562500000005</v>
      </c>
      <c r="LD91" s="248">
        <f t="shared" si="48"/>
        <v>0.69542263333333321</v>
      </c>
      <c r="LE91" s="248">
        <f t="shared" si="48"/>
        <v>1.4516266666666666E-2</v>
      </c>
      <c r="LF91" s="248">
        <f t="shared" si="48"/>
        <v>0.63695251666666675</v>
      </c>
      <c r="LG91" s="248">
        <f t="shared" si="48"/>
        <v>0.12035509166666665</v>
      </c>
      <c r="LH91" s="248">
        <f t="shared" si="48"/>
        <v>0.22817613333333334</v>
      </c>
      <c r="LI91" s="248">
        <f t="shared" si="48"/>
        <v>9408.75</v>
      </c>
      <c r="LJ91" s="248">
        <f t="shared" si="48"/>
        <v>6.4928458333333339</v>
      </c>
      <c r="LK91" s="248">
        <f t="shared" si="48"/>
        <v>24887.083333333332</v>
      </c>
      <c r="LL91" s="248">
        <f t="shared" si="48"/>
        <v>36815.833333333336</v>
      </c>
      <c r="LM91" s="248">
        <f t="shared" si="48"/>
        <v>3171.3333333333335</v>
      </c>
      <c r="LN91" s="248">
        <f t="shared" si="48"/>
        <v>0.78513997499999999</v>
      </c>
      <c r="LO91" s="248">
        <f t="shared" si="48"/>
        <v>6.3901425000000012E-2</v>
      </c>
      <c r="LP91" s="248">
        <f t="shared" si="48"/>
        <v>0.15095860833333333</v>
      </c>
      <c r="LQ91" s="248">
        <f t="shared" si="48"/>
        <v>0.40871333333333332</v>
      </c>
      <c r="LR91" s="248">
        <f t="shared" si="48"/>
        <v>1.2643341666666668</v>
      </c>
      <c r="LS91" s="248">
        <f t="shared" si="48"/>
        <v>0.30722416666666669</v>
      </c>
      <c r="LT91" s="248">
        <f t="shared" si="48"/>
        <v>47.416666666666664</v>
      </c>
      <c r="LU91" s="248">
        <f t="shared" si="48"/>
        <v>3.8455508333333337</v>
      </c>
      <c r="LV91" s="248">
        <f t="shared" si="48"/>
        <v>19.583333333333332</v>
      </c>
      <c r="LW91" s="248">
        <f t="shared" si="48"/>
        <v>3.1671358333333335</v>
      </c>
      <c r="LX91" s="248">
        <f t="shared" si="48"/>
        <v>0.2135258333333333</v>
      </c>
      <c r="LY91" s="248">
        <f t="shared" si="48"/>
        <v>0.20550749999999998</v>
      </c>
      <c r="LZ91" s="248">
        <f t="shared" si="48"/>
        <v>4.1864766666666664E-2</v>
      </c>
      <c r="MA91" s="248">
        <f t="shared" si="48"/>
        <v>1.0112250000000001E-3</v>
      </c>
      <c r="MB91" s="248">
        <f t="shared" si="48"/>
        <v>0.13189820000000002</v>
      </c>
      <c r="MC91" s="248">
        <f t="shared" si="48"/>
        <v>0</v>
      </c>
      <c r="MD91" s="248">
        <f t="shared" si="48"/>
        <v>0.11673699166666668</v>
      </c>
      <c r="ME91" s="248">
        <f t="shared" si="48"/>
        <v>2.7839999999999999E-4</v>
      </c>
      <c r="MF91" s="248">
        <f t="shared" si="48"/>
        <v>0.77403143333333346</v>
      </c>
      <c r="MG91" s="248">
        <f t="shared" ref="MG91:MH91" si="49">AVERAGEIF($GM3:$GM82, "=Regional",MG3:MG82)</f>
        <v>3.7037091666666667E-2</v>
      </c>
      <c r="MH91" s="248">
        <f t="shared" si="49"/>
        <v>0.35993901666666667</v>
      </c>
    </row>
    <row r="92" spans="1:347" x14ac:dyDescent="0.2">
      <c r="B92" s="651" t="s">
        <v>3011</v>
      </c>
      <c r="C92" s="6"/>
      <c r="D92" s="261" t="s">
        <v>3006</v>
      </c>
      <c r="E92" s="6"/>
      <c r="F92" s="6"/>
      <c r="G92" s="6"/>
      <c r="H92" s="6"/>
      <c r="I92" s="6"/>
      <c r="J92" s="6"/>
      <c r="K92" s="6"/>
      <c r="L92" s="6"/>
      <c r="M92" s="6"/>
      <c r="N92" s="6"/>
      <c r="O92" s="6"/>
      <c r="P92" s="6"/>
      <c r="Q92" s="6"/>
      <c r="R92" s="6"/>
      <c r="S92" s="6"/>
      <c r="T92" s="6"/>
      <c r="U92" s="6"/>
      <c r="V92" s="6"/>
      <c r="W92" s="256"/>
      <c r="X92" s="248">
        <f>SUMIF($GL3:$GL82, "=1",X3:X82)</f>
        <v>21</v>
      </c>
      <c r="Y92" s="248">
        <f t="shared" ref="Y92:CJ92" si="50">SUMIF($GL3:$GL82, "=1",Y3:Y82)</f>
        <v>84</v>
      </c>
      <c r="Z92" s="248">
        <f t="shared" si="50"/>
        <v>9</v>
      </c>
      <c r="AA92" s="248">
        <f t="shared" si="50"/>
        <v>23</v>
      </c>
      <c r="AB92" s="248">
        <f t="shared" si="50"/>
        <v>235828</v>
      </c>
      <c r="AC92" s="248">
        <f t="shared" si="50"/>
        <v>61.78</v>
      </c>
      <c r="AD92" s="248">
        <f t="shared" si="50"/>
        <v>8.879999999999999</v>
      </c>
      <c r="AE92" s="248">
        <f t="shared" si="50"/>
        <v>70.66</v>
      </c>
      <c r="AF92" s="248">
        <f t="shared" si="50"/>
        <v>377.64</v>
      </c>
      <c r="AG92" s="248">
        <f t="shared" si="50"/>
        <v>448.3</v>
      </c>
      <c r="AH92" s="248" t="s">
        <v>2305</v>
      </c>
      <c r="AI92" s="248">
        <f t="shared" si="50"/>
        <v>1549784</v>
      </c>
      <c r="AJ92" s="248">
        <f t="shared" si="50"/>
        <v>0</v>
      </c>
      <c r="AK92" s="248">
        <f t="shared" si="50"/>
        <v>0</v>
      </c>
      <c r="AL92" s="248">
        <f t="shared" si="50"/>
        <v>924458</v>
      </c>
      <c r="AM92" s="248">
        <f t="shared" si="50"/>
        <v>221.4</v>
      </c>
      <c r="AN92" s="248">
        <f t="shared" si="50"/>
        <v>254.04999999999998</v>
      </c>
      <c r="AO92" s="248">
        <f t="shared" si="50"/>
        <v>215.92000000000002</v>
      </c>
      <c r="AP92" s="248">
        <f t="shared" si="50"/>
        <v>3231530</v>
      </c>
      <c r="AQ92" s="248">
        <f t="shared" si="50"/>
        <v>14850078</v>
      </c>
      <c r="AR92" s="248">
        <f t="shared" si="50"/>
        <v>18081608</v>
      </c>
      <c r="AS92" s="248">
        <f t="shared" si="50"/>
        <v>4439816</v>
      </c>
      <c r="AT92" s="248">
        <f t="shared" si="50"/>
        <v>92807</v>
      </c>
      <c r="AU92" s="248">
        <f t="shared" si="50"/>
        <v>4532623</v>
      </c>
      <c r="AV92" s="248">
        <f t="shared" si="50"/>
        <v>457955</v>
      </c>
      <c r="AW92" s="248">
        <f t="shared" si="50"/>
        <v>92127</v>
      </c>
      <c r="AX92" s="248">
        <f t="shared" si="50"/>
        <v>550082</v>
      </c>
      <c r="AY92" s="248">
        <f t="shared" si="50"/>
        <v>2603901</v>
      </c>
      <c r="AZ92" s="248">
        <f t="shared" si="50"/>
        <v>25768214</v>
      </c>
      <c r="BA92" s="248">
        <f t="shared" si="50"/>
        <v>12956401</v>
      </c>
      <c r="BB92" s="248">
        <f t="shared" si="50"/>
        <v>4332662</v>
      </c>
      <c r="BC92" s="248">
        <f t="shared" si="50"/>
        <v>17289064</v>
      </c>
      <c r="BD92" s="248">
        <f t="shared" si="50"/>
        <v>1736882</v>
      </c>
      <c r="BE92" s="248">
        <f t="shared" si="50"/>
        <v>176712</v>
      </c>
      <c r="BF92" s="248">
        <f t="shared" si="50"/>
        <v>303394</v>
      </c>
      <c r="BG92" s="248">
        <f t="shared" si="50"/>
        <v>2216988</v>
      </c>
      <c r="BH92" s="248">
        <f t="shared" si="50"/>
        <v>5546332</v>
      </c>
      <c r="BI92" s="248">
        <f t="shared" si="50"/>
        <v>25052384</v>
      </c>
      <c r="BJ92" s="248">
        <f t="shared" si="50"/>
        <v>1719486</v>
      </c>
      <c r="BK92" s="248">
        <f t="shared" si="50"/>
        <v>2.0109797</v>
      </c>
      <c r="BL92" s="248">
        <f t="shared" si="50"/>
        <v>466282</v>
      </c>
      <c r="BM92" s="248">
        <f t="shared" si="50"/>
        <v>21221</v>
      </c>
      <c r="BN92" s="248">
        <f t="shared" si="50"/>
        <v>25206</v>
      </c>
      <c r="BO92" s="248">
        <f t="shared" si="50"/>
        <v>217286</v>
      </c>
      <c r="BP92" s="248">
        <f t="shared" si="50"/>
        <v>729995</v>
      </c>
      <c r="BQ92" s="248">
        <f t="shared" si="50"/>
        <v>721126</v>
      </c>
      <c r="BR92" s="248">
        <f t="shared" si="50"/>
        <v>1123976</v>
      </c>
      <c r="BS92" s="248">
        <f t="shared" si="50"/>
        <v>1007846</v>
      </c>
      <c r="BT92" s="248">
        <f t="shared" si="50"/>
        <v>2131822</v>
      </c>
      <c r="BU92" s="248">
        <f t="shared" si="50"/>
        <v>603822</v>
      </c>
      <c r="BV92" s="248">
        <f t="shared" si="50"/>
        <v>318400</v>
      </c>
      <c r="BW92" s="248">
        <f t="shared" si="50"/>
        <v>922222</v>
      </c>
      <c r="BX92" s="248">
        <f t="shared" si="50"/>
        <v>90872</v>
      </c>
      <c r="BY92" s="248">
        <f t="shared" si="50"/>
        <v>21909</v>
      </c>
      <c r="BZ92" s="248">
        <f t="shared" si="50"/>
        <v>112781</v>
      </c>
      <c r="CA92" s="248">
        <f t="shared" si="50"/>
        <v>3166825</v>
      </c>
      <c r="CB92" s="248">
        <f t="shared" si="50"/>
        <v>0</v>
      </c>
      <c r="CC92" s="248">
        <f t="shared" si="50"/>
        <v>3166825</v>
      </c>
      <c r="CD92" s="248">
        <f t="shared" si="50"/>
        <v>76462</v>
      </c>
      <c r="CE92" s="248">
        <f t="shared" si="50"/>
        <v>800083</v>
      </c>
      <c r="CF92" s="248">
        <f t="shared" si="50"/>
        <v>38</v>
      </c>
      <c r="CG92" s="248">
        <f t="shared" si="50"/>
        <v>1675</v>
      </c>
      <c r="CH92" s="248">
        <f t="shared" si="50"/>
        <v>1713</v>
      </c>
      <c r="CI92" s="248">
        <f t="shared" si="50"/>
        <v>94095</v>
      </c>
      <c r="CJ92" s="248">
        <f t="shared" si="50"/>
        <v>90141</v>
      </c>
      <c r="CK92" s="248">
        <f t="shared" ref="CK92:EV92" si="51">SUMIF($GL3:$GL82, "=1",CK3:CK82)</f>
        <v>156166</v>
      </c>
      <c r="CL92" s="248">
        <f t="shared" si="51"/>
        <v>31581</v>
      </c>
      <c r="CM92" s="248">
        <f t="shared" si="51"/>
        <v>68</v>
      </c>
      <c r="CN92" s="248">
        <f t="shared" si="51"/>
        <v>868</v>
      </c>
      <c r="CO92" s="248">
        <f t="shared" si="51"/>
        <v>4139</v>
      </c>
      <c r="CP92" s="248">
        <f t="shared" si="51"/>
        <v>1826385</v>
      </c>
      <c r="CQ92" s="248">
        <f t="shared" si="51"/>
        <v>468568</v>
      </c>
      <c r="CR92" s="248">
        <f t="shared" si="51"/>
        <v>2294953</v>
      </c>
      <c r="CS92" s="248">
        <f t="shared" si="51"/>
        <v>205640</v>
      </c>
      <c r="CT92" s="248">
        <f t="shared" si="51"/>
        <v>38975</v>
      </c>
      <c r="CU92" s="248">
        <f t="shared" si="51"/>
        <v>244615</v>
      </c>
      <c r="CV92" s="248">
        <f t="shared" si="51"/>
        <v>1053901</v>
      </c>
      <c r="CW92" s="248">
        <f t="shared" si="51"/>
        <v>217475</v>
      </c>
      <c r="CX92" s="248">
        <f t="shared" si="51"/>
        <v>1271376</v>
      </c>
      <c r="CY92" s="248">
        <f t="shared" si="51"/>
        <v>3810944</v>
      </c>
      <c r="CZ92" s="248">
        <f t="shared" si="51"/>
        <v>76653</v>
      </c>
      <c r="DA92" s="248">
        <f t="shared" si="51"/>
        <v>0</v>
      </c>
      <c r="DB92" s="248">
        <f t="shared" si="51"/>
        <v>3887597</v>
      </c>
      <c r="DC92" s="248">
        <f t="shared" si="51"/>
        <v>196615</v>
      </c>
      <c r="DD92" s="248">
        <f t="shared" si="51"/>
        <v>11175</v>
      </c>
      <c r="DE92" s="248">
        <f t="shared" si="51"/>
        <v>207790</v>
      </c>
      <c r="DF92" s="248">
        <f t="shared" si="51"/>
        <v>644040</v>
      </c>
      <c r="DG92" s="248">
        <f t="shared" si="51"/>
        <v>53137</v>
      </c>
      <c r="DH92" s="248">
        <f t="shared" si="51"/>
        <v>359</v>
      </c>
      <c r="DI92" s="248">
        <f t="shared" si="51"/>
        <v>64671</v>
      </c>
      <c r="DJ92" s="248">
        <f t="shared" si="51"/>
        <v>0</v>
      </c>
      <c r="DK92" s="248">
        <f t="shared" si="51"/>
        <v>840655</v>
      </c>
      <c r="DL92" s="248">
        <f t="shared" si="51"/>
        <v>1738998</v>
      </c>
      <c r="DM92" s="248">
        <f t="shared" si="51"/>
        <v>2801798</v>
      </c>
      <c r="DN92" s="248">
        <f t="shared" si="51"/>
        <v>412382</v>
      </c>
      <c r="DO92" s="248">
        <f t="shared" si="51"/>
        <v>119553</v>
      </c>
      <c r="DP92" s="248">
        <f t="shared" si="51"/>
        <v>5072731</v>
      </c>
      <c r="DQ92" s="248">
        <f t="shared" si="51"/>
        <v>7671</v>
      </c>
      <c r="DR92" s="248">
        <f t="shared" si="51"/>
        <v>606624</v>
      </c>
      <c r="DS92" s="248">
        <f t="shared" si="51"/>
        <v>178027</v>
      </c>
      <c r="DT92" s="248">
        <f t="shared" si="51"/>
        <v>784651</v>
      </c>
      <c r="DU92" s="248">
        <f t="shared" si="51"/>
        <v>4504822</v>
      </c>
      <c r="DV92" s="248">
        <f t="shared" si="51"/>
        <v>3546</v>
      </c>
      <c r="DW92" s="248">
        <f t="shared" si="51"/>
        <v>601</v>
      </c>
      <c r="DX92" s="248">
        <f t="shared" si="51"/>
        <v>7577</v>
      </c>
      <c r="DY92" s="248">
        <f t="shared" si="51"/>
        <v>3573</v>
      </c>
      <c r="DZ92" s="248">
        <f t="shared" si="51"/>
        <v>689</v>
      </c>
      <c r="EA92" s="248">
        <f t="shared" si="51"/>
        <v>138</v>
      </c>
      <c r="EB92" s="248">
        <f t="shared" si="51"/>
        <v>16124</v>
      </c>
      <c r="EC92" s="248">
        <f t="shared" si="51"/>
        <v>47046</v>
      </c>
      <c r="ED92" s="248">
        <f t="shared" si="51"/>
        <v>19993</v>
      </c>
      <c r="EE92" s="248">
        <f t="shared" si="51"/>
        <v>67039</v>
      </c>
      <c r="EF92" s="248">
        <f t="shared" si="51"/>
        <v>180106</v>
      </c>
      <c r="EG92" s="248">
        <f t="shared" si="51"/>
        <v>106298</v>
      </c>
      <c r="EH92" s="248">
        <f t="shared" si="51"/>
        <v>286404</v>
      </c>
      <c r="EI92" s="248">
        <f t="shared" si="51"/>
        <v>10271</v>
      </c>
      <c r="EJ92" s="248">
        <f t="shared" si="51"/>
        <v>7521</v>
      </c>
      <c r="EK92" s="248">
        <f t="shared" si="51"/>
        <v>17792</v>
      </c>
      <c r="EL92" s="248">
        <f t="shared" si="51"/>
        <v>371235</v>
      </c>
      <c r="EM92" s="248">
        <f t="shared" si="51"/>
        <v>56</v>
      </c>
      <c r="EN92" s="248">
        <f t="shared" si="51"/>
        <v>590</v>
      </c>
      <c r="EO92" s="248">
        <f t="shared" si="51"/>
        <v>420</v>
      </c>
      <c r="EP92" s="248">
        <f t="shared" si="51"/>
        <v>3087</v>
      </c>
      <c r="EQ92" s="248">
        <f t="shared" si="51"/>
        <v>17359</v>
      </c>
      <c r="ER92" s="248">
        <f t="shared" si="51"/>
        <v>144872</v>
      </c>
      <c r="ES92" s="248">
        <f t="shared" si="51"/>
        <v>1295695</v>
      </c>
      <c r="ET92" s="248">
        <f t="shared" si="51"/>
        <v>162367</v>
      </c>
      <c r="EU92" s="248">
        <f t="shared" si="51"/>
        <v>80468</v>
      </c>
      <c r="EV92" s="248">
        <f t="shared" si="51"/>
        <v>8461</v>
      </c>
      <c r="EW92" s="248">
        <f t="shared" ref="EW92:HH92" si="52">SUMIF($GL3:$GL82, "=1",EW3:EW82)</f>
        <v>8163</v>
      </c>
      <c r="EX92" s="248">
        <f t="shared" si="52"/>
        <v>0</v>
      </c>
      <c r="EY92" s="248">
        <f t="shared" si="52"/>
        <v>674</v>
      </c>
      <c r="EZ92" s="248">
        <f t="shared" si="52"/>
        <v>1471</v>
      </c>
      <c r="FA92" s="248">
        <f t="shared" si="52"/>
        <v>1279041</v>
      </c>
      <c r="FB92" s="248">
        <f t="shared" si="52"/>
        <v>1155330</v>
      </c>
      <c r="FC92" s="248">
        <f t="shared" si="52"/>
        <v>276636</v>
      </c>
      <c r="FD92" s="248">
        <f t="shared" si="52"/>
        <v>0</v>
      </c>
      <c r="FE92" s="248">
        <f t="shared" si="52"/>
        <v>0</v>
      </c>
      <c r="FF92" s="248">
        <f t="shared" si="52"/>
        <v>0</v>
      </c>
      <c r="FG92" s="248">
        <f t="shared" si="52"/>
        <v>0</v>
      </c>
      <c r="FH92" s="248">
        <f t="shared" si="52"/>
        <v>0</v>
      </c>
      <c r="FI92" s="248">
        <f t="shared" si="52"/>
        <v>0</v>
      </c>
      <c r="FJ92" s="248">
        <f t="shared" si="52"/>
        <v>0</v>
      </c>
      <c r="FK92" s="248">
        <f t="shared" si="52"/>
        <v>0</v>
      </c>
      <c r="FL92" s="248">
        <f t="shared" si="52"/>
        <v>0</v>
      </c>
      <c r="FM92" s="248">
        <f t="shared" si="52"/>
        <v>0</v>
      </c>
      <c r="FN92" s="248">
        <f t="shared" si="52"/>
        <v>0</v>
      </c>
      <c r="FO92" s="248">
        <f t="shared" si="52"/>
        <v>0</v>
      </c>
      <c r="FP92" s="248">
        <f t="shared" si="52"/>
        <v>0</v>
      </c>
      <c r="FQ92" s="248">
        <f t="shared" si="52"/>
        <v>0</v>
      </c>
      <c r="FR92" s="248">
        <f t="shared" si="52"/>
        <v>0</v>
      </c>
      <c r="FS92" s="248">
        <f t="shared" si="52"/>
        <v>0</v>
      </c>
      <c r="FT92" s="248">
        <f t="shared" si="52"/>
        <v>0</v>
      </c>
      <c r="FU92" s="248">
        <f t="shared" si="52"/>
        <v>0</v>
      </c>
      <c r="FV92" s="248">
        <f t="shared" si="52"/>
        <v>0</v>
      </c>
      <c r="FW92" s="248">
        <f t="shared" si="52"/>
        <v>0</v>
      </c>
      <c r="FX92" s="248">
        <f t="shared" si="52"/>
        <v>0</v>
      </c>
      <c r="FY92" s="248">
        <f t="shared" si="52"/>
        <v>0</v>
      </c>
      <c r="FZ92" s="248">
        <f t="shared" si="52"/>
        <v>0</v>
      </c>
      <c r="GA92" s="248">
        <f t="shared" si="52"/>
        <v>0</v>
      </c>
      <c r="GB92" s="248">
        <f t="shared" si="52"/>
        <v>0</v>
      </c>
      <c r="GC92" s="248">
        <f t="shared" si="52"/>
        <v>0</v>
      </c>
      <c r="GD92" s="248">
        <f t="shared" si="52"/>
        <v>0</v>
      </c>
      <c r="GE92" s="248">
        <f t="shared" si="52"/>
        <v>0</v>
      </c>
      <c r="GF92" s="248">
        <f t="shared" si="52"/>
        <v>0</v>
      </c>
      <c r="GG92" s="248">
        <f t="shared" si="52"/>
        <v>0</v>
      </c>
      <c r="GH92" s="248">
        <f t="shared" si="52"/>
        <v>0</v>
      </c>
      <c r="GI92" s="248">
        <f t="shared" si="52"/>
        <v>0</v>
      </c>
      <c r="GJ92" s="248">
        <f t="shared" si="52"/>
        <v>0</v>
      </c>
      <c r="GK92" s="248">
        <f t="shared" si="52"/>
        <v>1564018</v>
      </c>
      <c r="GL92" s="248">
        <f t="shared" si="52"/>
        <v>25</v>
      </c>
      <c r="GM92" s="248">
        <f t="shared" si="52"/>
        <v>0</v>
      </c>
      <c r="GN92" s="248">
        <f t="shared" si="52"/>
        <v>0</v>
      </c>
      <c r="GO92" s="248">
        <f t="shared" si="52"/>
        <v>12228</v>
      </c>
      <c r="GP92" s="248">
        <f t="shared" si="52"/>
        <v>1991</v>
      </c>
      <c r="GQ92" s="248">
        <f t="shared" si="52"/>
        <v>71250</v>
      </c>
      <c r="GR92" s="248">
        <f t="shared" si="52"/>
        <v>368919</v>
      </c>
      <c r="GS92" s="248">
        <f t="shared" si="52"/>
        <v>2208</v>
      </c>
      <c r="GT92" s="248">
        <f t="shared" si="52"/>
        <v>351</v>
      </c>
      <c r="GU92" s="248">
        <f t="shared" si="52"/>
        <v>8997</v>
      </c>
      <c r="GV92" s="248">
        <f t="shared" si="52"/>
        <v>57616</v>
      </c>
      <c r="GW92" s="248">
        <f t="shared" si="52"/>
        <v>19.434380000000001</v>
      </c>
      <c r="GX92" s="248">
        <f t="shared" si="52"/>
        <v>4.2202300000000008</v>
      </c>
      <c r="GY92" s="248">
        <f t="shared" si="52"/>
        <v>553.32673999999997</v>
      </c>
      <c r="GZ92" s="248">
        <f t="shared" si="52"/>
        <v>632.51939999999991</v>
      </c>
      <c r="HA92" s="248">
        <f t="shared" si="52"/>
        <v>437.46968000000004</v>
      </c>
      <c r="HB92" s="248">
        <f t="shared" si="52"/>
        <v>143.65028000000004</v>
      </c>
      <c r="HC92" s="248">
        <f t="shared" si="52"/>
        <v>99.768379999999993</v>
      </c>
      <c r="HD92" s="248">
        <f t="shared" si="52"/>
        <v>12.17205</v>
      </c>
      <c r="HE92" s="248">
        <f t="shared" si="52"/>
        <v>860.21261000000004</v>
      </c>
      <c r="HF92" s="248">
        <f t="shared" si="52"/>
        <v>595.95516999999995</v>
      </c>
      <c r="HG92" s="248">
        <f t="shared" si="52"/>
        <v>79.151989999999984</v>
      </c>
      <c r="HH92" s="248">
        <f t="shared" si="52"/>
        <v>153.12886</v>
      </c>
      <c r="HI92" s="248">
        <f t="shared" ref="HI92:JT92" si="53">SUMIF($GL3:$GL82, "=1",HI3:HI82)</f>
        <v>108.26201</v>
      </c>
      <c r="HJ92" s="248">
        <f t="shared" si="53"/>
        <v>13.06767</v>
      </c>
      <c r="HK92" s="248">
        <f t="shared" si="53"/>
        <v>1177.0624499999999</v>
      </c>
      <c r="HL92" s="248">
        <f t="shared" si="53"/>
        <v>817.13097000000016</v>
      </c>
      <c r="HM92" s="248">
        <f t="shared" si="53"/>
        <v>94.43704000000001</v>
      </c>
      <c r="HN92" s="248">
        <f t="shared" si="53"/>
        <v>2424.2427299999999</v>
      </c>
      <c r="HO92" s="248">
        <f t="shared" si="53"/>
        <v>1699.1785199999997</v>
      </c>
      <c r="HP92" s="248">
        <f t="shared" si="53"/>
        <v>230.68827000000005</v>
      </c>
      <c r="HQ92" s="248">
        <f t="shared" si="53"/>
        <v>522.78730000000007</v>
      </c>
      <c r="HR92" s="248">
        <f t="shared" si="53"/>
        <v>370.84893000000005</v>
      </c>
      <c r="HS92" s="248">
        <f t="shared" si="53"/>
        <v>42.923319999999997</v>
      </c>
      <c r="HT92" s="248">
        <f t="shared" si="53"/>
        <v>104.26773</v>
      </c>
      <c r="HU92" s="248">
        <f t="shared" si="53"/>
        <v>83.769880000000001</v>
      </c>
      <c r="HV92" s="248">
        <f t="shared" si="53"/>
        <v>180.23971</v>
      </c>
      <c r="HW92" s="248">
        <f t="shared" si="53"/>
        <v>213.13002</v>
      </c>
      <c r="HX92" s="248">
        <f t="shared" si="53"/>
        <v>18.141350000000003</v>
      </c>
      <c r="HY92" s="248">
        <f t="shared" si="53"/>
        <v>29.439589999999999</v>
      </c>
      <c r="HZ92" s="248">
        <f t="shared" si="53"/>
        <v>13.855829999999997</v>
      </c>
      <c r="IA92" s="248">
        <f t="shared" si="53"/>
        <v>6.1374899999999997</v>
      </c>
      <c r="IB92" s="248">
        <f t="shared" si="53"/>
        <v>9.5850000000000005E-2</v>
      </c>
      <c r="IC92" s="248">
        <f t="shared" si="53"/>
        <v>0.11129999999999998</v>
      </c>
      <c r="ID92" s="248">
        <f t="shared" si="53"/>
        <v>24.182589999999998</v>
      </c>
      <c r="IE92" s="248">
        <f t="shared" si="53"/>
        <v>1.04047</v>
      </c>
      <c r="IF92" s="248">
        <f t="shared" si="53"/>
        <v>4.7703099999999985</v>
      </c>
      <c r="IG92" s="248">
        <f t="shared" si="53"/>
        <v>59574</v>
      </c>
      <c r="IH92" s="248">
        <f t="shared" si="53"/>
        <v>476391</v>
      </c>
      <c r="II92" s="248">
        <f t="shared" si="53"/>
        <v>424034</v>
      </c>
      <c r="IJ92" s="248">
        <f t="shared" si="53"/>
        <v>258683</v>
      </c>
      <c r="IK92" s="248">
        <f t="shared" si="53"/>
        <v>1856621</v>
      </c>
      <c r="IL92" s="248">
        <f t="shared" si="53"/>
        <v>1699445</v>
      </c>
      <c r="IM92" s="248">
        <f t="shared" si="53"/>
        <v>2019633</v>
      </c>
      <c r="IN92" s="248">
        <f t="shared" si="53"/>
        <v>2054891</v>
      </c>
      <c r="IO92" s="248">
        <f t="shared" si="53"/>
        <v>26.696960000000004</v>
      </c>
      <c r="IP92" s="248">
        <f t="shared" si="53"/>
        <v>305009</v>
      </c>
      <c r="IQ92" s="248">
        <f t="shared" si="53"/>
        <v>146.64560999999998</v>
      </c>
      <c r="IR92" s="248">
        <f t="shared" si="53"/>
        <v>73.235430000000008</v>
      </c>
      <c r="IS92" s="248">
        <f t="shared" si="53"/>
        <v>363.43547999999998</v>
      </c>
      <c r="IT92" s="248">
        <f t="shared" si="53"/>
        <v>8.949860000000001</v>
      </c>
      <c r="IU92" s="248">
        <f t="shared" si="53"/>
        <v>36.058369999999989</v>
      </c>
      <c r="IV92" s="248">
        <f t="shared" si="53"/>
        <v>481.67914999999999</v>
      </c>
      <c r="IW92" s="248">
        <f t="shared" si="53"/>
        <v>323.38219999999995</v>
      </c>
      <c r="IX92" s="248">
        <f t="shared" si="53"/>
        <v>92.589439999999982</v>
      </c>
      <c r="IY92" s="248">
        <f t="shared" si="53"/>
        <v>0</v>
      </c>
      <c r="IZ92" s="248">
        <f t="shared" si="53"/>
        <v>7.8969999999999999E-2</v>
      </c>
      <c r="JA92" s="248">
        <f t="shared" si="53"/>
        <v>22.730170000000001</v>
      </c>
      <c r="JB92" s="248">
        <f t="shared" si="53"/>
        <v>4.6879999999999991E-2</v>
      </c>
      <c r="JC92" s="248">
        <f t="shared" si="53"/>
        <v>2.08182</v>
      </c>
      <c r="JD92" s="248">
        <f t="shared" si="53"/>
        <v>15.275039999999999</v>
      </c>
      <c r="JE92" s="248">
        <f t="shared" si="53"/>
        <v>137.44630999999998</v>
      </c>
      <c r="JF92" s="248">
        <f t="shared" si="53"/>
        <v>59.675820000000009</v>
      </c>
      <c r="JG92" s="248">
        <f t="shared" si="53"/>
        <v>6.7958299999999996</v>
      </c>
      <c r="JH92" s="248">
        <f t="shared" si="53"/>
        <v>40534</v>
      </c>
      <c r="JI92" s="248">
        <f t="shared" si="53"/>
        <v>85.026019999999988</v>
      </c>
      <c r="JJ92" s="248">
        <f t="shared" si="53"/>
        <v>99.900739999999999</v>
      </c>
      <c r="JK92" s="248">
        <f t="shared" si="53"/>
        <v>7401</v>
      </c>
      <c r="JL92" s="248">
        <f t="shared" si="53"/>
        <v>6790</v>
      </c>
      <c r="JM92" s="248">
        <f t="shared" si="53"/>
        <v>466.77154999999993</v>
      </c>
      <c r="JN92" s="248">
        <f t="shared" si="53"/>
        <v>43.48857000000001</v>
      </c>
      <c r="JO92" s="248">
        <f t="shared" si="53"/>
        <v>34.227209999999992</v>
      </c>
      <c r="JP92" s="248">
        <f t="shared" si="53"/>
        <v>8.1713399999999989</v>
      </c>
      <c r="JQ92" s="248">
        <f t="shared" si="53"/>
        <v>1.0804799999999999</v>
      </c>
      <c r="JR92" s="248">
        <f t="shared" si="53"/>
        <v>12.736819999999998</v>
      </c>
      <c r="JS92" s="248">
        <f t="shared" si="53"/>
        <v>154</v>
      </c>
      <c r="JT92" s="248">
        <f t="shared" si="53"/>
        <v>146</v>
      </c>
      <c r="JU92" s="248">
        <f t="shared" ref="JU92:MF92" si="54">SUMIF($GL3:$GL82, "=1",JU3:JU82)</f>
        <v>31.528599999999994</v>
      </c>
      <c r="JV92" s="248">
        <f t="shared" si="54"/>
        <v>97540</v>
      </c>
      <c r="JW92" s="248">
        <f t="shared" si="54"/>
        <v>581.28318999999999</v>
      </c>
      <c r="JX92" s="248">
        <f t="shared" si="54"/>
        <v>86618</v>
      </c>
      <c r="JY92" s="248">
        <f t="shared" si="54"/>
        <v>121.15538999999998</v>
      </c>
      <c r="JZ92" s="248">
        <f t="shared" si="54"/>
        <v>650.2636</v>
      </c>
      <c r="KA92" s="248">
        <f t="shared" si="54"/>
        <v>6.0309900000000001</v>
      </c>
      <c r="KB92" s="248">
        <f t="shared" si="54"/>
        <v>24905</v>
      </c>
      <c r="KC92" s="248">
        <f t="shared" si="54"/>
        <v>27.222080000000009</v>
      </c>
      <c r="KD92" s="248">
        <f t="shared" si="54"/>
        <v>13.06767</v>
      </c>
      <c r="KE92" s="248">
        <f t="shared" si="54"/>
        <v>30.130130000000001</v>
      </c>
      <c r="KF92" s="248">
        <f t="shared" si="54"/>
        <v>410.41814999999997</v>
      </c>
      <c r="KG92" s="248">
        <f t="shared" si="54"/>
        <v>183.48535999999996</v>
      </c>
      <c r="KH92" s="248">
        <f t="shared" si="54"/>
        <v>153.12886</v>
      </c>
      <c r="KI92" s="248">
        <f t="shared" si="54"/>
        <v>887.03464999999994</v>
      </c>
      <c r="KJ92" s="248">
        <f t="shared" si="54"/>
        <v>981460</v>
      </c>
      <c r="KK92" s="248">
        <f t="shared" si="54"/>
        <v>734447</v>
      </c>
      <c r="KL92" s="248">
        <f t="shared" si="54"/>
        <v>2.5818199999999996</v>
      </c>
      <c r="KM92" s="248">
        <f t="shared" si="54"/>
        <v>21.912090000000006</v>
      </c>
      <c r="KN92" s="248">
        <f t="shared" si="54"/>
        <v>2.7928099999999998</v>
      </c>
      <c r="KO92" s="248">
        <f t="shared" si="54"/>
        <v>0.34446000000000004</v>
      </c>
      <c r="KP92" s="248">
        <f t="shared" si="54"/>
        <v>3.0502300000000004</v>
      </c>
      <c r="KQ92" s="248">
        <f t="shared" si="54"/>
        <v>0.35610000000000008</v>
      </c>
      <c r="KR92" s="248">
        <f t="shared" si="54"/>
        <v>21.482420200000004</v>
      </c>
      <c r="KS92" s="248">
        <f t="shared" si="54"/>
        <v>4.2071918000000004</v>
      </c>
      <c r="KT92" s="248">
        <f t="shared" si="54"/>
        <v>20.792808200000003</v>
      </c>
      <c r="KU92" s="248">
        <f t="shared" si="54"/>
        <v>6.2348515999999998</v>
      </c>
      <c r="KV92" s="248">
        <f t="shared" si="54"/>
        <v>18.765148400000001</v>
      </c>
      <c r="KW92" s="248">
        <f t="shared" si="54"/>
        <v>2.2295301000000003</v>
      </c>
      <c r="KX92" s="248">
        <f t="shared" si="54"/>
        <v>0.1862434</v>
      </c>
      <c r="KY92" s="248">
        <f t="shared" si="54"/>
        <v>4.3617929999999996</v>
      </c>
      <c r="KZ92" s="248">
        <f t="shared" si="54"/>
        <v>0.29076490000000005</v>
      </c>
      <c r="LA92" s="248">
        <f t="shared" si="54"/>
        <v>5.3290012000000004</v>
      </c>
      <c r="LB92" s="248">
        <f t="shared" si="54"/>
        <v>1.7525214</v>
      </c>
      <c r="LC92" s="248">
        <f t="shared" si="54"/>
        <v>13.079675999999997</v>
      </c>
      <c r="LD92" s="248">
        <f t="shared" si="54"/>
        <v>17.4414689</v>
      </c>
      <c r="LE92" s="248">
        <f t="shared" si="54"/>
        <v>0.54775470000000004</v>
      </c>
      <c r="LF92" s="248">
        <f t="shared" si="54"/>
        <v>18.127613100000001</v>
      </c>
      <c r="LG92" s="248">
        <f t="shared" si="54"/>
        <v>1.8222225999999999</v>
      </c>
      <c r="LH92" s="248">
        <f t="shared" si="54"/>
        <v>4.5024091000000013</v>
      </c>
      <c r="LI92" s="248">
        <f t="shared" si="54"/>
        <v>247001</v>
      </c>
      <c r="LJ92" s="248">
        <f t="shared" si="54"/>
        <v>155.91684000000001</v>
      </c>
      <c r="LK92" s="248">
        <f t="shared" si="54"/>
        <v>651263</v>
      </c>
      <c r="LL92" s="248">
        <f t="shared" si="54"/>
        <v>731417</v>
      </c>
      <c r="LM92" s="248">
        <f t="shared" si="54"/>
        <v>91107</v>
      </c>
      <c r="LN92" s="248">
        <f t="shared" si="54"/>
        <v>20.413284300000001</v>
      </c>
      <c r="LO92" s="248">
        <f t="shared" si="54"/>
        <v>1.5975238000000003</v>
      </c>
      <c r="LP92" s="248">
        <f t="shared" si="54"/>
        <v>2.9891922999999996</v>
      </c>
      <c r="LQ92" s="248">
        <f t="shared" si="54"/>
        <v>10.400079999999999</v>
      </c>
      <c r="LR92" s="248">
        <f t="shared" si="54"/>
        <v>32.022559999999999</v>
      </c>
      <c r="LS92" s="248">
        <f t="shared" si="54"/>
        <v>7.8195100000000002</v>
      </c>
      <c r="LT92" s="248">
        <f t="shared" si="54"/>
        <v>881</v>
      </c>
      <c r="LU92" s="248">
        <f t="shared" si="54"/>
        <v>80.627780000000016</v>
      </c>
      <c r="LV92" s="248">
        <f t="shared" si="54"/>
        <v>557</v>
      </c>
      <c r="LW92" s="248">
        <f t="shared" si="54"/>
        <v>67.928329999999988</v>
      </c>
      <c r="LX92" s="248">
        <f t="shared" si="54"/>
        <v>5.4007499999999995</v>
      </c>
      <c r="LY92" s="248">
        <f t="shared" si="54"/>
        <v>5.2550299999999996</v>
      </c>
      <c r="LZ92" s="248">
        <f t="shared" si="54"/>
        <v>0.99366849999999984</v>
      </c>
      <c r="MA92" s="248">
        <f t="shared" si="54"/>
        <v>2.1838000000000003E-2</v>
      </c>
      <c r="MB92" s="248">
        <f t="shared" si="54"/>
        <v>6.3093969999999997</v>
      </c>
      <c r="MC92" s="248">
        <f t="shared" si="54"/>
        <v>0</v>
      </c>
      <c r="MD92" s="248">
        <f t="shared" si="54"/>
        <v>5.6006008999999999</v>
      </c>
      <c r="ME92" s="248">
        <f t="shared" si="54"/>
        <v>1.1980899999999999E-2</v>
      </c>
      <c r="MF92" s="248">
        <f t="shared" si="54"/>
        <v>16.788597599999999</v>
      </c>
      <c r="MG92" s="248">
        <f t="shared" ref="MG92:MH92" si="55">SUMIF($GL3:$GL82, "=1",MG3:MG82)</f>
        <v>1.0526662</v>
      </c>
      <c r="MH92" s="248">
        <f t="shared" si="55"/>
        <v>7.5712697999999996</v>
      </c>
    </row>
    <row r="93" spans="1:347" x14ac:dyDescent="0.2">
      <c r="B93" s="651"/>
      <c r="C93" s="6"/>
      <c r="D93" s="262" t="s">
        <v>3018</v>
      </c>
      <c r="E93" s="6"/>
      <c r="F93" s="6"/>
      <c r="G93" s="6"/>
      <c r="H93" s="6"/>
      <c r="I93" s="6"/>
      <c r="J93" s="6"/>
      <c r="K93" s="6"/>
      <c r="L93" s="6"/>
      <c r="M93" s="6"/>
      <c r="N93" s="6"/>
      <c r="O93" s="6"/>
      <c r="P93" s="6"/>
      <c r="Q93" s="6"/>
      <c r="R93" s="6"/>
      <c r="S93" s="6"/>
      <c r="T93" s="6"/>
      <c r="U93" s="6"/>
      <c r="V93" s="6"/>
      <c r="W93" s="256"/>
      <c r="X93" s="248">
        <f>AVERAGEIF($GL3:$GL82, "=1",X3:X82)</f>
        <v>0.84</v>
      </c>
      <c r="Y93" s="248">
        <f t="shared" ref="Y93:CJ93" si="56">AVERAGEIF($GL3:$GL82, "=1",Y3:Y82)</f>
        <v>3.36</v>
      </c>
      <c r="Z93" s="248">
        <f t="shared" si="56"/>
        <v>0.36</v>
      </c>
      <c r="AA93" s="248">
        <f t="shared" si="56"/>
        <v>0.92</v>
      </c>
      <c r="AB93" s="248">
        <f t="shared" si="56"/>
        <v>9433.1200000000008</v>
      </c>
      <c r="AC93" s="248">
        <f t="shared" si="56"/>
        <v>2.4712000000000001</v>
      </c>
      <c r="AD93" s="248">
        <f t="shared" si="56"/>
        <v>0.35519999999999996</v>
      </c>
      <c r="AE93" s="248">
        <f t="shared" si="56"/>
        <v>2.8264</v>
      </c>
      <c r="AF93" s="248">
        <f t="shared" si="56"/>
        <v>15.105599999999999</v>
      </c>
      <c r="AG93" s="248">
        <f t="shared" si="56"/>
        <v>17.932000000000002</v>
      </c>
      <c r="AH93" s="86">
        <f>AC92/AG92</f>
        <v>0.13780950256524649</v>
      </c>
      <c r="AI93" s="248">
        <f t="shared" si="56"/>
        <v>61991.360000000001</v>
      </c>
      <c r="AJ93" s="248" t="e">
        <f t="shared" si="56"/>
        <v>#DIV/0!</v>
      </c>
      <c r="AK93" s="248" t="e">
        <f t="shared" si="56"/>
        <v>#DIV/0!</v>
      </c>
      <c r="AL93" s="248">
        <f t="shared" si="56"/>
        <v>38519.083333333336</v>
      </c>
      <c r="AM93" s="248">
        <f t="shared" si="56"/>
        <v>9.6260869565217391</v>
      </c>
      <c r="AN93" s="248">
        <f t="shared" si="56"/>
        <v>11.547727272727272</v>
      </c>
      <c r="AO93" s="248">
        <f t="shared" si="56"/>
        <v>11.995555555555557</v>
      </c>
      <c r="AP93" s="248">
        <f t="shared" si="56"/>
        <v>129261.2</v>
      </c>
      <c r="AQ93" s="248">
        <f t="shared" si="56"/>
        <v>594003.12</v>
      </c>
      <c r="AR93" s="248">
        <f t="shared" si="56"/>
        <v>723264.32</v>
      </c>
      <c r="AS93" s="248">
        <f t="shared" si="56"/>
        <v>177592.64</v>
      </c>
      <c r="AT93" s="248">
        <f t="shared" si="56"/>
        <v>3712.28</v>
      </c>
      <c r="AU93" s="248">
        <f t="shared" si="56"/>
        <v>181304.92</v>
      </c>
      <c r="AV93" s="248">
        <f t="shared" si="56"/>
        <v>18318.2</v>
      </c>
      <c r="AW93" s="248">
        <f t="shared" si="56"/>
        <v>3685.08</v>
      </c>
      <c r="AX93" s="248">
        <f t="shared" si="56"/>
        <v>22003.279999999999</v>
      </c>
      <c r="AY93" s="248">
        <f t="shared" si="56"/>
        <v>104156.04</v>
      </c>
      <c r="AZ93" s="248">
        <f t="shared" si="56"/>
        <v>1030728.56</v>
      </c>
      <c r="BA93" s="248">
        <f t="shared" si="56"/>
        <v>518256.04</v>
      </c>
      <c r="BB93" s="248">
        <f t="shared" si="56"/>
        <v>173306.48</v>
      </c>
      <c r="BC93" s="248">
        <f t="shared" si="56"/>
        <v>691562.56</v>
      </c>
      <c r="BD93" s="248">
        <f t="shared" si="56"/>
        <v>69475.28</v>
      </c>
      <c r="BE93" s="248">
        <f t="shared" si="56"/>
        <v>7068.48</v>
      </c>
      <c r="BF93" s="248">
        <f t="shared" si="56"/>
        <v>12135.76</v>
      </c>
      <c r="BG93" s="248">
        <f t="shared" si="56"/>
        <v>88679.52</v>
      </c>
      <c r="BH93" s="248">
        <f t="shared" si="56"/>
        <v>221853.28</v>
      </c>
      <c r="BI93" s="248">
        <f t="shared" si="56"/>
        <v>1002095.36</v>
      </c>
      <c r="BJ93" s="248">
        <f t="shared" si="56"/>
        <v>68779.44</v>
      </c>
      <c r="BK93" s="248">
        <f t="shared" si="56"/>
        <v>8.0439187999999995E-2</v>
      </c>
      <c r="BL93" s="248">
        <f t="shared" si="56"/>
        <v>18651.28</v>
      </c>
      <c r="BM93" s="248">
        <f t="shared" si="56"/>
        <v>848.84</v>
      </c>
      <c r="BN93" s="248">
        <f t="shared" si="56"/>
        <v>1008.24</v>
      </c>
      <c r="BO93" s="248">
        <f t="shared" si="56"/>
        <v>8691.44</v>
      </c>
      <c r="BP93" s="248">
        <f t="shared" si="56"/>
        <v>29199.8</v>
      </c>
      <c r="BQ93" s="248">
        <f t="shared" si="56"/>
        <v>28845.040000000001</v>
      </c>
      <c r="BR93" s="248">
        <f t="shared" si="56"/>
        <v>44959.040000000001</v>
      </c>
      <c r="BS93" s="248">
        <f t="shared" si="56"/>
        <v>40313.839999999997</v>
      </c>
      <c r="BT93" s="248">
        <f t="shared" si="56"/>
        <v>85272.88</v>
      </c>
      <c r="BU93" s="248">
        <f t="shared" si="56"/>
        <v>24152.880000000001</v>
      </c>
      <c r="BV93" s="248">
        <f t="shared" si="56"/>
        <v>12736</v>
      </c>
      <c r="BW93" s="248">
        <f t="shared" si="56"/>
        <v>36888.879999999997</v>
      </c>
      <c r="BX93" s="248">
        <f t="shared" si="56"/>
        <v>4543.6000000000004</v>
      </c>
      <c r="BY93" s="248">
        <f t="shared" si="56"/>
        <v>1095.45</v>
      </c>
      <c r="BZ93" s="248">
        <f t="shared" si="56"/>
        <v>5639.05</v>
      </c>
      <c r="CA93" s="248">
        <f t="shared" si="56"/>
        <v>126673</v>
      </c>
      <c r="CB93" s="248" t="e">
        <f t="shared" si="56"/>
        <v>#DIV/0!</v>
      </c>
      <c r="CC93" s="248">
        <f t="shared" si="56"/>
        <v>126673</v>
      </c>
      <c r="CD93" s="248">
        <f t="shared" si="56"/>
        <v>3058.48</v>
      </c>
      <c r="CE93" s="248">
        <f t="shared" si="56"/>
        <v>32003.32</v>
      </c>
      <c r="CF93" s="248">
        <f t="shared" si="56"/>
        <v>1.52</v>
      </c>
      <c r="CG93" s="248">
        <f t="shared" si="56"/>
        <v>67</v>
      </c>
      <c r="CH93" s="248">
        <f t="shared" si="56"/>
        <v>68.52</v>
      </c>
      <c r="CI93" s="248">
        <f t="shared" si="56"/>
        <v>3763.8</v>
      </c>
      <c r="CJ93" s="248">
        <f t="shared" si="56"/>
        <v>3605.64</v>
      </c>
      <c r="CK93" s="248">
        <f t="shared" ref="CK93:EV93" si="57">AVERAGEIF($GL3:$GL82, "=1",CK3:CK82)</f>
        <v>6246.64</v>
      </c>
      <c r="CL93" s="248">
        <f t="shared" si="57"/>
        <v>1263.24</v>
      </c>
      <c r="CM93" s="248">
        <f t="shared" si="57"/>
        <v>2.72</v>
      </c>
      <c r="CN93" s="248">
        <f t="shared" si="57"/>
        <v>36.166666666666664</v>
      </c>
      <c r="CO93" s="248">
        <f t="shared" si="57"/>
        <v>165.56</v>
      </c>
      <c r="CP93" s="248">
        <f t="shared" si="57"/>
        <v>73055.399999999994</v>
      </c>
      <c r="CQ93" s="248">
        <f t="shared" si="57"/>
        <v>18742.72</v>
      </c>
      <c r="CR93" s="248">
        <f t="shared" si="57"/>
        <v>91798.12</v>
      </c>
      <c r="CS93" s="248">
        <f t="shared" si="57"/>
        <v>10823.157894736842</v>
      </c>
      <c r="CT93" s="248">
        <f t="shared" si="57"/>
        <v>2165.2777777777778</v>
      </c>
      <c r="CU93" s="248">
        <f t="shared" si="57"/>
        <v>12874.473684210527</v>
      </c>
      <c r="CV93" s="248">
        <f t="shared" si="57"/>
        <v>42156.04</v>
      </c>
      <c r="CW93" s="248">
        <f t="shared" si="57"/>
        <v>8699</v>
      </c>
      <c r="CX93" s="248">
        <f t="shared" si="57"/>
        <v>50855.040000000001</v>
      </c>
      <c r="CY93" s="248">
        <f t="shared" si="57"/>
        <v>152437.76000000001</v>
      </c>
      <c r="CZ93" s="248">
        <f t="shared" si="57"/>
        <v>3193.875</v>
      </c>
      <c r="DA93" s="248" t="e">
        <f t="shared" si="57"/>
        <v>#DIV/0!</v>
      </c>
      <c r="DB93" s="248">
        <f t="shared" si="57"/>
        <v>155503.88</v>
      </c>
      <c r="DC93" s="248">
        <f t="shared" si="57"/>
        <v>7864.6</v>
      </c>
      <c r="DD93" s="248">
        <f t="shared" si="57"/>
        <v>447</v>
      </c>
      <c r="DE93" s="248">
        <f t="shared" si="57"/>
        <v>8311.6</v>
      </c>
      <c r="DF93" s="248">
        <f t="shared" si="57"/>
        <v>25761.599999999999</v>
      </c>
      <c r="DG93" s="248">
        <f t="shared" si="57"/>
        <v>2125.48</v>
      </c>
      <c r="DH93" s="248">
        <f t="shared" si="57"/>
        <v>35.9</v>
      </c>
      <c r="DI93" s="248">
        <f t="shared" si="57"/>
        <v>2586.84</v>
      </c>
      <c r="DJ93" s="248" t="e">
        <f t="shared" si="57"/>
        <v>#DIV/0!</v>
      </c>
      <c r="DK93" s="248">
        <f t="shared" si="57"/>
        <v>33626.199999999997</v>
      </c>
      <c r="DL93" s="248">
        <f t="shared" si="57"/>
        <v>79045.363636363632</v>
      </c>
      <c r="DM93" s="248">
        <f t="shared" si="57"/>
        <v>133418.95238095237</v>
      </c>
      <c r="DN93" s="248">
        <f t="shared" si="57"/>
        <v>29455.857142857141</v>
      </c>
      <c r="DO93" s="248">
        <f t="shared" si="57"/>
        <v>7032.5294117647063</v>
      </c>
      <c r="DP93" s="248">
        <f t="shared" si="57"/>
        <v>202909.24</v>
      </c>
      <c r="DQ93" s="248">
        <f t="shared" si="57"/>
        <v>639.25</v>
      </c>
      <c r="DR93" s="248">
        <f t="shared" si="57"/>
        <v>24264.959999999999</v>
      </c>
      <c r="DS93" s="248">
        <f t="shared" si="57"/>
        <v>7121.08</v>
      </c>
      <c r="DT93" s="248">
        <f t="shared" si="57"/>
        <v>31386.04</v>
      </c>
      <c r="DU93" s="248">
        <f t="shared" si="57"/>
        <v>180192.88</v>
      </c>
      <c r="DV93" s="248">
        <f t="shared" si="57"/>
        <v>141.84</v>
      </c>
      <c r="DW93" s="248">
        <f t="shared" si="57"/>
        <v>26.130434782608695</v>
      </c>
      <c r="DX93" s="248">
        <f t="shared" si="57"/>
        <v>303.08</v>
      </c>
      <c r="DY93" s="248">
        <f t="shared" si="57"/>
        <v>142.91999999999999</v>
      </c>
      <c r="DZ93" s="248">
        <f t="shared" si="57"/>
        <v>29.956521739130434</v>
      </c>
      <c r="EA93" s="248">
        <f t="shared" si="57"/>
        <v>7.2631578947368425</v>
      </c>
      <c r="EB93" s="248">
        <f t="shared" si="57"/>
        <v>644.96</v>
      </c>
      <c r="EC93" s="248">
        <f t="shared" si="57"/>
        <v>1881.84</v>
      </c>
      <c r="ED93" s="248">
        <f t="shared" si="57"/>
        <v>908.77272727272725</v>
      </c>
      <c r="EE93" s="248">
        <f t="shared" si="57"/>
        <v>2681.56</v>
      </c>
      <c r="EF93" s="248">
        <f t="shared" si="57"/>
        <v>7204.24</v>
      </c>
      <c r="EG93" s="248">
        <f t="shared" si="57"/>
        <v>4429.083333333333</v>
      </c>
      <c r="EH93" s="248">
        <f t="shared" si="57"/>
        <v>11456.16</v>
      </c>
      <c r="EI93" s="248">
        <f t="shared" si="57"/>
        <v>466.86363636363637</v>
      </c>
      <c r="EJ93" s="248">
        <f t="shared" si="57"/>
        <v>417.83333333333331</v>
      </c>
      <c r="EK93" s="248">
        <f t="shared" si="57"/>
        <v>808.72727272727275</v>
      </c>
      <c r="EL93" s="248">
        <f t="shared" si="57"/>
        <v>14849.4</v>
      </c>
      <c r="EM93" s="248">
        <f t="shared" si="57"/>
        <v>14</v>
      </c>
      <c r="EN93" s="248">
        <f t="shared" si="57"/>
        <v>147.5</v>
      </c>
      <c r="EO93" s="248">
        <f t="shared" si="57"/>
        <v>46.666666666666664</v>
      </c>
      <c r="EP93" s="248">
        <f t="shared" si="57"/>
        <v>343</v>
      </c>
      <c r="EQ93" s="248">
        <f t="shared" si="57"/>
        <v>694.36</v>
      </c>
      <c r="ER93" s="248">
        <f t="shared" si="57"/>
        <v>5794.88</v>
      </c>
      <c r="ES93" s="248">
        <f t="shared" si="57"/>
        <v>51827.8</v>
      </c>
      <c r="ET93" s="248">
        <f t="shared" si="57"/>
        <v>23195.285714285714</v>
      </c>
      <c r="EU93" s="248">
        <f t="shared" si="57"/>
        <v>20117</v>
      </c>
      <c r="EV93" s="248">
        <f t="shared" si="57"/>
        <v>352.54166666666669</v>
      </c>
      <c r="EW93" s="248">
        <f t="shared" ref="EW93:HH93" si="58">AVERAGEIF($GL3:$GL82, "=1",EW3:EW82)</f>
        <v>326.52</v>
      </c>
      <c r="EX93" s="248" t="e">
        <f t="shared" si="58"/>
        <v>#DIV/0!</v>
      </c>
      <c r="EY93" s="248">
        <f t="shared" si="58"/>
        <v>26.96</v>
      </c>
      <c r="EZ93" s="248">
        <f t="shared" si="58"/>
        <v>58.84</v>
      </c>
      <c r="FA93" s="248">
        <f t="shared" si="58"/>
        <v>51161.64</v>
      </c>
      <c r="FB93" s="248">
        <f t="shared" si="58"/>
        <v>77022</v>
      </c>
      <c r="FC93" s="248">
        <f t="shared" si="58"/>
        <v>23053</v>
      </c>
      <c r="FD93" s="248" t="e">
        <f t="shared" si="58"/>
        <v>#DIV/0!</v>
      </c>
      <c r="FE93" s="248" t="e">
        <f t="shared" si="58"/>
        <v>#DIV/0!</v>
      </c>
      <c r="FF93" s="248" t="e">
        <f t="shared" si="58"/>
        <v>#DIV/0!</v>
      </c>
      <c r="FG93" s="248" t="e">
        <f t="shared" si="58"/>
        <v>#DIV/0!</v>
      </c>
      <c r="FH93" s="248" t="e">
        <f t="shared" si="58"/>
        <v>#DIV/0!</v>
      </c>
      <c r="FI93" s="248" t="e">
        <f t="shared" si="58"/>
        <v>#DIV/0!</v>
      </c>
      <c r="FJ93" s="248" t="e">
        <f t="shared" si="58"/>
        <v>#DIV/0!</v>
      </c>
      <c r="FK93" s="248" t="e">
        <f t="shared" si="58"/>
        <v>#DIV/0!</v>
      </c>
      <c r="FL93" s="248" t="e">
        <f t="shared" si="58"/>
        <v>#DIV/0!</v>
      </c>
      <c r="FM93" s="248" t="e">
        <f t="shared" si="58"/>
        <v>#DIV/0!</v>
      </c>
      <c r="FN93" s="248" t="e">
        <f t="shared" si="58"/>
        <v>#DIV/0!</v>
      </c>
      <c r="FO93" s="248" t="e">
        <f t="shared" si="58"/>
        <v>#DIV/0!</v>
      </c>
      <c r="FP93" s="248" t="e">
        <f t="shared" si="58"/>
        <v>#DIV/0!</v>
      </c>
      <c r="FQ93" s="248" t="e">
        <f t="shared" si="58"/>
        <v>#DIV/0!</v>
      </c>
      <c r="FR93" s="248" t="e">
        <f t="shared" si="58"/>
        <v>#DIV/0!</v>
      </c>
      <c r="FS93" s="248" t="e">
        <f t="shared" si="58"/>
        <v>#DIV/0!</v>
      </c>
      <c r="FT93" s="248" t="e">
        <f t="shared" si="58"/>
        <v>#DIV/0!</v>
      </c>
      <c r="FU93" s="248" t="e">
        <f t="shared" si="58"/>
        <v>#DIV/0!</v>
      </c>
      <c r="FV93" s="248" t="e">
        <f t="shared" si="58"/>
        <v>#DIV/0!</v>
      </c>
      <c r="FW93" s="248" t="e">
        <f t="shared" si="58"/>
        <v>#DIV/0!</v>
      </c>
      <c r="FX93" s="248" t="e">
        <f t="shared" si="58"/>
        <v>#DIV/0!</v>
      </c>
      <c r="FY93" s="248" t="e">
        <f t="shared" si="58"/>
        <v>#DIV/0!</v>
      </c>
      <c r="FZ93" s="248" t="e">
        <f t="shared" si="58"/>
        <v>#DIV/0!</v>
      </c>
      <c r="GA93" s="248" t="e">
        <f t="shared" si="58"/>
        <v>#DIV/0!</v>
      </c>
      <c r="GB93" s="248" t="e">
        <f t="shared" si="58"/>
        <v>#DIV/0!</v>
      </c>
      <c r="GC93" s="248" t="e">
        <f t="shared" si="58"/>
        <v>#DIV/0!</v>
      </c>
      <c r="GD93" s="248" t="e">
        <f t="shared" si="58"/>
        <v>#DIV/0!</v>
      </c>
      <c r="GE93" s="248" t="e">
        <f t="shared" si="58"/>
        <v>#DIV/0!</v>
      </c>
      <c r="GF93" s="248" t="e">
        <f t="shared" si="58"/>
        <v>#DIV/0!</v>
      </c>
      <c r="GG93" s="248" t="e">
        <f t="shared" si="58"/>
        <v>#DIV/0!</v>
      </c>
      <c r="GH93" s="248" t="e">
        <f t="shared" si="58"/>
        <v>#DIV/0!</v>
      </c>
      <c r="GI93" s="248" t="e">
        <f t="shared" si="58"/>
        <v>#DIV/0!</v>
      </c>
      <c r="GJ93" s="248" t="e">
        <f t="shared" si="58"/>
        <v>#DIV/0!</v>
      </c>
      <c r="GK93" s="248">
        <f t="shared" si="58"/>
        <v>62560.72</v>
      </c>
      <c r="GL93" s="248">
        <f t="shared" si="58"/>
        <v>1</v>
      </c>
      <c r="GM93" s="248" t="e">
        <f t="shared" si="58"/>
        <v>#DIV/0!</v>
      </c>
      <c r="GN93" s="248" t="e">
        <f t="shared" si="58"/>
        <v>#DIV/0!</v>
      </c>
      <c r="GO93" s="248">
        <f t="shared" si="58"/>
        <v>489.12</v>
      </c>
      <c r="GP93" s="248">
        <f t="shared" si="58"/>
        <v>79.64</v>
      </c>
      <c r="GQ93" s="248">
        <f t="shared" si="58"/>
        <v>2850</v>
      </c>
      <c r="GR93" s="248">
        <f t="shared" si="58"/>
        <v>14756.76</v>
      </c>
      <c r="GS93" s="248">
        <f t="shared" si="58"/>
        <v>88.32</v>
      </c>
      <c r="GT93" s="248">
        <f t="shared" si="58"/>
        <v>14.04</v>
      </c>
      <c r="GU93" s="248">
        <f t="shared" si="58"/>
        <v>359.88</v>
      </c>
      <c r="GV93" s="248">
        <f t="shared" si="58"/>
        <v>2743.6190476190477</v>
      </c>
      <c r="GW93" s="248">
        <f t="shared" si="58"/>
        <v>0.77737520000000004</v>
      </c>
      <c r="GX93" s="248">
        <f t="shared" si="58"/>
        <v>0.16880920000000002</v>
      </c>
      <c r="GY93" s="248">
        <f t="shared" si="58"/>
        <v>22.133069599999999</v>
      </c>
      <c r="GZ93" s="248">
        <f t="shared" si="58"/>
        <v>25.300775999999995</v>
      </c>
      <c r="HA93" s="248">
        <f t="shared" si="58"/>
        <v>17.498787200000002</v>
      </c>
      <c r="HB93" s="248">
        <f t="shared" si="58"/>
        <v>5.7460112000000017</v>
      </c>
      <c r="HC93" s="248">
        <f t="shared" si="58"/>
        <v>3.9907351999999996</v>
      </c>
      <c r="HD93" s="248">
        <f t="shared" si="58"/>
        <v>0.48688200000000004</v>
      </c>
      <c r="HE93" s="248">
        <f t="shared" si="58"/>
        <v>34.408504399999998</v>
      </c>
      <c r="HF93" s="248">
        <f t="shared" si="58"/>
        <v>23.838206799999998</v>
      </c>
      <c r="HG93" s="248">
        <f t="shared" si="58"/>
        <v>3.1660795999999993</v>
      </c>
      <c r="HH93" s="248">
        <f t="shared" si="58"/>
        <v>6.1251544000000004</v>
      </c>
      <c r="HI93" s="248">
        <f t="shared" ref="HI93:JT93" si="59">AVERAGEIF($GL3:$GL82, "=1",HI3:HI82)</f>
        <v>4.3304803999999999</v>
      </c>
      <c r="HJ93" s="248">
        <f t="shared" si="59"/>
        <v>0.52270680000000003</v>
      </c>
      <c r="HK93" s="248">
        <f t="shared" si="59"/>
        <v>47.082497999999994</v>
      </c>
      <c r="HL93" s="248">
        <f t="shared" si="59"/>
        <v>32.685238800000008</v>
      </c>
      <c r="HM93" s="248">
        <f t="shared" si="59"/>
        <v>3.7774816000000002</v>
      </c>
      <c r="HN93" s="248">
        <f t="shared" si="59"/>
        <v>96.969709199999997</v>
      </c>
      <c r="HO93" s="248">
        <f t="shared" si="59"/>
        <v>67.967140799999981</v>
      </c>
      <c r="HP93" s="248">
        <f t="shared" si="59"/>
        <v>9.227530800000002</v>
      </c>
      <c r="HQ93" s="248">
        <f t="shared" si="59"/>
        <v>20.911492000000003</v>
      </c>
      <c r="HR93" s="248">
        <f t="shared" si="59"/>
        <v>14.833957200000002</v>
      </c>
      <c r="HS93" s="248">
        <f t="shared" si="59"/>
        <v>1.7169327999999999</v>
      </c>
      <c r="HT93" s="248">
        <f t="shared" si="59"/>
        <v>4.1707092000000001</v>
      </c>
      <c r="HU93" s="248">
        <f t="shared" si="59"/>
        <v>3.3507951999999999</v>
      </c>
      <c r="HV93" s="248">
        <f t="shared" si="59"/>
        <v>7.2095884000000003</v>
      </c>
      <c r="HW93" s="248">
        <f t="shared" si="59"/>
        <v>8.5252008000000004</v>
      </c>
      <c r="HX93" s="248">
        <f t="shared" si="59"/>
        <v>0.72565400000000013</v>
      </c>
      <c r="HY93" s="248">
        <f t="shared" si="59"/>
        <v>1.1775836</v>
      </c>
      <c r="HZ93" s="248">
        <f t="shared" si="59"/>
        <v>0.55423319999999987</v>
      </c>
      <c r="IA93" s="248">
        <f t="shared" si="59"/>
        <v>0.24549959999999998</v>
      </c>
      <c r="IB93" s="248">
        <f t="shared" si="59"/>
        <v>3.8340000000000002E-3</v>
      </c>
      <c r="IC93" s="248">
        <f t="shared" si="59"/>
        <v>4.4519999999999994E-3</v>
      </c>
      <c r="ID93" s="248">
        <f t="shared" si="59"/>
        <v>0.96730359999999993</v>
      </c>
      <c r="IE93" s="248">
        <f t="shared" si="59"/>
        <v>4.1618799999999997E-2</v>
      </c>
      <c r="IF93" s="248">
        <f t="shared" si="59"/>
        <v>0.19081239999999994</v>
      </c>
      <c r="IG93" s="248">
        <f t="shared" si="59"/>
        <v>2382.96</v>
      </c>
      <c r="IH93" s="248">
        <f t="shared" si="59"/>
        <v>19055.64</v>
      </c>
      <c r="II93" s="248">
        <f t="shared" si="59"/>
        <v>16961.36</v>
      </c>
      <c r="IJ93" s="248">
        <f t="shared" si="59"/>
        <v>10347.32</v>
      </c>
      <c r="IK93" s="248">
        <f t="shared" si="59"/>
        <v>74264.84</v>
      </c>
      <c r="IL93" s="248">
        <f t="shared" si="59"/>
        <v>67977.8</v>
      </c>
      <c r="IM93" s="248">
        <f t="shared" si="59"/>
        <v>80785.320000000007</v>
      </c>
      <c r="IN93" s="248">
        <f t="shared" si="59"/>
        <v>82195.64</v>
      </c>
      <c r="IO93" s="248">
        <f t="shared" si="59"/>
        <v>1.0678784000000001</v>
      </c>
      <c r="IP93" s="248">
        <f t="shared" si="59"/>
        <v>12200.36</v>
      </c>
      <c r="IQ93" s="248">
        <f t="shared" si="59"/>
        <v>5.8658243999999993</v>
      </c>
      <c r="IR93" s="248">
        <f t="shared" si="59"/>
        <v>2.9294172000000005</v>
      </c>
      <c r="IS93" s="248">
        <f t="shared" si="59"/>
        <v>14.537419199999999</v>
      </c>
      <c r="IT93" s="248">
        <f t="shared" si="59"/>
        <v>0.35799440000000005</v>
      </c>
      <c r="IU93" s="248">
        <f t="shared" si="59"/>
        <v>1.4423347999999996</v>
      </c>
      <c r="IV93" s="248">
        <f t="shared" si="59"/>
        <v>19.267166</v>
      </c>
      <c r="IW93" s="248">
        <f t="shared" si="59"/>
        <v>12.935287999999998</v>
      </c>
      <c r="IX93" s="248">
        <f t="shared" si="59"/>
        <v>3.7035775999999991</v>
      </c>
      <c r="IY93" s="248">
        <f t="shared" si="59"/>
        <v>0</v>
      </c>
      <c r="IZ93" s="248">
        <f t="shared" si="59"/>
        <v>3.1587999999999998E-3</v>
      </c>
      <c r="JA93" s="248">
        <f t="shared" si="59"/>
        <v>0.90920680000000009</v>
      </c>
      <c r="JB93" s="248">
        <f t="shared" si="59"/>
        <v>1.8751999999999996E-3</v>
      </c>
      <c r="JC93" s="248">
        <f t="shared" si="59"/>
        <v>8.3272799999999994E-2</v>
      </c>
      <c r="JD93" s="248">
        <f t="shared" si="59"/>
        <v>0.61100159999999992</v>
      </c>
      <c r="JE93" s="248">
        <f t="shared" si="59"/>
        <v>5.4978523999999993</v>
      </c>
      <c r="JF93" s="248">
        <f t="shared" si="59"/>
        <v>2.3870328000000005</v>
      </c>
      <c r="JG93" s="248">
        <f t="shared" si="59"/>
        <v>0.2718332</v>
      </c>
      <c r="JH93" s="248">
        <f t="shared" si="59"/>
        <v>1621.36</v>
      </c>
      <c r="JI93" s="248">
        <f t="shared" si="59"/>
        <v>3.4010407999999996</v>
      </c>
      <c r="JJ93" s="248">
        <f t="shared" si="59"/>
        <v>3.9960296</v>
      </c>
      <c r="JK93" s="248">
        <f t="shared" si="59"/>
        <v>296.04000000000002</v>
      </c>
      <c r="JL93" s="248">
        <f t="shared" si="59"/>
        <v>271.60000000000002</v>
      </c>
      <c r="JM93" s="248">
        <f t="shared" si="59"/>
        <v>18.670861999999996</v>
      </c>
      <c r="JN93" s="248">
        <f t="shared" si="59"/>
        <v>1.7395428000000004</v>
      </c>
      <c r="JO93" s="248">
        <f t="shared" si="59"/>
        <v>1.3690883999999997</v>
      </c>
      <c r="JP93" s="248">
        <f t="shared" si="59"/>
        <v>0.32685359999999997</v>
      </c>
      <c r="JQ93" s="248">
        <f t="shared" si="59"/>
        <v>4.3219199999999992E-2</v>
      </c>
      <c r="JR93" s="248">
        <f t="shared" si="59"/>
        <v>0.50947279999999995</v>
      </c>
      <c r="JS93" s="248">
        <f t="shared" si="59"/>
        <v>6.416666666666667</v>
      </c>
      <c r="JT93" s="248">
        <f t="shared" si="59"/>
        <v>5.84</v>
      </c>
      <c r="JU93" s="248">
        <f t="shared" ref="JU93:MF93" si="60">AVERAGEIF($GL3:$GL82, "=1",JU3:JU82)</f>
        <v>1.2611439999999998</v>
      </c>
      <c r="JV93" s="248">
        <f t="shared" si="60"/>
        <v>3901.6</v>
      </c>
      <c r="JW93" s="248">
        <f t="shared" si="60"/>
        <v>23.2513276</v>
      </c>
      <c r="JX93" s="248">
        <f t="shared" si="60"/>
        <v>3464.72</v>
      </c>
      <c r="JY93" s="248">
        <f t="shared" si="60"/>
        <v>4.846215599999999</v>
      </c>
      <c r="JZ93" s="248">
        <f t="shared" si="60"/>
        <v>26.010543999999999</v>
      </c>
      <c r="KA93" s="248">
        <f t="shared" si="60"/>
        <v>0.2412396</v>
      </c>
      <c r="KB93" s="248">
        <f t="shared" si="60"/>
        <v>996.2</v>
      </c>
      <c r="KC93" s="248">
        <f t="shared" si="60"/>
        <v>1.0888832000000004</v>
      </c>
      <c r="KD93" s="248">
        <f t="shared" si="60"/>
        <v>0.52270680000000003</v>
      </c>
      <c r="KE93" s="248">
        <f t="shared" si="60"/>
        <v>1.2052052</v>
      </c>
      <c r="KF93" s="248">
        <f t="shared" si="60"/>
        <v>16.416725999999997</v>
      </c>
      <c r="KG93" s="248">
        <f t="shared" si="60"/>
        <v>7.3394143999999981</v>
      </c>
      <c r="KH93" s="248">
        <f t="shared" si="60"/>
        <v>6.1251544000000004</v>
      </c>
      <c r="KI93" s="248">
        <f t="shared" si="60"/>
        <v>35.481386000000001</v>
      </c>
      <c r="KJ93" s="248">
        <f t="shared" si="60"/>
        <v>39258.400000000001</v>
      </c>
      <c r="KK93" s="248">
        <f t="shared" si="60"/>
        <v>29377.88</v>
      </c>
      <c r="KL93" s="248">
        <f t="shared" si="60"/>
        <v>0.10327279999999998</v>
      </c>
      <c r="KM93" s="248">
        <f t="shared" si="60"/>
        <v>0.87648360000000025</v>
      </c>
      <c r="KN93" s="248">
        <f t="shared" si="60"/>
        <v>0.11171239999999999</v>
      </c>
      <c r="KO93" s="248">
        <f t="shared" si="60"/>
        <v>1.3778400000000001E-2</v>
      </c>
      <c r="KP93" s="248">
        <f t="shared" si="60"/>
        <v>0.12200920000000001</v>
      </c>
      <c r="KQ93" s="248">
        <f t="shared" si="60"/>
        <v>1.4244000000000003E-2</v>
      </c>
      <c r="KR93" s="248">
        <f t="shared" si="60"/>
        <v>0.85929680800000019</v>
      </c>
      <c r="KS93" s="248">
        <f t="shared" si="60"/>
        <v>0.16828767200000003</v>
      </c>
      <c r="KT93" s="248">
        <f t="shared" si="60"/>
        <v>0.83171232800000017</v>
      </c>
      <c r="KU93" s="248">
        <f t="shared" si="60"/>
        <v>0.249394064</v>
      </c>
      <c r="KV93" s="248">
        <f t="shared" si="60"/>
        <v>0.75060593600000003</v>
      </c>
      <c r="KW93" s="248">
        <f t="shared" si="60"/>
        <v>8.9181204000000014E-2</v>
      </c>
      <c r="KX93" s="248">
        <f t="shared" si="60"/>
        <v>7.4497360000000002E-3</v>
      </c>
      <c r="KY93" s="248">
        <f t="shared" si="60"/>
        <v>0.17447172</v>
      </c>
      <c r="KZ93" s="248">
        <f t="shared" si="60"/>
        <v>1.1630596000000002E-2</v>
      </c>
      <c r="LA93" s="248">
        <f t="shared" si="60"/>
        <v>0.21316004800000002</v>
      </c>
      <c r="LB93" s="248">
        <f t="shared" si="60"/>
        <v>7.0100856000000003E-2</v>
      </c>
      <c r="LC93" s="248">
        <f t="shared" si="60"/>
        <v>0.52318703999999994</v>
      </c>
      <c r="LD93" s="248">
        <f t="shared" si="60"/>
        <v>0.69765875600000005</v>
      </c>
      <c r="LE93" s="248">
        <f t="shared" si="60"/>
        <v>2.1910188000000001E-2</v>
      </c>
      <c r="LF93" s="248">
        <f t="shared" si="60"/>
        <v>0.72510452400000003</v>
      </c>
      <c r="LG93" s="248">
        <f t="shared" si="60"/>
        <v>7.288890399999999E-2</v>
      </c>
      <c r="LH93" s="248">
        <f t="shared" si="60"/>
        <v>0.18009636400000006</v>
      </c>
      <c r="LI93" s="248">
        <f t="shared" si="60"/>
        <v>9880.0400000000009</v>
      </c>
      <c r="LJ93" s="248">
        <f t="shared" si="60"/>
        <v>6.2366736000000005</v>
      </c>
      <c r="LK93" s="248">
        <f t="shared" si="60"/>
        <v>26050.52</v>
      </c>
      <c r="LL93" s="248">
        <f t="shared" si="60"/>
        <v>29256.68</v>
      </c>
      <c r="LM93" s="248">
        <f t="shared" si="60"/>
        <v>3644.28</v>
      </c>
      <c r="LN93" s="248">
        <f t="shared" si="60"/>
        <v>0.81653137200000003</v>
      </c>
      <c r="LO93" s="248">
        <f t="shared" si="60"/>
        <v>6.3900952000000011E-2</v>
      </c>
      <c r="LP93" s="248">
        <f t="shared" si="60"/>
        <v>0.11956769199999999</v>
      </c>
      <c r="LQ93" s="248">
        <f t="shared" si="60"/>
        <v>0.41600319999999996</v>
      </c>
      <c r="LR93" s="248">
        <f t="shared" si="60"/>
        <v>1.2809024</v>
      </c>
      <c r="LS93" s="248">
        <f t="shared" si="60"/>
        <v>0.31278040000000001</v>
      </c>
      <c r="LT93" s="248">
        <f t="shared" si="60"/>
        <v>35.24</v>
      </c>
      <c r="LU93" s="248">
        <f t="shared" si="60"/>
        <v>3.2251112000000006</v>
      </c>
      <c r="LV93" s="248">
        <f t="shared" si="60"/>
        <v>22.28</v>
      </c>
      <c r="LW93" s="248">
        <f t="shared" si="60"/>
        <v>2.7171331999999997</v>
      </c>
      <c r="LX93" s="248">
        <f t="shared" si="60"/>
        <v>0.21602999999999997</v>
      </c>
      <c r="LY93" s="248">
        <f t="shared" si="60"/>
        <v>0.21020119999999998</v>
      </c>
      <c r="LZ93" s="248">
        <f t="shared" si="60"/>
        <v>3.9746739999999996E-2</v>
      </c>
      <c r="MA93" s="248">
        <f t="shared" si="60"/>
        <v>8.7352000000000013E-4</v>
      </c>
      <c r="MB93" s="248">
        <f t="shared" si="60"/>
        <v>0.25237588</v>
      </c>
      <c r="MC93" s="248">
        <f t="shared" si="60"/>
        <v>0</v>
      </c>
      <c r="MD93" s="248">
        <f t="shared" si="60"/>
        <v>0.22402403599999998</v>
      </c>
      <c r="ME93" s="248">
        <f t="shared" si="60"/>
        <v>4.7923599999999996E-4</v>
      </c>
      <c r="MF93" s="248">
        <f t="shared" si="60"/>
        <v>0.67154390399999997</v>
      </c>
      <c r="MG93" s="248">
        <f t="shared" ref="MG93:MH93" si="61">AVERAGEIF($GL3:$GL82, "=1",MG3:MG82)</f>
        <v>4.2106647999999997E-2</v>
      </c>
      <c r="MH93" s="248">
        <f t="shared" si="61"/>
        <v>0.30285079199999998</v>
      </c>
    </row>
    <row r="94" spans="1:347" x14ac:dyDescent="0.2">
      <c r="B94" s="651"/>
      <c r="C94" s="6"/>
      <c r="D94" s="262" t="s">
        <v>3007</v>
      </c>
      <c r="E94" s="6"/>
      <c r="F94" s="6"/>
      <c r="G94" s="6"/>
      <c r="H94" s="6"/>
      <c r="I94" s="6"/>
      <c r="J94" s="6"/>
      <c r="K94" s="6"/>
      <c r="L94" s="6"/>
      <c r="M94" s="6"/>
      <c r="N94" s="6"/>
      <c r="O94" s="6"/>
      <c r="P94" s="6"/>
      <c r="Q94" s="6"/>
      <c r="R94" s="6"/>
      <c r="S94" s="6"/>
      <c r="T94" s="6"/>
      <c r="U94" s="6"/>
      <c r="V94" s="6"/>
      <c r="W94" s="256"/>
      <c r="X94" s="248">
        <f>SUMIF($GL3:$GL82, "=2",X3:X82)</f>
        <v>30</v>
      </c>
      <c r="Y94" s="248">
        <f t="shared" ref="Y94:CJ94" si="62">SUMIF($GL3:$GL82, "=2",Y3:Y82)</f>
        <v>122</v>
      </c>
      <c r="Z94" s="248">
        <f t="shared" si="62"/>
        <v>10</v>
      </c>
      <c r="AA94" s="248">
        <f t="shared" si="62"/>
        <v>29</v>
      </c>
      <c r="AB94" s="248">
        <f t="shared" si="62"/>
        <v>360942</v>
      </c>
      <c r="AC94" s="248">
        <f t="shared" si="62"/>
        <v>213.14000000000001</v>
      </c>
      <c r="AD94" s="248">
        <f t="shared" si="62"/>
        <v>23.88</v>
      </c>
      <c r="AE94" s="248">
        <f t="shared" si="62"/>
        <v>237.02</v>
      </c>
      <c r="AF94" s="248">
        <f t="shared" si="62"/>
        <v>860.86999999999989</v>
      </c>
      <c r="AG94" s="248">
        <f t="shared" si="62"/>
        <v>1097.8900000000001</v>
      </c>
      <c r="AH94" s="248" t="s">
        <v>2305</v>
      </c>
      <c r="AI94" s="248">
        <f t="shared" si="62"/>
        <v>2247099</v>
      </c>
      <c r="AJ94" s="248">
        <f t="shared" si="62"/>
        <v>0</v>
      </c>
      <c r="AK94" s="248">
        <f t="shared" si="62"/>
        <v>0</v>
      </c>
      <c r="AL94" s="248">
        <f t="shared" si="62"/>
        <v>1081254</v>
      </c>
      <c r="AM94" s="248">
        <f t="shared" si="62"/>
        <v>325.70999999999998</v>
      </c>
      <c r="AN94" s="248">
        <f t="shared" si="62"/>
        <v>355.26</v>
      </c>
      <c r="AO94" s="248">
        <f t="shared" si="62"/>
        <v>400.14000000000004</v>
      </c>
      <c r="AP94" s="248">
        <f t="shared" si="62"/>
        <v>12141026</v>
      </c>
      <c r="AQ94" s="248">
        <f t="shared" si="62"/>
        <v>48219922</v>
      </c>
      <c r="AR94" s="248">
        <f t="shared" si="62"/>
        <v>60360948</v>
      </c>
      <c r="AS94" s="248">
        <f t="shared" si="62"/>
        <v>5389760</v>
      </c>
      <c r="AT94" s="248">
        <f t="shared" si="62"/>
        <v>203262</v>
      </c>
      <c r="AU94" s="248">
        <f t="shared" si="62"/>
        <v>5593022</v>
      </c>
      <c r="AV94" s="248">
        <f t="shared" si="62"/>
        <v>404929</v>
      </c>
      <c r="AW94" s="248">
        <f t="shared" si="62"/>
        <v>247286</v>
      </c>
      <c r="AX94" s="248">
        <f t="shared" si="62"/>
        <v>652215</v>
      </c>
      <c r="AY94" s="248">
        <f t="shared" si="62"/>
        <v>2680746</v>
      </c>
      <c r="AZ94" s="248">
        <f t="shared" si="62"/>
        <v>69286931</v>
      </c>
      <c r="BA94" s="248">
        <f t="shared" si="62"/>
        <v>35625445</v>
      </c>
      <c r="BB94" s="248">
        <f t="shared" si="62"/>
        <v>11683055</v>
      </c>
      <c r="BC94" s="248">
        <f t="shared" si="62"/>
        <v>47308500</v>
      </c>
      <c r="BD94" s="248">
        <f t="shared" si="62"/>
        <v>4921985</v>
      </c>
      <c r="BE94" s="248">
        <f t="shared" si="62"/>
        <v>1253118</v>
      </c>
      <c r="BF94" s="248">
        <f t="shared" si="62"/>
        <v>761744</v>
      </c>
      <c r="BG94" s="248">
        <f t="shared" si="62"/>
        <v>6936847</v>
      </c>
      <c r="BH94" s="248">
        <f t="shared" si="62"/>
        <v>11372785</v>
      </c>
      <c r="BI94" s="248">
        <f t="shared" si="62"/>
        <v>65618132</v>
      </c>
      <c r="BJ94" s="248">
        <f t="shared" si="62"/>
        <v>3291716</v>
      </c>
      <c r="BK94" s="248">
        <f t="shared" si="62"/>
        <v>1.4649366999999995</v>
      </c>
      <c r="BL94" s="248">
        <f t="shared" si="62"/>
        <v>173547</v>
      </c>
      <c r="BM94" s="248">
        <f t="shared" si="62"/>
        <v>0</v>
      </c>
      <c r="BN94" s="248">
        <f t="shared" si="62"/>
        <v>89526</v>
      </c>
      <c r="BO94" s="248">
        <f t="shared" si="62"/>
        <v>39587</v>
      </c>
      <c r="BP94" s="248">
        <f t="shared" si="62"/>
        <v>302660</v>
      </c>
      <c r="BQ94" s="248">
        <f t="shared" si="62"/>
        <v>10801022</v>
      </c>
      <c r="BR94" s="248">
        <f t="shared" si="62"/>
        <v>1835051</v>
      </c>
      <c r="BS94" s="248">
        <f t="shared" si="62"/>
        <v>1963935</v>
      </c>
      <c r="BT94" s="248">
        <f t="shared" si="62"/>
        <v>3798986</v>
      </c>
      <c r="BU94" s="248">
        <f t="shared" si="62"/>
        <v>1387634</v>
      </c>
      <c r="BV94" s="248">
        <f t="shared" si="62"/>
        <v>703487</v>
      </c>
      <c r="BW94" s="248">
        <f t="shared" si="62"/>
        <v>2091121</v>
      </c>
      <c r="BX94" s="248">
        <f t="shared" si="62"/>
        <v>228850</v>
      </c>
      <c r="BY94" s="248">
        <f t="shared" si="62"/>
        <v>43896</v>
      </c>
      <c r="BZ94" s="248">
        <f t="shared" si="62"/>
        <v>248508</v>
      </c>
      <c r="CA94" s="248">
        <f t="shared" si="62"/>
        <v>6162853</v>
      </c>
      <c r="CB94" s="248">
        <f t="shared" si="62"/>
        <v>0</v>
      </c>
      <c r="CC94" s="248">
        <f t="shared" si="62"/>
        <v>6162853</v>
      </c>
      <c r="CD94" s="248">
        <f t="shared" si="62"/>
        <v>94014</v>
      </c>
      <c r="CE94" s="248">
        <f t="shared" si="62"/>
        <v>1207806</v>
      </c>
      <c r="CF94" s="248">
        <f t="shared" si="62"/>
        <v>230</v>
      </c>
      <c r="CG94" s="248">
        <f t="shared" si="62"/>
        <v>2211</v>
      </c>
      <c r="CH94" s="248">
        <f t="shared" si="62"/>
        <v>2441</v>
      </c>
      <c r="CI94" s="248">
        <f t="shared" si="62"/>
        <v>240997</v>
      </c>
      <c r="CJ94" s="248">
        <f t="shared" si="62"/>
        <v>187471</v>
      </c>
      <c r="CK94" s="248">
        <f t="shared" ref="CK94:EV94" si="63">SUMIF($GL3:$GL82, "=2",CK3:CK82)</f>
        <v>339402</v>
      </c>
      <c r="CL94" s="248">
        <f t="shared" si="63"/>
        <v>21001</v>
      </c>
      <c r="CM94" s="248">
        <f t="shared" si="63"/>
        <v>410</v>
      </c>
      <c r="CN94" s="248">
        <f t="shared" si="63"/>
        <v>1425</v>
      </c>
      <c r="CO94" s="248">
        <f t="shared" si="63"/>
        <v>8779</v>
      </c>
      <c r="CP94" s="248">
        <f t="shared" si="63"/>
        <v>4144365</v>
      </c>
      <c r="CQ94" s="248">
        <f t="shared" si="63"/>
        <v>1446263</v>
      </c>
      <c r="CR94" s="248">
        <f t="shared" si="63"/>
        <v>5590628</v>
      </c>
      <c r="CS94" s="248">
        <f t="shared" si="63"/>
        <v>489708</v>
      </c>
      <c r="CT94" s="248">
        <f t="shared" si="63"/>
        <v>26364</v>
      </c>
      <c r="CU94" s="248">
        <f t="shared" si="63"/>
        <v>513008</v>
      </c>
      <c r="CV94" s="248">
        <f t="shared" si="63"/>
        <v>3842700</v>
      </c>
      <c r="CW94" s="248">
        <f t="shared" si="63"/>
        <v>876684</v>
      </c>
      <c r="CX94" s="248">
        <f t="shared" si="63"/>
        <v>4719384</v>
      </c>
      <c r="CY94" s="248">
        <f t="shared" si="63"/>
        <v>10826084</v>
      </c>
      <c r="CZ94" s="248">
        <f t="shared" si="63"/>
        <v>109144</v>
      </c>
      <c r="DA94" s="248">
        <f t="shared" si="63"/>
        <v>0</v>
      </c>
      <c r="DB94" s="248">
        <f t="shared" si="63"/>
        <v>10935228</v>
      </c>
      <c r="DC94" s="248">
        <f t="shared" si="63"/>
        <v>759814</v>
      </c>
      <c r="DD94" s="248">
        <f t="shared" si="63"/>
        <v>106234</v>
      </c>
      <c r="DE94" s="248">
        <f t="shared" si="63"/>
        <v>866048</v>
      </c>
      <c r="DF94" s="248">
        <f t="shared" si="63"/>
        <v>2391155</v>
      </c>
      <c r="DG94" s="248">
        <f t="shared" si="63"/>
        <v>555683</v>
      </c>
      <c r="DH94" s="248">
        <f t="shared" si="63"/>
        <v>6362</v>
      </c>
      <c r="DI94" s="248">
        <f t="shared" si="63"/>
        <v>668279</v>
      </c>
      <c r="DJ94" s="248">
        <f t="shared" si="63"/>
        <v>0</v>
      </c>
      <c r="DK94" s="248">
        <f t="shared" si="63"/>
        <v>3150969</v>
      </c>
      <c r="DL94" s="248">
        <f t="shared" si="63"/>
        <v>6221510</v>
      </c>
      <c r="DM94" s="248">
        <f t="shared" si="63"/>
        <v>7457793</v>
      </c>
      <c r="DN94" s="248">
        <f t="shared" si="63"/>
        <v>160377</v>
      </c>
      <c r="DO94" s="248">
        <f t="shared" si="63"/>
        <v>101167</v>
      </c>
      <c r="DP94" s="248">
        <f t="shared" si="63"/>
        <v>13940847</v>
      </c>
      <c r="DQ94" s="248">
        <f t="shared" si="63"/>
        <v>20285</v>
      </c>
      <c r="DR94" s="248">
        <f t="shared" si="63"/>
        <v>1637509</v>
      </c>
      <c r="DS94" s="248">
        <f t="shared" si="63"/>
        <v>432062</v>
      </c>
      <c r="DT94" s="248">
        <f t="shared" si="63"/>
        <v>2069571</v>
      </c>
      <c r="DU94" s="248">
        <f t="shared" si="63"/>
        <v>13598406</v>
      </c>
      <c r="DV94" s="248">
        <f t="shared" si="63"/>
        <v>9000</v>
      </c>
      <c r="DW94" s="248">
        <f t="shared" si="63"/>
        <v>843</v>
      </c>
      <c r="DX94" s="248">
        <f t="shared" si="63"/>
        <v>21260</v>
      </c>
      <c r="DY94" s="248">
        <f t="shared" si="63"/>
        <v>8619</v>
      </c>
      <c r="DZ94" s="248">
        <f t="shared" si="63"/>
        <v>2432</v>
      </c>
      <c r="EA94" s="248">
        <f t="shared" si="63"/>
        <v>311</v>
      </c>
      <c r="EB94" s="248">
        <f t="shared" si="63"/>
        <v>42465</v>
      </c>
      <c r="EC94" s="248">
        <f t="shared" si="63"/>
        <v>110135</v>
      </c>
      <c r="ED94" s="248">
        <f t="shared" si="63"/>
        <v>22364</v>
      </c>
      <c r="EE94" s="248">
        <f t="shared" si="63"/>
        <v>132499</v>
      </c>
      <c r="EF94" s="248">
        <f t="shared" si="63"/>
        <v>534753</v>
      </c>
      <c r="EG94" s="248">
        <f t="shared" si="63"/>
        <v>232827</v>
      </c>
      <c r="EH94" s="248">
        <f t="shared" si="63"/>
        <v>767580</v>
      </c>
      <c r="EI94" s="248">
        <f t="shared" si="63"/>
        <v>23176</v>
      </c>
      <c r="EJ94" s="248">
        <f t="shared" si="63"/>
        <v>12428</v>
      </c>
      <c r="EK94" s="248">
        <f t="shared" si="63"/>
        <v>35604</v>
      </c>
      <c r="EL94" s="248">
        <f t="shared" si="63"/>
        <v>935683</v>
      </c>
      <c r="EM94" s="248">
        <f t="shared" si="63"/>
        <v>90</v>
      </c>
      <c r="EN94" s="248">
        <f t="shared" si="63"/>
        <v>838</v>
      </c>
      <c r="EO94" s="248">
        <f t="shared" si="63"/>
        <v>909</v>
      </c>
      <c r="EP94" s="248">
        <f t="shared" si="63"/>
        <v>3020</v>
      </c>
      <c r="EQ94" s="248">
        <f t="shared" si="63"/>
        <v>34995</v>
      </c>
      <c r="ER94" s="248">
        <f t="shared" si="63"/>
        <v>308900</v>
      </c>
      <c r="ES94" s="248">
        <f t="shared" si="63"/>
        <v>2583527</v>
      </c>
      <c r="ET94" s="248">
        <f t="shared" si="63"/>
        <v>100800</v>
      </c>
      <c r="EU94" s="248">
        <f t="shared" si="63"/>
        <v>9364</v>
      </c>
      <c r="EV94" s="248">
        <f t="shared" si="63"/>
        <v>22274</v>
      </c>
      <c r="EW94" s="248">
        <f t="shared" ref="EW94:HH94" si="64">SUMIF($GL3:$GL82, "=2",EW3:EW82)</f>
        <v>21626</v>
      </c>
      <c r="EX94" s="248">
        <f t="shared" si="64"/>
        <v>0</v>
      </c>
      <c r="EY94" s="248">
        <f t="shared" si="64"/>
        <v>1405</v>
      </c>
      <c r="EZ94" s="248">
        <f t="shared" si="64"/>
        <v>2872</v>
      </c>
      <c r="FA94" s="248">
        <f t="shared" si="64"/>
        <v>3532883</v>
      </c>
      <c r="FB94" s="248">
        <f t="shared" si="64"/>
        <v>4026989</v>
      </c>
      <c r="FC94" s="248">
        <f t="shared" si="64"/>
        <v>295718</v>
      </c>
      <c r="FD94" s="248">
        <f t="shared" si="64"/>
        <v>0</v>
      </c>
      <c r="FE94" s="248">
        <f t="shared" si="64"/>
        <v>0</v>
      </c>
      <c r="FF94" s="248">
        <f t="shared" si="64"/>
        <v>0</v>
      </c>
      <c r="FG94" s="248">
        <f t="shared" si="64"/>
        <v>0</v>
      </c>
      <c r="FH94" s="248">
        <f t="shared" si="64"/>
        <v>0</v>
      </c>
      <c r="FI94" s="248">
        <f t="shared" si="64"/>
        <v>0</v>
      </c>
      <c r="FJ94" s="248">
        <f t="shared" si="64"/>
        <v>0</v>
      </c>
      <c r="FK94" s="248">
        <f t="shared" si="64"/>
        <v>0</v>
      </c>
      <c r="FL94" s="248">
        <f t="shared" si="64"/>
        <v>0</v>
      </c>
      <c r="FM94" s="248">
        <f t="shared" si="64"/>
        <v>0</v>
      </c>
      <c r="FN94" s="248">
        <f t="shared" si="64"/>
        <v>0</v>
      </c>
      <c r="FO94" s="248">
        <f t="shared" si="64"/>
        <v>0</v>
      </c>
      <c r="FP94" s="248">
        <f t="shared" si="64"/>
        <v>0</v>
      </c>
      <c r="FQ94" s="248">
        <f t="shared" si="64"/>
        <v>0</v>
      </c>
      <c r="FR94" s="248">
        <f t="shared" si="64"/>
        <v>0</v>
      </c>
      <c r="FS94" s="248">
        <f t="shared" si="64"/>
        <v>0</v>
      </c>
      <c r="FT94" s="248">
        <f t="shared" si="64"/>
        <v>0</v>
      </c>
      <c r="FU94" s="248">
        <f t="shared" si="64"/>
        <v>0</v>
      </c>
      <c r="FV94" s="248">
        <f t="shared" si="64"/>
        <v>0</v>
      </c>
      <c r="FW94" s="248">
        <f t="shared" si="64"/>
        <v>0</v>
      </c>
      <c r="FX94" s="248">
        <f t="shared" si="64"/>
        <v>0</v>
      </c>
      <c r="FY94" s="248">
        <f t="shared" si="64"/>
        <v>0</v>
      </c>
      <c r="FZ94" s="248">
        <f t="shared" si="64"/>
        <v>0</v>
      </c>
      <c r="GA94" s="248">
        <f t="shared" si="64"/>
        <v>0</v>
      </c>
      <c r="GB94" s="248">
        <f t="shared" si="64"/>
        <v>0</v>
      </c>
      <c r="GC94" s="248">
        <f t="shared" si="64"/>
        <v>0</v>
      </c>
      <c r="GD94" s="248">
        <f t="shared" si="64"/>
        <v>0</v>
      </c>
      <c r="GE94" s="248">
        <f t="shared" si="64"/>
        <v>0</v>
      </c>
      <c r="GF94" s="248">
        <f t="shared" si="64"/>
        <v>0</v>
      </c>
      <c r="GG94" s="248">
        <f t="shared" si="64"/>
        <v>0</v>
      </c>
      <c r="GH94" s="248">
        <f t="shared" si="64"/>
        <v>0</v>
      </c>
      <c r="GI94" s="248">
        <f t="shared" si="64"/>
        <v>0</v>
      </c>
      <c r="GJ94" s="248">
        <f t="shared" si="64"/>
        <v>0</v>
      </c>
      <c r="GK94" s="248">
        <f t="shared" si="64"/>
        <v>3670532</v>
      </c>
      <c r="GL94" s="248">
        <f t="shared" si="64"/>
        <v>66</v>
      </c>
      <c r="GM94" s="248">
        <f t="shared" si="64"/>
        <v>0</v>
      </c>
      <c r="GN94" s="248">
        <f t="shared" si="64"/>
        <v>0</v>
      </c>
      <c r="GO94" s="248">
        <f t="shared" si="64"/>
        <v>42576</v>
      </c>
      <c r="GP94" s="248">
        <f t="shared" si="64"/>
        <v>4401</v>
      </c>
      <c r="GQ94" s="248">
        <f t="shared" si="64"/>
        <v>168683</v>
      </c>
      <c r="GR94" s="248">
        <f t="shared" si="64"/>
        <v>1401207</v>
      </c>
      <c r="GS94" s="248">
        <f t="shared" si="64"/>
        <v>5199</v>
      </c>
      <c r="GT94" s="248">
        <f t="shared" si="64"/>
        <v>726</v>
      </c>
      <c r="GU94" s="248">
        <f t="shared" si="64"/>
        <v>9462</v>
      </c>
      <c r="GV94" s="248">
        <f t="shared" si="64"/>
        <v>165965</v>
      </c>
      <c r="GW94" s="248">
        <f t="shared" si="64"/>
        <v>27.256399999999996</v>
      </c>
      <c r="GX94" s="248">
        <f t="shared" si="64"/>
        <v>4.6952600000000002</v>
      </c>
      <c r="GY94" s="248">
        <f t="shared" si="64"/>
        <v>780.93435000000011</v>
      </c>
      <c r="GZ94" s="248">
        <f t="shared" si="64"/>
        <v>864.25000000000011</v>
      </c>
      <c r="HA94" s="248">
        <f t="shared" si="64"/>
        <v>556.62859000000003</v>
      </c>
      <c r="HB94" s="248">
        <f t="shared" si="64"/>
        <v>176.63694999999996</v>
      </c>
      <c r="HC94" s="248">
        <f t="shared" si="64"/>
        <v>124.76571</v>
      </c>
      <c r="HD94" s="248">
        <f t="shared" si="64"/>
        <v>18.806070000000005</v>
      </c>
      <c r="HE94" s="248">
        <f t="shared" si="64"/>
        <v>1038.5769800000003</v>
      </c>
      <c r="HF94" s="248">
        <f t="shared" si="64"/>
        <v>741.6759400000002</v>
      </c>
      <c r="HG94" s="248">
        <f t="shared" si="64"/>
        <v>109.62733999999996</v>
      </c>
      <c r="HH94" s="248">
        <f t="shared" si="64"/>
        <v>186.47913999999997</v>
      </c>
      <c r="HI94" s="248">
        <f t="shared" ref="HI94:JT94" si="65">SUMIF($GL3:$GL82, "=2",HI3:HI82)</f>
        <v>132.23634000000001</v>
      </c>
      <c r="HJ94" s="248">
        <f t="shared" si="65"/>
        <v>20.82403</v>
      </c>
      <c r="HK94" s="248">
        <f t="shared" si="65"/>
        <v>1707.34178</v>
      </c>
      <c r="HL94" s="248">
        <f t="shared" si="65"/>
        <v>1228.47336</v>
      </c>
      <c r="HM94" s="248">
        <f t="shared" si="65"/>
        <v>182.32872</v>
      </c>
      <c r="HN94" s="248">
        <f t="shared" si="65"/>
        <v>3005.0432900000001</v>
      </c>
      <c r="HO94" s="248">
        <f t="shared" si="65"/>
        <v>2124.2821799999997</v>
      </c>
      <c r="HP94" s="248">
        <f t="shared" si="65"/>
        <v>355.87673999999998</v>
      </c>
      <c r="HQ94" s="248">
        <f t="shared" si="65"/>
        <v>499.44686999999993</v>
      </c>
      <c r="HR94" s="248">
        <f t="shared" si="65"/>
        <v>351.15365000000014</v>
      </c>
      <c r="HS94" s="248">
        <f t="shared" si="65"/>
        <v>54.979659999999996</v>
      </c>
      <c r="HT94" s="248">
        <f t="shared" si="65"/>
        <v>137.51142000000004</v>
      </c>
      <c r="HU94" s="248">
        <f t="shared" si="65"/>
        <v>124.02287000000001</v>
      </c>
      <c r="HV94" s="248">
        <f t="shared" si="65"/>
        <v>445.40481</v>
      </c>
      <c r="HW94" s="248">
        <f t="shared" si="65"/>
        <v>404.14429999999993</v>
      </c>
      <c r="HX94" s="248">
        <f t="shared" si="65"/>
        <v>24.670089999999995</v>
      </c>
      <c r="HY94" s="248">
        <f t="shared" si="65"/>
        <v>47.642170000000007</v>
      </c>
      <c r="HZ94" s="248">
        <f t="shared" si="65"/>
        <v>21.997749999999996</v>
      </c>
      <c r="IA94" s="248">
        <f t="shared" si="65"/>
        <v>8.8516499999999994</v>
      </c>
      <c r="IB94" s="248">
        <f t="shared" si="65"/>
        <v>0.29839000000000004</v>
      </c>
      <c r="IC94" s="248">
        <f t="shared" si="65"/>
        <v>0.26744999999999991</v>
      </c>
      <c r="ID94" s="248">
        <f t="shared" si="65"/>
        <v>31.912920000000007</v>
      </c>
      <c r="IE94" s="248">
        <f t="shared" si="65"/>
        <v>1.52932</v>
      </c>
      <c r="IF94" s="248">
        <f t="shared" si="65"/>
        <v>7.0702700000000007</v>
      </c>
      <c r="IG94" s="248">
        <f t="shared" si="65"/>
        <v>67627</v>
      </c>
      <c r="IH94" s="248">
        <f t="shared" si="65"/>
        <v>632682</v>
      </c>
      <c r="II94" s="248">
        <f t="shared" si="65"/>
        <v>410067</v>
      </c>
      <c r="IJ94" s="248">
        <f t="shared" si="65"/>
        <v>399722</v>
      </c>
      <c r="IK94" s="248">
        <f t="shared" si="65"/>
        <v>2881832</v>
      </c>
      <c r="IL94" s="248">
        <f t="shared" si="65"/>
        <v>2137617</v>
      </c>
      <c r="IM94" s="248">
        <f t="shared" si="65"/>
        <v>2467490</v>
      </c>
      <c r="IN94" s="248">
        <f t="shared" si="65"/>
        <v>3088577</v>
      </c>
      <c r="IO94" s="248">
        <f t="shared" si="65"/>
        <v>48.47681</v>
      </c>
      <c r="IP94" s="248">
        <f t="shared" si="65"/>
        <v>453644</v>
      </c>
      <c r="IQ94" s="248">
        <f t="shared" si="65"/>
        <v>218.10543999999996</v>
      </c>
      <c r="IR94" s="248">
        <f t="shared" si="65"/>
        <v>56.866690000000006</v>
      </c>
      <c r="IS94" s="248">
        <f t="shared" si="65"/>
        <v>593.10170999999991</v>
      </c>
      <c r="IT94" s="248">
        <f t="shared" si="65"/>
        <v>9.6012199999999996</v>
      </c>
      <c r="IU94" s="248">
        <f t="shared" si="65"/>
        <v>23.246300000000002</v>
      </c>
      <c r="IV94" s="248">
        <f t="shared" si="65"/>
        <v>682.81589999999983</v>
      </c>
      <c r="IW94" s="248">
        <f t="shared" si="65"/>
        <v>457.78544000000005</v>
      </c>
      <c r="IX94" s="248">
        <f t="shared" si="65"/>
        <v>110.28768000000001</v>
      </c>
      <c r="IY94" s="248">
        <f t="shared" si="65"/>
        <v>0</v>
      </c>
      <c r="IZ94" s="248">
        <f t="shared" si="65"/>
        <v>0.10757000000000003</v>
      </c>
      <c r="JA94" s="248">
        <f t="shared" si="65"/>
        <v>29.459510000000002</v>
      </c>
      <c r="JB94" s="248">
        <f t="shared" si="65"/>
        <v>5.9329999999999994E-2</v>
      </c>
      <c r="JC94" s="248">
        <f t="shared" si="65"/>
        <v>3.2754399999999997</v>
      </c>
      <c r="JD94" s="248">
        <f t="shared" si="65"/>
        <v>17.3779</v>
      </c>
      <c r="JE94" s="248">
        <f t="shared" si="65"/>
        <v>146.12969000000004</v>
      </c>
      <c r="JF94" s="248">
        <f t="shared" si="65"/>
        <v>68.858509999999981</v>
      </c>
      <c r="JG94" s="248">
        <f t="shared" si="65"/>
        <v>7.9249400000000003</v>
      </c>
      <c r="JH94" s="248">
        <f t="shared" si="65"/>
        <v>35826</v>
      </c>
      <c r="JI94" s="248">
        <f t="shared" si="65"/>
        <v>72.797619999999995</v>
      </c>
      <c r="JJ94" s="248">
        <f t="shared" si="65"/>
        <v>121.64692000000001</v>
      </c>
      <c r="JK94" s="248">
        <f t="shared" si="65"/>
        <v>8676</v>
      </c>
      <c r="JL94" s="248">
        <f t="shared" si="65"/>
        <v>6608</v>
      </c>
      <c r="JM94" s="248">
        <f t="shared" si="65"/>
        <v>647.41864999999996</v>
      </c>
      <c r="JN94" s="248">
        <f t="shared" si="65"/>
        <v>67.986290000000011</v>
      </c>
      <c r="JO94" s="248">
        <f t="shared" si="65"/>
        <v>49.465879999999999</v>
      </c>
      <c r="JP94" s="248">
        <f t="shared" si="65"/>
        <v>10.490400000000001</v>
      </c>
      <c r="JQ94" s="248">
        <f t="shared" si="65"/>
        <v>2.1453699999999998</v>
      </c>
      <c r="JR94" s="248">
        <f t="shared" si="65"/>
        <v>13.64959</v>
      </c>
      <c r="JS94" s="248">
        <f t="shared" si="65"/>
        <v>415</v>
      </c>
      <c r="JT94" s="248">
        <f t="shared" si="65"/>
        <v>400</v>
      </c>
      <c r="JU94" s="248">
        <f t="shared" ref="JU94:MF94" si="66">SUMIF($GL3:$GL82, "=2",JU3:JU82)</f>
        <v>39.308680000000003</v>
      </c>
      <c r="JV94" s="248">
        <f t="shared" si="66"/>
        <v>268078</v>
      </c>
      <c r="JW94" s="248">
        <f t="shared" si="66"/>
        <v>1196.05792</v>
      </c>
      <c r="JX94" s="248">
        <f t="shared" si="66"/>
        <v>261491</v>
      </c>
      <c r="JY94" s="248">
        <f t="shared" si="66"/>
        <v>201.89267000000004</v>
      </c>
      <c r="JZ94" s="248">
        <f t="shared" si="66"/>
        <v>1327.3545099999999</v>
      </c>
      <c r="KA94" s="248">
        <f t="shared" si="66"/>
        <v>6.1634799999999998</v>
      </c>
      <c r="KB94" s="248">
        <f t="shared" si="66"/>
        <v>49671</v>
      </c>
      <c r="KC94" s="248">
        <f t="shared" si="66"/>
        <v>30.62556</v>
      </c>
      <c r="KD94" s="248">
        <f t="shared" si="66"/>
        <v>20.82403</v>
      </c>
      <c r="KE94" s="248">
        <f t="shared" si="66"/>
        <v>31.680500000000006</v>
      </c>
      <c r="KF94" s="248">
        <f t="shared" si="66"/>
        <v>455.97800999999998</v>
      </c>
      <c r="KG94" s="248">
        <f t="shared" si="66"/>
        <v>228.95362</v>
      </c>
      <c r="KH94" s="248">
        <f t="shared" si="66"/>
        <v>186.47913999999997</v>
      </c>
      <c r="KI94" s="248">
        <f t="shared" si="66"/>
        <v>1179.0612500000002</v>
      </c>
      <c r="KJ94" s="248">
        <f t="shared" si="66"/>
        <v>1448419</v>
      </c>
      <c r="KK94" s="248">
        <f t="shared" si="66"/>
        <v>1097393</v>
      </c>
      <c r="KL94" s="248">
        <f t="shared" si="66"/>
        <v>3.0020799999999999</v>
      </c>
      <c r="KM94" s="248">
        <f t="shared" si="66"/>
        <v>29.826289999999997</v>
      </c>
      <c r="KN94" s="248">
        <f t="shared" si="66"/>
        <v>3.1271600000000008</v>
      </c>
      <c r="KO94" s="248">
        <f t="shared" si="66"/>
        <v>0.53937000000000002</v>
      </c>
      <c r="KP94" s="248">
        <f t="shared" si="66"/>
        <v>5.3006199999999994</v>
      </c>
      <c r="KQ94" s="248">
        <f t="shared" si="66"/>
        <v>0.57014000000000009</v>
      </c>
      <c r="KR94" s="248">
        <f t="shared" si="66"/>
        <v>29.330623599999999</v>
      </c>
      <c r="KS94" s="248">
        <f t="shared" si="66"/>
        <v>7.4992016999999995</v>
      </c>
      <c r="KT94" s="248">
        <f t="shared" si="66"/>
        <v>25.500798300000003</v>
      </c>
      <c r="KU94" s="248">
        <f t="shared" si="66"/>
        <v>8.0052652999999996</v>
      </c>
      <c r="KV94" s="248">
        <f t="shared" si="66"/>
        <v>24.994734699999999</v>
      </c>
      <c r="KW94" s="248">
        <f t="shared" si="66"/>
        <v>3.6146090999999996</v>
      </c>
      <c r="KX94" s="248">
        <f t="shared" si="66"/>
        <v>0.50173679999999998</v>
      </c>
      <c r="KY94" s="248">
        <f t="shared" si="66"/>
        <v>5.7116784000000012</v>
      </c>
      <c r="KZ94" s="248">
        <f t="shared" si="66"/>
        <v>0.45484300000000005</v>
      </c>
      <c r="LA94" s="248">
        <f t="shared" si="66"/>
        <v>5.8836854000000001</v>
      </c>
      <c r="LB94" s="248">
        <f t="shared" si="66"/>
        <v>2.6580294000000002</v>
      </c>
      <c r="LC94" s="248">
        <f t="shared" si="66"/>
        <v>17.790026999999998</v>
      </c>
      <c r="LD94" s="248">
        <f t="shared" si="66"/>
        <v>23.501705200000004</v>
      </c>
      <c r="LE94" s="248">
        <f t="shared" si="66"/>
        <v>0.36588330000000002</v>
      </c>
      <c r="LF94" s="248">
        <f t="shared" si="66"/>
        <v>27.954601400000001</v>
      </c>
      <c r="LG94" s="248">
        <f t="shared" si="66"/>
        <v>1.3256238999999999</v>
      </c>
      <c r="LH94" s="248">
        <f t="shared" si="66"/>
        <v>3.3538914000000002</v>
      </c>
      <c r="LI94" s="248">
        <f t="shared" si="66"/>
        <v>351010</v>
      </c>
      <c r="LJ94" s="248">
        <f t="shared" si="66"/>
        <v>195.27096000000006</v>
      </c>
      <c r="LK94" s="248">
        <f t="shared" si="66"/>
        <v>745472</v>
      </c>
      <c r="LL94" s="248">
        <f t="shared" si="66"/>
        <v>977242</v>
      </c>
      <c r="LM94" s="248">
        <f t="shared" si="66"/>
        <v>122184</v>
      </c>
      <c r="LN94" s="248">
        <f t="shared" si="66"/>
        <v>24.485667599999999</v>
      </c>
      <c r="LO94" s="248">
        <f t="shared" si="66"/>
        <v>4.4880119000000001</v>
      </c>
      <c r="LP94" s="248">
        <f t="shared" si="66"/>
        <v>4.0263203000000001</v>
      </c>
      <c r="LQ94" s="248">
        <f t="shared" si="66"/>
        <v>13.518440000000002</v>
      </c>
      <c r="LR94" s="248">
        <f t="shared" si="66"/>
        <v>43.173390000000012</v>
      </c>
      <c r="LS94" s="248">
        <f t="shared" si="66"/>
        <v>10.250529999999998</v>
      </c>
      <c r="LT94" s="248">
        <f t="shared" si="66"/>
        <v>703</v>
      </c>
      <c r="LU94" s="248">
        <f t="shared" si="66"/>
        <v>106.62295</v>
      </c>
      <c r="LV94" s="248">
        <f t="shared" si="66"/>
        <v>941</v>
      </c>
      <c r="LW94" s="248">
        <f t="shared" si="66"/>
        <v>77.189509999999999</v>
      </c>
      <c r="LX94" s="248">
        <f t="shared" si="66"/>
        <v>7.3325999999999976</v>
      </c>
      <c r="LY94" s="248">
        <f t="shared" si="66"/>
        <v>6.9712299999999994</v>
      </c>
      <c r="LZ94" s="248">
        <f t="shared" si="66"/>
        <v>1.3364653999999998</v>
      </c>
      <c r="MA94" s="248">
        <f t="shared" si="66"/>
        <v>3.1113199999999997E-2</v>
      </c>
      <c r="MB94" s="248">
        <f t="shared" si="66"/>
        <v>7.5050268000000004</v>
      </c>
      <c r="MC94" s="248">
        <f t="shared" si="66"/>
        <v>0</v>
      </c>
      <c r="MD94" s="248">
        <f t="shared" si="66"/>
        <v>6.5547158000000003</v>
      </c>
      <c r="ME94" s="248">
        <f t="shared" si="66"/>
        <v>1.3397399999999997E-2</v>
      </c>
      <c r="MF94" s="248">
        <f t="shared" si="66"/>
        <v>22.657851499999996</v>
      </c>
      <c r="MG94" s="248">
        <f t="shared" ref="MG94:MH94" si="67">SUMIF($GL3:$GL82, "=2",MG3:MG82)</f>
        <v>1.7201487999999998</v>
      </c>
      <c r="MH94" s="248">
        <f t="shared" si="67"/>
        <v>12.07874</v>
      </c>
    </row>
    <row r="95" spans="1:347" x14ac:dyDescent="0.2">
      <c r="B95" s="651"/>
      <c r="C95" s="6"/>
      <c r="D95" s="262" t="s">
        <v>3019</v>
      </c>
      <c r="E95" s="6"/>
      <c r="F95" s="6"/>
      <c r="G95" s="6"/>
      <c r="H95" s="6"/>
      <c r="I95" s="6"/>
      <c r="J95" s="6"/>
      <c r="K95" s="6"/>
      <c r="L95" s="6"/>
      <c r="M95" s="6"/>
      <c r="N95" s="6"/>
      <c r="O95" s="6"/>
      <c r="P95" s="6"/>
      <c r="Q95" s="6"/>
      <c r="R95" s="6"/>
      <c r="S95" s="6"/>
      <c r="T95" s="6"/>
      <c r="U95" s="6"/>
      <c r="V95" s="6"/>
      <c r="W95" s="256"/>
      <c r="X95" s="248">
        <f>AVERAGEIF($GL3:$GL82, "=2",X3:X82)</f>
        <v>0.90909090909090906</v>
      </c>
      <c r="Y95" s="248">
        <f t="shared" ref="Y95:CJ95" si="68">AVERAGEIF($GL3:$GL82, "=2",Y3:Y82)</f>
        <v>3.6969696969696968</v>
      </c>
      <c r="Z95" s="248">
        <f t="shared" si="68"/>
        <v>0.30303030303030304</v>
      </c>
      <c r="AA95" s="248">
        <f t="shared" si="68"/>
        <v>0.87878787878787878</v>
      </c>
      <c r="AB95" s="248">
        <f t="shared" si="68"/>
        <v>10937.636363636364</v>
      </c>
      <c r="AC95" s="248">
        <f t="shared" si="68"/>
        <v>6.458787878787879</v>
      </c>
      <c r="AD95" s="248">
        <f t="shared" si="68"/>
        <v>0.72363636363636363</v>
      </c>
      <c r="AE95" s="248">
        <f t="shared" si="68"/>
        <v>7.1824242424242426</v>
      </c>
      <c r="AF95" s="248">
        <f t="shared" si="68"/>
        <v>26.086969696969692</v>
      </c>
      <c r="AG95" s="248">
        <f t="shared" si="68"/>
        <v>33.269393939393943</v>
      </c>
      <c r="AH95" s="86">
        <f>AC94/AG94</f>
        <v>0.19413602455619414</v>
      </c>
      <c r="AI95" s="248">
        <f t="shared" si="68"/>
        <v>68093.909090909088</v>
      </c>
      <c r="AJ95" s="248" t="e">
        <f t="shared" si="68"/>
        <v>#DIV/0!</v>
      </c>
      <c r="AK95" s="248" t="e">
        <f t="shared" si="68"/>
        <v>#DIV/0!</v>
      </c>
      <c r="AL95" s="248">
        <f t="shared" si="68"/>
        <v>36041.800000000003</v>
      </c>
      <c r="AM95" s="248">
        <f t="shared" si="68"/>
        <v>10.178437499999999</v>
      </c>
      <c r="AN95" s="248">
        <f t="shared" si="68"/>
        <v>11.842000000000001</v>
      </c>
      <c r="AO95" s="248">
        <f t="shared" si="68"/>
        <v>13.338000000000001</v>
      </c>
      <c r="AP95" s="248">
        <f t="shared" si="68"/>
        <v>367909.87878787878</v>
      </c>
      <c r="AQ95" s="248">
        <f t="shared" si="68"/>
        <v>1461209.7575757576</v>
      </c>
      <c r="AR95" s="248">
        <f t="shared" si="68"/>
        <v>1829119.6363636365</v>
      </c>
      <c r="AS95" s="248">
        <f t="shared" si="68"/>
        <v>163326.06060606061</v>
      </c>
      <c r="AT95" s="248">
        <f t="shared" si="68"/>
        <v>6159.454545454545</v>
      </c>
      <c r="AU95" s="248">
        <f t="shared" si="68"/>
        <v>169485.51515151514</v>
      </c>
      <c r="AV95" s="248">
        <f t="shared" si="68"/>
        <v>12270.575757575758</v>
      </c>
      <c r="AW95" s="248">
        <f t="shared" si="68"/>
        <v>7493.515151515152</v>
      </c>
      <c r="AX95" s="248">
        <f t="shared" si="68"/>
        <v>19764.090909090908</v>
      </c>
      <c r="AY95" s="248">
        <f t="shared" si="68"/>
        <v>81234.727272727279</v>
      </c>
      <c r="AZ95" s="248">
        <f t="shared" si="68"/>
        <v>2099603.9696969697</v>
      </c>
      <c r="BA95" s="248">
        <f t="shared" si="68"/>
        <v>1079558.9393939395</v>
      </c>
      <c r="BB95" s="248">
        <f t="shared" si="68"/>
        <v>354031.96969696973</v>
      </c>
      <c r="BC95" s="248">
        <f t="shared" si="68"/>
        <v>1433590.9090909092</v>
      </c>
      <c r="BD95" s="248">
        <f t="shared" si="68"/>
        <v>149151.06060606061</v>
      </c>
      <c r="BE95" s="248">
        <f t="shared" si="68"/>
        <v>37973.272727272728</v>
      </c>
      <c r="BF95" s="248">
        <f t="shared" si="68"/>
        <v>23083.151515151516</v>
      </c>
      <c r="BG95" s="248">
        <f t="shared" si="68"/>
        <v>210207.48484848486</v>
      </c>
      <c r="BH95" s="248">
        <f t="shared" si="68"/>
        <v>344629.84848484851</v>
      </c>
      <c r="BI95" s="248">
        <f t="shared" si="68"/>
        <v>1988428.2424242424</v>
      </c>
      <c r="BJ95" s="248">
        <f t="shared" si="68"/>
        <v>99748.969696969696</v>
      </c>
      <c r="BK95" s="248">
        <f t="shared" si="68"/>
        <v>4.4392021212121199E-2</v>
      </c>
      <c r="BL95" s="248">
        <f t="shared" si="68"/>
        <v>5259</v>
      </c>
      <c r="BM95" s="248">
        <f t="shared" si="68"/>
        <v>0</v>
      </c>
      <c r="BN95" s="248">
        <f t="shared" si="68"/>
        <v>2712.909090909091</v>
      </c>
      <c r="BO95" s="248">
        <f t="shared" si="68"/>
        <v>1199.6060606060605</v>
      </c>
      <c r="BP95" s="248">
        <f t="shared" si="68"/>
        <v>9171.515151515152</v>
      </c>
      <c r="BQ95" s="248">
        <f t="shared" si="68"/>
        <v>327303.69696969696</v>
      </c>
      <c r="BR95" s="248">
        <f t="shared" si="68"/>
        <v>55607.606060606064</v>
      </c>
      <c r="BS95" s="248">
        <f t="shared" si="68"/>
        <v>59513.181818181816</v>
      </c>
      <c r="BT95" s="248">
        <f t="shared" si="68"/>
        <v>115120.78787878787</v>
      </c>
      <c r="BU95" s="248">
        <f t="shared" si="68"/>
        <v>42049.515151515152</v>
      </c>
      <c r="BV95" s="248">
        <f t="shared" si="68"/>
        <v>21317.78787878788</v>
      </c>
      <c r="BW95" s="248">
        <f t="shared" si="68"/>
        <v>63367.303030303032</v>
      </c>
      <c r="BX95" s="248">
        <f t="shared" si="68"/>
        <v>7628.333333333333</v>
      </c>
      <c r="BY95" s="248">
        <f t="shared" si="68"/>
        <v>1688.3076923076924</v>
      </c>
      <c r="BZ95" s="248">
        <f t="shared" si="68"/>
        <v>9204</v>
      </c>
      <c r="CA95" s="248">
        <f t="shared" si="68"/>
        <v>186753.12121212122</v>
      </c>
      <c r="CB95" s="248" t="e">
        <f t="shared" si="68"/>
        <v>#DIV/0!</v>
      </c>
      <c r="CC95" s="248">
        <f t="shared" si="68"/>
        <v>186753.12121212122</v>
      </c>
      <c r="CD95" s="248">
        <f t="shared" si="68"/>
        <v>2848.909090909091</v>
      </c>
      <c r="CE95" s="248">
        <f t="shared" si="68"/>
        <v>36600.181818181816</v>
      </c>
      <c r="CF95" s="248">
        <f t="shared" si="68"/>
        <v>6.9696969696969697</v>
      </c>
      <c r="CG95" s="248">
        <f t="shared" si="68"/>
        <v>67</v>
      </c>
      <c r="CH95" s="248">
        <f t="shared" si="68"/>
        <v>73.969696969696969</v>
      </c>
      <c r="CI95" s="248">
        <f t="shared" si="68"/>
        <v>7302.939393939394</v>
      </c>
      <c r="CJ95" s="248">
        <f t="shared" si="68"/>
        <v>5680.939393939394</v>
      </c>
      <c r="CK95" s="248">
        <f t="shared" ref="CK95:EV95" si="69">AVERAGEIF($GL3:$GL82, "=2",CK3:CK82)</f>
        <v>10284.90909090909</v>
      </c>
      <c r="CL95" s="248">
        <f t="shared" si="69"/>
        <v>636.39393939393938</v>
      </c>
      <c r="CM95" s="248">
        <f t="shared" si="69"/>
        <v>12.424242424242424</v>
      </c>
      <c r="CN95" s="248">
        <f t="shared" si="69"/>
        <v>49.137931034482762</v>
      </c>
      <c r="CO95" s="248">
        <f t="shared" si="69"/>
        <v>266.030303030303</v>
      </c>
      <c r="CP95" s="248">
        <f t="shared" si="69"/>
        <v>125586.81818181818</v>
      </c>
      <c r="CQ95" s="248">
        <f t="shared" si="69"/>
        <v>43826.151515151512</v>
      </c>
      <c r="CR95" s="248">
        <f t="shared" si="69"/>
        <v>169412.9696969697</v>
      </c>
      <c r="CS95" s="248">
        <f t="shared" si="69"/>
        <v>18137.333333333332</v>
      </c>
      <c r="CT95" s="248">
        <f t="shared" si="69"/>
        <v>1098.5</v>
      </c>
      <c r="CU95" s="248">
        <f t="shared" si="69"/>
        <v>19731.076923076922</v>
      </c>
      <c r="CV95" s="248">
        <f t="shared" si="69"/>
        <v>116445.45454545454</v>
      </c>
      <c r="CW95" s="248">
        <f t="shared" si="69"/>
        <v>26566.18181818182</v>
      </c>
      <c r="CX95" s="248">
        <f t="shared" si="69"/>
        <v>143011.63636363635</v>
      </c>
      <c r="CY95" s="248">
        <f t="shared" si="69"/>
        <v>328063.15151515149</v>
      </c>
      <c r="CZ95" s="248">
        <f t="shared" si="69"/>
        <v>3638.1333333333332</v>
      </c>
      <c r="DA95" s="248" t="e">
        <f t="shared" si="69"/>
        <v>#DIV/0!</v>
      </c>
      <c r="DB95" s="248">
        <f t="shared" si="69"/>
        <v>331370.54545454547</v>
      </c>
      <c r="DC95" s="248">
        <f t="shared" si="69"/>
        <v>23024.666666666668</v>
      </c>
      <c r="DD95" s="248">
        <f t="shared" si="69"/>
        <v>3219.212121212121</v>
      </c>
      <c r="DE95" s="248">
        <f t="shared" si="69"/>
        <v>26243.878787878788</v>
      </c>
      <c r="DF95" s="248">
        <f t="shared" si="69"/>
        <v>72459.242424242431</v>
      </c>
      <c r="DG95" s="248">
        <f t="shared" si="69"/>
        <v>16838.878787878788</v>
      </c>
      <c r="DH95" s="248">
        <f t="shared" si="69"/>
        <v>424.13333333333333</v>
      </c>
      <c r="DI95" s="248">
        <f t="shared" si="69"/>
        <v>20250.878787878788</v>
      </c>
      <c r="DJ95" s="248" t="e">
        <f t="shared" si="69"/>
        <v>#DIV/0!</v>
      </c>
      <c r="DK95" s="248">
        <f t="shared" si="69"/>
        <v>95483.909090909088</v>
      </c>
      <c r="DL95" s="248">
        <f t="shared" si="69"/>
        <v>194422.1875</v>
      </c>
      <c r="DM95" s="248">
        <f t="shared" si="69"/>
        <v>276214.55555555556</v>
      </c>
      <c r="DN95" s="248">
        <f t="shared" si="69"/>
        <v>10023.5625</v>
      </c>
      <c r="DO95" s="248">
        <f t="shared" si="69"/>
        <v>5951</v>
      </c>
      <c r="DP95" s="248">
        <f t="shared" si="69"/>
        <v>422449.90909090912</v>
      </c>
      <c r="DQ95" s="248">
        <f t="shared" si="69"/>
        <v>1067.6315789473683</v>
      </c>
      <c r="DR95" s="248">
        <f t="shared" si="69"/>
        <v>49621.484848484848</v>
      </c>
      <c r="DS95" s="248">
        <f t="shared" si="69"/>
        <v>13501.9375</v>
      </c>
      <c r="DT95" s="248">
        <f t="shared" si="69"/>
        <v>62714.272727272728</v>
      </c>
      <c r="DU95" s="248">
        <f t="shared" si="69"/>
        <v>412072.90909090912</v>
      </c>
      <c r="DV95" s="248">
        <f t="shared" si="69"/>
        <v>272.72727272727275</v>
      </c>
      <c r="DW95" s="248">
        <f t="shared" si="69"/>
        <v>27.193548387096776</v>
      </c>
      <c r="DX95" s="248">
        <f t="shared" si="69"/>
        <v>644.24242424242425</v>
      </c>
      <c r="DY95" s="248">
        <f t="shared" si="69"/>
        <v>278.03225806451616</v>
      </c>
      <c r="DZ95" s="248">
        <f t="shared" si="69"/>
        <v>78.451612903225808</v>
      </c>
      <c r="EA95" s="248">
        <f t="shared" si="69"/>
        <v>11.961538461538462</v>
      </c>
      <c r="EB95" s="248">
        <f t="shared" si="69"/>
        <v>1286.8181818181818</v>
      </c>
      <c r="EC95" s="248">
        <f t="shared" si="69"/>
        <v>3337.4242424242425</v>
      </c>
      <c r="ED95" s="248">
        <f t="shared" si="69"/>
        <v>698.875</v>
      </c>
      <c r="EE95" s="248">
        <f t="shared" si="69"/>
        <v>4015.121212121212</v>
      </c>
      <c r="EF95" s="248">
        <f t="shared" si="69"/>
        <v>16204.636363636364</v>
      </c>
      <c r="EG95" s="248">
        <f t="shared" si="69"/>
        <v>7510.5483870967746</v>
      </c>
      <c r="EH95" s="248">
        <f t="shared" si="69"/>
        <v>23260</v>
      </c>
      <c r="EI95" s="248">
        <f t="shared" si="69"/>
        <v>747.61290322580646</v>
      </c>
      <c r="EJ95" s="248">
        <f t="shared" si="69"/>
        <v>443.85714285714283</v>
      </c>
      <c r="EK95" s="248">
        <f t="shared" si="69"/>
        <v>1148.516129032258</v>
      </c>
      <c r="EL95" s="248">
        <f t="shared" si="69"/>
        <v>28354.030303030304</v>
      </c>
      <c r="EM95" s="248">
        <f t="shared" si="69"/>
        <v>22.5</v>
      </c>
      <c r="EN95" s="248">
        <f t="shared" si="69"/>
        <v>209.5</v>
      </c>
      <c r="EO95" s="248">
        <f t="shared" si="69"/>
        <v>113.625</v>
      </c>
      <c r="EP95" s="248">
        <f t="shared" si="69"/>
        <v>503.33333333333331</v>
      </c>
      <c r="EQ95" s="248">
        <f t="shared" si="69"/>
        <v>1128.8709677419354</v>
      </c>
      <c r="ER95" s="248">
        <f t="shared" si="69"/>
        <v>9964.5161290322576</v>
      </c>
      <c r="ES95" s="248">
        <f t="shared" si="69"/>
        <v>83339.580645161288</v>
      </c>
      <c r="ET95" s="248">
        <f t="shared" si="69"/>
        <v>25200</v>
      </c>
      <c r="EU95" s="248">
        <f t="shared" si="69"/>
        <v>3121.3333333333335</v>
      </c>
      <c r="EV95" s="248">
        <f t="shared" si="69"/>
        <v>674.969696969697</v>
      </c>
      <c r="EW95" s="248">
        <f t="shared" ref="EW95:HH95" si="70">AVERAGEIF($GL3:$GL82, "=2",EW3:EW82)</f>
        <v>655.33333333333337</v>
      </c>
      <c r="EX95" s="248" t="e">
        <f t="shared" si="70"/>
        <v>#DIV/0!</v>
      </c>
      <c r="EY95" s="248">
        <f t="shared" si="70"/>
        <v>42.575757575757578</v>
      </c>
      <c r="EZ95" s="248">
        <f t="shared" si="70"/>
        <v>87.030303030303031</v>
      </c>
      <c r="FA95" s="248">
        <f t="shared" si="70"/>
        <v>107057.06060606061</v>
      </c>
      <c r="FB95" s="248">
        <f t="shared" si="70"/>
        <v>167791.20833333334</v>
      </c>
      <c r="FC95" s="248">
        <f t="shared" si="70"/>
        <v>36964.75</v>
      </c>
      <c r="FD95" s="248" t="e">
        <f t="shared" si="70"/>
        <v>#DIV/0!</v>
      </c>
      <c r="FE95" s="248" t="e">
        <f t="shared" si="70"/>
        <v>#DIV/0!</v>
      </c>
      <c r="FF95" s="248" t="e">
        <f t="shared" si="70"/>
        <v>#DIV/0!</v>
      </c>
      <c r="FG95" s="248" t="e">
        <f t="shared" si="70"/>
        <v>#DIV/0!</v>
      </c>
      <c r="FH95" s="248" t="e">
        <f t="shared" si="70"/>
        <v>#DIV/0!</v>
      </c>
      <c r="FI95" s="248" t="e">
        <f t="shared" si="70"/>
        <v>#DIV/0!</v>
      </c>
      <c r="FJ95" s="248" t="e">
        <f t="shared" si="70"/>
        <v>#DIV/0!</v>
      </c>
      <c r="FK95" s="248" t="e">
        <f t="shared" si="70"/>
        <v>#DIV/0!</v>
      </c>
      <c r="FL95" s="248" t="e">
        <f t="shared" si="70"/>
        <v>#DIV/0!</v>
      </c>
      <c r="FM95" s="248" t="e">
        <f t="shared" si="70"/>
        <v>#DIV/0!</v>
      </c>
      <c r="FN95" s="248" t="e">
        <f t="shared" si="70"/>
        <v>#DIV/0!</v>
      </c>
      <c r="FO95" s="248" t="e">
        <f t="shared" si="70"/>
        <v>#DIV/0!</v>
      </c>
      <c r="FP95" s="248" t="e">
        <f t="shared" si="70"/>
        <v>#DIV/0!</v>
      </c>
      <c r="FQ95" s="248" t="e">
        <f t="shared" si="70"/>
        <v>#DIV/0!</v>
      </c>
      <c r="FR95" s="248" t="e">
        <f t="shared" si="70"/>
        <v>#DIV/0!</v>
      </c>
      <c r="FS95" s="248" t="e">
        <f t="shared" si="70"/>
        <v>#DIV/0!</v>
      </c>
      <c r="FT95" s="248" t="e">
        <f t="shared" si="70"/>
        <v>#DIV/0!</v>
      </c>
      <c r="FU95" s="248" t="e">
        <f t="shared" si="70"/>
        <v>#DIV/0!</v>
      </c>
      <c r="FV95" s="248" t="e">
        <f t="shared" si="70"/>
        <v>#DIV/0!</v>
      </c>
      <c r="FW95" s="248" t="e">
        <f t="shared" si="70"/>
        <v>#DIV/0!</v>
      </c>
      <c r="FX95" s="248" t="e">
        <f t="shared" si="70"/>
        <v>#DIV/0!</v>
      </c>
      <c r="FY95" s="248" t="e">
        <f t="shared" si="70"/>
        <v>#DIV/0!</v>
      </c>
      <c r="FZ95" s="248" t="e">
        <f t="shared" si="70"/>
        <v>#DIV/0!</v>
      </c>
      <c r="GA95" s="248" t="e">
        <f t="shared" si="70"/>
        <v>#DIV/0!</v>
      </c>
      <c r="GB95" s="248" t="e">
        <f t="shared" si="70"/>
        <v>#DIV/0!</v>
      </c>
      <c r="GC95" s="248" t="e">
        <f t="shared" si="70"/>
        <v>#DIV/0!</v>
      </c>
      <c r="GD95" s="248" t="e">
        <f t="shared" si="70"/>
        <v>#DIV/0!</v>
      </c>
      <c r="GE95" s="248" t="e">
        <f t="shared" si="70"/>
        <v>#DIV/0!</v>
      </c>
      <c r="GF95" s="248" t="e">
        <f t="shared" si="70"/>
        <v>#DIV/0!</v>
      </c>
      <c r="GG95" s="248" t="e">
        <f t="shared" si="70"/>
        <v>#DIV/0!</v>
      </c>
      <c r="GH95" s="248" t="e">
        <f t="shared" si="70"/>
        <v>#DIV/0!</v>
      </c>
      <c r="GI95" s="248" t="e">
        <f t="shared" si="70"/>
        <v>#DIV/0!</v>
      </c>
      <c r="GJ95" s="248" t="e">
        <f t="shared" si="70"/>
        <v>#DIV/0!</v>
      </c>
      <c r="GK95" s="248">
        <f t="shared" si="70"/>
        <v>111228.24242424243</v>
      </c>
      <c r="GL95" s="248">
        <f t="shared" si="70"/>
        <v>2</v>
      </c>
      <c r="GM95" s="248" t="e">
        <f t="shared" si="70"/>
        <v>#DIV/0!</v>
      </c>
      <c r="GN95" s="248" t="e">
        <f t="shared" si="70"/>
        <v>#DIV/0!</v>
      </c>
      <c r="GO95" s="248">
        <f t="shared" si="70"/>
        <v>1290.1818181818182</v>
      </c>
      <c r="GP95" s="248">
        <f t="shared" si="70"/>
        <v>133.36363636363637</v>
      </c>
      <c r="GQ95" s="248">
        <f t="shared" si="70"/>
        <v>5111.606060606061</v>
      </c>
      <c r="GR95" s="248">
        <f t="shared" si="70"/>
        <v>42460.818181818184</v>
      </c>
      <c r="GS95" s="248">
        <f t="shared" si="70"/>
        <v>185.67857142857142</v>
      </c>
      <c r="GT95" s="248">
        <f t="shared" si="70"/>
        <v>25.928571428571427</v>
      </c>
      <c r="GU95" s="248">
        <f t="shared" si="70"/>
        <v>337.92857142857144</v>
      </c>
      <c r="GV95" s="248">
        <f t="shared" si="70"/>
        <v>5532.166666666667</v>
      </c>
      <c r="GW95" s="248">
        <f t="shared" si="70"/>
        <v>0.82595151515151499</v>
      </c>
      <c r="GX95" s="248">
        <f t="shared" si="70"/>
        <v>0.14228060606060608</v>
      </c>
      <c r="GY95" s="248">
        <f t="shared" si="70"/>
        <v>23.664677272727275</v>
      </c>
      <c r="GZ95" s="248">
        <f t="shared" si="70"/>
        <v>26.189393939393941</v>
      </c>
      <c r="HA95" s="248">
        <f t="shared" si="70"/>
        <v>17.394643437500001</v>
      </c>
      <c r="HB95" s="248">
        <f t="shared" si="70"/>
        <v>5.3526348484848469</v>
      </c>
      <c r="HC95" s="248">
        <f t="shared" si="70"/>
        <v>3.7807790909090908</v>
      </c>
      <c r="HD95" s="248">
        <f t="shared" si="70"/>
        <v>0.56988090909090927</v>
      </c>
      <c r="HE95" s="248">
        <f t="shared" si="70"/>
        <v>31.472029696969706</v>
      </c>
      <c r="HF95" s="248">
        <f t="shared" si="70"/>
        <v>22.47502848484849</v>
      </c>
      <c r="HG95" s="248">
        <f t="shared" si="70"/>
        <v>3.3220406060606047</v>
      </c>
      <c r="HH95" s="248">
        <f t="shared" si="70"/>
        <v>5.6508830303030297</v>
      </c>
      <c r="HI95" s="248">
        <f t="shared" ref="HI95:JT95" si="71">AVERAGEIF($GL3:$GL82, "=2",HI3:HI82)</f>
        <v>4.0071618181818183</v>
      </c>
      <c r="HJ95" s="248">
        <f t="shared" si="71"/>
        <v>0.63103121212121216</v>
      </c>
      <c r="HK95" s="248">
        <f t="shared" si="71"/>
        <v>51.737629696969698</v>
      </c>
      <c r="HL95" s="248">
        <f t="shared" si="71"/>
        <v>37.226465454545455</v>
      </c>
      <c r="HM95" s="248">
        <f t="shared" si="71"/>
        <v>5.5251127272727274</v>
      </c>
      <c r="HN95" s="248">
        <f t="shared" si="71"/>
        <v>91.061917878787881</v>
      </c>
      <c r="HO95" s="248">
        <f t="shared" si="71"/>
        <v>64.37218727272726</v>
      </c>
      <c r="HP95" s="248">
        <f t="shared" si="71"/>
        <v>10.784143636363636</v>
      </c>
      <c r="HQ95" s="248">
        <f t="shared" si="71"/>
        <v>15.134753636363634</v>
      </c>
      <c r="HR95" s="248">
        <f t="shared" si="71"/>
        <v>10.641019696969702</v>
      </c>
      <c r="HS95" s="248">
        <f t="shared" si="71"/>
        <v>1.6660503030303029</v>
      </c>
      <c r="HT95" s="248">
        <f t="shared" si="71"/>
        <v>4.1670127272727289</v>
      </c>
      <c r="HU95" s="248">
        <f t="shared" si="71"/>
        <v>3.7582687878787882</v>
      </c>
      <c r="HV95" s="248">
        <f t="shared" si="71"/>
        <v>13.497115454545455</v>
      </c>
      <c r="HW95" s="248">
        <f t="shared" si="71"/>
        <v>12.246796969696968</v>
      </c>
      <c r="HX95" s="248">
        <f t="shared" si="71"/>
        <v>0.74757848484848466</v>
      </c>
      <c r="HY95" s="248">
        <f t="shared" si="71"/>
        <v>1.4437021212121215</v>
      </c>
      <c r="HZ95" s="248">
        <f t="shared" si="71"/>
        <v>0.66659848484848472</v>
      </c>
      <c r="IA95" s="248">
        <f t="shared" si="71"/>
        <v>0.26823181818181818</v>
      </c>
      <c r="IB95" s="248">
        <f t="shared" si="71"/>
        <v>9.0421212121212131E-3</v>
      </c>
      <c r="IC95" s="248">
        <f t="shared" si="71"/>
        <v>8.1045454545454511E-3</v>
      </c>
      <c r="ID95" s="248">
        <f t="shared" si="71"/>
        <v>0.96705818181818204</v>
      </c>
      <c r="IE95" s="248">
        <f t="shared" si="71"/>
        <v>4.6343030303030303E-2</v>
      </c>
      <c r="IF95" s="248">
        <f t="shared" si="71"/>
        <v>0.21425060606060609</v>
      </c>
      <c r="IG95" s="248">
        <f t="shared" si="71"/>
        <v>2049.3030303030305</v>
      </c>
      <c r="IH95" s="248">
        <f t="shared" si="71"/>
        <v>19172.18181818182</v>
      </c>
      <c r="II95" s="248">
        <f t="shared" si="71"/>
        <v>12426.272727272728</v>
      </c>
      <c r="IJ95" s="248">
        <f t="shared" si="71"/>
        <v>12112.787878787878</v>
      </c>
      <c r="IK95" s="248">
        <f t="shared" si="71"/>
        <v>87328.242424242431</v>
      </c>
      <c r="IL95" s="248">
        <f t="shared" si="71"/>
        <v>64776.272727272728</v>
      </c>
      <c r="IM95" s="248">
        <f t="shared" si="71"/>
        <v>74772.42424242424</v>
      </c>
      <c r="IN95" s="248">
        <f t="shared" si="71"/>
        <v>93593.242424242431</v>
      </c>
      <c r="IO95" s="248">
        <f t="shared" si="71"/>
        <v>1.4689942424242424</v>
      </c>
      <c r="IP95" s="248">
        <f t="shared" si="71"/>
        <v>13746.787878787878</v>
      </c>
      <c r="IQ95" s="248">
        <f t="shared" si="71"/>
        <v>6.609255757575756</v>
      </c>
      <c r="IR95" s="248">
        <f t="shared" si="71"/>
        <v>1.7232330303030305</v>
      </c>
      <c r="IS95" s="248">
        <f t="shared" si="71"/>
        <v>17.972779090909089</v>
      </c>
      <c r="IT95" s="248">
        <f t="shared" si="71"/>
        <v>0.2909460606060606</v>
      </c>
      <c r="IU95" s="248">
        <f t="shared" si="71"/>
        <v>0.70443333333333336</v>
      </c>
      <c r="IV95" s="248">
        <f t="shared" si="71"/>
        <v>20.691390909090902</v>
      </c>
      <c r="IW95" s="248">
        <f t="shared" si="71"/>
        <v>13.872286060606061</v>
      </c>
      <c r="IX95" s="248">
        <f t="shared" si="71"/>
        <v>3.3420509090909092</v>
      </c>
      <c r="IY95" s="248">
        <f t="shared" si="71"/>
        <v>0</v>
      </c>
      <c r="IZ95" s="248">
        <f t="shared" si="71"/>
        <v>3.2596969696969706E-3</v>
      </c>
      <c r="JA95" s="248">
        <f t="shared" si="71"/>
        <v>0.89271242424242425</v>
      </c>
      <c r="JB95" s="248">
        <f t="shared" si="71"/>
        <v>1.7978787878787878E-3</v>
      </c>
      <c r="JC95" s="248">
        <f t="shared" si="71"/>
        <v>9.9255757575757567E-2</v>
      </c>
      <c r="JD95" s="248">
        <f t="shared" si="71"/>
        <v>0.52660303030303035</v>
      </c>
      <c r="JE95" s="248">
        <f t="shared" si="71"/>
        <v>4.4281724242424252</v>
      </c>
      <c r="JF95" s="248">
        <f t="shared" si="71"/>
        <v>2.0866215151515144</v>
      </c>
      <c r="JG95" s="248">
        <f t="shared" si="71"/>
        <v>0.24014969696969699</v>
      </c>
      <c r="JH95" s="248">
        <f t="shared" si="71"/>
        <v>1085.6363636363637</v>
      </c>
      <c r="JI95" s="248">
        <f t="shared" si="71"/>
        <v>2.2059884848484845</v>
      </c>
      <c r="JJ95" s="248">
        <f t="shared" si="71"/>
        <v>3.6862703030303035</v>
      </c>
      <c r="JK95" s="248">
        <f t="shared" si="71"/>
        <v>262.90909090909093</v>
      </c>
      <c r="JL95" s="248">
        <f t="shared" si="71"/>
        <v>200.24242424242425</v>
      </c>
      <c r="JM95" s="248">
        <f t="shared" si="71"/>
        <v>19.618746969696968</v>
      </c>
      <c r="JN95" s="248">
        <f t="shared" si="71"/>
        <v>2.0601906060606066</v>
      </c>
      <c r="JO95" s="248">
        <f t="shared" si="71"/>
        <v>1.4989660606060606</v>
      </c>
      <c r="JP95" s="248">
        <f t="shared" si="71"/>
        <v>0.31789090909090911</v>
      </c>
      <c r="JQ95" s="248">
        <f t="shared" si="71"/>
        <v>6.5011212121212109E-2</v>
      </c>
      <c r="JR95" s="248">
        <f t="shared" si="71"/>
        <v>0.41362393939393938</v>
      </c>
      <c r="JS95" s="248">
        <f t="shared" si="71"/>
        <v>12.575757575757576</v>
      </c>
      <c r="JT95" s="248">
        <f t="shared" si="71"/>
        <v>12.121212121212121</v>
      </c>
      <c r="JU95" s="248">
        <f t="shared" ref="JU95:MF95" si="72">AVERAGEIF($GL3:$GL82, "=2",JU3:JU82)</f>
        <v>1.1911721212121213</v>
      </c>
      <c r="JV95" s="248">
        <f t="shared" si="72"/>
        <v>8123.575757575758</v>
      </c>
      <c r="JW95" s="248">
        <f t="shared" si="72"/>
        <v>36.24417939393939</v>
      </c>
      <c r="JX95" s="248">
        <f t="shared" si="72"/>
        <v>7923.969696969697</v>
      </c>
      <c r="JY95" s="248">
        <f t="shared" si="72"/>
        <v>6.1179596969696979</v>
      </c>
      <c r="JZ95" s="248">
        <f t="shared" si="72"/>
        <v>40.222863939393939</v>
      </c>
      <c r="KA95" s="248">
        <f t="shared" si="72"/>
        <v>0.18677212121212119</v>
      </c>
      <c r="KB95" s="248">
        <f t="shared" si="72"/>
        <v>1602.2903225806451</v>
      </c>
      <c r="KC95" s="248">
        <f t="shared" si="72"/>
        <v>0.92804727272727272</v>
      </c>
      <c r="KD95" s="248">
        <f t="shared" si="72"/>
        <v>0.63103121212121216</v>
      </c>
      <c r="KE95" s="248">
        <f t="shared" si="72"/>
        <v>0.96001515151515171</v>
      </c>
      <c r="KF95" s="248">
        <f t="shared" si="72"/>
        <v>13.817515454545454</v>
      </c>
      <c r="KG95" s="248">
        <f t="shared" si="72"/>
        <v>6.9379884848484847</v>
      </c>
      <c r="KH95" s="248">
        <f t="shared" si="72"/>
        <v>5.6508830303030297</v>
      </c>
      <c r="KI95" s="248">
        <f t="shared" si="72"/>
        <v>35.729128787878793</v>
      </c>
      <c r="KJ95" s="248">
        <f t="shared" si="72"/>
        <v>43891.484848484848</v>
      </c>
      <c r="KK95" s="248">
        <f t="shared" si="72"/>
        <v>33254.333333333336</v>
      </c>
      <c r="KL95" s="248">
        <f t="shared" si="72"/>
        <v>9.0972121212121212E-2</v>
      </c>
      <c r="KM95" s="248">
        <f t="shared" si="72"/>
        <v>0.90382696969696963</v>
      </c>
      <c r="KN95" s="248">
        <f t="shared" si="72"/>
        <v>9.4762424242424273E-2</v>
      </c>
      <c r="KO95" s="248">
        <f t="shared" si="72"/>
        <v>1.6344545454545455E-2</v>
      </c>
      <c r="KP95" s="248">
        <f t="shared" si="72"/>
        <v>0.16062484848484848</v>
      </c>
      <c r="KQ95" s="248">
        <f t="shared" si="72"/>
        <v>1.72769696969697E-2</v>
      </c>
      <c r="KR95" s="248">
        <f t="shared" si="72"/>
        <v>0.88880677575757572</v>
      </c>
      <c r="KS95" s="248">
        <f t="shared" si="72"/>
        <v>0.22724853636363634</v>
      </c>
      <c r="KT95" s="248">
        <f t="shared" si="72"/>
        <v>0.77275146363636371</v>
      </c>
      <c r="KU95" s="248">
        <f t="shared" si="72"/>
        <v>0.24258379696969695</v>
      </c>
      <c r="KV95" s="248">
        <f t="shared" si="72"/>
        <v>0.75741620303030299</v>
      </c>
      <c r="KW95" s="248">
        <f t="shared" si="72"/>
        <v>0.10953360909090908</v>
      </c>
      <c r="KX95" s="248">
        <f t="shared" si="72"/>
        <v>1.5204145454545454E-2</v>
      </c>
      <c r="KY95" s="248">
        <f t="shared" si="72"/>
        <v>0.17308116363636367</v>
      </c>
      <c r="KZ95" s="248">
        <f t="shared" si="72"/>
        <v>1.3783121212121214E-2</v>
      </c>
      <c r="LA95" s="248">
        <f t="shared" si="72"/>
        <v>0.17829349696969699</v>
      </c>
      <c r="LB95" s="248">
        <f t="shared" si="72"/>
        <v>8.0546345454545462E-2</v>
      </c>
      <c r="LC95" s="248">
        <f t="shared" si="72"/>
        <v>0.53909172727272725</v>
      </c>
      <c r="LD95" s="248">
        <f t="shared" si="72"/>
        <v>0.71217288484848496</v>
      </c>
      <c r="LE95" s="248">
        <f t="shared" si="72"/>
        <v>1.1087372727272728E-2</v>
      </c>
      <c r="LF95" s="248">
        <f t="shared" si="72"/>
        <v>0.84710913333333338</v>
      </c>
      <c r="LG95" s="248">
        <f t="shared" si="72"/>
        <v>4.0170421212121207E-2</v>
      </c>
      <c r="LH95" s="248">
        <f t="shared" si="72"/>
        <v>0.10163307272727273</v>
      </c>
      <c r="LI95" s="248">
        <f t="shared" si="72"/>
        <v>10636.666666666666</v>
      </c>
      <c r="LJ95" s="248">
        <f t="shared" si="72"/>
        <v>5.9173018181818202</v>
      </c>
      <c r="LK95" s="248">
        <f t="shared" si="72"/>
        <v>22590.060606060608</v>
      </c>
      <c r="LL95" s="248">
        <f t="shared" si="72"/>
        <v>29613.39393939394</v>
      </c>
      <c r="LM95" s="248">
        <f t="shared" si="72"/>
        <v>3702.5454545454545</v>
      </c>
      <c r="LN95" s="248">
        <f t="shared" si="72"/>
        <v>0.74198992727272728</v>
      </c>
      <c r="LO95" s="248">
        <f t="shared" si="72"/>
        <v>0.13600036060606061</v>
      </c>
      <c r="LP95" s="248">
        <f t="shared" si="72"/>
        <v>0.12200970606060606</v>
      </c>
      <c r="LQ95" s="248">
        <f t="shared" si="72"/>
        <v>0.409649696969697</v>
      </c>
      <c r="LR95" s="248">
        <f t="shared" si="72"/>
        <v>1.3082845454545458</v>
      </c>
      <c r="LS95" s="248">
        <f t="shared" si="72"/>
        <v>0.31062212121212113</v>
      </c>
      <c r="LT95" s="248">
        <f t="shared" si="72"/>
        <v>21.303030303030305</v>
      </c>
      <c r="LU95" s="248">
        <f t="shared" si="72"/>
        <v>3.230998484848485</v>
      </c>
      <c r="LV95" s="248">
        <f t="shared" si="72"/>
        <v>28.515151515151516</v>
      </c>
      <c r="LW95" s="248">
        <f t="shared" si="72"/>
        <v>2.3390760606060605</v>
      </c>
      <c r="LX95" s="248">
        <f t="shared" si="72"/>
        <v>0.22219999999999993</v>
      </c>
      <c r="LY95" s="248">
        <f t="shared" si="72"/>
        <v>0.21124939393939393</v>
      </c>
      <c r="LZ95" s="248">
        <f t="shared" si="72"/>
        <v>4.049895151515151E-2</v>
      </c>
      <c r="MA95" s="248">
        <f t="shared" si="72"/>
        <v>9.4282424242424234E-4</v>
      </c>
      <c r="MB95" s="248">
        <f t="shared" si="72"/>
        <v>0.22742505454545456</v>
      </c>
      <c r="MC95" s="248">
        <f t="shared" si="72"/>
        <v>0</v>
      </c>
      <c r="MD95" s="248">
        <f t="shared" si="72"/>
        <v>0.19862775151515152</v>
      </c>
      <c r="ME95" s="248">
        <f t="shared" si="72"/>
        <v>4.0598181818181806E-4</v>
      </c>
      <c r="MF95" s="248">
        <f t="shared" si="72"/>
        <v>0.68660156060606048</v>
      </c>
      <c r="MG95" s="248">
        <f t="shared" ref="MG95:MH95" si="73">AVERAGEIF($GL3:$GL82, "=2",MG3:MG82)</f>
        <v>5.2125721212121209E-2</v>
      </c>
      <c r="MH95" s="248">
        <f t="shared" si="73"/>
        <v>0.36602242424242426</v>
      </c>
    </row>
    <row r="96" spans="1:347" x14ac:dyDescent="0.2">
      <c r="B96" s="651"/>
      <c r="C96" s="6"/>
      <c r="D96" s="262" t="s">
        <v>3008</v>
      </c>
      <c r="E96" s="6"/>
      <c r="F96" s="6"/>
      <c r="G96" s="6"/>
      <c r="H96" s="6"/>
      <c r="I96" s="6"/>
      <c r="J96" s="6"/>
      <c r="K96" s="6"/>
      <c r="L96" s="6"/>
      <c r="M96" s="6"/>
      <c r="N96" s="6"/>
      <c r="O96" s="6"/>
      <c r="P96" s="6"/>
      <c r="Q96" s="6"/>
      <c r="R96" s="6"/>
      <c r="S96" s="6"/>
      <c r="T96" s="6"/>
      <c r="U96" s="6"/>
      <c r="V96" s="6"/>
      <c r="W96" s="256"/>
      <c r="X96" s="248">
        <f>SUMIF($GL3:$GL82, "=3",X3:X82)</f>
        <v>20</v>
      </c>
      <c r="Y96" s="248">
        <f t="shared" ref="Y96:CJ96" si="74">SUMIF($GL3:$GL82, "=3",Y3:Y82)</f>
        <v>109</v>
      </c>
      <c r="Z96" s="248">
        <f t="shared" si="74"/>
        <v>7</v>
      </c>
      <c r="AA96" s="248">
        <f t="shared" si="74"/>
        <v>12</v>
      </c>
      <c r="AB96" s="248">
        <f t="shared" si="74"/>
        <v>322827</v>
      </c>
      <c r="AC96" s="248">
        <f t="shared" si="74"/>
        <v>442.11</v>
      </c>
      <c r="AD96" s="248">
        <f t="shared" si="74"/>
        <v>9</v>
      </c>
      <c r="AE96" s="248">
        <f t="shared" si="74"/>
        <v>451.11</v>
      </c>
      <c r="AF96" s="248">
        <f t="shared" si="74"/>
        <v>883.7700000000001</v>
      </c>
      <c r="AG96" s="248">
        <f t="shared" si="74"/>
        <v>1334.8799999999999</v>
      </c>
      <c r="AH96" s="248" t="s">
        <v>2305</v>
      </c>
      <c r="AI96" s="248">
        <f t="shared" si="74"/>
        <v>2015704</v>
      </c>
      <c r="AJ96" s="248">
        <f t="shared" si="74"/>
        <v>0</v>
      </c>
      <c r="AK96" s="248">
        <f t="shared" si="74"/>
        <v>0</v>
      </c>
      <c r="AL96" s="248">
        <f t="shared" si="74"/>
        <v>796908</v>
      </c>
      <c r="AM96" s="248">
        <f t="shared" si="74"/>
        <v>217.33999999999997</v>
      </c>
      <c r="AN96" s="248">
        <f t="shared" si="74"/>
        <v>319.15000000000003</v>
      </c>
      <c r="AO96" s="248">
        <f t="shared" si="74"/>
        <v>291</v>
      </c>
      <c r="AP96" s="248">
        <f t="shared" si="74"/>
        <v>8060535</v>
      </c>
      <c r="AQ96" s="248">
        <f t="shared" si="74"/>
        <v>90703303</v>
      </c>
      <c r="AR96" s="248">
        <f t="shared" si="74"/>
        <v>98763838</v>
      </c>
      <c r="AS96" s="248">
        <f t="shared" si="74"/>
        <v>3689089</v>
      </c>
      <c r="AT96" s="248">
        <f t="shared" si="74"/>
        <v>225896</v>
      </c>
      <c r="AU96" s="248">
        <f t="shared" si="74"/>
        <v>3914985</v>
      </c>
      <c r="AV96" s="248">
        <f t="shared" si="74"/>
        <v>370834</v>
      </c>
      <c r="AW96" s="248">
        <f t="shared" si="74"/>
        <v>102647</v>
      </c>
      <c r="AX96" s="248">
        <f t="shared" si="74"/>
        <v>473481</v>
      </c>
      <c r="AY96" s="248">
        <f t="shared" si="74"/>
        <v>7952836</v>
      </c>
      <c r="AZ96" s="248">
        <f t="shared" si="74"/>
        <v>111105140</v>
      </c>
      <c r="BA96" s="248">
        <f t="shared" si="74"/>
        <v>53457283</v>
      </c>
      <c r="BB96" s="248">
        <f t="shared" si="74"/>
        <v>19596700</v>
      </c>
      <c r="BC96" s="248">
        <f t="shared" si="74"/>
        <v>73053983</v>
      </c>
      <c r="BD96" s="248">
        <f t="shared" si="74"/>
        <v>8465775</v>
      </c>
      <c r="BE96" s="248">
        <f t="shared" si="74"/>
        <v>1665990</v>
      </c>
      <c r="BF96" s="248">
        <f t="shared" si="74"/>
        <v>1616874</v>
      </c>
      <c r="BG96" s="248">
        <f t="shared" si="74"/>
        <v>11748639</v>
      </c>
      <c r="BH96" s="248">
        <f t="shared" si="74"/>
        <v>19421758</v>
      </c>
      <c r="BI96" s="248">
        <f t="shared" si="74"/>
        <v>104224380</v>
      </c>
      <c r="BJ96" s="248">
        <f t="shared" si="74"/>
        <v>5832396</v>
      </c>
      <c r="BK96" s="248">
        <f t="shared" si="74"/>
        <v>0.74585310000000005</v>
      </c>
      <c r="BL96" s="248">
        <f t="shared" si="74"/>
        <v>746040</v>
      </c>
      <c r="BM96" s="248">
        <f t="shared" si="74"/>
        <v>0</v>
      </c>
      <c r="BN96" s="248">
        <f t="shared" si="74"/>
        <v>99966</v>
      </c>
      <c r="BO96" s="248">
        <f t="shared" si="74"/>
        <v>33642</v>
      </c>
      <c r="BP96" s="248">
        <f t="shared" si="74"/>
        <v>879648</v>
      </c>
      <c r="BQ96" s="248">
        <f t="shared" si="74"/>
        <v>11310583</v>
      </c>
      <c r="BR96" s="248">
        <f t="shared" si="74"/>
        <v>1968745</v>
      </c>
      <c r="BS96" s="248">
        <f t="shared" si="74"/>
        <v>2206133</v>
      </c>
      <c r="BT96" s="248">
        <f t="shared" si="74"/>
        <v>4174878</v>
      </c>
      <c r="BU96" s="248">
        <f t="shared" si="74"/>
        <v>1934766</v>
      </c>
      <c r="BV96" s="248">
        <f t="shared" si="74"/>
        <v>835809</v>
      </c>
      <c r="BW96" s="248">
        <f t="shared" si="74"/>
        <v>2770575</v>
      </c>
      <c r="BX96" s="248">
        <f t="shared" si="74"/>
        <v>210064</v>
      </c>
      <c r="BY96" s="248">
        <f t="shared" si="74"/>
        <v>31526</v>
      </c>
      <c r="BZ96" s="248">
        <f t="shared" si="74"/>
        <v>223291</v>
      </c>
      <c r="CA96" s="248">
        <f t="shared" si="74"/>
        <v>7187043</v>
      </c>
      <c r="CB96" s="248">
        <f t="shared" si="74"/>
        <v>0</v>
      </c>
      <c r="CC96" s="248">
        <f t="shared" si="74"/>
        <v>7187043</v>
      </c>
      <c r="CD96" s="248">
        <f t="shared" si="74"/>
        <v>126990</v>
      </c>
      <c r="CE96" s="248">
        <f t="shared" si="74"/>
        <v>925513</v>
      </c>
      <c r="CF96" s="248">
        <f t="shared" si="74"/>
        <v>219</v>
      </c>
      <c r="CG96" s="248">
        <f t="shared" si="74"/>
        <v>1474</v>
      </c>
      <c r="CH96" s="248">
        <f t="shared" si="74"/>
        <v>1693</v>
      </c>
      <c r="CI96" s="248">
        <f t="shared" si="74"/>
        <v>376702</v>
      </c>
      <c r="CJ96" s="248">
        <f t="shared" si="74"/>
        <v>5537434</v>
      </c>
      <c r="CK96" s="248">
        <f t="shared" ref="CK96:EV96" si="75">SUMIF($GL3:$GL82, "=3",CK3:CK82)</f>
        <v>259046</v>
      </c>
      <c r="CL96" s="248">
        <f t="shared" si="75"/>
        <v>21117</v>
      </c>
      <c r="CM96" s="248">
        <f t="shared" si="75"/>
        <v>2781</v>
      </c>
      <c r="CN96" s="248">
        <f t="shared" si="75"/>
        <v>814</v>
      </c>
      <c r="CO96" s="248">
        <f t="shared" si="75"/>
        <v>9607</v>
      </c>
      <c r="CP96" s="248">
        <f t="shared" si="75"/>
        <v>7409908</v>
      </c>
      <c r="CQ96" s="248">
        <f t="shared" si="75"/>
        <v>4071534</v>
      </c>
      <c r="CR96" s="248">
        <f t="shared" si="75"/>
        <v>11481442</v>
      </c>
      <c r="CS96" s="248">
        <f t="shared" si="75"/>
        <v>960955</v>
      </c>
      <c r="CT96" s="248">
        <f t="shared" si="75"/>
        <v>65794</v>
      </c>
      <c r="CU96" s="248">
        <f t="shared" si="75"/>
        <v>1017080</v>
      </c>
      <c r="CV96" s="248">
        <f t="shared" si="75"/>
        <v>11651686</v>
      </c>
      <c r="CW96" s="248">
        <f t="shared" si="75"/>
        <v>2636928</v>
      </c>
      <c r="CX96" s="248">
        <f t="shared" si="75"/>
        <v>14288614</v>
      </c>
      <c r="CY96" s="248">
        <f t="shared" si="75"/>
        <v>26796805</v>
      </c>
      <c r="CZ96" s="248">
        <f t="shared" si="75"/>
        <v>149898</v>
      </c>
      <c r="DA96" s="248">
        <f t="shared" si="75"/>
        <v>0</v>
      </c>
      <c r="DB96" s="248">
        <f t="shared" si="75"/>
        <v>26946703</v>
      </c>
      <c r="DC96" s="248">
        <f t="shared" si="75"/>
        <v>2087601</v>
      </c>
      <c r="DD96" s="248">
        <f t="shared" si="75"/>
        <v>313928</v>
      </c>
      <c r="DE96" s="248">
        <f t="shared" si="75"/>
        <v>2401529</v>
      </c>
      <c r="DF96" s="248">
        <f t="shared" si="75"/>
        <v>3290274</v>
      </c>
      <c r="DG96" s="248">
        <f t="shared" si="75"/>
        <v>856474</v>
      </c>
      <c r="DH96" s="248">
        <f t="shared" si="75"/>
        <v>20074</v>
      </c>
      <c r="DI96" s="248">
        <f t="shared" si="75"/>
        <v>1190476</v>
      </c>
      <c r="DJ96" s="248">
        <f t="shared" si="75"/>
        <v>0</v>
      </c>
      <c r="DK96" s="248">
        <f t="shared" si="75"/>
        <v>5377875</v>
      </c>
      <c r="DL96" s="248">
        <f t="shared" si="75"/>
        <v>7753888</v>
      </c>
      <c r="DM96" s="248">
        <f t="shared" si="75"/>
        <v>25088799</v>
      </c>
      <c r="DN96" s="248">
        <f t="shared" si="75"/>
        <v>78492</v>
      </c>
      <c r="DO96" s="248">
        <f t="shared" si="75"/>
        <v>770663</v>
      </c>
      <c r="DP96" s="248">
        <f t="shared" si="75"/>
        <v>33691842</v>
      </c>
      <c r="DQ96" s="248">
        <f t="shared" si="75"/>
        <v>7031</v>
      </c>
      <c r="DR96" s="248">
        <f t="shared" si="75"/>
        <v>2173853</v>
      </c>
      <c r="DS96" s="248">
        <f t="shared" si="75"/>
        <v>413893</v>
      </c>
      <c r="DT96" s="248">
        <f t="shared" si="75"/>
        <v>2587746</v>
      </c>
      <c r="DU96" s="248">
        <f t="shared" si="75"/>
        <v>17552059</v>
      </c>
      <c r="DV96" s="248">
        <f t="shared" si="75"/>
        <v>11221</v>
      </c>
      <c r="DW96" s="248">
        <f t="shared" si="75"/>
        <v>2173</v>
      </c>
      <c r="DX96" s="248">
        <f t="shared" si="75"/>
        <v>28160</v>
      </c>
      <c r="DY96" s="248">
        <f t="shared" si="75"/>
        <v>7142</v>
      </c>
      <c r="DZ96" s="248">
        <f t="shared" si="75"/>
        <v>4355</v>
      </c>
      <c r="EA96" s="248">
        <f t="shared" si="75"/>
        <v>159</v>
      </c>
      <c r="EB96" s="248">
        <f t="shared" si="75"/>
        <v>53210</v>
      </c>
      <c r="EC96" s="248">
        <f t="shared" si="75"/>
        <v>133014</v>
      </c>
      <c r="ED96" s="248">
        <f t="shared" si="75"/>
        <v>33364</v>
      </c>
      <c r="EE96" s="248">
        <f t="shared" si="75"/>
        <v>166378</v>
      </c>
      <c r="EF96" s="248">
        <f t="shared" si="75"/>
        <v>889644</v>
      </c>
      <c r="EG96" s="248">
        <f t="shared" si="75"/>
        <v>150359</v>
      </c>
      <c r="EH96" s="248">
        <f t="shared" si="75"/>
        <v>1040003</v>
      </c>
      <c r="EI96" s="248">
        <f t="shared" si="75"/>
        <v>67119</v>
      </c>
      <c r="EJ96" s="248">
        <f t="shared" si="75"/>
        <v>11766</v>
      </c>
      <c r="EK96" s="248">
        <f t="shared" si="75"/>
        <v>78885</v>
      </c>
      <c r="EL96" s="248">
        <f t="shared" si="75"/>
        <v>1285266</v>
      </c>
      <c r="EM96" s="248">
        <f t="shared" si="75"/>
        <v>148</v>
      </c>
      <c r="EN96" s="248">
        <f t="shared" si="75"/>
        <v>2355</v>
      </c>
      <c r="EO96" s="248">
        <f t="shared" si="75"/>
        <v>1475</v>
      </c>
      <c r="EP96" s="248">
        <f t="shared" si="75"/>
        <v>7421</v>
      </c>
      <c r="EQ96" s="248">
        <f t="shared" si="75"/>
        <v>36198</v>
      </c>
      <c r="ER96" s="248">
        <f t="shared" si="75"/>
        <v>397618</v>
      </c>
      <c r="ES96" s="248">
        <f t="shared" si="75"/>
        <v>3536213</v>
      </c>
      <c r="ET96" s="248">
        <f t="shared" si="75"/>
        <v>26702</v>
      </c>
      <c r="EU96" s="248">
        <f t="shared" si="75"/>
        <v>92539</v>
      </c>
      <c r="EV96" s="248">
        <f t="shared" si="75"/>
        <v>26679</v>
      </c>
      <c r="EW96" s="248">
        <f t="shared" ref="EW96:HH96" si="76">SUMIF($GL3:$GL82, "=3",EW3:EW82)</f>
        <v>45990</v>
      </c>
      <c r="EX96" s="248">
        <f t="shared" si="76"/>
        <v>0</v>
      </c>
      <c r="EY96" s="248">
        <f t="shared" si="76"/>
        <v>1715</v>
      </c>
      <c r="EZ96" s="248">
        <f t="shared" si="76"/>
        <v>3225</v>
      </c>
      <c r="FA96" s="248">
        <f t="shared" si="76"/>
        <v>3770186</v>
      </c>
      <c r="FB96" s="248">
        <f t="shared" si="76"/>
        <v>40210505</v>
      </c>
      <c r="FC96" s="248">
        <f t="shared" si="76"/>
        <v>286208</v>
      </c>
      <c r="FD96" s="248">
        <f t="shared" si="76"/>
        <v>0</v>
      </c>
      <c r="FE96" s="248">
        <f t="shared" si="76"/>
        <v>0</v>
      </c>
      <c r="FF96" s="248">
        <f t="shared" si="76"/>
        <v>0</v>
      </c>
      <c r="FG96" s="248">
        <f t="shared" si="76"/>
        <v>0</v>
      </c>
      <c r="FH96" s="248">
        <f t="shared" si="76"/>
        <v>0</v>
      </c>
      <c r="FI96" s="248">
        <f t="shared" si="76"/>
        <v>0</v>
      </c>
      <c r="FJ96" s="248">
        <f t="shared" si="76"/>
        <v>0</v>
      </c>
      <c r="FK96" s="248">
        <f t="shared" si="76"/>
        <v>0</v>
      </c>
      <c r="FL96" s="248">
        <f t="shared" si="76"/>
        <v>0</v>
      </c>
      <c r="FM96" s="248">
        <f t="shared" si="76"/>
        <v>0</v>
      </c>
      <c r="FN96" s="248">
        <f t="shared" si="76"/>
        <v>0</v>
      </c>
      <c r="FO96" s="248">
        <f t="shared" si="76"/>
        <v>0</v>
      </c>
      <c r="FP96" s="248">
        <f t="shared" si="76"/>
        <v>0</v>
      </c>
      <c r="FQ96" s="248">
        <f t="shared" si="76"/>
        <v>0</v>
      </c>
      <c r="FR96" s="248">
        <f t="shared" si="76"/>
        <v>0</v>
      </c>
      <c r="FS96" s="248">
        <f t="shared" si="76"/>
        <v>0</v>
      </c>
      <c r="FT96" s="248">
        <f t="shared" si="76"/>
        <v>0</v>
      </c>
      <c r="FU96" s="248">
        <f t="shared" si="76"/>
        <v>0</v>
      </c>
      <c r="FV96" s="248">
        <f t="shared" si="76"/>
        <v>0</v>
      </c>
      <c r="FW96" s="248">
        <f t="shared" si="76"/>
        <v>0</v>
      </c>
      <c r="FX96" s="248">
        <f t="shared" si="76"/>
        <v>0</v>
      </c>
      <c r="FY96" s="248">
        <f t="shared" si="76"/>
        <v>0</v>
      </c>
      <c r="FZ96" s="248">
        <f t="shared" si="76"/>
        <v>0</v>
      </c>
      <c r="GA96" s="248">
        <f t="shared" si="76"/>
        <v>0</v>
      </c>
      <c r="GB96" s="248">
        <f t="shared" si="76"/>
        <v>0</v>
      </c>
      <c r="GC96" s="248">
        <f t="shared" si="76"/>
        <v>0</v>
      </c>
      <c r="GD96" s="248">
        <f t="shared" si="76"/>
        <v>0</v>
      </c>
      <c r="GE96" s="248">
        <f t="shared" si="76"/>
        <v>0</v>
      </c>
      <c r="GF96" s="248">
        <f t="shared" si="76"/>
        <v>0</v>
      </c>
      <c r="GG96" s="248">
        <f t="shared" si="76"/>
        <v>0</v>
      </c>
      <c r="GH96" s="248">
        <f t="shared" si="76"/>
        <v>0</v>
      </c>
      <c r="GI96" s="248">
        <f t="shared" si="76"/>
        <v>0</v>
      </c>
      <c r="GJ96" s="248">
        <f t="shared" si="76"/>
        <v>0</v>
      </c>
      <c r="GK96" s="248">
        <f t="shared" si="76"/>
        <v>4530679</v>
      </c>
      <c r="GL96" s="248">
        <f t="shared" si="76"/>
        <v>66</v>
      </c>
      <c r="GM96" s="248">
        <f t="shared" si="76"/>
        <v>0</v>
      </c>
      <c r="GN96" s="248">
        <f t="shared" si="76"/>
        <v>0</v>
      </c>
      <c r="GO96" s="248">
        <f t="shared" si="76"/>
        <v>70099</v>
      </c>
      <c r="GP96" s="248">
        <f t="shared" si="76"/>
        <v>8876</v>
      </c>
      <c r="GQ96" s="248">
        <f t="shared" si="76"/>
        <v>256549</v>
      </c>
      <c r="GR96" s="248">
        <f t="shared" si="76"/>
        <v>3944582</v>
      </c>
      <c r="GS96" s="248">
        <f t="shared" si="76"/>
        <v>13099</v>
      </c>
      <c r="GT96" s="248">
        <f t="shared" si="76"/>
        <v>1064</v>
      </c>
      <c r="GU96" s="248">
        <f t="shared" si="76"/>
        <v>11680</v>
      </c>
      <c r="GV96" s="248">
        <f t="shared" si="76"/>
        <v>429598</v>
      </c>
      <c r="GW96" s="248">
        <f t="shared" si="76"/>
        <v>17.512969999999999</v>
      </c>
      <c r="GX96" s="248">
        <f t="shared" si="76"/>
        <v>3.7315200000000006</v>
      </c>
      <c r="GY96" s="248">
        <f t="shared" si="76"/>
        <v>502.38059999999996</v>
      </c>
      <c r="GZ96" s="248">
        <f t="shared" si="76"/>
        <v>603.09290999999996</v>
      </c>
      <c r="HA96" s="248">
        <f t="shared" si="76"/>
        <v>428.78456999999997</v>
      </c>
      <c r="HB96" s="248">
        <f t="shared" si="76"/>
        <v>85.300970000000007</v>
      </c>
      <c r="HC96" s="248">
        <f t="shared" si="76"/>
        <v>58.885689999999997</v>
      </c>
      <c r="HD96" s="248">
        <f t="shared" si="76"/>
        <v>10.305769999999999</v>
      </c>
      <c r="HE96" s="248">
        <f t="shared" si="76"/>
        <v>1038.48696</v>
      </c>
      <c r="HF96" s="248">
        <f t="shared" si="76"/>
        <v>734.39693</v>
      </c>
      <c r="HG96" s="248">
        <f t="shared" si="76"/>
        <v>125.23076999999999</v>
      </c>
      <c r="HH96" s="248">
        <f t="shared" si="76"/>
        <v>137.13978000000003</v>
      </c>
      <c r="HI96" s="248">
        <f t="shared" ref="HI96:JT96" si="77">SUMIF($GL3:$GL82, "=3",HI3:HI82)</f>
        <v>95.077860000000001</v>
      </c>
      <c r="HJ96" s="248">
        <f t="shared" si="77"/>
        <v>16.292630000000003</v>
      </c>
      <c r="HK96" s="248">
        <f t="shared" si="77"/>
        <v>1067.87997</v>
      </c>
      <c r="HL96" s="248">
        <f t="shared" si="77"/>
        <v>731.52692999999999</v>
      </c>
      <c r="HM96" s="248">
        <f t="shared" si="77"/>
        <v>144.30479999999997</v>
      </c>
      <c r="HN96" s="248">
        <f t="shared" si="77"/>
        <v>2552.3898700000004</v>
      </c>
      <c r="HO96" s="248">
        <f t="shared" si="77"/>
        <v>1789.0884600000004</v>
      </c>
      <c r="HP96" s="248">
        <f t="shared" si="77"/>
        <v>315.87898999999999</v>
      </c>
      <c r="HQ96" s="248">
        <f t="shared" si="77"/>
        <v>252.76945000000001</v>
      </c>
      <c r="HR96" s="248">
        <f t="shared" si="77"/>
        <v>173.59394000000003</v>
      </c>
      <c r="HS96" s="248">
        <f t="shared" si="77"/>
        <v>30.490930000000002</v>
      </c>
      <c r="HT96" s="248">
        <f t="shared" si="77"/>
        <v>154.63324999999998</v>
      </c>
      <c r="HU96" s="248">
        <f t="shared" si="77"/>
        <v>89.542189999999991</v>
      </c>
      <c r="HV96" s="248">
        <f t="shared" si="77"/>
        <v>260.64953000000003</v>
      </c>
      <c r="HW96" s="248">
        <f t="shared" si="77"/>
        <v>379.88385000000005</v>
      </c>
      <c r="HX96" s="248">
        <f t="shared" si="77"/>
        <v>17.644489999999998</v>
      </c>
      <c r="HY96" s="248">
        <f t="shared" si="77"/>
        <v>59.011229999999991</v>
      </c>
      <c r="HZ96" s="248">
        <f t="shared" si="77"/>
        <v>12.103539999999999</v>
      </c>
      <c r="IA96" s="248">
        <f t="shared" si="77"/>
        <v>6.3260500000000004</v>
      </c>
      <c r="IB96" s="248">
        <f t="shared" si="77"/>
        <v>0.14266000000000001</v>
      </c>
      <c r="IC96" s="248">
        <f t="shared" si="77"/>
        <v>0.18891000000000002</v>
      </c>
      <c r="ID96" s="248">
        <f t="shared" si="77"/>
        <v>16.18807</v>
      </c>
      <c r="IE96" s="248">
        <f t="shared" si="77"/>
        <v>0.86269999999999991</v>
      </c>
      <c r="IF96" s="248">
        <f t="shared" si="77"/>
        <v>5.256870000000001</v>
      </c>
      <c r="IG96" s="248">
        <f t="shared" si="77"/>
        <v>62585</v>
      </c>
      <c r="IH96" s="248">
        <f t="shared" si="77"/>
        <v>321724</v>
      </c>
      <c r="II96" s="248">
        <f t="shared" si="77"/>
        <v>301537</v>
      </c>
      <c r="IJ96" s="248">
        <f t="shared" si="77"/>
        <v>296989</v>
      </c>
      <c r="IK96" s="248">
        <f t="shared" si="77"/>
        <v>1625512</v>
      </c>
      <c r="IL96" s="248">
        <f t="shared" si="77"/>
        <v>1457277</v>
      </c>
      <c r="IM96" s="248">
        <f t="shared" si="77"/>
        <v>2221129</v>
      </c>
      <c r="IN96" s="248">
        <f t="shared" si="77"/>
        <v>2463766</v>
      </c>
      <c r="IO96" s="248">
        <f t="shared" si="77"/>
        <v>55.432259999999999</v>
      </c>
      <c r="IP96" s="248">
        <f t="shared" si="77"/>
        <v>486019</v>
      </c>
      <c r="IQ96" s="248">
        <f t="shared" si="77"/>
        <v>233.66801999999996</v>
      </c>
      <c r="IR96" s="248">
        <f t="shared" si="77"/>
        <v>23.682770000000001</v>
      </c>
      <c r="IS96" s="248">
        <f t="shared" si="77"/>
        <v>511.96010000000001</v>
      </c>
      <c r="IT96" s="248">
        <f t="shared" si="77"/>
        <v>3.5612400000000006</v>
      </c>
      <c r="IU96" s="248">
        <f t="shared" si="77"/>
        <v>24.432970000000001</v>
      </c>
      <c r="IV96" s="248">
        <f t="shared" si="77"/>
        <v>563.63707000000011</v>
      </c>
      <c r="IW96" s="248">
        <f t="shared" si="77"/>
        <v>380.62678000000005</v>
      </c>
      <c r="IX96" s="248">
        <f t="shared" si="77"/>
        <v>69.706599999999995</v>
      </c>
      <c r="IY96" s="248">
        <f t="shared" si="77"/>
        <v>0</v>
      </c>
      <c r="IZ96" s="248">
        <f t="shared" si="77"/>
        <v>6.4810000000000006E-2</v>
      </c>
      <c r="JA96" s="248">
        <f t="shared" si="77"/>
        <v>11.5694</v>
      </c>
      <c r="JB96" s="248">
        <f t="shared" si="77"/>
        <v>2.171E-2</v>
      </c>
      <c r="JC96" s="248">
        <f t="shared" si="77"/>
        <v>3.9645599999999996</v>
      </c>
      <c r="JD96" s="248">
        <f t="shared" si="77"/>
        <v>13.650680000000001</v>
      </c>
      <c r="JE96" s="248">
        <f t="shared" si="77"/>
        <v>126.03595000000001</v>
      </c>
      <c r="JF96" s="248">
        <f t="shared" si="77"/>
        <v>44.16825</v>
      </c>
      <c r="JG96" s="248">
        <f t="shared" si="77"/>
        <v>5.0472700000000001</v>
      </c>
      <c r="JH96" s="248">
        <f t="shared" si="77"/>
        <v>22276</v>
      </c>
      <c r="JI96" s="248">
        <f t="shared" si="77"/>
        <v>43.431699999999999</v>
      </c>
      <c r="JJ96" s="248">
        <f t="shared" si="77"/>
        <v>96.466829999999973</v>
      </c>
      <c r="JK96" s="248">
        <f t="shared" si="77"/>
        <v>14957</v>
      </c>
      <c r="JL96" s="248">
        <f t="shared" si="77"/>
        <v>3934</v>
      </c>
      <c r="JM96" s="248">
        <f t="shared" si="77"/>
        <v>544.62414999999999</v>
      </c>
      <c r="JN96" s="248">
        <f t="shared" si="77"/>
        <v>67.530540000000002</v>
      </c>
      <c r="JO96" s="248">
        <f t="shared" si="77"/>
        <v>46.249569999999999</v>
      </c>
      <c r="JP96" s="248">
        <f t="shared" si="77"/>
        <v>7.2106299999999992</v>
      </c>
      <c r="JQ96" s="248">
        <f t="shared" si="77"/>
        <v>2.0686100000000001</v>
      </c>
      <c r="JR96" s="248">
        <f t="shared" si="77"/>
        <v>9.5206300000000006</v>
      </c>
      <c r="JS96" s="248">
        <f t="shared" si="77"/>
        <v>504</v>
      </c>
      <c r="JT96" s="248">
        <f t="shared" si="77"/>
        <v>875</v>
      </c>
      <c r="JU96" s="248">
        <f t="shared" ref="JU96:MF96" si="78">SUMIF($GL3:$GL82, "=3",JU3:JU82)</f>
        <v>37.081789999999998</v>
      </c>
      <c r="JV96" s="248">
        <f t="shared" si="78"/>
        <v>647908</v>
      </c>
      <c r="JW96" s="248">
        <f t="shared" si="78"/>
        <v>1181.3518499999998</v>
      </c>
      <c r="JX96" s="248">
        <f t="shared" si="78"/>
        <v>337528</v>
      </c>
      <c r="JY96" s="248">
        <f t="shared" si="78"/>
        <v>261.35741000000002</v>
      </c>
      <c r="JZ96" s="248">
        <f t="shared" si="78"/>
        <v>2202.2388499999997</v>
      </c>
      <c r="KA96" s="248">
        <f t="shared" si="78"/>
        <v>4.6604000000000001</v>
      </c>
      <c r="KB96" s="248">
        <f t="shared" si="78"/>
        <v>100451</v>
      </c>
      <c r="KC96" s="248">
        <f t="shared" si="78"/>
        <v>11.569939999999999</v>
      </c>
      <c r="KD96" s="248">
        <f t="shared" si="78"/>
        <v>16.292630000000003</v>
      </c>
      <c r="KE96" s="248">
        <f t="shared" si="78"/>
        <v>17.85812</v>
      </c>
      <c r="KF96" s="248">
        <f t="shared" si="78"/>
        <v>195.04383000000001</v>
      </c>
      <c r="KG96" s="248">
        <f t="shared" si="78"/>
        <v>294.34393000000006</v>
      </c>
      <c r="KH96" s="248">
        <f t="shared" si="78"/>
        <v>137.13978000000003</v>
      </c>
      <c r="KI96" s="248">
        <f t="shared" si="78"/>
        <v>914.28798999999992</v>
      </c>
      <c r="KJ96" s="248">
        <f t="shared" si="78"/>
        <v>1172537</v>
      </c>
      <c r="KK96" s="248">
        <f t="shared" si="78"/>
        <v>854807</v>
      </c>
      <c r="KL96" s="248">
        <f t="shared" si="78"/>
        <v>1.12917</v>
      </c>
      <c r="KM96" s="248">
        <f t="shared" si="78"/>
        <v>14.3071</v>
      </c>
      <c r="KN96" s="248">
        <f t="shared" si="78"/>
        <v>1.8074000000000001</v>
      </c>
      <c r="KO96" s="248">
        <f t="shared" si="78"/>
        <v>0.29087000000000002</v>
      </c>
      <c r="KP96" s="248">
        <f t="shared" si="78"/>
        <v>3.7456799999999997</v>
      </c>
      <c r="KQ96" s="248">
        <f t="shared" si="78"/>
        <v>0.48905999999999999</v>
      </c>
      <c r="KR96" s="248">
        <f t="shared" si="78"/>
        <v>20.5562866</v>
      </c>
      <c r="KS96" s="248">
        <f t="shared" si="78"/>
        <v>6.1167518000000003</v>
      </c>
      <c r="KT96" s="248">
        <f t="shared" si="78"/>
        <v>15.883248199999999</v>
      </c>
      <c r="KU96" s="248">
        <f t="shared" si="78"/>
        <v>5.9613623999999996</v>
      </c>
      <c r="KV96" s="248">
        <f t="shared" si="78"/>
        <v>16.038637599999998</v>
      </c>
      <c r="KW96" s="248">
        <f t="shared" si="78"/>
        <v>2.6562700000000006</v>
      </c>
      <c r="KX96" s="248">
        <f t="shared" si="78"/>
        <v>0.40008989999999989</v>
      </c>
      <c r="KY96" s="248">
        <f t="shared" si="78"/>
        <v>4.2042212999999986</v>
      </c>
      <c r="KZ96" s="248">
        <f t="shared" si="78"/>
        <v>0.37052170000000006</v>
      </c>
      <c r="LA96" s="248">
        <f t="shared" si="78"/>
        <v>3.7957864999999997</v>
      </c>
      <c r="LB96" s="248">
        <f t="shared" si="78"/>
        <v>1.8856579000000002</v>
      </c>
      <c r="LC96" s="248">
        <f t="shared" si="78"/>
        <v>11.343722200000002</v>
      </c>
      <c r="LD96" s="248">
        <f t="shared" si="78"/>
        <v>15.547943500000001</v>
      </c>
      <c r="LE96" s="248">
        <f t="shared" si="78"/>
        <v>0.19217809999999999</v>
      </c>
      <c r="LF96" s="248">
        <f t="shared" si="78"/>
        <v>19.670022599999999</v>
      </c>
      <c r="LG96" s="248">
        <f t="shared" si="78"/>
        <v>0.87120489999999995</v>
      </c>
      <c r="LH96" s="248">
        <f t="shared" si="78"/>
        <v>1.2665938999999999</v>
      </c>
      <c r="LI96" s="248">
        <f t="shared" si="78"/>
        <v>317722</v>
      </c>
      <c r="LJ96" s="248">
        <f t="shared" si="78"/>
        <v>173.88455000000002</v>
      </c>
      <c r="LK96" s="248">
        <f t="shared" si="78"/>
        <v>457552</v>
      </c>
      <c r="LL96" s="248">
        <f t="shared" si="78"/>
        <v>518489</v>
      </c>
      <c r="LM96" s="248">
        <f t="shared" si="78"/>
        <v>83446</v>
      </c>
      <c r="LN96" s="248">
        <f t="shared" si="78"/>
        <v>15.735897599999998</v>
      </c>
      <c r="LO96" s="248">
        <f t="shared" si="78"/>
        <v>3.2118643999999996</v>
      </c>
      <c r="LP96" s="248">
        <f t="shared" si="78"/>
        <v>3.0522383</v>
      </c>
      <c r="LQ96" s="248">
        <f t="shared" si="78"/>
        <v>12.382999999999997</v>
      </c>
      <c r="LR96" s="248">
        <f t="shared" si="78"/>
        <v>34.477919999999997</v>
      </c>
      <c r="LS96" s="248">
        <f t="shared" si="78"/>
        <v>9.0386600000000001</v>
      </c>
      <c r="LT96" s="248">
        <f t="shared" si="78"/>
        <v>1000</v>
      </c>
      <c r="LU96" s="248">
        <f t="shared" si="78"/>
        <v>82.33617000000001</v>
      </c>
      <c r="LV96" s="248">
        <f t="shared" si="78"/>
        <v>444</v>
      </c>
      <c r="LW96" s="248">
        <f t="shared" si="78"/>
        <v>58.507549999999995</v>
      </c>
      <c r="LX96" s="248">
        <f t="shared" si="78"/>
        <v>6.4356399999999994</v>
      </c>
      <c r="LY96" s="248">
        <f t="shared" si="78"/>
        <v>6.2127400000000002</v>
      </c>
      <c r="LZ96" s="248">
        <f t="shared" si="78"/>
        <v>0.71552100000000007</v>
      </c>
      <c r="MA96" s="248">
        <f t="shared" si="78"/>
        <v>2.1388600000000001E-2</v>
      </c>
      <c r="MB96" s="248">
        <f t="shared" si="78"/>
        <v>4.6995172000000007</v>
      </c>
      <c r="MC96" s="248">
        <f t="shared" si="78"/>
        <v>0</v>
      </c>
      <c r="MD96" s="248">
        <f t="shared" si="78"/>
        <v>3.2585999000000005</v>
      </c>
      <c r="ME96" s="248">
        <f t="shared" si="78"/>
        <v>6.3677999999999998E-3</v>
      </c>
      <c r="MF96" s="248">
        <f t="shared" si="78"/>
        <v>15.450440200000001</v>
      </c>
      <c r="MG96" s="248">
        <f t="shared" ref="MG96:MH96" si="79">SUMIF($GL3:$GL82, "=3",MG3:MG82)</f>
        <v>2.1376081</v>
      </c>
      <c r="MH96" s="248">
        <f t="shared" si="79"/>
        <v>8.1178360999999999</v>
      </c>
    </row>
    <row r="97" spans="2:346" ht="13.5" thickBot="1" x14ac:dyDescent="0.25">
      <c r="B97" s="652"/>
      <c r="C97" s="263"/>
      <c r="D97" s="205" t="s">
        <v>3009</v>
      </c>
      <c r="E97" s="263"/>
      <c r="F97" s="263"/>
      <c r="G97" s="263"/>
      <c r="H97" s="263"/>
      <c r="I97" s="263"/>
      <c r="J97" s="263"/>
      <c r="K97" s="263"/>
      <c r="L97" s="263"/>
      <c r="M97" s="263"/>
      <c r="N97" s="263"/>
      <c r="O97" s="263"/>
      <c r="P97" s="263"/>
      <c r="Q97" s="263"/>
      <c r="R97" s="263"/>
      <c r="S97" s="263"/>
      <c r="T97" s="263"/>
      <c r="U97" s="263"/>
      <c r="V97" s="263"/>
      <c r="W97" s="264"/>
      <c r="X97" s="265">
        <f>AVERAGEIF($GL3:$GL82, "=3",X3:X82)</f>
        <v>0.90909090909090906</v>
      </c>
      <c r="Y97" s="265">
        <f t="shared" ref="Y97:CJ97" si="80">AVERAGEIF($GL3:$GL82, "=3",Y3:Y82)</f>
        <v>4.9545454545454541</v>
      </c>
      <c r="Z97" s="265">
        <f t="shared" si="80"/>
        <v>0.31818181818181818</v>
      </c>
      <c r="AA97" s="265">
        <f t="shared" si="80"/>
        <v>0.54545454545454541</v>
      </c>
      <c r="AB97" s="265">
        <f t="shared" si="80"/>
        <v>14673.954545454546</v>
      </c>
      <c r="AC97" s="265">
        <f t="shared" si="80"/>
        <v>20.095909090909092</v>
      </c>
      <c r="AD97" s="265">
        <f t="shared" si="80"/>
        <v>0.40909090909090912</v>
      </c>
      <c r="AE97" s="265">
        <f t="shared" si="80"/>
        <v>20.504999999999999</v>
      </c>
      <c r="AF97" s="265">
        <f t="shared" si="80"/>
        <v>40.171363636363644</v>
      </c>
      <c r="AG97" s="265">
        <f t="shared" si="80"/>
        <v>60.676363636363632</v>
      </c>
      <c r="AH97" s="343">
        <f>AC96/AG96</f>
        <v>0.33119830996044591</v>
      </c>
      <c r="AI97" s="265">
        <f t="shared" si="80"/>
        <v>91622.909090909088</v>
      </c>
      <c r="AJ97" s="265" t="e">
        <f t="shared" si="80"/>
        <v>#DIV/0!</v>
      </c>
      <c r="AK97" s="265" t="e">
        <f t="shared" si="80"/>
        <v>#DIV/0!</v>
      </c>
      <c r="AL97" s="265">
        <f t="shared" si="80"/>
        <v>37948</v>
      </c>
      <c r="AM97" s="265">
        <f t="shared" si="80"/>
        <v>11.438947368421051</v>
      </c>
      <c r="AN97" s="265">
        <f t="shared" si="80"/>
        <v>16.797368421052635</v>
      </c>
      <c r="AO97" s="265">
        <f t="shared" si="80"/>
        <v>14.55</v>
      </c>
      <c r="AP97" s="265">
        <f t="shared" si="80"/>
        <v>366387.95454545453</v>
      </c>
      <c r="AQ97" s="265">
        <f t="shared" si="80"/>
        <v>4122877.4090909092</v>
      </c>
      <c r="AR97" s="265">
        <f t="shared" si="80"/>
        <v>4489265.3636363633</v>
      </c>
      <c r="AS97" s="265">
        <f t="shared" si="80"/>
        <v>167685.86363636365</v>
      </c>
      <c r="AT97" s="265">
        <f t="shared" si="80"/>
        <v>10268</v>
      </c>
      <c r="AU97" s="265">
        <f t="shared" si="80"/>
        <v>177953.86363636365</v>
      </c>
      <c r="AV97" s="265">
        <f t="shared" si="80"/>
        <v>16856.090909090908</v>
      </c>
      <c r="AW97" s="265">
        <f t="shared" si="80"/>
        <v>4665.772727272727</v>
      </c>
      <c r="AX97" s="265">
        <f t="shared" si="80"/>
        <v>21521.863636363636</v>
      </c>
      <c r="AY97" s="265">
        <f t="shared" si="80"/>
        <v>361492.54545454547</v>
      </c>
      <c r="AZ97" s="265">
        <f t="shared" si="80"/>
        <v>5050233.6363636367</v>
      </c>
      <c r="BA97" s="265">
        <f t="shared" si="80"/>
        <v>2429876.5</v>
      </c>
      <c r="BB97" s="265">
        <f t="shared" si="80"/>
        <v>890759.09090909094</v>
      </c>
      <c r="BC97" s="265">
        <f t="shared" si="80"/>
        <v>3320635.5909090908</v>
      </c>
      <c r="BD97" s="265">
        <f t="shared" si="80"/>
        <v>384807.95454545453</v>
      </c>
      <c r="BE97" s="265">
        <f t="shared" si="80"/>
        <v>75726.818181818177</v>
      </c>
      <c r="BF97" s="265">
        <f t="shared" si="80"/>
        <v>73494.272727272721</v>
      </c>
      <c r="BG97" s="265">
        <f t="shared" si="80"/>
        <v>534029.04545454541</v>
      </c>
      <c r="BH97" s="265">
        <f t="shared" si="80"/>
        <v>882807.18181818177</v>
      </c>
      <c r="BI97" s="265">
        <f t="shared" si="80"/>
        <v>4737471.8181818184</v>
      </c>
      <c r="BJ97" s="265">
        <f t="shared" si="80"/>
        <v>265108.90909090912</v>
      </c>
      <c r="BK97" s="265">
        <f t="shared" si="80"/>
        <v>3.3902413636363642E-2</v>
      </c>
      <c r="BL97" s="265">
        <f t="shared" si="80"/>
        <v>33910.909090909088</v>
      </c>
      <c r="BM97" s="265">
        <f t="shared" si="80"/>
        <v>0</v>
      </c>
      <c r="BN97" s="265">
        <f t="shared" si="80"/>
        <v>4543.909090909091</v>
      </c>
      <c r="BO97" s="265">
        <f t="shared" si="80"/>
        <v>1529.1818181818182</v>
      </c>
      <c r="BP97" s="265">
        <f t="shared" si="80"/>
        <v>39984</v>
      </c>
      <c r="BQ97" s="265">
        <f t="shared" si="80"/>
        <v>514117.40909090912</v>
      </c>
      <c r="BR97" s="265">
        <f t="shared" si="80"/>
        <v>89488.409090909088</v>
      </c>
      <c r="BS97" s="265">
        <f t="shared" si="80"/>
        <v>100278.77272727272</v>
      </c>
      <c r="BT97" s="265">
        <f t="shared" si="80"/>
        <v>189767.18181818182</v>
      </c>
      <c r="BU97" s="265">
        <f t="shared" si="80"/>
        <v>87943.909090909088</v>
      </c>
      <c r="BV97" s="265">
        <f t="shared" si="80"/>
        <v>37991.318181818184</v>
      </c>
      <c r="BW97" s="265">
        <f t="shared" si="80"/>
        <v>125935.22727272728</v>
      </c>
      <c r="BX97" s="265">
        <f t="shared" si="80"/>
        <v>11670.222222222223</v>
      </c>
      <c r="BY97" s="265">
        <f t="shared" si="80"/>
        <v>2101.7333333333331</v>
      </c>
      <c r="BZ97" s="265">
        <f t="shared" si="80"/>
        <v>13955.6875</v>
      </c>
      <c r="CA97" s="265">
        <f t="shared" si="80"/>
        <v>326683.77272727271</v>
      </c>
      <c r="CB97" s="265" t="e">
        <f t="shared" si="80"/>
        <v>#DIV/0!</v>
      </c>
      <c r="CC97" s="265">
        <f t="shared" si="80"/>
        <v>326683.77272727271</v>
      </c>
      <c r="CD97" s="265">
        <f t="shared" si="80"/>
        <v>5772.272727272727</v>
      </c>
      <c r="CE97" s="265">
        <f t="shared" si="80"/>
        <v>42068.772727272728</v>
      </c>
      <c r="CF97" s="265">
        <f t="shared" si="80"/>
        <v>9.954545454545455</v>
      </c>
      <c r="CG97" s="265">
        <f t="shared" si="80"/>
        <v>67</v>
      </c>
      <c r="CH97" s="265">
        <f t="shared" si="80"/>
        <v>76.954545454545453</v>
      </c>
      <c r="CI97" s="265">
        <f t="shared" si="80"/>
        <v>17122.81818181818</v>
      </c>
      <c r="CJ97" s="265">
        <f t="shared" si="80"/>
        <v>251701.54545454544</v>
      </c>
      <c r="CK97" s="265">
        <f t="shared" ref="CK97:EV97" si="81">AVERAGEIF($GL3:$GL82, "=3",CK3:CK82)</f>
        <v>11774.818181818182</v>
      </c>
      <c r="CL97" s="265">
        <f t="shared" si="81"/>
        <v>959.86363636363637</v>
      </c>
      <c r="CM97" s="265">
        <f t="shared" si="81"/>
        <v>126.40909090909091</v>
      </c>
      <c r="CN97" s="265">
        <f t="shared" si="81"/>
        <v>45.222222222222221</v>
      </c>
      <c r="CO97" s="265">
        <f t="shared" si="81"/>
        <v>436.68181818181819</v>
      </c>
      <c r="CP97" s="265">
        <f t="shared" si="81"/>
        <v>336814</v>
      </c>
      <c r="CQ97" s="265">
        <f t="shared" si="81"/>
        <v>185069.72727272726</v>
      </c>
      <c r="CR97" s="265">
        <f t="shared" si="81"/>
        <v>521883.72727272729</v>
      </c>
      <c r="CS97" s="265">
        <f t="shared" si="81"/>
        <v>56526.76470588235</v>
      </c>
      <c r="CT97" s="265">
        <f t="shared" si="81"/>
        <v>4699.5714285714284</v>
      </c>
      <c r="CU97" s="265">
        <f t="shared" si="81"/>
        <v>63567.5</v>
      </c>
      <c r="CV97" s="265">
        <f t="shared" si="81"/>
        <v>529622.09090909094</v>
      </c>
      <c r="CW97" s="265">
        <f t="shared" si="81"/>
        <v>119860.36363636363</v>
      </c>
      <c r="CX97" s="265">
        <f t="shared" si="81"/>
        <v>649482.45454545459</v>
      </c>
      <c r="CY97" s="265">
        <f t="shared" si="81"/>
        <v>1218036.5909090908</v>
      </c>
      <c r="CZ97" s="265">
        <f t="shared" si="81"/>
        <v>7889.3684210526317</v>
      </c>
      <c r="DA97" s="265" t="e">
        <f t="shared" si="81"/>
        <v>#DIV/0!</v>
      </c>
      <c r="DB97" s="265">
        <f t="shared" si="81"/>
        <v>1224850.1363636365</v>
      </c>
      <c r="DC97" s="265">
        <f t="shared" si="81"/>
        <v>94890.954545454544</v>
      </c>
      <c r="DD97" s="265">
        <f t="shared" si="81"/>
        <v>14269.454545454546</v>
      </c>
      <c r="DE97" s="265">
        <f t="shared" si="81"/>
        <v>109160.40909090909</v>
      </c>
      <c r="DF97" s="265">
        <f t="shared" si="81"/>
        <v>149557.90909090909</v>
      </c>
      <c r="DG97" s="265">
        <f t="shared" si="81"/>
        <v>38930.63636363636</v>
      </c>
      <c r="DH97" s="265">
        <f t="shared" si="81"/>
        <v>1672.8333333333333</v>
      </c>
      <c r="DI97" s="265">
        <f t="shared" si="81"/>
        <v>54112.545454545456</v>
      </c>
      <c r="DJ97" s="265" t="e">
        <f t="shared" si="81"/>
        <v>#DIV/0!</v>
      </c>
      <c r="DK97" s="265">
        <f t="shared" si="81"/>
        <v>244448.86363636365</v>
      </c>
      <c r="DL97" s="265">
        <f t="shared" si="81"/>
        <v>387694.4</v>
      </c>
      <c r="DM97" s="265">
        <f t="shared" si="81"/>
        <v>1320463.105263158</v>
      </c>
      <c r="DN97" s="265">
        <f t="shared" si="81"/>
        <v>7849.2</v>
      </c>
      <c r="DO97" s="265">
        <f t="shared" si="81"/>
        <v>59281.769230769234</v>
      </c>
      <c r="DP97" s="265">
        <f t="shared" si="81"/>
        <v>1531447.3636363635</v>
      </c>
      <c r="DQ97" s="265">
        <f t="shared" si="81"/>
        <v>781.22222222222217</v>
      </c>
      <c r="DR97" s="265">
        <f t="shared" si="81"/>
        <v>98811.5</v>
      </c>
      <c r="DS97" s="265">
        <f t="shared" si="81"/>
        <v>20694.650000000001</v>
      </c>
      <c r="DT97" s="265">
        <f t="shared" si="81"/>
        <v>117624.81818181818</v>
      </c>
      <c r="DU97" s="265">
        <f t="shared" si="81"/>
        <v>797820.86363636365</v>
      </c>
      <c r="DV97" s="265">
        <f t="shared" si="81"/>
        <v>510.04545454545456</v>
      </c>
      <c r="DW97" s="265">
        <f t="shared" si="81"/>
        <v>103.47619047619048</v>
      </c>
      <c r="DX97" s="265">
        <f t="shared" si="81"/>
        <v>1280</v>
      </c>
      <c r="DY97" s="265">
        <f t="shared" si="81"/>
        <v>357.1</v>
      </c>
      <c r="DZ97" s="265">
        <f t="shared" si="81"/>
        <v>241.94444444444446</v>
      </c>
      <c r="EA97" s="265">
        <f t="shared" si="81"/>
        <v>9.3529411764705888</v>
      </c>
      <c r="EB97" s="265">
        <f t="shared" si="81"/>
        <v>2418.6363636363635</v>
      </c>
      <c r="EC97" s="265">
        <f t="shared" si="81"/>
        <v>6046.090909090909</v>
      </c>
      <c r="ED97" s="265">
        <f t="shared" si="81"/>
        <v>1668.2</v>
      </c>
      <c r="EE97" s="265">
        <f t="shared" si="81"/>
        <v>7562.636363636364</v>
      </c>
      <c r="EF97" s="265">
        <f t="shared" si="81"/>
        <v>40438.36363636364</v>
      </c>
      <c r="EG97" s="265">
        <f t="shared" si="81"/>
        <v>7913.6315789473683</v>
      </c>
      <c r="EH97" s="265">
        <f t="shared" si="81"/>
        <v>47272.86363636364</v>
      </c>
      <c r="EI97" s="265">
        <f t="shared" si="81"/>
        <v>3948.1764705882351</v>
      </c>
      <c r="EJ97" s="265">
        <f t="shared" si="81"/>
        <v>735.375</v>
      </c>
      <c r="EK97" s="265">
        <f t="shared" si="81"/>
        <v>4382.5</v>
      </c>
      <c r="EL97" s="265">
        <f t="shared" si="81"/>
        <v>58421.181818181816</v>
      </c>
      <c r="EM97" s="265">
        <f t="shared" si="81"/>
        <v>74</v>
      </c>
      <c r="EN97" s="265">
        <f t="shared" si="81"/>
        <v>1177.5</v>
      </c>
      <c r="EO97" s="265">
        <f t="shared" si="81"/>
        <v>368.75</v>
      </c>
      <c r="EP97" s="265">
        <f t="shared" si="81"/>
        <v>1855.25</v>
      </c>
      <c r="EQ97" s="265">
        <f t="shared" si="81"/>
        <v>1809.9</v>
      </c>
      <c r="ER97" s="265">
        <f t="shared" si="81"/>
        <v>22089.888888888891</v>
      </c>
      <c r="ES97" s="265">
        <f t="shared" si="81"/>
        <v>168391.09523809524</v>
      </c>
      <c r="ET97" s="265">
        <f t="shared" si="81"/>
        <v>8900.6666666666661</v>
      </c>
      <c r="EU97" s="265">
        <f t="shared" si="81"/>
        <v>46269.5</v>
      </c>
      <c r="EV97" s="265">
        <f t="shared" si="81"/>
        <v>1333.95</v>
      </c>
      <c r="EW97" s="265">
        <f t="shared" ref="EW97:HH97" si="82">AVERAGEIF($GL3:$GL82, "=3",EW3:EW82)</f>
        <v>2190</v>
      </c>
      <c r="EX97" s="265" t="e">
        <f t="shared" si="82"/>
        <v>#DIV/0!</v>
      </c>
      <c r="EY97" s="265">
        <f t="shared" si="82"/>
        <v>77.954545454545453</v>
      </c>
      <c r="EZ97" s="265">
        <f t="shared" si="82"/>
        <v>146.59090909090909</v>
      </c>
      <c r="FA97" s="265">
        <f t="shared" si="82"/>
        <v>171372.09090909091</v>
      </c>
      <c r="FB97" s="265">
        <f t="shared" si="82"/>
        <v>2116342.3684210526</v>
      </c>
      <c r="FC97" s="265">
        <f t="shared" si="82"/>
        <v>47701.333333333336</v>
      </c>
      <c r="FD97" s="265" t="e">
        <f t="shared" si="82"/>
        <v>#DIV/0!</v>
      </c>
      <c r="FE97" s="265" t="e">
        <f t="shared" si="82"/>
        <v>#DIV/0!</v>
      </c>
      <c r="FF97" s="265" t="e">
        <f t="shared" si="82"/>
        <v>#DIV/0!</v>
      </c>
      <c r="FG97" s="265" t="e">
        <f t="shared" si="82"/>
        <v>#DIV/0!</v>
      </c>
      <c r="FH97" s="265" t="e">
        <f t="shared" si="82"/>
        <v>#DIV/0!</v>
      </c>
      <c r="FI97" s="265" t="e">
        <f t="shared" si="82"/>
        <v>#DIV/0!</v>
      </c>
      <c r="FJ97" s="265" t="e">
        <f t="shared" si="82"/>
        <v>#DIV/0!</v>
      </c>
      <c r="FK97" s="265" t="e">
        <f t="shared" si="82"/>
        <v>#DIV/0!</v>
      </c>
      <c r="FL97" s="265" t="e">
        <f t="shared" si="82"/>
        <v>#DIV/0!</v>
      </c>
      <c r="FM97" s="265" t="e">
        <f t="shared" si="82"/>
        <v>#DIV/0!</v>
      </c>
      <c r="FN97" s="265" t="e">
        <f t="shared" si="82"/>
        <v>#DIV/0!</v>
      </c>
      <c r="FO97" s="265" t="e">
        <f t="shared" si="82"/>
        <v>#DIV/0!</v>
      </c>
      <c r="FP97" s="265" t="e">
        <f t="shared" si="82"/>
        <v>#DIV/0!</v>
      </c>
      <c r="FQ97" s="265" t="e">
        <f t="shared" si="82"/>
        <v>#DIV/0!</v>
      </c>
      <c r="FR97" s="265" t="e">
        <f t="shared" si="82"/>
        <v>#DIV/0!</v>
      </c>
      <c r="FS97" s="265" t="e">
        <f t="shared" si="82"/>
        <v>#DIV/0!</v>
      </c>
      <c r="FT97" s="265" t="e">
        <f t="shared" si="82"/>
        <v>#DIV/0!</v>
      </c>
      <c r="FU97" s="265" t="e">
        <f t="shared" si="82"/>
        <v>#DIV/0!</v>
      </c>
      <c r="FV97" s="265" t="e">
        <f t="shared" si="82"/>
        <v>#DIV/0!</v>
      </c>
      <c r="FW97" s="265" t="e">
        <f t="shared" si="82"/>
        <v>#DIV/0!</v>
      </c>
      <c r="FX97" s="265" t="e">
        <f t="shared" si="82"/>
        <v>#DIV/0!</v>
      </c>
      <c r="FY97" s="265" t="e">
        <f t="shared" si="82"/>
        <v>#DIV/0!</v>
      </c>
      <c r="FZ97" s="265" t="e">
        <f t="shared" si="82"/>
        <v>#DIV/0!</v>
      </c>
      <c r="GA97" s="265" t="e">
        <f t="shared" si="82"/>
        <v>#DIV/0!</v>
      </c>
      <c r="GB97" s="265" t="e">
        <f t="shared" si="82"/>
        <v>#DIV/0!</v>
      </c>
      <c r="GC97" s="265" t="e">
        <f t="shared" si="82"/>
        <v>#DIV/0!</v>
      </c>
      <c r="GD97" s="265" t="e">
        <f t="shared" si="82"/>
        <v>#DIV/0!</v>
      </c>
      <c r="GE97" s="265" t="e">
        <f t="shared" si="82"/>
        <v>#DIV/0!</v>
      </c>
      <c r="GF97" s="265" t="e">
        <f t="shared" si="82"/>
        <v>#DIV/0!</v>
      </c>
      <c r="GG97" s="265" t="e">
        <f t="shared" si="82"/>
        <v>#DIV/0!</v>
      </c>
      <c r="GH97" s="265" t="e">
        <f t="shared" si="82"/>
        <v>#DIV/0!</v>
      </c>
      <c r="GI97" s="265" t="e">
        <f t="shared" si="82"/>
        <v>#DIV/0!</v>
      </c>
      <c r="GJ97" s="265" t="e">
        <f t="shared" si="82"/>
        <v>#DIV/0!</v>
      </c>
      <c r="GK97" s="265">
        <f t="shared" si="82"/>
        <v>205939.95454545456</v>
      </c>
      <c r="GL97" s="265">
        <f t="shared" si="82"/>
        <v>3</v>
      </c>
      <c r="GM97" s="265" t="e">
        <f t="shared" si="82"/>
        <v>#DIV/0!</v>
      </c>
      <c r="GN97" s="265" t="e">
        <f t="shared" si="82"/>
        <v>#DIV/0!</v>
      </c>
      <c r="GO97" s="265">
        <f t="shared" si="82"/>
        <v>3186.318181818182</v>
      </c>
      <c r="GP97" s="265">
        <f t="shared" si="82"/>
        <v>403.45454545454544</v>
      </c>
      <c r="GQ97" s="265">
        <f t="shared" si="82"/>
        <v>11661.318181818182</v>
      </c>
      <c r="GR97" s="265">
        <f t="shared" si="82"/>
        <v>187837.23809523811</v>
      </c>
      <c r="GS97" s="265">
        <f t="shared" si="82"/>
        <v>689.42105263157896</v>
      </c>
      <c r="GT97" s="265">
        <f t="shared" si="82"/>
        <v>56</v>
      </c>
      <c r="GU97" s="265">
        <f t="shared" si="82"/>
        <v>614.73684210526312</v>
      </c>
      <c r="GV97" s="265">
        <f t="shared" si="82"/>
        <v>22610.42105263158</v>
      </c>
      <c r="GW97" s="265">
        <f t="shared" si="82"/>
        <v>0.7960440909090909</v>
      </c>
      <c r="GX97" s="265">
        <f t="shared" si="82"/>
        <v>0.16961454545454549</v>
      </c>
      <c r="GY97" s="265">
        <f t="shared" si="82"/>
        <v>22.835481818181815</v>
      </c>
      <c r="GZ97" s="265">
        <f t="shared" si="82"/>
        <v>27.41331409090909</v>
      </c>
      <c r="HA97" s="265">
        <f t="shared" si="82"/>
        <v>19.490207727272725</v>
      </c>
      <c r="HB97" s="265">
        <f t="shared" si="82"/>
        <v>3.8773168181818183</v>
      </c>
      <c r="HC97" s="265">
        <f t="shared" si="82"/>
        <v>2.6766222727272724</v>
      </c>
      <c r="HD97" s="265">
        <f t="shared" si="82"/>
        <v>0.46844409090909084</v>
      </c>
      <c r="HE97" s="265">
        <f t="shared" si="82"/>
        <v>47.203952727272728</v>
      </c>
      <c r="HF97" s="265">
        <f t="shared" si="82"/>
        <v>33.381678636363638</v>
      </c>
      <c r="HG97" s="265">
        <f t="shared" si="82"/>
        <v>5.6923077272727269</v>
      </c>
      <c r="HH97" s="265">
        <f t="shared" si="82"/>
        <v>6.2336263636363647</v>
      </c>
      <c r="HI97" s="265">
        <f t="shared" ref="HI97:JT97" si="83">AVERAGEIF($GL3:$GL82, "=3",HI3:HI82)</f>
        <v>4.3217209090909092</v>
      </c>
      <c r="HJ97" s="265">
        <f t="shared" si="83"/>
        <v>0.74057409090909099</v>
      </c>
      <c r="HK97" s="265">
        <f t="shared" si="83"/>
        <v>48.539998636363634</v>
      </c>
      <c r="HL97" s="265">
        <f t="shared" si="83"/>
        <v>33.251224090909091</v>
      </c>
      <c r="HM97" s="265">
        <f t="shared" si="83"/>
        <v>6.5593090909090899</v>
      </c>
      <c r="HN97" s="265">
        <f t="shared" si="83"/>
        <v>116.01772136363638</v>
      </c>
      <c r="HO97" s="265">
        <f t="shared" si="83"/>
        <v>81.322202727272739</v>
      </c>
      <c r="HP97" s="265">
        <f t="shared" si="83"/>
        <v>14.358135909090908</v>
      </c>
      <c r="HQ97" s="265">
        <f t="shared" si="83"/>
        <v>11.489520454545454</v>
      </c>
      <c r="HR97" s="265">
        <f t="shared" si="83"/>
        <v>7.8906336363636376</v>
      </c>
      <c r="HS97" s="265">
        <f t="shared" si="83"/>
        <v>1.3859513636363638</v>
      </c>
      <c r="HT97" s="265">
        <f t="shared" si="83"/>
        <v>7.02878409090909</v>
      </c>
      <c r="HU97" s="265">
        <f t="shared" si="83"/>
        <v>4.0700995454545454</v>
      </c>
      <c r="HV97" s="265">
        <f t="shared" si="83"/>
        <v>11.84770590909091</v>
      </c>
      <c r="HW97" s="265">
        <f t="shared" si="83"/>
        <v>17.267447727272728</v>
      </c>
      <c r="HX97" s="265">
        <f t="shared" si="83"/>
        <v>0.80202227272727267</v>
      </c>
      <c r="HY97" s="265">
        <f t="shared" si="83"/>
        <v>2.6823286363636361</v>
      </c>
      <c r="HZ97" s="265">
        <f t="shared" si="83"/>
        <v>0.55016090909090909</v>
      </c>
      <c r="IA97" s="265">
        <f t="shared" si="83"/>
        <v>0.28754772727272732</v>
      </c>
      <c r="IB97" s="265">
        <f t="shared" si="83"/>
        <v>6.4845454545454546E-3</v>
      </c>
      <c r="IC97" s="265">
        <f t="shared" si="83"/>
        <v>8.5868181818181833E-3</v>
      </c>
      <c r="ID97" s="265">
        <f t="shared" si="83"/>
        <v>0.73582136363636363</v>
      </c>
      <c r="IE97" s="265">
        <f t="shared" si="83"/>
        <v>3.921363636363636E-2</v>
      </c>
      <c r="IF97" s="265">
        <f t="shared" si="83"/>
        <v>0.23894863636363642</v>
      </c>
      <c r="IG97" s="265">
        <f t="shared" si="83"/>
        <v>2844.7727272727275</v>
      </c>
      <c r="IH97" s="265">
        <f t="shared" si="83"/>
        <v>14623.818181818182</v>
      </c>
      <c r="II97" s="265">
        <f t="shared" si="83"/>
        <v>13706.227272727272</v>
      </c>
      <c r="IJ97" s="265">
        <f t="shared" si="83"/>
        <v>13499.5</v>
      </c>
      <c r="IK97" s="265">
        <f t="shared" si="83"/>
        <v>73886.909090909088</v>
      </c>
      <c r="IL97" s="265">
        <f t="shared" si="83"/>
        <v>66239.863636363632</v>
      </c>
      <c r="IM97" s="265">
        <f t="shared" si="83"/>
        <v>100960.40909090909</v>
      </c>
      <c r="IN97" s="265">
        <f t="shared" si="83"/>
        <v>111989.36363636363</v>
      </c>
      <c r="IO97" s="265">
        <f t="shared" si="83"/>
        <v>2.519648181818182</v>
      </c>
      <c r="IP97" s="265">
        <f t="shared" si="83"/>
        <v>22091.772727272728</v>
      </c>
      <c r="IQ97" s="265">
        <f t="shared" si="83"/>
        <v>10.621273636363634</v>
      </c>
      <c r="IR97" s="265">
        <f t="shared" si="83"/>
        <v>1.0764895454545456</v>
      </c>
      <c r="IS97" s="265">
        <f t="shared" si="83"/>
        <v>23.270913636363638</v>
      </c>
      <c r="IT97" s="265">
        <f t="shared" si="83"/>
        <v>0.16187454545454549</v>
      </c>
      <c r="IU97" s="265">
        <f t="shared" si="83"/>
        <v>1.1105895454545456</v>
      </c>
      <c r="IV97" s="265">
        <f t="shared" si="83"/>
        <v>25.619866818181823</v>
      </c>
      <c r="IW97" s="265">
        <f t="shared" si="83"/>
        <v>17.301217272727275</v>
      </c>
      <c r="IX97" s="265">
        <f t="shared" si="83"/>
        <v>3.1684818181818177</v>
      </c>
      <c r="IY97" s="265">
        <f t="shared" si="83"/>
        <v>0</v>
      </c>
      <c r="IZ97" s="265">
        <f t="shared" si="83"/>
        <v>2.945909090909091E-3</v>
      </c>
      <c r="JA97" s="265">
        <f t="shared" si="83"/>
        <v>0.52588181818181823</v>
      </c>
      <c r="JB97" s="265">
        <f t="shared" si="83"/>
        <v>9.868181818181818E-4</v>
      </c>
      <c r="JC97" s="265">
        <f t="shared" si="83"/>
        <v>0.18020727272727272</v>
      </c>
      <c r="JD97" s="265">
        <f t="shared" si="83"/>
        <v>0.62048545454545456</v>
      </c>
      <c r="JE97" s="265">
        <f t="shared" si="83"/>
        <v>5.7289068181818186</v>
      </c>
      <c r="JF97" s="265">
        <f t="shared" si="83"/>
        <v>2.0076477272727273</v>
      </c>
      <c r="JG97" s="265">
        <f t="shared" si="83"/>
        <v>0.22942136363636365</v>
      </c>
      <c r="JH97" s="265">
        <f t="shared" si="83"/>
        <v>1012.5454545454545</v>
      </c>
      <c r="JI97" s="265">
        <f t="shared" si="83"/>
        <v>1.9741681818181818</v>
      </c>
      <c r="JJ97" s="265">
        <f t="shared" si="83"/>
        <v>4.3848559090909083</v>
      </c>
      <c r="JK97" s="265">
        <f t="shared" si="83"/>
        <v>679.86363636363637</v>
      </c>
      <c r="JL97" s="265">
        <f t="shared" si="83"/>
        <v>178.81818181818181</v>
      </c>
      <c r="JM97" s="265">
        <f t="shared" si="83"/>
        <v>24.755643181818183</v>
      </c>
      <c r="JN97" s="265">
        <f t="shared" si="83"/>
        <v>3.0695700000000001</v>
      </c>
      <c r="JO97" s="265">
        <f t="shared" si="83"/>
        <v>2.1022531818181815</v>
      </c>
      <c r="JP97" s="265">
        <f t="shared" si="83"/>
        <v>0.32775590909090907</v>
      </c>
      <c r="JQ97" s="265">
        <f t="shared" si="83"/>
        <v>9.4027727272727277E-2</v>
      </c>
      <c r="JR97" s="265">
        <f t="shared" si="83"/>
        <v>0.43275590909090911</v>
      </c>
      <c r="JS97" s="265">
        <f t="shared" si="83"/>
        <v>25.2</v>
      </c>
      <c r="JT97" s="265">
        <f t="shared" si="83"/>
        <v>41.666666666666664</v>
      </c>
      <c r="JU97" s="265">
        <f t="shared" ref="JU97:MF97" si="84">AVERAGEIF($GL3:$GL82, "=3",JU3:JU82)</f>
        <v>1.685535909090909</v>
      </c>
      <c r="JV97" s="265">
        <f t="shared" si="84"/>
        <v>29450.363636363636</v>
      </c>
      <c r="JW97" s="265">
        <f t="shared" si="84"/>
        <v>53.697811363636355</v>
      </c>
      <c r="JX97" s="265">
        <f t="shared" si="84"/>
        <v>15342.181818181818</v>
      </c>
      <c r="JY97" s="265">
        <f t="shared" si="84"/>
        <v>11.879882272727274</v>
      </c>
      <c r="JZ97" s="265">
        <f t="shared" si="84"/>
        <v>100.1017659090909</v>
      </c>
      <c r="KA97" s="265">
        <f t="shared" si="84"/>
        <v>0.21183636363636363</v>
      </c>
      <c r="KB97" s="265">
        <f t="shared" si="84"/>
        <v>4783.3809523809523</v>
      </c>
      <c r="KC97" s="265">
        <f t="shared" si="84"/>
        <v>0.52590636363636356</v>
      </c>
      <c r="KD97" s="265">
        <f t="shared" si="84"/>
        <v>0.74057409090909099</v>
      </c>
      <c r="KE97" s="265">
        <f t="shared" si="84"/>
        <v>0.81173272727272727</v>
      </c>
      <c r="KF97" s="265">
        <f t="shared" si="84"/>
        <v>8.8656286363636365</v>
      </c>
      <c r="KG97" s="265">
        <f t="shared" si="84"/>
        <v>13.379269545454548</v>
      </c>
      <c r="KH97" s="265">
        <f t="shared" si="84"/>
        <v>6.2336263636363647</v>
      </c>
      <c r="KI97" s="265">
        <f t="shared" si="84"/>
        <v>41.558544999999995</v>
      </c>
      <c r="KJ97" s="265">
        <f t="shared" si="84"/>
        <v>53297.13636363636</v>
      </c>
      <c r="KK97" s="265">
        <f t="shared" si="84"/>
        <v>38854.86363636364</v>
      </c>
      <c r="KL97" s="265">
        <f t="shared" si="84"/>
        <v>5.1325909090909089E-2</v>
      </c>
      <c r="KM97" s="265">
        <f t="shared" si="84"/>
        <v>0.65032272727272733</v>
      </c>
      <c r="KN97" s="265">
        <f t="shared" si="84"/>
        <v>8.2154545454545466E-2</v>
      </c>
      <c r="KO97" s="265">
        <f t="shared" si="84"/>
        <v>1.3221363636363637E-2</v>
      </c>
      <c r="KP97" s="265">
        <f t="shared" si="84"/>
        <v>0.17025818181818181</v>
      </c>
      <c r="KQ97" s="265">
        <f t="shared" si="84"/>
        <v>2.223E-2</v>
      </c>
      <c r="KR97" s="265">
        <f t="shared" si="84"/>
        <v>0.93437666363636362</v>
      </c>
      <c r="KS97" s="265">
        <f t="shared" si="84"/>
        <v>0.27803417272727277</v>
      </c>
      <c r="KT97" s="265">
        <f t="shared" si="84"/>
        <v>0.72196582727272718</v>
      </c>
      <c r="KU97" s="265">
        <f t="shared" si="84"/>
        <v>0.27097101818181818</v>
      </c>
      <c r="KV97" s="265">
        <f t="shared" si="84"/>
        <v>0.72902898181818176</v>
      </c>
      <c r="KW97" s="265">
        <f t="shared" si="84"/>
        <v>0.12073954545454547</v>
      </c>
      <c r="KX97" s="265">
        <f t="shared" si="84"/>
        <v>1.8185904545454542E-2</v>
      </c>
      <c r="KY97" s="265">
        <f t="shared" si="84"/>
        <v>0.19110096818181813</v>
      </c>
      <c r="KZ97" s="265">
        <f t="shared" si="84"/>
        <v>1.6841895454545456E-2</v>
      </c>
      <c r="LA97" s="265">
        <f t="shared" si="84"/>
        <v>0.17253574999999999</v>
      </c>
      <c r="LB97" s="265">
        <f t="shared" si="84"/>
        <v>8.5711722727272732E-2</v>
      </c>
      <c r="LC97" s="265">
        <f t="shared" si="84"/>
        <v>0.51562373636363645</v>
      </c>
      <c r="LD97" s="265">
        <f t="shared" si="84"/>
        <v>0.70672470454545455</v>
      </c>
      <c r="LE97" s="265">
        <f t="shared" si="84"/>
        <v>8.7353681818181806E-3</v>
      </c>
      <c r="LF97" s="265">
        <f t="shared" si="84"/>
        <v>0.89409193636363637</v>
      </c>
      <c r="LG97" s="265">
        <f t="shared" si="84"/>
        <v>3.9600222727272726E-2</v>
      </c>
      <c r="LH97" s="265">
        <f t="shared" si="84"/>
        <v>5.7572449999999997E-2</v>
      </c>
      <c r="LI97" s="265">
        <f t="shared" si="84"/>
        <v>14441.90909090909</v>
      </c>
      <c r="LJ97" s="265">
        <f t="shared" si="84"/>
        <v>7.9038431818181829</v>
      </c>
      <c r="LK97" s="265">
        <f t="shared" si="84"/>
        <v>20797.81818181818</v>
      </c>
      <c r="LL97" s="265">
        <f t="shared" si="84"/>
        <v>23567.68181818182</v>
      </c>
      <c r="LM97" s="265">
        <f t="shared" si="84"/>
        <v>3793</v>
      </c>
      <c r="LN97" s="265">
        <f t="shared" si="84"/>
        <v>0.71526807272727266</v>
      </c>
      <c r="LO97" s="265">
        <f t="shared" si="84"/>
        <v>0.14599383636363636</v>
      </c>
      <c r="LP97" s="265">
        <f t="shared" si="84"/>
        <v>0.13873810454545454</v>
      </c>
      <c r="LQ97" s="265">
        <f t="shared" si="84"/>
        <v>0.56286363636363623</v>
      </c>
      <c r="LR97" s="265">
        <f t="shared" si="84"/>
        <v>1.5671781818181818</v>
      </c>
      <c r="LS97" s="265">
        <f t="shared" si="84"/>
        <v>0.41084818181818183</v>
      </c>
      <c r="LT97" s="265">
        <f t="shared" si="84"/>
        <v>45.454545454545453</v>
      </c>
      <c r="LU97" s="265">
        <f t="shared" si="84"/>
        <v>3.7425531818181823</v>
      </c>
      <c r="LV97" s="265">
        <f t="shared" si="84"/>
        <v>20.181818181818183</v>
      </c>
      <c r="LW97" s="265">
        <f t="shared" si="84"/>
        <v>2.6594340909090906</v>
      </c>
      <c r="LX97" s="265">
        <f t="shared" si="84"/>
        <v>0.29252909090909091</v>
      </c>
      <c r="LY97" s="265">
        <f t="shared" si="84"/>
        <v>0.28239727272727272</v>
      </c>
      <c r="LZ97" s="265">
        <f t="shared" si="84"/>
        <v>3.252368181818182E-2</v>
      </c>
      <c r="MA97" s="265">
        <f t="shared" si="84"/>
        <v>9.7220909090909094E-4</v>
      </c>
      <c r="MB97" s="265">
        <f t="shared" si="84"/>
        <v>0.21361441818181823</v>
      </c>
      <c r="MC97" s="265">
        <f t="shared" si="84"/>
        <v>0</v>
      </c>
      <c r="MD97" s="265">
        <f t="shared" si="84"/>
        <v>0.1481181772727273</v>
      </c>
      <c r="ME97" s="265">
        <f t="shared" si="84"/>
        <v>2.8944545454545454E-4</v>
      </c>
      <c r="MF97" s="265">
        <f t="shared" si="84"/>
        <v>0.70229273636363643</v>
      </c>
      <c r="MG97" s="265">
        <f t="shared" ref="MG97:MH97" si="85">AVERAGEIF($GL3:$GL82, "=3",MG3:MG82)</f>
        <v>9.7164004545454541E-2</v>
      </c>
      <c r="MH97" s="265">
        <f t="shared" si="85"/>
        <v>0.36899254999999997</v>
      </c>
    </row>
  </sheetData>
  <sortState ref="A3:FR82">
    <sortCondition ref="B3:B82"/>
  </sortState>
  <mergeCells count="5">
    <mergeCell ref="B92:B97"/>
    <mergeCell ref="B84:B85"/>
    <mergeCell ref="B86:B87"/>
    <mergeCell ref="B88:B89"/>
    <mergeCell ref="B90:B91"/>
  </mergeCells>
  <phoneticPr fontId="0" type="noConversion"/>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94"/>
  <sheetViews>
    <sheetView workbookViewId="0">
      <selection activeCell="F22" sqref="F22"/>
    </sheetView>
  </sheetViews>
  <sheetFormatPr defaultColWidth="8.85546875" defaultRowHeight="12.75" x14ac:dyDescent="0.2"/>
  <cols>
    <col min="1" max="1" width="6.85546875" customWidth="1"/>
    <col min="2" max="2" width="18.42578125" customWidth="1"/>
    <col min="3" max="3" width="11.85546875" style="1" bestFit="1" customWidth="1"/>
    <col min="4" max="4" width="11.42578125" style="1" bestFit="1" customWidth="1"/>
    <col min="5" max="5" width="11.140625" style="1" customWidth="1"/>
    <col min="6" max="6" width="9.85546875" style="1" customWidth="1"/>
    <col min="7" max="7" width="11.85546875" style="1" bestFit="1" customWidth="1"/>
    <col min="8" max="8" width="11.85546875" style="1" customWidth="1"/>
    <col min="9" max="9" width="10.7109375" style="1" bestFit="1" customWidth="1"/>
    <col min="10" max="10" width="10.85546875" style="1" bestFit="1" customWidth="1"/>
    <col min="11" max="11" width="10.42578125" style="1" bestFit="1" customWidth="1"/>
    <col min="12" max="12" width="13.28515625" style="1" customWidth="1"/>
  </cols>
  <sheetData>
    <row r="1" spans="1:12" x14ac:dyDescent="0.2">
      <c r="A1" s="79"/>
      <c r="B1" s="80"/>
      <c r="C1" s="143"/>
      <c r="D1" s="144"/>
      <c r="E1" s="144"/>
      <c r="F1" s="145"/>
      <c r="G1" s="144"/>
      <c r="L1" s="146" t="s">
        <v>2883</v>
      </c>
    </row>
    <row r="2" spans="1:12" ht="15.75" x14ac:dyDescent="0.25">
      <c r="A2" s="52" t="s">
        <v>2962</v>
      </c>
      <c r="B2" s="6"/>
      <c r="C2" s="147"/>
      <c r="D2" s="144"/>
      <c r="E2" s="144"/>
      <c r="F2" s="145"/>
      <c r="G2" s="144"/>
      <c r="L2" s="146" t="s">
        <v>5034</v>
      </c>
    </row>
    <row r="3" spans="1:12" ht="13.5" thickBot="1" x14ac:dyDescent="0.25">
      <c r="A3" s="88"/>
      <c r="B3" s="6"/>
      <c r="C3" s="147"/>
      <c r="D3" s="144"/>
      <c r="E3" s="144"/>
      <c r="F3" s="145"/>
      <c r="G3" s="144"/>
    </row>
    <row r="4" spans="1:12" ht="13.5" customHeight="1" thickTop="1" x14ac:dyDescent="0.2">
      <c r="A4" s="89"/>
      <c r="B4" s="707"/>
      <c r="C4" s="704" t="s">
        <v>2961</v>
      </c>
      <c r="D4" s="705"/>
      <c r="E4" s="705"/>
      <c r="F4" s="705"/>
      <c r="G4" s="705"/>
      <c r="H4" s="705"/>
      <c r="I4" s="704" t="s">
        <v>2952</v>
      </c>
      <c r="J4" s="705"/>
      <c r="K4" s="705"/>
      <c r="L4" s="706"/>
    </row>
    <row r="5" spans="1:12" ht="12.75" customHeight="1" x14ac:dyDescent="0.2">
      <c r="A5" s="96"/>
      <c r="B5" s="708"/>
      <c r="C5" s="148" t="s">
        <v>2953</v>
      </c>
      <c r="D5" s="633" t="s">
        <v>5046</v>
      </c>
      <c r="E5" s="148" t="s">
        <v>2954</v>
      </c>
      <c r="F5" s="149" t="s">
        <v>2955</v>
      </c>
      <c r="G5" s="150" t="s">
        <v>2956</v>
      </c>
      <c r="H5" s="149" t="s">
        <v>5047</v>
      </c>
      <c r="I5" s="627" t="s">
        <v>5048</v>
      </c>
      <c r="J5" s="628" t="s">
        <v>5050</v>
      </c>
      <c r="K5" s="629"/>
      <c r="L5" s="627" t="s">
        <v>5052</v>
      </c>
    </row>
    <row r="6" spans="1:12" ht="13.5" customHeight="1" thickBot="1" x14ac:dyDescent="0.25">
      <c r="A6" s="142"/>
      <c r="B6" s="709"/>
      <c r="C6" s="151" t="s">
        <v>2957</v>
      </c>
      <c r="D6" s="631" t="s">
        <v>2957</v>
      </c>
      <c r="E6" s="151" t="s">
        <v>2957</v>
      </c>
      <c r="F6" s="152" t="s">
        <v>2959</v>
      </c>
      <c r="G6" s="153" t="s">
        <v>2958</v>
      </c>
      <c r="H6" s="152" t="s">
        <v>2960</v>
      </c>
      <c r="I6" s="630" t="s">
        <v>5049</v>
      </c>
      <c r="J6" s="631" t="s">
        <v>5051</v>
      </c>
      <c r="K6" s="632" t="s">
        <v>2963</v>
      </c>
      <c r="L6" s="630" t="s">
        <v>2960</v>
      </c>
    </row>
    <row r="7" spans="1:12" ht="14.25" thickTop="1" thickBot="1" x14ac:dyDescent="0.25">
      <c r="A7" s="111"/>
      <c r="B7" s="112" t="s">
        <v>2885</v>
      </c>
      <c r="C7" s="154"/>
      <c r="D7" s="155"/>
      <c r="E7" s="155"/>
      <c r="F7" s="156"/>
      <c r="G7" s="155"/>
      <c r="H7" s="161"/>
      <c r="I7" s="161"/>
      <c r="J7" s="161"/>
      <c r="K7" s="161"/>
      <c r="L7" s="166"/>
    </row>
    <row r="8" spans="1:12" ht="13.5" thickTop="1" x14ac:dyDescent="0.2">
      <c r="A8" s="116" t="str">
        <f>county!A3</f>
        <v>NC0045</v>
      </c>
      <c r="B8" s="116" t="str">
        <f>county!B3</f>
        <v>Mecklenburg</v>
      </c>
      <c r="C8" s="67">
        <f>county!BS3</f>
        <v>502160</v>
      </c>
      <c r="D8" s="8" t="s">
        <v>2305</v>
      </c>
      <c r="E8" s="8">
        <f>county!BV3</f>
        <v>424451</v>
      </c>
      <c r="F8" s="8">
        <f>county!CC3</f>
        <v>29394</v>
      </c>
      <c r="G8" s="8">
        <f>SUM(C8:E8)</f>
        <v>926611</v>
      </c>
      <c r="H8" s="8">
        <f>county!CN3</f>
        <v>1475</v>
      </c>
      <c r="I8" s="247">
        <f>county!CI3+county!CH3</f>
        <v>5442826</v>
      </c>
      <c r="J8" s="67">
        <f>county!CJ3+county!CK3</f>
        <v>40912</v>
      </c>
      <c r="K8" s="67">
        <f>county!CD3</f>
        <v>75113</v>
      </c>
      <c r="L8" s="160">
        <f>county!CL3</f>
        <v>367</v>
      </c>
    </row>
    <row r="9" spans="1:12" x14ac:dyDescent="0.2">
      <c r="A9" s="116" t="str">
        <f>county!A4</f>
        <v>NC0063</v>
      </c>
      <c r="B9" s="116" t="str">
        <f>county!B4</f>
        <v>Wake</v>
      </c>
      <c r="C9" s="67">
        <f>county!BS4</f>
        <v>668300</v>
      </c>
      <c r="D9" s="8">
        <f>county!BY4</f>
        <v>77846</v>
      </c>
      <c r="E9" s="8">
        <f>county!BV4</f>
        <v>695252</v>
      </c>
      <c r="F9" s="8">
        <v>0</v>
      </c>
      <c r="G9" s="8">
        <f t="shared" ref="G9:G65" si="0">SUM(C9:E9)</f>
        <v>1441398</v>
      </c>
      <c r="H9" s="8">
        <f>county!CN4</f>
        <v>1275</v>
      </c>
      <c r="I9" s="67">
        <f>county!CI4+county!CH4</f>
        <v>49106</v>
      </c>
      <c r="J9" s="67">
        <f>county!CJ4+county!CK4</f>
        <v>563</v>
      </c>
      <c r="K9" s="67">
        <f>county!CD4</f>
        <v>42141</v>
      </c>
      <c r="L9" s="160">
        <f>county!CL4</f>
        <v>0</v>
      </c>
    </row>
    <row r="10" spans="1:12" x14ac:dyDescent="0.2">
      <c r="A10" s="116" t="str">
        <f>county!A5</f>
        <v>NC0035</v>
      </c>
      <c r="B10" s="116" t="str">
        <f>county!B5</f>
        <v>Guilford (Greensboro)</v>
      </c>
      <c r="C10" s="67">
        <f>county!BS5</f>
        <v>302578</v>
      </c>
      <c r="D10" s="8">
        <f>county!BY5</f>
        <v>24020</v>
      </c>
      <c r="E10" s="8">
        <f>county!BV5</f>
        <v>188954</v>
      </c>
      <c r="F10" s="8">
        <f>county!CC5</f>
        <v>1167</v>
      </c>
      <c r="G10" s="8">
        <f t="shared" si="0"/>
        <v>515552</v>
      </c>
      <c r="H10" s="8">
        <f>county!CN5</f>
        <v>761</v>
      </c>
      <c r="I10" s="67">
        <f>county!CI5+county!CH5</f>
        <v>33867</v>
      </c>
      <c r="J10" s="67">
        <f>county!CJ5+county!CK5</f>
        <v>38151</v>
      </c>
      <c r="K10" s="67">
        <f>county!CD5</f>
        <v>54141</v>
      </c>
      <c r="L10" s="160">
        <f>county!CL5</f>
        <v>0</v>
      </c>
    </row>
    <row r="11" spans="1:12" x14ac:dyDescent="0.2">
      <c r="A11" s="116" t="str">
        <f>county!A6</f>
        <v>NC0032</v>
      </c>
      <c r="B11" s="116" t="str">
        <f>county!B6</f>
        <v>Forsyth</v>
      </c>
      <c r="C11" s="67">
        <f>county!BS6</f>
        <v>422045</v>
      </c>
      <c r="D11" s="8" t="s">
        <v>2305</v>
      </c>
      <c r="E11" s="8">
        <f>county!BV6</f>
        <v>219370</v>
      </c>
      <c r="F11" s="8">
        <f>county!CC6</f>
        <v>2706</v>
      </c>
      <c r="G11" s="8">
        <f t="shared" si="0"/>
        <v>641415</v>
      </c>
      <c r="H11" s="8">
        <f>county!CN6</f>
        <v>1528</v>
      </c>
      <c r="I11" s="67">
        <f>county!CI6+county!CH6</f>
        <v>59663</v>
      </c>
      <c r="J11" s="67">
        <f>county!CJ6+county!CK6</f>
        <v>28448</v>
      </c>
      <c r="K11" s="67">
        <f>county!CD6</f>
        <v>86020</v>
      </c>
      <c r="L11" s="160">
        <f>county!CL6</f>
        <v>0</v>
      </c>
    </row>
    <row r="12" spans="1:12" x14ac:dyDescent="0.2">
      <c r="A12" s="116" t="str">
        <f>county!A7</f>
        <v>NC0026</v>
      </c>
      <c r="B12" s="116" t="str">
        <f>county!B7</f>
        <v>Cumberland</v>
      </c>
      <c r="C12" s="67">
        <f>county!BS7</f>
        <v>267994</v>
      </c>
      <c r="D12" s="8">
        <f>county!BY7</f>
        <v>32554</v>
      </c>
      <c r="E12" s="8">
        <f>county!BV7</f>
        <v>189254</v>
      </c>
      <c r="F12" s="8">
        <f>county!CC7</f>
        <v>11788</v>
      </c>
      <c r="G12" s="8">
        <f t="shared" si="0"/>
        <v>489802</v>
      </c>
      <c r="H12" s="8">
        <f>county!CN7</f>
        <v>726</v>
      </c>
      <c r="I12" s="67">
        <f>county!CI7+county!CH7</f>
        <v>41467</v>
      </c>
      <c r="J12" s="67">
        <f>county!CJ7+county!CK7</f>
        <v>27545</v>
      </c>
      <c r="K12" s="67">
        <f>county!CD7</f>
        <v>42740</v>
      </c>
      <c r="L12" s="160">
        <f>county!CL7</f>
        <v>102</v>
      </c>
    </row>
    <row r="13" spans="1:12" x14ac:dyDescent="0.2">
      <c r="A13" s="116" t="str">
        <f>county!A8</f>
        <v>NC0030</v>
      </c>
      <c r="B13" s="116" t="str">
        <f>county!B8</f>
        <v>Durham</v>
      </c>
      <c r="C13" s="67">
        <f>county!BS8</f>
        <v>354984</v>
      </c>
      <c r="D13" s="8">
        <f>county!BY8</f>
        <v>26043</v>
      </c>
      <c r="E13" s="8">
        <f>county!BV8</f>
        <v>227291</v>
      </c>
      <c r="F13" s="8">
        <f>county!CC8</f>
        <v>0</v>
      </c>
      <c r="G13" s="8">
        <f t="shared" si="0"/>
        <v>608318</v>
      </c>
      <c r="H13" s="8">
        <f>county!CN8</f>
        <v>663</v>
      </c>
      <c r="I13" s="67">
        <f>county!CI8+county!CH8</f>
        <v>44116</v>
      </c>
      <c r="J13" s="67">
        <f>county!CJ8+county!CK8</f>
        <v>40964</v>
      </c>
      <c r="K13" s="67">
        <f>county!CD8</f>
        <v>31147</v>
      </c>
      <c r="L13" s="160">
        <f>county!CL8</f>
        <v>0</v>
      </c>
    </row>
    <row r="14" spans="1:12" x14ac:dyDescent="0.2">
      <c r="A14" s="116" t="str">
        <f>county!A9</f>
        <v>NC0019</v>
      </c>
      <c r="B14" s="116" t="str">
        <f>county!B9</f>
        <v>Buncombe</v>
      </c>
      <c r="C14" s="67">
        <f>county!BS9</f>
        <v>333135</v>
      </c>
      <c r="D14" s="8">
        <f>county!BY9</f>
        <v>27121</v>
      </c>
      <c r="E14" s="8">
        <f>county!BV9</f>
        <v>187230</v>
      </c>
      <c r="F14" s="8">
        <f>county!CC9</f>
        <v>2362</v>
      </c>
      <c r="G14" s="8">
        <f t="shared" si="0"/>
        <v>547486</v>
      </c>
      <c r="H14" s="8">
        <f>county!CN9</f>
        <v>700</v>
      </c>
      <c r="I14" s="67">
        <f>county!CI9+county!CH9</f>
        <v>61956</v>
      </c>
      <c r="J14" s="67">
        <f>county!CJ9+county!CK9</f>
        <v>20241</v>
      </c>
      <c r="K14" s="67">
        <f>county!CD9</f>
        <v>43504</v>
      </c>
      <c r="L14" s="160">
        <f>county!CL9</f>
        <v>49</v>
      </c>
    </row>
    <row r="15" spans="1:12" x14ac:dyDescent="0.2">
      <c r="A15" s="116" t="str">
        <f>county!A10</f>
        <v>NC0047</v>
      </c>
      <c r="B15" s="116" t="str">
        <f>county!B10</f>
        <v>New Hanover</v>
      </c>
      <c r="C15" s="67">
        <f>county!BS10</f>
        <v>249831</v>
      </c>
      <c r="D15" s="8">
        <f>county!BY10</f>
        <v>12057</v>
      </c>
      <c r="E15" s="8">
        <f>county!BV10</f>
        <v>115575</v>
      </c>
      <c r="F15" s="8">
        <f>county!CC10</f>
        <v>16</v>
      </c>
      <c r="G15" s="8">
        <f t="shared" si="0"/>
        <v>377463</v>
      </c>
      <c r="H15" s="8">
        <f>county!CN10</f>
        <v>472</v>
      </c>
      <c r="I15" s="67">
        <f>county!CI10+county!CH10</f>
        <v>31781</v>
      </c>
      <c r="J15" s="67">
        <f>county!CJ10+county!CK10</f>
        <v>16238</v>
      </c>
      <c r="K15" s="67">
        <f>county!CD10</f>
        <v>42779</v>
      </c>
      <c r="L15" s="160">
        <f>county!CL10</f>
        <v>0</v>
      </c>
    </row>
    <row r="16" spans="1:12" x14ac:dyDescent="0.2">
      <c r="A16" s="116" t="str">
        <f>county!A11</f>
        <v>NC0061</v>
      </c>
      <c r="B16" s="116" t="str">
        <f>county!B11</f>
        <v>Union</v>
      </c>
      <c r="C16" s="67">
        <f>county!BS11</f>
        <v>113607</v>
      </c>
      <c r="D16" s="8" t="s">
        <v>2305</v>
      </c>
      <c r="E16" s="8">
        <f>county!BV11</f>
        <v>74517</v>
      </c>
      <c r="F16" s="8">
        <f>county!CC11</f>
        <v>2844</v>
      </c>
      <c r="G16" s="8">
        <f t="shared" si="0"/>
        <v>188124</v>
      </c>
      <c r="H16" s="8">
        <f>county!CN11</f>
        <v>276</v>
      </c>
      <c r="I16" s="67">
        <f>county!CI11+county!CH11</f>
        <v>12435</v>
      </c>
      <c r="J16" s="67">
        <f>county!CJ11+county!CK11</f>
        <v>10836</v>
      </c>
      <c r="K16" s="67">
        <f>county!CD11</f>
        <v>31182</v>
      </c>
      <c r="L16" s="160">
        <f>county!CL11</f>
        <v>303</v>
      </c>
    </row>
    <row r="17" spans="1:12" x14ac:dyDescent="0.2">
      <c r="A17" s="116" t="str">
        <f>county!A12</f>
        <v>NC0106</v>
      </c>
      <c r="B17" s="116" t="str">
        <f>county!B12</f>
        <v>Gaston</v>
      </c>
      <c r="C17" s="67">
        <f>county!BS12</f>
        <v>301869</v>
      </c>
      <c r="D17" s="8" t="s">
        <v>2305</v>
      </c>
      <c r="E17" s="8">
        <f>county!BV12</f>
        <v>138746</v>
      </c>
      <c r="F17" s="8">
        <f>county!CC12</f>
        <v>0</v>
      </c>
      <c r="G17" s="8">
        <f t="shared" si="0"/>
        <v>440615</v>
      </c>
      <c r="H17" s="8">
        <f>county!CN12</f>
        <v>401</v>
      </c>
      <c r="I17" s="67">
        <f>county!CI12+county!CH12</f>
        <v>25219</v>
      </c>
      <c r="J17" s="67">
        <f>county!CJ12+county!CK12</f>
        <v>19575</v>
      </c>
      <c r="K17" s="67">
        <f>county!CD12</f>
        <v>42461</v>
      </c>
      <c r="L17" s="160">
        <f>county!CL12</f>
        <v>173</v>
      </c>
    </row>
    <row r="18" spans="1:12" x14ac:dyDescent="0.2">
      <c r="A18" s="116" t="str">
        <f>county!A13</f>
        <v>NC0048</v>
      </c>
      <c r="B18" s="116" t="str">
        <f>county!B13</f>
        <v>Onslow</v>
      </c>
      <c r="C18" s="67">
        <f>county!BS13</f>
        <v>71028</v>
      </c>
      <c r="D18" s="8">
        <f>county!BY13</f>
        <v>7728</v>
      </c>
      <c r="E18" s="8">
        <f>county!BV13</f>
        <v>40412</v>
      </c>
      <c r="F18" s="8">
        <f>county!CC13</f>
        <v>0</v>
      </c>
      <c r="G18" s="8">
        <f t="shared" si="0"/>
        <v>119168</v>
      </c>
      <c r="H18" s="8">
        <f>county!CN13</f>
        <v>142</v>
      </c>
      <c r="I18" s="67">
        <f>county!CI13+county!CH13</f>
        <v>19769</v>
      </c>
      <c r="J18" s="67">
        <f>county!CJ13+county!CK13</f>
        <v>8902</v>
      </c>
      <c r="K18" s="67">
        <f>county!CD13</f>
        <v>42809</v>
      </c>
      <c r="L18" s="160">
        <f>county!CL13</f>
        <v>0</v>
      </c>
    </row>
    <row r="19" spans="1:12" x14ac:dyDescent="0.2">
      <c r="A19" s="116" t="str">
        <f>county!A14</f>
        <v>NC0021</v>
      </c>
      <c r="B19" s="116" t="str">
        <f>county!B14</f>
        <v>Cabarrus</v>
      </c>
      <c r="C19" s="67">
        <f>county!BS14</f>
        <v>130564</v>
      </c>
      <c r="D19" s="8" t="s">
        <v>2305</v>
      </c>
      <c r="E19" s="8">
        <f>county!BV14</f>
        <v>78318</v>
      </c>
      <c r="F19" s="8">
        <f>county!CC14</f>
        <v>0</v>
      </c>
      <c r="G19" s="8">
        <f t="shared" si="0"/>
        <v>208882</v>
      </c>
      <c r="H19" s="8">
        <f>county!CN14</f>
        <v>395</v>
      </c>
      <c r="I19" s="67">
        <f>county!CI14+county!CH14</f>
        <v>10060</v>
      </c>
      <c r="J19" s="67">
        <f>county!CJ14+county!CK14</f>
        <v>6301</v>
      </c>
      <c r="K19" s="67">
        <f>county!CD14</f>
        <v>30245</v>
      </c>
      <c r="L19" s="160">
        <f>county!CL14</f>
        <v>0</v>
      </c>
    </row>
    <row r="20" spans="1:12" x14ac:dyDescent="0.2">
      <c r="A20" s="116" t="str">
        <f>county!A15</f>
        <v>NC0041</v>
      </c>
      <c r="B20" s="116" t="str">
        <f>county!B15</f>
        <v>Johnston</v>
      </c>
      <c r="C20" s="67">
        <f>county!BS15</f>
        <v>192374</v>
      </c>
      <c r="D20" s="8">
        <f>county!BY15</f>
        <v>14617</v>
      </c>
      <c r="E20" s="8">
        <f>county!BV15</f>
        <v>113000</v>
      </c>
      <c r="F20" s="8">
        <f>county!CC15</f>
        <v>0</v>
      </c>
      <c r="G20" s="8">
        <f t="shared" si="0"/>
        <v>319991</v>
      </c>
      <c r="H20" s="8">
        <f>county!CN15</f>
        <v>84</v>
      </c>
      <c r="I20" s="67">
        <f>county!CI15+county!CH15</f>
        <v>15818</v>
      </c>
      <c r="J20" s="67">
        <f>county!CJ15+county!CK15</f>
        <v>10305</v>
      </c>
      <c r="K20" s="67">
        <f>county!CD15</f>
        <v>28215</v>
      </c>
      <c r="L20" s="160">
        <f>county!CL15</f>
        <v>0</v>
      </c>
    </row>
    <row r="21" spans="1:12" x14ac:dyDescent="0.2">
      <c r="A21" s="116" t="str">
        <f>county!A16</f>
        <v>NC0050</v>
      </c>
      <c r="B21" s="116" t="str">
        <f>county!B16</f>
        <v>Pitt (Sheppard)</v>
      </c>
      <c r="C21" s="67">
        <f>county!BS16</f>
        <v>166767</v>
      </c>
      <c r="D21" s="8" t="s">
        <v>2305</v>
      </c>
      <c r="E21" s="8">
        <f>county!BV16</f>
        <v>70057</v>
      </c>
      <c r="F21" s="8">
        <f>county!CC16</f>
        <v>42196</v>
      </c>
      <c r="G21" s="8">
        <f t="shared" si="0"/>
        <v>236824</v>
      </c>
      <c r="H21" s="8">
        <f>county!CN16</f>
        <v>377</v>
      </c>
      <c r="I21" s="67">
        <f>county!CI16+county!CH16</f>
        <v>11424</v>
      </c>
      <c r="J21" s="67">
        <f>county!CJ16+county!CK16</f>
        <v>9745</v>
      </c>
      <c r="K21" s="67">
        <f>county!CD16</f>
        <v>29439</v>
      </c>
      <c r="L21" s="160">
        <f>county!CL16</f>
        <v>73</v>
      </c>
    </row>
    <row r="22" spans="1:12" x14ac:dyDescent="0.2">
      <c r="A22" s="116" t="str">
        <f>county!A17</f>
        <v>NC0027</v>
      </c>
      <c r="B22" s="116" t="str">
        <f>county!B17</f>
        <v>Davidson</v>
      </c>
      <c r="C22" s="67">
        <f>county!BS17</f>
        <v>217923</v>
      </c>
      <c r="D22" s="8">
        <f>county!BY17</f>
        <v>19846</v>
      </c>
      <c r="E22" s="8">
        <f>county!BV17</f>
        <v>92826</v>
      </c>
      <c r="F22" s="8">
        <f>county!CC17</f>
        <v>2257</v>
      </c>
      <c r="G22" s="8">
        <f t="shared" si="0"/>
        <v>330595</v>
      </c>
      <c r="H22" s="8">
        <f>county!CN17</f>
        <v>1618</v>
      </c>
      <c r="I22" s="67">
        <f>county!CI17+county!CH17</f>
        <v>27521</v>
      </c>
      <c r="J22" s="67">
        <f>county!CJ17+county!CK17</f>
        <v>19364</v>
      </c>
      <c r="K22" s="67">
        <f>county!CD17</f>
        <v>44825</v>
      </c>
      <c r="L22" s="160">
        <f>county!CL17</f>
        <v>59</v>
      </c>
    </row>
    <row r="23" spans="1:12" x14ac:dyDescent="0.2">
      <c r="A23" s="116" t="str">
        <f>county!A18</f>
        <v>NC0103</v>
      </c>
      <c r="B23" s="116" t="str">
        <f>county!B18</f>
        <v>Alamance</v>
      </c>
      <c r="C23" s="67">
        <f>county!BS18</f>
        <v>129438</v>
      </c>
      <c r="D23" s="8">
        <f>county!BY18</f>
        <v>9025</v>
      </c>
      <c r="E23" s="8">
        <f>county!BV18</f>
        <v>79966</v>
      </c>
      <c r="F23" s="8">
        <f>county!CC18</f>
        <v>14635</v>
      </c>
      <c r="G23" s="8">
        <f t="shared" si="0"/>
        <v>218429</v>
      </c>
      <c r="H23" s="8">
        <f>county!CN18</f>
        <v>228</v>
      </c>
      <c r="I23" s="67">
        <f>county!CI18+county!CH18</f>
        <v>16591</v>
      </c>
      <c r="J23" s="67">
        <f>county!CJ18+county!CK18</f>
        <v>23980</v>
      </c>
      <c r="K23" s="67">
        <f>county!CD18</f>
        <v>29058</v>
      </c>
      <c r="L23" s="160">
        <f>county!CL18</f>
        <v>1</v>
      </c>
    </row>
    <row r="24" spans="1:12" x14ac:dyDescent="0.2">
      <c r="A24" s="116" t="str">
        <f>county!A19</f>
        <v>NC0052</v>
      </c>
      <c r="B24" s="116" t="str">
        <f>county!B19</f>
        <v>Randolph</v>
      </c>
      <c r="C24" s="67">
        <f>county!BS19</f>
        <v>157354</v>
      </c>
      <c r="D24" s="8">
        <f>county!BY19</f>
        <v>13010</v>
      </c>
      <c r="E24" s="8">
        <f>county!BV19</f>
        <v>88502</v>
      </c>
      <c r="F24" s="8">
        <f>county!CC19</f>
        <v>0</v>
      </c>
      <c r="G24" s="8">
        <f t="shared" si="0"/>
        <v>258866</v>
      </c>
      <c r="H24" s="8">
        <f>county!CN19</f>
        <v>469</v>
      </c>
      <c r="I24" s="67">
        <f>county!CI19+county!CH19</f>
        <v>7787</v>
      </c>
      <c r="J24" s="67">
        <f>county!CJ19+county!CK19</f>
        <v>17328</v>
      </c>
      <c r="K24" s="67">
        <f>county!CD19</f>
        <v>29521</v>
      </c>
      <c r="L24" s="160">
        <f>county!CL19</f>
        <v>0</v>
      </c>
    </row>
    <row r="25" spans="1:12" x14ac:dyDescent="0.2">
      <c r="A25" s="116" t="str">
        <f>county!A20</f>
        <v>NC0055</v>
      </c>
      <c r="B25" s="116" t="str">
        <f>county!B20</f>
        <v>Rowan</v>
      </c>
      <c r="C25" s="67">
        <f>county!BS20</f>
        <v>141488</v>
      </c>
      <c r="D25" s="8">
        <f>county!BY20</f>
        <v>11987</v>
      </c>
      <c r="E25" s="8">
        <f>county!BV20</f>
        <v>72059</v>
      </c>
      <c r="F25" s="8">
        <f>county!CC20</f>
        <v>0</v>
      </c>
      <c r="G25" s="8">
        <f t="shared" si="0"/>
        <v>225534</v>
      </c>
      <c r="H25" s="8">
        <f>county!CN20</f>
        <v>208</v>
      </c>
      <c r="I25" s="67">
        <f>county!CI20+county!CH20</f>
        <v>16663</v>
      </c>
      <c r="J25" s="67">
        <f>county!CJ20+county!CK20</f>
        <v>19152</v>
      </c>
      <c r="K25" s="67">
        <f>county!CD20</f>
        <v>57838</v>
      </c>
      <c r="L25" s="160">
        <f>county!CL20</f>
        <v>1</v>
      </c>
    </row>
    <row r="26" spans="1:12" x14ac:dyDescent="0.2">
      <c r="A26" s="116" t="str">
        <f>county!A21</f>
        <v>NC0053</v>
      </c>
      <c r="B26" s="116" t="str">
        <f>county!B21</f>
        <v>Robeson</v>
      </c>
      <c r="C26" s="67">
        <f>county!BS21</f>
        <v>103076</v>
      </c>
      <c r="D26" s="8">
        <f>county!BY21</f>
        <v>4803</v>
      </c>
      <c r="E26" s="8">
        <f>county!BV21</f>
        <v>44834</v>
      </c>
      <c r="F26" s="8">
        <f>county!CC21</f>
        <v>0</v>
      </c>
      <c r="G26" s="8">
        <f t="shared" si="0"/>
        <v>152713</v>
      </c>
      <c r="H26" s="8">
        <f>county!CN21</f>
        <v>58</v>
      </c>
      <c r="I26" s="67">
        <f>county!CI21+county!CH21</f>
        <v>2531</v>
      </c>
      <c r="J26" s="67">
        <f>county!CJ21+county!CK21</f>
        <v>11273</v>
      </c>
      <c r="K26" s="67">
        <f>county!CD21</f>
        <v>28215</v>
      </c>
      <c r="L26" s="160">
        <f>county!CL21</f>
        <v>0</v>
      </c>
    </row>
    <row r="27" spans="1:12" x14ac:dyDescent="0.2">
      <c r="A27" s="116" t="str">
        <f>county!A22</f>
        <v>NC0040</v>
      </c>
      <c r="B27" s="116" t="str">
        <f>county!B22</f>
        <v>Iredell</v>
      </c>
      <c r="C27" s="67">
        <f>county!BS22</f>
        <v>133692</v>
      </c>
      <c r="D27" s="8">
        <f>county!BY22</f>
        <v>8852</v>
      </c>
      <c r="E27" s="8">
        <f>county!BV22</f>
        <v>63917</v>
      </c>
      <c r="F27" s="8">
        <f>county!CC22</f>
        <v>17618</v>
      </c>
      <c r="G27" s="8">
        <f t="shared" si="0"/>
        <v>206461</v>
      </c>
      <c r="H27" s="8">
        <f>county!CN22</f>
        <v>56</v>
      </c>
      <c r="I27" s="67">
        <f>county!CI22+county!CH22</f>
        <v>9705</v>
      </c>
      <c r="J27" s="67">
        <f>county!CJ22+county!CK22</f>
        <v>9091</v>
      </c>
      <c r="K27" s="67">
        <f>county!CD22</f>
        <v>32412</v>
      </c>
      <c r="L27" s="160">
        <f>county!CL22</f>
        <v>0</v>
      </c>
    </row>
    <row r="28" spans="1:12" x14ac:dyDescent="0.2">
      <c r="A28" s="116" t="str">
        <f>county!A23</f>
        <v>NC0065</v>
      </c>
      <c r="B28" s="116" t="str">
        <f>county!B23</f>
        <v>Wayne</v>
      </c>
      <c r="C28" s="67">
        <f>county!BS23</f>
        <v>119744</v>
      </c>
      <c r="D28" s="8">
        <f>county!BY23</f>
        <v>6938</v>
      </c>
      <c r="E28" s="8">
        <f>county!BV23</f>
        <v>64016</v>
      </c>
      <c r="F28" s="8">
        <f>county!CC23</f>
        <v>95</v>
      </c>
      <c r="G28" s="8">
        <f t="shared" si="0"/>
        <v>190698</v>
      </c>
      <c r="H28" s="8">
        <f>county!CN23</f>
        <v>262</v>
      </c>
      <c r="I28" s="67">
        <f>county!CI23+county!CH23</f>
        <v>7285</v>
      </c>
      <c r="J28" s="67">
        <f>county!CJ23+county!CK23</f>
        <v>10798</v>
      </c>
      <c r="K28" s="67">
        <f>county!CD23</f>
        <v>37120</v>
      </c>
      <c r="L28" s="160">
        <f>county!CL23</f>
        <v>0</v>
      </c>
    </row>
    <row r="29" spans="1:12" x14ac:dyDescent="0.2">
      <c r="A29" s="116" t="str">
        <f>county!A24</f>
        <v>NC0037</v>
      </c>
      <c r="B29" s="116" t="str">
        <f>county!B24</f>
        <v>Harnett</v>
      </c>
      <c r="C29" s="67">
        <f>county!BS24</f>
        <v>101781</v>
      </c>
      <c r="D29" s="8">
        <f>county!BY24</f>
        <v>7218</v>
      </c>
      <c r="E29" s="8">
        <f>county!BV24</f>
        <v>84181</v>
      </c>
      <c r="F29" s="8">
        <f>county!CC24</f>
        <v>0</v>
      </c>
      <c r="G29" s="8">
        <f t="shared" si="0"/>
        <v>193180</v>
      </c>
      <c r="H29" s="8">
        <f>county!CN24</f>
        <v>0</v>
      </c>
      <c r="I29" s="67">
        <f>county!CI24+county!CH24</f>
        <v>14272</v>
      </c>
      <c r="J29" s="67">
        <f>county!CJ24+county!CK24</f>
        <v>10943</v>
      </c>
      <c r="K29" s="67">
        <f>county!CD24</f>
        <v>28215</v>
      </c>
      <c r="L29" s="160">
        <f>county!CL24</f>
        <v>0</v>
      </c>
    </row>
    <row r="30" spans="1:12" x14ac:dyDescent="0.2">
      <c r="A30" s="116" t="str">
        <f>county!A25</f>
        <v>NC0023</v>
      </c>
      <c r="B30" s="116" t="str">
        <f>county!B25</f>
        <v>Catawba</v>
      </c>
      <c r="C30" s="67">
        <f>county!BS25</f>
        <v>131534</v>
      </c>
      <c r="D30" s="8">
        <f>county!BY25</f>
        <v>16441</v>
      </c>
      <c r="E30" s="8">
        <f>county!BV25</f>
        <v>77643</v>
      </c>
      <c r="F30" s="8">
        <f>county!CC25</f>
        <v>0</v>
      </c>
      <c r="G30" s="8">
        <f t="shared" si="0"/>
        <v>225618</v>
      </c>
      <c r="H30" s="8">
        <f>county!CN25</f>
        <v>401</v>
      </c>
      <c r="I30" s="67">
        <f>county!CI25+county!CH25</f>
        <v>22777</v>
      </c>
      <c r="J30" s="67">
        <f>county!CJ25+county!CK25</f>
        <v>17223</v>
      </c>
      <c r="K30" s="67">
        <f>county!CD25</f>
        <v>42332</v>
      </c>
      <c r="L30" s="160">
        <f>county!CL25</f>
        <v>0</v>
      </c>
    </row>
    <row r="31" spans="1:12" x14ac:dyDescent="0.2">
      <c r="A31" s="116" t="str">
        <f>county!A26</f>
        <v>NC0018</v>
      </c>
      <c r="B31" s="116" t="str">
        <f>county!B26</f>
        <v>Brunswick</v>
      </c>
      <c r="C31" s="67">
        <f>county!BS26</f>
        <v>79817</v>
      </c>
      <c r="D31" s="8" t="s">
        <v>2305</v>
      </c>
      <c r="E31" s="8">
        <f>county!BV26</f>
        <v>43502</v>
      </c>
      <c r="F31" s="8">
        <f>county!CC26</f>
        <v>5000</v>
      </c>
      <c r="G31" s="8">
        <f t="shared" si="0"/>
        <v>123319</v>
      </c>
      <c r="H31" s="8">
        <f>county!CN26</f>
        <v>125</v>
      </c>
      <c r="I31" s="67">
        <f>county!CI26+county!CH26</f>
        <v>6917</v>
      </c>
      <c r="J31" s="67">
        <f>county!CJ26+county!CK26</f>
        <v>6126</v>
      </c>
      <c r="K31" s="67">
        <f>county!CD26</f>
        <v>28215</v>
      </c>
      <c r="L31" s="160">
        <f>county!CL26</f>
        <v>0</v>
      </c>
    </row>
    <row r="32" spans="1:12" x14ac:dyDescent="0.2">
      <c r="A32" s="116" t="str">
        <f>county!A27</f>
        <v>NC0039</v>
      </c>
      <c r="B32" s="116" t="str">
        <f>county!B27</f>
        <v>Henderson</v>
      </c>
      <c r="C32" s="67">
        <f>county!BS27</f>
        <v>174543</v>
      </c>
      <c r="D32" s="8">
        <f>county!BY27</f>
        <v>14174</v>
      </c>
      <c r="E32" s="8">
        <f>county!BV27</f>
        <v>75559</v>
      </c>
      <c r="F32" s="8">
        <f>county!CC27</f>
        <v>0</v>
      </c>
      <c r="G32" s="8">
        <f t="shared" si="0"/>
        <v>264276</v>
      </c>
      <c r="H32" s="8">
        <f>county!CN27</f>
        <v>285</v>
      </c>
      <c r="I32" s="67">
        <f>county!CI27+county!CH27</f>
        <v>25852</v>
      </c>
      <c r="J32" s="67">
        <f>county!CJ27+county!CK27</f>
        <v>17786</v>
      </c>
      <c r="K32" s="67">
        <f>county!CD27</f>
        <v>43541</v>
      </c>
      <c r="L32" s="160">
        <f>county!CL27</f>
        <v>0</v>
      </c>
    </row>
    <row r="33" spans="1:12" x14ac:dyDescent="0.2">
      <c r="A33" s="116" t="str">
        <f>county!A28</f>
        <v>NC0054</v>
      </c>
      <c r="B33" s="116" t="str">
        <f>county!B28</f>
        <v>Rockingham</v>
      </c>
      <c r="C33" s="67">
        <f>county!BS28</f>
        <v>222356</v>
      </c>
      <c r="D33" s="8">
        <f>county!BY28</f>
        <v>7926</v>
      </c>
      <c r="E33" s="8">
        <f>county!BV28</f>
        <v>82754</v>
      </c>
      <c r="F33" s="8">
        <f>county!CC28</f>
        <v>9572</v>
      </c>
      <c r="G33" s="8">
        <f t="shared" si="0"/>
        <v>313036</v>
      </c>
      <c r="H33" s="8">
        <f>county!CN28</f>
        <v>213</v>
      </c>
      <c r="I33" s="67">
        <f>county!CI28+county!CH28</f>
        <v>22304</v>
      </c>
      <c r="J33" s="67">
        <f>county!CJ28+county!CK28</f>
        <v>24403</v>
      </c>
      <c r="K33" s="67">
        <f>county!CD28</f>
        <v>28215</v>
      </c>
      <c r="L33" s="160">
        <f>county!CL28</f>
        <v>0</v>
      </c>
    </row>
    <row r="34" spans="1:12" x14ac:dyDescent="0.2">
      <c r="A34" s="116" t="str">
        <f>county!A29</f>
        <v>NC0046</v>
      </c>
      <c r="B34" s="116" t="str">
        <f>county!B29</f>
        <v>Nash (Braswell)</v>
      </c>
      <c r="C34" s="67">
        <f>county!BS29</f>
        <v>55733</v>
      </c>
      <c r="D34" s="8">
        <f>county!BY29</f>
        <v>5966</v>
      </c>
      <c r="E34" s="8">
        <f>county!BV29</f>
        <v>46149</v>
      </c>
      <c r="F34" s="8">
        <f>county!CC29</f>
        <v>0</v>
      </c>
      <c r="G34" s="8">
        <f t="shared" si="0"/>
        <v>107848</v>
      </c>
      <c r="H34" s="8">
        <f>county!CN29</f>
        <v>112</v>
      </c>
      <c r="I34" s="67">
        <f>county!CI29+county!CH29</f>
        <v>5633</v>
      </c>
      <c r="J34" s="67">
        <f>county!CJ29+county!CK29</f>
        <v>2139</v>
      </c>
      <c r="K34" s="67">
        <f>county!CD29</f>
        <v>36946</v>
      </c>
      <c r="L34" s="160">
        <f>county!CL29</f>
        <v>0</v>
      </c>
    </row>
    <row r="35" spans="1:12" x14ac:dyDescent="0.2">
      <c r="A35" s="116" t="str">
        <f>county!A30</f>
        <v>NC0020</v>
      </c>
      <c r="B35" s="116" t="str">
        <f>county!B30</f>
        <v>Burke</v>
      </c>
      <c r="C35" s="67">
        <f>county!BS30</f>
        <v>67489</v>
      </c>
      <c r="D35" s="8">
        <f>county!BY30</f>
        <v>6728</v>
      </c>
      <c r="E35" s="8">
        <f>county!BV30</f>
        <v>39011</v>
      </c>
      <c r="F35" s="8">
        <f>county!CC30</f>
        <v>1504</v>
      </c>
      <c r="G35" s="8">
        <f t="shared" si="0"/>
        <v>113228</v>
      </c>
      <c r="H35" s="8">
        <f>county!CN30</f>
        <v>132</v>
      </c>
      <c r="I35" s="67">
        <f>county!CI30+county!CH30</f>
        <v>6231</v>
      </c>
      <c r="J35" s="67">
        <f>county!CJ30+county!CK30</f>
        <v>3256</v>
      </c>
      <c r="K35" s="67">
        <f>county!CD30</f>
        <v>28215</v>
      </c>
      <c r="L35" s="160">
        <f>county!CL30</f>
        <v>0</v>
      </c>
    </row>
    <row r="36" spans="1:12" x14ac:dyDescent="0.2">
      <c r="A36" s="116" t="str">
        <f>county!A31</f>
        <v>NC0024</v>
      </c>
      <c r="B36" s="116" t="str">
        <f>county!B31</f>
        <v>Cleveland</v>
      </c>
      <c r="C36" s="67">
        <f>county!BS31</f>
        <v>82884</v>
      </c>
      <c r="D36" s="8" t="s">
        <v>2305</v>
      </c>
      <c r="E36" s="8">
        <f>county!BV31</f>
        <v>44565</v>
      </c>
      <c r="F36" s="8">
        <f>county!CC31</f>
        <v>4329</v>
      </c>
      <c r="G36" s="8">
        <f t="shared" si="0"/>
        <v>127449</v>
      </c>
      <c r="H36" s="8">
        <f>county!CN31</f>
        <v>93</v>
      </c>
      <c r="I36" s="67">
        <f>county!CI31+county!CH31</f>
        <v>9885</v>
      </c>
      <c r="J36" s="67">
        <f>county!CJ31+county!CK31</f>
        <v>4701</v>
      </c>
      <c r="K36" s="67">
        <f>county!CD31</f>
        <v>36946</v>
      </c>
      <c r="L36" s="160">
        <f>county!CL31</f>
        <v>0</v>
      </c>
    </row>
    <row r="37" spans="1:12" x14ac:dyDescent="0.2">
      <c r="A37" s="116" t="str">
        <f>county!A32</f>
        <v>NC0022</v>
      </c>
      <c r="B37" s="116" t="str">
        <f>county!B32</f>
        <v>Caldwell</v>
      </c>
      <c r="C37" s="67">
        <f>county!BS32</f>
        <v>89504</v>
      </c>
      <c r="D37" s="8">
        <f>county!BY32</f>
        <v>5309</v>
      </c>
      <c r="E37" s="8">
        <f>county!BV32</f>
        <v>37947</v>
      </c>
      <c r="F37" s="8">
        <f>county!CC32</f>
        <v>1227</v>
      </c>
      <c r="G37" s="8">
        <f t="shared" si="0"/>
        <v>132760</v>
      </c>
      <c r="H37" s="8">
        <f>county!CN32</f>
        <v>219</v>
      </c>
      <c r="I37" s="67">
        <f>county!CI32+county!CH32</f>
        <v>16419</v>
      </c>
      <c r="J37" s="67">
        <f>county!CJ32+county!CK32</f>
        <v>12190</v>
      </c>
      <c r="K37" s="67">
        <f>county!CD32</f>
        <v>42332</v>
      </c>
      <c r="L37" s="160">
        <f>county!CL32</f>
        <v>0</v>
      </c>
    </row>
    <row r="38" spans="1:12" x14ac:dyDescent="0.2">
      <c r="A38" s="116" t="str">
        <f>county!A33</f>
        <v>NC0108</v>
      </c>
      <c r="B38" s="116" t="str">
        <f>county!B33</f>
        <v>Orange</v>
      </c>
      <c r="C38" s="67">
        <f>county!BS33</f>
        <v>53630</v>
      </c>
      <c r="D38" s="8">
        <f>county!BY33</f>
        <v>4800</v>
      </c>
      <c r="E38" s="8">
        <f>county!BV33</f>
        <v>45962</v>
      </c>
      <c r="F38" s="8">
        <f>county!CC33</f>
        <v>257</v>
      </c>
      <c r="G38" s="8">
        <f t="shared" si="0"/>
        <v>104392</v>
      </c>
      <c r="H38" s="8">
        <f>county!CN33</f>
        <v>294</v>
      </c>
      <c r="I38" s="67">
        <f>county!CI33+county!CH33</f>
        <v>6003</v>
      </c>
      <c r="J38" s="67">
        <f>county!CJ33+county!CK33</f>
        <v>4852</v>
      </c>
      <c r="K38" s="67">
        <f>county!CD33</f>
        <v>28954</v>
      </c>
      <c r="L38" s="160">
        <f>county!CL33</f>
        <v>0</v>
      </c>
    </row>
    <row r="39" spans="1:12" x14ac:dyDescent="0.2">
      <c r="A39" s="116" t="str">
        <f>county!A34</f>
        <v>NC0066</v>
      </c>
      <c r="B39" s="116" t="str">
        <f>county!B34</f>
        <v>Wilson</v>
      </c>
      <c r="C39" s="67">
        <f>county!BS34</f>
        <v>118823</v>
      </c>
      <c r="D39" s="8">
        <f>county!BY34</f>
        <v>10545</v>
      </c>
      <c r="E39" s="8">
        <f>county!BV34</f>
        <v>66667</v>
      </c>
      <c r="F39" s="8">
        <f>county!CC34</f>
        <v>0</v>
      </c>
      <c r="G39" s="8">
        <f t="shared" si="0"/>
        <v>196035</v>
      </c>
      <c r="H39" s="8">
        <f>county!CN34</f>
        <v>199</v>
      </c>
      <c r="I39" s="67">
        <f>county!CI34+county!CH34</f>
        <v>3908</v>
      </c>
      <c r="J39" s="67">
        <f>county!CJ34+county!CK34</f>
        <v>4620</v>
      </c>
      <c r="K39" s="67">
        <f>county!CD34</f>
        <v>28539</v>
      </c>
      <c r="L39" s="160">
        <f>county!CL34</f>
        <v>0</v>
      </c>
    </row>
    <row r="40" spans="1:12" x14ac:dyDescent="0.2">
      <c r="A40" s="116" t="str">
        <f>county!A35</f>
        <v>NC0106</v>
      </c>
      <c r="B40" s="116" t="str">
        <f>county!B35</f>
        <v>Lincoln</v>
      </c>
      <c r="C40" s="67">
        <f>county!BS35</f>
        <v>97794</v>
      </c>
      <c r="D40" s="8">
        <f>county!BY35</f>
        <v>5296</v>
      </c>
      <c r="E40" s="8">
        <f>county!BV35</f>
        <v>45811</v>
      </c>
      <c r="F40" s="8">
        <f>county!CC35</f>
        <v>146</v>
      </c>
      <c r="G40" s="8">
        <f t="shared" si="0"/>
        <v>148901</v>
      </c>
      <c r="H40" s="8">
        <f>county!CN35</f>
        <v>184</v>
      </c>
      <c r="I40" s="67">
        <f>county!CI35+county!CH35</f>
        <v>20785</v>
      </c>
      <c r="J40" s="67">
        <f>county!CJ35+county!CK35</f>
        <v>5593</v>
      </c>
      <c r="K40" s="67">
        <f>county!CD35</f>
        <v>42880</v>
      </c>
      <c r="L40" s="160">
        <f>county!CL35</f>
        <v>1861</v>
      </c>
    </row>
    <row r="41" spans="1:12" x14ac:dyDescent="0.2">
      <c r="A41" s="116" t="str">
        <f>county!A36</f>
        <v>NC0056</v>
      </c>
      <c r="B41" s="116" t="str">
        <f>county!B36</f>
        <v>Rutherford</v>
      </c>
      <c r="C41" s="67">
        <f>county!BS36</f>
        <v>55201</v>
      </c>
      <c r="D41" s="8">
        <f>county!BY36</f>
        <v>2165</v>
      </c>
      <c r="E41" s="8">
        <f>county!BV36</f>
        <v>26101</v>
      </c>
      <c r="F41" s="8">
        <f>county!CC36</f>
        <v>23</v>
      </c>
      <c r="G41" s="8">
        <f t="shared" si="0"/>
        <v>83467</v>
      </c>
      <c r="H41" s="8">
        <f>county!CN36</f>
        <v>54</v>
      </c>
      <c r="I41" s="67">
        <f>county!CI36+county!CH36</f>
        <v>15915</v>
      </c>
      <c r="J41" s="67">
        <f>county!CJ36+county!CK36</f>
        <v>12319</v>
      </c>
      <c r="K41" s="67">
        <f>county!CD36</f>
        <v>42332</v>
      </c>
      <c r="L41" s="160">
        <f>county!CL36</f>
        <v>0</v>
      </c>
    </row>
    <row r="42" spans="1:12" x14ac:dyDescent="0.2">
      <c r="A42" s="116" t="str">
        <f>county!A37</f>
        <v>NC0104</v>
      </c>
      <c r="B42" s="116" t="str">
        <f>county!B37</f>
        <v>Chatham</v>
      </c>
      <c r="C42" s="67">
        <f>county!BS37</f>
        <v>61125</v>
      </c>
      <c r="D42" s="8">
        <f>county!BY37</f>
        <v>3857</v>
      </c>
      <c r="E42" s="8">
        <f>county!BV37</f>
        <v>30299</v>
      </c>
      <c r="F42" s="8">
        <f>county!CC37</f>
        <v>100</v>
      </c>
      <c r="G42" s="8">
        <f t="shared" si="0"/>
        <v>95281</v>
      </c>
      <c r="H42" s="8">
        <f>county!CN37</f>
        <v>178</v>
      </c>
      <c r="I42" s="67">
        <f>county!CI37+county!CH37</f>
        <v>5363</v>
      </c>
      <c r="J42" s="67">
        <f>county!CJ37+county!CK37</f>
        <v>6253</v>
      </c>
      <c r="K42" s="67">
        <f>county!CD37</f>
        <v>36945</v>
      </c>
      <c r="L42" s="160">
        <f>county!CL37</f>
        <v>0</v>
      </c>
    </row>
    <row r="43" spans="1:12" x14ac:dyDescent="0.2">
      <c r="A43" s="116" t="str">
        <f>county!A38</f>
        <v>NC0057</v>
      </c>
      <c r="B43" s="116" t="str">
        <f>county!B38</f>
        <v>Sampson</v>
      </c>
      <c r="C43" s="67">
        <f>county!BS38</f>
        <v>58305</v>
      </c>
      <c r="D43" s="8">
        <f>county!BY38</f>
        <v>3447</v>
      </c>
      <c r="E43" s="8">
        <f>county!BV38</f>
        <v>36166</v>
      </c>
      <c r="F43" s="8">
        <f>county!CC38</f>
        <v>0</v>
      </c>
      <c r="G43" s="8">
        <f t="shared" si="0"/>
        <v>97918</v>
      </c>
      <c r="H43" s="8">
        <f>county!CN38</f>
        <v>138</v>
      </c>
      <c r="I43" s="67">
        <f>county!CI38+county!CH38</f>
        <v>2990</v>
      </c>
      <c r="J43" s="67">
        <f>county!CJ38+county!CK38</f>
        <v>5778</v>
      </c>
      <c r="K43" s="67">
        <f>county!CD38</f>
        <v>36946</v>
      </c>
      <c r="L43" s="160">
        <f>county!CL38</f>
        <v>0</v>
      </c>
    </row>
    <row r="44" spans="1:12" x14ac:dyDescent="0.2">
      <c r="A44" s="116" t="str">
        <f>county!A39</f>
        <v>NC0033</v>
      </c>
      <c r="B44" s="116" t="str">
        <f>county!B39</f>
        <v>Franklin</v>
      </c>
      <c r="C44" s="67">
        <f>county!BS39</f>
        <v>57784</v>
      </c>
      <c r="D44" s="8">
        <f>county!BY39</f>
        <v>1807</v>
      </c>
      <c r="E44" s="8">
        <f>county!BV39</f>
        <v>35478</v>
      </c>
      <c r="F44" s="8">
        <f>county!CC39</f>
        <v>926</v>
      </c>
      <c r="G44" s="8">
        <f t="shared" si="0"/>
        <v>95069</v>
      </c>
      <c r="H44" s="8">
        <f>county!CN39</f>
        <v>107</v>
      </c>
      <c r="I44" s="67">
        <f>county!CI39+county!CH39</f>
        <v>7515</v>
      </c>
      <c r="J44" s="67">
        <f>county!CJ39+county!CK39</f>
        <v>3113</v>
      </c>
      <c r="K44" s="67">
        <f>county!CD39</f>
        <v>36946</v>
      </c>
      <c r="L44" s="160">
        <f>county!CL39</f>
        <v>0</v>
      </c>
    </row>
    <row r="45" spans="1:12" x14ac:dyDescent="0.2">
      <c r="A45" s="116" t="str">
        <f>county!A40</f>
        <v>NC0059</v>
      </c>
      <c r="B45" s="116" t="str">
        <f>county!B40</f>
        <v>Stanly</v>
      </c>
      <c r="C45" s="67">
        <f>county!BS40</f>
        <v>66841</v>
      </c>
      <c r="D45" s="8">
        <f>county!BY40</f>
        <v>3251</v>
      </c>
      <c r="E45" s="8">
        <f>county!BV40</f>
        <v>31411</v>
      </c>
      <c r="F45" s="8">
        <f>county!CC40</f>
        <v>5</v>
      </c>
      <c r="G45" s="8">
        <f t="shared" si="0"/>
        <v>101503</v>
      </c>
      <c r="H45" s="8">
        <f>county!CN40</f>
        <v>12</v>
      </c>
      <c r="I45" s="67">
        <f>county!CI40+county!CH40</f>
        <v>5621</v>
      </c>
      <c r="J45" s="67">
        <f>county!CJ40+county!CK40</f>
        <v>8269</v>
      </c>
      <c r="K45" s="67">
        <f>county!CD40</f>
        <v>36946</v>
      </c>
      <c r="L45" s="160">
        <f>county!CL40</f>
        <v>0</v>
      </c>
    </row>
    <row r="46" spans="1:12" x14ac:dyDescent="0.2">
      <c r="A46" s="116" t="str">
        <f>county!A41</f>
        <v>NC0029</v>
      </c>
      <c r="B46" s="116" t="str">
        <f>county!B41</f>
        <v>Duplin</v>
      </c>
      <c r="C46" s="67">
        <f>county!BS41</f>
        <v>38169</v>
      </c>
      <c r="D46" s="8" t="s">
        <v>2305</v>
      </c>
      <c r="E46" s="8">
        <f>county!BV41</f>
        <v>30285</v>
      </c>
      <c r="F46" s="8">
        <f>county!CC41</f>
        <v>991</v>
      </c>
      <c r="G46" s="8">
        <f t="shared" si="0"/>
        <v>68454</v>
      </c>
      <c r="H46" s="8">
        <f>county!CN41</f>
        <v>75</v>
      </c>
      <c r="I46" s="67">
        <f>county!CI41+county!CH41</f>
        <v>5721</v>
      </c>
      <c r="J46" s="67">
        <f>county!CJ41+county!CK41</f>
        <v>3145</v>
      </c>
      <c r="K46" s="67">
        <f>county!CD41</f>
        <v>28215</v>
      </c>
      <c r="L46" s="160">
        <f>county!CL41</f>
        <v>0</v>
      </c>
    </row>
    <row r="47" spans="1:12" x14ac:dyDescent="0.2">
      <c r="A47" s="116" t="str">
        <f>county!A42</f>
        <v>NC0038</v>
      </c>
      <c r="B47" s="116" t="str">
        <f>county!B42</f>
        <v>Haywood</v>
      </c>
      <c r="C47" s="67">
        <f>county!BS42</f>
        <v>94172</v>
      </c>
      <c r="D47" s="8">
        <f>county!BY42</f>
        <v>3906</v>
      </c>
      <c r="E47" s="8">
        <f>county!BV42</f>
        <v>37080</v>
      </c>
      <c r="F47" s="8">
        <f>county!CC42</f>
        <v>112</v>
      </c>
      <c r="G47" s="8">
        <f t="shared" si="0"/>
        <v>135158</v>
      </c>
      <c r="H47" s="8">
        <f>county!CN42</f>
        <v>253</v>
      </c>
      <c r="I47" s="67">
        <f>county!CI42+county!CH42</f>
        <v>20777</v>
      </c>
      <c r="J47" s="67">
        <f>county!CJ42+county!CK42</f>
        <v>8591</v>
      </c>
      <c r="K47" s="67">
        <f>county!CD42</f>
        <v>42582</v>
      </c>
      <c r="L47" s="160">
        <f>county!CL42</f>
        <v>32</v>
      </c>
    </row>
    <row r="48" spans="1:12" x14ac:dyDescent="0.2">
      <c r="A48" s="116" t="str">
        <f>county!A43</f>
        <v>NC0042</v>
      </c>
      <c r="B48" s="116" t="str">
        <f>county!B43</f>
        <v>Lee</v>
      </c>
      <c r="C48" s="67">
        <f>county!BS43</f>
        <v>88816</v>
      </c>
      <c r="D48" s="8">
        <f>county!BY43</f>
        <v>233</v>
      </c>
      <c r="E48" s="8">
        <f>county!BV43</f>
        <v>46695</v>
      </c>
      <c r="F48" s="8">
        <f>county!CC43</f>
        <v>382</v>
      </c>
      <c r="G48" s="8">
        <f t="shared" si="0"/>
        <v>135744</v>
      </c>
      <c r="H48" s="8">
        <f>county!CN43</f>
        <v>136</v>
      </c>
      <c r="I48" s="67">
        <f>county!CI43+county!CH43</f>
        <v>6832</v>
      </c>
      <c r="J48" s="67">
        <f>county!CJ43+county!CK43</f>
        <v>3644</v>
      </c>
      <c r="K48" s="67">
        <f>county!CD43</f>
        <v>36946</v>
      </c>
      <c r="L48" s="160">
        <f>county!CL43</f>
        <v>0</v>
      </c>
    </row>
    <row r="49" spans="1:12" x14ac:dyDescent="0.2">
      <c r="A49" s="116" t="str">
        <f>county!A44</f>
        <v>NC0025</v>
      </c>
      <c r="B49" s="116" t="str">
        <f>county!B44</f>
        <v>Columbus</v>
      </c>
      <c r="C49" s="67">
        <f>county!BS44</f>
        <v>114030</v>
      </c>
      <c r="D49" s="8">
        <f>county!BY44</f>
        <v>9812</v>
      </c>
      <c r="E49" s="8">
        <f>county!BV44</f>
        <v>53447</v>
      </c>
      <c r="F49" s="8">
        <f>county!CC44</f>
        <v>0</v>
      </c>
      <c r="G49" s="8">
        <f t="shared" si="0"/>
        <v>177289</v>
      </c>
      <c r="H49" s="8">
        <f>county!CN44</f>
        <v>351</v>
      </c>
      <c r="I49" s="67">
        <f>county!CI44+county!CH44</f>
        <v>3393</v>
      </c>
      <c r="J49" s="67">
        <f>county!CJ44+county!CK44</f>
        <v>5681</v>
      </c>
      <c r="K49" s="67">
        <f>county!CD44</f>
        <v>36946</v>
      </c>
      <c r="L49" s="160">
        <f>county!CL44</f>
        <v>0</v>
      </c>
    </row>
    <row r="50" spans="1:12" x14ac:dyDescent="0.2">
      <c r="A50" s="116" t="str">
        <f>county!A45</f>
        <v>NC0034</v>
      </c>
      <c r="B50" s="116" t="str">
        <f>county!B45</f>
        <v>Granville</v>
      </c>
      <c r="C50" s="67">
        <f>county!BS45</f>
        <v>78106</v>
      </c>
      <c r="D50" s="8">
        <f>county!BY45</f>
        <v>7122</v>
      </c>
      <c r="E50" s="8">
        <f>county!BV45</f>
        <v>36378</v>
      </c>
      <c r="F50" s="8">
        <f>county!CC45</f>
        <v>968</v>
      </c>
      <c r="G50" s="8">
        <f t="shared" si="0"/>
        <v>121606</v>
      </c>
      <c r="H50" s="8">
        <f>county!CN45</f>
        <v>217</v>
      </c>
      <c r="I50" s="67">
        <f>county!CI45+county!CH45</f>
        <v>10574</v>
      </c>
      <c r="J50" s="67">
        <f>county!CJ45+county!CK45</f>
        <v>7334</v>
      </c>
      <c r="K50" s="67">
        <f>county!CD45</f>
        <v>36946</v>
      </c>
      <c r="L50" s="160">
        <f>county!CL45</f>
        <v>0</v>
      </c>
    </row>
    <row r="51" spans="1:12" x14ac:dyDescent="0.2">
      <c r="A51" s="116" t="str">
        <f>county!A46</f>
        <v>NC0031</v>
      </c>
      <c r="B51" s="116" t="str">
        <f>county!B46</f>
        <v>Edgecombe</v>
      </c>
      <c r="C51" s="67">
        <f>county!BS46</f>
        <v>72592</v>
      </c>
      <c r="D51" s="8">
        <f>county!BY46</f>
        <v>568</v>
      </c>
      <c r="E51" s="8">
        <f>county!BV46</f>
        <v>35776</v>
      </c>
      <c r="F51" s="8">
        <f>county!CC46</f>
        <v>698</v>
      </c>
      <c r="G51" s="8">
        <f t="shared" si="0"/>
        <v>108936</v>
      </c>
      <c r="H51" s="8">
        <f>county!CN46</f>
        <v>108</v>
      </c>
      <c r="I51" s="67">
        <f>county!CI46+county!CH46</f>
        <v>3175</v>
      </c>
      <c r="J51" s="67">
        <f>county!CJ46+county!CK46</f>
        <v>756</v>
      </c>
      <c r="K51" s="67">
        <f>county!CD46</f>
        <v>28215</v>
      </c>
      <c r="L51" s="160">
        <f>county!CL46</f>
        <v>0</v>
      </c>
    </row>
    <row r="52" spans="1:12" x14ac:dyDescent="0.2">
      <c r="A52" s="116" t="str">
        <f>county!A47</f>
        <v>NC0049</v>
      </c>
      <c r="B52" s="116" t="str">
        <f>county!B47</f>
        <v>Pender</v>
      </c>
      <c r="C52" s="67">
        <f>county!BS47</f>
        <v>73185</v>
      </c>
      <c r="D52" s="8">
        <f>county!BY47</f>
        <v>2681</v>
      </c>
      <c r="E52" s="8">
        <f>county!BV47</f>
        <v>38096</v>
      </c>
      <c r="F52" s="8">
        <f>county!CC47</f>
        <v>1197</v>
      </c>
      <c r="G52" s="8">
        <f t="shared" si="0"/>
        <v>113962</v>
      </c>
      <c r="H52" s="8">
        <f>county!CN47</f>
        <v>97</v>
      </c>
      <c r="I52" s="67">
        <f>county!CI47+county!CH47</f>
        <v>4892</v>
      </c>
      <c r="J52" s="67">
        <f>county!CJ47+county!CK47</f>
        <v>3032</v>
      </c>
      <c r="K52" s="67">
        <f>county!CD47</f>
        <v>36946</v>
      </c>
      <c r="L52" s="160">
        <f>county!CL47</f>
        <v>0</v>
      </c>
    </row>
    <row r="53" spans="1:12" x14ac:dyDescent="0.2">
      <c r="A53" s="116" t="str">
        <f>county!A48</f>
        <v>NC0062</v>
      </c>
      <c r="B53" s="116" t="str">
        <f>county!B48</f>
        <v>Vance (Perry)</v>
      </c>
      <c r="C53" s="67">
        <f>county!BS48</f>
        <v>62157</v>
      </c>
      <c r="D53" s="8">
        <f>county!BY48</f>
        <v>4609</v>
      </c>
      <c r="E53" s="8">
        <f>county!BV48</f>
        <v>32936</v>
      </c>
      <c r="F53" s="8">
        <f>county!CC48</f>
        <v>0</v>
      </c>
      <c r="G53" s="8">
        <f t="shared" si="0"/>
        <v>99702</v>
      </c>
      <c r="H53" s="8">
        <f>county!CN48</f>
        <v>102</v>
      </c>
      <c r="I53" s="67">
        <f>county!CI48+county!CH48</f>
        <v>4565</v>
      </c>
      <c r="J53" s="67">
        <f>county!CJ48+county!CK48</f>
        <v>2098</v>
      </c>
      <c r="K53" s="67">
        <f>county!CD48</f>
        <v>36946</v>
      </c>
      <c r="L53" s="160">
        <f>county!CL48</f>
        <v>0</v>
      </c>
    </row>
    <row r="54" spans="1:12" x14ac:dyDescent="0.2">
      <c r="A54" s="116" t="str">
        <f>county!A49</f>
        <v>NC0044</v>
      </c>
      <c r="B54" s="116" t="str">
        <f>county!B49</f>
        <v>McDowell</v>
      </c>
      <c r="C54" s="67">
        <f>county!BS49</f>
        <v>71294</v>
      </c>
      <c r="D54" s="8">
        <f>county!BY49</f>
        <v>3950</v>
      </c>
      <c r="E54" s="8">
        <f>county!BV49</f>
        <v>25130</v>
      </c>
      <c r="F54" s="8">
        <f>county!CC49</f>
        <v>160</v>
      </c>
      <c r="G54" s="8">
        <f t="shared" si="0"/>
        <v>100374</v>
      </c>
      <c r="H54" s="8">
        <f>county!CN49</f>
        <v>153</v>
      </c>
      <c r="I54" s="67">
        <f>county!CI49+county!CH49</f>
        <v>7408</v>
      </c>
      <c r="J54" s="67">
        <f>county!CJ49+county!CK49</f>
        <v>6680</v>
      </c>
      <c r="K54" s="67">
        <f>county!CD49</f>
        <v>36946</v>
      </c>
      <c r="L54" s="160">
        <f>county!CL49</f>
        <v>0</v>
      </c>
    </row>
    <row r="55" spans="1:12" x14ac:dyDescent="0.2">
      <c r="A55" s="116" t="str">
        <f>county!A50</f>
        <v>NC0028</v>
      </c>
      <c r="B55" s="116" t="str">
        <f>county!B50</f>
        <v>Davie</v>
      </c>
      <c r="C55" s="67">
        <f>county!BS50</f>
        <v>46667</v>
      </c>
      <c r="D55" s="8">
        <f>county!BY50</f>
        <v>3180</v>
      </c>
      <c r="E55" s="8">
        <f>county!BV50</f>
        <v>24269</v>
      </c>
      <c r="F55" s="8">
        <f>county!CC50</f>
        <v>275</v>
      </c>
      <c r="G55" s="8">
        <f t="shared" si="0"/>
        <v>74116</v>
      </c>
      <c r="H55" s="8">
        <f>county!CN50</f>
        <v>75</v>
      </c>
      <c r="I55" s="67">
        <f>county!CI50+county!CH50</f>
        <v>6447</v>
      </c>
      <c r="J55" s="67">
        <f>county!CJ50+county!CK50</f>
        <v>2667</v>
      </c>
      <c r="K55" s="67">
        <f>county!CD50</f>
        <v>45159</v>
      </c>
      <c r="L55" s="160">
        <f>county!CL50</f>
        <v>0</v>
      </c>
    </row>
    <row r="56" spans="1:12" x14ac:dyDescent="0.2">
      <c r="A56" s="116" t="str">
        <f>county!A51</f>
        <v>NC0109</v>
      </c>
      <c r="B56" s="116" t="str">
        <f>county!B51</f>
        <v>Person</v>
      </c>
      <c r="C56" s="67">
        <f>county!BS51</f>
        <v>26699</v>
      </c>
      <c r="D56" s="8">
        <f>county!BY51</f>
        <v>1817</v>
      </c>
      <c r="E56" s="8">
        <f>county!BV51</f>
        <v>20074</v>
      </c>
      <c r="F56" s="8">
        <f>county!CC51</f>
        <v>25</v>
      </c>
      <c r="G56" s="8">
        <f t="shared" si="0"/>
        <v>48590</v>
      </c>
      <c r="H56" s="8">
        <f>county!CN51</f>
        <v>98</v>
      </c>
      <c r="I56" s="67">
        <f>county!CI51+county!CH51</f>
        <v>7483</v>
      </c>
      <c r="J56" s="67">
        <f>county!CJ51+county!CK51</f>
        <v>1631</v>
      </c>
      <c r="K56" s="67">
        <f>county!CD51</f>
        <v>37013</v>
      </c>
      <c r="L56" s="160">
        <f>county!CL51</f>
        <v>0</v>
      </c>
    </row>
    <row r="57" spans="1:12" x14ac:dyDescent="0.2">
      <c r="A57" s="116" t="str">
        <f>county!A52</f>
        <v>NC0036</v>
      </c>
      <c r="B57" s="116" t="str">
        <f>county!B52</f>
        <v>Halifax</v>
      </c>
      <c r="C57" s="67">
        <f>county!BS52</f>
        <v>67273</v>
      </c>
      <c r="D57" s="8" t="s">
        <v>2305</v>
      </c>
      <c r="E57" s="8">
        <f>county!BV52</f>
        <v>25926</v>
      </c>
      <c r="F57" s="8">
        <f>county!CC52</f>
        <v>2500</v>
      </c>
      <c r="G57" s="8">
        <f t="shared" si="0"/>
        <v>93199</v>
      </c>
      <c r="H57" s="8">
        <f>county!CN52</f>
        <v>62</v>
      </c>
      <c r="I57" s="67">
        <f>county!CI52+county!CH52</f>
        <v>2719</v>
      </c>
      <c r="J57" s="67">
        <f>county!CJ52+county!CK52</f>
        <v>563</v>
      </c>
      <c r="K57" s="67">
        <f>county!CD52</f>
        <v>28215</v>
      </c>
      <c r="L57" s="160">
        <f>county!CL52</f>
        <v>0</v>
      </c>
    </row>
    <row r="58" spans="1:12" x14ac:dyDescent="0.2">
      <c r="A58" s="116" t="str">
        <f>county!A53</f>
        <v>NC0016</v>
      </c>
      <c r="B58" s="116" t="str">
        <f>county!B53</f>
        <v>Alexander</v>
      </c>
      <c r="C58" s="67">
        <f>county!BS53</f>
        <v>35858</v>
      </c>
      <c r="D58" s="8" t="s">
        <v>2305</v>
      </c>
      <c r="E58" s="8">
        <f>county!BV53</f>
        <v>23542</v>
      </c>
      <c r="F58" s="8">
        <f>county!CC53</f>
        <v>0</v>
      </c>
      <c r="G58" s="8">
        <f t="shared" si="0"/>
        <v>59400</v>
      </c>
      <c r="H58" s="8">
        <f>county!CN53</f>
        <v>71</v>
      </c>
      <c r="I58" s="67">
        <f>county!CI53+county!CH53</f>
        <v>4507</v>
      </c>
      <c r="J58" s="67">
        <f>county!CJ53+county!CK53</f>
        <v>5133</v>
      </c>
      <c r="K58" s="67">
        <f>county!CD53</f>
        <v>28215</v>
      </c>
      <c r="L58" s="160">
        <f>county!CL53</f>
        <v>0</v>
      </c>
    </row>
    <row r="59" spans="1:12" x14ac:dyDescent="0.2">
      <c r="A59" s="116" t="str">
        <f>county!A54</f>
        <v>NC0058</v>
      </c>
      <c r="B59" s="116" t="str">
        <f>county!B54</f>
        <v>Scotland</v>
      </c>
      <c r="C59" s="67">
        <f>county!BS54</f>
        <v>25650</v>
      </c>
      <c r="D59" s="8">
        <f>county!BY54</f>
        <v>1796</v>
      </c>
      <c r="E59" s="8">
        <f>county!BV54</f>
        <v>13914</v>
      </c>
      <c r="F59" s="8">
        <f>county!CC54</f>
        <v>0</v>
      </c>
      <c r="G59" s="8">
        <f t="shared" si="0"/>
        <v>41360</v>
      </c>
      <c r="H59" s="8">
        <f>county!CN54</f>
        <v>50</v>
      </c>
      <c r="I59" s="67">
        <f>county!CI54+county!CH54</f>
        <v>3258</v>
      </c>
      <c r="J59" s="67">
        <f>county!CJ54+county!CK54</f>
        <v>1958</v>
      </c>
      <c r="K59" s="67">
        <f>county!CD54</f>
        <v>28215</v>
      </c>
      <c r="L59" s="160">
        <f>county!CL54</f>
        <v>0</v>
      </c>
    </row>
    <row r="60" spans="1:12" x14ac:dyDescent="0.2">
      <c r="A60" s="116" t="str">
        <f>county!A55</f>
        <v>NC0017</v>
      </c>
      <c r="B60" s="116" t="str">
        <f>county!B55</f>
        <v>Bladen</v>
      </c>
      <c r="C60" s="67">
        <f>county!BS55</f>
        <v>39510</v>
      </c>
      <c r="D60" s="8" t="s">
        <v>2305</v>
      </c>
      <c r="E60" s="8">
        <f>county!BV55</f>
        <v>15333</v>
      </c>
      <c r="F60" s="8">
        <f>county!CC55</f>
        <v>726</v>
      </c>
      <c r="G60" s="8">
        <f t="shared" si="0"/>
        <v>54843</v>
      </c>
      <c r="H60" s="8">
        <f>county!CN55</f>
        <v>37</v>
      </c>
      <c r="I60" s="67">
        <f>county!CI55+county!CH55</f>
        <v>3262</v>
      </c>
      <c r="J60" s="67">
        <f>county!CJ55+county!CK55</f>
        <v>4579</v>
      </c>
      <c r="K60" s="67">
        <f>county!CD55</f>
        <v>28215</v>
      </c>
      <c r="L60" s="160">
        <f>county!CL55</f>
        <v>0</v>
      </c>
    </row>
    <row r="61" spans="1:12" x14ac:dyDescent="0.2">
      <c r="A61" s="116" t="str">
        <f>county!A56</f>
        <v>NC0060</v>
      </c>
      <c r="B61" s="116" t="str">
        <f>county!B56</f>
        <v>Transylvania</v>
      </c>
      <c r="C61" s="67">
        <f>county!BS56</f>
        <v>75415</v>
      </c>
      <c r="D61" s="8">
        <f>county!BY56</f>
        <v>6510</v>
      </c>
      <c r="E61" s="8">
        <f>county!BV56</f>
        <v>32968</v>
      </c>
      <c r="F61" s="8">
        <f>county!CC56</f>
        <v>286</v>
      </c>
      <c r="G61" s="8">
        <f t="shared" si="0"/>
        <v>114893</v>
      </c>
      <c r="H61" s="8">
        <f>county!CN56</f>
        <v>113</v>
      </c>
      <c r="I61" s="67">
        <f>county!CI56+county!CH56</f>
        <v>17501</v>
      </c>
      <c r="J61" s="67">
        <f>county!CJ56+county!CK56</f>
        <v>6387</v>
      </c>
      <c r="K61" s="67">
        <f>county!CD56</f>
        <v>44411</v>
      </c>
      <c r="L61" s="160">
        <f>county!CL56</f>
        <v>0</v>
      </c>
    </row>
    <row r="62" spans="1:12" x14ac:dyDescent="0.2">
      <c r="A62" s="116" t="str">
        <f>county!A57</f>
        <v>NC0107</v>
      </c>
      <c r="B62" s="116" t="str">
        <f>county!B57</f>
        <v>Caswell</v>
      </c>
      <c r="C62" s="67">
        <f>county!BS57</f>
        <v>28257</v>
      </c>
      <c r="D62" s="8">
        <f>county!BY57</f>
        <v>1518</v>
      </c>
      <c r="E62" s="8">
        <f>county!BV57</f>
        <v>16642</v>
      </c>
      <c r="F62" s="8">
        <f>county!CC57</f>
        <v>774</v>
      </c>
      <c r="G62" s="8">
        <f t="shared" si="0"/>
        <v>46417</v>
      </c>
      <c r="H62" s="8">
        <f>county!CN57</f>
        <v>39</v>
      </c>
      <c r="I62" s="67">
        <f>county!CI57+county!CH57</f>
        <v>2834</v>
      </c>
      <c r="J62" s="67">
        <f>county!CJ57+county!CK57</f>
        <v>1982</v>
      </c>
      <c r="K62" s="67">
        <f>county!CD57</f>
        <v>36946</v>
      </c>
      <c r="L62" s="160">
        <f>county!CL57</f>
        <v>0</v>
      </c>
    </row>
    <row r="63" spans="1:12" x14ac:dyDescent="0.2">
      <c r="A63" s="116" t="str">
        <f>county!A58</f>
        <v>NC0043</v>
      </c>
      <c r="B63" s="116" t="str">
        <f>county!B58</f>
        <v>Madison</v>
      </c>
      <c r="C63" s="67">
        <f>county!BS58</f>
        <v>43062</v>
      </c>
      <c r="D63" s="8">
        <f>county!BY58</f>
        <v>3086</v>
      </c>
      <c r="E63" s="8">
        <f>county!BV58</f>
        <v>21553</v>
      </c>
      <c r="F63" s="8">
        <f>county!CC58</f>
        <v>423</v>
      </c>
      <c r="G63" s="8">
        <f t="shared" si="0"/>
        <v>67701</v>
      </c>
      <c r="H63" s="8">
        <f>county!CN58</f>
        <v>60</v>
      </c>
      <c r="I63" s="67">
        <f>county!CI58+county!CH58</f>
        <v>4982</v>
      </c>
      <c r="J63" s="67">
        <f>county!CJ58+county!CK58</f>
        <v>6311</v>
      </c>
      <c r="K63" s="67">
        <f>county!CD58</f>
        <v>28215</v>
      </c>
      <c r="L63" s="160">
        <f>county!CL58</f>
        <v>0</v>
      </c>
    </row>
    <row r="64" spans="1:12" x14ac:dyDescent="0.2">
      <c r="A64" s="116" t="str">
        <f>county!A59</f>
        <v>NC0101</v>
      </c>
      <c r="B64" s="116" t="str">
        <f>county!B59</f>
        <v>Warren</v>
      </c>
      <c r="C64" s="67">
        <f>county!BS59</f>
        <v>22528</v>
      </c>
      <c r="D64" s="8" t="s">
        <v>2305</v>
      </c>
      <c r="E64" s="8">
        <f>county!BV59</f>
        <v>7916</v>
      </c>
      <c r="F64" s="8">
        <f>county!CC59</f>
        <v>0</v>
      </c>
      <c r="G64" s="8">
        <f t="shared" si="0"/>
        <v>30444</v>
      </c>
      <c r="H64" s="8">
        <f>county!CN59</f>
        <v>129</v>
      </c>
      <c r="I64" s="67">
        <f>county!CI59+county!CH59</f>
        <v>3156</v>
      </c>
      <c r="J64" s="67">
        <f>county!CJ59+county!CK59</f>
        <v>3064</v>
      </c>
      <c r="K64" s="67">
        <f>county!CD59</f>
        <v>30982</v>
      </c>
      <c r="L64" s="160">
        <f>county!CL59</f>
        <v>0</v>
      </c>
    </row>
    <row r="65" spans="1:12" x14ac:dyDescent="0.2">
      <c r="A65" s="116" t="str">
        <f>county!A60</f>
        <v>NC0051</v>
      </c>
      <c r="B65" s="116" t="str">
        <f>county!B60</f>
        <v>Polk</v>
      </c>
      <c r="C65" s="67">
        <f>county!BS60</f>
        <v>44299</v>
      </c>
      <c r="D65" s="8" t="s">
        <v>2305</v>
      </c>
      <c r="E65" s="8">
        <f>county!BV60</f>
        <v>15151</v>
      </c>
      <c r="F65" s="8">
        <f>county!CC60</f>
        <v>82</v>
      </c>
      <c r="G65" s="8">
        <f t="shared" si="0"/>
        <v>59450</v>
      </c>
      <c r="H65" s="8">
        <f>county!CN60</f>
        <v>157</v>
      </c>
      <c r="I65" s="67">
        <f>county!CI60+county!CH60</f>
        <v>14647</v>
      </c>
      <c r="J65" s="67">
        <f>county!CJ60+county!CK60</f>
        <v>7138</v>
      </c>
      <c r="K65" s="67">
        <f>county!CD60</f>
        <v>42332</v>
      </c>
      <c r="L65" s="160">
        <f>county!CL60</f>
        <v>0</v>
      </c>
    </row>
    <row r="66" spans="1:12" ht="13.5" thickBot="1" x14ac:dyDescent="0.25">
      <c r="A66" s="687" t="s">
        <v>2888</v>
      </c>
      <c r="B66" s="688"/>
      <c r="C66" s="163">
        <f>AVERAGE(C8:C65)</f>
        <v>134531.62068965516</v>
      </c>
      <c r="D66" s="163">
        <f t="shared" ref="D66:L66" si="1">AVERAGE(D8:D65)</f>
        <v>10140.113636363636</v>
      </c>
      <c r="E66" s="163">
        <f t="shared" si="1"/>
        <v>80532.137931034478</v>
      </c>
      <c r="F66" s="163">
        <f t="shared" si="1"/>
        <v>2754.5862068965516</v>
      </c>
      <c r="G66" s="163">
        <f t="shared" si="1"/>
        <v>222756.25862068965</v>
      </c>
      <c r="H66" s="163">
        <f t="shared" si="1"/>
        <v>298.32758620689657</v>
      </c>
      <c r="I66" s="163">
        <f t="shared" si="1"/>
        <v>108346.77586206897</v>
      </c>
      <c r="J66" s="163">
        <f t="shared" si="1"/>
        <v>10718.103448275862</v>
      </c>
      <c r="K66" s="163">
        <f t="shared" si="1"/>
        <v>37672</v>
      </c>
      <c r="L66" s="167">
        <f t="shared" si="1"/>
        <v>52.086206896551722</v>
      </c>
    </row>
    <row r="67" spans="1:12" ht="14.25" thickTop="1" thickBot="1" x14ac:dyDescent="0.25">
      <c r="A67" s="677" t="s">
        <v>2886</v>
      </c>
      <c r="B67" s="677"/>
      <c r="C67" s="155"/>
      <c r="D67" s="155"/>
      <c r="E67" s="155"/>
      <c r="F67" s="156"/>
      <c r="G67" s="155"/>
      <c r="H67" s="155"/>
      <c r="I67" s="155"/>
      <c r="J67" s="155"/>
      <c r="K67" s="155"/>
      <c r="L67" s="157"/>
    </row>
    <row r="68" spans="1:12" ht="13.5" thickTop="1" x14ac:dyDescent="0.2">
      <c r="A68" s="121" t="str">
        <f>regional!A3</f>
        <v>NC0015</v>
      </c>
      <c r="B68" s="121" t="str">
        <f>regional!B3</f>
        <v>Sandhill</v>
      </c>
      <c r="C68" s="67">
        <f>regional!BS3</f>
        <v>224450</v>
      </c>
      <c r="D68" s="8">
        <f>regional!BY3</f>
        <v>5831</v>
      </c>
      <c r="E68" s="8">
        <f>regional!BV3</f>
        <v>102823</v>
      </c>
      <c r="F68" s="8">
        <f>regional!CC3</f>
        <v>9079</v>
      </c>
      <c r="G68" s="8">
        <f>SUM(C68:E68)</f>
        <v>333104</v>
      </c>
      <c r="H68" s="8">
        <f>regional!CN3</f>
        <v>526</v>
      </c>
      <c r="I68" s="67">
        <f>regional!CI3+regional!CH3</f>
        <v>9748</v>
      </c>
      <c r="J68" s="67">
        <f>regional!CJ3+regional!CK3</f>
        <v>17333</v>
      </c>
      <c r="K68" s="67">
        <f>regional!CD3</f>
        <v>28875</v>
      </c>
      <c r="L68" s="160">
        <f>regional!CL3</f>
        <v>0</v>
      </c>
    </row>
    <row r="69" spans="1:12" x14ac:dyDescent="0.2">
      <c r="A69" s="121" t="str">
        <f>regional!A4</f>
        <v>NC0006</v>
      </c>
      <c r="B69" s="121" t="str">
        <f>regional!B4</f>
        <v>CPC</v>
      </c>
      <c r="C69" s="67">
        <f>regional!BS4</f>
        <v>221349</v>
      </c>
      <c r="D69" s="8">
        <f>regional!BY4</f>
        <v>10254</v>
      </c>
      <c r="E69" s="8">
        <f>regional!BV4</f>
        <v>101812</v>
      </c>
      <c r="F69" s="8">
        <f>regional!CC4</f>
        <v>2178</v>
      </c>
      <c r="G69" s="8">
        <f t="shared" ref="G69:G79" si="2">SUM(C69:E69)</f>
        <v>333415</v>
      </c>
      <c r="H69" s="8">
        <f>regional!CN4</f>
        <v>534</v>
      </c>
      <c r="I69" s="67">
        <f>regional!CI4+regional!CH4</f>
        <v>20939</v>
      </c>
      <c r="J69" s="67">
        <f>regional!CJ4+regional!CK4</f>
        <v>12435</v>
      </c>
      <c r="K69" s="67">
        <f>regional!CD4</f>
        <v>28226</v>
      </c>
      <c r="L69" s="160">
        <f>regional!CL4</f>
        <v>0</v>
      </c>
    </row>
    <row r="70" spans="1:12" x14ac:dyDescent="0.2">
      <c r="A70" s="121" t="str">
        <f>regional!A5</f>
        <v>NC0013</v>
      </c>
      <c r="B70" s="121" t="str">
        <f>regional!B5</f>
        <v>Northwestern</v>
      </c>
      <c r="C70" s="67">
        <f>regional!BS5</f>
        <v>206157</v>
      </c>
      <c r="D70" s="8">
        <f>regional!BY5</f>
        <v>14099</v>
      </c>
      <c r="E70" s="8">
        <f>regional!BV5</f>
        <v>137098</v>
      </c>
      <c r="F70" s="8">
        <f>regional!CC5</f>
        <v>0</v>
      </c>
      <c r="G70" s="8">
        <f t="shared" si="2"/>
        <v>357354</v>
      </c>
      <c r="H70" s="8">
        <f>regional!CN5</f>
        <v>212</v>
      </c>
      <c r="I70" s="67">
        <f>regional!CI5+regional!CH5</f>
        <v>9626</v>
      </c>
      <c r="J70" s="67">
        <f>regional!CJ5+regional!CK5</f>
        <v>15214</v>
      </c>
      <c r="K70" s="67">
        <f>regional!CD5</f>
        <v>28983</v>
      </c>
      <c r="L70" s="160">
        <f>regional!CL5</f>
        <v>0</v>
      </c>
    </row>
    <row r="71" spans="1:12" x14ac:dyDescent="0.2">
      <c r="A71" s="121" t="str">
        <f>regional!A6</f>
        <v>NC0002</v>
      </c>
      <c r="B71" s="121" t="str">
        <f>regional!B6</f>
        <v>Appalachian</v>
      </c>
      <c r="C71" s="67">
        <f>regional!BS6</f>
        <v>156808</v>
      </c>
      <c r="D71" s="8">
        <f>regional!BY6</f>
        <v>11747</v>
      </c>
      <c r="E71" s="8">
        <f>regional!BV6</f>
        <v>68815</v>
      </c>
      <c r="F71" s="8">
        <f>regional!CC6</f>
        <v>3807</v>
      </c>
      <c r="G71" s="8">
        <f t="shared" si="2"/>
        <v>237370</v>
      </c>
      <c r="H71" s="8">
        <f>regional!CN6</f>
        <v>286</v>
      </c>
      <c r="I71" s="67">
        <f>regional!CI6+regional!CH6</f>
        <v>10139</v>
      </c>
      <c r="J71" s="67">
        <f>regional!CJ6+regional!CK6</f>
        <v>9875</v>
      </c>
      <c r="K71" s="67">
        <f>regional!CD6</f>
        <v>29824</v>
      </c>
      <c r="L71" s="160">
        <f>regional!CL6</f>
        <v>1</v>
      </c>
    </row>
    <row r="72" spans="1:12" x14ac:dyDescent="0.2">
      <c r="A72" s="121" t="str">
        <f>regional!A7</f>
        <v>NC0007</v>
      </c>
      <c r="B72" s="121" t="str">
        <f>regional!B7</f>
        <v>East Albemarle</v>
      </c>
      <c r="C72" s="67">
        <f>regional!BS7</f>
        <v>137986</v>
      </c>
      <c r="D72" s="8">
        <f>regional!BY7</f>
        <v>6576</v>
      </c>
      <c r="E72" s="8">
        <f>regional!BV7</f>
        <v>64401</v>
      </c>
      <c r="F72" s="8">
        <f>regional!CC7</f>
        <v>8125</v>
      </c>
      <c r="G72" s="8">
        <f t="shared" si="2"/>
        <v>208963</v>
      </c>
      <c r="H72" s="8">
        <f>regional!CN7</f>
        <v>124</v>
      </c>
      <c r="I72" s="67">
        <f>regional!CI7+regional!CH7</f>
        <v>10780</v>
      </c>
      <c r="J72" s="67">
        <f>regional!CJ7+regional!CK7</f>
        <v>14456</v>
      </c>
      <c r="K72" s="67">
        <f>regional!CD7</f>
        <v>29006</v>
      </c>
      <c r="L72" s="160">
        <f>regional!CL7</f>
        <v>0</v>
      </c>
    </row>
    <row r="73" spans="1:12" x14ac:dyDescent="0.2">
      <c r="A73" s="121" t="str">
        <f>regional!A8</f>
        <v>NC0012</v>
      </c>
      <c r="B73" s="121" t="str">
        <f>regional!B8</f>
        <v>Neuse</v>
      </c>
      <c r="C73" s="67">
        <f>regional!BS8</f>
        <v>133562</v>
      </c>
      <c r="D73" s="8">
        <f>regional!BY8</f>
        <v>12216</v>
      </c>
      <c r="E73" s="8">
        <f>regional!BV8</f>
        <v>53734</v>
      </c>
      <c r="F73" s="8">
        <f>regional!CC8</f>
        <v>184</v>
      </c>
      <c r="G73" s="8">
        <f t="shared" si="2"/>
        <v>199512</v>
      </c>
      <c r="H73" s="8">
        <f>regional!CN8</f>
        <v>448</v>
      </c>
      <c r="I73" s="67">
        <f>regional!CI8+regional!CH8</f>
        <v>14807</v>
      </c>
      <c r="J73" s="67">
        <f>regional!CJ8+regional!CK8</f>
        <v>11497</v>
      </c>
      <c r="K73" s="67">
        <f>regional!CD8</f>
        <v>28636</v>
      </c>
      <c r="L73" s="160">
        <f>regional!CL8</f>
        <v>49</v>
      </c>
    </row>
    <row r="74" spans="1:12" x14ac:dyDescent="0.2">
      <c r="A74" s="121" t="str">
        <f>regional!A9</f>
        <v>NC0008</v>
      </c>
      <c r="B74" s="121" t="str">
        <f>regional!B9</f>
        <v>Fontana</v>
      </c>
      <c r="C74" s="67">
        <f>regional!BS9</f>
        <v>142183</v>
      </c>
      <c r="D74" s="8">
        <f>regional!BY9</f>
        <v>6969</v>
      </c>
      <c r="E74" s="8">
        <f>regional!BV9</f>
        <v>67665</v>
      </c>
      <c r="F74" s="8">
        <f>regional!CC9</f>
        <v>11397</v>
      </c>
      <c r="G74" s="8">
        <f t="shared" si="2"/>
        <v>216817</v>
      </c>
      <c r="H74" s="8">
        <f>regional!CN9</f>
        <v>491</v>
      </c>
      <c r="I74" s="67">
        <f>regional!CI9+regional!CH9</f>
        <v>11355</v>
      </c>
      <c r="J74" s="67">
        <f>regional!CJ9+regional!CK9</f>
        <v>14761</v>
      </c>
      <c r="K74" s="67">
        <f>regional!CD9</f>
        <v>37134</v>
      </c>
      <c r="L74" s="160">
        <f>regional!CL9</f>
        <v>0</v>
      </c>
    </row>
    <row r="75" spans="1:12" x14ac:dyDescent="0.2">
      <c r="A75" s="121" t="str">
        <f>regional!A10</f>
        <v>NC0001</v>
      </c>
      <c r="B75" s="121" t="str">
        <f>regional!B10</f>
        <v>Albemarle</v>
      </c>
      <c r="C75" s="67">
        <f>regional!BS10</f>
        <v>105775</v>
      </c>
      <c r="D75" s="8">
        <f>regional!BY10</f>
        <v>6140</v>
      </c>
      <c r="E75" s="8">
        <f>regional!BV10</f>
        <v>65244</v>
      </c>
      <c r="F75" s="8">
        <f>regional!CC10</f>
        <v>0</v>
      </c>
      <c r="G75" s="8">
        <f t="shared" si="2"/>
        <v>177159</v>
      </c>
      <c r="H75" s="8">
        <f>regional!CN10</f>
        <v>127</v>
      </c>
      <c r="I75" s="67">
        <f>regional!CI10+regional!CH10</f>
        <v>9761</v>
      </c>
      <c r="J75" s="67">
        <f>regional!CJ10+regional!CK10</f>
        <v>12059</v>
      </c>
      <c r="K75" s="67">
        <f>regional!CD10</f>
        <v>28215</v>
      </c>
      <c r="L75" s="160">
        <f>regional!CL10</f>
        <v>0</v>
      </c>
    </row>
    <row r="76" spans="1:12" x14ac:dyDescent="0.2">
      <c r="A76" s="121" t="str">
        <f>regional!A11</f>
        <v>NC0004</v>
      </c>
      <c r="B76" s="121" t="str">
        <f>regional!B11</f>
        <v>BHM</v>
      </c>
      <c r="C76" s="67">
        <f>regional!BS11</f>
        <v>80255</v>
      </c>
      <c r="D76" s="8" t="s">
        <v>2305</v>
      </c>
      <c r="E76" s="8">
        <f>regional!BV11</f>
        <v>38400</v>
      </c>
      <c r="F76" s="8">
        <f>regional!CC11</f>
        <v>19801</v>
      </c>
      <c r="G76" s="8">
        <f t="shared" si="2"/>
        <v>118655</v>
      </c>
      <c r="H76" s="8">
        <f>regional!CN11</f>
        <v>81</v>
      </c>
      <c r="I76" s="67">
        <f>regional!CI11+regional!CH11</f>
        <v>4013</v>
      </c>
      <c r="J76" s="67">
        <f>regional!CJ11+regional!CK11</f>
        <v>7755</v>
      </c>
      <c r="K76" s="67">
        <f>regional!CD11</f>
        <v>28215</v>
      </c>
      <c r="L76" s="160">
        <f>regional!CL11</f>
        <v>0</v>
      </c>
    </row>
    <row r="77" spans="1:12" x14ac:dyDescent="0.2">
      <c r="A77" s="121" t="str">
        <f>regional!A12</f>
        <v>NC0003</v>
      </c>
      <c r="B77" s="121" t="str">
        <f>regional!B12</f>
        <v>AMY</v>
      </c>
      <c r="C77" s="67">
        <f>regional!BS12</f>
        <v>120840</v>
      </c>
      <c r="D77" s="8">
        <f>regional!BY12</f>
        <v>19899</v>
      </c>
      <c r="E77" s="8">
        <f>regional!BV12</f>
        <v>11917</v>
      </c>
      <c r="F77" s="8">
        <f>regional!CC12</f>
        <v>9543</v>
      </c>
      <c r="G77" s="8">
        <f t="shared" si="2"/>
        <v>152656</v>
      </c>
      <c r="H77" s="8">
        <f>regional!CN12</f>
        <v>76</v>
      </c>
      <c r="I77" s="67">
        <f>regional!CI12+regional!CH12</f>
        <v>5101</v>
      </c>
      <c r="J77" s="67">
        <f>regional!CJ12+regional!CK12</f>
        <v>3838</v>
      </c>
      <c r="K77" s="67">
        <f>regional!CD12</f>
        <v>28215</v>
      </c>
      <c r="L77" s="160">
        <f>regional!CL12</f>
        <v>0</v>
      </c>
    </row>
    <row r="78" spans="1:12" x14ac:dyDescent="0.2">
      <c r="A78" s="121" t="str">
        <f>regional!A13</f>
        <v>NC0011</v>
      </c>
      <c r="B78" s="121" t="str">
        <f>regional!B13</f>
        <v>Nantahala</v>
      </c>
      <c r="C78" s="67">
        <f>regional!BS13</f>
        <v>100660</v>
      </c>
      <c r="D78" s="8">
        <f>regional!BY13</f>
        <v>5145</v>
      </c>
      <c r="E78" s="8">
        <f>regional!BV13</f>
        <v>39250</v>
      </c>
      <c r="F78" s="8">
        <f>regional!CC13</f>
        <v>0</v>
      </c>
      <c r="G78" s="8">
        <f t="shared" si="2"/>
        <v>145055</v>
      </c>
      <c r="H78" s="8">
        <f>regional!CN13</f>
        <v>225</v>
      </c>
      <c r="I78" s="67">
        <f>regional!CI13+regional!CH13</f>
        <v>8444</v>
      </c>
      <c r="J78" s="67">
        <f>regional!CJ13+regional!CK13</f>
        <v>11155</v>
      </c>
      <c r="K78" s="67">
        <f>regional!CD13</f>
        <v>28215</v>
      </c>
      <c r="L78" s="160">
        <f>regional!CL13</f>
        <v>0</v>
      </c>
    </row>
    <row r="79" spans="1:12" x14ac:dyDescent="0.2">
      <c r="A79" s="121" t="str">
        <f>regional!A14</f>
        <v>NC0014</v>
      </c>
      <c r="B79" s="121" t="str">
        <f>regional!B14</f>
        <v>Pettigrew</v>
      </c>
      <c r="C79" s="67">
        <f>regional!BS14</f>
        <v>82437</v>
      </c>
      <c r="D79" s="8" t="s">
        <v>2305</v>
      </c>
      <c r="E79" s="8">
        <f>regional!BV14</f>
        <v>35607</v>
      </c>
      <c r="F79" s="8">
        <f>regional!CC14</f>
        <v>806</v>
      </c>
      <c r="G79" s="8">
        <f t="shared" si="2"/>
        <v>118044</v>
      </c>
      <c r="H79" s="8">
        <f>regional!CN14</f>
        <v>257</v>
      </c>
      <c r="I79" s="67">
        <f>regional!CI14+regional!CH14</f>
        <v>6579</v>
      </c>
      <c r="J79" s="67">
        <f>regional!CJ14+regional!CK14</f>
        <v>5908</v>
      </c>
      <c r="K79" s="67">
        <f>regional!CD14</f>
        <v>28215</v>
      </c>
      <c r="L79" s="160">
        <f>regional!CL14</f>
        <v>0</v>
      </c>
    </row>
    <row r="80" spans="1:12" ht="13.5" thickBot="1" x14ac:dyDescent="0.25">
      <c r="A80" s="687" t="s">
        <v>2888</v>
      </c>
      <c r="B80" s="688"/>
      <c r="C80" s="163">
        <f t="shared" ref="C80:L80" si="3">AVERAGE(C68:C79)</f>
        <v>142705.16666666666</v>
      </c>
      <c r="D80" s="163">
        <f t="shared" si="3"/>
        <v>9887.6</v>
      </c>
      <c r="E80" s="163">
        <f t="shared" si="3"/>
        <v>65563.833333333328</v>
      </c>
      <c r="F80" s="163">
        <f t="shared" si="3"/>
        <v>5410</v>
      </c>
      <c r="G80" s="163">
        <f t="shared" si="3"/>
        <v>216508.66666666666</v>
      </c>
      <c r="H80" s="163">
        <f t="shared" si="3"/>
        <v>282.25</v>
      </c>
      <c r="I80" s="163">
        <f t="shared" si="3"/>
        <v>10107.666666666666</v>
      </c>
      <c r="J80" s="163">
        <f t="shared" si="3"/>
        <v>11357.166666666666</v>
      </c>
      <c r="K80" s="163">
        <f t="shared" si="3"/>
        <v>29313.25</v>
      </c>
      <c r="L80" s="167">
        <f t="shared" si="3"/>
        <v>4.166666666666667</v>
      </c>
    </row>
    <row r="81" spans="1:12" ht="14.25" thickTop="1" thickBot="1" x14ac:dyDescent="0.25">
      <c r="A81" s="111"/>
      <c r="B81" s="112" t="s">
        <v>2887</v>
      </c>
      <c r="C81" s="155"/>
      <c r="D81" s="155"/>
      <c r="E81" s="155"/>
      <c r="F81" s="156"/>
      <c r="G81" s="155"/>
      <c r="H81" s="155"/>
      <c r="I81" s="155"/>
      <c r="J81" s="155"/>
      <c r="K81" s="155"/>
      <c r="L81" s="157"/>
    </row>
    <row r="82" spans="1:12" ht="13.5" thickTop="1" x14ac:dyDescent="0.2">
      <c r="A82" s="117" t="str">
        <f>municipal!A3</f>
        <v>NC0080</v>
      </c>
      <c r="B82" s="117" t="str">
        <f>municipal!B3</f>
        <v>High Point</v>
      </c>
      <c r="C82" s="67">
        <f>municipal!BS3</f>
        <v>185950</v>
      </c>
      <c r="D82" s="8" t="s">
        <v>2305</v>
      </c>
      <c r="E82" s="8">
        <f>municipal!BV3</f>
        <v>77183</v>
      </c>
      <c r="F82" s="8">
        <f>municipal!CC3</f>
        <v>63870</v>
      </c>
      <c r="G82" s="8">
        <f>SUM(C82:E82)</f>
        <v>263133</v>
      </c>
      <c r="H82" s="8">
        <f>municipal!CN3</f>
        <v>566</v>
      </c>
      <c r="I82" s="67">
        <f>municipal!CI3+municipal!CH3</f>
        <v>21407</v>
      </c>
      <c r="J82" s="67">
        <f>municipal!CJ3+municipal!CK3</f>
        <v>18200</v>
      </c>
      <c r="K82" s="67">
        <f>municipal!CD3</f>
        <v>58439</v>
      </c>
      <c r="L82" s="160">
        <f>municipal!CL3</f>
        <v>105</v>
      </c>
    </row>
    <row r="83" spans="1:12" x14ac:dyDescent="0.2">
      <c r="A83" s="117" t="str">
        <f>municipal!A4</f>
        <v>NC0071</v>
      </c>
      <c r="B83" s="117" t="str">
        <f>municipal!B4</f>
        <v>Chapel Hill</v>
      </c>
      <c r="C83" s="67">
        <f>municipal!BS4</f>
        <v>90613</v>
      </c>
      <c r="D83" s="8">
        <f>municipal!BY4</f>
        <v>7975</v>
      </c>
      <c r="E83" s="8">
        <f>municipal!BV4</f>
        <v>80530</v>
      </c>
      <c r="F83" s="8">
        <f>municipal!CC4</f>
        <v>0</v>
      </c>
      <c r="G83" s="8">
        <f t="shared" ref="G83:G91" si="4">SUM(C83:E83)</f>
        <v>179118</v>
      </c>
      <c r="H83" s="8">
        <f>municipal!CN4</f>
        <v>273</v>
      </c>
      <c r="I83" s="67">
        <f>municipal!CI4+municipal!CH4</f>
        <v>24463</v>
      </c>
      <c r="J83" s="67">
        <f>municipal!CJ4+municipal!CK4</f>
        <v>7617</v>
      </c>
      <c r="K83" s="67">
        <f>municipal!CD4</f>
        <v>42332</v>
      </c>
      <c r="L83" s="160">
        <f>municipal!CL4</f>
        <v>64</v>
      </c>
    </row>
    <row r="84" spans="1:12" x14ac:dyDescent="0.2">
      <c r="A84" s="117" t="str">
        <f>municipal!A5</f>
        <v>NC0079</v>
      </c>
      <c r="B84" s="117" t="str">
        <f>municipal!B5</f>
        <v>Hickory</v>
      </c>
      <c r="C84" s="67">
        <f>municipal!BS5</f>
        <v>78293</v>
      </c>
      <c r="D84" s="8">
        <f>municipal!BY5</f>
        <v>7417</v>
      </c>
      <c r="E84" s="8">
        <f>municipal!BV5</f>
        <v>34568</v>
      </c>
      <c r="F84" s="8">
        <f>municipal!CC5</f>
        <v>0</v>
      </c>
      <c r="G84" s="8">
        <f t="shared" si="4"/>
        <v>120278</v>
      </c>
      <c r="H84" s="8">
        <f>municipal!CN5</f>
        <v>347</v>
      </c>
      <c r="I84" s="67">
        <f>municipal!CI5+municipal!CH5</f>
        <v>20771</v>
      </c>
      <c r="J84" s="67">
        <f>municipal!CJ5+municipal!CK5</f>
        <v>13661</v>
      </c>
      <c r="K84" s="67">
        <f>municipal!CD5</f>
        <v>42332</v>
      </c>
      <c r="L84" s="160">
        <f>municipal!CL5</f>
        <v>0</v>
      </c>
    </row>
    <row r="85" spans="1:12" x14ac:dyDescent="0.2">
      <c r="A85" s="117" t="str">
        <f>municipal!A6</f>
        <v>NC0083</v>
      </c>
      <c r="B85" s="117" t="str">
        <f>municipal!B6</f>
        <v>Mooresville</v>
      </c>
      <c r="C85" s="67">
        <f>municipal!BS6</f>
        <v>61152</v>
      </c>
      <c r="D85" s="8">
        <f>municipal!BY6</f>
        <v>9541</v>
      </c>
      <c r="E85" s="8">
        <f>municipal!BV6</f>
        <v>43275</v>
      </c>
      <c r="F85" s="8">
        <f>municipal!CC6</f>
        <v>5</v>
      </c>
      <c r="G85" s="8">
        <f t="shared" si="4"/>
        <v>113968</v>
      </c>
      <c r="H85" s="8">
        <f>municipal!CN6</f>
        <v>194</v>
      </c>
      <c r="I85" s="67">
        <f>municipal!CI6+municipal!CH6</f>
        <v>17929</v>
      </c>
      <c r="J85" s="67">
        <f>municipal!CJ6+municipal!CK6</f>
        <v>12732</v>
      </c>
      <c r="K85" s="67">
        <f>municipal!CD6</f>
        <v>42333</v>
      </c>
      <c r="L85" s="160">
        <f>municipal!CL6</f>
        <v>0</v>
      </c>
    </row>
    <row r="86" spans="1:12" x14ac:dyDescent="0.2">
      <c r="A86" s="117" t="str">
        <f>municipal!A7</f>
        <v>NC0088</v>
      </c>
      <c r="B86" s="117" t="str">
        <f>municipal!B7</f>
        <v>Roanoke Rapids</v>
      </c>
      <c r="C86" s="67">
        <f>municipal!BS7</f>
        <v>19396</v>
      </c>
      <c r="D86" s="8">
        <f>municipal!BY7</f>
        <v>2988</v>
      </c>
      <c r="E86" s="8">
        <f>municipal!BV7</f>
        <v>12300</v>
      </c>
      <c r="F86" s="8">
        <f>municipal!CC7</f>
        <v>0</v>
      </c>
      <c r="G86" s="8">
        <f t="shared" si="4"/>
        <v>34684</v>
      </c>
      <c r="H86" s="8">
        <f>municipal!CN7</f>
        <v>36</v>
      </c>
      <c r="I86" s="67">
        <f>municipal!CI7+municipal!CH7</f>
        <v>3712</v>
      </c>
      <c r="J86" s="67">
        <f>municipal!CJ7+municipal!CK7</f>
        <v>4115</v>
      </c>
      <c r="K86" s="67">
        <f>municipal!CD7</f>
        <v>28215</v>
      </c>
      <c r="L86" s="160">
        <f>municipal!CL7</f>
        <v>0</v>
      </c>
    </row>
    <row r="87" spans="1:12" x14ac:dyDescent="0.2">
      <c r="A87" s="117" t="str">
        <f>municipal!A8</f>
        <v>NC0093</v>
      </c>
      <c r="B87" s="117" t="str">
        <f>municipal!B8</f>
        <v>Southern Pines</v>
      </c>
      <c r="C87" s="67">
        <f>municipal!BS8</f>
        <v>44421</v>
      </c>
      <c r="D87" s="8">
        <f>municipal!BY8</f>
        <v>2718</v>
      </c>
      <c r="E87" s="8">
        <f>municipal!BV8</f>
        <v>18879</v>
      </c>
      <c r="F87" s="8">
        <f>municipal!CC8</f>
        <v>438</v>
      </c>
      <c r="G87" s="8">
        <f t="shared" si="4"/>
        <v>66018</v>
      </c>
      <c r="H87" s="8">
        <f>municipal!CN8</f>
        <v>127</v>
      </c>
      <c r="I87" s="67">
        <f>municipal!CI8+municipal!CH8</f>
        <v>14767</v>
      </c>
      <c r="J87" s="67">
        <f>municipal!CJ8+municipal!CK8</f>
        <v>2369</v>
      </c>
      <c r="K87" s="67">
        <f>municipal!CD8</f>
        <v>42642</v>
      </c>
      <c r="L87" s="160">
        <f>municipal!CL8</f>
        <v>0</v>
      </c>
    </row>
    <row r="88" spans="1:12" x14ac:dyDescent="0.2">
      <c r="A88" s="117" t="str">
        <f>municipal!A9</f>
        <v>NC0100</v>
      </c>
      <c r="B88" s="117" t="str">
        <f>municipal!B9</f>
        <v>Kings Mtn. (Mauney)</v>
      </c>
      <c r="C88" s="67">
        <f>municipal!BS9</f>
        <v>33415</v>
      </c>
      <c r="D88" s="8">
        <f>municipal!BY9</f>
        <v>2284</v>
      </c>
      <c r="E88" s="8">
        <f>municipal!BV9</f>
        <v>23284</v>
      </c>
      <c r="F88" s="8">
        <f>municipal!CC9</f>
        <v>4977</v>
      </c>
      <c r="G88" s="8">
        <f t="shared" si="4"/>
        <v>58983</v>
      </c>
      <c r="H88" s="8">
        <f>municipal!CN9</f>
        <v>99</v>
      </c>
      <c r="I88" s="67">
        <f>municipal!CI9+municipal!CH9</f>
        <v>8534</v>
      </c>
      <c r="J88" s="67">
        <f>municipal!CJ9+municipal!CK9</f>
        <v>4128</v>
      </c>
      <c r="K88" s="67">
        <f>municipal!CD9</f>
        <v>36946</v>
      </c>
      <c r="L88" s="160">
        <f>municipal!CL9</f>
        <v>19</v>
      </c>
    </row>
    <row r="89" spans="1:12" x14ac:dyDescent="0.2">
      <c r="A89" s="117" t="str">
        <f>municipal!A10</f>
        <v>NC0099</v>
      </c>
      <c r="B89" s="117" t="str">
        <f>municipal!B10</f>
        <v>Washington (Brown)</v>
      </c>
      <c r="C89" s="67">
        <f>municipal!BS10</f>
        <v>47932</v>
      </c>
      <c r="D89" s="8">
        <f>municipal!BY10</f>
        <v>2125</v>
      </c>
      <c r="E89" s="8">
        <f>municipal!BV10</f>
        <v>14331</v>
      </c>
      <c r="F89" s="8">
        <f>municipal!CC10</f>
        <v>3491</v>
      </c>
      <c r="G89" s="8">
        <f t="shared" si="4"/>
        <v>64388</v>
      </c>
      <c r="H89" s="8">
        <f>municipal!CN10</f>
        <v>66</v>
      </c>
      <c r="I89" s="67">
        <f>municipal!CI10+municipal!CH10</f>
        <v>5012</v>
      </c>
      <c r="J89" s="67">
        <f>municipal!CJ10+municipal!CK10</f>
        <v>4396</v>
      </c>
      <c r="K89" s="67">
        <f>municipal!CD10</f>
        <v>38267</v>
      </c>
      <c r="L89" s="160">
        <f>municipal!CL10</f>
        <v>0</v>
      </c>
    </row>
    <row r="90" spans="1:12" x14ac:dyDescent="0.2">
      <c r="A90" s="117" t="str">
        <f>municipal!A11</f>
        <v>NC0102</v>
      </c>
      <c r="B90" s="117" t="str">
        <f>municipal!B11</f>
        <v>Nashville (Cooley)</v>
      </c>
      <c r="C90" s="67">
        <f>municipal!BS11</f>
        <v>10621</v>
      </c>
      <c r="D90" s="8">
        <f>municipal!BY11</f>
        <v>1032</v>
      </c>
      <c r="E90" s="8">
        <f>municipal!BV11</f>
        <v>8317</v>
      </c>
      <c r="F90" s="8">
        <f>municipal!CC11</f>
        <v>0</v>
      </c>
      <c r="G90" s="8">
        <f t="shared" si="4"/>
        <v>19970</v>
      </c>
      <c r="H90" s="8">
        <f>municipal!CN11</f>
        <v>34</v>
      </c>
      <c r="I90" s="67">
        <f>municipal!CI11+municipal!CH11</f>
        <v>2396</v>
      </c>
      <c r="J90" s="67">
        <f>municipal!CJ11+municipal!CK11</f>
        <v>1546</v>
      </c>
      <c r="K90" s="67">
        <f>municipal!CD11</f>
        <v>28215</v>
      </c>
      <c r="L90" s="160">
        <f>municipal!CL11</f>
        <v>0</v>
      </c>
    </row>
    <row r="91" spans="1:12" x14ac:dyDescent="0.2">
      <c r="A91" s="117" t="str">
        <f>municipal!A12</f>
        <v>NC0075</v>
      </c>
      <c r="B91" s="117" t="str">
        <f>municipal!B12</f>
        <v>Farmville</v>
      </c>
      <c r="C91" s="67">
        <f>municipal!BS12</f>
        <v>18597</v>
      </c>
      <c r="D91" s="8">
        <f>municipal!BY12</f>
        <v>3459</v>
      </c>
      <c r="E91" s="8">
        <f>municipal!BV12</f>
        <v>13621</v>
      </c>
      <c r="F91" s="8">
        <f>municipal!CC12</f>
        <v>0</v>
      </c>
      <c r="G91" s="8">
        <f t="shared" si="4"/>
        <v>35677</v>
      </c>
      <c r="H91" s="8">
        <f>municipal!CN12</f>
        <v>93</v>
      </c>
      <c r="I91" s="67">
        <f>municipal!CI12+municipal!CH12</f>
        <v>2444</v>
      </c>
      <c r="J91" s="67">
        <f>municipal!CJ12+municipal!CK12</f>
        <v>1613</v>
      </c>
      <c r="K91" s="67">
        <f>municipal!CD12</f>
        <v>36946</v>
      </c>
      <c r="L91" s="160">
        <f>municipal!CL12</f>
        <v>0</v>
      </c>
    </row>
    <row r="92" spans="1:12" x14ac:dyDescent="0.2">
      <c r="A92" s="669" t="s">
        <v>2888</v>
      </c>
      <c r="B92" s="670"/>
      <c r="C92" s="164">
        <f t="shared" ref="C92:L92" si="5">AVERAGE(C82:C91)</f>
        <v>59039</v>
      </c>
      <c r="D92" s="164">
        <f t="shared" si="5"/>
        <v>4393.2222222222226</v>
      </c>
      <c r="E92" s="164">
        <f t="shared" si="5"/>
        <v>32628.799999999999</v>
      </c>
      <c r="F92" s="164">
        <f t="shared" si="5"/>
        <v>7278.1</v>
      </c>
      <c r="G92" s="164">
        <f t="shared" si="5"/>
        <v>95621.7</v>
      </c>
      <c r="H92" s="164">
        <f t="shared" si="5"/>
        <v>183.5</v>
      </c>
      <c r="I92" s="164">
        <f t="shared" si="5"/>
        <v>12143.5</v>
      </c>
      <c r="J92" s="164">
        <f t="shared" si="5"/>
        <v>7037.7</v>
      </c>
      <c r="K92" s="164">
        <f t="shared" si="5"/>
        <v>39666.699999999997</v>
      </c>
      <c r="L92" s="168">
        <f t="shared" si="5"/>
        <v>18.8</v>
      </c>
    </row>
    <row r="93" spans="1:12" ht="13.5" thickBot="1" x14ac:dyDescent="0.25">
      <c r="A93" s="88"/>
      <c r="B93" s="127"/>
      <c r="C93" s="158"/>
      <c r="D93" s="144"/>
      <c r="E93" s="144"/>
      <c r="F93" s="145"/>
      <c r="G93" s="144"/>
      <c r="H93" s="144"/>
      <c r="I93" s="162"/>
      <c r="J93" s="162"/>
      <c r="K93" s="162"/>
      <c r="L93" s="159"/>
    </row>
    <row r="94" spans="1:12" ht="13.5" thickTop="1" x14ac:dyDescent="0.2">
      <c r="A94" s="671" t="s">
        <v>2889</v>
      </c>
      <c r="B94" s="672"/>
      <c r="C94" s="165">
        <f>'All data (unlinked)'!BT85</f>
        <v>126321.075</v>
      </c>
      <c r="D94" s="165">
        <f>'All data (unlinked)'!BZ85</f>
        <v>9279.0476190476184</v>
      </c>
      <c r="E94" s="165">
        <f>'All data (unlinked)'!BW85</f>
        <v>72298.975000000006</v>
      </c>
      <c r="F94" s="165">
        <f>'All data (unlinked)'!CD85</f>
        <v>3718.3249999999998</v>
      </c>
      <c r="G94" s="165">
        <f>'All data (unlinked)'!CA85</f>
        <v>206459.01250000001</v>
      </c>
      <c r="H94" s="165">
        <f>'All data (unlinked)'!CO85</f>
        <v>281.5625</v>
      </c>
      <c r="I94" s="165">
        <f>('All data (unlinked)'!CI84+'All data (unlinked)'!CJ84)/80</f>
        <v>81585.5</v>
      </c>
      <c r="J94" s="165">
        <f>('All data (unlinked)'!CK84+'All data (unlinked)'!CL84)/80</f>
        <v>10353.9125</v>
      </c>
      <c r="K94" s="165">
        <f>'All data (unlinked)'!CE85</f>
        <v>36667.525000000001</v>
      </c>
      <c r="L94" s="169">
        <f>'All data (unlinked)'!CM85</f>
        <v>40.737499999999997</v>
      </c>
    </row>
  </sheetData>
  <mergeCells count="8">
    <mergeCell ref="A80:B80"/>
    <mergeCell ref="A92:B92"/>
    <mergeCell ref="A94:B94"/>
    <mergeCell ref="I4:L4"/>
    <mergeCell ref="C4:H4"/>
    <mergeCell ref="B4:B6"/>
    <mergeCell ref="A67:B67"/>
    <mergeCell ref="A66:B66"/>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94"/>
  <sheetViews>
    <sheetView workbookViewId="0">
      <selection activeCell="G17" sqref="G17"/>
    </sheetView>
  </sheetViews>
  <sheetFormatPr defaultColWidth="8.85546875" defaultRowHeight="12.75" x14ac:dyDescent="0.2"/>
  <cols>
    <col min="1" max="1" width="8.28515625" customWidth="1"/>
    <col min="2" max="2" width="18.42578125" customWidth="1"/>
    <col min="3" max="4" width="14.140625" style="14" customWidth="1"/>
    <col min="5" max="5" width="17" style="14" customWidth="1"/>
    <col min="6" max="6" width="15.85546875" style="214" customWidth="1"/>
    <col min="7" max="7" width="11.140625" style="214" customWidth="1"/>
    <col min="8" max="8" width="12.85546875" style="214" customWidth="1"/>
  </cols>
  <sheetData>
    <row r="1" spans="1:8" ht="15" x14ac:dyDescent="0.25">
      <c r="A1" s="27"/>
      <c r="B1" s="27"/>
      <c r="C1" s="53"/>
      <c r="D1" s="53"/>
      <c r="E1" s="53"/>
      <c r="F1" s="210"/>
      <c r="G1" s="210"/>
      <c r="H1" s="370" t="s">
        <v>2883</v>
      </c>
    </row>
    <row r="2" spans="1:8" ht="15.75" x14ac:dyDescent="0.25">
      <c r="A2" s="65" t="s">
        <v>5053</v>
      </c>
      <c r="B2" s="207"/>
      <c r="C2" s="208"/>
      <c r="D2" s="208"/>
      <c r="E2" s="208"/>
      <c r="F2" s="211"/>
      <c r="G2" s="211"/>
      <c r="H2" s="370" t="s">
        <v>5034</v>
      </c>
    </row>
    <row r="3" spans="1:8" ht="15.75" thickBot="1" x14ac:dyDescent="0.3">
      <c r="A3" s="207"/>
      <c r="B3" s="207"/>
      <c r="C3" s="208"/>
      <c r="D3" s="208"/>
      <c r="E3" s="208"/>
      <c r="F3" s="211"/>
      <c r="G3" s="211"/>
      <c r="H3" s="211"/>
    </row>
    <row r="4" spans="1:8" ht="13.5" thickTop="1" x14ac:dyDescent="0.2">
      <c r="A4" s="350"/>
      <c r="B4" s="673"/>
      <c r="C4" s="351" t="s">
        <v>3020</v>
      </c>
      <c r="D4" s="634" t="s">
        <v>3020</v>
      </c>
      <c r="E4" s="352" t="s">
        <v>3020</v>
      </c>
      <c r="F4" s="353" t="s">
        <v>2899</v>
      </c>
      <c r="G4" s="637" t="s">
        <v>2963</v>
      </c>
      <c r="H4" s="354" t="s">
        <v>2960</v>
      </c>
    </row>
    <row r="5" spans="1:8" x14ac:dyDescent="0.2">
      <c r="A5" s="355"/>
      <c r="B5" s="710"/>
      <c r="C5" s="356" t="s">
        <v>2957</v>
      </c>
      <c r="D5" s="635" t="s">
        <v>5054</v>
      </c>
      <c r="E5" s="357" t="s">
        <v>2957</v>
      </c>
      <c r="F5" s="358" t="s">
        <v>3021</v>
      </c>
      <c r="G5" s="638" t="s">
        <v>5055</v>
      </c>
      <c r="H5" s="359" t="s">
        <v>3022</v>
      </c>
    </row>
    <row r="6" spans="1:8" ht="13.5" thickBot="1" x14ac:dyDescent="0.25">
      <c r="A6" s="360"/>
      <c r="B6" s="711"/>
      <c r="C6" s="361" t="s">
        <v>3023</v>
      </c>
      <c r="D6" s="636" t="s">
        <v>3023</v>
      </c>
      <c r="E6" s="362" t="s">
        <v>3024</v>
      </c>
      <c r="F6" s="363" t="s">
        <v>2969</v>
      </c>
      <c r="G6" s="639" t="s">
        <v>5056</v>
      </c>
      <c r="H6" s="364" t="s">
        <v>2910</v>
      </c>
    </row>
    <row r="7" spans="1:8" ht="14.25" thickTop="1" thickBot="1" x14ac:dyDescent="0.25">
      <c r="A7" s="365"/>
      <c r="B7" s="317" t="s">
        <v>2885</v>
      </c>
      <c r="C7" s="366"/>
      <c r="D7" s="366"/>
      <c r="E7" s="366"/>
      <c r="F7" s="367"/>
      <c r="G7" s="368"/>
      <c r="H7" s="369"/>
    </row>
    <row r="8" spans="1:8" ht="13.5" thickTop="1" x14ac:dyDescent="0.2">
      <c r="A8" s="116" t="str">
        <f>county!A3</f>
        <v>NC0045</v>
      </c>
      <c r="B8" s="116" t="str">
        <f>county!B3</f>
        <v>Mecklenburg</v>
      </c>
      <c r="C8" s="322">
        <f>county!BS3/county!BZ3</f>
        <v>0.54193183547356982</v>
      </c>
      <c r="D8" s="322" t="s">
        <v>2305</v>
      </c>
      <c r="E8" s="322">
        <f>county!BV3/county!BZ3</f>
        <v>0.45806816452643018</v>
      </c>
      <c r="F8" s="323">
        <f>county!BZ3/county!GJ3</f>
        <v>0.96261971570539162</v>
      </c>
      <c r="G8" s="324">
        <f>county!CD3/county!GJ3</f>
        <v>7.8031940809874994E-2</v>
      </c>
      <c r="H8" s="308">
        <f>county!CN3/(county!GJ3/1000)</f>
        <v>1.5323194745858324</v>
      </c>
    </row>
    <row r="9" spans="1:8" x14ac:dyDescent="0.2">
      <c r="A9" s="116" t="str">
        <f>county!A4</f>
        <v>NC0063</v>
      </c>
      <c r="B9" s="116" t="str">
        <f>county!B4</f>
        <v>Wake</v>
      </c>
      <c r="C9" s="322">
        <f>county!BS4/county!BZ4</f>
        <v>0.46364709816442096</v>
      </c>
      <c r="D9" s="322">
        <f>county!BY4/county!BZ4</f>
        <v>5.4007290144706739E-2</v>
      </c>
      <c r="E9" s="322">
        <f>county!BV4/county!BZ4</f>
        <v>0.48234561169087231</v>
      </c>
      <c r="F9" s="323">
        <f>county!BZ4/county!GJ4</f>
        <v>1.5250581128993179</v>
      </c>
      <c r="G9" s="324">
        <f>county!CD4/county!GJ4</f>
        <v>4.4586903780697733E-2</v>
      </c>
      <c r="H9" s="308">
        <f>county!CN4/(county!GJ4/1000)</f>
        <v>1.3490022144797136</v>
      </c>
    </row>
    <row r="10" spans="1:8" x14ac:dyDescent="0.2">
      <c r="A10" s="116" t="str">
        <f>county!A5</f>
        <v>NC0035</v>
      </c>
      <c r="B10" s="116" t="str">
        <f>county!B5</f>
        <v>Guilford (Greensboro)</v>
      </c>
      <c r="C10" s="322">
        <f>county!BS5/county!BZ5</f>
        <v>0.58690103035193342</v>
      </c>
      <c r="D10" s="322">
        <f>county!BY5/county!BZ5</f>
        <v>4.6590838557507293E-2</v>
      </c>
      <c r="E10" s="322">
        <f>county!BV5/county!BZ5</f>
        <v>0.36650813109055924</v>
      </c>
      <c r="F10" s="323">
        <f>county!BZ5/county!GJ5</f>
        <v>1.2882745109798395</v>
      </c>
      <c r="G10" s="324">
        <f>county!CD5/county!GJ5</f>
        <v>0.13528891421032116</v>
      </c>
      <c r="H10" s="308">
        <f>county!CN5/(county!GJ5/1000)</f>
        <v>1.9016062450648197</v>
      </c>
    </row>
    <row r="11" spans="1:8" x14ac:dyDescent="0.2">
      <c r="A11" s="116" t="str">
        <f>county!A6</f>
        <v>NC0032</v>
      </c>
      <c r="B11" s="116" t="str">
        <f>county!B6</f>
        <v>Forsyth</v>
      </c>
      <c r="C11" s="322">
        <f>county!BS6/county!BZ6</f>
        <v>0.65799053654810069</v>
      </c>
      <c r="D11" s="322" t="s">
        <v>2305</v>
      </c>
      <c r="E11" s="322">
        <f>county!BV6/county!BZ6</f>
        <v>0.34200946345189931</v>
      </c>
      <c r="F11" s="323">
        <f>county!BZ6/county!GJ6</f>
        <v>1.7942933072242815</v>
      </c>
      <c r="G11" s="324">
        <f>county!CD6/county!GJ6</f>
        <v>0.24063221204280019</v>
      </c>
      <c r="H11" s="308">
        <f>county!CN6/(county!GJ6/1000)</f>
        <v>4.2744247849499963</v>
      </c>
    </row>
    <row r="12" spans="1:8" x14ac:dyDescent="0.2">
      <c r="A12" s="116" t="str">
        <f>county!A7</f>
        <v>NC0026</v>
      </c>
      <c r="B12" s="116" t="str">
        <f>county!B7</f>
        <v>Cumberland</v>
      </c>
      <c r="C12" s="322">
        <f>county!BS7/county!BZ7</f>
        <v>0.54714762291701546</v>
      </c>
      <c r="D12" s="322">
        <f>county!BY7/county!BZ7</f>
        <v>6.6463591410406656E-2</v>
      </c>
      <c r="E12" s="322">
        <f>county!BV7/county!BZ7</f>
        <v>0.38638878567257789</v>
      </c>
      <c r="F12" s="323">
        <f>county!BZ7/county!GJ7</f>
        <v>1.4785181070940205</v>
      </c>
      <c r="G12" s="324">
        <f>county!CD7/county!GJ7</f>
        <v>0.12901512018570449</v>
      </c>
      <c r="H12" s="308">
        <f>county!CN7/(county!GJ7/1000)</f>
        <v>2.19150625303747</v>
      </c>
    </row>
    <row r="13" spans="1:8" x14ac:dyDescent="0.2">
      <c r="A13" s="116" t="str">
        <f>county!A8</f>
        <v>NC0030</v>
      </c>
      <c r="B13" s="116" t="str">
        <f>county!B8</f>
        <v>Durham</v>
      </c>
      <c r="C13" s="322">
        <f>county!BS8/county!BZ8</f>
        <v>0.58355005112457625</v>
      </c>
      <c r="D13" s="322">
        <f>county!BY8/county!BZ8</f>
        <v>4.28114900430367E-2</v>
      </c>
      <c r="E13" s="322">
        <f>county!BV8/county!BZ8</f>
        <v>0.373638458832387</v>
      </c>
      <c r="F13" s="323">
        <f>county!BZ8/county!GJ8</f>
        <v>2.190305762389642</v>
      </c>
      <c r="G13" s="324">
        <f>county!CD8/county!GJ8</f>
        <v>0.11214768193798338</v>
      </c>
      <c r="H13" s="308">
        <f>county!CN8/(county!GJ8/1000)</f>
        <v>2.3871934094738809</v>
      </c>
    </row>
    <row r="14" spans="1:8" x14ac:dyDescent="0.2">
      <c r="A14" s="116" t="str">
        <f>county!A9</f>
        <v>NC0019</v>
      </c>
      <c r="B14" s="116" t="str">
        <f>county!B9</f>
        <v>Buncombe</v>
      </c>
      <c r="C14" s="322">
        <f>county!BS9/county!BZ9</f>
        <v>0.60848131276416195</v>
      </c>
      <c r="D14" s="322">
        <f>county!BY9/county!BZ9</f>
        <v>4.9537339767592233E-2</v>
      </c>
      <c r="E14" s="322">
        <f>county!BV9/county!BZ9</f>
        <v>0.34198134746824577</v>
      </c>
      <c r="F14" s="323">
        <f>county!BZ9/county!GJ9</f>
        <v>2.2325590878692481</v>
      </c>
      <c r="G14" s="324">
        <f>county!CD9/county!GJ9</f>
        <v>0.17740225422871778</v>
      </c>
      <c r="H14" s="308">
        <f>county!CN9/(county!GJ9/1000)</f>
        <v>2.8544864371115857</v>
      </c>
    </row>
    <row r="15" spans="1:8" x14ac:dyDescent="0.2">
      <c r="A15" s="116" t="str">
        <f>county!A10</f>
        <v>NC0047</v>
      </c>
      <c r="B15" s="116" t="str">
        <f>county!B10</f>
        <v>New Hanover</v>
      </c>
      <c r="C15" s="322">
        <f>county!BS10/county!BZ10</f>
        <v>0.66186884542326008</v>
      </c>
      <c r="D15" s="322">
        <f>county!BY10/county!BZ10</f>
        <v>3.1942203606711121E-2</v>
      </c>
      <c r="E15" s="322">
        <f>county!BV10/county!BZ10</f>
        <v>0.30618895097002885</v>
      </c>
      <c r="F15" s="323">
        <f>county!BZ10/county!GJ10</f>
        <v>1.7987619492389657</v>
      </c>
      <c r="G15" s="324">
        <f>county!CD10/county!GJ10</f>
        <v>0.20385902042450177</v>
      </c>
      <c r="H15" s="308">
        <f>county!CN10/(county!GJ10/1000)</f>
        <v>2.249268511193923</v>
      </c>
    </row>
    <row r="16" spans="1:8" x14ac:dyDescent="0.2">
      <c r="A16" s="116" t="str">
        <f>county!A11</f>
        <v>NC0061</v>
      </c>
      <c r="B16" s="116" t="str">
        <f>county!B11</f>
        <v>Union</v>
      </c>
      <c r="C16" s="322">
        <f>county!BS11/county!BZ11</f>
        <v>0.57224673597678921</v>
      </c>
      <c r="D16" s="322" t="s">
        <v>2305</v>
      </c>
      <c r="E16" s="322">
        <f>county!BV11/county!BZ11</f>
        <v>0.37534755802707931</v>
      </c>
      <c r="F16" s="323">
        <f>county!BZ11/county!GJ11</f>
        <v>0.95493900796552122</v>
      </c>
      <c r="G16" s="324">
        <f>county!CD11/county!GJ11</f>
        <v>0.1499884557663447</v>
      </c>
      <c r="H16" s="308">
        <f>county!CN11/(county!GJ11/1000)</f>
        <v>1.3275868703582561</v>
      </c>
    </row>
    <row r="17" spans="1:8" x14ac:dyDescent="0.2">
      <c r="A17" s="116" t="str">
        <f>county!A12</f>
        <v>NC0106</v>
      </c>
      <c r="B17" s="116" t="str">
        <f>county!B12</f>
        <v>Gaston</v>
      </c>
      <c r="C17" s="322">
        <f>county!BS12/county!BZ12</f>
        <v>0.65834078468148216</v>
      </c>
      <c r="D17" s="322" t="s">
        <v>2305</v>
      </c>
      <c r="E17" s="322">
        <f>county!BV12/county!BZ12</f>
        <v>0.3025887073910104</v>
      </c>
      <c r="F17" s="323">
        <f>county!BZ12/county!GJ12</f>
        <v>2.2082293904048238</v>
      </c>
      <c r="G17" s="324">
        <f>county!CD12/county!GJ12</f>
        <v>0.20448744497847299</v>
      </c>
      <c r="H17" s="308">
        <f>county!CN12/(county!GJ12/1000)</f>
        <v>1.9311713204203309</v>
      </c>
    </row>
    <row r="18" spans="1:8" x14ac:dyDescent="0.2">
      <c r="A18" s="116" t="str">
        <f>county!A13</f>
        <v>NC0048</v>
      </c>
      <c r="B18" s="116" t="str">
        <f>county!B13</f>
        <v>Onslow</v>
      </c>
      <c r="C18" s="322">
        <f>county!BS13/county!BZ13</f>
        <v>0.59603249194414609</v>
      </c>
      <c r="D18" s="322">
        <f>county!BY13/county!BZ13</f>
        <v>6.4849624060150379E-2</v>
      </c>
      <c r="E18" s="322">
        <f>county!BV13/county!BZ13</f>
        <v>0.33911788399570353</v>
      </c>
      <c r="F18" s="323">
        <f>county!BZ13/county!GJ13</f>
        <v>0.62658331011057533</v>
      </c>
      <c r="G18" s="324">
        <f>county!CD13/county!GJ13</f>
        <v>0.22508899136113406</v>
      </c>
      <c r="H18" s="308">
        <f>county!CN13/(county!GJ13/1000)</f>
        <v>0.74663357642741091</v>
      </c>
    </row>
    <row r="19" spans="1:8" x14ac:dyDescent="0.2">
      <c r="A19" s="116" t="str">
        <f>county!A14</f>
        <v>NC0021</v>
      </c>
      <c r="B19" s="116" t="str">
        <f>county!B14</f>
        <v>Cabarrus</v>
      </c>
      <c r="C19" s="322">
        <f>county!BS14/county!BZ14</f>
        <v>0.6022963690797456</v>
      </c>
      <c r="D19" s="322" t="s">
        <v>2305</v>
      </c>
      <c r="E19" s="322">
        <f>county!BV14/county!BZ14</f>
        <v>0.36128371552332583</v>
      </c>
      <c r="F19" s="323">
        <f>county!BZ14/county!GJ14</f>
        <v>1.1793793456143977</v>
      </c>
      <c r="G19" s="324">
        <f>county!CD14/county!GJ14</f>
        <v>0.16454849134413457</v>
      </c>
      <c r="H19" s="308">
        <f>county!CN14/(county!GJ14/1000)</f>
        <v>2.1490049291100397</v>
      </c>
    </row>
    <row r="20" spans="1:8" x14ac:dyDescent="0.2">
      <c r="A20" s="116" t="str">
        <f>county!A15</f>
        <v>NC0041</v>
      </c>
      <c r="B20" s="116" t="str">
        <f>county!B15</f>
        <v>Johnston</v>
      </c>
      <c r="C20" s="322">
        <f>county!BS15/county!BZ15</f>
        <v>0.60118565834664095</v>
      </c>
      <c r="D20" s="322">
        <f>county!BY15/county!BZ15</f>
        <v>4.5679409733398749E-2</v>
      </c>
      <c r="E20" s="322">
        <f>county!BV15/county!BZ15</f>
        <v>0.35313493191996026</v>
      </c>
      <c r="F20" s="323">
        <f>county!BZ15/county!GJ15</f>
        <v>1.8292203300692265</v>
      </c>
      <c r="G20" s="324">
        <f>county!CD15/county!GJ15</f>
        <v>0.16129032258064516</v>
      </c>
      <c r="H20" s="308">
        <f>county!CN15/(county!GJ15/1000)</f>
        <v>0.48018384181372298</v>
      </c>
    </row>
    <row r="21" spans="1:8" x14ac:dyDescent="0.2">
      <c r="A21" s="116" t="str">
        <f>county!A16</f>
        <v>NC0050</v>
      </c>
      <c r="B21" s="116" t="str">
        <f>county!B16</f>
        <v>Pitt (Sheppard)</v>
      </c>
      <c r="C21" s="322">
        <f>county!BS16/county!BZ16</f>
        <v>0.70418116407120901</v>
      </c>
      <c r="D21" s="322" t="s">
        <v>2305</v>
      </c>
      <c r="E21" s="322">
        <f>county!BV16/county!BZ16</f>
        <v>0.29581883592879099</v>
      </c>
      <c r="F21" s="323">
        <f>county!BZ16/county!GJ16</f>
        <v>1.4107247101993161</v>
      </c>
      <c r="G21" s="324">
        <f>county!CD16/county!GJ16</f>
        <v>0.17536366560634761</v>
      </c>
      <c r="H21" s="308">
        <f>county!CN16/(county!GJ16/1000)</f>
        <v>2.2457319179861086</v>
      </c>
    </row>
    <row r="22" spans="1:8" x14ac:dyDescent="0.2">
      <c r="A22" s="116" t="str">
        <f>county!A17</f>
        <v>NC0027</v>
      </c>
      <c r="B22" s="116" t="str">
        <f>county!B17</f>
        <v>Davidson</v>
      </c>
      <c r="C22" s="322">
        <f>county!BS17/county!BZ17</f>
        <v>0.65918419818811536</v>
      </c>
      <c r="D22" s="322">
        <f>county!BY17/county!BZ17</f>
        <v>6.0031155946097189E-2</v>
      </c>
      <c r="E22" s="322">
        <f>county!BV17/county!BZ17</f>
        <v>0.28078464586578744</v>
      </c>
      <c r="F22" s="323">
        <f>county!BZ17/county!GJ17</f>
        <v>2.0900056265370246</v>
      </c>
      <c r="G22" s="324">
        <f>county!CD17/county!GJ17</f>
        <v>0.28338148553221348</v>
      </c>
      <c r="H22" s="308">
        <f>county!CN17/(county!GJ17/1000)</f>
        <v>10.228917871525297</v>
      </c>
    </row>
    <row r="23" spans="1:8" x14ac:dyDescent="0.2">
      <c r="A23" s="116" t="str">
        <f>county!A18</f>
        <v>NC0103</v>
      </c>
      <c r="B23" s="116" t="str">
        <f>county!B18</f>
        <v>Alamance</v>
      </c>
      <c r="C23" s="322">
        <f>county!BS18/county!BZ18</f>
        <v>0.59258614927505049</v>
      </c>
      <c r="D23" s="322">
        <f>county!BY18/county!BZ18</f>
        <v>4.1317773738835044E-2</v>
      </c>
      <c r="E23" s="322">
        <f>county!BV18/county!BZ18</f>
        <v>0.36609607698611446</v>
      </c>
      <c r="F23" s="323">
        <f>county!BZ18/county!GJ18</f>
        <v>1.4273326668104265</v>
      </c>
      <c r="G23" s="324">
        <f>county!CD18/county!GJ18</f>
        <v>0.18988061398521888</v>
      </c>
      <c r="H23" s="308">
        <f>county!CN18/(county!GJ18/1000)</f>
        <v>1.4898747329007471</v>
      </c>
    </row>
    <row r="24" spans="1:8" x14ac:dyDescent="0.2">
      <c r="A24" s="116" t="str">
        <f>county!A19</f>
        <v>NC0052</v>
      </c>
      <c r="B24" s="116" t="str">
        <f>county!B19</f>
        <v>Randolph</v>
      </c>
      <c r="C24" s="322">
        <f>county!BS19/county!BZ19</f>
        <v>0.60785889224540879</v>
      </c>
      <c r="D24" s="322">
        <f>county!BY19/county!BZ19</f>
        <v>5.0257662265419174E-2</v>
      </c>
      <c r="E24" s="322">
        <f>county!BV19/county!BZ19</f>
        <v>0.34188344548917199</v>
      </c>
      <c r="F24" s="323">
        <f>county!BZ19/county!GJ19</f>
        <v>1.8171135757405588</v>
      </c>
      <c r="G24" s="324">
        <f>county!CD19/county!GJ19</f>
        <v>0.20722308016285274</v>
      </c>
      <c r="H24" s="308">
        <f>county!CN19/(county!GJ19/1000)</f>
        <v>3.2921521830689313</v>
      </c>
    </row>
    <row r="25" spans="1:8" x14ac:dyDescent="0.2">
      <c r="A25" s="116" t="str">
        <f>county!A20</f>
        <v>NC0055</v>
      </c>
      <c r="B25" s="116" t="str">
        <f>county!B20</f>
        <v>Rowan</v>
      </c>
      <c r="C25" s="322">
        <f>county!BS20/county!BZ20</f>
        <v>0.62734665283283231</v>
      </c>
      <c r="D25" s="322">
        <f>county!BY20/county!BZ20</f>
        <v>5.3149414279000065E-2</v>
      </c>
      <c r="E25" s="322">
        <f>county!BV20/county!BZ20</f>
        <v>0.31950393288816764</v>
      </c>
      <c r="F25" s="323">
        <f>county!BZ20/county!GJ20</f>
        <v>1.6313254057807482</v>
      </c>
      <c r="G25" s="324">
        <f>county!CD20/county!GJ20</f>
        <v>0.41835199490784941</v>
      </c>
      <c r="H25" s="308">
        <f>county!CN20/(county!GJ20/1000)</f>
        <v>1.504499030755432</v>
      </c>
    </row>
    <row r="26" spans="1:8" x14ac:dyDescent="0.2">
      <c r="A26" s="116" t="str">
        <f>county!A21</f>
        <v>NC0053</v>
      </c>
      <c r="B26" s="116" t="str">
        <f>county!B21</f>
        <v>Robeson</v>
      </c>
      <c r="C26" s="322">
        <f>county!BS21/county!BZ21</f>
        <v>0.67496545808149933</v>
      </c>
      <c r="D26" s="322">
        <f>county!BY21/county!BZ21</f>
        <v>3.1451153470889837E-2</v>
      </c>
      <c r="E26" s="322">
        <f>county!BV21/county!BZ21</f>
        <v>0.29358338844761089</v>
      </c>
      <c r="F26" s="323">
        <f>county!BZ21/county!GJ21</f>
        <v>1.132700894512765</v>
      </c>
      <c r="G26" s="324">
        <f>county!CD21/county!GJ21</f>
        <v>0.20927593419471599</v>
      </c>
      <c r="H26" s="308">
        <f>county!CN21/(county!GJ21/1000)</f>
        <v>0.43019685214579223</v>
      </c>
    </row>
    <row r="27" spans="1:8" x14ac:dyDescent="0.2">
      <c r="A27" s="116" t="str">
        <f>county!A22</f>
        <v>NC0040</v>
      </c>
      <c r="B27" s="116" t="str">
        <f>county!B22</f>
        <v>Iredell</v>
      </c>
      <c r="C27" s="322">
        <f>county!BS22/county!BZ22</f>
        <v>0.64754118211187583</v>
      </c>
      <c r="D27" s="322">
        <f>county!BY22/county!BZ22</f>
        <v>4.2874925530729774E-2</v>
      </c>
      <c r="E27" s="322">
        <f>county!BV22/county!BZ22</f>
        <v>0.30958389235739436</v>
      </c>
      <c r="F27" s="323">
        <f>county!BZ22/county!GJ22</f>
        <v>1.6007210420220188</v>
      </c>
      <c r="G27" s="324">
        <f>county!CD22/county!GJ22</f>
        <v>0.25129477438362535</v>
      </c>
      <c r="H27" s="308">
        <f>county!CN22/(county!GJ22/1000)</f>
        <v>0.43417584121569242</v>
      </c>
    </row>
    <row r="28" spans="1:8" x14ac:dyDescent="0.2">
      <c r="A28" s="116" t="str">
        <f>county!A23</f>
        <v>NC0065</v>
      </c>
      <c r="B28" s="116" t="str">
        <f>county!B23</f>
        <v>Wayne</v>
      </c>
      <c r="C28" s="322">
        <f>county!BS23/county!BZ23</f>
        <v>0.62792478159183629</v>
      </c>
      <c r="D28" s="322">
        <f>county!BY23/county!BZ23</f>
        <v>3.6382133006114377E-2</v>
      </c>
      <c r="E28" s="322">
        <f>county!BV23/county!BZ23</f>
        <v>0.33569308540204934</v>
      </c>
      <c r="F28" s="323">
        <f>county!BZ23/county!GJ23</f>
        <v>1.5336695056337009</v>
      </c>
      <c r="G28" s="324">
        <f>county!CD23/county!GJ23</f>
        <v>0.29853387056562197</v>
      </c>
      <c r="H28" s="308">
        <f>county!CN23/(county!GJ23/1000)</f>
        <v>2.1071086769448533</v>
      </c>
    </row>
    <row r="29" spans="1:8" x14ac:dyDescent="0.2">
      <c r="A29" s="116" t="str">
        <f>county!A24</f>
        <v>NC0037</v>
      </c>
      <c r="B29" s="116" t="str">
        <f>county!B24</f>
        <v>Harnett</v>
      </c>
      <c r="C29" s="322">
        <f>county!BS24/county!BZ24</f>
        <v>0.5268713117299928</v>
      </c>
      <c r="D29" s="322">
        <f>county!BY24/county!BZ24</f>
        <v>3.7364116368154052E-2</v>
      </c>
      <c r="E29" s="322">
        <f>county!BV24/county!BZ24</f>
        <v>0.43576457190185319</v>
      </c>
      <c r="F29" s="323">
        <f>county!BZ24/county!GJ24</f>
        <v>1.5978494623655914</v>
      </c>
      <c r="G29" s="324">
        <f>county!CD24/county!GJ24</f>
        <v>0.23337468982630272</v>
      </c>
      <c r="H29" s="308">
        <f>county!CN24/(county!GJ24/1000)</f>
        <v>0</v>
      </c>
    </row>
    <row r="30" spans="1:8" x14ac:dyDescent="0.2">
      <c r="A30" s="116" t="str">
        <f>county!A25</f>
        <v>NC0023</v>
      </c>
      <c r="B30" s="116" t="str">
        <f>county!B25</f>
        <v>Catawba</v>
      </c>
      <c r="C30" s="322">
        <f>county!BS25/county!BZ25</f>
        <v>0.58299426464200554</v>
      </c>
      <c r="D30" s="322">
        <f>county!BY25/county!BZ25</f>
        <v>7.2870958877394532E-2</v>
      </c>
      <c r="E30" s="322">
        <f>county!BV25/county!BZ25</f>
        <v>0.34413477648059998</v>
      </c>
      <c r="F30" s="323">
        <f>county!BZ25/county!GJ25</f>
        <v>1.9551122626712536</v>
      </c>
      <c r="G30" s="324">
        <f>county!CD25/county!GJ25</f>
        <v>0.36683160166032636</v>
      </c>
      <c r="H30" s="308">
        <f>county!CN25/(county!GJ25/1000)</f>
        <v>3.4749001291172368</v>
      </c>
    </row>
    <row r="31" spans="1:8" x14ac:dyDescent="0.2">
      <c r="A31" s="116" t="str">
        <f>county!A26</f>
        <v>NC0018</v>
      </c>
      <c r="B31" s="116" t="str">
        <f>county!B26</f>
        <v>Brunswick</v>
      </c>
      <c r="C31" s="322">
        <f>county!BS26/county!BZ26</f>
        <v>0.64724008465848737</v>
      </c>
      <c r="D31" s="322" t="s">
        <v>2305</v>
      </c>
      <c r="E31" s="322">
        <f>county!BV26/county!BZ26</f>
        <v>0.35275991534151269</v>
      </c>
      <c r="F31" s="323">
        <f>county!BZ26/county!GJ26</f>
        <v>1.0942138933993488</v>
      </c>
      <c r="G31" s="324">
        <f>county!CD26/county!GJ26</f>
        <v>0.25035270317033564</v>
      </c>
      <c r="H31" s="308">
        <f>county!CN26/(county!GJ26/1000)</f>
        <v>1.1091294664643616</v>
      </c>
    </row>
    <row r="32" spans="1:8" x14ac:dyDescent="0.2">
      <c r="A32" s="116" t="str">
        <f>county!A27</f>
        <v>NC0039</v>
      </c>
      <c r="B32" s="116" t="str">
        <f>county!B27</f>
        <v>Henderson</v>
      </c>
      <c r="C32" s="322">
        <f>county!BS27/county!BZ27</f>
        <v>0.6604572492394315</v>
      </c>
      <c r="D32" s="322">
        <f>county!BY27/county!BZ27</f>
        <v>5.3633322738349302E-2</v>
      </c>
      <c r="E32" s="322">
        <f>county!BV27/county!BZ27</f>
        <v>0.28590942802221919</v>
      </c>
      <c r="F32" s="323">
        <f>county!BZ27/county!GJ27</f>
        <v>2.4393206571903265</v>
      </c>
      <c r="G32" s="324">
        <f>county!CD27/county!GJ27</f>
        <v>0.40189219124976927</v>
      </c>
      <c r="H32" s="308">
        <f>county!CN27/(county!GJ27/1000)</f>
        <v>2.6306073472401699</v>
      </c>
    </row>
    <row r="33" spans="1:8" x14ac:dyDescent="0.2">
      <c r="A33" s="116" t="str">
        <f>county!A28</f>
        <v>NC0054</v>
      </c>
      <c r="B33" s="116" t="str">
        <f>county!B28</f>
        <v>Rockingham</v>
      </c>
      <c r="C33" s="322">
        <f>county!BS28/county!BZ28</f>
        <v>0.71032085766493314</v>
      </c>
      <c r="D33" s="322">
        <f>county!BY28/county!BZ28</f>
        <v>2.5319771527875387E-2</v>
      </c>
      <c r="E33" s="322">
        <f>county!BV28/county!BZ28</f>
        <v>0.26435937080719152</v>
      </c>
      <c r="F33" s="323">
        <f>county!BZ28/county!GJ28</f>
        <v>3.3668111468427675</v>
      </c>
      <c r="G33" s="324">
        <f>county!CD28/county!GJ28</f>
        <v>0.30346214655237319</v>
      </c>
      <c r="H33" s="308">
        <f>county!CN28/(county!GJ28/1000)</f>
        <v>2.2908891446271658</v>
      </c>
    </row>
    <row r="34" spans="1:8" x14ac:dyDescent="0.2">
      <c r="A34" s="116" t="str">
        <f>county!A29</f>
        <v>NC0046</v>
      </c>
      <c r="B34" s="116" t="str">
        <f>county!B29</f>
        <v>Nash (Braswell)</v>
      </c>
      <c r="C34" s="322">
        <f>county!BS29/county!BZ29</f>
        <v>0.51677360729916177</v>
      </c>
      <c r="D34" s="322">
        <f>county!BY29/county!BZ29</f>
        <v>5.5318596543283138E-2</v>
      </c>
      <c r="E34" s="322">
        <f>county!BV29/county!BZ29</f>
        <v>0.42790779615755509</v>
      </c>
      <c r="F34" s="323">
        <f>county!BZ29/county!GJ29</f>
        <v>1.1935501720913246</v>
      </c>
      <c r="G34" s="324">
        <f>county!CD29/county!GJ29</f>
        <v>0.40888013368895187</v>
      </c>
      <c r="H34" s="308">
        <f>county!CN29/(county!GJ29/1000)</f>
        <v>1.2395002158058412</v>
      </c>
    </row>
    <row r="35" spans="1:8" x14ac:dyDescent="0.2">
      <c r="A35" s="116" t="str">
        <f>county!A30</f>
        <v>NC0020</v>
      </c>
      <c r="B35" s="116" t="str">
        <f>county!B30</f>
        <v>Burke</v>
      </c>
      <c r="C35" s="322">
        <f>county!BS30/county!BZ30</f>
        <v>0.59604514784328966</v>
      </c>
      <c r="D35" s="322">
        <f>county!BY30/county!BZ30</f>
        <v>5.9419931465715191E-2</v>
      </c>
      <c r="E35" s="322">
        <f>county!BV30/county!BZ30</f>
        <v>0.34453492069099517</v>
      </c>
      <c r="F35" s="323">
        <f>county!BZ30/county!GJ30</f>
        <v>1.2582986053231093</v>
      </c>
      <c r="G35" s="324">
        <f>county!CD30/county!GJ30</f>
        <v>0.31355225870978498</v>
      </c>
      <c r="H35" s="308">
        <f>county!CN30/(county!GJ30/1000)</f>
        <v>1.4669111518586431</v>
      </c>
    </row>
    <row r="36" spans="1:8" x14ac:dyDescent="0.2">
      <c r="A36" s="116" t="str">
        <f>county!A31</f>
        <v>NC0024</v>
      </c>
      <c r="B36" s="116" t="str">
        <f>county!B31</f>
        <v>Cleveland</v>
      </c>
      <c r="C36" s="322">
        <f>county!BS31/county!BZ31</f>
        <v>0.63661919904143049</v>
      </c>
      <c r="D36" s="322" t="s">
        <v>2305</v>
      </c>
      <c r="E36" s="322">
        <f>county!BV31/county!BZ31</f>
        <v>0.34229688004055486</v>
      </c>
      <c r="F36" s="323">
        <f>county!BZ31/county!GJ31</f>
        <v>1.4747680701396677</v>
      </c>
      <c r="G36" s="324">
        <f>county!CD31/county!GJ31</f>
        <v>0.41850454797748099</v>
      </c>
      <c r="H36" s="308">
        <f>county!CN31/(county!GJ31/1000)</f>
        <v>1.0534543106670744</v>
      </c>
    </row>
    <row r="37" spans="1:8" x14ac:dyDescent="0.2">
      <c r="A37" s="116" t="str">
        <f>county!A32</f>
        <v>NC0022</v>
      </c>
      <c r="B37" s="116" t="str">
        <f>county!B32</f>
        <v>Caldwell</v>
      </c>
      <c r="C37" s="322">
        <f>county!BS32/county!BZ32</f>
        <v>0.67417896956914736</v>
      </c>
      <c r="D37" s="322">
        <f>county!BY32/county!BZ32</f>
        <v>3.9989454655016569E-2</v>
      </c>
      <c r="E37" s="322">
        <f>county!BV32/county!BZ32</f>
        <v>0.28583157577583612</v>
      </c>
      <c r="F37" s="323">
        <f>county!BZ32/county!GJ32</f>
        <v>1.6078284143343304</v>
      </c>
      <c r="G37" s="324">
        <f>county!CD32/county!GJ32</f>
        <v>0.51267394121422771</v>
      </c>
      <c r="H37" s="308">
        <f>county!CN32/(county!GJ32/1000)</f>
        <v>2.6522629010185175</v>
      </c>
    </row>
    <row r="38" spans="1:8" x14ac:dyDescent="0.2">
      <c r="A38" s="116" t="str">
        <f>county!A33</f>
        <v>NC0108</v>
      </c>
      <c r="B38" s="116" t="str">
        <f>county!B33</f>
        <v>Orange</v>
      </c>
      <c r="C38" s="322">
        <f>county!BS33/county!BZ33</f>
        <v>0.51373668480343326</v>
      </c>
      <c r="D38" s="322">
        <f>county!BY33/county!BZ33</f>
        <v>4.5980534906889414E-2</v>
      </c>
      <c r="E38" s="322">
        <f>county!BV33/county!BZ33</f>
        <v>0.44028278028967738</v>
      </c>
      <c r="F38" s="323">
        <f>county!BZ33/county!GJ33</f>
        <v>1.2692345102616478</v>
      </c>
      <c r="G38" s="324">
        <f>county!CD33/county!GJ33</f>
        <v>0.35203287617935997</v>
      </c>
      <c r="H38" s="308">
        <f>county!CN33/(county!GJ33/1000)</f>
        <v>3.574555004377006</v>
      </c>
    </row>
    <row r="39" spans="1:8" x14ac:dyDescent="0.2">
      <c r="A39" s="116" t="str">
        <f>county!A34</f>
        <v>NC0066</v>
      </c>
      <c r="B39" s="116" t="str">
        <f>county!B34</f>
        <v>Wilson</v>
      </c>
      <c r="C39" s="322">
        <f>county!BS34/county!BZ34</f>
        <v>0.60613155814012809</v>
      </c>
      <c r="D39" s="322">
        <f>county!BY34/county!BZ34</f>
        <v>5.3791414798377839E-2</v>
      </c>
      <c r="E39" s="322">
        <f>county!BV34/county!BZ34</f>
        <v>0.34007702706149412</v>
      </c>
      <c r="F39" s="323">
        <f>county!BZ34/county!GJ34</f>
        <v>2.3900877834674468</v>
      </c>
      <c r="G39" s="324">
        <f>county!CD34/county!GJ34</f>
        <v>0.34795171909290418</v>
      </c>
      <c r="H39" s="308">
        <f>county!CN34/(county!GJ34/1000)</f>
        <v>2.426237503048037</v>
      </c>
    </row>
    <row r="40" spans="1:8" x14ac:dyDescent="0.2">
      <c r="A40" s="116" t="str">
        <f>county!A35</f>
        <v>NC0106</v>
      </c>
      <c r="B40" s="116" t="str">
        <f>county!B35</f>
        <v>Lincoln</v>
      </c>
      <c r="C40" s="322">
        <f>county!BS35/county!BZ35</f>
        <v>0.6567719491474201</v>
      </c>
      <c r="D40" s="322">
        <f>county!BY35/county!BZ35</f>
        <v>3.5567256096332461E-2</v>
      </c>
      <c r="E40" s="322">
        <f>county!BV35/county!BZ35</f>
        <v>0.30766079475624741</v>
      </c>
      <c r="F40" s="323">
        <f>county!BZ35/county!GJ35</f>
        <v>1.8726858838917395</v>
      </c>
      <c r="G40" s="324">
        <f>county!CD35/county!GJ35</f>
        <v>0.53928966696850789</v>
      </c>
      <c r="H40" s="308">
        <f>county!CN35/(county!GJ35/1000)</f>
        <v>2.3141161082603885</v>
      </c>
    </row>
    <row r="41" spans="1:8" x14ac:dyDescent="0.2">
      <c r="A41" s="116" t="str">
        <f>county!A36</f>
        <v>NC0056</v>
      </c>
      <c r="B41" s="116" t="str">
        <f>county!B36</f>
        <v>Rutherford</v>
      </c>
      <c r="C41" s="322">
        <f>county!BS36/county!BZ36</f>
        <v>0.66135119268693021</v>
      </c>
      <c r="D41" s="322">
        <f>county!BY36/county!BZ36</f>
        <v>2.5938394814717193E-2</v>
      </c>
      <c r="E41" s="322">
        <f>county!BV36/county!BZ36</f>
        <v>0.31271041249835263</v>
      </c>
      <c r="F41" s="323">
        <f>county!BZ36/county!GJ36</f>
        <v>1.2268785277516463</v>
      </c>
      <c r="G41" s="324">
        <f>county!CD36/county!GJ36</f>
        <v>0.62223659454374414</v>
      </c>
      <c r="H41" s="308">
        <f>county!CN36/(county!GJ36/1000)</f>
        <v>0.79374412041392295</v>
      </c>
    </row>
    <row r="42" spans="1:8" x14ac:dyDescent="0.2">
      <c r="A42" s="116" t="str">
        <f>county!A37</f>
        <v>NC0104</v>
      </c>
      <c r="B42" s="116" t="str">
        <f>county!B37</f>
        <v>Chatham</v>
      </c>
      <c r="C42" s="322">
        <f>county!BS37/county!BZ37</f>
        <v>0.64152349366610339</v>
      </c>
      <c r="D42" s="322">
        <f>county!BY37/county!BZ37</f>
        <v>4.0480263641229627E-2</v>
      </c>
      <c r="E42" s="322">
        <f>county!BV37/county!BZ37</f>
        <v>0.31799624269266696</v>
      </c>
      <c r="F42" s="323">
        <f>county!BZ37/county!GJ37</f>
        <v>1.4302590891350686</v>
      </c>
      <c r="G42" s="324">
        <f>county!CD37/county!GJ37</f>
        <v>0.55457984328559851</v>
      </c>
      <c r="H42" s="308">
        <f>county!CN37/(county!GJ37/1000)</f>
        <v>2.6719505238824346</v>
      </c>
    </row>
    <row r="43" spans="1:8" x14ac:dyDescent="0.2">
      <c r="A43" s="116" t="str">
        <f>county!A38</f>
        <v>NC0057</v>
      </c>
      <c r="B43" s="116" t="str">
        <f>county!B38</f>
        <v>Sampson</v>
      </c>
      <c r="C43" s="322">
        <f>county!BS38/county!BZ38</f>
        <v>0.59544721093159581</v>
      </c>
      <c r="D43" s="322">
        <f>county!BY38/county!BZ38</f>
        <v>3.5202924896341838E-2</v>
      </c>
      <c r="E43" s="322">
        <f>county!BV38/county!BZ38</f>
        <v>0.36934986417206234</v>
      </c>
      <c r="F43" s="323">
        <f>county!BZ38/county!GJ38</f>
        <v>1.5270816113285819</v>
      </c>
      <c r="G43" s="324">
        <f>county!CD38/county!GJ38</f>
        <v>0.57619188721323744</v>
      </c>
      <c r="H43" s="308">
        <f>county!CN38/(county!GJ38/1000)</f>
        <v>2.1521810327349855</v>
      </c>
    </row>
    <row r="44" spans="1:8" x14ac:dyDescent="0.2">
      <c r="A44" s="116" t="str">
        <f>county!A39</f>
        <v>NC0033</v>
      </c>
      <c r="B44" s="116" t="str">
        <f>county!B39</f>
        <v>Franklin</v>
      </c>
      <c r="C44" s="322">
        <f>county!BS39/county!BZ39</f>
        <v>0.60781116873008023</v>
      </c>
      <c r="D44" s="322">
        <f>county!BY39/county!BZ39</f>
        <v>1.9007247367701353E-2</v>
      </c>
      <c r="E44" s="322">
        <f>county!BV39/county!BZ39</f>
        <v>0.37318158390221839</v>
      </c>
      <c r="F44" s="323">
        <f>county!BZ39/county!GJ39</f>
        <v>1.5425015819447374</v>
      </c>
      <c r="G44" s="324">
        <f>county!CD39/county!GJ39</f>
        <v>0.59945159249103563</v>
      </c>
      <c r="H44" s="308">
        <f>county!CN39/(county!GJ39/1000)</f>
        <v>1.7360829425794622</v>
      </c>
    </row>
    <row r="45" spans="1:8" x14ac:dyDescent="0.2">
      <c r="A45" s="116" t="str">
        <f>county!A40</f>
        <v>NC0059</v>
      </c>
      <c r="B45" s="116" t="str">
        <f>county!B40</f>
        <v>Stanly</v>
      </c>
      <c r="C45" s="322">
        <f>county!BS40/county!BZ40</f>
        <v>0.65851255627912475</v>
      </c>
      <c r="D45" s="322">
        <f>county!BY40/county!BZ40</f>
        <v>3.2028609991822901E-2</v>
      </c>
      <c r="E45" s="322">
        <f>county!BV40/county!BZ40</f>
        <v>0.30945883372905236</v>
      </c>
      <c r="F45" s="323">
        <f>county!BZ40/county!GJ40</f>
        <v>1.6739725575565672</v>
      </c>
      <c r="G45" s="324">
        <f>county!CD40/county!GJ40</f>
        <v>0.60930800184708755</v>
      </c>
      <c r="H45" s="308">
        <f>county!CN40/(county!GJ40/1000)</f>
        <v>0.19790223629527012</v>
      </c>
    </row>
    <row r="46" spans="1:8" x14ac:dyDescent="0.2">
      <c r="A46" s="116" t="str">
        <f>county!A41</f>
        <v>NC0029</v>
      </c>
      <c r="B46" s="116" t="str">
        <f>county!B41</f>
        <v>Duplin</v>
      </c>
      <c r="C46" s="322">
        <f>county!BS41/county!BZ41</f>
        <v>0.55758611622403365</v>
      </c>
      <c r="D46" s="322" t="s">
        <v>2305</v>
      </c>
      <c r="E46" s="322">
        <f>county!BV41/county!BZ41</f>
        <v>0.44241388377596635</v>
      </c>
      <c r="F46" s="323">
        <f>county!BZ41/county!GJ41</f>
        <v>1.1390016638935108</v>
      </c>
      <c r="G46" s="324">
        <f>county!CD41/county!GJ41</f>
        <v>0.46946755407653912</v>
      </c>
      <c r="H46" s="308">
        <f>county!CN41/(county!GJ41/1000)</f>
        <v>1.2479201331114809</v>
      </c>
    </row>
    <row r="47" spans="1:8" x14ac:dyDescent="0.2">
      <c r="A47" s="116" t="str">
        <f>county!A42</f>
        <v>NC0038</v>
      </c>
      <c r="B47" s="116" t="str">
        <f>county!B42</f>
        <v>Haywood</v>
      </c>
      <c r="C47" s="322">
        <f>county!BS42/county!BZ42</f>
        <v>0.69675490906938542</v>
      </c>
      <c r="D47" s="322">
        <f>county!BY42/county!BZ42</f>
        <v>2.8899510202873673E-2</v>
      </c>
      <c r="E47" s="322">
        <f>county!BV42/county!BZ42</f>
        <v>0.27434558072774085</v>
      </c>
      <c r="F47" s="323">
        <f>county!BZ42/county!GJ42</f>
        <v>2.2801471084418652</v>
      </c>
      <c r="G47" s="324">
        <f>county!CD42/county!GJ42</f>
        <v>0.71836831095215603</v>
      </c>
      <c r="H47" s="308">
        <f>county!CN42/(county!GJ42/1000)</f>
        <v>4.2681692421890816</v>
      </c>
    </row>
    <row r="48" spans="1:8" x14ac:dyDescent="0.2">
      <c r="A48" s="116" t="str">
        <f>county!A43</f>
        <v>NC0042</v>
      </c>
      <c r="B48" s="116" t="str">
        <f>county!B43</f>
        <v>Lee</v>
      </c>
      <c r="C48" s="322">
        <f>county!BS43/county!BZ43</f>
        <v>0.65429042904290424</v>
      </c>
      <c r="D48" s="322">
        <f>county!BY43/county!BZ43</f>
        <v>1.7164662894860914E-3</v>
      </c>
      <c r="E48" s="322">
        <f>county!BV43/county!BZ43</f>
        <v>0.34399310466760963</v>
      </c>
      <c r="F48" s="323">
        <f>county!BZ43/county!GJ43</f>
        <v>2.2979025950942056</v>
      </c>
      <c r="G48" s="324">
        <f>county!CD43/county!GJ43</f>
        <v>0.62542955326460481</v>
      </c>
      <c r="H48" s="308">
        <f>county!CN43/(county!GJ43/1000)</f>
        <v>2.3022362162070658</v>
      </c>
    </row>
    <row r="49" spans="1:8" x14ac:dyDescent="0.2">
      <c r="A49" s="116" t="str">
        <f>county!A44</f>
        <v>NC0025</v>
      </c>
      <c r="B49" s="116" t="str">
        <f>county!B44</f>
        <v>Columbus</v>
      </c>
      <c r="C49" s="322">
        <f>county!BS44/county!BZ44</f>
        <v>0.64318711256761563</v>
      </c>
      <c r="D49" s="322">
        <f>county!BY44/county!BZ44</f>
        <v>5.5344663233477545E-2</v>
      </c>
      <c r="E49" s="322">
        <f>county!BV44/county!BZ44</f>
        <v>0.30146822419890684</v>
      </c>
      <c r="F49" s="323">
        <f>county!BZ44/county!GJ44</f>
        <v>3.0510781833514034</v>
      </c>
      <c r="G49" s="324">
        <f>county!CD44/county!GJ44</f>
        <v>0.63582700879412124</v>
      </c>
      <c r="H49" s="308">
        <f>county!CN44/(county!GJ44/1000)</f>
        <v>6.040580308740771</v>
      </c>
    </row>
    <row r="50" spans="1:8" x14ac:dyDescent="0.2">
      <c r="A50" s="116" t="str">
        <f>county!A45</f>
        <v>NC0034</v>
      </c>
      <c r="B50" s="116" t="str">
        <f>county!B45</f>
        <v>Granville</v>
      </c>
      <c r="C50" s="322">
        <f>county!BS45/county!BZ45</f>
        <v>0.64228738713550315</v>
      </c>
      <c r="D50" s="322">
        <f>county!BY45/county!BZ45</f>
        <v>5.8566189168297617E-2</v>
      </c>
      <c r="E50" s="322">
        <f>county!BV45/county!BZ45</f>
        <v>0.2991464236961992</v>
      </c>
      <c r="F50" s="323">
        <f>county!BZ45/county!GJ45</f>
        <v>2.0953546074850093</v>
      </c>
      <c r="G50" s="324">
        <f>county!CD45/county!GJ45</f>
        <v>0.63660486594527532</v>
      </c>
      <c r="H50" s="308">
        <f>county!CN45/(county!GJ45/1000)</f>
        <v>3.7390585154042317</v>
      </c>
    </row>
    <row r="51" spans="1:8" x14ac:dyDescent="0.2">
      <c r="A51" s="116" t="str">
        <f>county!A46</f>
        <v>NC0031</v>
      </c>
      <c r="B51" s="116" t="str">
        <f>county!B46</f>
        <v>Edgecombe</v>
      </c>
      <c r="C51" s="322">
        <f>county!BS46/county!BZ46</f>
        <v>0.66637291620768158</v>
      </c>
      <c r="D51" s="322">
        <f>county!BY46/county!BZ46</f>
        <v>5.2140706469853857E-3</v>
      </c>
      <c r="E51" s="322">
        <f>county!BV46/county!BZ46</f>
        <v>0.32841301314533305</v>
      </c>
      <c r="F51" s="323">
        <f>county!BZ46/county!GJ46</f>
        <v>1.9439319045664627</v>
      </c>
      <c r="G51" s="324">
        <f>county!CD46/county!GJ46</f>
        <v>0.50348864183871944</v>
      </c>
      <c r="H51" s="308">
        <f>county!CN46/(county!GJ46/1000)</f>
        <v>1.9272292510572993</v>
      </c>
    </row>
    <row r="52" spans="1:8" x14ac:dyDescent="0.2">
      <c r="A52" s="116" t="str">
        <f>county!A47</f>
        <v>NC0049</v>
      </c>
      <c r="B52" s="116" t="str">
        <f>county!B47</f>
        <v>Pender</v>
      </c>
      <c r="C52" s="322">
        <f>county!BS47/county!BZ47</f>
        <v>0.64218774679279056</v>
      </c>
      <c r="D52" s="322">
        <f>county!BY47/county!BZ47</f>
        <v>2.3525385654867413E-2</v>
      </c>
      <c r="E52" s="322">
        <f>county!BV47/county!BZ47</f>
        <v>0.33428686755234199</v>
      </c>
      <c r="F52" s="323">
        <f>county!BZ47/county!GJ47</f>
        <v>2.1003335852116698</v>
      </c>
      <c r="G52" s="324">
        <f>county!CD47/county!GJ47</f>
        <v>0.6809192944949225</v>
      </c>
      <c r="H52" s="308">
        <f>county!CN47/(county!GJ47/1000)</f>
        <v>1.7877218525958827</v>
      </c>
    </row>
    <row r="53" spans="1:8" x14ac:dyDescent="0.2">
      <c r="A53" s="116" t="str">
        <f>county!A48</f>
        <v>NC0062</v>
      </c>
      <c r="B53" s="116" t="str">
        <f>county!B48</f>
        <v>Vance (Perry)</v>
      </c>
      <c r="C53" s="322">
        <f>county!BS48/county!BZ48</f>
        <v>0.62342781488836729</v>
      </c>
      <c r="D53" s="322">
        <f>county!BY48/county!BZ48</f>
        <v>4.6227758720988547E-2</v>
      </c>
      <c r="E53" s="322">
        <f>county!BV48/county!BZ48</f>
        <v>0.3303444263906441</v>
      </c>
      <c r="F53" s="323">
        <f>county!BZ48/county!GJ48</f>
        <v>2.1892799894600472</v>
      </c>
      <c r="G53" s="324">
        <f>county!CD48/county!GJ48</f>
        <v>0.811268966425858</v>
      </c>
      <c r="H53" s="308">
        <f>county!CN48/(county!GJ48/1000)</f>
        <v>2.2397400144924355</v>
      </c>
    </row>
    <row r="54" spans="1:8" x14ac:dyDescent="0.2">
      <c r="A54" s="116" t="str">
        <f>county!A49</f>
        <v>NC0044</v>
      </c>
      <c r="B54" s="116" t="str">
        <f>county!B49</f>
        <v>McDowell</v>
      </c>
      <c r="C54" s="322">
        <f>county!BS49/county!BZ49</f>
        <v>0.71028353956203794</v>
      </c>
      <c r="D54" s="322">
        <f>county!BY49/county!BZ49</f>
        <v>3.9352820451511346E-2</v>
      </c>
      <c r="E54" s="322">
        <f>county!BV49/county!BZ49</f>
        <v>0.25036363998645067</v>
      </c>
      <c r="F54" s="323">
        <f>county!BZ49/county!GJ49</f>
        <v>2.217278932602885</v>
      </c>
      <c r="G54" s="324">
        <f>county!CD49/county!GJ49</f>
        <v>0.81614349775784756</v>
      </c>
      <c r="H54" s="308">
        <f>county!CN49/(county!GJ49/1000)</f>
        <v>3.3797963286133998</v>
      </c>
    </row>
    <row r="55" spans="1:8" x14ac:dyDescent="0.2">
      <c r="A55" s="116" t="str">
        <f>county!A50</f>
        <v>NC0028</v>
      </c>
      <c r="B55" s="116" t="str">
        <f>county!B50</f>
        <v>Davie</v>
      </c>
      <c r="C55" s="322">
        <f>county!BS50/county!BZ50</f>
        <v>0.62964811916455288</v>
      </c>
      <c r="D55" s="322">
        <f>county!BY50/county!BZ50</f>
        <v>4.2905715365103354E-2</v>
      </c>
      <c r="E55" s="322">
        <f>county!BV50/county!BZ50</f>
        <v>0.32744616547034378</v>
      </c>
      <c r="F55" s="323">
        <f>county!BZ50/county!GJ50</f>
        <v>1.7860568233848231</v>
      </c>
      <c r="G55" s="324">
        <f>county!CD50/county!GJ50</f>
        <v>1.0882473431814348</v>
      </c>
      <c r="H55" s="308">
        <f>county!CN50/(county!GJ50/1000)</f>
        <v>1.8073595681615537</v>
      </c>
    </row>
    <row r="56" spans="1:8" x14ac:dyDescent="0.2">
      <c r="A56" s="116" t="str">
        <f>county!A51</f>
        <v>NC0109</v>
      </c>
      <c r="B56" s="116" t="str">
        <f>county!B51</f>
        <v>Person</v>
      </c>
      <c r="C56" s="322">
        <f>county!BS51/county!BZ51</f>
        <v>0.54947520065857169</v>
      </c>
      <c r="D56" s="322">
        <f>county!BY51/county!BZ51</f>
        <v>3.7394525622556081E-2</v>
      </c>
      <c r="E56" s="322">
        <f>county!BV51/county!BZ51</f>
        <v>0.41313027371887218</v>
      </c>
      <c r="F56" s="323">
        <f>county!BZ51/county!GJ51</f>
        <v>1.2334365639437477</v>
      </c>
      <c r="G56" s="324">
        <f>county!CD51/county!GJ51</f>
        <v>0.93955932375488649</v>
      </c>
      <c r="H56" s="308">
        <f>county!CN51/(county!GJ51/1000)</f>
        <v>2.4876884804792607</v>
      </c>
    </row>
    <row r="57" spans="1:8" x14ac:dyDescent="0.2">
      <c r="A57" s="116" t="str">
        <f>county!A52</f>
        <v>NC0036</v>
      </c>
      <c r="B57" s="116" t="str">
        <f>county!B52</f>
        <v>Halifax</v>
      </c>
      <c r="C57" s="322">
        <f>county!BS52/county!BZ52</f>
        <v>0.72182104958207705</v>
      </c>
      <c r="D57" s="322" t="s">
        <v>2305</v>
      </c>
      <c r="E57" s="322">
        <f>county!BV52/county!BZ52</f>
        <v>0.27817895041792295</v>
      </c>
      <c r="F57" s="323">
        <f>county!BZ52/county!GJ52</f>
        <v>2.4134189605614109</v>
      </c>
      <c r="G57" s="324">
        <f>county!CD52/county!GJ52</f>
        <v>0.73063676619105578</v>
      </c>
      <c r="H57" s="308">
        <f>county!CN52/(county!GJ52/1000)</f>
        <v>1.6055105264520808</v>
      </c>
    </row>
    <row r="58" spans="1:8" x14ac:dyDescent="0.2">
      <c r="A58" s="116" t="str">
        <f>county!A53</f>
        <v>NC0016</v>
      </c>
      <c r="B58" s="116" t="str">
        <f>county!B53</f>
        <v>Alexander</v>
      </c>
      <c r="C58" s="322">
        <f>county!BS53/county!BZ53</f>
        <v>0.5693734319921242</v>
      </c>
      <c r="D58" s="322" t="s">
        <v>2305</v>
      </c>
      <c r="E58" s="322">
        <f>county!BV53/county!BZ53</f>
        <v>0.37381307758264792</v>
      </c>
      <c r="F58" s="323">
        <f>county!BZ53/county!GJ53</f>
        <v>1.6856615186959665</v>
      </c>
      <c r="G58" s="324">
        <f>county!CD53/county!GJ53</f>
        <v>0.75519927196809511</v>
      </c>
      <c r="H58" s="308">
        <f>county!CN53/(county!GJ53/1000)</f>
        <v>1.9003773988918928</v>
      </c>
    </row>
    <row r="59" spans="1:8" x14ac:dyDescent="0.2">
      <c r="A59" s="116" t="str">
        <f>county!A54</f>
        <v>NC0058</v>
      </c>
      <c r="B59" s="116" t="str">
        <f>county!B54</f>
        <v>Scotland</v>
      </c>
      <c r="C59" s="322">
        <f>county!BS54/county!BZ54</f>
        <v>0.62016441005802703</v>
      </c>
      <c r="D59" s="322">
        <f>county!BY54/county!BZ54</f>
        <v>4.3423597678916827E-2</v>
      </c>
      <c r="E59" s="322">
        <f>county!BV54/county!BZ54</f>
        <v>0.33641199226305607</v>
      </c>
      <c r="F59" s="323">
        <f>county!BZ54/county!GJ54</f>
        <v>1.136669689724352</v>
      </c>
      <c r="G59" s="324">
        <f>county!CD54/county!GJ54</f>
        <v>0.77541429631461789</v>
      </c>
      <c r="H59" s="308">
        <f>county!CN54/(county!GJ54/1000)</f>
        <v>1.3741171297441395</v>
      </c>
    </row>
    <row r="60" spans="1:8" x14ac:dyDescent="0.2">
      <c r="A60" s="116" t="str">
        <f>county!A55</f>
        <v>NC0017</v>
      </c>
      <c r="B60" s="116" t="str">
        <f>county!B55</f>
        <v>Bladen</v>
      </c>
      <c r="C60" s="322">
        <f>county!BS55/county!BZ55</f>
        <v>0.72042010830917347</v>
      </c>
      <c r="D60" s="322" t="s">
        <v>2305</v>
      </c>
      <c r="E60" s="322">
        <f>county!BV55/county!BZ55</f>
        <v>0.27957989169082653</v>
      </c>
      <c r="F60" s="323">
        <f>county!BZ55/county!GJ55</f>
        <v>1.5604336197575825</v>
      </c>
      <c r="G60" s="324">
        <f>county!CD55/county!GJ55</f>
        <v>0.80279405906788825</v>
      </c>
      <c r="H60" s="308">
        <f>county!CN55/(county!GJ55/1000)</f>
        <v>1.0527513799578898</v>
      </c>
    </row>
    <row r="61" spans="1:8" x14ac:dyDescent="0.2">
      <c r="A61" s="116" t="str">
        <f>county!A56</f>
        <v>NC0060</v>
      </c>
      <c r="B61" s="116" t="str">
        <f>county!B56</f>
        <v>Transylvania</v>
      </c>
      <c r="C61" s="322">
        <f>county!BS56/county!BZ56</f>
        <v>0.65639333989015869</v>
      </c>
      <c r="D61" s="322">
        <f>county!BY56/county!BZ56</f>
        <v>5.666141540389754E-2</v>
      </c>
      <c r="E61" s="322">
        <f>county!BV56/county!BZ56</f>
        <v>0.28694524470594379</v>
      </c>
      <c r="F61" s="323">
        <f>county!BZ56/county!GJ56</f>
        <v>3.4617795052577662</v>
      </c>
      <c r="G61" s="324">
        <f>county!CD56/county!GJ56</f>
        <v>1.338124077254512</v>
      </c>
      <c r="H61" s="308">
        <f>county!CN56/(county!GJ56/1000)</f>
        <v>3.4047425351773177</v>
      </c>
    </row>
    <row r="62" spans="1:8" x14ac:dyDescent="0.2">
      <c r="A62" s="116" t="str">
        <f>county!A57</f>
        <v>NC0107</v>
      </c>
      <c r="B62" s="116" t="str">
        <f>county!B57</f>
        <v>Caswell</v>
      </c>
      <c r="C62" s="322">
        <f>county!BS57/county!BZ57</f>
        <v>0.60876403041988925</v>
      </c>
      <c r="D62" s="322">
        <f>county!BY57/county!BZ57</f>
        <v>3.2703535342654633E-2</v>
      </c>
      <c r="E62" s="322">
        <f>county!BV57/county!BZ57</f>
        <v>0.35853243423745612</v>
      </c>
      <c r="F62" s="323">
        <f>county!BZ57/county!GJ57</f>
        <v>1.9704121917052255</v>
      </c>
      <c r="G62" s="324">
        <f>county!CD57/county!GJ57</f>
        <v>1.5683660907585855</v>
      </c>
      <c r="H62" s="308">
        <f>county!CN57/(county!GJ57/1000)</f>
        <v>1.6555588572398863</v>
      </c>
    </row>
    <row r="63" spans="1:8" x14ac:dyDescent="0.2">
      <c r="A63" s="116" t="str">
        <f>county!A58</f>
        <v>NC0043</v>
      </c>
      <c r="B63" s="116" t="str">
        <f>county!B58</f>
        <v>Madison</v>
      </c>
      <c r="C63" s="322">
        <f>county!BS58/county!BZ58</f>
        <v>0.63606150573846765</v>
      </c>
      <c r="D63" s="322">
        <f>county!BY58/county!BZ58</f>
        <v>4.5582783119894832E-2</v>
      </c>
      <c r="E63" s="322">
        <f>county!BV58/county!BZ58</f>
        <v>0.31835571114163752</v>
      </c>
      <c r="F63" s="323">
        <f>county!BZ58/county!GJ58</f>
        <v>3.2097951830077753</v>
      </c>
      <c r="G63" s="324">
        <f>county!CD58/county!GJ58</f>
        <v>1.3377109804665277</v>
      </c>
      <c r="H63" s="308">
        <f>county!CN58/(county!GJ58/1000)</f>
        <v>2.8446804475630572</v>
      </c>
    </row>
    <row r="64" spans="1:8" x14ac:dyDescent="0.2">
      <c r="A64" s="116" t="str">
        <f>county!A59</f>
        <v>NC0101</v>
      </c>
      <c r="B64" s="116" t="str">
        <f>county!B59</f>
        <v>Warren</v>
      </c>
      <c r="C64" s="322">
        <f>county!BS59/county!BZ59</f>
        <v>0.73998160557088422</v>
      </c>
      <c r="D64" s="322" t="s">
        <v>2305</v>
      </c>
      <c r="E64" s="322">
        <f>county!BV59/county!BZ59</f>
        <v>0.26001839442911573</v>
      </c>
      <c r="F64" s="323">
        <f>county!BZ59/county!GJ59</f>
        <v>1.4674636074423986</v>
      </c>
      <c r="G64" s="324">
        <f>county!CD59/county!GJ59</f>
        <v>1.4933963173623832</v>
      </c>
      <c r="H64" s="308">
        <f>county!CN59/(county!GJ59/1000)</f>
        <v>6.2180661332305025</v>
      </c>
    </row>
    <row r="65" spans="1:8" x14ac:dyDescent="0.2">
      <c r="A65" s="116" t="str">
        <f>county!A60</f>
        <v>NC0051</v>
      </c>
      <c r="B65" s="116" t="str">
        <f>county!B60</f>
        <v>Polk</v>
      </c>
      <c r="C65" s="322">
        <f>county!BS60/county!BZ60</f>
        <v>0.74514718250630785</v>
      </c>
      <c r="D65" s="322" t="s">
        <v>2305</v>
      </c>
      <c r="E65" s="322">
        <f>county!BV60/county!BZ60</f>
        <v>0.25485281749369215</v>
      </c>
      <c r="F65" s="323">
        <f>county!BZ60/county!GJ60</f>
        <v>2.9110762902751932</v>
      </c>
      <c r="G65" s="324">
        <f>county!CD60/county!GJ60</f>
        <v>2.0728625991577712</v>
      </c>
      <c r="H65" s="308">
        <f>county!CN60/(county!GJ60/1000)</f>
        <v>7.6877876799529918</v>
      </c>
    </row>
    <row r="66" spans="1:8" ht="15.75" customHeight="1" thickBot="1" x14ac:dyDescent="0.25">
      <c r="A66" s="687" t="s">
        <v>2888</v>
      </c>
      <c r="B66" s="688"/>
      <c r="C66" s="298">
        <f>AVERAGE(C8:C65)</f>
        <v>0.62671764332149849</v>
      </c>
      <c r="D66" s="298">
        <f t="shared" ref="D66:H66" si="0">AVERAGE(D8:D65)</f>
        <v>4.242675548071153E-2</v>
      </c>
      <c r="E66" s="298">
        <f t="shared" si="0"/>
        <v>0.33754837768168899</v>
      </c>
      <c r="F66" s="320">
        <f t="shared" si="0"/>
        <v>1.7893672779027634</v>
      </c>
      <c r="G66" s="319">
        <f t="shared" si="0"/>
        <v>0.52189773082221746</v>
      </c>
      <c r="H66" s="321">
        <f t="shared" si="0"/>
        <v>2.3769407088314232</v>
      </c>
    </row>
    <row r="67" spans="1:8" ht="14.25" thickTop="1" thickBot="1" x14ac:dyDescent="0.25">
      <c r="A67" s="676" t="s">
        <v>2886</v>
      </c>
      <c r="B67" s="677"/>
      <c r="C67" s="71"/>
      <c r="D67" s="71"/>
      <c r="E67" s="71"/>
      <c r="F67" s="311"/>
      <c r="G67" s="312"/>
      <c r="H67" s="313"/>
    </row>
    <row r="68" spans="1:8" ht="13.5" thickTop="1" x14ac:dyDescent="0.2">
      <c r="A68" s="121" t="str">
        <f>regional!A3</f>
        <v>NC0015</v>
      </c>
      <c r="B68" s="121" t="str">
        <f>regional!B3</f>
        <v>Sandhill</v>
      </c>
      <c r="C68" s="119">
        <f>regional!BS3/regional!BZ3</f>
        <v>0.67381358374561695</v>
      </c>
      <c r="D68" s="119">
        <f>regional!BY3/regional!BZ3</f>
        <v>1.7505043469907295E-2</v>
      </c>
      <c r="E68" s="119">
        <f>regional!BV3/regional!BZ3</f>
        <v>0.30868137278447572</v>
      </c>
      <c r="F68" s="306">
        <f>regional!BZ3/regional!GJ3</f>
        <v>1.4569120483561278</v>
      </c>
      <c r="G68" s="324">
        <f>regional!CD3/regional!GJ3</f>
        <v>0.12629189501261825</v>
      </c>
      <c r="H68" s="308">
        <f>regional!CN3/(regional!GJ3/1000)</f>
        <v>2.3005900182385179</v>
      </c>
    </row>
    <row r="69" spans="1:8" x14ac:dyDescent="0.2">
      <c r="A69" s="121" t="str">
        <f>regional!A4</f>
        <v>NC0006</v>
      </c>
      <c r="B69" s="121" t="str">
        <f>regional!B4</f>
        <v>CPC</v>
      </c>
      <c r="C69" s="119">
        <f>regional!BS4/regional!BZ4</f>
        <v>0.66388434833465804</v>
      </c>
      <c r="D69" s="119">
        <f>regional!BY4/regional!BZ4</f>
        <v>3.0754465156036772E-2</v>
      </c>
      <c r="E69" s="119">
        <f>regional!BV4/regional!BZ4</f>
        <v>0.30536118650930522</v>
      </c>
      <c r="F69" s="306">
        <f>regional!BZ4/regional!GJ4</f>
        <v>1.7883329131780368</v>
      </c>
      <c r="G69" s="324">
        <f>regional!CD4/regional!GJ4</f>
        <v>0.15139536255826302</v>
      </c>
      <c r="H69" s="308">
        <f>regional!CN4/(regional!GJ4/1000)</f>
        <v>2.8642075960501829</v>
      </c>
    </row>
    <row r="70" spans="1:8" x14ac:dyDescent="0.2">
      <c r="A70" s="121" t="str">
        <f>regional!A5</f>
        <v>NC0013</v>
      </c>
      <c r="B70" s="121" t="str">
        <f>regional!B5</f>
        <v>Northwestern</v>
      </c>
      <c r="C70" s="119">
        <f>regional!BS5/regional!BZ5</f>
        <v>0.57689853758457998</v>
      </c>
      <c r="D70" s="119">
        <f>regional!BY5/regional!BZ5</f>
        <v>3.9453874869177341E-2</v>
      </c>
      <c r="E70" s="119">
        <f>regional!BV5/regional!BZ5</f>
        <v>0.38364758754624267</v>
      </c>
      <c r="F70" s="306">
        <f>regional!BZ5/regional!GJ5</f>
        <v>2.1019339811307436</v>
      </c>
      <c r="G70" s="324">
        <f>regional!CD5/regional!GJ5</f>
        <v>0.17047620167988142</v>
      </c>
      <c r="H70" s="308">
        <f>regional!CN5/(regional!GJ5/1000)</f>
        <v>1.2469708020610311</v>
      </c>
    </row>
    <row r="71" spans="1:8" x14ac:dyDescent="0.2">
      <c r="A71" s="121" t="str">
        <f>regional!A6</f>
        <v>NC0002</v>
      </c>
      <c r="B71" s="121" t="str">
        <f>regional!B6</f>
        <v>Appalachian</v>
      </c>
      <c r="C71" s="119">
        <f>regional!BS6/regional!BZ6</f>
        <v>0.6606058052828917</v>
      </c>
      <c r="D71" s="119">
        <f>regional!BY6/regional!BZ6</f>
        <v>4.9488140877111682E-2</v>
      </c>
      <c r="E71" s="119">
        <f>regional!BV6/regional!BZ6</f>
        <v>0.28990605383999662</v>
      </c>
      <c r="F71" s="306">
        <f>regional!BZ6/regional!GJ6</f>
        <v>1.5885773943770369</v>
      </c>
      <c r="G71" s="324">
        <f>regional!CD6/regional!GJ6</f>
        <v>0.19959443994565762</v>
      </c>
      <c r="H71" s="308">
        <f>regional!CN6/(regional!GJ6/1000)</f>
        <v>1.9140292993715826</v>
      </c>
    </row>
    <row r="72" spans="1:8" x14ac:dyDescent="0.2">
      <c r="A72" s="121" t="str">
        <f>regional!A7</f>
        <v>NC0007</v>
      </c>
      <c r="B72" s="121" t="str">
        <f>regional!B7</f>
        <v>East Albemarle</v>
      </c>
      <c r="C72" s="119">
        <f>regional!BS7/regional!BZ7</f>
        <v>0.6603369974588803</v>
      </c>
      <c r="D72" s="119">
        <f>regional!BY7/regional!BZ7</f>
        <v>3.1469686020970222E-2</v>
      </c>
      <c r="E72" s="119">
        <f>regional!BV7/regional!BZ7</f>
        <v>0.30819331652014947</v>
      </c>
      <c r="F72" s="306">
        <f>regional!BZ7/regional!GJ7</f>
        <v>1.9129499432421546</v>
      </c>
      <c r="G72" s="324">
        <f>regional!CD7/regional!GJ7</f>
        <v>0.26553517155516498</v>
      </c>
      <c r="H72" s="308">
        <f>regional!CN7/(regional!GJ7/1000)</f>
        <v>1.1351569079790544</v>
      </c>
    </row>
    <row r="73" spans="1:8" x14ac:dyDescent="0.2">
      <c r="A73" s="121" t="str">
        <f>regional!A8</f>
        <v>NC0012</v>
      </c>
      <c r="B73" s="121" t="str">
        <f>regional!B8</f>
        <v>Neuse</v>
      </c>
      <c r="C73" s="119">
        <f>regional!BS8/regional!BZ8</f>
        <v>0.66944344199847627</v>
      </c>
      <c r="D73" s="119">
        <f>regional!BY8/regional!BZ8</f>
        <v>6.1229399735354267E-2</v>
      </c>
      <c r="E73" s="119">
        <f>regional!BV8/regional!BZ8</f>
        <v>0.26932715826616943</v>
      </c>
      <c r="F73" s="306">
        <f>regional!BZ8/regional!GJ8</f>
        <v>2.1781737193763919</v>
      </c>
      <c r="G73" s="324">
        <f>regional!CD8/regional!GJ8</f>
        <v>0.31263373946460543</v>
      </c>
      <c r="H73" s="308">
        <f>regional!CN8/(regional!GJ8/1000)</f>
        <v>4.8910432769989951</v>
      </c>
    </row>
    <row r="74" spans="1:8" x14ac:dyDescent="0.2">
      <c r="A74" s="121" t="str">
        <f>regional!A9</f>
        <v>NC0008</v>
      </c>
      <c r="B74" s="121" t="str">
        <f>regional!B9</f>
        <v>Fontana</v>
      </c>
      <c r="C74" s="119">
        <f>regional!BS9/regional!BZ9</f>
        <v>0.65577422434587695</v>
      </c>
      <c r="D74" s="119">
        <f>regional!BY9/regional!BZ9</f>
        <v>3.2142313563973304E-2</v>
      </c>
      <c r="E74" s="119">
        <f>regional!BV9/regional!BZ9</f>
        <v>0.31208346209014975</v>
      </c>
      <c r="F74" s="306">
        <f>regional!BZ9/regional!GJ9</f>
        <v>2.4291588240566462</v>
      </c>
      <c r="G74" s="324">
        <f>regional!CD9/regional!GJ9</f>
        <v>0.4160392578650175</v>
      </c>
      <c r="H74" s="308">
        <f>regional!CN9/(regional!GJ9/1000)</f>
        <v>5.501030743031281</v>
      </c>
    </row>
    <row r="75" spans="1:8" x14ac:dyDescent="0.2">
      <c r="A75" s="121" t="str">
        <f>regional!A10</f>
        <v>NC0001</v>
      </c>
      <c r="B75" s="121" t="str">
        <f>regional!B10</f>
        <v>Albemarle</v>
      </c>
      <c r="C75" s="119">
        <f>regional!BS10/regional!BZ10</f>
        <v>0.59706252575370145</v>
      </c>
      <c r="D75" s="119">
        <f>regional!BY10/regional!BZ10</f>
        <v>3.4658131960555207E-2</v>
      </c>
      <c r="E75" s="119">
        <f>regional!BV10/regional!BZ10</f>
        <v>0.36827934228574333</v>
      </c>
      <c r="F75" s="306">
        <f>regional!BZ10/regional!GJ10</f>
        <v>2.2460444241594399</v>
      </c>
      <c r="G75" s="324">
        <f>regional!CD10/regional!GJ10</f>
        <v>0.35771337288909172</v>
      </c>
      <c r="H75" s="308">
        <f>regional!CN10/(regional!GJ10/1000)</f>
        <v>1.610122217150971</v>
      </c>
    </row>
    <row r="76" spans="1:8" x14ac:dyDescent="0.2">
      <c r="A76" s="121" t="str">
        <f>regional!A11</f>
        <v>NC0004</v>
      </c>
      <c r="B76" s="121" t="str">
        <f>regional!B11</f>
        <v>BHM</v>
      </c>
      <c r="C76" s="119">
        <f>regional!BS11/regional!BZ11</f>
        <v>0.6763726770890397</v>
      </c>
      <c r="D76" s="119" t="s">
        <v>2305</v>
      </c>
      <c r="E76" s="119">
        <f>regional!BV11/regional!BZ11</f>
        <v>0.32362732291096036</v>
      </c>
      <c r="F76" s="306">
        <f>regional!BZ11/regional!GJ11</f>
        <v>1.7408303990610328</v>
      </c>
      <c r="G76" s="324">
        <f>regional!CD11/regional!GJ11</f>
        <v>0.41395246478873238</v>
      </c>
      <c r="H76" s="308">
        <f>regional!CN11/(regional!GJ11/1000)</f>
        <v>1.188380281690141</v>
      </c>
    </row>
    <row r="77" spans="1:8" x14ac:dyDescent="0.2">
      <c r="A77" s="121" t="str">
        <f>regional!A12</f>
        <v>NC0003</v>
      </c>
      <c r="B77" s="121" t="str">
        <f>regional!B12</f>
        <v>AMY</v>
      </c>
      <c r="C77" s="119">
        <f>regional!BS12/regional!BZ12</f>
        <v>0.79158369143695628</v>
      </c>
      <c r="D77" s="119">
        <f>regional!BY12/regional!BZ12</f>
        <v>0.13035190231631905</v>
      </c>
      <c r="E77" s="119">
        <f>regional!BV12/regional!BZ12</f>
        <v>7.8064406246724657E-2</v>
      </c>
      <c r="F77" s="306">
        <f>regional!BZ12/regional!GJ12</f>
        <v>2.990381790044859</v>
      </c>
      <c r="G77" s="324">
        <f>regional!CD12/regional!GJ12</f>
        <v>0.55270426453015731</v>
      </c>
      <c r="H77" s="308">
        <f>regional!CN12/(regional!GJ12/1000)</f>
        <v>1.4887656957041273</v>
      </c>
    </row>
    <row r="78" spans="1:8" x14ac:dyDescent="0.2">
      <c r="A78" s="121" t="str">
        <f>regional!A13</f>
        <v>NC0011</v>
      </c>
      <c r="B78" s="121" t="str">
        <f>regional!B13</f>
        <v>Nantahala</v>
      </c>
      <c r="C78" s="119">
        <f>regional!BS13/regional!BZ13</f>
        <v>0.69394367653648614</v>
      </c>
      <c r="D78" s="119">
        <f>regional!BY13/regional!BZ13</f>
        <v>3.5469304746475472E-2</v>
      </c>
      <c r="E78" s="119">
        <f>regional!BV13/regional!BZ13</f>
        <v>0.27058701871703839</v>
      </c>
      <c r="F78" s="306">
        <f>regional!BZ13/regional!GJ13</f>
        <v>3.0837177661089732</v>
      </c>
      <c r="G78" s="324">
        <f>regional!CD13/regional!GJ13</f>
        <v>0.59982142477518652</v>
      </c>
      <c r="H78" s="308">
        <f>regional!CN13/(regional!GJ13/1000)</f>
        <v>4.7832649503603388</v>
      </c>
    </row>
    <row r="79" spans="1:8" x14ac:dyDescent="0.2">
      <c r="A79" s="121" t="str">
        <f>regional!A14</f>
        <v>NC0014</v>
      </c>
      <c r="B79" s="121" t="str">
        <f>regional!B14</f>
        <v>Pettigrew</v>
      </c>
      <c r="C79" s="119">
        <f>regional!BS14/regional!BZ14</f>
        <v>0.69835823930059981</v>
      </c>
      <c r="D79" s="119" t="s">
        <v>2305</v>
      </c>
      <c r="E79" s="119">
        <f>regional!BV14/regional!BZ14</f>
        <v>0.30164176069940024</v>
      </c>
      <c r="F79" s="306">
        <f>regional!BZ14/regional!GJ14</f>
        <v>2.5866421246384435</v>
      </c>
      <c r="G79" s="324">
        <f>regional!CD14/regional!GJ14</f>
        <v>0.61826189850118329</v>
      </c>
      <c r="H79" s="308">
        <f>regional!CN14/(regional!GJ14/1000)</f>
        <v>5.6315189762468227</v>
      </c>
    </row>
    <row r="80" spans="1:8" ht="16.5" customHeight="1" thickBot="1" x14ac:dyDescent="0.25">
      <c r="A80" s="687" t="s">
        <v>2888</v>
      </c>
      <c r="B80" s="688"/>
      <c r="C80" s="298">
        <f t="shared" ref="C80:H80" si="1">AVERAGE(C68:C79)</f>
        <v>0.66817314573898035</v>
      </c>
      <c r="D80" s="298">
        <f t="shared" si="1"/>
        <v>4.6252226271588065E-2</v>
      </c>
      <c r="E80" s="132">
        <f t="shared" si="1"/>
        <v>0.29328333236802967</v>
      </c>
      <c r="F80" s="309">
        <f t="shared" si="1"/>
        <v>2.1753046106441571</v>
      </c>
      <c r="G80" s="309">
        <f t="shared" si="1"/>
        <v>0.3487016244637966</v>
      </c>
      <c r="H80" s="310">
        <f t="shared" si="1"/>
        <v>2.8795900637402538</v>
      </c>
    </row>
    <row r="81" spans="1:8" ht="14.25" thickTop="1" thickBot="1" x14ac:dyDescent="0.25">
      <c r="A81" s="111"/>
      <c r="B81" s="317" t="s">
        <v>2887</v>
      </c>
      <c r="C81" s="71"/>
      <c r="D81" s="71"/>
      <c r="E81" s="71"/>
      <c r="F81" s="311"/>
      <c r="G81" s="312"/>
      <c r="H81" s="313"/>
    </row>
    <row r="82" spans="1:8" ht="13.5" thickTop="1" x14ac:dyDescent="0.2">
      <c r="A82" s="117" t="str">
        <f>municipal!A3</f>
        <v>NC0080</v>
      </c>
      <c r="B82" s="117" t="str">
        <f>municipal!B3</f>
        <v>High Point</v>
      </c>
      <c r="C82" s="119">
        <f>municipal!BS3/municipal!BZ3</f>
        <v>0.70667685163016425</v>
      </c>
      <c r="D82" s="119" t="s">
        <v>2305</v>
      </c>
      <c r="E82" s="119">
        <f>municipal!BV3/municipal!BZ3</f>
        <v>0.29332314836983581</v>
      </c>
      <c r="F82" s="306">
        <f>municipal!BZ3/municipal!GJ3</f>
        <v>2.4732172229375995</v>
      </c>
      <c r="G82" s="307">
        <f>municipal!CD3/municipal!GJ3</f>
        <v>0.54927485830834732</v>
      </c>
      <c r="H82" s="308">
        <f>municipal!CN3/(municipal!GJ3/1000)</f>
        <v>5.3198988655268673</v>
      </c>
    </row>
    <row r="83" spans="1:8" x14ac:dyDescent="0.2">
      <c r="A83" s="117" t="str">
        <f>municipal!A4</f>
        <v>NC0071</v>
      </c>
      <c r="B83" s="117" t="str">
        <f>municipal!B4</f>
        <v>Chapel Hill</v>
      </c>
      <c r="C83" s="119">
        <f>municipal!BS4/municipal!BZ4</f>
        <v>0.50588438906195921</v>
      </c>
      <c r="D83" s="119">
        <f>municipal!BY4/municipal!BZ4</f>
        <v>4.452372179233801E-2</v>
      </c>
      <c r="E83" s="119">
        <f>municipal!BV4/municipal!BZ4</f>
        <v>0.44959188914570281</v>
      </c>
      <c r="F83" s="306">
        <f>municipal!BZ4/municipal!GJ4</f>
        <v>3.0220175127802804</v>
      </c>
      <c r="G83" s="307">
        <f>municipal!CD4/municipal!GJ4</f>
        <v>0.71421099694623003</v>
      </c>
      <c r="H83" s="308">
        <f>municipal!CN4/(municipal!GJ4/1000)</f>
        <v>4.605962443690844</v>
      </c>
    </row>
    <row r="84" spans="1:8" x14ac:dyDescent="0.2">
      <c r="A84" s="117" t="str">
        <f>municipal!A5</f>
        <v>NC0079</v>
      </c>
      <c r="B84" s="117" t="str">
        <f>municipal!B5</f>
        <v>Hickory</v>
      </c>
      <c r="C84" s="119">
        <f>municipal!BS5/municipal!BZ5</f>
        <v>0.65093367033040128</v>
      </c>
      <c r="D84" s="119">
        <f>municipal!BY5/municipal!BZ5</f>
        <v>6.1665474982956152E-2</v>
      </c>
      <c r="E84" s="119">
        <f>municipal!BV5/municipal!BZ5</f>
        <v>0.28740085468664262</v>
      </c>
      <c r="F84" s="306">
        <f>municipal!BZ5/municipal!GJ5</f>
        <v>3.0040210794475386</v>
      </c>
      <c r="G84" s="307">
        <f>municipal!CD5/municipal!GJ5</f>
        <v>1.0572691625664976</v>
      </c>
      <c r="H84" s="308">
        <f>municipal!CN5/(municipal!GJ5/1000)</f>
        <v>8.666550113639202</v>
      </c>
    </row>
    <row r="85" spans="1:8" x14ac:dyDescent="0.2">
      <c r="A85" s="117" t="str">
        <f>municipal!A6</f>
        <v>NC0083</v>
      </c>
      <c r="B85" s="117" t="str">
        <f>municipal!B6</f>
        <v>Mooresville</v>
      </c>
      <c r="C85" s="119">
        <f>municipal!BS6/municipal!BZ6</f>
        <v>0.5365716692404886</v>
      </c>
      <c r="D85" s="119">
        <f>municipal!BY6/municipal!BZ6</f>
        <v>8.3716481819458094E-2</v>
      </c>
      <c r="E85" s="119">
        <f>municipal!BV6/municipal!BZ6</f>
        <v>0.37971184894005333</v>
      </c>
      <c r="F85" s="306">
        <f>municipal!BZ6/municipal!GJ6</f>
        <v>3.3315209447806131</v>
      </c>
      <c r="G85" s="307">
        <f>municipal!CD6/municipal!GJ6</f>
        <v>1.2374813645531877</v>
      </c>
      <c r="H85" s="308">
        <f>municipal!CN6/(municipal!GJ6/1000)</f>
        <v>5.6710222456078805</v>
      </c>
    </row>
    <row r="86" spans="1:8" x14ac:dyDescent="0.2">
      <c r="A86" s="117" t="str">
        <f>municipal!A7</f>
        <v>NC0088</v>
      </c>
      <c r="B86" s="117" t="str">
        <f>municipal!B7</f>
        <v>Roanoke Rapids</v>
      </c>
      <c r="C86" s="119">
        <f>municipal!BS7/municipal!BZ7</f>
        <v>0.55922038980509747</v>
      </c>
      <c r="D86" s="119">
        <f>municipal!BY7/municipal!BZ7</f>
        <v>8.6149233075769813E-2</v>
      </c>
      <c r="E86" s="119">
        <f>municipal!BV7/municipal!BZ7</f>
        <v>0.35463037711913276</v>
      </c>
      <c r="F86" s="306">
        <f>municipal!BZ7/municipal!GJ7</f>
        <v>2.2104391052195527</v>
      </c>
      <c r="G86" s="307">
        <f>municipal!CD7/municipal!GJ7</f>
        <v>1.7981645529284302</v>
      </c>
      <c r="H86" s="308">
        <f>municipal!CN7/(municipal!GJ7/1000)</f>
        <v>2.2943088394621118</v>
      </c>
    </row>
    <row r="87" spans="1:8" x14ac:dyDescent="0.2">
      <c r="A87" s="117" t="str">
        <f>municipal!A8</f>
        <v>NC0093</v>
      </c>
      <c r="B87" s="117" t="str">
        <f>municipal!B8</f>
        <v>Southern Pines</v>
      </c>
      <c r="C87" s="119">
        <f>municipal!BS8/municipal!BZ8</f>
        <v>0.67286194674179767</v>
      </c>
      <c r="D87" s="119">
        <f>municipal!BY8/municipal!BZ8</f>
        <v>4.1170589839134783E-2</v>
      </c>
      <c r="E87" s="119">
        <f>municipal!BV8/municipal!BZ8</f>
        <v>0.28596746341906754</v>
      </c>
      <c r="F87" s="306">
        <f>municipal!BZ8/municipal!GJ8</f>
        <v>5.2449352506554385</v>
      </c>
      <c r="G87" s="307">
        <f>municipal!CD8/municipal!GJ8</f>
        <v>3.387781043934218</v>
      </c>
      <c r="H87" s="308">
        <f>municipal!CN8/(municipal!GJ8/1000)</f>
        <v>10.089775164852625</v>
      </c>
    </row>
    <row r="88" spans="1:8" x14ac:dyDescent="0.2">
      <c r="A88" s="117" t="str">
        <f>municipal!A9</f>
        <v>NC0100</v>
      </c>
      <c r="B88" s="117" t="str">
        <f>municipal!B9</f>
        <v>Kings Mtn. (Mauney)</v>
      </c>
      <c r="C88" s="119">
        <f>municipal!BS9/municipal!BZ9</f>
        <v>0.5665191665395114</v>
      </c>
      <c r="D88" s="119">
        <f>municipal!BY9/municipal!BZ9</f>
        <v>3.8723021887662544E-2</v>
      </c>
      <c r="E88" s="119">
        <f>municipal!BV9/municipal!BZ9</f>
        <v>0.39475781157282608</v>
      </c>
      <c r="F88" s="306">
        <f>municipal!BZ9/municipal!GJ9</f>
        <v>5.5765339888437175</v>
      </c>
      <c r="G88" s="307">
        <f>municipal!CD9/municipal!GJ9</f>
        <v>3.4930509596293846</v>
      </c>
      <c r="H88" s="308">
        <f>municipal!CN9/(municipal!GJ9/1000)</f>
        <v>9.3599319277677981</v>
      </c>
    </row>
    <row r="89" spans="1:8" x14ac:dyDescent="0.2">
      <c r="A89" s="117" t="str">
        <f>municipal!A10</f>
        <v>NC0099</v>
      </c>
      <c r="B89" s="117" t="str">
        <f>municipal!B10</f>
        <v>Washington (Brown)</v>
      </c>
      <c r="C89" s="119">
        <f>municipal!BS10/municipal!BZ10</f>
        <v>0.74442442691184696</v>
      </c>
      <c r="D89" s="119">
        <f>municipal!BY10/municipal!BZ10</f>
        <v>3.3003044045474314E-2</v>
      </c>
      <c r="E89" s="119">
        <f>municipal!BV10/municipal!BZ10</f>
        <v>0.22257252904267877</v>
      </c>
      <c r="F89" s="306">
        <f>municipal!BZ10/municipal!GJ10</f>
        <v>6.6345182895414734</v>
      </c>
      <c r="G89" s="307">
        <f>municipal!CD10/municipal!GJ10</f>
        <v>3.9430190623390007</v>
      </c>
      <c r="H89" s="308">
        <f>municipal!CN10/(municipal!GJ10/1000)</f>
        <v>6.800618238021638</v>
      </c>
    </row>
    <row r="90" spans="1:8" x14ac:dyDescent="0.2">
      <c r="A90" s="117" t="str">
        <f>municipal!A11</f>
        <v>NC0102</v>
      </c>
      <c r="B90" s="117" t="str">
        <f>municipal!B11</f>
        <v>Nashville (Cooley)</v>
      </c>
      <c r="C90" s="119">
        <f>municipal!BS11/municipal!BZ11</f>
        <v>0.5318477716574862</v>
      </c>
      <c r="D90" s="119">
        <f>municipal!BY11/municipal!BZ11</f>
        <v>5.1677516274411618E-2</v>
      </c>
      <c r="E90" s="119">
        <f>municipal!BV11/municipal!BZ11</f>
        <v>0.41647471206810216</v>
      </c>
      <c r="F90" s="306">
        <f>municipal!BZ11/municipal!GJ11</f>
        <v>3.719500838144906</v>
      </c>
      <c r="G90" s="307">
        <f>municipal!CD11/municipal!GJ11</f>
        <v>5.2551685602533063</v>
      </c>
      <c r="H90" s="308">
        <f>municipal!CN11/(municipal!GJ11/1000)</f>
        <v>6.3326504004470108</v>
      </c>
    </row>
    <row r="91" spans="1:8" x14ac:dyDescent="0.2">
      <c r="A91" s="117" t="str">
        <f>municipal!A12</f>
        <v>NC0075</v>
      </c>
      <c r="B91" s="117" t="str">
        <f>municipal!B12</f>
        <v>Farmville</v>
      </c>
      <c r="C91" s="119">
        <f>municipal!BS12/municipal!BZ12</f>
        <v>0.52126019564425263</v>
      </c>
      <c r="D91" s="119">
        <f>municipal!BY12/municipal!BZ12</f>
        <v>9.6953219160803877E-2</v>
      </c>
      <c r="E91" s="119">
        <f>municipal!BV12/municipal!BZ12</f>
        <v>0.38178658519494352</v>
      </c>
      <c r="F91" s="306">
        <f>municipal!BZ12/municipal!GJ12</f>
        <v>7.5989350372736952</v>
      </c>
      <c r="G91" s="307">
        <f>municipal!CD12/municipal!GJ12</f>
        <v>7.8692225772097979</v>
      </c>
      <c r="H91" s="308">
        <f>municipal!CN12/(municipal!GJ12/1000)</f>
        <v>19.808306709265175</v>
      </c>
    </row>
    <row r="92" spans="1:8" ht="17.25" customHeight="1" x14ac:dyDescent="0.2">
      <c r="A92" s="669" t="s">
        <v>2888</v>
      </c>
      <c r="B92" s="670"/>
      <c r="C92" s="314">
        <f>AVERAGE(C82:C91)</f>
        <v>0.59962004775630051</v>
      </c>
      <c r="D92" s="314">
        <f>AVERAGE(D82:D91)</f>
        <v>5.9731366986445468E-2</v>
      </c>
      <c r="E92" s="137">
        <f t="shared" ref="E92:H92" si="2">AVERAGE(E82:E91)</f>
        <v>0.34662172195589858</v>
      </c>
      <c r="F92" s="315">
        <f t="shared" si="2"/>
        <v>4.2815639269624812</v>
      </c>
      <c r="G92" s="315">
        <f t="shared" si="2"/>
        <v>2.9304643138668398</v>
      </c>
      <c r="H92" s="316">
        <f t="shared" si="2"/>
        <v>7.8949024948281137</v>
      </c>
    </row>
    <row r="93" spans="1:8" ht="16.5" thickBot="1" x14ac:dyDescent="0.3">
      <c r="A93" s="21"/>
      <c r="B93" s="24"/>
      <c r="C93" s="23"/>
      <c r="D93" s="23"/>
      <c r="E93" s="23"/>
      <c r="F93" s="212"/>
      <c r="G93" s="213"/>
      <c r="H93" s="215"/>
    </row>
    <row r="94" spans="1:8" ht="17.25" customHeight="1" thickTop="1" x14ac:dyDescent="0.2">
      <c r="A94" s="671" t="s">
        <v>2889</v>
      </c>
      <c r="B94" s="672"/>
      <c r="C94" s="140">
        <f>'All data (unlinked)'!BT84/'All data (unlinked)'!CA84</f>
        <v>0.61184577737917833</v>
      </c>
      <c r="D94" s="140">
        <f>'All data (unlinked)'!BZ84/'All data (unlinked)'!CA84</f>
        <v>3.5393223630767877E-2</v>
      </c>
      <c r="E94" s="140">
        <f>'All data (unlinked)'!BW84/'All data (unlinked)'!CA84</f>
        <v>0.35018560887478817</v>
      </c>
      <c r="F94" s="371">
        <f>'All data (unlinked)'!CA84/'All data (unlinked)'!GK84</f>
        <v>1.6913808165686641</v>
      </c>
      <c r="G94" s="371">
        <f>'All data (unlinked)'!CE84/'All data (unlinked)'!GK84</f>
        <v>0.30039254583789077</v>
      </c>
      <c r="H94" s="372">
        <f>'All data (unlinked)'!CO84/('All data (unlinked)'!GK84/1000)</f>
        <v>2.3066535357235352</v>
      </c>
    </row>
  </sheetData>
  <mergeCells count="6">
    <mergeCell ref="B4:B6"/>
    <mergeCell ref="A67:B67"/>
    <mergeCell ref="A92:B92"/>
    <mergeCell ref="A94:B94"/>
    <mergeCell ref="A80:B80"/>
    <mergeCell ref="A66:B6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96"/>
  <sheetViews>
    <sheetView workbookViewId="0">
      <selection activeCell="F15" sqref="F15"/>
    </sheetView>
  </sheetViews>
  <sheetFormatPr defaultColWidth="8.85546875" defaultRowHeight="15" x14ac:dyDescent="0.25"/>
  <cols>
    <col min="1" max="1" width="7.140625" style="216" customWidth="1"/>
    <col min="2" max="2" width="21.28515625" style="216" customWidth="1"/>
    <col min="3" max="3" width="10.85546875" style="44" customWidth="1"/>
    <col min="4" max="4" width="11.28515625" style="44" customWidth="1"/>
    <col min="5" max="5" width="10.28515625" style="44" customWidth="1"/>
    <col min="6" max="6" width="10" style="44" customWidth="1"/>
    <col min="7" max="7" width="11.42578125" style="44" customWidth="1"/>
    <col min="8" max="8" width="11" style="44" customWidth="1"/>
    <col min="9" max="12" width="11.42578125" style="44" customWidth="1"/>
    <col min="14" max="16384" width="8.85546875" style="216"/>
  </cols>
  <sheetData>
    <row r="1" spans="1:12" x14ac:dyDescent="0.25">
      <c r="A1" s="27"/>
      <c r="B1" s="27"/>
      <c r="L1" s="387" t="s">
        <v>2883</v>
      </c>
    </row>
    <row r="2" spans="1:12" ht="15.75" x14ac:dyDescent="0.25">
      <c r="A2" s="65" t="s">
        <v>3025</v>
      </c>
      <c r="B2" s="207"/>
      <c r="C2" s="219"/>
      <c r="D2" s="219"/>
      <c r="E2" s="219"/>
      <c r="F2" s="219"/>
      <c r="G2" s="219"/>
      <c r="H2" s="219"/>
      <c r="I2" s="219"/>
      <c r="J2" s="219"/>
      <c r="K2" s="219"/>
      <c r="L2" s="387" t="s">
        <v>5034</v>
      </c>
    </row>
    <row r="3" spans="1:12" ht="15.75" thickBot="1" x14ac:dyDescent="0.3">
      <c r="A3" s="207"/>
      <c r="B3" s="207"/>
      <c r="C3" s="219"/>
      <c r="D3" s="219"/>
      <c r="E3" s="219"/>
      <c r="F3" s="219"/>
      <c r="G3" s="219"/>
      <c r="H3" s="219"/>
      <c r="I3" s="219"/>
      <c r="J3" s="219"/>
      <c r="K3" s="219"/>
      <c r="L3" s="219"/>
    </row>
    <row r="4" spans="1:12" thickTop="1" x14ac:dyDescent="0.2">
      <c r="A4" s="350"/>
      <c r="B4" s="673"/>
      <c r="C4" s="712" t="s">
        <v>3026</v>
      </c>
      <c r="D4" s="713"/>
      <c r="E4" s="713"/>
      <c r="F4" s="713"/>
      <c r="G4" s="714"/>
      <c r="H4" s="715" t="s">
        <v>2952</v>
      </c>
      <c r="I4" s="716"/>
      <c r="J4" s="716"/>
      <c r="K4" s="716"/>
      <c r="L4" s="642" t="s">
        <v>5059</v>
      </c>
    </row>
    <row r="5" spans="1:12" ht="14.25" x14ac:dyDescent="0.2">
      <c r="A5" s="355"/>
      <c r="B5" s="710"/>
      <c r="C5" s="373" t="s">
        <v>2953</v>
      </c>
      <c r="D5" s="640" t="s">
        <v>5057</v>
      </c>
      <c r="E5" s="374" t="s">
        <v>2954</v>
      </c>
      <c r="F5" s="375"/>
      <c r="G5" s="374" t="s">
        <v>3027</v>
      </c>
      <c r="H5" s="643" t="s">
        <v>5048</v>
      </c>
      <c r="I5" s="640" t="s">
        <v>5050</v>
      </c>
      <c r="J5" s="644"/>
      <c r="K5" s="645"/>
      <c r="L5" s="603" t="s">
        <v>2959</v>
      </c>
    </row>
    <row r="6" spans="1:12" thickBot="1" x14ac:dyDescent="0.25">
      <c r="A6" s="360"/>
      <c r="B6" s="711"/>
      <c r="C6" s="377" t="s">
        <v>2957</v>
      </c>
      <c r="D6" s="641" t="s">
        <v>2957</v>
      </c>
      <c r="E6" s="377" t="s">
        <v>2957</v>
      </c>
      <c r="F6" s="378" t="s">
        <v>3030</v>
      </c>
      <c r="G6" s="377" t="s">
        <v>2968</v>
      </c>
      <c r="H6" s="641" t="s">
        <v>5049</v>
      </c>
      <c r="I6" s="641" t="s">
        <v>5051</v>
      </c>
      <c r="J6" s="641" t="s">
        <v>2963</v>
      </c>
      <c r="K6" s="646" t="s">
        <v>5058</v>
      </c>
      <c r="L6" s="647" t="s">
        <v>3031</v>
      </c>
    </row>
    <row r="7" spans="1:12" ht="15.75" thickTop="1" thickBot="1" x14ac:dyDescent="0.25">
      <c r="A7" s="365"/>
      <c r="B7" s="317" t="s">
        <v>2885</v>
      </c>
      <c r="C7" s="380"/>
      <c r="D7" s="380"/>
      <c r="E7" s="380"/>
      <c r="F7" s="380"/>
      <c r="G7" s="380"/>
      <c r="H7" s="380"/>
      <c r="I7" s="380"/>
      <c r="J7" s="380"/>
      <c r="K7" s="380"/>
      <c r="L7" s="381"/>
    </row>
    <row r="8" spans="1:12" thickTop="1" x14ac:dyDescent="0.2">
      <c r="A8" s="116" t="str">
        <f>county!A3</f>
        <v>NC0045</v>
      </c>
      <c r="B8" s="116" t="str">
        <f>county!B3</f>
        <v>Mecklenburg</v>
      </c>
      <c r="C8" s="67">
        <f>county!CQ3</f>
        <v>1879023</v>
      </c>
      <c r="D8" s="67" t="str">
        <f>county!CT3</f>
        <v/>
      </c>
      <c r="E8" s="67">
        <f>county!CW3</f>
        <v>2591866</v>
      </c>
      <c r="F8" s="382" t="str">
        <f>county!CY3</f>
        <v/>
      </c>
      <c r="G8" s="8">
        <f>county!DA3</f>
        <v>4470889</v>
      </c>
      <c r="H8" s="8">
        <f>county!DD3</f>
        <v>551905</v>
      </c>
      <c r="I8" s="8">
        <f>county!DE3</f>
        <v>607744</v>
      </c>
      <c r="J8" s="8">
        <f>county!DF3</f>
        <v>113161</v>
      </c>
      <c r="K8" s="8">
        <f>county!DG3</f>
        <v>7547</v>
      </c>
      <c r="L8" s="160">
        <f>county!DH3</f>
        <v>212792</v>
      </c>
    </row>
    <row r="9" spans="1:12" ht="14.25" x14ac:dyDescent="0.2">
      <c r="A9" s="116" t="str">
        <f>county!A4</f>
        <v>NC0063</v>
      </c>
      <c r="B9" s="116" t="str">
        <f>county!B4</f>
        <v>Wake</v>
      </c>
      <c r="C9" s="67">
        <f>county!CQ4</f>
        <v>3699333</v>
      </c>
      <c r="D9" s="67">
        <f>county!CT4</f>
        <v>590441</v>
      </c>
      <c r="E9" s="67">
        <f>county!CW4</f>
        <v>6322259</v>
      </c>
      <c r="F9" s="67">
        <f>county!CY4</f>
        <v>67317</v>
      </c>
      <c r="G9" s="8">
        <f>county!DA4</f>
        <v>10679350</v>
      </c>
      <c r="H9" s="8">
        <f>county!DD4</f>
        <v>540039</v>
      </c>
      <c r="I9" s="8">
        <f>county!DE4</f>
        <v>0</v>
      </c>
      <c r="J9" s="8">
        <f>county!DF4</f>
        <v>339214</v>
      </c>
      <c r="K9" s="8" t="str">
        <f>county!DG4</f>
        <v/>
      </c>
      <c r="L9" s="160">
        <f>county!DH4</f>
        <v>424066</v>
      </c>
    </row>
    <row r="10" spans="1:12" ht="14.25" x14ac:dyDescent="0.2">
      <c r="A10" s="116" t="str">
        <f>county!A5</f>
        <v>NC0035</v>
      </c>
      <c r="B10" s="116" t="str">
        <f>county!B5</f>
        <v>Guilford (Greensboro)</v>
      </c>
      <c r="C10" s="67">
        <f>county!CQ5</f>
        <v>502405</v>
      </c>
      <c r="D10" s="67">
        <f>county!CT5</f>
        <v>62434</v>
      </c>
      <c r="E10" s="67">
        <f>county!CW5</f>
        <v>651179</v>
      </c>
      <c r="F10" s="67">
        <f>county!CY5</f>
        <v>0</v>
      </c>
      <c r="G10" s="8">
        <f>county!DA5</f>
        <v>1216018</v>
      </c>
      <c r="H10" s="8">
        <f>county!DD5</f>
        <v>121305</v>
      </c>
      <c r="I10" s="8">
        <f>county!DE5</f>
        <v>279703</v>
      </c>
      <c r="J10" s="8">
        <f>county!DF5</f>
        <v>112245</v>
      </c>
      <c r="K10" s="8">
        <f>county!DG5</f>
        <v>0</v>
      </c>
      <c r="L10" s="160">
        <f>county!DH5</f>
        <v>156608</v>
      </c>
    </row>
    <row r="11" spans="1:12" ht="14.25" x14ac:dyDescent="0.2">
      <c r="A11" s="116" t="str">
        <f>county!A6</f>
        <v>NC0032</v>
      </c>
      <c r="B11" s="116" t="str">
        <f>county!B6</f>
        <v>Forsyth</v>
      </c>
      <c r="C11" s="67">
        <f>county!CQ6</f>
        <v>816109</v>
      </c>
      <c r="D11" s="67">
        <f>county!CT6</f>
        <v>44396</v>
      </c>
      <c r="E11" s="67">
        <f>county!CW6</f>
        <v>523220</v>
      </c>
      <c r="F11" s="67">
        <f>county!CY6</f>
        <v>27484</v>
      </c>
      <c r="G11" s="8">
        <f>county!DA6</f>
        <v>1411209</v>
      </c>
      <c r="H11" s="8">
        <f>county!DD6</f>
        <v>171884</v>
      </c>
      <c r="I11" s="8">
        <f>county!DE6</f>
        <v>225796</v>
      </c>
      <c r="J11" s="8">
        <f>county!DF6</f>
        <v>77048</v>
      </c>
      <c r="K11" s="8" t="str">
        <f>county!DG6</f>
        <v/>
      </c>
      <c r="L11" s="160">
        <f>county!DH6</f>
        <v>112459</v>
      </c>
    </row>
    <row r="12" spans="1:12" ht="14.25" x14ac:dyDescent="0.2">
      <c r="A12" s="116" t="str">
        <f>county!A7</f>
        <v>NC0026</v>
      </c>
      <c r="B12" s="116" t="str">
        <f>county!B7</f>
        <v>Cumberland</v>
      </c>
      <c r="C12" s="67">
        <f>county!CQ7</f>
        <v>653427</v>
      </c>
      <c r="D12" s="67">
        <f>county!CT7</f>
        <v>126559</v>
      </c>
      <c r="E12" s="67">
        <f>county!CW7</f>
        <v>664366</v>
      </c>
      <c r="F12" s="67">
        <f>county!CY7</f>
        <v>27021</v>
      </c>
      <c r="G12" s="8">
        <f>county!DA7</f>
        <v>1471373</v>
      </c>
      <c r="H12" s="8">
        <f>county!DD7</f>
        <v>141816</v>
      </c>
      <c r="I12" s="8">
        <f>county!DE7</f>
        <v>334971</v>
      </c>
      <c r="J12" s="8">
        <f>county!DF7</f>
        <v>169257</v>
      </c>
      <c r="K12" s="8">
        <f>county!DG7</f>
        <v>3030</v>
      </c>
      <c r="L12" s="160">
        <f>county!DH7</f>
        <v>190749</v>
      </c>
    </row>
    <row r="13" spans="1:12" ht="14.25" x14ac:dyDescent="0.2">
      <c r="A13" s="116" t="str">
        <f>county!A8</f>
        <v>NC0030</v>
      </c>
      <c r="B13" s="116" t="str">
        <f>county!B8</f>
        <v>Durham</v>
      </c>
      <c r="C13" s="67">
        <f>county!CQ8</f>
        <v>954404</v>
      </c>
      <c r="D13" s="67">
        <f>county!CT8</f>
        <v>93576</v>
      </c>
      <c r="E13" s="67">
        <f>county!CW8</f>
        <v>1190639</v>
      </c>
      <c r="F13" s="67">
        <f>county!CY8</f>
        <v>3546</v>
      </c>
      <c r="G13" s="8">
        <f>county!DA8</f>
        <v>2242165</v>
      </c>
      <c r="H13" s="8">
        <f>county!DD8</f>
        <v>257377</v>
      </c>
      <c r="I13" s="8">
        <f>county!DE8</f>
        <v>651109</v>
      </c>
      <c r="J13" s="8">
        <f>county!DF8</f>
        <v>39128</v>
      </c>
      <c r="K13" s="8">
        <f>county!DG8</f>
        <v>0</v>
      </c>
      <c r="L13" s="160">
        <f>county!DH8</f>
        <v>55802</v>
      </c>
    </row>
    <row r="14" spans="1:12" ht="14.25" x14ac:dyDescent="0.2">
      <c r="A14" s="116" t="str">
        <f>county!A9</f>
        <v>NC0019</v>
      </c>
      <c r="B14" s="116" t="str">
        <f>county!B9</f>
        <v>Buncombe</v>
      </c>
      <c r="C14" s="67">
        <f>county!CQ9</f>
        <v>615378</v>
      </c>
      <c r="D14" s="67">
        <f>county!CT9</f>
        <v>48398</v>
      </c>
      <c r="E14" s="67">
        <f>county!CW9</f>
        <v>489909</v>
      </c>
      <c r="F14" s="67">
        <f>county!CY9</f>
        <v>0</v>
      </c>
      <c r="G14" s="8">
        <f>county!DA9</f>
        <v>1153685</v>
      </c>
      <c r="H14" s="8">
        <f>county!DD9</f>
        <v>213069</v>
      </c>
      <c r="I14" s="8">
        <f>county!DE9</f>
        <v>175989</v>
      </c>
      <c r="J14" s="8">
        <f>county!DF9</f>
        <v>44025</v>
      </c>
      <c r="K14" s="8">
        <f>county!DG9</f>
        <v>5511</v>
      </c>
      <c r="L14" s="160">
        <f>county!DH9</f>
        <v>75022</v>
      </c>
    </row>
    <row r="15" spans="1:12" ht="14.25" x14ac:dyDescent="0.2">
      <c r="A15" s="116" t="str">
        <f>county!A10</f>
        <v>NC0047</v>
      </c>
      <c r="B15" s="116" t="str">
        <f>county!B10</f>
        <v>New Hanover</v>
      </c>
      <c r="C15" s="67">
        <f>county!CQ10</f>
        <v>534931</v>
      </c>
      <c r="D15" s="67">
        <f>county!CT10</f>
        <v>39766</v>
      </c>
      <c r="E15" s="67">
        <f>county!CW10</f>
        <v>397850</v>
      </c>
      <c r="F15" s="67">
        <f>county!CY10</f>
        <v>11877</v>
      </c>
      <c r="G15" s="8">
        <f>county!DA10</f>
        <v>984424</v>
      </c>
      <c r="H15" s="8">
        <f>county!DD10</f>
        <v>127695</v>
      </c>
      <c r="I15" s="8">
        <f>county!DE10</f>
        <v>239748</v>
      </c>
      <c r="J15" s="8">
        <f>county!DF10</f>
        <v>45375</v>
      </c>
      <c r="K15" s="8" t="str">
        <f>county!DG10</f>
        <v/>
      </c>
      <c r="L15" s="160">
        <f>county!DH10</f>
        <v>65777</v>
      </c>
    </row>
    <row r="16" spans="1:12" ht="14.25" x14ac:dyDescent="0.2">
      <c r="A16" s="116" t="str">
        <f>county!A11</f>
        <v>NC0061</v>
      </c>
      <c r="B16" s="116" t="str">
        <f>county!B11</f>
        <v>Union</v>
      </c>
      <c r="C16" s="67">
        <f>county!CQ11</f>
        <v>279509</v>
      </c>
      <c r="D16" s="67">
        <f>county!CT11</f>
        <v>28074</v>
      </c>
      <c r="E16" s="67">
        <f>county!CW11</f>
        <v>380753</v>
      </c>
      <c r="F16" s="67">
        <f>county!CY11</f>
        <v>4016</v>
      </c>
      <c r="G16" s="8">
        <f>county!DA11</f>
        <v>692352</v>
      </c>
      <c r="H16" s="8">
        <f>county!DD11</f>
        <v>48025</v>
      </c>
      <c r="I16" s="8">
        <f>county!DE11</f>
        <v>144382</v>
      </c>
      <c r="J16" s="8">
        <f>county!DF11</f>
        <v>29405</v>
      </c>
      <c r="K16" s="8">
        <f>county!DG11</f>
        <v>2636</v>
      </c>
      <c r="L16" s="160">
        <f>county!DH11</f>
        <v>33015</v>
      </c>
    </row>
    <row r="17" spans="1:12" ht="14.25" x14ac:dyDescent="0.2">
      <c r="A17" s="116" t="str">
        <f>county!A12</f>
        <v>NC0106</v>
      </c>
      <c r="B17" s="116" t="str">
        <f>county!B12</f>
        <v>Gaston</v>
      </c>
      <c r="C17" s="67">
        <f>county!CQ12</f>
        <v>363739</v>
      </c>
      <c r="D17" s="67">
        <f>county!CT12</f>
        <v>40328</v>
      </c>
      <c r="E17" s="67">
        <f>county!CW12</f>
        <v>267154</v>
      </c>
      <c r="F17" s="67" t="str">
        <f>county!CY12</f>
        <v/>
      </c>
      <c r="G17" s="8">
        <f>county!DA12</f>
        <v>671221</v>
      </c>
      <c r="H17" s="8">
        <f>county!DD12</f>
        <v>48338</v>
      </c>
      <c r="I17" s="8">
        <f>county!DE12</f>
        <v>121820</v>
      </c>
      <c r="J17" s="8">
        <f>county!DF12</f>
        <v>86084</v>
      </c>
      <c r="K17" s="8">
        <f>county!DG12</f>
        <v>874</v>
      </c>
      <c r="L17" s="160">
        <f>county!DH12</f>
        <v>88683</v>
      </c>
    </row>
    <row r="18" spans="1:12" ht="14.25" x14ac:dyDescent="0.2">
      <c r="A18" s="116" t="str">
        <f>county!A13</f>
        <v>NC0048</v>
      </c>
      <c r="B18" s="116" t="str">
        <f>county!B13</f>
        <v>Onslow</v>
      </c>
      <c r="C18" s="67">
        <f>county!CQ13</f>
        <v>177944</v>
      </c>
      <c r="D18" s="67">
        <f>county!CT13</f>
        <v>25751</v>
      </c>
      <c r="E18" s="67">
        <f>county!CW13</f>
        <v>174797</v>
      </c>
      <c r="F18" s="67">
        <f>county!CY13</f>
        <v>1698</v>
      </c>
      <c r="G18" s="8">
        <f>county!DA13</f>
        <v>380190</v>
      </c>
      <c r="H18" s="8">
        <f>county!DD13</f>
        <v>40998</v>
      </c>
      <c r="I18" s="8">
        <f>county!DE13</f>
        <v>39775</v>
      </c>
      <c r="J18" s="8">
        <f>county!DF13</f>
        <v>18396</v>
      </c>
      <c r="K18" s="8" t="str">
        <f>county!DG13</f>
        <v/>
      </c>
      <c r="L18" s="160">
        <f>county!DH13</f>
        <v>24466</v>
      </c>
    </row>
    <row r="19" spans="1:12" ht="14.25" x14ac:dyDescent="0.2">
      <c r="A19" s="116" t="str">
        <f>county!A14</f>
        <v>NC0021</v>
      </c>
      <c r="B19" s="116" t="str">
        <f>county!B14</f>
        <v>Cabarrus</v>
      </c>
      <c r="C19" s="67">
        <f>county!CQ14</f>
        <v>300390</v>
      </c>
      <c r="D19" s="67" t="str">
        <f>county!CT14</f>
        <v/>
      </c>
      <c r="E19" s="67">
        <f>county!CW14</f>
        <v>313130</v>
      </c>
      <c r="F19" s="67" t="str">
        <f>county!CY14</f>
        <v/>
      </c>
      <c r="G19" s="8">
        <f>county!DA14</f>
        <v>613520</v>
      </c>
      <c r="H19" s="8">
        <f>county!DD14</f>
        <v>30636</v>
      </c>
      <c r="I19" s="8">
        <f>county!DE14</f>
        <v>51047</v>
      </c>
      <c r="J19" s="8">
        <f>county!DF14</f>
        <v>7434</v>
      </c>
      <c r="K19" s="8" t="str">
        <f>county!DG14</f>
        <v/>
      </c>
      <c r="L19" s="160">
        <f>county!DH14</f>
        <v>9198</v>
      </c>
    </row>
    <row r="20" spans="1:12" ht="14.25" x14ac:dyDescent="0.2">
      <c r="A20" s="116" t="str">
        <f>county!A15</f>
        <v>NC0041</v>
      </c>
      <c r="B20" s="116" t="str">
        <f>county!B15</f>
        <v>Johnston</v>
      </c>
      <c r="C20" s="67">
        <f>county!CQ15</f>
        <v>170637</v>
      </c>
      <c r="D20" s="67">
        <f>county!CT15</f>
        <v>24377</v>
      </c>
      <c r="E20" s="67">
        <f>county!CW15</f>
        <v>178011</v>
      </c>
      <c r="F20" s="67">
        <f>county!CY15</f>
        <v>0</v>
      </c>
      <c r="G20" s="8">
        <f>county!DA15</f>
        <v>373025</v>
      </c>
      <c r="H20" s="8">
        <f>county!DD15</f>
        <v>23165</v>
      </c>
      <c r="I20" s="8">
        <f>county!DE15</f>
        <v>13414</v>
      </c>
      <c r="J20" s="8">
        <f>county!DF15</f>
        <v>163</v>
      </c>
      <c r="K20" s="8">
        <f>county!DG15</f>
        <v>0</v>
      </c>
      <c r="L20" s="160">
        <f>county!DH15</f>
        <v>408</v>
      </c>
    </row>
    <row r="21" spans="1:12" ht="14.25" x14ac:dyDescent="0.2">
      <c r="A21" s="116" t="str">
        <f>county!A16</f>
        <v>NC0050</v>
      </c>
      <c r="B21" s="116" t="str">
        <f>county!B16</f>
        <v>Pitt (Sheppard)</v>
      </c>
      <c r="C21" s="67">
        <f>county!CQ16</f>
        <v>226611</v>
      </c>
      <c r="D21" s="67">
        <f>county!CT16</f>
        <v>0</v>
      </c>
      <c r="E21" s="67">
        <f>county!CW16</f>
        <v>223355</v>
      </c>
      <c r="F21" s="67">
        <f>county!CY16</f>
        <v>1335</v>
      </c>
      <c r="G21" s="8">
        <f>county!DA16</f>
        <v>451301</v>
      </c>
      <c r="H21" s="8">
        <f>county!DD16</f>
        <v>26611</v>
      </c>
      <c r="I21" s="8">
        <f>county!DE16</f>
        <v>17169</v>
      </c>
      <c r="J21" s="8">
        <f>county!DF16</f>
        <v>8773</v>
      </c>
      <c r="K21" s="8">
        <f>county!DG16</f>
        <v>428</v>
      </c>
      <c r="L21" s="160">
        <f>county!DH16</f>
        <v>10272</v>
      </c>
    </row>
    <row r="22" spans="1:12" ht="14.25" x14ac:dyDescent="0.2">
      <c r="A22" s="116" t="str">
        <f>county!A17</f>
        <v>NC0027</v>
      </c>
      <c r="B22" s="116" t="str">
        <f>county!B17</f>
        <v>Davidson</v>
      </c>
      <c r="C22" s="67">
        <f>county!CQ17</f>
        <v>253420</v>
      </c>
      <c r="D22" s="67">
        <f>county!CT17</f>
        <v>24233</v>
      </c>
      <c r="E22" s="67">
        <f>county!CW17</f>
        <v>153930</v>
      </c>
      <c r="F22" s="67">
        <f>county!CY17</f>
        <v>2147</v>
      </c>
      <c r="G22" s="8">
        <f>county!DA17</f>
        <v>433730</v>
      </c>
      <c r="H22" s="8">
        <f>county!DD17</f>
        <v>24851</v>
      </c>
      <c r="I22" s="8">
        <f>county!DE17</f>
        <v>104005</v>
      </c>
      <c r="J22" s="8">
        <f>county!DF17</f>
        <v>22467</v>
      </c>
      <c r="K22" s="8">
        <f>county!DG17</f>
        <v>2029</v>
      </c>
      <c r="L22" s="160">
        <f>county!DH17</f>
        <v>30627</v>
      </c>
    </row>
    <row r="23" spans="1:12" ht="14.25" x14ac:dyDescent="0.2">
      <c r="A23" s="116" t="str">
        <f>county!A18</f>
        <v>NC0103</v>
      </c>
      <c r="B23" s="116" t="str">
        <f>county!B18</f>
        <v>Alamance</v>
      </c>
      <c r="C23" s="67">
        <f>county!CQ18</f>
        <v>260950</v>
      </c>
      <c r="D23" s="67">
        <f>county!CT18</f>
        <v>28089</v>
      </c>
      <c r="E23" s="67">
        <f>county!CW18</f>
        <v>227739</v>
      </c>
      <c r="F23" s="67">
        <f>county!CY18</f>
        <v>6252</v>
      </c>
      <c r="G23" s="8">
        <f>county!DA18</f>
        <v>523030</v>
      </c>
      <c r="H23" s="8">
        <f>county!DD18</f>
        <v>66632</v>
      </c>
      <c r="I23" s="8">
        <f>county!DE18</f>
        <v>254458</v>
      </c>
      <c r="J23" s="8">
        <f>county!DF18</f>
        <v>2036</v>
      </c>
      <c r="K23" s="8" t="str">
        <f>county!DG18</f>
        <v/>
      </c>
      <c r="L23" s="160">
        <f>county!DH18</f>
        <v>2750</v>
      </c>
    </row>
    <row r="24" spans="1:12" ht="14.25" x14ac:dyDescent="0.2">
      <c r="A24" s="116" t="str">
        <f>county!A19</f>
        <v>NC0052</v>
      </c>
      <c r="B24" s="116" t="str">
        <f>county!B19</f>
        <v>Randolph</v>
      </c>
      <c r="C24" s="67">
        <f>county!CQ19</f>
        <v>216634</v>
      </c>
      <c r="D24" s="67">
        <f>county!CT19</f>
        <v>25660</v>
      </c>
      <c r="E24" s="67">
        <f>county!CW19</f>
        <v>159796</v>
      </c>
      <c r="F24" s="67">
        <f>county!CY19</f>
        <v>2590</v>
      </c>
      <c r="G24" s="8">
        <f>county!DA19</f>
        <v>404680</v>
      </c>
      <c r="H24" s="8">
        <f>county!DD19</f>
        <v>14521</v>
      </c>
      <c r="I24" s="8">
        <f>county!DE19</f>
        <v>126844</v>
      </c>
      <c r="J24" s="8">
        <f>county!DF19</f>
        <v>10446</v>
      </c>
      <c r="K24" s="8" t="str">
        <f>county!DG19</f>
        <v/>
      </c>
      <c r="L24" s="160">
        <f>county!DH19</f>
        <v>10739</v>
      </c>
    </row>
    <row r="25" spans="1:12" ht="14.25" x14ac:dyDescent="0.2">
      <c r="A25" s="116" t="str">
        <f>county!A20</f>
        <v>NC0055</v>
      </c>
      <c r="B25" s="116" t="str">
        <f>county!B20</f>
        <v>Rowan</v>
      </c>
      <c r="C25" s="67">
        <f>county!CQ20</f>
        <v>205587</v>
      </c>
      <c r="D25" s="67">
        <f>county!CT20</f>
        <v>20332</v>
      </c>
      <c r="E25" s="67">
        <f>county!CW20</f>
        <v>175491</v>
      </c>
      <c r="F25" s="67" t="str">
        <f>county!CY20</f>
        <v/>
      </c>
      <c r="G25" s="8">
        <f>county!DA20</f>
        <v>401410</v>
      </c>
      <c r="H25" s="8">
        <f>county!DD20</f>
        <v>23019</v>
      </c>
      <c r="I25" s="8">
        <f>county!DE20</f>
        <v>102965</v>
      </c>
      <c r="J25" s="8">
        <f>county!DF20</f>
        <v>12336</v>
      </c>
      <c r="K25" s="8" t="str">
        <f>county!DG20</f>
        <v/>
      </c>
      <c r="L25" s="160">
        <f>county!DH20</f>
        <v>16457</v>
      </c>
    </row>
    <row r="26" spans="1:12" ht="14.25" x14ac:dyDescent="0.2">
      <c r="A26" s="116" t="str">
        <f>county!A21</f>
        <v>NC0053</v>
      </c>
      <c r="B26" s="116" t="str">
        <f>county!B21</f>
        <v>Robeson</v>
      </c>
      <c r="C26" s="67">
        <f>county!CQ21</f>
        <v>63978</v>
      </c>
      <c r="D26" s="67">
        <f>county!CT21</f>
        <v>8201</v>
      </c>
      <c r="E26" s="67">
        <f>county!CW21</f>
        <v>23261</v>
      </c>
      <c r="F26" s="67">
        <f>county!CY21</f>
        <v>3998</v>
      </c>
      <c r="G26" s="8">
        <f>county!DA21</f>
        <v>99438</v>
      </c>
      <c r="H26" s="8">
        <f>county!DD21</f>
        <v>853</v>
      </c>
      <c r="I26" s="8">
        <f>county!DE21</f>
        <v>17991</v>
      </c>
      <c r="J26" s="8">
        <f>county!DF21</f>
        <v>75</v>
      </c>
      <c r="K26" s="8" t="str">
        <f>county!DG21</f>
        <v/>
      </c>
      <c r="L26" s="160">
        <f>county!DH21</f>
        <v>119</v>
      </c>
    </row>
    <row r="27" spans="1:12" ht="14.25" x14ac:dyDescent="0.2">
      <c r="A27" s="116" t="str">
        <f>county!A22</f>
        <v>NC0040</v>
      </c>
      <c r="B27" s="116" t="str">
        <f>county!B22</f>
        <v>Iredell</v>
      </c>
      <c r="C27" s="67">
        <f>county!CQ22</f>
        <v>201412</v>
      </c>
      <c r="D27" s="67">
        <f>county!CT22</f>
        <v>17942</v>
      </c>
      <c r="E27" s="67">
        <f>county!CW22</f>
        <v>135411</v>
      </c>
      <c r="F27" s="67">
        <f>county!CY22</f>
        <v>0</v>
      </c>
      <c r="G27" s="8">
        <f>county!DA22</f>
        <v>354765</v>
      </c>
      <c r="H27" s="8">
        <f>county!DD22</f>
        <v>23660</v>
      </c>
      <c r="I27" s="8">
        <f>county!DE22</f>
        <v>41725</v>
      </c>
      <c r="J27" s="8">
        <f>county!DF22</f>
        <v>18136</v>
      </c>
      <c r="K27" s="8">
        <f>county!DG22</f>
        <v>0</v>
      </c>
      <c r="L27" s="160">
        <f>county!DH22</f>
        <v>20024</v>
      </c>
    </row>
    <row r="28" spans="1:12" ht="14.25" x14ac:dyDescent="0.2">
      <c r="A28" s="116" t="str">
        <f>county!A23</f>
        <v>NC0065</v>
      </c>
      <c r="B28" s="116" t="str">
        <f>county!B23</f>
        <v>Wayne</v>
      </c>
      <c r="C28" s="67">
        <f>county!CQ23</f>
        <v>127525</v>
      </c>
      <c r="D28" s="67">
        <f>county!CT23</f>
        <v>10580</v>
      </c>
      <c r="E28" s="67">
        <f>county!CW23</f>
        <v>95478</v>
      </c>
      <c r="F28" s="67">
        <f>county!CY23</f>
        <v>3233</v>
      </c>
      <c r="G28" s="8">
        <f>county!DA23</f>
        <v>236816</v>
      </c>
      <c r="H28" s="8">
        <f>county!DD23</f>
        <v>12648</v>
      </c>
      <c r="I28" s="8">
        <f>county!DE23</f>
        <v>46457</v>
      </c>
      <c r="J28" s="8">
        <f>county!DF23</f>
        <v>10390</v>
      </c>
      <c r="K28" s="8">
        <f>county!DG23</f>
        <v>0</v>
      </c>
      <c r="L28" s="160">
        <f>county!DH23</f>
        <v>10784</v>
      </c>
    </row>
    <row r="29" spans="1:12" ht="14.25" x14ac:dyDescent="0.2">
      <c r="A29" s="116" t="str">
        <f>county!A24</f>
        <v>NC0037</v>
      </c>
      <c r="B29" s="116" t="str">
        <f>county!B24</f>
        <v>Harnett</v>
      </c>
      <c r="C29" s="67">
        <f>county!CQ24</f>
        <v>100026</v>
      </c>
      <c r="D29" s="67">
        <f>county!CT24</f>
        <v>6394</v>
      </c>
      <c r="E29" s="67">
        <f>county!CW24</f>
        <v>131239</v>
      </c>
      <c r="F29" s="67">
        <f>county!CY24</f>
        <v>1279</v>
      </c>
      <c r="G29" s="8">
        <f>county!DA24</f>
        <v>238938</v>
      </c>
      <c r="H29" s="8">
        <f>county!DD24</f>
        <v>14310</v>
      </c>
      <c r="I29" s="8">
        <f>county!DE24</f>
        <v>41416</v>
      </c>
      <c r="J29" s="8">
        <f>county!DF24</f>
        <v>521</v>
      </c>
      <c r="K29" s="8" t="str">
        <f>county!DG24</f>
        <v/>
      </c>
      <c r="L29" s="160">
        <f>county!DH24</f>
        <v>2296</v>
      </c>
    </row>
    <row r="30" spans="1:12" ht="14.25" x14ac:dyDescent="0.2">
      <c r="A30" s="116" t="str">
        <f>county!A25</f>
        <v>NC0023</v>
      </c>
      <c r="B30" s="116" t="str">
        <f>county!B25</f>
        <v>Catawba</v>
      </c>
      <c r="C30" s="67">
        <f>county!CQ25</f>
        <v>202055</v>
      </c>
      <c r="D30" s="67">
        <f>county!CT25</f>
        <v>24117</v>
      </c>
      <c r="E30" s="67">
        <f>county!CW25</f>
        <v>145463</v>
      </c>
      <c r="F30" s="67">
        <f>county!CY25</f>
        <v>5788</v>
      </c>
      <c r="G30" s="8">
        <f>county!DA25</f>
        <v>377423</v>
      </c>
      <c r="H30" s="8">
        <f>county!DD25</f>
        <v>42092</v>
      </c>
      <c r="I30" s="8">
        <f>county!DE25</f>
        <v>169775</v>
      </c>
      <c r="J30" s="8">
        <f>county!DF25</f>
        <v>15539</v>
      </c>
      <c r="K30" s="8" t="str">
        <f>county!DG25</f>
        <v/>
      </c>
      <c r="L30" s="160">
        <f>county!DH25</f>
        <v>25352</v>
      </c>
    </row>
    <row r="31" spans="1:12" ht="14.25" x14ac:dyDescent="0.2">
      <c r="A31" s="116" t="str">
        <f>county!A26</f>
        <v>NC0018</v>
      </c>
      <c r="B31" s="116" t="str">
        <f>county!B26</f>
        <v>Brunswick</v>
      </c>
      <c r="C31" s="67">
        <f>county!CQ26</f>
        <v>239339</v>
      </c>
      <c r="D31" s="67" t="str">
        <f>county!CT26</f>
        <v/>
      </c>
      <c r="E31" s="67">
        <f>county!CW26</f>
        <v>87796</v>
      </c>
      <c r="F31" s="67">
        <f>county!CY26</f>
        <v>1449</v>
      </c>
      <c r="G31" s="8">
        <f>county!DA26</f>
        <v>328584</v>
      </c>
      <c r="H31" s="8">
        <f>county!DD26</f>
        <v>13594</v>
      </c>
      <c r="I31" s="8">
        <f>county!DE26</f>
        <v>31512</v>
      </c>
      <c r="J31" s="8">
        <f>county!DF26</f>
        <v>295</v>
      </c>
      <c r="K31" s="8" t="str">
        <f>county!DG26</f>
        <v/>
      </c>
      <c r="L31" s="160">
        <f>county!DH26</f>
        <v>561</v>
      </c>
    </row>
    <row r="32" spans="1:12" ht="14.25" x14ac:dyDescent="0.2">
      <c r="A32" s="116" t="str">
        <f>county!A27</f>
        <v>NC0039</v>
      </c>
      <c r="B32" s="116" t="str">
        <f>county!B27</f>
        <v>Henderson</v>
      </c>
      <c r="C32" s="67">
        <f>county!CQ27</f>
        <v>371285</v>
      </c>
      <c r="D32" s="67">
        <f>county!CT27</f>
        <v>28722</v>
      </c>
      <c r="E32" s="67">
        <f>county!CW27</f>
        <v>194123</v>
      </c>
      <c r="F32" s="67">
        <f>county!CY27</f>
        <v>5051</v>
      </c>
      <c r="G32" s="8">
        <f>county!DA27</f>
        <v>599181</v>
      </c>
      <c r="H32" s="8">
        <f>county!DD27</f>
        <v>78121</v>
      </c>
      <c r="I32" s="8">
        <f>county!DE27</f>
        <v>237785</v>
      </c>
      <c r="J32" s="8">
        <f>county!DF27</f>
        <v>26460</v>
      </c>
      <c r="K32" s="8" t="str">
        <f>county!DG27</f>
        <v/>
      </c>
      <c r="L32" s="160">
        <f>county!DH27</f>
        <v>38290</v>
      </c>
    </row>
    <row r="33" spans="1:12" ht="14.25" x14ac:dyDescent="0.2">
      <c r="A33" s="116" t="str">
        <f>county!A28</f>
        <v>NC0054</v>
      </c>
      <c r="B33" s="116" t="str">
        <f>county!B28</f>
        <v>Rockingham</v>
      </c>
      <c r="C33" s="67">
        <f>county!CQ28</f>
        <v>182600</v>
      </c>
      <c r="D33" s="67">
        <f>county!CT28</f>
        <v>19178</v>
      </c>
      <c r="E33" s="67">
        <f>county!CW28</f>
        <v>91002</v>
      </c>
      <c r="F33" s="67">
        <f>county!CY28</f>
        <v>7499</v>
      </c>
      <c r="G33" s="8">
        <f>county!DA28</f>
        <v>300279</v>
      </c>
      <c r="H33" s="8">
        <f>county!DD28</f>
        <v>14180</v>
      </c>
      <c r="I33" s="8">
        <f>county!DE28</f>
        <v>67142</v>
      </c>
      <c r="J33" s="8">
        <f>county!DF28</f>
        <v>319</v>
      </c>
      <c r="K33" s="8" t="str">
        <f>county!DG28</f>
        <v/>
      </c>
      <c r="L33" s="160">
        <f>county!DH28</f>
        <v>366</v>
      </c>
    </row>
    <row r="34" spans="1:12" ht="14.25" x14ac:dyDescent="0.2">
      <c r="A34" s="116" t="str">
        <f>county!A29</f>
        <v>NC0046</v>
      </c>
      <c r="B34" s="116" t="str">
        <f>county!B29</f>
        <v>Nash (Braswell)</v>
      </c>
      <c r="C34" s="67">
        <f>county!CQ29</f>
        <v>91937</v>
      </c>
      <c r="D34" s="67">
        <f>county!CT29</f>
        <v>10873</v>
      </c>
      <c r="E34" s="67">
        <f>county!CW29</f>
        <v>101398</v>
      </c>
      <c r="F34" s="67" t="str">
        <f>county!CY29</f>
        <v/>
      </c>
      <c r="G34" s="8">
        <f>county!DA29</f>
        <v>204208</v>
      </c>
      <c r="H34" s="8">
        <f>county!DD29</f>
        <v>11209</v>
      </c>
      <c r="I34" s="8">
        <f>county!DE29</f>
        <v>12280</v>
      </c>
      <c r="J34" s="8">
        <f>county!DF29</f>
        <v>10803</v>
      </c>
      <c r="K34" s="8" t="str">
        <f>county!DG29</f>
        <v/>
      </c>
      <c r="L34" s="160">
        <f>county!DH29</f>
        <v>11073</v>
      </c>
    </row>
    <row r="35" spans="1:12" ht="14.25" x14ac:dyDescent="0.2">
      <c r="A35" s="116" t="str">
        <f>county!A30</f>
        <v>NC0020</v>
      </c>
      <c r="B35" s="116" t="str">
        <f>county!B30</f>
        <v>Burke</v>
      </c>
      <c r="C35" s="67">
        <f>county!CQ30</f>
        <v>95406</v>
      </c>
      <c r="D35" s="67">
        <f>county!CT30</f>
        <v>14321</v>
      </c>
      <c r="E35" s="67">
        <f>county!CW30</f>
        <v>67895</v>
      </c>
      <c r="F35" s="67">
        <f>county!CY30</f>
        <v>182</v>
      </c>
      <c r="G35" s="8">
        <f>county!DA30</f>
        <v>177804</v>
      </c>
      <c r="H35" s="8">
        <f>county!DD30</f>
        <v>7906</v>
      </c>
      <c r="I35" s="8">
        <f>county!DE30</f>
        <v>2892</v>
      </c>
      <c r="J35" s="8">
        <f>county!DF30</f>
        <v>311</v>
      </c>
      <c r="K35" s="8" t="str">
        <f>county!DG30</f>
        <v/>
      </c>
      <c r="L35" s="160">
        <f>county!DH30</f>
        <v>604</v>
      </c>
    </row>
    <row r="36" spans="1:12" ht="14.25" x14ac:dyDescent="0.2">
      <c r="A36" s="116" t="str">
        <f>county!A31</f>
        <v>NC0024</v>
      </c>
      <c r="B36" s="116" t="str">
        <f>county!B31</f>
        <v>Cleveland</v>
      </c>
      <c r="C36" s="67">
        <f>county!CQ31</f>
        <v>99572</v>
      </c>
      <c r="D36" s="67">
        <f>county!CT31</f>
        <v>6219</v>
      </c>
      <c r="E36" s="67">
        <f>county!CW31</f>
        <v>75750</v>
      </c>
      <c r="F36" s="67">
        <f>county!CY31</f>
        <v>8</v>
      </c>
      <c r="G36" s="8">
        <f>county!DA31</f>
        <v>181549</v>
      </c>
      <c r="H36" s="8">
        <f>county!DD31</f>
        <v>28164</v>
      </c>
      <c r="I36" s="8">
        <f>county!DE31</f>
        <v>19598</v>
      </c>
      <c r="J36" s="8">
        <f>county!DF31</f>
        <v>132</v>
      </c>
      <c r="K36" s="8" t="str">
        <f>county!DG31</f>
        <v/>
      </c>
      <c r="L36" s="160">
        <f>county!DH31</f>
        <v>401</v>
      </c>
    </row>
    <row r="37" spans="1:12" ht="14.25" x14ac:dyDescent="0.2">
      <c r="A37" s="116" t="str">
        <f>county!A32</f>
        <v>NC0022</v>
      </c>
      <c r="B37" s="116" t="str">
        <f>county!B32</f>
        <v>Caldwell</v>
      </c>
      <c r="C37" s="67">
        <f>county!CQ32</f>
        <v>128049</v>
      </c>
      <c r="D37" s="67">
        <f>county!CT32</f>
        <v>16337</v>
      </c>
      <c r="E37" s="67">
        <f>county!CW32</f>
        <v>75779</v>
      </c>
      <c r="F37" s="67">
        <f>county!CY32</f>
        <v>5157</v>
      </c>
      <c r="G37" s="8">
        <f>county!DA32</f>
        <v>225322</v>
      </c>
      <c r="H37" s="8">
        <f>county!DD32</f>
        <v>15862</v>
      </c>
      <c r="I37" s="8">
        <f>county!DE32</f>
        <v>79971</v>
      </c>
      <c r="J37" s="8">
        <f>county!DF32</f>
        <v>9450</v>
      </c>
      <c r="K37" s="8" t="str">
        <f>county!DG32</f>
        <v/>
      </c>
      <c r="L37" s="160">
        <f>county!DH32</f>
        <v>14607</v>
      </c>
    </row>
    <row r="38" spans="1:12" ht="14.25" x14ac:dyDescent="0.2">
      <c r="A38" s="116" t="str">
        <f>county!A33</f>
        <v>NC0108</v>
      </c>
      <c r="B38" s="116" t="str">
        <f>county!B33</f>
        <v>Orange</v>
      </c>
      <c r="C38" s="67">
        <f>county!CQ33</f>
        <v>108745</v>
      </c>
      <c r="D38" s="67">
        <f>county!CT33</f>
        <v>15575</v>
      </c>
      <c r="E38" s="67">
        <f>county!CW33</f>
        <v>202853</v>
      </c>
      <c r="F38" s="67">
        <f>county!CY33</f>
        <v>4842</v>
      </c>
      <c r="G38" s="8">
        <f>county!DA33</f>
        <v>332015</v>
      </c>
      <c r="H38" s="8">
        <f>county!DD33</f>
        <v>28916</v>
      </c>
      <c r="I38" s="8">
        <f>county!DE33</f>
        <v>80269</v>
      </c>
      <c r="J38" s="8">
        <f>county!DF33</f>
        <v>5121</v>
      </c>
      <c r="K38" s="8" t="str">
        <f>county!DG33</f>
        <v/>
      </c>
      <c r="L38" s="160">
        <f>county!DH33</f>
        <v>5490</v>
      </c>
    </row>
    <row r="39" spans="1:12" ht="14.25" x14ac:dyDescent="0.2">
      <c r="A39" s="116" t="str">
        <f>county!A34</f>
        <v>NC0066</v>
      </c>
      <c r="B39" s="116" t="str">
        <f>county!B34</f>
        <v>Wilson</v>
      </c>
      <c r="C39" s="67">
        <f>county!CQ34</f>
        <v>133670</v>
      </c>
      <c r="D39" s="67" t="str">
        <f>county!CT34</f>
        <v/>
      </c>
      <c r="E39" s="67">
        <f>county!CW34</f>
        <v>118558</v>
      </c>
      <c r="F39" s="67">
        <f>county!CY34</f>
        <v>6994</v>
      </c>
      <c r="G39" s="8">
        <f>county!DA34</f>
        <v>259222</v>
      </c>
      <c r="H39" s="8">
        <f>county!DD34</f>
        <v>8882</v>
      </c>
      <c r="I39" s="8">
        <f>county!DE34</f>
        <v>40850</v>
      </c>
      <c r="J39" s="8">
        <f>county!DF34</f>
        <v>1529</v>
      </c>
      <c r="K39" s="8">
        <f>county!DG34</f>
        <v>0</v>
      </c>
      <c r="L39" s="160">
        <f>county!DH34</f>
        <v>1634</v>
      </c>
    </row>
    <row r="40" spans="1:12" ht="14.25" x14ac:dyDescent="0.2">
      <c r="A40" s="116" t="str">
        <f>county!A35</f>
        <v>NC0106</v>
      </c>
      <c r="B40" s="116" t="str">
        <f>county!B35</f>
        <v>Lincoln</v>
      </c>
      <c r="C40" s="67">
        <f>county!CQ35</f>
        <v>98946</v>
      </c>
      <c r="D40" s="67">
        <f>county!CT35</f>
        <v>10858</v>
      </c>
      <c r="E40" s="67">
        <f>county!CW35</f>
        <v>88948</v>
      </c>
      <c r="F40" s="67" t="str">
        <f>county!CY35</f>
        <v/>
      </c>
      <c r="G40" s="8">
        <f>county!DA35</f>
        <v>198752</v>
      </c>
      <c r="H40" s="8">
        <f>county!DD35</f>
        <v>15167</v>
      </c>
      <c r="I40" s="8">
        <f>county!DE35</f>
        <v>33254</v>
      </c>
      <c r="J40" s="8">
        <f>county!DF35</f>
        <v>4364</v>
      </c>
      <c r="K40" s="8">
        <f>county!DG35</f>
        <v>391</v>
      </c>
      <c r="L40" s="160">
        <f>county!DH35</f>
        <v>6036</v>
      </c>
    </row>
    <row r="41" spans="1:12" ht="14.25" x14ac:dyDescent="0.2">
      <c r="A41" s="116" t="str">
        <f>county!A36</f>
        <v>NC0056</v>
      </c>
      <c r="B41" s="116" t="str">
        <f>county!B36</f>
        <v>Rutherford</v>
      </c>
      <c r="C41" s="67">
        <f>county!CQ36</f>
        <v>97019</v>
      </c>
      <c r="D41" s="67">
        <f>county!CT36</f>
        <v>5773</v>
      </c>
      <c r="E41" s="67">
        <f>county!CW36</f>
        <v>46769</v>
      </c>
      <c r="F41" s="67">
        <f>county!CY36</f>
        <v>12647</v>
      </c>
      <c r="G41" s="8">
        <f>county!DA36</f>
        <v>162208</v>
      </c>
      <c r="H41" s="8">
        <f>county!DD36</f>
        <v>13966</v>
      </c>
      <c r="I41" s="8">
        <f>county!DE36</f>
        <v>64326</v>
      </c>
      <c r="J41" s="8">
        <f>county!DF36</f>
        <v>8311</v>
      </c>
      <c r="K41" s="8">
        <f>county!DG36</f>
        <v>0</v>
      </c>
      <c r="L41" s="160">
        <f>county!DH36</f>
        <v>11430</v>
      </c>
    </row>
    <row r="42" spans="1:12" ht="14.25" x14ac:dyDescent="0.2">
      <c r="A42" s="116" t="str">
        <f>county!A37</f>
        <v>NC0104</v>
      </c>
      <c r="B42" s="116" t="str">
        <f>county!B37</f>
        <v>Chatham</v>
      </c>
      <c r="C42" s="67">
        <f>county!CQ37</f>
        <v>97022</v>
      </c>
      <c r="D42" s="67" t="str">
        <f>county!CT37</f>
        <v/>
      </c>
      <c r="E42" s="67">
        <f>county!CW37</f>
        <v>88888</v>
      </c>
      <c r="F42" s="67">
        <f>county!CY37</f>
        <v>2647</v>
      </c>
      <c r="G42" s="8">
        <f>county!DA37</f>
        <v>188557</v>
      </c>
      <c r="H42" s="8">
        <f>county!DD37</f>
        <v>14095</v>
      </c>
      <c r="I42" s="8">
        <f>county!DE37</f>
        <v>43555</v>
      </c>
      <c r="J42" s="8">
        <f>county!DF37</f>
        <v>11347</v>
      </c>
      <c r="K42" s="8" t="str">
        <f>county!DG37</f>
        <v/>
      </c>
      <c r="L42" s="160">
        <f>county!DH37</f>
        <v>12049</v>
      </c>
    </row>
    <row r="43" spans="1:12" ht="14.25" x14ac:dyDescent="0.2">
      <c r="A43" s="116" t="str">
        <f>county!A38</f>
        <v>NC0057</v>
      </c>
      <c r="B43" s="116" t="str">
        <f>county!B38</f>
        <v>Sampson</v>
      </c>
      <c r="C43" s="67">
        <f>county!CQ38</f>
        <v>95934</v>
      </c>
      <c r="D43" s="67">
        <f>county!CT38</f>
        <v>5083</v>
      </c>
      <c r="E43" s="67">
        <f>county!CW38</f>
        <v>69290</v>
      </c>
      <c r="F43" s="67">
        <f>county!CY38</f>
        <v>1386</v>
      </c>
      <c r="G43" s="8">
        <f>county!DA38</f>
        <v>171693</v>
      </c>
      <c r="H43" s="8">
        <f>county!DD38</f>
        <v>1457</v>
      </c>
      <c r="I43" s="8">
        <f>county!DE38</f>
        <v>42469</v>
      </c>
      <c r="J43" s="8">
        <f>county!DF38</f>
        <v>1215</v>
      </c>
      <c r="K43" s="8" t="str">
        <f>county!DG38</f>
        <v/>
      </c>
      <c r="L43" s="160">
        <f>county!DH38</f>
        <v>1343</v>
      </c>
    </row>
    <row r="44" spans="1:12" ht="14.25" x14ac:dyDescent="0.2">
      <c r="A44" s="116" t="str">
        <f>county!A39</f>
        <v>NC0033</v>
      </c>
      <c r="B44" s="116" t="str">
        <f>county!B39</f>
        <v>Franklin</v>
      </c>
      <c r="C44" s="67">
        <f>county!CQ39</f>
        <v>56149</v>
      </c>
      <c r="D44" s="67">
        <f>county!CT39</f>
        <v>4463</v>
      </c>
      <c r="E44" s="67">
        <f>county!CW39</f>
        <v>49791</v>
      </c>
      <c r="F44" s="67">
        <f>county!CY39</f>
        <v>2226</v>
      </c>
      <c r="G44" s="8">
        <f>county!DA39</f>
        <v>112629</v>
      </c>
      <c r="H44" s="8">
        <f>county!DD39</f>
        <v>12462</v>
      </c>
      <c r="I44" s="8">
        <f>county!DE39</f>
        <v>5955</v>
      </c>
      <c r="J44" s="8">
        <f>county!DF39</f>
        <v>2579</v>
      </c>
      <c r="K44" s="8">
        <f>county!DG39</f>
        <v>0</v>
      </c>
      <c r="L44" s="160">
        <f>county!DH39</f>
        <v>2763</v>
      </c>
    </row>
    <row r="45" spans="1:12" ht="14.25" x14ac:dyDescent="0.2">
      <c r="A45" s="116" t="str">
        <f>county!A40</f>
        <v>NC0059</v>
      </c>
      <c r="B45" s="116" t="str">
        <f>county!B40</f>
        <v>Stanly</v>
      </c>
      <c r="C45" s="67">
        <f>county!CQ40</f>
        <v>97676</v>
      </c>
      <c r="D45" s="67">
        <f>county!CT40</f>
        <v>5544</v>
      </c>
      <c r="E45" s="67">
        <f>county!CW40</f>
        <v>62939</v>
      </c>
      <c r="F45" s="67">
        <f>county!CY40</f>
        <v>29</v>
      </c>
      <c r="G45" s="8">
        <f>county!DA40</f>
        <v>166188</v>
      </c>
      <c r="H45" s="8">
        <f>county!DD40</f>
        <v>8571</v>
      </c>
      <c r="I45" s="8">
        <f>county!DE40</f>
        <v>28354</v>
      </c>
      <c r="J45" s="8">
        <f>county!DF40</f>
        <v>5860</v>
      </c>
      <c r="K45" s="8" t="str">
        <f>county!DG40</f>
        <v/>
      </c>
      <c r="L45" s="160">
        <f>county!DH40</f>
        <v>6122</v>
      </c>
    </row>
    <row r="46" spans="1:12" ht="14.25" x14ac:dyDescent="0.2">
      <c r="A46" s="116" t="str">
        <f>county!A41</f>
        <v>NC0029</v>
      </c>
      <c r="B46" s="116" t="str">
        <f>county!B41</f>
        <v>Duplin</v>
      </c>
      <c r="C46" s="67">
        <f>county!CQ41</f>
        <v>34693</v>
      </c>
      <c r="D46" s="67" t="str">
        <f>county!CT41</f>
        <v/>
      </c>
      <c r="E46" s="67">
        <f>county!CW41</f>
        <v>15542</v>
      </c>
      <c r="F46" s="67">
        <f>county!CY41</f>
        <v>11317</v>
      </c>
      <c r="G46" s="8">
        <f>county!DA41</f>
        <v>61552</v>
      </c>
      <c r="H46" s="8">
        <f>county!DD41</f>
        <v>1961</v>
      </c>
      <c r="I46" s="8">
        <f>county!DE41</f>
        <v>8698</v>
      </c>
      <c r="J46" s="8">
        <f>county!DF41</f>
        <v>21</v>
      </c>
      <c r="K46" s="8">
        <f>county!DG41</f>
        <v>0</v>
      </c>
      <c r="L46" s="160">
        <f>county!DH41</f>
        <v>21</v>
      </c>
    </row>
    <row r="47" spans="1:12" ht="14.25" x14ac:dyDescent="0.2">
      <c r="A47" s="116" t="str">
        <f>county!A42</f>
        <v>NC0038</v>
      </c>
      <c r="B47" s="116" t="str">
        <f>county!B42</f>
        <v>Haywood</v>
      </c>
      <c r="C47" s="67">
        <f>county!CQ42</f>
        <v>185825</v>
      </c>
      <c r="D47" s="67">
        <f>county!CT42</f>
        <v>6342</v>
      </c>
      <c r="E47" s="67">
        <f>county!CW42</f>
        <v>72588</v>
      </c>
      <c r="F47" s="67">
        <f>county!CY42</f>
        <v>8795</v>
      </c>
      <c r="G47" s="8">
        <f>county!DA42</f>
        <v>273550</v>
      </c>
      <c r="H47" s="8">
        <f>county!DD42</f>
        <v>31789</v>
      </c>
      <c r="I47" s="8">
        <f>county!DE42</f>
        <v>84358</v>
      </c>
      <c r="J47" s="8">
        <f>county!DF42</f>
        <v>13273</v>
      </c>
      <c r="K47" s="8">
        <f>county!DG42</f>
        <v>462</v>
      </c>
      <c r="L47" s="160">
        <f>county!DH42</f>
        <v>14070</v>
      </c>
    </row>
    <row r="48" spans="1:12" ht="14.25" x14ac:dyDescent="0.2">
      <c r="A48" s="116" t="str">
        <f>county!A43</f>
        <v>NC0042</v>
      </c>
      <c r="B48" s="116" t="str">
        <f>county!B43</f>
        <v>Lee</v>
      </c>
      <c r="C48" s="67">
        <f>county!CQ43</f>
        <v>62735</v>
      </c>
      <c r="D48" s="67">
        <f>county!CT43</f>
        <v>836</v>
      </c>
      <c r="E48" s="67">
        <f>county!CW43</f>
        <v>40175</v>
      </c>
      <c r="F48" s="67">
        <f>county!CY43</f>
        <v>1254</v>
      </c>
      <c r="G48" s="8">
        <f>county!DA43</f>
        <v>105000</v>
      </c>
      <c r="H48" s="8">
        <f>county!DD43</f>
        <v>5062</v>
      </c>
      <c r="I48" s="8">
        <f>county!DE43</f>
        <v>27024</v>
      </c>
      <c r="J48" s="8">
        <f>county!DF43</f>
        <v>1281</v>
      </c>
      <c r="K48" s="8">
        <f>county!DG43</f>
        <v>0</v>
      </c>
      <c r="L48" s="160">
        <f>county!DH43</f>
        <v>1390</v>
      </c>
    </row>
    <row r="49" spans="1:12" ht="14.25" x14ac:dyDescent="0.2">
      <c r="A49" s="116" t="str">
        <f>county!A44</f>
        <v>NC0025</v>
      </c>
      <c r="B49" s="116" t="str">
        <f>county!B44</f>
        <v>Columbus</v>
      </c>
      <c r="C49" s="67">
        <f>county!CQ44</f>
        <v>116707</v>
      </c>
      <c r="D49" s="67" t="str">
        <f>county!CT44</f>
        <v/>
      </c>
      <c r="E49" s="67">
        <f>county!CW44</f>
        <v>53830</v>
      </c>
      <c r="F49" s="67">
        <f>county!CY44</f>
        <v>1754</v>
      </c>
      <c r="G49" s="8">
        <f>county!DA44</f>
        <v>172291</v>
      </c>
      <c r="H49" s="8">
        <f>county!DD44</f>
        <v>2529</v>
      </c>
      <c r="I49" s="8">
        <f>county!DE44</f>
        <v>14579</v>
      </c>
      <c r="J49" s="8">
        <f>county!DF44</f>
        <v>1656</v>
      </c>
      <c r="K49" s="8" t="str">
        <f>county!DG44</f>
        <v/>
      </c>
      <c r="L49" s="160">
        <f>county!DH44</f>
        <v>1697</v>
      </c>
    </row>
    <row r="50" spans="1:12" ht="14.25" x14ac:dyDescent="0.2">
      <c r="A50" s="116" t="str">
        <f>county!A45</f>
        <v>NC0034</v>
      </c>
      <c r="B50" s="116" t="str">
        <f>county!B45</f>
        <v>Granville</v>
      </c>
      <c r="C50" s="67">
        <f>county!CQ45</f>
        <v>80265</v>
      </c>
      <c r="D50" s="67">
        <f>county!CT45</f>
        <v>4030</v>
      </c>
      <c r="E50" s="67">
        <f>county!CW45</f>
        <v>51799</v>
      </c>
      <c r="F50" s="67">
        <f>county!CY45</f>
        <v>1525</v>
      </c>
      <c r="G50" s="8">
        <f>county!DA45</f>
        <v>137619</v>
      </c>
      <c r="H50" s="8">
        <f>county!DD45</f>
        <v>5360</v>
      </c>
      <c r="I50" s="8">
        <f>county!DE45</f>
        <v>22299</v>
      </c>
      <c r="J50" s="8">
        <f>county!DF45</f>
        <v>7584</v>
      </c>
      <c r="K50" s="8" t="str">
        <f>county!DG45</f>
        <v/>
      </c>
      <c r="L50" s="160">
        <f>county!DH45</f>
        <v>8488</v>
      </c>
    </row>
    <row r="51" spans="1:12" ht="14.25" x14ac:dyDescent="0.2">
      <c r="A51" s="116" t="str">
        <f>county!A46</f>
        <v>NC0031</v>
      </c>
      <c r="B51" s="116" t="str">
        <f>county!B46</f>
        <v>Edgecombe</v>
      </c>
      <c r="C51" s="67">
        <f>county!CQ46</f>
        <v>46545</v>
      </c>
      <c r="D51" s="67" t="str">
        <f>county!CT46</f>
        <v/>
      </c>
      <c r="E51" s="67">
        <f>county!CW46</f>
        <v>21402</v>
      </c>
      <c r="F51" s="67">
        <f>county!CY46</f>
        <v>262</v>
      </c>
      <c r="G51" s="8">
        <f>county!DA46</f>
        <v>68209</v>
      </c>
      <c r="H51" s="8">
        <f>county!DD46</f>
        <v>1852</v>
      </c>
      <c r="I51" s="8">
        <f>county!DE46</f>
        <v>421</v>
      </c>
      <c r="J51" s="8">
        <f>county!DF46</f>
        <v>58</v>
      </c>
      <c r="K51" s="8" t="str">
        <f>county!DG46</f>
        <v/>
      </c>
      <c r="L51" s="160">
        <f>county!DH46</f>
        <v>58</v>
      </c>
    </row>
    <row r="52" spans="1:12" ht="14.25" x14ac:dyDescent="0.2">
      <c r="A52" s="116" t="str">
        <f>county!A47</f>
        <v>NC0049</v>
      </c>
      <c r="B52" s="116" t="str">
        <f>county!B47</f>
        <v>Pender</v>
      </c>
      <c r="C52" s="67">
        <f>county!CQ47</f>
        <v>97144</v>
      </c>
      <c r="D52" s="67" t="str">
        <f>county!CT47</f>
        <v/>
      </c>
      <c r="E52" s="67">
        <f>county!CW47</f>
        <v>77219</v>
      </c>
      <c r="F52" s="67">
        <f>county!CY47</f>
        <v>390</v>
      </c>
      <c r="G52" s="8">
        <f>county!DA47</f>
        <v>184422</v>
      </c>
      <c r="H52" s="8">
        <f>county!DD47</f>
        <v>14084</v>
      </c>
      <c r="I52" s="8">
        <f>county!DE47</f>
        <v>33648</v>
      </c>
      <c r="J52" s="8">
        <f>county!DF47</f>
        <v>5336</v>
      </c>
      <c r="K52" s="8" t="str">
        <f>county!DG47</f>
        <v/>
      </c>
      <c r="L52" s="160">
        <f>county!DH47</f>
        <v>5487</v>
      </c>
    </row>
    <row r="53" spans="1:12" ht="14.25" x14ac:dyDescent="0.2">
      <c r="A53" s="116" t="str">
        <f>county!A48</f>
        <v>NC0062</v>
      </c>
      <c r="B53" s="116" t="str">
        <f>county!B48</f>
        <v>Vance (Perry)</v>
      </c>
      <c r="C53" s="67">
        <f>county!CQ48</f>
        <v>57967</v>
      </c>
      <c r="D53" s="67">
        <f>county!CT48</f>
        <v>9928</v>
      </c>
      <c r="E53" s="67">
        <f>county!CW48</f>
        <v>46605</v>
      </c>
      <c r="F53" s="67">
        <f>county!CY48</f>
        <v>1618</v>
      </c>
      <c r="G53" s="8">
        <f>county!DA48</f>
        <v>116118</v>
      </c>
      <c r="H53" s="8">
        <f>county!DD48</f>
        <v>6261</v>
      </c>
      <c r="I53" s="8">
        <f>county!DE48</f>
        <v>6354</v>
      </c>
      <c r="J53" s="8">
        <f>county!DF48</f>
        <v>618</v>
      </c>
      <c r="K53" s="8">
        <f>county!DG48</f>
        <v>0</v>
      </c>
      <c r="L53" s="160">
        <f>county!DH48</f>
        <v>623</v>
      </c>
    </row>
    <row r="54" spans="1:12" ht="14.25" x14ac:dyDescent="0.2">
      <c r="A54" s="116" t="str">
        <f>county!A49</f>
        <v>NC0044</v>
      </c>
      <c r="B54" s="116" t="str">
        <f>county!B49</f>
        <v>McDowell</v>
      </c>
      <c r="C54" s="67">
        <f>county!CQ49</f>
        <v>76068</v>
      </c>
      <c r="D54" s="67">
        <f>county!CT49</f>
        <v>6193</v>
      </c>
      <c r="E54" s="67">
        <f>county!CW49</f>
        <v>29035</v>
      </c>
      <c r="F54" s="67">
        <f>county!CY49</f>
        <v>2901</v>
      </c>
      <c r="G54" s="8">
        <f>county!DA49</f>
        <v>114197</v>
      </c>
      <c r="H54" s="8">
        <f>county!DD49</f>
        <v>11303</v>
      </c>
      <c r="I54" s="8">
        <f>county!DE49</f>
        <v>31698</v>
      </c>
      <c r="J54" s="8">
        <f>county!DF49</f>
        <v>5316</v>
      </c>
      <c r="K54" s="8" t="str">
        <f>county!DG49</f>
        <v/>
      </c>
      <c r="L54" s="160">
        <f>county!DH49</f>
        <v>5570</v>
      </c>
    </row>
    <row r="55" spans="1:12" ht="14.25" x14ac:dyDescent="0.2">
      <c r="A55" s="116" t="str">
        <f>county!A50</f>
        <v>NC0028</v>
      </c>
      <c r="B55" s="116" t="str">
        <f>county!B50</f>
        <v>Davie</v>
      </c>
      <c r="C55" s="67">
        <f>county!CQ50</f>
        <v>46007</v>
      </c>
      <c r="D55" s="67">
        <f>county!CT50</f>
        <v>3762</v>
      </c>
      <c r="E55" s="67">
        <f>county!CW50</f>
        <v>36932</v>
      </c>
      <c r="F55" s="67">
        <f>county!CY50</f>
        <v>528</v>
      </c>
      <c r="G55" s="8">
        <f>county!DA50</f>
        <v>87229</v>
      </c>
      <c r="H55" s="8">
        <f>county!DD50</f>
        <v>1408</v>
      </c>
      <c r="I55" s="8">
        <f>county!DE50</f>
        <v>8929</v>
      </c>
      <c r="J55" s="8">
        <f>county!DF50</f>
        <v>3802</v>
      </c>
      <c r="K55" s="8">
        <f>county!DG50</f>
        <v>0</v>
      </c>
      <c r="L55" s="160">
        <f>county!DH50</f>
        <v>3958</v>
      </c>
    </row>
    <row r="56" spans="1:12" ht="14.25" x14ac:dyDescent="0.2">
      <c r="A56" s="116" t="str">
        <f>county!A51</f>
        <v>NC0109</v>
      </c>
      <c r="B56" s="116" t="str">
        <f>county!B51</f>
        <v>Person</v>
      </c>
      <c r="C56" s="67">
        <f>county!CQ51</f>
        <v>51203</v>
      </c>
      <c r="D56" s="67">
        <f>county!CT51</f>
        <v>3257</v>
      </c>
      <c r="E56" s="67">
        <f>county!CW51</f>
        <v>84440</v>
      </c>
      <c r="F56" s="67">
        <f>county!CY51</f>
        <v>3821</v>
      </c>
      <c r="G56" s="8">
        <f>county!DA51</f>
        <v>142721</v>
      </c>
      <c r="H56" s="8">
        <f>county!DD51</f>
        <v>6950</v>
      </c>
      <c r="I56" s="8">
        <f>county!DE51</f>
        <v>10467</v>
      </c>
      <c r="J56" s="8">
        <f>county!DF51</f>
        <v>3577</v>
      </c>
      <c r="K56" s="8" t="str">
        <f>county!DG51</f>
        <v/>
      </c>
      <c r="L56" s="160">
        <f>county!DH51</f>
        <v>4199</v>
      </c>
    </row>
    <row r="57" spans="1:12" ht="14.25" x14ac:dyDescent="0.2">
      <c r="A57" s="116" t="str">
        <f>county!A52</f>
        <v>NC0036</v>
      </c>
      <c r="B57" s="116" t="str">
        <f>county!B52</f>
        <v>Halifax</v>
      </c>
      <c r="C57" s="67">
        <f>county!CQ52</f>
        <v>107428</v>
      </c>
      <c r="D57" s="67" t="str">
        <f>county!CT52</f>
        <v/>
      </c>
      <c r="E57" s="67">
        <f>county!CW52</f>
        <v>11987</v>
      </c>
      <c r="F57" s="67">
        <f>county!CY52</f>
        <v>372</v>
      </c>
      <c r="G57" s="8">
        <f>county!DA52</f>
        <v>119787</v>
      </c>
      <c r="H57" s="8">
        <f>county!DD52</f>
        <v>573</v>
      </c>
      <c r="I57" s="8">
        <f>county!DE52</f>
        <v>0</v>
      </c>
      <c r="J57" s="8">
        <f>county!DF52</f>
        <v>17</v>
      </c>
      <c r="K57" s="8" t="str">
        <f>county!DG52</f>
        <v/>
      </c>
      <c r="L57" s="160">
        <f>county!DH52</f>
        <v>17</v>
      </c>
    </row>
    <row r="58" spans="1:12" ht="14.25" x14ac:dyDescent="0.2">
      <c r="A58" s="116" t="str">
        <f>county!A53</f>
        <v>NC0016</v>
      </c>
      <c r="B58" s="116" t="str">
        <f>county!B53</f>
        <v>Alexander</v>
      </c>
      <c r="C58" s="67">
        <f>county!CQ53</f>
        <v>20243</v>
      </c>
      <c r="D58" s="67" t="str">
        <f>county!CT53</f>
        <v/>
      </c>
      <c r="E58" s="67">
        <f>county!CW53</f>
        <v>16631</v>
      </c>
      <c r="F58" s="67">
        <f>county!CY53</f>
        <v>388</v>
      </c>
      <c r="G58" s="8">
        <f>county!DA53</f>
        <v>40326</v>
      </c>
      <c r="H58" s="8">
        <f>county!DD53</f>
        <v>2335</v>
      </c>
      <c r="I58" s="8">
        <f>county!DE53</f>
        <v>13111</v>
      </c>
      <c r="J58" s="8">
        <f>county!DF53</f>
        <v>46</v>
      </c>
      <c r="K58" s="8" t="str">
        <f>county!DG53</f>
        <v/>
      </c>
      <c r="L58" s="160">
        <f>county!DH53</f>
        <v>110</v>
      </c>
    </row>
    <row r="59" spans="1:12" ht="14.25" x14ac:dyDescent="0.2">
      <c r="A59" s="116" t="str">
        <f>county!A54</f>
        <v>NC0058</v>
      </c>
      <c r="B59" s="116" t="str">
        <f>county!B54</f>
        <v>Scotland</v>
      </c>
      <c r="C59" s="67">
        <f>county!CQ54</f>
        <v>24672</v>
      </c>
      <c r="D59" s="67">
        <f>county!CT54</f>
        <v>3913</v>
      </c>
      <c r="E59" s="67">
        <f>county!CW54</f>
        <v>16269</v>
      </c>
      <c r="F59" s="67">
        <f>county!CY54</f>
        <v>0</v>
      </c>
      <c r="G59" s="8">
        <f>county!DA54</f>
        <v>44854</v>
      </c>
      <c r="H59" s="8">
        <f>county!DD54</f>
        <v>1877</v>
      </c>
      <c r="I59" s="8">
        <f>county!DE54</f>
        <v>11943</v>
      </c>
      <c r="J59" s="8">
        <f>county!DF54</f>
        <v>25</v>
      </c>
      <c r="K59" s="8">
        <f>county!DG54</f>
        <v>0</v>
      </c>
      <c r="L59" s="160">
        <f>county!DH54</f>
        <v>61</v>
      </c>
    </row>
    <row r="60" spans="1:12" ht="14.25" x14ac:dyDescent="0.2">
      <c r="A60" s="116" t="str">
        <f>county!A55</f>
        <v>NC0017</v>
      </c>
      <c r="B60" s="116" t="str">
        <f>county!B55</f>
        <v>Bladen</v>
      </c>
      <c r="C60" s="67">
        <f>county!CQ55</f>
        <v>44940</v>
      </c>
      <c r="D60" s="67" t="str">
        <f>county!CT55</f>
        <v/>
      </c>
      <c r="E60" s="67">
        <f>county!CW55</f>
        <v>13718</v>
      </c>
      <c r="F60" s="67">
        <f>county!CY55</f>
        <v>1619</v>
      </c>
      <c r="G60" s="8">
        <f>county!DA55</f>
        <v>60277</v>
      </c>
      <c r="H60" s="8">
        <f>county!DD55</f>
        <v>1437</v>
      </c>
      <c r="I60" s="8">
        <f>county!DE55</f>
        <v>4016</v>
      </c>
      <c r="J60" s="8">
        <f>county!DF55</f>
        <v>16</v>
      </c>
      <c r="K60" s="8" t="str">
        <f>county!DG55</f>
        <v/>
      </c>
      <c r="L60" s="160">
        <f>county!DH55</f>
        <v>111</v>
      </c>
    </row>
    <row r="61" spans="1:12" ht="14.25" x14ac:dyDescent="0.2">
      <c r="A61" s="116" t="str">
        <f>county!A56</f>
        <v>NC0060</v>
      </c>
      <c r="B61" s="116" t="str">
        <f>county!B56</f>
        <v>Transylvania</v>
      </c>
      <c r="C61" s="67">
        <f>county!CQ56</f>
        <v>147087</v>
      </c>
      <c r="D61" s="67">
        <f>county!CT56</f>
        <v>14530</v>
      </c>
      <c r="E61" s="67">
        <f>county!CW56</f>
        <v>79355</v>
      </c>
      <c r="F61" s="67">
        <f>county!CY56</f>
        <v>0</v>
      </c>
      <c r="G61" s="8">
        <f>county!DA56</f>
        <v>240972</v>
      </c>
      <c r="H61" s="8">
        <f>county!DD56</f>
        <v>27467</v>
      </c>
      <c r="I61" s="8">
        <f>county!DE56</f>
        <v>71425</v>
      </c>
      <c r="J61" s="8">
        <f>county!DF56</f>
        <v>13185</v>
      </c>
      <c r="K61" s="8">
        <f>county!DG56</f>
        <v>0</v>
      </c>
      <c r="L61" s="160">
        <f>county!DH56</f>
        <v>16573</v>
      </c>
    </row>
    <row r="62" spans="1:12" ht="14.25" x14ac:dyDescent="0.2">
      <c r="A62" s="116" t="str">
        <f>county!A57</f>
        <v>NC0107</v>
      </c>
      <c r="B62" s="116" t="str">
        <f>county!B57</f>
        <v>Caswell</v>
      </c>
      <c r="C62" s="67">
        <f>county!CQ57</f>
        <v>21585</v>
      </c>
      <c r="D62" s="67">
        <f>county!CT57</f>
        <v>2268</v>
      </c>
      <c r="E62" s="67">
        <f>county!CW57</f>
        <v>27462</v>
      </c>
      <c r="F62" s="67">
        <f>county!CY57</f>
        <v>860</v>
      </c>
      <c r="G62" s="8">
        <f>county!DA57</f>
        <v>52175</v>
      </c>
      <c r="H62" s="8">
        <f>county!DD57</f>
        <v>1091</v>
      </c>
      <c r="I62" s="8">
        <f>county!DE57</f>
        <v>8335</v>
      </c>
      <c r="J62" s="8">
        <f>county!DF57</f>
        <v>566</v>
      </c>
      <c r="K62" s="8">
        <f>county!DG57</f>
        <v>0</v>
      </c>
      <c r="L62" s="160">
        <f>county!DH57</f>
        <v>565</v>
      </c>
    </row>
    <row r="63" spans="1:12" ht="14.25" x14ac:dyDescent="0.2">
      <c r="A63" s="116" t="str">
        <f>county!A58</f>
        <v>NC0043</v>
      </c>
      <c r="B63" s="116" t="str">
        <f>county!B58</f>
        <v>Madison</v>
      </c>
      <c r="C63" s="67">
        <f>county!CQ58</f>
        <v>49635</v>
      </c>
      <c r="D63" s="67">
        <f>county!CT58</f>
        <v>2947</v>
      </c>
      <c r="E63" s="67">
        <f>county!CW58</f>
        <v>24242</v>
      </c>
      <c r="F63" s="67">
        <f>county!CY58</f>
        <v>1820</v>
      </c>
      <c r="G63" s="8">
        <f>county!DA58</f>
        <v>78644</v>
      </c>
      <c r="H63" s="8">
        <f>county!DD58</f>
        <v>5053</v>
      </c>
      <c r="I63" s="8">
        <f>county!DE58</f>
        <v>27805</v>
      </c>
      <c r="J63" s="8">
        <f>county!DF58</f>
        <v>50</v>
      </c>
      <c r="K63" s="8" t="str">
        <f>county!DG58</f>
        <v/>
      </c>
      <c r="L63" s="160">
        <f>county!DH58</f>
        <v>164</v>
      </c>
    </row>
    <row r="64" spans="1:12" ht="14.25" x14ac:dyDescent="0.2">
      <c r="A64" s="116" t="str">
        <f>county!A59</f>
        <v>NC0101</v>
      </c>
      <c r="B64" s="116" t="str">
        <f>county!B59</f>
        <v>Warren</v>
      </c>
      <c r="C64" s="67">
        <f>county!CQ59</f>
        <v>22760</v>
      </c>
      <c r="D64" s="67">
        <f>county!CT59</f>
        <v>1020</v>
      </c>
      <c r="E64" s="67">
        <f>county!CW59</f>
        <v>11981</v>
      </c>
      <c r="F64" s="67">
        <f>county!CY59</f>
        <v>2267</v>
      </c>
      <c r="G64" s="8">
        <f>county!DA59</f>
        <v>38028</v>
      </c>
      <c r="H64" s="8">
        <f>county!DD59</f>
        <v>1834</v>
      </c>
      <c r="I64" s="8">
        <f>county!DE59</f>
        <v>10049</v>
      </c>
      <c r="J64" s="8">
        <f>county!DF59</f>
        <v>311</v>
      </c>
      <c r="K64" s="8">
        <f>county!DG59</f>
        <v>0</v>
      </c>
      <c r="L64" s="160">
        <f>county!DH59</f>
        <v>330</v>
      </c>
    </row>
    <row r="65" spans="1:12" ht="14.25" x14ac:dyDescent="0.2">
      <c r="A65" s="116" t="str">
        <f>county!A60</f>
        <v>NC0051</v>
      </c>
      <c r="B65" s="116" t="str">
        <f>county!B60</f>
        <v>Polk</v>
      </c>
      <c r="C65" s="67">
        <f>county!CQ60</f>
        <v>57143</v>
      </c>
      <c r="D65" s="67" t="str">
        <f>county!CT60</f>
        <v/>
      </c>
      <c r="E65" s="67">
        <f>county!CW60</f>
        <v>20227</v>
      </c>
      <c r="F65" s="67">
        <f>county!CY60</f>
        <v>815</v>
      </c>
      <c r="G65" s="8">
        <f>county!DA60</f>
        <v>78185</v>
      </c>
      <c r="H65" s="8">
        <f>county!DD60</f>
        <v>4442</v>
      </c>
      <c r="I65" s="8">
        <f>county!DE60</f>
        <v>28135</v>
      </c>
      <c r="J65" s="8">
        <f>county!DF60</f>
        <v>47</v>
      </c>
      <c r="K65" s="8" t="str">
        <f>county!DG60</f>
        <v/>
      </c>
      <c r="L65" s="160">
        <f>county!DH60</f>
        <v>49</v>
      </c>
    </row>
    <row r="66" spans="1:12" thickBot="1" x14ac:dyDescent="0.25">
      <c r="A66" s="687" t="s">
        <v>5060</v>
      </c>
      <c r="B66" s="688"/>
      <c r="C66" s="383">
        <f t="shared" ref="C66:L66" si="0">AVERAGE(C8:C65)</f>
        <v>278438.41379310342</v>
      </c>
      <c r="D66" s="383">
        <f t="shared" si="0"/>
        <v>33147.111111111109</v>
      </c>
      <c r="E66" s="383">
        <f t="shared" si="0"/>
        <v>306715.75862068968</v>
      </c>
      <c r="F66" s="383">
        <f t="shared" si="0"/>
        <v>5038.5384615384619</v>
      </c>
      <c r="G66" s="383">
        <f t="shared" si="0"/>
        <v>615608.60344827583</v>
      </c>
      <c r="H66" s="383">
        <f t="shared" si="0"/>
        <v>51252.913793103449</v>
      </c>
      <c r="I66" s="383">
        <f t="shared" si="0"/>
        <v>86582.913793103449</v>
      </c>
      <c r="J66" s="383">
        <f t="shared" si="0"/>
        <v>22871.293103448275</v>
      </c>
      <c r="K66" s="383">
        <f t="shared" si="0"/>
        <v>916.32</v>
      </c>
      <c r="L66" s="384">
        <f t="shared" si="0"/>
        <v>30254.741379310344</v>
      </c>
    </row>
    <row r="67" spans="1:12" ht="15.75" thickTop="1" thickBot="1" x14ac:dyDescent="0.25">
      <c r="A67" s="676" t="s">
        <v>2886</v>
      </c>
      <c r="B67" s="677"/>
      <c r="C67" s="385"/>
      <c r="D67" s="385"/>
      <c r="E67" s="385"/>
      <c r="F67" s="385"/>
      <c r="G67" s="385"/>
      <c r="H67" s="385"/>
      <c r="I67" s="385"/>
      <c r="J67" s="385"/>
      <c r="K67" s="385"/>
      <c r="L67" s="386"/>
    </row>
    <row r="68" spans="1:12" thickTop="1" x14ac:dyDescent="0.2">
      <c r="A68" s="121" t="str">
        <f>regional!A3</f>
        <v>NC0015</v>
      </c>
      <c r="B68" s="121" t="str">
        <f>regional!B3</f>
        <v>Sandhill</v>
      </c>
      <c r="C68" s="67">
        <f>regional!CQ3</f>
        <v>228872</v>
      </c>
      <c r="D68" s="67">
        <f>regional!CT3</f>
        <v>11264</v>
      </c>
      <c r="E68" s="67">
        <f>regional!CW3</f>
        <v>207658</v>
      </c>
      <c r="F68" s="67">
        <f>regional!CY3</f>
        <v>6106</v>
      </c>
      <c r="G68" s="8">
        <f>regional!DA3</f>
        <v>453900</v>
      </c>
      <c r="H68" s="8">
        <f>regional!DD3</f>
        <v>13502</v>
      </c>
      <c r="I68" s="8">
        <f>regional!DE3</f>
        <v>54404</v>
      </c>
      <c r="J68" s="8">
        <f>regional!DF3</f>
        <v>984</v>
      </c>
      <c r="K68" s="8">
        <f>regional!DG3</f>
        <v>0</v>
      </c>
      <c r="L68" s="160">
        <f>regional!DH3</f>
        <v>1105</v>
      </c>
    </row>
    <row r="69" spans="1:12" ht="14.25" x14ac:dyDescent="0.2">
      <c r="A69" s="121" t="str">
        <f>regional!A4</f>
        <v>NC0006</v>
      </c>
      <c r="B69" s="121" t="str">
        <f>regional!B4</f>
        <v>CPC</v>
      </c>
      <c r="C69" s="67">
        <f>regional!CQ4</f>
        <v>349415</v>
      </c>
      <c r="D69" s="67">
        <f>regional!CT4</f>
        <v>15361</v>
      </c>
      <c r="E69" s="67">
        <f>regional!CW4</f>
        <v>149324</v>
      </c>
      <c r="F69" s="67">
        <f>regional!CY4</f>
        <v>5199</v>
      </c>
      <c r="G69" s="8">
        <f>regional!DA4</f>
        <v>519299</v>
      </c>
      <c r="H69" s="8">
        <f>regional!DD4</f>
        <v>56512</v>
      </c>
      <c r="I69" s="8">
        <f>regional!DE4</f>
        <v>26539</v>
      </c>
      <c r="J69" s="8">
        <f>regional!DF4</f>
        <v>958</v>
      </c>
      <c r="K69" s="8">
        <f>regional!DG4</f>
        <v>0</v>
      </c>
      <c r="L69" s="160">
        <f>regional!DH4</f>
        <v>4231</v>
      </c>
    </row>
    <row r="70" spans="1:12" ht="14.25" x14ac:dyDescent="0.2">
      <c r="A70" s="121" t="str">
        <f>regional!A5</f>
        <v>NC0013</v>
      </c>
      <c r="B70" s="121" t="str">
        <f>regional!B5</f>
        <v>Northwestern</v>
      </c>
      <c r="C70" s="67">
        <f>regional!CQ5</f>
        <v>246647</v>
      </c>
      <c r="D70" s="67" t="str">
        <f>regional!CT5</f>
        <v/>
      </c>
      <c r="E70" s="67">
        <f>regional!CW5</f>
        <v>223147</v>
      </c>
      <c r="F70" s="67">
        <f>regional!CY5</f>
        <v>5106</v>
      </c>
      <c r="G70" s="8">
        <f>regional!DA5</f>
        <v>474900</v>
      </c>
      <c r="H70" s="8">
        <f>regional!DD5</f>
        <v>8234</v>
      </c>
      <c r="I70" s="8">
        <f>regional!DE5</f>
        <v>38245</v>
      </c>
      <c r="J70" s="8">
        <f>regional!DF5</f>
        <v>7138</v>
      </c>
      <c r="K70" s="8" t="str">
        <f>regional!DG5</f>
        <v/>
      </c>
      <c r="L70" s="160">
        <f>regional!DH5</f>
        <v>7567</v>
      </c>
    </row>
    <row r="71" spans="1:12" ht="14.25" x14ac:dyDescent="0.2">
      <c r="A71" s="121" t="str">
        <f>regional!A6</f>
        <v>NC0002</v>
      </c>
      <c r="B71" s="121" t="str">
        <f>regional!B6</f>
        <v>Appalachian</v>
      </c>
      <c r="C71" s="67">
        <f>regional!CQ6</f>
        <v>284827</v>
      </c>
      <c r="D71" s="67">
        <f>regional!CT6</f>
        <v>31824</v>
      </c>
      <c r="E71" s="67">
        <f>regional!CW6</f>
        <v>186936</v>
      </c>
      <c r="F71" s="67">
        <f>regional!CY6</f>
        <v>4190</v>
      </c>
      <c r="G71" s="8">
        <f>regional!DA6</f>
        <v>507777</v>
      </c>
      <c r="H71" s="8">
        <f>regional!DD6</f>
        <v>40154</v>
      </c>
      <c r="I71" s="8">
        <f>regional!DE6</f>
        <v>133473</v>
      </c>
      <c r="J71" s="8">
        <f>regional!DF6</f>
        <v>7380</v>
      </c>
      <c r="K71" s="8">
        <f>regional!DG6</f>
        <v>1</v>
      </c>
      <c r="L71" s="160">
        <f>regional!DH6</f>
        <v>8117</v>
      </c>
    </row>
    <row r="72" spans="1:12" ht="14.25" x14ac:dyDescent="0.2">
      <c r="A72" s="121" t="str">
        <f>regional!A7</f>
        <v>NC0007</v>
      </c>
      <c r="B72" s="121" t="str">
        <f>regional!B7</f>
        <v>East Albemarle</v>
      </c>
      <c r="C72" s="67">
        <f>regional!CQ7</f>
        <v>197388</v>
      </c>
      <c r="D72" s="67">
        <f>regional!CT7</f>
        <v>11571</v>
      </c>
      <c r="E72" s="67">
        <f>regional!CW7</f>
        <v>155867</v>
      </c>
      <c r="F72" s="67">
        <f>regional!CY7</f>
        <v>9687</v>
      </c>
      <c r="G72" s="8">
        <f>regional!DA7</f>
        <v>374513</v>
      </c>
      <c r="H72" s="8">
        <f>regional!DD7</f>
        <v>26921</v>
      </c>
      <c r="I72" s="8">
        <f>regional!DE7</f>
        <v>80395</v>
      </c>
      <c r="J72" s="8">
        <f>regional!DF7</f>
        <v>22143</v>
      </c>
      <c r="K72" s="8" t="str">
        <f>regional!DG7</f>
        <v/>
      </c>
      <c r="L72" s="160">
        <f>regional!DH7</f>
        <v>22471</v>
      </c>
    </row>
    <row r="73" spans="1:12" ht="14.25" x14ac:dyDescent="0.2">
      <c r="A73" s="121" t="str">
        <f>regional!A8</f>
        <v>NC0012</v>
      </c>
      <c r="B73" s="121" t="str">
        <f>regional!B8</f>
        <v>Neuse</v>
      </c>
      <c r="C73" s="67">
        <f>regional!CQ8</f>
        <v>159303</v>
      </c>
      <c r="D73" s="67">
        <f>regional!CT8</f>
        <v>13772</v>
      </c>
      <c r="E73" s="67">
        <f>regional!CW8</f>
        <v>57005</v>
      </c>
      <c r="F73" s="67">
        <f>regional!CY8</f>
        <v>5120</v>
      </c>
      <c r="G73" s="8">
        <f>regional!DA8</f>
        <v>235200</v>
      </c>
      <c r="H73" s="8">
        <f>regional!DD8</f>
        <v>10422</v>
      </c>
      <c r="I73" s="8">
        <f>regional!DE8</f>
        <v>54160</v>
      </c>
      <c r="J73" s="8">
        <f>regional!DF8</f>
        <v>2538</v>
      </c>
      <c r="K73" s="8">
        <f>regional!DG8</f>
        <v>270</v>
      </c>
      <c r="L73" s="160">
        <f>regional!DH8</f>
        <v>2936</v>
      </c>
    </row>
    <row r="74" spans="1:12" ht="14.25" x14ac:dyDescent="0.2">
      <c r="A74" s="121" t="str">
        <f>regional!A9</f>
        <v>NC0008</v>
      </c>
      <c r="B74" s="121" t="str">
        <f>regional!B9</f>
        <v>Fontana</v>
      </c>
      <c r="C74" s="67">
        <f>regional!CQ9</f>
        <v>199796</v>
      </c>
      <c r="D74" s="67">
        <f>regional!CT9</f>
        <v>10876</v>
      </c>
      <c r="E74" s="67">
        <f>regional!CW9</f>
        <v>121672</v>
      </c>
      <c r="F74" s="67">
        <f>regional!CY9</f>
        <v>7520</v>
      </c>
      <c r="G74" s="8">
        <f>regional!DA9</f>
        <v>339864</v>
      </c>
      <c r="H74" s="8">
        <f>regional!DD9</f>
        <v>47775</v>
      </c>
      <c r="I74" s="8">
        <f>regional!DE9</f>
        <v>29618</v>
      </c>
      <c r="J74" s="8">
        <f>regional!DF9</f>
        <v>18374</v>
      </c>
      <c r="K74" s="8">
        <f>regional!DG9</f>
        <v>0</v>
      </c>
      <c r="L74" s="160">
        <f>regional!DH9</f>
        <v>19137</v>
      </c>
    </row>
    <row r="75" spans="1:12" ht="14.25" x14ac:dyDescent="0.2">
      <c r="A75" s="121" t="str">
        <f>regional!A10</f>
        <v>NC0001</v>
      </c>
      <c r="B75" s="121" t="str">
        <f>regional!B10</f>
        <v>Albemarle</v>
      </c>
      <c r="C75" s="67">
        <f>regional!CQ10</f>
        <v>49631</v>
      </c>
      <c r="D75" s="67">
        <f>regional!CT10</f>
        <v>4482</v>
      </c>
      <c r="E75" s="67">
        <f>regional!CW10</f>
        <v>35166</v>
      </c>
      <c r="F75" s="67">
        <f>regional!CY10</f>
        <v>776</v>
      </c>
      <c r="G75" s="8">
        <f>regional!DA10</f>
        <v>90055</v>
      </c>
      <c r="H75" s="8">
        <f>regional!DD10</f>
        <v>5284</v>
      </c>
      <c r="I75" s="8">
        <f>regional!DE10</f>
        <v>18754</v>
      </c>
      <c r="J75" s="8">
        <f>regional!DF10</f>
        <v>207</v>
      </c>
      <c r="K75" s="8" t="str">
        <f>regional!DG10</f>
        <v/>
      </c>
      <c r="L75" s="160">
        <f>regional!DH10</f>
        <v>245</v>
      </c>
    </row>
    <row r="76" spans="1:12" ht="14.25" x14ac:dyDescent="0.2">
      <c r="A76" s="121" t="str">
        <f>regional!A11</f>
        <v>NC0004</v>
      </c>
      <c r="B76" s="121" t="str">
        <f>regional!B11</f>
        <v>BHM</v>
      </c>
      <c r="C76" s="67">
        <f>regional!CQ11</f>
        <v>67122</v>
      </c>
      <c r="D76" s="67" t="str">
        <f>regional!CT11</f>
        <v/>
      </c>
      <c r="E76" s="67">
        <f>regional!CW11</f>
        <v>44795</v>
      </c>
      <c r="F76" s="67">
        <f>regional!CY11</f>
        <v>1288</v>
      </c>
      <c r="G76" s="8">
        <f>regional!DA11</f>
        <v>113205</v>
      </c>
      <c r="H76" s="8">
        <f>regional!DD11</f>
        <v>3236</v>
      </c>
      <c r="I76" s="8">
        <f>regional!DE11</f>
        <v>7387</v>
      </c>
      <c r="J76" s="8">
        <f>regional!DF11</f>
        <v>84</v>
      </c>
      <c r="K76" s="8" t="str">
        <f>regional!DG11</f>
        <v/>
      </c>
      <c r="L76" s="160">
        <f>regional!DH11</f>
        <v>145</v>
      </c>
    </row>
    <row r="77" spans="1:12" ht="14.25" x14ac:dyDescent="0.2">
      <c r="A77" s="121" t="str">
        <f>regional!A12</f>
        <v>NC0003</v>
      </c>
      <c r="B77" s="121" t="str">
        <f>regional!B12</f>
        <v>AMY</v>
      </c>
      <c r="C77" s="67">
        <f>regional!CQ12</f>
        <v>140483</v>
      </c>
      <c r="D77" s="67">
        <f>regional!CT12</f>
        <v>99044</v>
      </c>
      <c r="E77" s="67">
        <f>regional!CW12</f>
        <v>81944</v>
      </c>
      <c r="F77" s="67">
        <f>regional!CY12</f>
        <v>5701</v>
      </c>
      <c r="G77" s="8">
        <f>regional!DA12</f>
        <v>327172</v>
      </c>
      <c r="H77" s="8">
        <f>regional!DD12</f>
        <v>5706</v>
      </c>
      <c r="I77" s="8">
        <f>regional!DE12</f>
        <v>11588</v>
      </c>
      <c r="J77" s="8">
        <f>regional!DF12</f>
        <v>150</v>
      </c>
      <c r="K77" s="8">
        <f>regional!DG12</f>
        <v>0</v>
      </c>
      <c r="L77" s="160">
        <f>regional!DH12</f>
        <v>436</v>
      </c>
    </row>
    <row r="78" spans="1:12" ht="14.25" x14ac:dyDescent="0.2">
      <c r="A78" s="121" t="str">
        <f>regional!A13</f>
        <v>NC0011</v>
      </c>
      <c r="B78" s="121" t="str">
        <f>regional!B13</f>
        <v>Nantahala</v>
      </c>
      <c r="C78" s="67">
        <f>regional!CQ13</f>
        <v>164168</v>
      </c>
      <c r="D78" s="67">
        <f>regional!CT13</f>
        <v>6968</v>
      </c>
      <c r="E78" s="67">
        <f>regional!CW13</f>
        <v>62735</v>
      </c>
      <c r="F78" s="67">
        <f>regional!CY13</f>
        <v>5473</v>
      </c>
      <c r="G78" s="8">
        <f>regional!DA13</f>
        <v>239344</v>
      </c>
      <c r="H78" s="8">
        <f>regional!DD13</f>
        <v>12251</v>
      </c>
      <c r="I78" s="8">
        <f>regional!DE13</f>
        <v>56787</v>
      </c>
      <c r="J78" s="8">
        <f>regional!DF13</f>
        <v>172</v>
      </c>
      <c r="K78" s="8" t="str">
        <f>regional!DG13</f>
        <v/>
      </c>
      <c r="L78" s="160">
        <f>regional!DH13</f>
        <v>499</v>
      </c>
    </row>
    <row r="79" spans="1:12" ht="14.25" x14ac:dyDescent="0.2">
      <c r="A79" s="121" t="str">
        <f>regional!A14</f>
        <v>NC0014</v>
      </c>
      <c r="B79" s="121" t="str">
        <f>regional!B14</f>
        <v>Pettigrew</v>
      </c>
      <c r="C79" s="67">
        <f>regional!CQ14</f>
        <v>91613</v>
      </c>
      <c r="D79" s="67" t="str">
        <f>regional!CT14</f>
        <v/>
      </c>
      <c r="E79" s="67">
        <f>regional!CW14</f>
        <v>44150</v>
      </c>
      <c r="F79" s="67">
        <f>regional!CY14</f>
        <v>2221</v>
      </c>
      <c r="G79" s="8">
        <f>regional!DA14</f>
        <v>137984</v>
      </c>
      <c r="H79" s="8">
        <f>regional!DD14</f>
        <v>9062</v>
      </c>
      <c r="I79" s="8">
        <f>regional!DE14</f>
        <v>23172</v>
      </c>
      <c r="J79" s="8">
        <f>regional!DF14</f>
        <v>90</v>
      </c>
      <c r="K79" s="8" t="str">
        <f>regional!DG14</f>
        <v/>
      </c>
      <c r="L79" s="160">
        <f>regional!DH14</f>
        <v>133</v>
      </c>
    </row>
    <row r="80" spans="1:12" thickBot="1" x14ac:dyDescent="0.25">
      <c r="A80" s="687" t="s">
        <v>5060</v>
      </c>
      <c r="B80" s="688"/>
      <c r="C80" s="163">
        <f t="shared" ref="C80:L80" si="1">AVERAGE(C68:C79)</f>
        <v>181605.41666666666</v>
      </c>
      <c r="D80" s="163">
        <f t="shared" si="1"/>
        <v>22795.777777777777</v>
      </c>
      <c r="E80" s="163">
        <f t="shared" si="1"/>
        <v>114199.91666666667</v>
      </c>
      <c r="F80" s="163">
        <f t="shared" si="1"/>
        <v>4865.583333333333</v>
      </c>
      <c r="G80" s="163">
        <f t="shared" si="1"/>
        <v>317767.75</v>
      </c>
      <c r="H80" s="163">
        <f t="shared" si="1"/>
        <v>19921.583333333332</v>
      </c>
      <c r="I80" s="163">
        <f t="shared" si="1"/>
        <v>44543.5</v>
      </c>
      <c r="J80" s="163">
        <f t="shared" si="1"/>
        <v>5018.166666666667</v>
      </c>
      <c r="K80" s="163">
        <f t="shared" si="1"/>
        <v>45.166666666666664</v>
      </c>
      <c r="L80" s="167">
        <f t="shared" si="1"/>
        <v>5585.166666666667</v>
      </c>
    </row>
    <row r="81" spans="1:12" ht="15.75" thickTop="1" thickBot="1" x14ac:dyDescent="0.25">
      <c r="A81" s="111"/>
      <c r="B81" s="317" t="s">
        <v>2887</v>
      </c>
      <c r="C81" s="385"/>
      <c r="D81" s="385"/>
      <c r="E81" s="385"/>
      <c r="F81" s="385"/>
      <c r="G81" s="385"/>
      <c r="H81" s="385"/>
      <c r="I81" s="385"/>
      <c r="J81" s="385"/>
      <c r="K81" s="385"/>
      <c r="L81" s="386"/>
    </row>
    <row r="82" spans="1:12" thickTop="1" x14ac:dyDescent="0.2">
      <c r="A82" s="117" t="str">
        <f>municipal!A3</f>
        <v>NC0080</v>
      </c>
      <c r="B82" s="117" t="str">
        <f>municipal!B3</f>
        <v>High Point</v>
      </c>
      <c r="C82" s="67">
        <f>municipal!CQ3</f>
        <v>295874</v>
      </c>
      <c r="D82" s="67" t="str">
        <f>municipal!CT3</f>
        <v/>
      </c>
      <c r="E82" s="67">
        <f>municipal!CW3</f>
        <v>184046</v>
      </c>
      <c r="F82" s="382">
        <f>municipal!CY3</f>
        <v>1708</v>
      </c>
      <c r="G82" s="8">
        <f>municipal!DA3</f>
        <v>481628</v>
      </c>
      <c r="H82" s="8">
        <f>municipal!DD3</f>
        <v>53091</v>
      </c>
      <c r="I82" s="8">
        <f>municipal!DE3</f>
        <v>293826</v>
      </c>
      <c r="J82" s="8">
        <f>municipal!DF3</f>
        <v>25022</v>
      </c>
      <c r="K82" s="8">
        <f>municipal!DG3</f>
        <v>614</v>
      </c>
      <c r="L82" s="160">
        <f>municipal!DH3</f>
        <v>25794</v>
      </c>
    </row>
    <row r="83" spans="1:12" ht="14.25" x14ac:dyDescent="0.2">
      <c r="A83" s="117" t="str">
        <f>municipal!A4</f>
        <v>NC0071</v>
      </c>
      <c r="B83" s="117" t="str">
        <f>municipal!B4</f>
        <v>Chapel Hill</v>
      </c>
      <c r="C83" s="67">
        <f>municipal!CQ4</f>
        <v>285674</v>
      </c>
      <c r="D83" s="67">
        <f>municipal!CT4</f>
        <v>39173</v>
      </c>
      <c r="E83" s="67">
        <f>municipal!CW4</f>
        <v>479100</v>
      </c>
      <c r="F83" s="67">
        <f>municipal!CY4</f>
        <v>2819</v>
      </c>
      <c r="G83" s="8">
        <f>municipal!DA4</f>
        <v>806766</v>
      </c>
      <c r="H83" s="8">
        <f>municipal!DD4</f>
        <v>105533</v>
      </c>
      <c r="I83" s="8">
        <f>municipal!DE4</f>
        <v>131169</v>
      </c>
      <c r="J83" s="8">
        <f>municipal!DF4</f>
        <v>35300</v>
      </c>
      <c r="K83" s="8">
        <f>municipal!DG4</f>
        <v>2913</v>
      </c>
      <c r="L83" s="160">
        <f>municipal!DH4</f>
        <v>51453</v>
      </c>
    </row>
    <row r="84" spans="1:12" ht="14.25" x14ac:dyDescent="0.2">
      <c r="A84" s="117" t="str">
        <f>municipal!A5</f>
        <v>NC0079</v>
      </c>
      <c r="B84" s="117" t="str">
        <f>municipal!B5</f>
        <v>Hickory</v>
      </c>
      <c r="C84" s="67">
        <f>municipal!CQ5</f>
        <v>128895</v>
      </c>
      <c r="D84" s="67" t="str">
        <f>municipal!CT5</f>
        <v/>
      </c>
      <c r="E84" s="67">
        <f>municipal!CW5</f>
        <v>107727</v>
      </c>
      <c r="F84" s="67">
        <f>municipal!CY5</f>
        <v>1122</v>
      </c>
      <c r="G84" s="8">
        <f>municipal!DA5</f>
        <v>237744</v>
      </c>
      <c r="H84" s="8">
        <f>municipal!DD5</f>
        <v>37274</v>
      </c>
      <c r="I84" s="8">
        <f>municipal!DE5</f>
        <v>104254</v>
      </c>
      <c r="J84" s="8">
        <f>municipal!DF5</f>
        <v>391</v>
      </c>
      <c r="K84" s="8">
        <f>municipal!DG5</f>
        <v>0</v>
      </c>
      <c r="L84" s="160">
        <f>municipal!DH5</f>
        <v>494</v>
      </c>
    </row>
    <row r="85" spans="1:12" ht="14.25" x14ac:dyDescent="0.2">
      <c r="A85" s="117" t="str">
        <f>municipal!A6</f>
        <v>NC0083</v>
      </c>
      <c r="B85" s="117" t="str">
        <f>municipal!B6</f>
        <v>Mooresville</v>
      </c>
      <c r="C85" s="67">
        <f>municipal!CQ6</f>
        <v>143591</v>
      </c>
      <c r="D85" s="67">
        <f>municipal!CT6</f>
        <v>21150</v>
      </c>
      <c r="E85" s="67">
        <f>municipal!CW6</f>
        <v>196726</v>
      </c>
      <c r="F85" s="67">
        <f>municipal!CY6</f>
        <v>4056</v>
      </c>
      <c r="G85" s="8">
        <f>municipal!DA6</f>
        <v>365523</v>
      </c>
      <c r="H85" s="8">
        <f>municipal!DD6</f>
        <v>35933</v>
      </c>
      <c r="I85" s="8">
        <f>municipal!DE6</f>
        <v>158983</v>
      </c>
      <c r="J85" s="8">
        <f>municipal!DF6</f>
        <v>10390</v>
      </c>
      <c r="K85" s="8" t="str">
        <f>municipal!DG6</f>
        <v/>
      </c>
      <c r="L85" s="160">
        <f>municipal!DH6</f>
        <v>14609</v>
      </c>
    </row>
    <row r="86" spans="1:12" ht="14.25" x14ac:dyDescent="0.2">
      <c r="A86" s="117" t="str">
        <f>municipal!A7</f>
        <v>NC0088</v>
      </c>
      <c r="B86" s="117" t="str">
        <f>municipal!B7</f>
        <v>Roanoke Rapids</v>
      </c>
      <c r="C86" s="67">
        <f>municipal!CQ7</f>
        <v>20517</v>
      </c>
      <c r="D86" s="67">
        <f>municipal!CT7</f>
        <v>2129</v>
      </c>
      <c r="E86" s="67">
        <f>municipal!CW7</f>
        <v>11925</v>
      </c>
      <c r="F86" s="67">
        <f>municipal!CY7</f>
        <v>642</v>
      </c>
      <c r="G86" s="8">
        <f>municipal!DA7</f>
        <v>35213</v>
      </c>
      <c r="H86" s="8">
        <f>municipal!DD7</f>
        <v>1793</v>
      </c>
      <c r="I86" s="8">
        <f>municipal!DE7</f>
        <v>4576</v>
      </c>
      <c r="J86" s="8">
        <f>municipal!DF7</f>
        <v>25</v>
      </c>
      <c r="K86" s="8" t="str">
        <f>municipal!DG7</f>
        <v/>
      </c>
      <c r="L86" s="160">
        <f>municipal!DH7</f>
        <v>28</v>
      </c>
    </row>
    <row r="87" spans="1:12" ht="14.25" x14ac:dyDescent="0.2">
      <c r="A87" s="117" t="str">
        <f>municipal!A8</f>
        <v>NC0093</v>
      </c>
      <c r="B87" s="117" t="str">
        <f>municipal!B8</f>
        <v>Southern Pines</v>
      </c>
      <c r="C87" s="67">
        <f>municipal!CQ8</f>
        <v>50722</v>
      </c>
      <c r="D87" s="67">
        <f>municipal!CT8</f>
        <v>3827</v>
      </c>
      <c r="E87" s="67">
        <f>municipal!CW8</f>
        <v>43488</v>
      </c>
      <c r="F87" s="67">
        <f>municipal!CY8</f>
        <v>1675</v>
      </c>
      <c r="G87" s="8">
        <f>municipal!DA8</f>
        <v>99712</v>
      </c>
      <c r="H87" s="8">
        <f>municipal!DD8</f>
        <v>11289</v>
      </c>
      <c r="I87" s="8">
        <f>municipal!DE8</f>
        <v>5006</v>
      </c>
      <c r="J87" s="8">
        <f>municipal!DF8</f>
        <v>3898</v>
      </c>
      <c r="K87" s="8">
        <f>municipal!DG8</f>
        <v>0</v>
      </c>
      <c r="L87" s="160">
        <f>municipal!DH8</f>
        <v>5311</v>
      </c>
    </row>
    <row r="88" spans="1:12" ht="14.25" x14ac:dyDescent="0.2">
      <c r="A88" s="117" t="str">
        <f>municipal!A9</f>
        <v>NC0100</v>
      </c>
      <c r="B88" s="117" t="str">
        <f>municipal!B9</f>
        <v>Kings Mtn. (Mauney)</v>
      </c>
      <c r="C88" s="67">
        <f>municipal!CQ9</f>
        <v>39938</v>
      </c>
      <c r="D88" s="67">
        <f>municipal!CT9</f>
        <v>3722</v>
      </c>
      <c r="E88" s="67">
        <f>municipal!CW9</f>
        <v>40714</v>
      </c>
      <c r="F88" s="67">
        <f>municipal!CY9</f>
        <v>670</v>
      </c>
      <c r="G88" s="8">
        <f>municipal!DA9</f>
        <v>85044</v>
      </c>
      <c r="H88" s="8">
        <f>municipal!DD9</f>
        <v>3378</v>
      </c>
      <c r="I88" s="8">
        <f>municipal!DE9</f>
        <v>15828</v>
      </c>
      <c r="J88" s="8">
        <f>municipal!DF9</f>
        <v>2140</v>
      </c>
      <c r="K88" s="8">
        <f>municipal!DG9</f>
        <v>89</v>
      </c>
      <c r="L88" s="160">
        <f>municipal!DH9</f>
        <v>2471</v>
      </c>
    </row>
    <row r="89" spans="1:12" ht="14.25" x14ac:dyDescent="0.2">
      <c r="A89" s="117" t="str">
        <f>municipal!A10</f>
        <v>NC0099</v>
      </c>
      <c r="B89" s="117" t="str">
        <f>municipal!B10</f>
        <v>Washington (Brown)</v>
      </c>
      <c r="C89" s="67">
        <f>municipal!CQ10</f>
        <v>47786</v>
      </c>
      <c r="D89" s="67">
        <f>municipal!CT10</f>
        <v>5226</v>
      </c>
      <c r="E89" s="67">
        <f>municipal!CW10</f>
        <v>26617</v>
      </c>
      <c r="F89" s="67" t="str">
        <f>municipal!CY10</f>
        <v/>
      </c>
      <c r="G89" s="8">
        <f>municipal!DA10</f>
        <v>79629</v>
      </c>
      <c r="H89" s="8">
        <f>municipal!DD10</f>
        <v>13857</v>
      </c>
      <c r="I89" s="8">
        <f>municipal!DE10</f>
        <v>48049</v>
      </c>
      <c r="J89" s="8">
        <f>municipal!DF10</f>
        <v>1324</v>
      </c>
      <c r="K89" s="8" t="str">
        <f>municipal!DG10</f>
        <v/>
      </c>
      <c r="L89" s="160">
        <f>municipal!DH10</f>
        <v>1378</v>
      </c>
    </row>
    <row r="90" spans="1:12" ht="14.25" x14ac:dyDescent="0.2">
      <c r="A90" s="117" t="str">
        <f>municipal!A11</f>
        <v>NC0102</v>
      </c>
      <c r="B90" s="117" t="str">
        <f>municipal!B11</f>
        <v>Nashville (Cooley)</v>
      </c>
      <c r="C90" s="67">
        <f>municipal!CQ11</f>
        <v>17286</v>
      </c>
      <c r="D90" s="67">
        <f>municipal!CT11</f>
        <v>2694</v>
      </c>
      <c r="E90" s="67">
        <f>municipal!CW11</f>
        <v>23234</v>
      </c>
      <c r="F90" s="67">
        <f>municipal!CY11</f>
        <v>636</v>
      </c>
      <c r="G90" s="8">
        <f>municipal!DA11</f>
        <v>43850</v>
      </c>
      <c r="H90" s="8">
        <f>municipal!DD11</f>
        <v>1344</v>
      </c>
      <c r="I90" s="8">
        <f>municipal!DE11</f>
        <v>6928</v>
      </c>
      <c r="J90" s="8">
        <f>municipal!DF11</f>
        <v>27</v>
      </c>
      <c r="K90" s="8">
        <f>municipal!DG11</f>
        <v>0</v>
      </c>
      <c r="L90" s="160">
        <f>municipal!DH11</f>
        <v>32</v>
      </c>
    </row>
    <row r="91" spans="1:12" ht="14.25" x14ac:dyDescent="0.2">
      <c r="A91" s="117" t="str">
        <f>municipal!A12</f>
        <v>NC0075</v>
      </c>
      <c r="B91" s="117" t="str">
        <f>municipal!B12</f>
        <v>Farmville</v>
      </c>
      <c r="C91" s="67">
        <f>municipal!CQ12</f>
        <v>8047</v>
      </c>
      <c r="D91" s="67" t="str">
        <f>municipal!CT12</f>
        <v/>
      </c>
      <c r="E91" s="67">
        <f>municipal!CW12</f>
        <v>5884</v>
      </c>
      <c r="F91" s="67">
        <f>municipal!CY12</f>
        <v>1976</v>
      </c>
      <c r="G91" s="8">
        <f>municipal!DA12</f>
        <v>15907</v>
      </c>
      <c r="H91" s="8">
        <f>municipal!DD12</f>
        <v>147</v>
      </c>
      <c r="I91" s="8">
        <f>municipal!DE12</f>
        <v>519</v>
      </c>
      <c r="J91" s="8">
        <f>municipal!DF12</f>
        <v>24</v>
      </c>
      <c r="K91" s="8" t="str">
        <f>municipal!DG12</f>
        <v/>
      </c>
      <c r="L91" s="160">
        <f>municipal!DH12</f>
        <v>59</v>
      </c>
    </row>
    <row r="92" spans="1:12" ht="14.25" x14ac:dyDescent="0.2">
      <c r="A92" s="669" t="s">
        <v>5060</v>
      </c>
      <c r="B92" s="670"/>
      <c r="C92" s="164">
        <f t="shared" ref="C92:L92" si="2">AVERAGE(C82:C91)</f>
        <v>103833</v>
      </c>
      <c r="D92" s="164">
        <f t="shared" si="2"/>
        <v>11131.571428571429</v>
      </c>
      <c r="E92" s="164">
        <f t="shared" si="2"/>
        <v>111946.1</v>
      </c>
      <c r="F92" s="164">
        <f t="shared" si="2"/>
        <v>1700.4444444444443</v>
      </c>
      <c r="G92" s="164">
        <f t="shared" si="2"/>
        <v>225101.6</v>
      </c>
      <c r="H92" s="164">
        <f t="shared" si="2"/>
        <v>26363.9</v>
      </c>
      <c r="I92" s="164">
        <f t="shared" si="2"/>
        <v>76913.8</v>
      </c>
      <c r="J92" s="164">
        <f t="shared" si="2"/>
        <v>7854.1</v>
      </c>
      <c r="K92" s="164">
        <f t="shared" si="2"/>
        <v>602.66666666666663</v>
      </c>
      <c r="L92" s="168">
        <f t="shared" si="2"/>
        <v>10162.9</v>
      </c>
    </row>
    <row r="93" spans="1:12" ht="15.75" thickBot="1" x14ac:dyDescent="0.3">
      <c r="A93" s="25"/>
      <c r="B93" s="26"/>
      <c r="C93" s="35"/>
      <c r="D93" s="35"/>
      <c r="E93" s="35"/>
      <c r="F93" s="224"/>
      <c r="L93" s="47"/>
    </row>
    <row r="94" spans="1:12" thickTop="1" x14ac:dyDescent="0.2">
      <c r="A94" s="671" t="s">
        <v>5072</v>
      </c>
      <c r="B94" s="672"/>
      <c r="C94" s="165">
        <f>'All data (unlinked)'!CR85</f>
        <v>242087.78750000001</v>
      </c>
      <c r="D94" s="165">
        <f>'All data (unlinked)'!CU85</f>
        <v>29093.491803278688</v>
      </c>
      <c r="E94" s="165">
        <f>'All data (unlinked)'!CX85</f>
        <v>253492.17499999999</v>
      </c>
      <c r="F94" s="165">
        <f>'All data (unlinked)'!CZ85</f>
        <v>4598.5616438356165</v>
      </c>
      <c r="G94" s="165">
        <f>'All data (unlinked)'!DB85</f>
        <v>522119.1</v>
      </c>
      <c r="H94" s="165">
        <f>'All data (unlinked)'!DE85</f>
        <v>43442.087500000001</v>
      </c>
      <c r="I94" s="165">
        <f>'All data (unlinked)'!DF85</f>
        <v>79068.362500000003</v>
      </c>
      <c r="J94" s="165">
        <f>'All data (unlinked)'!DG85</f>
        <v>18316.174999999999</v>
      </c>
      <c r="K94" s="165">
        <f>'All data (unlinked)'!DH85</f>
        <v>724.18918918918916</v>
      </c>
      <c r="L94" s="169">
        <f>'All data (unlinked)'!DI85</f>
        <v>24042.825000000001</v>
      </c>
    </row>
    <row r="95" spans="1:12" x14ac:dyDescent="0.25">
      <c r="C95" s="8" t="s">
        <v>5093</v>
      </c>
    </row>
    <row r="96" spans="1:12" x14ac:dyDescent="0.25">
      <c r="C96" s="8" t="s">
        <v>5100</v>
      </c>
    </row>
  </sheetData>
  <mergeCells count="8">
    <mergeCell ref="C4:G4"/>
    <mergeCell ref="H4:K4"/>
    <mergeCell ref="A66:B66"/>
    <mergeCell ref="A94:B94"/>
    <mergeCell ref="A92:B92"/>
    <mergeCell ref="A80:B80"/>
    <mergeCell ref="B4:B6"/>
    <mergeCell ref="A67:B67"/>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98"/>
  <sheetViews>
    <sheetView topLeftCell="D1" workbookViewId="0">
      <selection activeCell="H35" sqref="H35"/>
    </sheetView>
  </sheetViews>
  <sheetFormatPr defaultColWidth="8.85546875" defaultRowHeight="15" x14ac:dyDescent="0.25"/>
  <cols>
    <col min="1" max="1" width="7.42578125" customWidth="1"/>
    <col min="2" max="2" width="19.5703125" customWidth="1"/>
    <col min="3" max="4" width="14.85546875" style="1" bestFit="1" customWidth="1"/>
    <col min="5" max="5" width="12.85546875" style="1" customWidth="1"/>
    <col min="6" max="6" width="12.140625" style="1" bestFit="1" customWidth="1"/>
    <col min="7" max="7" width="14.85546875" style="1" bestFit="1" customWidth="1"/>
    <col min="8" max="8" width="14" bestFit="1" customWidth="1"/>
    <col min="9" max="10" width="11" customWidth="1"/>
    <col min="11" max="11" width="13.140625" customWidth="1"/>
    <col min="12" max="12" width="10.42578125" style="14" customWidth="1"/>
    <col min="13" max="13" width="11.42578125" style="14" customWidth="1"/>
    <col min="14" max="14" width="15.85546875" style="237" customWidth="1"/>
    <col min="15" max="15" width="11.140625" style="237" customWidth="1"/>
    <col min="16" max="16" width="11.7109375" style="243" customWidth="1"/>
  </cols>
  <sheetData>
    <row r="1" spans="1:16" x14ac:dyDescent="0.25">
      <c r="A1" s="56"/>
      <c r="B1" s="56"/>
      <c r="C1" s="225"/>
      <c r="D1" s="225"/>
      <c r="E1" s="225"/>
      <c r="F1" s="225"/>
      <c r="G1" s="225"/>
      <c r="H1" s="56"/>
      <c r="I1" s="56"/>
      <c r="J1" s="56"/>
      <c r="K1" s="56"/>
      <c r="L1" s="233"/>
      <c r="M1" s="233"/>
      <c r="N1" s="235"/>
      <c r="O1" s="235"/>
      <c r="P1" s="417" t="s">
        <v>2883</v>
      </c>
    </row>
    <row r="2" spans="1:16" x14ac:dyDescent="0.25">
      <c r="A2" s="207" t="s">
        <v>3035</v>
      </c>
      <c r="B2" s="207"/>
      <c r="C2" s="217"/>
      <c r="D2" s="217"/>
      <c r="E2" s="217"/>
      <c r="F2" s="217"/>
      <c r="G2" s="217"/>
      <c r="H2" s="207"/>
      <c r="I2" s="207"/>
      <c r="J2" s="207"/>
      <c r="K2" s="207"/>
      <c r="L2" s="208"/>
      <c r="M2" s="208"/>
      <c r="N2" s="236"/>
      <c r="O2" s="236"/>
      <c r="P2" s="417" t="s">
        <v>5034</v>
      </c>
    </row>
    <row r="3" spans="1:16" ht="15.75" thickBot="1" x14ac:dyDescent="0.3">
      <c r="A3" s="207"/>
      <c r="B3" s="207"/>
      <c r="C3" s="217"/>
      <c r="D3" s="217"/>
      <c r="E3" s="217"/>
      <c r="F3" s="217"/>
      <c r="G3" s="217"/>
      <c r="H3" s="207"/>
      <c r="I3" s="207"/>
      <c r="J3" s="207"/>
      <c r="K3" s="207"/>
      <c r="L3" s="208"/>
      <c r="M3" s="208"/>
      <c r="N3" s="236"/>
      <c r="O3" s="236"/>
      <c r="P3" s="241"/>
    </row>
    <row r="4" spans="1:16" ht="13.5" thickTop="1" x14ac:dyDescent="0.2">
      <c r="A4" s="350"/>
      <c r="B4" s="673"/>
      <c r="C4" s="717" t="s">
        <v>3037</v>
      </c>
      <c r="D4" s="718"/>
      <c r="E4" s="718"/>
      <c r="F4" s="718"/>
      <c r="G4" s="719"/>
      <c r="H4" s="388" t="s">
        <v>3070</v>
      </c>
      <c r="I4" s="388"/>
      <c r="J4" s="388"/>
      <c r="K4" s="388"/>
      <c r="L4" s="389"/>
      <c r="M4" s="389"/>
      <c r="N4" s="390" t="s">
        <v>5062</v>
      </c>
      <c r="O4" s="391" t="s">
        <v>2899</v>
      </c>
      <c r="P4" s="392" t="s">
        <v>3036</v>
      </c>
    </row>
    <row r="5" spans="1:16" ht="12.75" x14ac:dyDescent="0.2">
      <c r="A5" s="355"/>
      <c r="B5" s="710"/>
      <c r="C5" s="720"/>
      <c r="D5" s="721"/>
      <c r="E5" s="721"/>
      <c r="F5" s="721"/>
      <c r="G5" s="722"/>
      <c r="H5" s="393" t="s">
        <v>3038</v>
      </c>
      <c r="I5" s="393" t="s">
        <v>3038</v>
      </c>
      <c r="J5" s="648" t="s">
        <v>5061</v>
      </c>
      <c r="K5" s="648" t="s">
        <v>5070</v>
      </c>
      <c r="L5" s="394" t="s">
        <v>3039</v>
      </c>
      <c r="M5" s="394" t="s">
        <v>3039</v>
      </c>
      <c r="N5" s="395" t="s">
        <v>2968</v>
      </c>
      <c r="O5" s="396" t="s">
        <v>2968</v>
      </c>
      <c r="P5" s="397" t="s">
        <v>2968</v>
      </c>
    </row>
    <row r="6" spans="1:16" ht="13.5" thickBot="1" x14ac:dyDescent="0.25">
      <c r="A6" s="360"/>
      <c r="B6" s="711"/>
      <c r="C6" s="151" t="s">
        <v>2891</v>
      </c>
      <c r="D6" s="151" t="s">
        <v>2892</v>
      </c>
      <c r="E6" s="151" t="s">
        <v>3040</v>
      </c>
      <c r="F6" s="151" t="s">
        <v>2882</v>
      </c>
      <c r="G6" s="151" t="s">
        <v>1406</v>
      </c>
      <c r="H6" s="398" t="s">
        <v>3028</v>
      </c>
      <c r="I6" s="398" t="s">
        <v>3029</v>
      </c>
      <c r="J6" s="649" t="s">
        <v>1825</v>
      </c>
      <c r="K6" s="649" t="s">
        <v>3029</v>
      </c>
      <c r="L6" s="108" t="s">
        <v>3028</v>
      </c>
      <c r="M6" s="108" t="s">
        <v>3029</v>
      </c>
      <c r="N6" s="395" t="s">
        <v>2969</v>
      </c>
      <c r="O6" s="396" t="s">
        <v>2969</v>
      </c>
      <c r="P6" s="397" t="s">
        <v>2948</v>
      </c>
    </row>
    <row r="7" spans="1:16" ht="14.25" thickTop="1" thickBot="1" x14ac:dyDescent="0.25">
      <c r="A7" s="365"/>
      <c r="B7" s="317" t="s">
        <v>2885</v>
      </c>
      <c r="C7" s="154"/>
      <c r="D7" s="154"/>
      <c r="E7" s="154"/>
      <c r="F7" s="399"/>
      <c r="G7" s="399"/>
      <c r="H7" s="366"/>
      <c r="I7" s="366"/>
      <c r="J7" s="366"/>
      <c r="K7" s="366"/>
      <c r="L7" s="366"/>
      <c r="M7" s="366"/>
      <c r="N7" s="366"/>
      <c r="O7" s="366"/>
      <c r="P7" s="400"/>
    </row>
    <row r="8" spans="1:16" ht="13.5" thickTop="1" x14ac:dyDescent="0.2">
      <c r="A8" s="116" t="str">
        <f>county!A3</f>
        <v>NC0045</v>
      </c>
      <c r="B8" s="116" t="str">
        <f>county!B3</f>
        <v>Mecklenburg</v>
      </c>
      <c r="C8" s="67">
        <f>county!DK3</f>
        <v>245542</v>
      </c>
      <c r="D8" s="67">
        <f>county!DL3</f>
        <v>5282095</v>
      </c>
      <c r="E8" s="67" t="str">
        <f>county!DM3</f>
        <v/>
      </c>
      <c r="F8" s="67">
        <f>county!DN3</f>
        <v>216062</v>
      </c>
      <c r="G8" s="67">
        <f>county!DO3</f>
        <v>5743699</v>
      </c>
      <c r="H8" s="119">
        <f>county!CO3/county!$DO3</f>
        <v>0.18952159575214508</v>
      </c>
      <c r="I8" s="119">
        <f>county!CP3/county!$DO3</f>
        <v>0.13762350708141216</v>
      </c>
      <c r="J8" s="119"/>
      <c r="K8" s="119"/>
      <c r="L8" s="76">
        <f>county!CU3/county!$DO3</f>
        <v>0.37056102696189336</v>
      </c>
      <c r="M8" s="76">
        <f>county!CV3/county!$DO3</f>
        <v>8.0692773071847954E-2</v>
      </c>
      <c r="N8" s="401">
        <f>county!DH3/county!GJ3</f>
        <v>0.22106123771936842</v>
      </c>
      <c r="O8" s="402">
        <f>county!DO3/county!GJ3</f>
        <v>5.966902938209607</v>
      </c>
      <c r="P8" s="403">
        <f>county!BH3/county!DO3</f>
        <v>5.1349235048702937</v>
      </c>
    </row>
    <row r="9" spans="1:16" ht="12.75" x14ac:dyDescent="0.2">
      <c r="A9" s="116" t="str">
        <f>county!A4</f>
        <v>NC0063</v>
      </c>
      <c r="B9" s="116" t="str">
        <f>county!B4</f>
        <v>Wake</v>
      </c>
      <c r="C9" s="67" t="str">
        <f>county!DK4</f>
        <v/>
      </c>
      <c r="D9" s="67">
        <f>county!DL4</f>
        <v>11134537</v>
      </c>
      <c r="E9" s="67" t="str">
        <f>county!DM4</f>
        <v/>
      </c>
      <c r="F9" s="67">
        <f>county!DN4</f>
        <v>424066</v>
      </c>
      <c r="G9" s="67">
        <f>county!DO4</f>
        <v>11558603</v>
      </c>
      <c r="H9" s="119">
        <f>county!CO4/county!$DO4</f>
        <v>0.18964783200876439</v>
      </c>
      <c r="I9" s="119">
        <f>county!CP4/county!$DO4</f>
        <v>0.13040235052627033</v>
      </c>
      <c r="J9" s="119">
        <f>county!CR4/county!$DO4</f>
        <v>4.9006527865002369E-2</v>
      </c>
      <c r="K9" s="119">
        <f>county!CS4/county!$DO4</f>
        <v>2.0758563989091068E-3</v>
      </c>
      <c r="L9" s="76">
        <f>county!CU4/county!$DO4</f>
        <v>0.44790542594117994</v>
      </c>
      <c r="M9" s="76">
        <f>county!CV4/county!$DO4</f>
        <v>9.9068892668084538E-2</v>
      </c>
      <c r="N9" s="401">
        <f>county!DH4/county!GJ4</f>
        <v>0.4486791945769053</v>
      </c>
      <c r="O9" s="402">
        <f>county!DO4/county!GJ4</f>
        <v>12.229475328072049</v>
      </c>
      <c r="P9" s="403">
        <f>county!BH4/county!DO4</f>
        <v>1.5553172818549093</v>
      </c>
    </row>
    <row r="10" spans="1:16" ht="12.75" x14ac:dyDescent="0.2">
      <c r="A10" s="116" t="str">
        <f>county!A5</f>
        <v>NC0035</v>
      </c>
      <c r="B10" s="116" t="str">
        <f>county!B5</f>
        <v>Guilford (Greensboro)</v>
      </c>
      <c r="C10" s="67">
        <f>county!DK5</f>
        <v>546723</v>
      </c>
      <c r="D10" s="67">
        <f>county!DL5</f>
        <v>1177824</v>
      </c>
      <c r="E10" s="67">
        <f>county!DM5</f>
        <v>3906</v>
      </c>
      <c r="F10" s="67">
        <f>county!DN5</f>
        <v>323</v>
      </c>
      <c r="G10" s="67">
        <f>county!DO5</f>
        <v>1728776</v>
      </c>
      <c r="H10" s="119">
        <f>county!CO5/county!$DO5</f>
        <v>0.19943705835805217</v>
      </c>
      <c r="I10" s="119">
        <f>county!CP5/county!$DO5</f>
        <v>9.1176069080089031E-2</v>
      </c>
      <c r="J10" s="119">
        <f>county!CR5/county!$DO5</f>
        <v>3.5183274177799782E-2</v>
      </c>
      <c r="K10" s="119">
        <f>county!CS5/county!$DO5</f>
        <v>9.3129474263872237E-4</v>
      </c>
      <c r="L10" s="76">
        <f>county!CU5/county!$DO5</f>
        <v>0.3059274307371227</v>
      </c>
      <c r="M10" s="76">
        <f>county!CV5/county!$DO5</f>
        <v>7.0743115360231743E-2</v>
      </c>
      <c r="N10" s="401">
        <f>county!DH5/county!GJ5</f>
        <v>0.39133607204613829</v>
      </c>
      <c r="O10" s="402">
        <f>county!DO5/county!GJ5</f>
        <v>4.3199096424680397</v>
      </c>
      <c r="P10" s="403">
        <f>county!BH5/county!DO5</f>
        <v>4.3886437572016268</v>
      </c>
    </row>
    <row r="11" spans="1:16" ht="12.75" x14ac:dyDescent="0.2">
      <c r="A11" s="116" t="str">
        <f>county!A6</f>
        <v>NC0032</v>
      </c>
      <c r="B11" s="116" t="str">
        <f>county!B6</f>
        <v>Forsyth</v>
      </c>
      <c r="C11" s="67">
        <f>county!DK6</f>
        <v>474624</v>
      </c>
      <c r="D11" s="67">
        <f>county!DL6</f>
        <v>1354648</v>
      </c>
      <c r="E11" s="67">
        <f>county!DM6</f>
        <v>25517</v>
      </c>
      <c r="F11" s="67">
        <f>county!DN6</f>
        <v>32737</v>
      </c>
      <c r="G11" s="67">
        <f>county!DO6</f>
        <v>1887526</v>
      </c>
      <c r="H11" s="119">
        <f>county!CO6/county!$DO6</f>
        <v>0.36498834982935335</v>
      </c>
      <c r="I11" s="119">
        <f>county!CP6/county!$DO6</f>
        <v>6.7381323489053929E-2</v>
      </c>
      <c r="J11" s="119">
        <f>county!CR6/county!$DO6</f>
        <v>2.2041020891897647E-2</v>
      </c>
      <c r="K11" s="119">
        <f>county!CS6/county!$DO6</f>
        <v>1.4797147165125143E-3</v>
      </c>
      <c r="L11" s="76">
        <f>county!CU6/county!$DO6</f>
        <v>0.21967697398605371</v>
      </c>
      <c r="M11" s="76">
        <f>county!CV6/county!$DO6</f>
        <v>5.7521856652570612E-2</v>
      </c>
      <c r="N11" s="401">
        <f>county!DH6/county!GJ6</f>
        <v>0.3145926288551647</v>
      </c>
      <c r="O11" s="402">
        <f>county!DO6/county!GJ6</f>
        <v>5.2801622491083293</v>
      </c>
      <c r="P11" s="403">
        <f>county!BH6/county!DO6</f>
        <v>4.1538797346367682</v>
      </c>
    </row>
    <row r="12" spans="1:16" ht="12.75" x14ac:dyDescent="0.2">
      <c r="A12" s="116" t="str">
        <f>county!A7</f>
        <v>NC0026</v>
      </c>
      <c r="B12" s="116" t="str">
        <f>county!B7</f>
        <v>Cumberland</v>
      </c>
      <c r="C12" s="67">
        <f>county!DK7</f>
        <v>228931</v>
      </c>
      <c r="D12" s="67">
        <f>county!DL7</f>
        <v>1273776</v>
      </c>
      <c r="E12" s="67" t="str">
        <f>county!DM7</f>
        <v/>
      </c>
      <c r="F12" s="67" t="str">
        <f>county!DN7</f>
        <v/>
      </c>
      <c r="G12" s="67">
        <f>county!DO7</f>
        <v>1502707</v>
      </c>
      <c r="H12" s="119">
        <f>county!CO7/county!$DO7</f>
        <v>0.26050454280175711</v>
      </c>
      <c r="I12" s="119">
        <f>county!CP7/county!$DO7</f>
        <v>0.17432872808870925</v>
      </c>
      <c r="J12" s="119">
        <f>county!CR7/county!$DO7</f>
        <v>8.4220676419288654E-2</v>
      </c>
      <c r="K12" s="119"/>
      <c r="L12" s="76">
        <f>county!CU7/county!$DO7</f>
        <v>0.35120352803307631</v>
      </c>
      <c r="M12" s="76">
        <f>county!CV7/county!$DO7</f>
        <v>9.0909272399742599E-2</v>
      </c>
      <c r="N12" s="401">
        <f>county!DH7/county!GJ7</f>
        <v>0.57579562845818777</v>
      </c>
      <c r="O12" s="402">
        <f>county!DO7/county!GJ7</f>
        <v>4.5360768415746247</v>
      </c>
      <c r="P12" s="403">
        <f>county!BH7/county!DO7</f>
        <v>6.8442410929076658</v>
      </c>
    </row>
    <row r="13" spans="1:16" ht="12.75" x14ac:dyDescent="0.2">
      <c r="A13" s="116" t="str">
        <f>county!A8</f>
        <v>NC0030</v>
      </c>
      <c r="B13" s="116" t="str">
        <f>county!B8</f>
        <v>Durham</v>
      </c>
      <c r="C13" s="67">
        <f>county!DK8</f>
        <v>596999</v>
      </c>
      <c r="D13" s="67">
        <f>county!DL8</f>
        <v>2550648</v>
      </c>
      <c r="E13" s="67">
        <f>county!DM8</f>
        <v>18021</v>
      </c>
      <c r="F13" s="67">
        <f>county!DN8</f>
        <v>31668</v>
      </c>
      <c r="G13" s="67">
        <f>county!DO8</f>
        <v>3197336</v>
      </c>
      <c r="H13" s="119">
        <f>county!CO8/county!$DO8</f>
        <v>0.16614519087140045</v>
      </c>
      <c r="I13" s="119">
        <f>county!CP8/county!$DO8</f>
        <v>0.13235456017134264</v>
      </c>
      <c r="J13" s="119">
        <f>county!CR8/county!$DO8</f>
        <v>2.7864447152254251E-2</v>
      </c>
      <c r="K13" s="119">
        <f>county!CS8/county!$DO8</f>
        <v>1.4024175125792221E-3</v>
      </c>
      <c r="L13" s="76">
        <f>county!CU8/county!$DO8</f>
        <v>0.31056291862975927</v>
      </c>
      <c r="M13" s="76">
        <f>county!CV8/county!$DO8</f>
        <v>6.1821779131126665E-2</v>
      </c>
      <c r="N13" s="401">
        <f>county!DH8/county!GJ8</f>
        <v>0.20092031166736279</v>
      </c>
      <c r="O13" s="402">
        <f>county!DO8/county!GJ8</f>
        <v>11.512306828165281</v>
      </c>
      <c r="P13" s="403">
        <f>county!BH8/county!DO8</f>
        <v>2.8373758654079522</v>
      </c>
    </row>
    <row r="14" spans="1:16" ht="12.75" x14ac:dyDescent="0.2">
      <c r="A14" s="116" t="str">
        <f>county!A9</f>
        <v>NC0019</v>
      </c>
      <c r="B14" s="116" t="str">
        <f>county!B9</f>
        <v>Buncombe</v>
      </c>
      <c r="C14" s="67">
        <f>county!DK9</f>
        <v>333673</v>
      </c>
      <c r="D14" s="67">
        <f>county!DL9</f>
        <v>1232507</v>
      </c>
      <c r="E14" s="67" t="str">
        <f>county!DM9</f>
        <v/>
      </c>
      <c r="F14" s="67">
        <f>county!DN9</f>
        <v>27900</v>
      </c>
      <c r="G14" s="67">
        <f>county!DO9</f>
        <v>1594080</v>
      </c>
      <c r="H14" s="119">
        <f>county!CO9/county!$DO9</f>
        <v>0.26171522131887986</v>
      </c>
      <c r="I14" s="119">
        <f>county!CP9/county!$DO9</f>
        <v>0.12432437518819632</v>
      </c>
      <c r="J14" s="119">
        <f>county!CR9/county!$DO9</f>
        <v>2.3277376292281441E-2</v>
      </c>
      <c r="K14" s="119">
        <f>county!CS9/county!$DO9</f>
        <v>7.0837097259861485E-3</v>
      </c>
      <c r="L14" s="76">
        <f>county!CU9/county!$DO9</f>
        <v>0.25325642376794139</v>
      </c>
      <c r="M14" s="76">
        <f>county!CV9/county!$DO9</f>
        <v>5.4073823145638862E-2</v>
      </c>
      <c r="N14" s="401">
        <f>county!DH9/county!GJ9</f>
        <v>0.30592754497855057</v>
      </c>
      <c r="O14" s="402">
        <f>county!DO9/county!GJ9</f>
        <v>6.5003996281011958</v>
      </c>
      <c r="P14" s="403">
        <f>county!BH9/county!DO9</f>
        <v>3.0871750476764026</v>
      </c>
    </row>
    <row r="15" spans="1:16" ht="12.75" x14ac:dyDescent="0.2">
      <c r="A15" s="116" t="str">
        <f>county!A10</f>
        <v>NC0047</v>
      </c>
      <c r="B15" s="116" t="str">
        <f>county!B10</f>
        <v>New Hanover</v>
      </c>
      <c r="C15" s="67">
        <f>county!DK10</f>
        <v>444656</v>
      </c>
      <c r="D15" s="67">
        <f>county!DL10</f>
        <v>936667</v>
      </c>
      <c r="E15" s="67">
        <f>county!DM10</f>
        <v>0</v>
      </c>
      <c r="F15" s="67">
        <f>county!DN10</f>
        <v>15394</v>
      </c>
      <c r="G15" s="67">
        <f>county!DO10</f>
        <v>1396717</v>
      </c>
      <c r="H15" s="119">
        <f>county!CO10/county!$DO10</f>
        <v>0.25991521546598201</v>
      </c>
      <c r="I15" s="119">
        <f>county!CP10/county!$DO10</f>
        <v>0.12307647146845066</v>
      </c>
      <c r="J15" s="119">
        <f>county!CR10/county!$DO10</f>
        <v>2.7760813393121156E-2</v>
      </c>
      <c r="K15" s="119">
        <f>county!CS10/county!$DO10</f>
        <v>7.1023693418208558E-4</v>
      </c>
      <c r="L15" s="76">
        <f>county!CU10/county!$DO10</f>
        <v>0.23180787518158655</v>
      </c>
      <c r="M15" s="76">
        <f>county!CV10/county!$DO10</f>
        <v>5.3038661375210586E-2</v>
      </c>
      <c r="N15" s="401">
        <f>county!DH10/county!GJ10</f>
        <v>0.31345367555254805</v>
      </c>
      <c r="O15" s="402">
        <f>county!DO10/county!GJ10</f>
        <v>6.6559143371805991</v>
      </c>
      <c r="P15" s="403">
        <f>county!BH10/county!DO10</f>
        <v>2.6812009877448331</v>
      </c>
    </row>
    <row r="16" spans="1:16" ht="12.75" x14ac:dyDescent="0.2">
      <c r="A16" s="116" t="str">
        <f>county!A11</f>
        <v>NC0061</v>
      </c>
      <c r="B16" s="116" t="str">
        <f>county!B11</f>
        <v>Union</v>
      </c>
      <c r="C16" s="67">
        <f>county!DK11</f>
        <v>334239</v>
      </c>
      <c r="D16" s="67">
        <f>county!DL11</f>
        <v>582946</v>
      </c>
      <c r="E16" s="67">
        <f>county!DM11</f>
        <v>0</v>
      </c>
      <c r="F16" s="67">
        <f>county!DN11</f>
        <v>0</v>
      </c>
      <c r="G16" s="67">
        <f>county!DO11</f>
        <v>917185</v>
      </c>
      <c r="H16" s="119">
        <f>county!CO11/county!$DO11</f>
        <v>0.22101211860202685</v>
      </c>
      <c r="I16" s="119">
        <f>county!CP11/county!$DO11</f>
        <v>8.3734470145063425E-2</v>
      </c>
      <c r="J16" s="119">
        <f>county!CR11/county!$DO11</f>
        <v>3.0608873891308733E-2</v>
      </c>
      <c r="K16" s="119"/>
      <c r="L16" s="76">
        <f>county!CU11/county!$DO11</f>
        <v>0.34693546013072607</v>
      </c>
      <c r="M16" s="76">
        <f>county!CV11/county!$DO11</f>
        <v>6.8196710587286102E-2</v>
      </c>
      <c r="N16" s="401">
        <f>county!DH11/county!GJ11</f>
        <v>0.15880536422057182</v>
      </c>
      <c r="O16" s="402">
        <f>county!DO11/county!GJ11</f>
        <v>4.4117491438026706</v>
      </c>
      <c r="P16" s="403">
        <f>county!BH11/county!DO11</f>
        <v>4.637862590426141</v>
      </c>
    </row>
    <row r="17" spans="1:16" ht="12.75" x14ac:dyDescent="0.2">
      <c r="A17" s="116" t="str">
        <f>county!A12</f>
        <v>NC0106</v>
      </c>
      <c r="B17" s="116" t="str">
        <f>county!B12</f>
        <v>Gaston</v>
      </c>
      <c r="C17" s="67">
        <f>county!DK12</f>
        <v>617879</v>
      </c>
      <c r="D17" s="67">
        <f>county!DL12</f>
        <v>310458</v>
      </c>
      <c r="E17" s="67" t="str">
        <f>county!DM12</f>
        <v/>
      </c>
      <c r="F17" s="67" t="str">
        <f>county!DN12</f>
        <v/>
      </c>
      <c r="G17" s="67">
        <f>county!DO12</f>
        <v>928337</v>
      </c>
      <c r="H17" s="119">
        <f>county!CO12/county!$DO12</f>
        <v>0.28213138116869196</v>
      </c>
      <c r="I17" s="119">
        <f>county!CP12/county!$DO12</f>
        <v>0.10968646084342216</v>
      </c>
      <c r="J17" s="119">
        <f>county!CR12/county!$DO12</f>
        <v>4.3441121058408749E-2</v>
      </c>
      <c r="K17" s="119"/>
      <c r="L17" s="76">
        <f>county!CU12/county!$DO12</f>
        <v>0.23033553547903401</v>
      </c>
      <c r="M17" s="76">
        <f>county!CV12/county!$DO12</f>
        <v>5.7441424827406426E-2</v>
      </c>
      <c r="N17" s="401">
        <f>county!DH12/county!GJ12</f>
        <v>0.42708744690482842</v>
      </c>
      <c r="O17" s="402">
        <f>county!DO12/county!GJ12</f>
        <v>4.4707675563218165</v>
      </c>
      <c r="P17" s="403">
        <f>county!BH12/county!DO12</f>
        <v>3.7296348201138163</v>
      </c>
    </row>
    <row r="18" spans="1:16" ht="12.75" x14ac:dyDescent="0.2">
      <c r="A18" s="116" t="str">
        <f>county!A13</f>
        <v>NC0048</v>
      </c>
      <c r="B18" s="116" t="str">
        <f>county!B13</f>
        <v>Onslow</v>
      </c>
      <c r="C18" s="67">
        <f>county!DK13</f>
        <v>298189</v>
      </c>
      <c r="D18" s="67">
        <f>county!DL13</f>
        <v>183142</v>
      </c>
      <c r="E18" s="67" t="str">
        <f>county!DM13</f>
        <v/>
      </c>
      <c r="F18" s="67" t="str">
        <f>county!DN13</f>
        <v/>
      </c>
      <c r="G18" s="67">
        <f>county!DO13</f>
        <v>481331</v>
      </c>
      <c r="H18" s="119">
        <f>county!CO13/county!$DO13</f>
        <v>0.2779958074589004</v>
      </c>
      <c r="I18" s="119">
        <f>county!CP13/county!$DO13</f>
        <v>9.1695735367138209E-2</v>
      </c>
      <c r="J18" s="119">
        <f>county!CR13/county!$DO13</f>
        <v>4.8482229484491962E-2</v>
      </c>
      <c r="K18" s="119">
        <f>county!CS13/county!$DO13</f>
        <v>5.0173373416630132E-3</v>
      </c>
      <c r="L18" s="76">
        <f>county!CU13/county!$DO13</f>
        <v>0.30095506003145445</v>
      </c>
      <c r="M18" s="76">
        <f>county!CV13/county!$DO13</f>
        <v>6.2198362457435735E-2</v>
      </c>
      <c r="N18" s="401">
        <f>county!DH13/county!GJ13</f>
        <v>0.12864181042868336</v>
      </c>
      <c r="O18" s="402">
        <f>county!DO13/county!GJ13</f>
        <v>2.5308301829252264</v>
      </c>
      <c r="P18" s="403">
        <f>county!BH13/county!DO13</f>
        <v>4.0488499597989742</v>
      </c>
    </row>
    <row r="19" spans="1:16" ht="12.75" x14ac:dyDescent="0.2">
      <c r="A19" s="116" t="str">
        <f>county!A14</f>
        <v>NC0021</v>
      </c>
      <c r="B19" s="116" t="str">
        <f>county!B14</f>
        <v>Cabarrus</v>
      </c>
      <c r="C19" s="67">
        <f>county!DK14</f>
        <v>285316</v>
      </c>
      <c r="D19" s="67">
        <f>county!DL14</f>
        <v>414435</v>
      </c>
      <c r="E19" s="67" t="str">
        <f>county!DM14</f>
        <v/>
      </c>
      <c r="F19" s="67" t="str">
        <f>county!DN14</f>
        <v/>
      </c>
      <c r="G19" s="67">
        <f>county!DO14</f>
        <v>699751</v>
      </c>
      <c r="H19" s="119">
        <f>county!CO14/county!$DO14</f>
        <v>0.3318137451750694</v>
      </c>
      <c r="I19" s="119">
        <f>county!CP14/county!$DO14</f>
        <v>9.7467527734865694E-2</v>
      </c>
      <c r="J19" s="119"/>
      <c r="K19" s="119"/>
      <c r="L19" s="76">
        <f>county!CU14/county!$DO14</f>
        <v>0.35202664947960061</v>
      </c>
      <c r="M19" s="76">
        <f>county!CV14/county!$DO14</f>
        <v>9.546109973404826E-2</v>
      </c>
      <c r="N19" s="401">
        <f>county!DH14/county!GJ14</f>
        <v>5.0041891994820627E-2</v>
      </c>
      <c r="O19" s="402">
        <f>county!DO14/county!GJ14</f>
        <v>3.8070084763283027</v>
      </c>
      <c r="P19" s="403">
        <f>county!BH14/county!DO14</f>
        <v>3.4239693833949505</v>
      </c>
    </row>
    <row r="20" spans="1:16" ht="12.75" x14ac:dyDescent="0.2">
      <c r="A20" s="116" t="str">
        <f>county!A15</f>
        <v>NC0041</v>
      </c>
      <c r="B20" s="116" t="str">
        <f>county!B15</f>
        <v>Johnston</v>
      </c>
      <c r="C20" s="67">
        <f>county!DK15</f>
        <v>155760</v>
      </c>
      <c r="D20" s="67">
        <f>county!DL15</f>
        <v>228038</v>
      </c>
      <c r="E20" s="67">
        <f>county!DM15</f>
        <v>25561</v>
      </c>
      <c r="F20" s="67">
        <f>county!DN15</f>
        <v>0</v>
      </c>
      <c r="G20" s="67">
        <f>county!DO15</f>
        <v>409359</v>
      </c>
      <c r="H20" s="119">
        <f>county!CO15/county!$DO15</f>
        <v>0.31439885284066066</v>
      </c>
      <c r="I20" s="119">
        <f>county!CP15/county!$DO15</f>
        <v>0.1024406450084156</v>
      </c>
      <c r="J20" s="119">
        <f>county!CR15/county!$DO15</f>
        <v>4.203156642458087E-2</v>
      </c>
      <c r="K20" s="119">
        <f>county!CS15/county!$DO15</f>
        <v>1.7517631223449345E-2</v>
      </c>
      <c r="L20" s="76">
        <f>county!CU15/county!$DO15</f>
        <v>0.34976389916918893</v>
      </c>
      <c r="M20" s="76">
        <f>county!CV15/county!$DO15</f>
        <v>8.508912714756485E-2</v>
      </c>
      <c r="N20" s="401">
        <f>county!DH15/county!GJ15</f>
        <v>2.3323215173809402E-3</v>
      </c>
      <c r="O20" s="402">
        <f>county!DO15/county!GJ15</f>
        <v>2.3400902059645694</v>
      </c>
      <c r="P20" s="403">
        <f>county!BH15/county!DO15</f>
        <v>4.0813442479583939</v>
      </c>
    </row>
    <row r="21" spans="1:16" ht="12.75" x14ac:dyDescent="0.2">
      <c r="A21" s="116" t="str">
        <f>county!A16</f>
        <v>NC0050</v>
      </c>
      <c r="B21" s="116" t="str">
        <f>county!B16</f>
        <v>Pitt (Sheppard)</v>
      </c>
      <c r="C21" s="67">
        <f>county!DK16</f>
        <v>328634</v>
      </c>
      <c r="D21" s="67">
        <f>county!DL16</f>
        <v>148987</v>
      </c>
      <c r="E21" s="67">
        <f>county!DM16</f>
        <v>21083</v>
      </c>
      <c r="F21" s="67">
        <f>county!DN16</f>
        <v>3618</v>
      </c>
      <c r="G21" s="67">
        <f>county!DO16</f>
        <v>502322</v>
      </c>
      <c r="H21" s="119">
        <f>county!CO16/county!$DO16</f>
        <v>0.32567158117701395</v>
      </c>
      <c r="I21" s="119">
        <f>county!CP16/county!$DO16</f>
        <v>0.12545538519117219</v>
      </c>
      <c r="J21" s="119">
        <f>county!CR16/county!$DO16</f>
        <v>0</v>
      </c>
      <c r="K21" s="119">
        <f>county!CS16/county!$DO16</f>
        <v>0</v>
      </c>
      <c r="L21" s="76">
        <f>county!CU16/county!$DO16</f>
        <v>0.36514626076500728</v>
      </c>
      <c r="M21" s="76">
        <f>county!CV16/county!$DO16</f>
        <v>7.949880753779448E-2</v>
      </c>
      <c r="N21" s="401">
        <f>county!DH16/county!GJ16</f>
        <v>6.1188748704385433E-2</v>
      </c>
      <c r="O21" s="402">
        <f>county!DO16/county!GJ16</f>
        <v>2.9922560968345309</v>
      </c>
      <c r="P21" s="403">
        <f>county!BH16/county!DO16</f>
        <v>4.2669741719454848</v>
      </c>
    </row>
    <row r="22" spans="1:16" ht="12.75" x14ac:dyDescent="0.2">
      <c r="A22" s="116" t="str">
        <f>county!A17</f>
        <v>NC0027</v>
      </c>
      <c r="B22" s="116" t="str">
        <f>county!B17</f>
        <v>Davidson</v>
      </c>
      <c r="C22" s="67">
        <f>county!DK17</f>
        <v>183449</v>
      </c>
      <c r="D22" s="67">
        <f>county!DL17</f>
        <v>390953</v>
      </c>
      <c r="E22" s="67">
        <f>county!DM17</f>
        <v>14928</v>
      </c>
      <c r="F22" s="67">
        <f>county!DN17</f>
        <v>729</v>
      </c>
      <c r="G22" s="67">
        <f>county!DO17</f>
        <v>590059</v>
      </c>
      <c r="H22" s="119">
        <f>county!CO17/county!$DO17</f>
        <v>0.34448589039401145</v>
      </c>
      <c r="I22" s="119">
        <f>county!CP17/county!$DO17</f>
        <v>8.4996585087253981E-2</v>
      </c>
      <c r="J22" s="119">
        <f>county!CR17/county!$DO17</f>
        <v>3.704714274335278E-2</v>
      </c>
      <c r="K22" s="119">
        <f>county!CS17/county!$DO17</f>
        <v>4.0216317351315714E-3</v>
      </c>
      <c r="L22" s="76">
        <f>county!CU17/county!$DO17</f>
        <v>0.21615126622930927</v>
      </c>
      <c r="M22" s="76">
        <f>county!CV17/county!$DO17</f>
        <v>4.4720951633650197E-2</v>
      </c>
      <c r="N22" s="401">
        <f>county!DH17/county!GJ17</f>
        <v>0.19362241511199338</v>
      </c>
      <c r="O22" s="402">
        <f>county!DO17/county!GJ17</f>
        <v>3.7303245057814247</v>
      </c>
      <c r="P22" s="403">
        <f>county!BH17/county!DO17</f>
        <v>5.7252800143714442</v>
      </c>
    </row>
    <row r="23" spans="1:16" ht="12.75" x14ac:dyDescent="0.2">
      <c r="A23" s="116" t="str">
        <f>county!A18</f>
        <v>NC0103</v>
      </c>
      <c r="B23" s="116" t="str">
        <f>county!B18</f>
        <v>Alamance</v>
      </c>
      <c r="C23" s="67">
        <f>county!DK18</f>
        <v>350323</v>
      </c>
      <c r="D23" s="67">
        <f>county!DL18</f>
        <v>447897</v>
      </c>
      <c r="E23" s="67" t="str">
        <f>county!DM18</f>
        <v/>
      </c>
      <c r="F23" s="67" t="str">
        <f>county!DN18</f>
        <v/>
      </c>
      <c r="G23" s="67">
        <f>county!DO18</f>
        <v>798220</v>
      </c>
      <c r="H23" s="119">
        <f>county!CO18/county!$DO18</f>
        <v>0.24361955350655207</v>
      </c>
      <c r="I23" s="119">
        <f>county!CP18/county!$DO18</f>
        <v>8.3295332113953541E-2</v>
      </c>
      <c r="J23" s="119">
        <f>county!CR18/county!$DO18</f>
        <v>3.4777379669765227E-2</v>
      </c>
      <c r="K23" s="119">
        <f>county!CS18/county!$DO18</f>
        <v>4.1216707173460953E-4</v>
      </c>
      <c r="L23" s="76">
        <f>county!CU18/county!$DO18</f>
        <v>0.23423492270301421</v>
      </c>
      <c r="M23" s="76">
        <f>county!CV18/county!$DO18</f>
        <v>5.1073638846433317E-2</v>
      </c>
      <c r="N23" s="401">
        <f>county!DH18/county!GJ18</f>
        <v>1.796998033103971E-2</v>
      </c>
      <c r="O23" s="402">
        <f>county!DO18/county!GJ18</f>
        <v>5.215999163579097</v>
      </c>
      <c r="P23" s="403">
        <f>county!BH18/county!DO18</f>
        <v>2.579072185612989</v>
      </c>
    </row>
    <row r="24" spans="1:16" ht="12.75" x14ac:dyDescent="0.2">
      <c r="A24" s="116" t="str">
        <f>county!A19</f>
        <v>NC0052</v>
      </c>
      <c r="B24" s="116" t="str">
        <f>county!B19</f>
        <v>Randolph</v>
      </c>
      <c r="C24" s="67">
        <f>county!DK19</f>
        <v>210838</v>
      </c>
      <c r="D24" s="67">
        <f>county!DL19</f>
        <v>322901</v>
      </c>
      <c r="E24" s="67" t="str">
        <f>county!DM19</f>
        <v/>
      </c>
      <c r="F24" s="67">
        <f>county!DN19</f>
        <v>22752</v>
      </c>
      <c r="G24" s="67">
        <f>county!DO19</f>
        <v>556491</v>
      </c>
      <c r="H24" s="119">
        <f>county!CO19/county!$DO19</f>
        <v>0.28318876675453869</v>
      </c>
      <c r="I24" s="119">
        <f>county!CP19/county!$DO19</f>
        <v>0.10609695394894077</v>
      </c>
      <c r="J24" s="119">
        <f>county!CR19/county!$DO19</f>
        <v>4.1125552794205114E-2</v>
      </c>
      <c r="K24" s="119">
        <f>county!CS19/county!$DO19</f>
        <v>4.9848065826760901E-3</v>
      </c>
      <c r="L24" s="76">
        <f>county!CU19/county!$DO19</f>
        <v>0.23285012695623108</v>
      </c>
      <c r="M24" s="76">
        <f>county!CV19/county!$DO19</f>
        <v>5.4299171055776287E-2</v>
      </c>
      <c r="N24" s="401">
        <f>county!DH19/county!GJ19</f>
        <v>7.5382563526603955E-2</v>
      </c>
      <c r="O24" s="402">
        <f>county!DO19/county!GJ19</f>
        <v>3.9062965042819036</v>
      </c>
      <c r="P24" s="403">
        <f>county!BH19/county!DO19</f>
        <v>4.2537830800498124</v>
      </c>
    </row>
    <row r="25" spans="1:16" ht="12.75" x14ac:dyDescent="0.2">
      <c r="A25" s="116" t="str">
        <f>county!A20</f>
        <v>NC0055</v>
      </c>
      <c r="B25" s="116" t="str">
        <f>county!B20</f>
        <v>Rowan</v>
      </c>
      <c r="C25" s="67">
        <f>county!DK20</f>
        <v>389016</v>
      </c>
      <c r="D25" s="67">
        <f>county!DL20</f>
        <v>345179</v>
      </c>
      <c r="E25" s="67">
        <f>county!DM20</f>
        <v>24722</v>
      </c>
      <c r="F25" s="67">
        <f>county!DN20</f>
        <v>10606</v>
      </c>
      <c r="G25" s="67">
        <f>county!DO20</f>
        <v>769523</v>
      </c>
      <c r="H25" s="119">
        <f>county!CO20/county!$DO20</f>
        <v>0.22460927093797067</v>
      </c>
      <c r="I25" s="119">
        <f>county!CP20/county!$DO20</f>
        <v>4.2552334368173531E-2</v>
      </c>
      <c r="J25" s="119">
        <f>county!CR20/county!$DO20</f>
        <v>2.4612649654396294E-2</v>
      </c>
      <c r="K25" s="119">
        <f>county!CS20/county!$DO20</f>
        <v>1.8089127940295483E-3</v>
      </c>
      <c r="L25" s="76">
        <f>county!CU20/county!$DO20</f>
        <v>0.18459357290165465</v>
      </c>
      <c r="M25" s="76">
        <f>county!CV20/county!$DO20</f>
        <v>4.3458090271505857E-2</v>
      </c>
      <c r="N25" s="401">
        <f>county!DH20/county!GJ20</f>
        <v>0.11903625264010648</v>
      </c>
      <c r="O25" s="402">
        <f>county!DO20/county!GJ20</f>
        <v>5.5660894598269826</v>
      </c>
      <c r="P25" s="403">
        <f>county!BH20/county!DO20</f>
        <v>3.5961836098466193</v>
      </c>
    </row>
    <row r="26" spans="1:16" ht="12.75" x14ac:dyDescent="0.2">
      <c r="A26" s="116" t="str">
        <f>county!A21</f>
        <v>NC0053</v>
      </c>
      <c r="B26" s="116" t="str">
        <f>county!B21</f>
        <v>Robeson</v>
      </c>
      <c r="C26" s="67">
        <f>county!DK21</f>
        <v>75180</v>
      </c>
      <c r="D26" s="67">
        <f>county!DL21</f>
        <v>65438</v>
      </c>
      <c r="E26" s="67">
        <f>county!DM21</f>
        <v>8542</v>
      </c>
      <c r="F26" s="67" t="str">
        <f>county!DN21</f>
        <v/>
      </c>
      <c r="G26" s="67">
        <f>county!DO21</f>
        <v>149160</v>
      </c>
      <c r="H26" s="119">
        <f>county!CO21/county!$DO21</f>
        <v>0.316733708769107</v>
      </c>
      <c r="I26" s="119">
        <f>county!CP21/county!$DO21</f>
        <v>0.11218825422365246</v>
      </c>
      <c r="J26" s="119">
        <f>county!CR21/county!$DO21</f>
        <v>5.365379458299812E-2</v>
      </c>
      <c r="K26" s="119">
        <f>county!CS21/county!$DO21</f>
        <v>1.3274336283185841E-3</v>
      </c>
      <c r="L26" s="76">
        <f>county!CU21/county!$DO21</f>
        <v>0.10245374094931617</v>
      </c>
      <c r="M26" s="76">
        <f>county!CV21/county!$DO21</f>
        <v>5.3492893537141324E-2</v>
      </c>
      <c r="N26" s="401">
        <f>county!DH21/county!GJ21</f>
        <v>8.8264526560947023E-4</v>
      </c>
      <c r="O26" s="402">
        <f>county!DO21/county!GJ21</f>
        <v>1.1063476287252823</v>
      </c>
      <c r="P26" s="403">
        <f>county!BH21/county!DO21</f>
        <v>6.9375033521051224</v>
      </c>
    </row>
    <row r="27" spans="1:16" ht="12.75" x14ac:dyDescent="0.2">
      <c r="A27" s="116" t="str">
        <f>county!A22</f>
        <v>NC0040</v>
      </c>
      <c r="B27" s="116" t="str">
        <f>county!B22</f>
        <v>Iredell</v>
      </c>
      <c r="C27" s="67">
        <f>county!DK22</f>
        <v>394815</v>
      </c>
      <c r="D27" s="67">
        <f>county!DL22</f>
        <v>55894</v>
      </c>
      <c r="E27" s="67">
        <f>county!DM22</f>
        <v>0</v>
      </c>
      <c r="F27" s="67">
        <f>county!DN22</f>
        <v>17788</v>
      </c>
      <c r="G27" s="67">
        <f>county!DO22</f>
        <v>468497</v>
      </c>
      <c r="H27" s="119">
        <f>county!CO22/county!$DO22</f>
        <v>0.29671694802741533</v>
      </c>
      <c r="I27" s="119">
        <f>county!CP22/county!$DO22</f>
        <v>0.13319402258712434</v>
      </c>
      <c r="J27" s="119">
        <f>county!CR22/county!$DO22</f>
        <v>3.4166707577636568E-2</v>
      </c>
      <c r="K27" s="119">
        <f>county!CS22/county!$DO22</f>
        <v>4.130229222385629E-3</v>
      </c>
      <c r="L27" s="76">
        <f>county!CU22/county!$DO22</f>
        <v>0.19050495520782418</v>
      </c>
      <c r="M27" s="76">
        <f>county!CV22/county!$DO22</f>
        <v>9.8527845429106267E-2</v>
      </c>
      <c r="N27" s="401">
        <f>county!DH22/county!GJ22</f>
        <v>0.15524887579469684</v>
      </c>
      <c r="O27" s="402">
        <f>county!DO22/county!GJ22</f>
        <v>3.6323228407505042</v>
      </c>
      <c r="P27" s="403">
        <f>county!BH22/county!DO22</f>
        <v>4.7035946868389766</v>
      </c>
    </row>
    <row r="28" spans="1:16" ht="12.75" x14ac:dyDescent="0.2">
      <c r="A28" s="116" t="str">
        <f>county!A23</f>
        <v>NC0065</v>
      </c>
      <c r="B28" s="116" t="str">
        <f>county!B23</f>
        <v>Wayne</v>
      </c>
      <c r="C28" s="67">
        <f>county!DK23</f>
        <v>237943</v>
      </c>
      <c r="D28" s="67">
        <f>county!DL23</f>
        <v>83232</v>
      </c>
      <c r="E28" s="67">
        <f>county!DM23</f>
        <v>0</v>
      </c>
      <c r="F28" s="67">
        <f>county!DN23</f>
        <v>0</v>
      </c>
      <c r="G28" s="67">
        <f>county!DO23</f>
        <v>321175</v>
      </c>
      <c r="H28" s="119">
        <f>county!CO23/county!$DO23</f>
        <v>0.29715264264030511</v>
      </c>
      <c r="I28" s="119">
        <f>county!CP23/county!$DO23</f>
        <v>9.9905036195220676E-2</v>
      </c>
      <c r="J28" s="119">
        <f>county!CR23/county!$DO23</f>
        <v>2.5792792091538879E-2</v>
      </c>
      <c r="K28" s="119">
        <f>county!CS23/county!$DO23</f>
        <v>7.1487506810928624E-3</v>
      </c>
      <c r="L28" s="76">
        <f>county!CU23/county!$DO23</f>
        <v>0.23286681715575622</v>
      </c>
      <c r="M28" s="76">
        <f>county!CV23/county!$DO23</f>
        <v>6.4410368179341482E-2</v>
      </c>
      <c r="N28" s="401">
        <f>county!DH23/county!GJ23</f>
        <v>8.6729236535012591E-2</v>
      </c>
      <c r="O28" s="402">
        <f>county!DO23/county!GJ23</f>
        <v>2.5830176691517681</v>
      </c>
      <c r="P28" s="403">
        <f>county!BH23/county!DO23</f>
        <v>4.8866692613061415</v>
      </c>
    </row>
    <row r="29" spans="1:16" ht="12.75" x14ac:dyDescent="0.2">
      <c r="A29" s="116" t="str">
        <f>county!A24</f>
        <v>NC0037</v>
      </c>
      <c r="B29" s="116" t="str">
        <f>county!B24</f>
        <v>Harnett</v>
      </c>
      <c r="C29" s="67">
        <f>county!DK24</f>
        <v>129868</v>
      </c>
      <c r="D29" s="67">
        <f>county!DL24</f>
        <v>162716</v>
      </c>
      <c r="E29" s="67" t="str">
        <f>county!DM24</f>
        <v/>
      </c>
      <c r="F29" s="67" t="str">
        <f>county!DN24</f>
        <v/>
      </c>
      <c r="G29" s="67">
        <f>county!DO24</f>
        <v>292584</v>
      </c>
      <c r="H29" s="119">
        <f>county!CO24/county!$DO24</f>
        <v>0.26336026576983018</v>
      </c>
      <c r="I29" s="119">
        <f>county!CP24/county!$DO24</f>
        <v>7.8510786645886316E-2</v>
      </c>
      <c r="J29" s="119">
        <f>county!CR24/county!$DO24</f>
        <v>2.013438875673311E-2</v>
      </c>
      <c r="K29" s="119">
        <f>county!CS24/county!$DO24</f>
        <v>1.7191644109042189E-3</v>
      </c>
      <c r="L29" s="76">
        <f>county!CU24/county!$DO24</f>
        <v>0.36073059360730592</v>
      </c>
      <c r="M29" s="76">
        <f>county!CV24/county!$DO24</f>
        <v>8.7820933475514729E-2</v>
      </c>
      <c r="N29" s="401">
        <f>county!DH24/county!GJ24</f>
        <v>1.8990901571546735E-2</v>
      </c>
      <c r="O29" s="402">
        <f>county!DO24/county!GJ24</f>
        <v>2.4200496277915633</v>
      </c>
      <c r="P29" s="403">
        <f>county!BH24/county!DO24</f>
        <v>4.5496404451371228</v>
      </c>
    </row>
    <row r="30" spans="1:16" ht="12.75" x14ac:dyDescent="0.2">
      <c r="A30" s="116" t="str">
        <f>county!A25</f>
        <v>NC0023</v>
      </c>
      <c r="B30" s="116" t="str">
        <f>county!B25</f>
        <v>Catawba</v>
      </c>
      <c r="C30" s="67">
        <f>county!DK25</f>
        <v>216221</v>
      </c>
      <c r="D30" s="67">
        <f>county!DL25</f>
        <v>388608</v>
      </c>
      <c r="E30" s="67" t="str">
        <f>county!DM25</f>
        <v/>
      </c>
      <c r="F30" s="67" t="str">
        <f>county!DN25</f>
        <v/>
      </c>
      <c r="G30" s="67">
        <f>county!DO25</f>
        <v>604829</v>
      </c>
      <c r="H30" s="119">
        <f>county!CO25/county!$DO25</f>
        <v>0.26052156890625283</v>
      </c>
      <c r="I30" s="119">
        <f>county!CP25/county!$DO25</f>
        <v>7.35480606915343E-2</v>
      </c>
      <c r="J30" s="119">
        <f>county!CR25/county!$DO25</f>
        <v>3.5181844785881627E-2</v>
      </c>
      <c r="K30" s="119">
        <f>county!CS25/county!$DO25</f>
        <v>4.6922353260177669E-3</v>
      </c>
      <c r="L30" s="76">
        <f>county!CU25/county!$DO25</f>
        <v>0.20659392985455394</v>
      </c>
      <c r="M30" s="76">
        <f>county!CV25/county!$DO25</f>
        <v>3.3908757681923321E-2</v>
      </c>
      <c r="N30" s="401">
        <f>county!DH25/county!GJ25</f>
        <v>0.2196899453201501</v>
      </c>
      <c r="O30" s="402">
        <f>county!DO25/county!GJ25</f>
        <v>5.2411979306579779</v>
      </c>
      <c r="P30" s="403">
        <f>county!BH25/county!DO25</f>
        <v>3.5753874235527729</v>
      </c>
    </row>
    <row r="31" spans="1:16" ht="12.75" x14ac:dyDescent="0.2">
      <c r="A31" s="116" t="str">
        <f>county!A26</f>
        <v>NC0018</v>
      </c>
      <c r="B31" s="116" t="str">
        <f>county!B26</f>
        <v>Brunswick</v>
      </c>
      <c r="C31" s="67" t="str">
        <f>county!DK26</f>
        <v/>
      </c>
      <c r="D31" s="67">
        <f>county!DL26</f>
        <v>387579</v>
      </c>
      <c r="E31" s="67" t="str">
        <f>county!DM26</f>
        <v/>
      </c>
      <c r="F31" s="67" t="str">
        <f>county!DN26</f>
        <v/>
      </c>
      <c r="G31" s="67">
        <f>county!DO26</f>
        <v>387579</v>
      </c>
      <c r="H31" s="119">
        <f>county!CO26/county!$DO26</f>
        <v>0.52254379107227167</v>
      </c>
      <c r="I31" s="119">
        <f>county!CP26/county!$DO26</f>
        <v>9.4979346146205026E-2</v>
      </c>
      <c r="J31" s="119"/>
      <c r="K31" s="119"/>
      <c r="L31" s="76">
        <f>county!CU26/county!$DO26</f>
        <v>0.20554003183867031</v>
      </c>
      <c r="M31" s="76">
        <f>county!CV26/county!$DO26</f>
        <v>2.098410904615575E-2</v>
      </c>
      <c r="N31" s="401">
        <f>county!DH26/county!GJ26</f>
        <v>4.9777730454920541E-3</v>
      </c>
      <c r="O31" s="402">
        <f>county!DO26/county!GJ26</f>
        <v>3.439002315862326</v>
      </c>
      <c r="P31" s="403">
        <f>county!BH26/county!DO26</f>
        <v>2.9733009270368105</v>
      </c>
    </row>
    <row r="32" spans="1:16" ht="12.75" x14ac:dyDescent="0.2">
      <c r="A32" s="116" t="str">
        <f>county!A27</f>
        <v>NC0039</v>
      </c>
      <c r="B32" s="116" t="str">
        <f>county!B27</f>
        <v>Henderson</v>
      </c>
      <c r="C32" s="67">
        <f>county!DK27</f>
        <v>673972</v>
      </c>
      <c r="D32" s="67">
        <f>county!DL27</f>
        <v>307406</v>
      </c>
      <c r="E32" s="67" t="str">
        <f>county!DM27</f>
        <v/>
      </c>
      <c r="F32" s="67" t="str">
        <f>county!DN27</f>
        <v/>
      </c>
      <c r="G32" s="67">
        <f>county!DO27</f>
        <v>981378</v>
      </c>
      <c r="H32" s="119">
        <f>county!CO27/county!$DO27</f>
        <v>0.27622791625652909</v>
      </c>
      <c r="I32" s="119">
        <f>county!CP27/county!$DO27</f>
        <v>0.10210234996097324</v>
      </c>
      <c r="J32" s="119">
        <f>county!CR27/county!$DO27</f>
        <v>2.5764791955800923E-2</v>
      </c>
      <c r="K32" s="119">
        <f>county!CS27/county!$DO27</f>
        <v>3.5022183093568432E-3</v>
      </c>
      <c r="L32" s="76">
        <f>county!CU27/county!$DO27</f>
        <v>0.16004026990619313</v>
      </c>
      <c r="M32" s="76">
        <f>county!CV27/county!$DO27</f>
        <v>3.7766283735726699E-2</v>
      </c>
      <c r="N32" s="401">
        <f>county!DH27/county!GJ27</f>
        <v>0.35342440465202141</v>
      </c>
      <c r="O32" s="402">
        <f>county!DO27/county!GJ27</f>
        <v>9.058316411297767</v>
      </c>
      <c r="P32" s="403">
        <f>county!BH27/county!DO27</f>
        <v>2.8174087864207267</v>
      </c>
    </row>
    <row r="33" spans="1:16" ht="12.75" x14ac:dyDescent="0.2">
      <c r="A33" s="116" t="str">
        <f>county!A28</f>
        <v>NC0054</v>
      </c>
      <c r="B33" s="116" t="str">
        <f>county!B28</f>
        <v>Rockingham</v>
      </c>
      <c r="C33" s="67" t="str">
        <f>county!DK28</f>
        <v/>
      </c>
      <c r="D33" s="67">
        <f>county!DL28</f>
        <v>445239</v>
      </c>
      <c r="E33" s="67">
        <f>county!DM28</f>
        <v>67761</v>
      </c>
      <c r="F33" s="67" t="str">
        <f>county!DN28</f>
        <v/>
      </c>
      <c r="G33" s="67">
        <f>county!DO28</f>
        <v>513000</v>
      </c>
      <c r="H33" s="119">
        <f>county!CO28/county!$DO28</f>
        <v>0.28087914230019495</v>
      </c>
      <c r="I33" s="119">
        <f>county!CP28/county!$DO28</f>
        <v>7.5066276803118906E-2</v>
      </c>
      <c r="J33" s="119">
        <f>county!CR28/county!$DO28</f>
        <v>3.5538011695906431E-2</v>
      </c>
      <c r="K33" s="119">
        <f>county!CS28/county!$DO28</f>
        <v>1.8460038986354776E-3</v>
      </c>
      <c r="L33" s="76">
        <f>county!CU28/county!$DO28</f>
        <v>0.12732163742690059</v>
      </c>
      <c r="M33" s="76">
        <f>county!CV28/county!$DO28</f>
        <v>5.0070175438596494E-2</v>
      </c>
      <c r="N33" s="401">
        <f>county!DH28/county!GJ28</f>
        <v>3.9364574034438625E-3</v>
      </c>
      <c r="O33" s="402">
        <f>county!DO28/county!GJ28</f>
        <v>5.5174935736795119</v>
      </c>
      <c r="P33" s="403">
        <f>county!BH28/county!DO28</f>
        <v>3.3486237816764133</v>
      </c>
    </row>
    <row r="34" spans="1:16" ht="12.75" x14ac:dyDescent="0.2">
      <c r="A34" s="116" t="str">
        <f>county!A29</f>
        <v>NC0046</v>
      </c>
      <c r="B34" s="116" t="str">
        <f>county!B29</f>
        <v>Nash (Braswell)</v>
      </c>
      <c r="C34" s="67">
        <f>county!DK29</f>
        <v>251531</v>
      </c>
      <c r="D34" s="67" t="str">
        <f>county!DL29</f>
        <v/>
      </c>
      <c r="E34" s="67" t="str">
        <f>county!DM29</f>
        <v/>
      </c>
      <c r="F34" s="67" t="str">
        <f>county!DN29</f>
        <v/>
      </c>
      <c r="G34" s="67">
        <f>county!DO29</f>
        <v>251531</v>
      </c>
      <c r="H34" s="119">
        <f>county!CO29/county!$DO29</f>
        <v>0.27282919401584693</v>
      </c>
      <c r="I34" s="119">
        <f>county!CP29/county!$DO29</f>
        <v>9.2680425076829498E-2</v>
      </c>
      <c r="J34" s="119">
        <f>county!CR29/county!$DO29</f>
        <v>3.9438478756097656E-2</v>
      </c>
      <c r="K34" s="119">
        <f>county!CS29/county!$DO29</f>
        <v>3.7887974046936562E-3</v>
      </c>
      <c r="L34" s="76">
        <f>county!CU29/county!$DO29</f>
        <v>0.33586317392289616</v>
      </c>
      <c r="M34" s="76">
        <f>county!CV29/county!$DO29</f>
        <v>6.7260099152788327E-2</v>
      </c>
      <c r="N34" s="401">
        <f>county!DH29/county!GJ29</f>
        <v>0.12254451687158999</v>
      </c>
      <c r="O34" s="402">
        <f>county!DO29/county!GJ29</f>
        <v>2.7836850784094556</v>
      </c>
      <c r="P34" s="403">
        <f>county!BH29/county!DO29</f>
        <v>8.2624050315865638</v>
      </c>
    </row>
    <row r="35" spans="1:16" ht="12.75" x14ac:dyDescent="0.2">
      <c r="A35" s="116" t="str">
        <f>county!A30</f>
        <v>NC0020</v>
      </c>
      <c r="B35" s="116" t="str">
        <f>county!B30</f>
        <v>Burke</v>
      </c>
      <c r="C35" s="67">
        <f>county!DK30</f>
        <v>133036</v>
      </c>
      <c r="D35" s="67">
        <f>county!DL30</f>
        <v>55877</v>
      </c>
      <c r="E35" s="67" t="str">
        <f>county!DM30</f>
        <v/>
      </c>
      <c r="F35" s="67" t="str">
        <f>county!DN30</f>
        <v/>
      </c>
      <c r="G35" s="67">
        <f>county!DO30</f>
        <v>188913</v>
      </c>
      <c r="H35" s="119">
        <f>county!CO30/county!$DO30</f>
        <v>0.37902632428684102</v>
      </c>
      <c r="I35" s="119">
        <f>county!CP30/county!$DO30</f>
        <v>0.12599979884920573</v>
      </c>
      <c r="J35" s="119">
        <f>county!CR30/county!$DO30</f>
        <v>6.1568023375839671E-2</v>
      </c>
      <c r="K35" s="119">
        <f>county!CS30/county!$DO30</f>
        <v>1.4239358858310439E-2</v>
      </c>
      <c r="L35" s="76">
        <f>county!CU30/county!$DO30</f>
        <v>0.28602054914166841</v>
      </c>
      <c r="M35" s="76">
        <f>county!CV30/county!$DO30</f>
        <v>7.3377692376914244E-2</v>
      </c>
      <c r="N35" s="401">
        <f>county!DH30/county!GJ30</f>
        <v>6.7122298160804577E-3</v>
      </c>
      <c r="O35" s="402">
        <f>county!DO30/county!GJ30</f>
        <v>2.099383230538423</v>
      </c>
      <c r="P35" s="403">
        <f>county!BH30/county!DO30</f>
        <v>6.2858617458830253</v>
      </c>
    </row>
    <row r="36" spans="1:16" ht="12.75" x14ac:dyDescent="0.2">
      <c r="A36" s="116" t="str">
        <f>county!A31</f>
        <v>NC0024</v>
      </c>
      <c r="B36" s="116" t="str">
        <f>county!B31</f>
        <v>Cleveland</v>
      </c>
      <c r="C36" s="67">
        <f>county!DK31</f>
        <v>200487</v>
      </c>
      <c r="D36" s="67">
        <f>county!DL31</f>
        <v>18554</v>
      </c>
      <c r="E36" s="67">
        <f>county!DM31</f>
        <v>26044</v>
      </c>
      <c r="F36" s="67" t="str">
        <f>county!DN31</f>
        <v/>
      </c>
      <c r="G36" s="67">
        <f>county!DO31</f>
        <v>245085</v>
      </c>
      <c r="H36" s="119">
        <f>county!CO31/county!$DO31</f>
        <v>0.31305057429055227</v>
      </c>
      <c r="I36" s="119">
        <f>county!CP31/county!$DO31</f>
        <v>9.322479955933656E-2</v>
      </c>
      <c r="J36" s="119">
        <f>county!CR31/county!$DO31</f>
        <v>2.5350388640675684E-2</v>
      </c>
      <c r="K36" s="119">
        <f>county!CS31/county!$DO31</f>
        <v>2.448130240528796E-5</v>
      </c>
      <c r="L36" s="76">
        <f>county!CU31/county!$DO31</f>
        <v>0.25444233633229285</v>
      </c>
      <c r="M36" s="76">
        <f>county!CV31/county!$DO31</f>
        <v>5.4634106534467632E-2</v>
      </c>
      <c r="N36" s="401">
        <f>county!DH31/county!GJ31</f>
        <v>4.5423137481451275E-3</v>
      </c>
      <c r="O36" s="402">
        <f>county!DO31/county!GJ31</f>
        <v>2.7761919325789242</v>
      </c>
      <c r="P36" s="403">
        <f>county!BH31/county!DO31</f>
        <v>3.91541710018973</v>
      </c>
    </row>
    <row r="37" spans="1:16" ht="12.75" x14ac:dyDescent="0.2">
      <c r="A37" s="116" t="str">
        <f>county!A32</f>
        <v>NC0022</v>
      </c>
      <c r="B37" s="116" t="str">
        <f>county!B32</f>
        <v>Caldwell</v>
      </c>
      <c r="C37" s="67">
        <f>county!DK32</f>
        <v>194695</v>
      </c>
      <c r="D37" s="67">
        <f>county!DL32</f>
        <v>122230</v>
      </c>
      <c r="E37" s="67" t="str">
        <f>county!DM32</f>
        <v/>
      </c>
      <c r="F37" s="67">
        <f>county!DN32</f>
        <v>14327</v>
      </c>
      <c r="G37" s="67">
        <f>county!DO32</f>
        <v>331252</v>
      </c>
      <c r="H37" s="119">
        <f>county!CO32/county!$DO32</f>
        <v>0.29159371113231014</v>
      </c>
      <c r="I37" s="119">
        <f>county!CP32/county!$DO32</f>
        <v>9.4966973784309225E-2</v>
      </c>
      <c r="J37" s="119">
        <f>county!CR32/county!$DO32</f>
        <v>4.7036697136922948E-2</v>
      </c>
      <c r="K37" s="119">
        <f>county!CS32/county!$DO32</f>
        <v>2.2822503713185128E-3</v>
      </c>
      <c r="L37" s="76">
        <f>county!CU32/county!$DO32</f>
        <v>0.18893772716843973</v>
      </c>
      <c r="M37" s="76">
        <f>county!CV32/county!$DO32</f>
        <v>3.9827684059266059E-2</v>
      </c>
      <c r="N37" s="401">
        <f>county!DH32/county!GJ32</f>
        <v>0.17690230226108439</v>
      </c>
      <c r="O37" s="402">
        <f>county!DO32/county!GJ32</f>
        <v>4.0117232442382917</v>
      </c>
      <c r="P37" s="403">
        <f>county!BH32/county!DO32</f>
        <v>3.0932583048555178</v>
      </c>
    </row>
    <row r="38" spans="1:16" ht="12.75" x14ac:dyDescent="0.2">
      <c r="A38" s="116" t="str">
        <f>county!A33</f>
        <v>NC0108</v>
      </c>
      <c r="B38" s="116" t="str">
        <f>county!B33</f>
        <v>Orange</v>
      </c>
      <c r="C38" s="67">
        <f>county!DK33</f>
        <v>397379</v>
      </c>
      <c r="D38" s="67">
        <f>county!DL33</f>
        <v>46882</v>
      </c>
      <c r="E38" s="67">
        <f>county!DM33</f>
        <v>0</v>
      </c>
      <c r="F38" s="67">
        <f>county!DN33</f>
        <v>0</v>
      </c>
      <c r="G38" s="67">
        <f>county!DO33</f>
        <v>444261</v>
      </c>
      <c r="H38" s="119">
        <f>county!CO33/county!$DO33</f>
        <v>0.14451865007281756</v>
      </c>
      <c r="I38" s="119">
        <f>county!CP33/county!$DO33</f>
        <v>0.10025863175025491</v>
      </c>
      <c r="J38" s="119">
        <f>county!CR33/county!$DO33</f>
        <v>2.4064682697783508E-2</v>
      </c>
      <c r="K38" s="119">
        <f>county!CS33/county!$DO33</f>
        <v>1.0993537582637233E-2</v>
      </c>
      <c r="L38" s="76">
        <f>county!CU33/county!$DO33</f>
        <v>0.33347289093573373</v>
      </c>
      <c r="M38" s="76">
        <f>county!CV33/county!$DO33</f>
        <v>0.12313482389856413</v>
      </c>
      <c r="N38" s="401">
        <f>county!DH33/county!GJ33</f>
        <v>6.6749343449080831E-2</v>
      </c>
      <c r="O38" s="402">
        <f>county!DO33/county!GJ33</f>
        <v>5.4014808870732418</v>
      </c>
      <c r="P38" s="403">
        <f>county!BH33/county!DO33</f>
        <v>3.724045099614866</v>
      </c>
    </row>
    <row r="39" spans="1:16" ht="12.75" x14ac:dyDescent="0.2">
      <c r="A39" s="116" t="str">
        <f>county!A34</f>
        <v>NC0066</v>
      </c>
      <c r="B39" s="116" t="str">
        <f>county!B34</f>
        <v>Wilson</v>
      </c>
      <c r="C39" s="67">
        <f>county!DK34</f>
        <v>268156</v>
      </c>
      <c r="D39" s="67">
        <f>county!DL34</f>
        <v>38963</v>
      </c>
      <c r="E39" s="67">
        <f>county!DM34</f>
        <v>1730</v>
      </c>
      <c r="F39" s="67">
        <f>county!DN34</f>
        <v>0</v>
      </c>
      <c r="G39" s="67">
        <f>county!DO34</f>
        <v>308849</v>
      </c>
      <c r="H39" s="119">
        <f>county!CO34/county!$DO34</f>
        <v>0.33834980848246232</v>
      </c>
      <c r="I39" s="119">
        <f>county!CP34/county!$DO34</f>
        <v>9.4450686257685795E-2</v>
      </c>
      <c r="J39" s="119"/>
      <c r="K39" s="119"/>
      <c r="L39" s="76">
        <f>county!CU34/county!$DO34</f>
        <v>0.30889204757017186</v>
      </c>
      <c r="M39" s="76">
        <f>county!CV34/county!$DO34</f>
        <v>7.4978387496802648E-2</v>
      </c>
      <c r="N39" s="401">
        <f>county!DH34/county!GJ34</f>
        <v>1.9921970251158255E-2</v>
      </c>
      <c r="O39" s="402">
        <f>county!DO34/county!GJ34</f>
        <v>3.7655327968788099</v>
      </c>
      <c r="P39" s="403">
        <f>county!BH34/county!DO34</f>
        <v>5.1463886883234204</v>
      </c>
    </row>
    <row r="40" spans="1:16" ht="12.75" x14ac:dyDescent="0.2">
      <c r="A40" s="116" t="str">
        <f>county!A35</f>
        <v>NC0106</v>
      </c>
      <c r="B40" s="116" t="str">
        <f>county!B35</f>
        <v>Lincoln</v>
      </c>
      <c r="C40" s="67">
        <f>county!DK35</f>
        <v>126851</v>
      </c>
      <c r="D40" s="67">
        <f>county!DL35</f>
        <v>127878</v>
      </c>
      <c r="E40" s="67" t="str">
        <f>county!DM35</f>
        <v/>
      </c>
      <c r="F40" s="67">
        <f>county!DN35</f>
        <v>5048</v>
      </c>
      <c r="G40" s="67">
        <f>county!DO35</f>
        <v>259777</v>
      </c>
      <c r="H40" s="119">
        <f>county!CO35/county!$DO35</f>
        <v>0.28499443753681042</v>
      </c>
      <c r="I40" s="119">
        <f>county!CP35/county!$DO35</f>
        <v>9.5893785823995201E-2</v>
      </c>
      <c r="J40" s="119">
        <f>county!CR35/county!$DO35</f>
        <v>4.1797387759501418E-2</v>
      </c>
      <c r="K40" s="119"/>
      <c r="L40" s="76">
        <f>county!CU35/county!$DO35</f>
        <v>0.27354230744061253</v>
      </c>
      <c r="M40" s="76">
        <f>county!CV35/county!$DO35</f>
        <v>6.8859059885979124E-2</v>
      </c>
      <c r="N40" s="401">
        <f>county!DH35/county!GJ35</f>
        <v>7.5913069725324481E-2</v>
      </c>
      <c r="O40" s="402">
        <f>county!DO35/county!GJ35</f>
        <v>3.2671420666062985</v>
      </c>
      <c r="P40" s="403">
        <f>county!BH35/county!DO35</f>
        <v>4.1679902377808657</v>
      </c>
    </row>
    <row r="41" spans="1:16" ht="12.75" x14ac:dyDescent="0.2">
      <c r="A41" s="116" t="str">
        <f>county!A36</f>
        <v>NC0056</v>
      </c>
      <c r="B41" s="116" t="str">
        <f>county!B36</f>
        <v>Rutherford</v>
      </c>
      <c r="C41" s="67">
        <f>county!DK36</f>
        <v>172325</v>
      </c>
      <c r="D41" s="67">
        <f>county!DL36</f>
        <v>104914</v>
      </c>
      <c r="E41" s="67" t="str">
        <f>county!DM36</f>
        <v/>
      </c>
      <c r="F41" s="67" t="str">
        <f>county!DN36</f>
        <v/>
      </c>
      <c r="G41" s="67">
        <f>county!DO36</f>
        <v>277239</v>
      </c>
      <c r="H41" s="119">
        <f>county!CO36/county!$DO36</f>
        <v>0.2759171689408777</v>
      </c>
      <c r="I41" s="119">
        <f>county!CP36/county!$DO36</f>
        <v>7.4029988565822269E-2</v>
      </c>
      <c r="J41" s="119">
        <f>county!CR36/county!$DO36</f>
        <v>2.0523807977954039E-2</v>
      </c>
      <c r="K41" s="119">
        <f>county!CS36/county!$DO36</f>
        <v>2.9938067876453169E-4</v>
      </c>
      <c r="L41" s="76">
        <f>county!CU36/county!$DO36</f>
        <v>0.13895231190416932</v>
      </c>
      <c r="M41" s="76">
        <f>county!CV36/county!$DO36</f>
        <v>2.974329008544974E-2</v>
      </c>
      <c r="N41" s="401">
        <f>county!DH36/county!GJ36</f>
        <v>0.16800917215428035</v>
      </c>
      <c r="O41" s="402">
        <f>county!DO36/county!GJ36</f>
        <v>4.0751264111006584</v>
      </c>
      <c r="P41" s="403">
        <f>county!BH36/county!DO36</f>
        <v>2.2250188465547778</v>
      </c>
    </row>
    <row r="42" spans="1:16" ht="12.75" x14ac:dyDescent="0.2">
      <c r="A42" s="116" t="str">
        <f>county!A37</f>
        <v>NC0104</v>
      </c>
      <c r="B42" s="116" t="str">
        <f>county!B37</f>
        <v>Chatham</v>
      </c>
      <c r="C42" s="67">
        <f>county!DK37</f>
        <v>211783</v>
      </c>
      <c r="D42" s="67">
        <f>county!DL37</f>
        <v>70643</v>
      </c>
      <c r="E42" s="67" t="str">
        <f>county!DM37</f>
        <v/>
      </c>
      <c r="F42" s="67" t="str">
        <f>county!DN37</f>
        <v/>
      </c>
      <c r="G42" s="67">
        <f>county!DO37</f>
        <v>282426</v>
      </c>
      <c r="H42" s="119">
        <f>county!CO37/county!$DO37</f>
        <v>0.23651859248086224</v>
      </c>
      <c r="I42" s="119">
        <f>county!CP37/county!$DO37</f>
        <v>0.10701210228520038</v>
      </c>
      <c r="J42" s="119"/>
      <c r="K42" s="119"/>
      <c r="L42" s="76">
        <f>county!CU37/county!$DO37</f>
        <v>0.25475699829335824</v>
      </c>
      <c r="M42" s="76">
        <f>county!CV37/county!$DO37</f>
        <v>5.9973231926239087E-2</v>
      </c>
      <c r="N42" s="401">
        <f>county!DH37/county!GJ37</f>
        <v>0.18086703293404185</v>
      </c>
      <c r="O42" s="402">
        <f>county!DO37/county!GJ37</f>
        <v>4.2394848239214626</v>
      </c>
      <c r="P42" s="403">
        <f>county!BH37/county!DO37</f>
        <v>6.8605971121638945</v>
      </c>
    </row>
    <row r="43" spans="1:16" ht="12.75" x14ac:dyDescent="0.2">
      <c r="A43" s="116" t="str">
        <f>county!A38</f>
        <v>NC0057</v>
      </c>
      <c r="B43" s="116" t="str">
        <f>county!B38</f>
        <v>Sampson</v>
      </c>
      <c r="C43" s="67">
        <f>county!DK38</f>
        <v>99170</v>
      </c>
      <c r="D43" s="67">
        <f>county!DL38</f>
        <v>86515</v>
      </c>
      <c r="E43" s="67">
        <f>county!DM38</f>
        <v>29806</v>
      </c>
      <c r="F43" s="67" t="str">
        <f>county!DN38</f>
        <v/>
      </c>
      <c r="G43" s="67">
        <f>county!DO38</f>
        <v>215491</v>
      </c>
      <c r="H43" s="119">
        <f>county!CO38/county!$DO38</f>
        <v>0.33078411627399751</v>
      </c>
      <c r="I43" s="119">
        <f>county!CP38/county!$DO38</f>
        <v>0.1144038498127532</v>
      </c>
      <c r="J43" s="119">
        <f>county!CR38/county!$DO38</f>
        <v>2.2093730132580942E-2</v>
      </c>
      <c r="K43" s="119">
        <f>county!CS38/county!$DO38</f>
        <v>1.4942619413339769E-3</v>
      </c>
      <c r="L43" s="76">
        <f>county!CU38/county!$DO38</f>
        <v>0.25849803472070759</v>
      </c>
      <c r="M43" s="76">
        <f>county!CV38/county!$DO38</f>
        <v>6.3046716568209343E-2</v>
      </c>
      <c r="N43" s="401">
        <f>county!DH38/county!GJ38</f>
        <v>2.0944776282341197E-2</v>
      </c>
      <c r="O43" s="402">
        <f>county!DO38/county!GJ38</f>
        <v>3.3606930646745994</v>
      </c>
      <c r="P43" s="403">
        <f>county!BH38/county!DO38</f>
        <v>4.0264094556153154</v>
      </c>
    </row>
    <row r="44" spans="1:16" ht="12.75" x14ac:dyDescent="0.2">
      <c r="A44" s="116" t="str">
        <f>county!A39</f>
        <v>NC0033</v>
      </c>
      <c r="B44" s="116" t="str">
        <f>county!B39</f>
        <v>Franklin</v>
      </c>
      <c r="C44" s="67">
        <f>county!DK39</f>
        <v>52600</v>
      </c>
      <c r="D44" s="67">
        <f>county!DL39</f>
        <v>99147</v>
      </c>
      <c r="E44" s="67">
        <f>county!DM39</f>
        <v>756</v>
      </c>
      <c r="F44" s="67">
        <f>county!DN39</f>
        <v>0</v>
      </c>
      <c r="G44" s="67">
        <f>county!DO39</f>
        <v>152503</v>
      </c>
      <c r="H44" s="119">
        <f>county!CO39/county!$DO39</f>
        <v>0.28952873058234918</v>
      </c>
      <c r="I44" s="119">
        <f>county!CP39/county!$DO39</f>
        <v>7.8654190409368996E-2</v>
      </c>
      <c r="J44" s="119">
        <f>county!CR39/county!$DO39</f>
        <v>2.4314275784738659E-2</v>
      </c>
      <c r="K44" s="119">
        <f>county!CS39/county!$DO39</f>
        <v>4.9507222808731636E-3</v>
      </c>
      <c r="L44" s="76">
        <f>county!CU39/county!$DO39</f>
        <v>0.26474233293771271</v>
      </c>
      <c r="M44" s="76">
        <f>county!CV39/county!$DO39</f>
        <v>6.1749604925804738E-2</v>
      </c>
      <c r="N44" s="401">
        <f>county!DH39/county!GJ39</f>
        <v>4.4829880096701441E-2</v>
      </c>
      <c r="O44" s="402">
        <f>county!DO39/county!GJ39</f>
        <v>2.4743724952541659</v>
      </c>
      <c r="P44" s="403">
        <f>county!BH39/county!DO39</f>
        <v>5.5425401467512119</v>
      </c>
    </row>
    <row r="45" spans="1:16" ht="12.75" x14ac:dyDescent="0.2">
      <c r="A45" s="116" t="str">
        <f>county!A40</f>
        <v>NC0059</v>
      </c>
      <c r="B45" s="116" t="str">
        <f>county!B40</f>
        <v>Stanly</v>
      </c>
      <c r="C45" s="67">
        <f>county!DK40</f>
        <v>114458</v>
      </c>
      <c r="D45" s="67">
        <f>county!DL40</f>
        <v>90195</v>
      </c>
      <c r="E45" s="67" t="str">
        <f>county!DM40</f>
        <v/>
      </c>
      <c r="F45" s="67" t="str">
        <f>county!DN40</f>
        <v/>
      </c>
      <c r="G45" s="67">
        <f>county!DO40</f>
        <v>204653</v>
      </c>
      <c r="H45" s="119">
        <f>county!CO40/county!$DO40</f>
        <v>0.39040717702647898</v>
      </c>
      <c r="I45" s="119">
        <f>county!CP40/county!$DO40</f>
        <v>8.6868992880632101E-2</v>
      </c>
      <c r="J45" s="119">
        <f>county!CR40/county!$DO40</f>
        <v>2.6669533307598716E-2</v>
      </c>
      <c r="K45" s="119">
        <f>county!CS40/county!$DO40</f>
        <v>4.2022350026630441E-4</v>
      </c>
      <c r="L45" s="76">
        <f>county!CU40/county!$DO40</f>
        <v>0.26294263949221364</v>
      </c>
      <c r="M45" s="76">
        <f>county!CV40/county!$DO40</f>
        <v>4.4597440545704192E-2</v>
      </c>
      <c r="N45" s="401">
        <f>county!DH40/county!GJ40</f>
        <v>0.10096312421663699</v>
      </c>
      <c r="O45" s="402">
        <f>county!DO40/county!GJ40</f>
        <v>3.37510719704466</v>
      </c>
      <c r="P45" s="403">
        <f>county!BH40/county!DO40</f>
        <v>5.4800027363390713</v>
      </c>
    </row>
    <row r="46" spans="1:16" ht="12.75" x14ac:dyDescent="0.2">
      <c r="A46" s="116" t="str">
        <f>county!A41</f>
        <v>NC0029</v>
      </c>
      <c r="B46" s="116" t="str">
        <f>county!B41</f>
        <v>Duplin</v>
      </c>
      <c r="C46" s="67">
        <f>county!DK41</f>
        <v>37092</v>
      </c>
      <c r="D46" s="67">
        <f>county!DL41</f>
        <v>37086</v>
      </c>
      <c r="E46" s="67">
        <f>county!DM41</f>
        <v>0</v>
      </c>
      <c r="F46" s="67">
        <f>county!DN41</f>
        <v>0</v>
      </c>
      <c r="G46" s="67">
        <f>county!DO41</f>
        <v>74178</v>
      </c>
      <c r="H46" s="119">
        <f>county!CO41/county!$DO41</f>
        <v>0.36366577691498825</v>
      </c>
      <c r="I46" s="119">
        <f>county!CP41/county!$DO41</f>
        <v>0.10403354094205829</v>
      </c>
      <c r="J46" s="119"/>
      <c r="K46" s="119"/>
      <c r="L46" s="76">
        <f>county!CU41/county!$DO41</f>
        <v>0.16560166086979966</v>
      </c>
      <c r="M46" s="76">
        <f>county!CV41/county!$DO41</f>
        <v>4.3921378306236353E-2</v>
      </c>
      <c r="N46" s="401">
        <f>county!DH41/county!GJ41</f>
        <v>3.4941763727121462E-4</v>
      </c>
      <c r="O46" s="402">
        <f>county!DO41/county!GJ41</f>
        <v>1.2342429284525791</v>
      </c>
      <c r="P46" s="403">
        <f>county!BH41/county!DO41</f>
        <v>7.4533149990563237</v>
      </c>
    </row>
    <row r="47" spans="1:16" ht="12.75" x14ac:dyDescent="0.2">
      <c r="A47" s="116" t="str">
        <f>county!A42</f>
        <v>NC0038</v>
      </c>
      <c r="B47" s="116" t="str">
        <f>county!B42</f>
        <v>Haywood</v>
      </c>
      <c r="C47" s="67">
        <f>county!DK42</f>
        <v>274246</v>
      </c>
      <c r="D47" s="67">
        <f>county!DL42</f>
        <v>160785</v>
      </c>
      <c r="E47" s="67">
        <f>county!DM42</f>
        <v>279</v>
      </c>
      <c r="F47" s="67" t="str">
        <f>county!DN42</f>
        <v/>
      </c>
      <c r="G47" s="67">
        <f>county!DO42</f>
        <v>435310</v>
      </c>
      <c r="H47" s="119">
        <f>county!CO42/county!$DO42</f>
        <v>0.3126231880728676</v>
      </c>
      <c r="I47" s="119">
        <f>county!CP42/county!$DO42</f>
        <v>0.11425650685718224</v>
      </c>
      <c r="J47" s="119">
        <f>county!CR42/county!$DO42</f>
        <v>1.455284739610852E-2</v>
      </c>
      <c r="K47" s="119">
        <f>county!CS42/county!$DO42</f>
        <v>1.6080494360340907E-5</v>
      </c>
      <c r="L47" s="76">
        <f>county!CU42/county!$DO42</f>
        <v>0.1313064253061037</v>
      </c>
      <c r="M47" s="76">
        <f>county!CV42/county!$DO42</f>
        <v>3.5443706783671404E-2</v>
      </c>
      <c r="N47" s="401">
        <f>county!DH42/county!GJ42</f>
        <v>0.23736419461502126</v>
      </c>
      <c r="O47" s="402">
        <f>county!DO42/county!GJ42</f>
        <v>7.3437816316890476</v>
      </c>
      <c r="P47" s="403">
        <f>county!BH42/county!DO42</f>
        <v>3.0491672601134825</v>
      </c>
    </row>
    <row r="48" spans="1:16" ht="12.75" x14ac:dyDescent="0.2">
      <c r="A48" s="116" t="str">
        <f>county!A43</f>
        <v>NC0042</v>
      </c>
      <c r="B48" s="116" t="str">
        <f>county!B43</f>
        <v>Lee</v>
      </c>
      <c r="C48" s="67">
        <f>county!DK43</f>
        <v>135521</v>
      </c>
      <c r="D48" s="67">
        <f>county!DL43</f>
        <v>1671</v>
      </c>
      <c r="E48" s="67" t="str">
        <f>county!DM43</f>
        <v/>
      </c>
      <c r="F48" s="67">
        <f>county!DN43</f>
        <v>2505</v>
      </c>
      <c r="G48" s="67">
        <f>county!DO43</f>
        <v>139697</v>
      </c>
      <c r="H48" s="119">
        <f>county!CO43/county!$DO43</f>
        <v>0.34632812444075389</v>
      </c>
      <c r="I48" s="119">
        <f>county!CP43/county!$DO43</f>
        <v>0.10275095385011847</v>
      </c>
      <c r="J48" s="119">
        <f>county!CR43/county!$DO43</f>
        <v>5.9843804806116096E-3</v>
      </c>
      <c r="K48" s="119">
        <f>county!CS43/county!$DO43</f>
        <v>0</v>
      </c>
      <c r="L48" s="76">
        <f>county!CU43/county!$DO43</f>
        <v>0.21344051769186168</v>
      </c>
      <c r="M48" s="76">
        <f>county!CV43/county!$DO43</f>
        <v>7.4146187820783555E-2</v>
      </c>
      <c r="N48" s="401">
        <f>county!DH43/county!GJ43</f>
        <v>2.3530208386233983E-2</v>
      </c>
      <c r="O48" s="402">
        <f>county!DO43/county!GJ43</f>
        <v>2.3648197992314595</v>
      </c>
      <c r="P48" s="403">
        <f>county!BH43/county!DO43</f>
        <v>4.076873519116373</v>
      </c>
    </row>
    <row r="49" spans="1:16" ht="12.75" x14ac:dyDescent="0.2">
      <c r="A49" s="116" t="str">
        <f>county!A44</f>
        <v>NC0025</v>
      </c>
      <c r="B49" s="116" t="str">
        <f>county!B44</f>
        <v>Columbus</v>
      </c>
      <c r="C49" s="67">
        <f>county!DK44</f>
        <v>81657</v>
      </c>
      <c r="D49" s="67">
        <f>county!DL44</f>
        <v>86642</v>
      </c>
      <c r="E49" s="67">
        <f>county!DM44</f>
        <v>19320</v>
      </c>
      <c r="F49" s="67">
        <f>county!DN44</f>
        <v>0</v>
      </c>
      <c r="G49" s="67">
        <f>county!DO44</f>
        <v>187619</v>
      </c>
      <c r="H49" s="119">
        <f>county!CO44/county!$DO44</f>
        <v>0.51223490158246232</v>
      </c>
      <c r="I49" s="119">
        <f>county!CP44/county!$DO44</f>
        <v>0.10980764208315789</v>
      </c>
      <c r="J49" s="119"/>
      <c r="K49" s="119"/>
      <c r="L49" s="76">
        <f>county!CU44/county!$DO44</f>
        <v>0.25165361717096885</v>
      </c>
      <c r="M49" s="76">
        <f>county!CV44/county!$DO44</f>
        <v>3.5257623161833292E-2</v>
      </c>
      <c r="N49" s="401">
        <f>county!DH44/county!GJ44</f>
        <v>2.9204742974168345E-2</v>
      </c>
      <c r="O49" s="402">
        <f>county!DO44/county!GJ44</f>
        <v>3.22885366651178</v>
      </c>
      <c r="P49" s="403">
        <f>county!BH44/county!DO44</f>
        <v>6.7925050234784328</v>
      </c>
    </row>
    <row r="50" spans="1:16" ht="12.75" x14ac:dyDescent="0.2">
      <c r="A50" s="116" t="str">
        <f>county!A45</f>
        <v>NC0034</v>
      </c>
      <c r="B50" s="116" t="str">
        <f>county!B45</f>
        <v>Granville</v>
      </c>
      <c r="C50" s="67">
        <f>county!DK45</f>
        <v>86610</v>
      </c>
      <c r="D50" s="67" t="str">
        <f>county!DL45</f>
        <v/>
      </c>
      <c r="E50" s="67" t="str">
        <f>county!DM45</f>
        <v/>
      </c>
      <c r="F50" s="67" t="str">
        <f>county!DN45</f>
        <v/>
      </c>
      <c r="G50" s="67">
        <f>county!DO45</f>
        <v>86610</v>
      </c>
      <c r="H50" s="119">
        <f>county!CO45/county!$DO45</f>
        <v>0.74776584689989611</v>
      </c>
      <c r="I50" s="119">
        <f>county!CP45/county!$DO45</f>
        <v>0.17897471423623137</v>
      </c>
      <c r="J50" s="119">
        <f>county!CR45/county!$DO45</f>
        <v>4.4221221567948277E-2</v>
      </c>
      <c r="K50" s="119">
        <f>county!CS45/county!$DO45</f>
        <v>2.3092021706500403E-3</v>
      </c>
      <c r="L50" s="76">
        <f>county!CU45/county!$DO45</f>
        <v>0.51039140976792519</v>
      </c>
      <c r="M50" s="76">
        <f>county!CV45/county!$DO45</f>
        <v>8.7680406419582038E-2</v>
      </c>
      <c r="N50" s="401">
        <f>county!DH45/county!GJ45</f>
        <v>0.14625404921083465</v>
      </c>
      <c r="O50" s="402">
        <f>county!DO45/county!GJ45</f>
        <v>1.4923495761251637</v>
      </c>
      <c r="P50" s="403">
        <f>county!BH45/county!DO45</f>
        <v>10.179540468768041</v>
      </c>
    </row>
    <row r="51" spans="1:16" ht="12.75" x14ac:dyDescent="0.2">
      <c r="A51" s="116" t="str">
        <f>county!A46</f>
        <v>NC0031</v>
      </c>
      <c r="B51" s="116" t="str">
        <f>county!B46</f>
        <v>Edgecombe</v>
      </c>
      <c r="C51" s="67">
        <f>county!DK46</f>
        <v>53918</v>
      </c>
      <c r="D51" s="67">
        <f>county!DL46</f>
        <v>12555</v>
      </c>
      <c r="E51" s="67" t="str">
        <f>county!DM46</f>
        <v/>
      </c>
      <c r="F51" s="67">
        <f>county!DN46</f>
        <v>4106</v>
      </c>
      <c r="G51" s="67">
        <f>county!DO46</f>
        <v>70579</v>
      </c>
      <c r="H51" s="119">
        <f>county!CO46/county!$DO46</f>
        <v>0.53241049037249044</v>
      </c>
      <c r="I51" s="119">
        <f>county!CP46/county!$DO46</f>
        <v>0.12706329078054379</v>
      </c>
      <c r="J51" s="119"/>
      <c r="K51" s="119"/>
      <c r="L51" s="76">
        <f>county!CU46/county!$DO46</f>
        <v>0.23794613128550984</v>
      </c>
      <c r="M51" s="76">
        <f>county!CV46/county!$DO46</f>
        <v>6.5288541917567555E-2</v>
      </c>
      <c r="N51" s="401">
        <f>county!DH46/county!GJ46</f>
        <v>1.0349934866789199E-3</v>
      </c>
      <c r="O51" s="402">
        <f>county!DO46/county!GJ46</f>
        <v>1.2594621602812328</v>
      </c>
      <c r="P51" s="403">
        <f>county!BH46/county!DO46</f>
        <v>10.023633091996203</v>
      </c>
    </row>
    <row r="52" spans="1:16" ht="12.75" x14ac:dyDescent="0.2">
      <c r="A52" s="116" t="str">
        <f>county!A47</f>
        <v>NC0049</v>
      </c>
      <c r="B52" s="116" t="str">
        <f>county!B47</f>
        <v>Pender</v>
      </c>
      <c r="C52" s="67">
        <f>county!DK47</f>
        <v>134612</v>
      </c>
      <c r="D52" s="67">
        <f>county!DL47</f>
        <v>116064</v>
      </c>
      <c r="E52" s="67" t="str">
        <f>county!DM47</f>
        <v/>
      </c>
      <c r="F52" s="67" t="str">
        <f>county!DN47</f>
        <v/>
      </c>
      <c r="G52" s="67">
        <f>county!DO47</f>
        <v>250676</v>
      </c>
      <c r="H52" s="119">
        <f>county!CO47/county!$DO47</f>
        <v>0.31200035105075874</v>
      </c>
      <c r="I52" s="119">
        <f>county!CP47/county!$DO47</f>
        <v>7.5527772902072798E-2</v>
      </c>
      <c r="J52" s="119">
        <f>county!CR47/county!$DO47</f>
        <v>3.8571702117474349E-2</v>
      </c>
      <c r="K52" s="119"/>
      <c r="L52" s="76">
        <f>county!CU47/county!$DO47</f>
        <v>0.22405814677113087</v>
      </c>
      <c r="M52" s="76">
        <f>county!CV47/county!$DO47</f>
        <v>8.3984904817373821E-2</v>
      </c>
      <c r="N52" s="401">
        <f>county!DH47/county!GJ47</f>
        <v>0.1011260804659135</v>
      </c>
      <c r="O52" s="402">
        <f>county!DO47/county!GJ47</f>
        <v>4.619989310529129</v>
      </c>
      <c r="P52" s="403">
        <f>county!BH47/county!DO47</f>
        <v>3.0044838756003767</v>
      </c>
    </row>
    <row r="53" spans="1:16" ht="12.75" x14ac:dyDescent="0.2">
      <c r="A53" s="116" t="str">
        <f>county!A48</f>
        <v>NC0062</v>
      </c>
      <c r="B53" s="116" t="str">
        <f>county!B48</f>
        <v>Vance (Perry)</v>
      </c>
      <c r="C53" s="67">
        <f>county!DK48</f>
        <v>130279</v>
      </c>
      <c r="D53" s="67" t="str">
        <f>county!DL48</f>
        <v/>
      </c>
      <c r="E53" s="67" t="str">
        <f>county!DM48</f>
        <v/>
      </c>
      <c r="F53" s="67" t="str">
        <f>county!DN48</f>
        <v/>
      </c>
      <c r="G53" s="67">
        <f>county!DO48</f>
        <v>130279</v>
      </c>
      <c r="H53" s="119">
        <f>county!CO48/county!$DO48</f>
        <v>0.31154675734385434</v>
      </c>
      <c r="I53" s="119">
        <f>county!CP48/county!$DO48</f>
        <v>0.13339832206265015</v>
      </c>
      <c r="J53" s="119">
        <f>county!CR48/county!$DO48</f>
        <v>7.6205681652453575E-2</v>
      </c>
      <c r="K53" s="119"/>
      <c r="L53" s="76">
        <f>county!CU48/county!$DO48</f>
        <v>0.31191519738407569</v>
      </c>
      <c r="M53" s="76">
        <f>county!CV48/county!$DO48</f>
        <v>4.5817054168361744E-2</v>
      </c>
      <c r="N53" s="401">
        <f>county!DH48/county!GJ48</f>
        <v>1.3679980676752817E-2</v>
      </c>
      <c r="O53" s="402">
        <f>county!DO48/county!GJ48</f>
        <v>2.8606969543927452</v>
      </c>
      <c r="P53" s="403">
        <f>county!BH48/county!DO48</f>
        <v>8.1355475556306089</v>
      </c>
    </row>
    <row r="54" spans="1:16" ht="12.75" x14ac:dyDescent="0.2">
      <c r="A54" s="116" t="str">
        <f>county!A49</f>
        <v>NC0044</v>
      </c>
      <c r="B54" s="116" t="str">
        <f>county!B49</f>
        <v>McDowell</v>
      </c>
      <c r="C54" s="67">
        <f>county!DK49</f>
        <v>133915</v>
      </c>
      <c r="D54" s="67">
        <f>county!DL49</f>
        <v>28599</v>
      </c>
      <c r="E54" s="67" t="str">
        <f>county!DM49</f>
        <v/>
      </c>
      <c r="F54" s="67" t="str">
        <f>county!DN49</f>
        <v/>
      </c>
      <c r="G54" s="67">
        <f>county!DO49</f>
        <v>162514</v>
      </c>
      <c r="H54" s="119">
        <f>county!CO49/county!$DO49</f>
        <v>0.35529862042654786</v>
      </c>
      <c r="I54" s="119">
        <f>county!CP49/county!$DO49</f>
        <v>0.11277182273527203</v>
      </c>
      <c r="J54" s="119">
        <f>county!CR49/county!$DO49</f>
        <v>3.5799992616020772E-2</v>
      </c>
      <c r="K54" s="119">
        <f>county!CS49/county!$DO49</f>
        <v>2.3074935082515969E-3</v>
      </c>
      <c r="L54" s="76">
        <f>county!CU49/county!$DO49</f>
        <v>0.14884871457228299</v>
      </c>
      <c r="M54" s="76">
        <f>county!CV49/county!$DO49</f>
        <v>2.9812816126610631E-2</v>
      </c>
      <c r="N54" s="401">
        <f>county!DH49/county!GJ49</f>
        <v>0.1230422584991937</v>
      </c>
      <c r="O54" s="402">
        <f>county!DO49/county!GJ49</f>
        <v>3.5899622258057389</v>
      </c>
      <c r="P54" s="403">
        <f>county!BH49/county!DO49</f>
        <v>4.3648977934208748</v>
      </c>
    </row>
    <row r="55" spans="1:16" ht="12.75" x14ac:dyDescent="0.2">
      <c r="A55" s="116" t="str">
        <f>county!A50</f>
        <v>NC0028</v>
      </c>
      <c r="B55" s="116" t="str">
        <f>county!B50</f>
        <v>Davie</v>
      </c>
      <c r="C55" s="67">
        <f>county!DK50</f>
        <v>97672</v>
      </c>
      <c r="D55" s="67">
        <f>county!DL50</f>
        <v>8007</v>
      </c>
      <c r="E55" s="67" t="str">
        <f>county!DM50</f>
        <v/>
      </c>
      <c r="F55" s="67">
        <f>county!DN50</f>
        <v>6199</v>
      </c>
      <c r="G55" s="67">
        <f>county!DO50</f>
        <v>111878</v>
      </c>
      <c r="H55" s="119">
        <f>county!CO50/county!$DO50</f>
        <v>0.3220293534028138</v>
      </c>
      <c r="I55" s="119">
        <f>county!CP50/county!$DO50</f>
        <v>8.9195373531882949E-2</v>
      </c>
      <c r="J55" s="119">
        <f>county!CR50/county!$DO50</f>
        <v>2.6609342319312109E-2</v>
      </c>
      <c r="K55" s="119">
        <f>county!CS50/county!$DO50</f>
        <v>7.0165716226603982E-3</v>
      </c>
      <c r="L55" s="76">
        <f>county!CU50/county!$DO50</f>
        <v>0.25744114124313983</v>
      </c>
      <c r="M55" s="76">
        <f>county!CV50/county!$DO50</f>
        <v>7.2668442410482842E-2</v>
      </c>
      <c r="N55" s="401">
        <f>county!DH50/county!GJ50</f>
        <v>9.5380388943779065E-2</v>
      </c>
      <c r="O55" s="402">
        <f>county!DO50/county!GJ50</f>
        <v>2.6960503168903776</v>
      </c>
      <c r="P55" s="403">
        <f>county!BH50/county!DO50</f>
        <v>5.4363056186202829</v>
      </c>
    </row>
    <row r="56" spans="1:16" ht="12.75" x14ac:dyDescent="0.2">
      <c r="A56" s="116" t="str">
        <f>county!A51</f>
        <v>NC0109</v>
      </c>
      <c r="B56" s="116" t="str">
        <f>county!B51</f>
        <v>Person</v>
      </c>
      <c r="C56" s="67">
        <f>county!DK51</f>
        <v>130352</v>
      </c>
      <c r="D56" s="67" t="str">
        <f>county!DL51</f>
        <v/>
      </c>
      <c r="E56" s="67" t="str">
        <f>county!DM51</f>
        <v/>
      </c>
      <c r="F56" s="67">
        <f>county!DN51</f>
        <v>48027</v>
      </c>
      <c r="G56" s="67">
        <f>county!DO51</f>
        <v>178379</v>
      </c>
      <c r="H56" s="119">
        <f>county!CO51/county!$DO51</f>
        <v>0.23153510222615892</v>
      </c>
      <c r="I56" s="119">
        <f>county!CP51/county!$DO51</f>
        <v>5.5511018673722802E-2</v>
      </c>
      <c r="J56" s="119">
        <f>county!CR51/county!$DO51</f>
        <v>1.4480404083440316E-2</v>
      </c>
      <c r="K56" s="119">
        <f>county!CS51/county!$DO51</f>
        <v>3.7784716810835357E-3</v>
      </c>
      <c r="L56" s="76">
        <f>county!CU51/county!$DO51</f>
        <v>0.38618895722030061</v>
      </c>
      <c r="M56" s="76">
        <f>county!CV51/county!$DO51</f>
        <v>8.7185150718414164E-2</v>
      </c>
      <c r="N56" s="401">
        <f>county!DH51/county!GJ51</f>
        <v>0.1065898360156369</v>
      </c>
      <c r="O56" s="402">
        <f>county!DO51/county!GJ51</f>
        <v>4.5280753414225519</v>
      </c>
      <c r="P56" s="403">
        <f>county!BH51/county!DO51</f>
        <v>2.6642934426137606</v>
      </c>
    </row>
    <row r="57" spans="1:16" ht="12.75" x14ac:dyDescent="0.2">
      <c r="A57" s="116" t="str">
        <f>county!A52</f>
        <v>NC0036</v>
      </c>
      <c r="B57" s="116" t="str">
        <f>county!B52</f>
        <v>Halifax</v>
      </c>
      <c r="C57" s="67">
        <f>county!DK52</f>
        <v>17577</v>
      </c>
      <c r="D57" s="67">
        <f>county!DL52</f>
        <v>99197</v>
      </c>
      <c r="E57" s="67">
        <f>county!DM52</f>
        <v>3103</v>
      </c>
      <c r="F57" s="67">
        <f>county!DN52</f>
        <v>500</v>
      </c>
      <c r="G57" s="67">
        <f>county!DO52</f>
        <v>120377</v>
      </c>
      <c r="H57" s="119">
        <f>county!CO52/county!$DO52</f>
        <v>0.84108259883532566</v>
      </c>
      <c r="I57" s="119">
        <f>county!CP52/county!$DO52</f>
        <v>5.1347018118079034E-2</v>
      </c>
      <c r="J57" s="119"/>
      <c r="K57" s="119"/>
      <c r="L57" s="76">
        <f>county!CU52/county!$DO52</f>
        <v>7.6601011821195081E-2</v>
      </c>
      <c r="M57" s="76">
        <f>county!CV52/county!$DO52</f>
        <v>2.2977811375927294E-2</v>
      </c>
      <c r="N57" s="401">
        <f>county!DH52/county!GJ52</f>
        <v>4.4022062822073179E-4</v>
      </c>
      <c r="O57" s="402">
        <f>county!DO52/county!GJ52</f>
        <v>3.1172022684310017</v>
      </c>
      <c r="P57" s="403">
        <f>county!BH52/county!DO52</f>
        <v>4.7482409430372909</v>
      </c>
    </row>
    <row r="58" spans="1:16" ht="12.75" x14ac:dyDescent="0.2">
      <c r="A58" s="116" t="str">
        <f>county!A53</f>
        <v>NC0016</v>
      </c>
      <c r="B58" s="116" t="str">
        <f>county!B53</f>
        <v>Alexander</v>
      </c>
      <c r="C58" s="67">
        <f>county!DK53</f>
        <v>47191</v>
      </c>
      <c r="D58" s="67" t="str">
        <f>county!DL53</f>
        <v/>
      </c>
      <c r="E58" s="67" t="str">
        <f>county!DM53</f>
        <v/>
      </c>
      <c r="F58" s="67" t="str">
        <f>county!DN53</f>
        <v/>
      </c>
      <c r="G58" s="67">
        <f>county!DO53</f>
        <v>47191</v>
      </c>
      <c r="H58" s="119">
        <f>county!CO53/county!$DO53</f>
        <v>0.34576508232501962</v>
      </c>
      <c r="I58" s="119">
        <f>county!CP53/county!$DO53</f>
        <v>8.319382933186413E-2</v>
      </c>
      <c r="J58" s="119">
        <f>county!CR53/county!$DO53</f>
        <v>6.4927634506579651E-2</v>
      </c>
      <c r="K58" s="119"/>
      <c r="L58" s="76">
        <f>county!CU53/county!$DO53</f>
        <v>0.29064864063062873</v>
      </c>
      <c r="M58" s="76">
        <f>county!CV53/county!$DO53</f>
        <v>6.1770252802441146E-2</v>
      </c>
      <c r="N58" s="401">
        <f>county!DH53/county!GJ53</f>
        <v>2.9442466743395518E-3</v>
      </c>
      <c r="O58" s="402">
        <f>county!DO53/county!GJ53</f>
        <v>1.2631085891705254</v>
      </c>
      <c r="P58" s="403">
        <f>county!BH53/county!DO53</f>
        <v>9.1151066940730221</v>
      </c>
    </row>
    <row r="59" spans="1:16" ht="12.75" x14ac:dyDescent="0.2">
      <c r="A59" s="116" t="str">
        <f>county!A54</f>
        <v>NC0058</v>
      </c>
      <c r="B59" s="116" t="str">
        <f>county!B54</f>
        <v>Scotland</v>
      </c>
      <c r="C59" s="67">
        <f>county!DK54</f>
        <v>55137</v>
      </c>
      <c r="D59" s="67">
        <f>county!DL54</f>
        <v>0</v>
      </c>
      <c r="E59" s="67">
        <f>county!DM54</f>
        <v>3562</v>
      </c>
      <c r="F59" s="67">
        <f>county!DN54</f>
        <v>0</v>
      </c>
      <c r="G59" s="67">
        <f>county!DO54</f>
        <v>58699</v>
      </c>
      <c r="H59" s="119">
        <f>county!CO54/county!$DO54</f>
        <v>0.33808071687762992</v>
      </c>
      <c r="I59" s="119">
        <f>county!CP54/county!$DO54</f>
        <v>8.223308744612344E-2</v>
      </c>
      <c r="J59" s="119">
        <f>county!CR54/county!$DO54</f>
        <v>6.303344179628273E-2</v>
      </c>
      <c r="K59" s="119">
        <f>county!CS54/county!$DO54</f>
        <v>3.6286819196238436E-3</v>
      </c>
      <c r="L59" s="76">
        <f>county!CU54/county!$DO54</f>
        <v>0.22685224620521643</v>
      </c>
      <c r="M59" s="76">
        <f>county!CV54/county!$DO54</f>
        <v>5.030750097957376E-2</v>
      </c>
      <c r="N59" s="401">
        <f>county!DH54/county!GJ54</f>
        <v>1.67642289828785E-3</v>
      </c>
      <c r="O59" s="402">
        <f>county!DO54/county!GJ54</f>
        <v>1.6131860279770247</v>
      </c>
      <c r="P59" s="403">
        <f>county!BH54/county!DO54</f>
        <v>6.1812637353276889</v>
      </c>
    </row>
    <row r="60" spans="1:16" ht="12.75" x14ac:dyDescent="0.2">
      <c r="A60" s="116" t="str">
        <f>county!A55</f>
        <v>NC0017</v>
      </c>
      <c r="B60" s="116" t="str">
        <f>county!B55</f>
        <v>Bladen</v>
      </c>
      <c r="C60" s="67">
        <f>county!DK55</f>
        <v>37016</v>
      </c>
      <c r="D60" s="67">
        <f>county!DL55</f>
        <v>20815</v>
      </c>
      <c r="E60" s="67">
        <f>county!DM55</f>
        <v>3450</v>
      </c>
      <c r="F60" s="67">
        <f>county!DN55</f>
        <v>4465</v>
      </c>
      <c r="G60" s="67">
        <f>county!DO55</f>
        <v>65746</v>
      </c>
      <c r="H60" s="119">
        <f>county!CO55/county!$DO55</f>
        <v>0.58657560916253459</v>
      </c>
      <c r="I60" s="119">
        <f>county!CP55/county!$DO55</f>
        <v>9.6964073860006689E-2</v>
      </c>
      <c r="J60" s="119"/>
      <c r="K60" s="119"/>
      <c r="L60" s="76">
        <f>county!CU55/county!$DO55</f>
        <v>0.18265750007605025</v>
      </c>
      <c r="M60" s="76">
        <f>county!CV55/county!$DO55</f>
        <v>2.5993976819882577E-2</v>
      </c>
      <c r="N60" s="401">
        <f>county!DH55/county!GJ55</f>
        <v>3.15825413987367E-3</v>
      </c>
      <c r="O60" s="402">
        <f>county!DO55/county!GJ55</f>
        <v>1.8706538439651739</v>
      </c>
      <c r="P60" s="403">
        <f>county!BH55/county!DO55</f>
        <v>7.3976971983086424</v>
      </c>
    </row>
    <row r="61" spans="1:16" ht="12.75" x14ac:dyDescent="0.2">
      <c r="A61" s="116" t="str">
        <f>county!A56</f>
        <v>NC0060</v>
      </c>
      <c r="B61" s="116" t="str">
        <f>county!B56</f>
        <v>Transylvania</v>
      </c>
      <c r="C61" s="67">
        <f>county!DK56</f>
        <v>341323</v>
      </c>
      <c r="D61" s="67" t="str">
        <f>county!DL56</f>
        <v/>
      </c>
      <c r="E61" s="67">
        <f>county!DM56</f>
        <v>11692</v>
      </c>
      <c r="F61" s="67" t="str">
        <f>county!DN56</f>
        <v/>
      </c>
      <c r="G61" s="67">
        <f>county!DO56</f>
        <v>353015</v>
      </c>
      <c r="H61" s="119">
        <f>county!CO56/county!$DO56</f>
        <v>0.29034743566137416</v>
      </c>
      <c r="I61" s="119">
        <f>county!CP56/county!$DO56</f>
        <v>0.12631191309151169</v>
      </c>
      <c r="J61" s="119">
        <f>county!CR56/county!$DO56</f>
        <v>3.687378723283713E-2</v>
      </c>
      <c r="K61" s="119">
        <f>county!CS56/county!$DO56</f>
        <v>4.2859368582071587E-3</v>
      </c>
      <c r="L61" s="76">
        <f>county!CU56/county!$DO56</f>
        <v>0.16189397051116808</v>
      </c>
      <c r="M61" s="76">
        <f>county!CV56/county!$DO56</f>
        <v>6.2898177131283373E-2</v>
      </c>
      <c r="N61" s="401">
        <f>county!DH56/county!GJ56</f>
        <v>0.49935219500436889</v>
      </c>
      <c r="O61" s="402">
        <f>county!DO56/county!GJ56</f>
        <v>10.636506071288681</v>
      </c>
      <c r="P61" s="403">
        <f>county!BH56/county!DO56</f>
        <v>3.4595272155574124</v>
      </c>
    </row>
    <row r="62" spans="1:16" ht="12.75" x14ac:dyDescent="0.2">
      <c r="A62" s="116" t="str">
        <f>county!A57</f>
        <v>NC0107</v>
      </c>
      <c r="B62" s="116" t="str">
        <f>county!B57</f>
        <v>Caswell</v>
      </c>
      <c r="C62" s="67">
        <f>county!DK57</f>
        <v>61602</v>
      </c>
      <c r="D62" s="67" t="str">
        <f>county!DL57</f>
        <v/>
      </c>
      <c r="E62" s="67" t="str">
        <f>county!DM57</f>
        <v/>
      </c>
      <c r="F62" s="67" t="str">
        <f>county!DN57</f>
        <v/>
      </c>
      <c r="G62" s="67">
        <f>county!DO57</f>
        <v>61602</v>
      </c>
      <c r="H62" s="119">
        <f>county!CO57/county!$DO57</f>
        <v>0.27698776013765786</v>
      </c>
      <c r="I62" s="119">
        <f>county!CP57/county!$DO57</f>
        <v>7.3406707574429408E-2</v>
      </c>
      <c r="J62" s="119">
        <f>county!CR57/county!$DO57</f>
        <v>3.2515178078633813E-2</v>
      </c>
      <c r="K62" s="119">
        <f>county!CS57/county!$DO57</f>
        <v>4.3018083828447132E-3</v>
      </c>
      <c r="L62" s="76">
        <f>county!CU57/county!$DO57</f>
        <v>0.35591376903347294</v>
      </c>
      <c r="M62" s="76">
        <f>county!CV57/county!$DO57</f>
        <v>8.9883445342683679E-2</v>
      </c>
      <c r="N62" s="401">
        <f>county!DH57/county!GJ57</f>
        <v>2.3984378316423992E-2</v>
      </c>
      <c r="O62" s="402">
        <f>county!DO57/county!GJ57</f>
        <v>2.6150188903510632</v>
      </c>
      <c r="P62" s="403">
        <f>county!BH57/county!DO57</f>
        <v>4.2790656147527679</v>
      </c>
    </row>
    <row r="63" spans="1:16" ht="12.75" x14ac:dyDescent="0.2">
      <c r="A63" s="116" t="str">
        <f>county!A58</f>
        <v>NC0043</v>
      </c>
      <c r="B63" s="116" t="str">
        <f>county!B58</f>
        <v>Madison</v>
      </c>
      <c r="C63" s="67">
        <f>county!DK58</f>
        <v>72315</v>
      </c>
      <c r="D63" s="67">
        <f>county!DL58</f>
        <v>81723</v>
      </c>
      <c r="E63" s="67" t="str">
        <f>county!DM58</f>
        <v/>
      </c>
      <c r="F63" s="67" t="str">
        <f>county!DN58</f>
        <v/>
      </c>
      <c r="G63" s="67">
        <f>county!DO58</f>
        <v>154038</v>
      </c>
      <c r="H63" s="119">
        <f>county!CO58/county!$DO58</f>
        <v>0.253359560627897</v>
      </c>
      <c r="I63" s="119">
        <f>county!CP58/county!$DO58</f>
        <v>6.8866123943442534E-2</v>
      </c>
      <c r="J63" s="119">
        <f>county!CR58/county!$DO58</f>
        <v>1.6359599579324584E-2</v>
      </c>
      <c r="K63" s="119">
        <f>county!CS58/county!$DO58</f>
        <v>2.7720432620522207E-3</v>
      </c>
      <c r="L63" s="76">
        <f>county!CU58/county!$DO58</f>
        <v>0.13621963411625704</v>
      </c>
      <c r="M63" s="76">
        <f>county!CV58/county!$DO58</f>
        <v>2.1157117075007465E-2</v>
      </c>
      <c r="N63" s="401">
        <f>county!DH58/county!GJ58</f>
        <v>7.7754598900056891E-3</v>
      </c>
      <c r="O63" s="402">
        <f>county!DO58/county!GJ58</f>
        <v>7.3031481130286364</v>
      </c>
      <c r="P63" s="403">
        <f>county!BH58/county!DO58</f>
        <v>2.7814110803827625</v>
      </c>
    </row>
    <row r="64" spans="1:16" ht="12.75" x14ac:dyDescent="0.2">
      <c r="A64" s="116" t="str">
        <f>county!A59</f>
        <v>NC0101</v>
      </c>
      <c r="B64" s="116" t="str">
        <f>county!B59</f>
        <v>Warren</v>
      </c>
      <c r="C64" s="67">
        <f>county!DK59</f>
        <v>50596</v>
      </c>
      <c r="D64" s="67">
        <f>county!DL59</f>
        <v>0</v>
      </c>
      <c r="E64" s="67">
        <f>county!DM59</f>
        <v>0</v>
      </c>
      <c r="F64" s="67">
        <f>county!DN59</f>
        <v>0</v>
      </c>
      <c r="G64" s="67">
        <f>county!DO59</f>
        <v>50596</v>
      </c>
      <c r="H64" s="119">
        <f>county!CO59/county!$DO59</f>
        <v>0.33652857933433472</v>
      </c>
      <c r="I64" s="119">
        <f>county!CP59/county!$DO59</f>
        <v>0.11330935251798561</v>
      </c>
      <c r="J64" s="119">
        <f>county!CR59/county!$DO59</f>
        <v>1.9507470946319869E-2</v>
      </c>
      <c r="K64" s="119">
        <f>county!CS59/county!$DO59</f>
        <v>6.5222547236935726E-4</v>
      </c>
      <c r="L64" s="76">
        <f>county!CU59/county!$DO59</f>
        <v>0.19610245869238674</v>
      </c>
      <c r="M64" s="76">
        <f>county!CV59/county!$DO59</f>
        <v>4.0694916594197168E-2</v>
      </c>
      <c r="N64" s="401">
        <f>county!DH59/county!GJ59</f>
        <v>1.5906680805938492E-2</v>
      </c>
      <c r="O64" s="402">
        <f>county!DO59/county!GJ59</f>
        <v>2.4388315819917095</v>
      </c>
      <c r="P64" s="403">
        <f>county!BH59/county!DO59</f>
        <v>8.7363230294884975</v>
      </c>
    </row>
    <row r="65" spans="1:16" ht="12.75" x14ac:dyDescent="0.2">
      <c r="A65" s="116" t="str">
        <f>county!A60</f>
        <v>NC0051</v>
      </c>
      <c r="B65" s="116" t="str">
        <f>county!B60</f>
        <v>Polk</v>
      </c>
      <c r="C65" s="67">
        <f>county!DK60</f>
        <v>87354</v>
      </c>
      <c r="D65" s="67">
        <f>county!DL60</f>
        <v>11371</v>
      </c>
      <c r="E65" s="67">
        <f>county!DM60</f>
        <v>12158</v>
      </c>
      <c r="F65" s="67" t="str">
        <f>county!DN60</f>
        <v/>
      </c>
      <c r="G65" s="67">
        <f>county!DO60</f>
        <v>110883</v>
      </c>
      <c r="H65" s="119">
        <f>county!CO60/county!$DO60</f>
        <v>0.37023709675964755</v>
      </c>
      <c r="I65" s="119">
        <f>county!CP60/county!$DO60</f>
        <v>0.14510790653211042</v>
      </c>
      <c r="J65" s="119"/>
      <c r="K65" s="119"/>
      <c r="L65" s="76">
        <f>county!CU60/county!$DO60</f>
        <v>0.14611798021337807</v>
      </c>
      <c r="M65" s="76">
        <f>county!CV60/county!$DO60</f>
        <v>3.6299522920555903E-2</v>
      </c>
      <c r="N65" s="401">
        <f>county!DH60/county!GJ60</f>
        <v>2.3993732249534814E-3</v>
      </c>
      <c r="O65" s="402">
        <f>county!DO60/county!GJ60</f>
        <v>5.429585740867692</v>
      </c>
      <c r="P65" s="403">
        <f>county!BH60/county!DO60</f>
        <v>4.5435278627021276</v>
      </c>
    </row>
    <row r="66" spans="1:16" ht="13.5" customHeight="1" thickBot="1" x14ac:dyDescent="0.25">
      <c r="A66" s="687" t="s">
        <v>3071</v>
      </c>
      <c r="B66" s="688"/>
      <c r="C66" s="383">
        <f>SUM(C8:C65)</f>
        <v>12041246</v>
      </c>
      <c r="D66" s="383">
        <f t="shared" ref="D66:G66" si="0">SUM(D8:D65)</f>
        <v>31740063</v>
      </c>
      <c r="E66" s="383">
        <f t="shared" si="0"/>
        <v>321941</v>
      </c>
      <c r="F66" s="383">
        <f t="shared" si="0"/>
        <v>888820</v>
      </c>
      <c r="G66" s="383">
        <f t="shared" si="0"/>
        <v>44992070</v>
      </c>
      <c r="H66" s="132">
        <f>AVERAGE(H8:H65)</f>
        <v>0.32394585165070511</v>
      </c>
      <c r="I66" s="132">
        <f t="shared" ref="I66:M66" si="1">AVERAGE(I8:I65)</f>
        <v>0.10138031283243933</v>
      </c>
      <c r="J66" s="132">
        <f t="shared" si="1"/>
        <v>3.4557716453227479E-2</v>
      </c>
      <c r="K66" s="132">
        <f t="shared" si="1"/>
        <v>3.5343320387227414E-3</v>
      </c>
      <c r="L66" s="132">
        <f t="shared" si="1"/>
        <v>0.25280704850815833</v>
      </c>
      <c r="M66" s="132">
        <f t="shared" si="1"/>
        <v>6.0183793027164138E-2</v>
      </c>
      <c r="N66" s="404">
        <f>AVERAGE(N8:N65)</f>
        <v>0.12541118005384444</v>
      </c>
      <c r="O66" s="405">
        <f t="shared" ref="O66:P66" si="2">AVERAGE(O8:O65)</f>
        <v>4.1742371612614697</v>
      </c>
      <c r="P66" s="412">
        <f t="shared" si="2"/>
        <v>4.8270775953033871</v>
      </c>
    </row>
    <row r="67" spans="1:16" ht="14.25" thickTop="1" thickBot="1" x14ac:dyDescent="0.25">
      <c r="A67" s="676" t="s">
        <v>2886</v>
      </c>
      <c r="B67" s="677"/>
      <c r="C67" s="155"/>
      <c r="D67" s="155"/>
      <c r="E67" s="155"/>
      <c r="F67" s="156"/>
      <c r="G67" s="156"/>
      <c r="H67" s="71"/>
      <c r="I67" s="71"/>
      <c r="J67" s="71"/>
      <c r="K67" s="71"/>
      <c r="L67" s="71"/>
      <c r="M67" s="71"/>
      <c r="N67" s="407"/>
      <c r="O67" s="71"/>
      <c r="P67" s="408"/>
    </row>
    <row r="68" spans="1:16" ht="13.5" thickTop="1" x14ac:dyDescent="0.2">
      <c r="A68" s="121" t="str">
        <f>regional!A3</f>
        <v>NC0015</v>
      </c>
      <c r="B68" s="121" t="str">
        <f>regional!B3</f>
        <v>Sandhill</v>
      </c>
      <c r="C68" s="67" t="str">
        <f>regional!DK3</f>
        <v/>
      </c>
      <c r="D68" s="67">
        <f>regional!DL3</f>
        <v>500697</v>
      </c>
      <c r="E68" s="67">
        <f>regional!DM3</f>
        <v>56058</v>
      </c>
      <c r="F68" s="67">
        <f>regional!DN3</f>
        <v>42425</v>
      </c>
      <c r="G68" s="67">
        <f>regional!DO3</f>
        <v>599180</v>
      </c>
      <c r="H68" s="119">
        <f>regional!CO3/regional!$DO3</f>
        <v>0.31625721819820424</v>
      </c>
      <c r="I68" s="119">
        <f>regional!CP3/regional!$DO3</f>
        <v>6.5718148135785567E-2</v>
      </c>
      <c r="J68" s="119">
        <f>regional!CR3/regional!$DO3</f>
        <v>1.8371774758837077E-2</v>
      </c>
      <c r="K68" s="119">
        <f>regional!CS3/regional!$DO3</f>
        <v>4.2725057578690877E-4</v>
      </c>
      <c r="L68" s="76">
        <f>regional!CU3/regional!$DO3</f>
        <v>0.288225574952435</v>
      </c>
      <c r="M68" s="76">
        <f>regional!CV3/regional!$DO3</f>
        <v>5.8344737808338064E-2</v>
      </c>
      <c r="N68" s="401">
        <f>regional!DH3/regional!GJ3</f>
        <v>4.8329885364136165E-3</v>
      </c>
      <c r="O68" s="402">
        <f>regional!DO3/regional!GJ3</f>
        <v>2.620660697962272</v>
      </c>
      <c r="P68" s="403">
        <f>regional!BH3/regional!DO3</f>
        <v>4.3766580994025164</v>
      </c>
    </row>
    <row r="69" spans="1:16" ht="12.75" x14ac:dyDescent="0.2">
      <c r="A69" s="121" t="str">
        <f>regional!A4</f>
        <v>NC0006</v>
      </c>
      <c r="B69" s="121" t="str">
        <f>regional!B4</f>
        <v>CPC</v>
      </c>
      <c r="C69" s="67">
        <f>regional!DK4</f>
        <v>0</v>
      </c>
      <c r="D69" s="67">
        <f>regional!DL4</f>
        <v>287969</v>
      </c>
      <c r="E69" s="67">
        <f>regional!DM4</f>
        <v>0</v>
      </c>
      <c r="F69" s="67">
        <f>regional!DN4</f>
        <v>0</v>
      </c>
      <c r="G69" s="67">
        <f>regional!DO4</f>
        <v>287969</v>
      </c>
      <c r="H69" s="119">
        <f>regional!CO4/regional!$DO4</f>
        <v>0.93522913924762729</v>
      </c>
      <c r="I69" s="119">
        <f>regional!CP4/regional!$DO4</f>
        <v>0.27814799509669441</v>
      </c>
      <c r="J69" s="119">
        <f>regional!CR4/regional!$DO4</f>
        <v>4.1685042487212165E-2</v>
      </c>
      <c r="K69" s="119">
        <f>regional!CS4/regional!$DO4</f>
        <v>1.1657504800863982E-2</v>
      </c>
      <c r="L69" s="76">
        <f>regional!CU4/regional!$DO4</f>
        <v>0.41213463949244539</v>
      </c>
      <c r="M69" s="76">
        <f>regional!CV4/regional!$DO4</f>
        <v>0.10640728689546444</v>
      </c>
      <c r="N69" s="401">
        <f>regional!DH4/regional!GJ4</f>
        <v>2.2693749698292739E-2</v>
      </c>
      <c r="O69" s="402">
        <f>regional!DO4/regional!GJ4</f>
        <v>1.5445749011741106</v>
      </c>
      <c r="P69" s="403">
        <f>regional!BH4/regional!DO4</f>
        <v>11.104285530734211</v>
      </c>
    </row>
    <row r="70" spans="1:16" ht="12.75" x14ac:dyDescent="0.2">
      <c r="A70" s="121" t="str">
        <f>regional!A5</f>
        <v>NC0013</v>
      </c>
      <c r="B70" s="121" t="str">
        <f>regional!B5</f>
        <v>Northwestern</v>
      </c>
      <c r="C70" s="67" t="str">
        <f>regional!DK5</f>
        <v/>
      </c>
      <c r="D70" s="67">
        <f>regional!DL5</f>
        <v>514853</v>
      </c>
      <c r="E70" s="67">
        <f>regional!DM5</f>
        <v>5842</v>
      </c>
      <c r="F70" s="67">
        <f>regional!DN5</f>
        <v>0</v>
      </c>
      <c r="G70" s="67">
        <f>regional!DO5</f>
        <v>520695</v>
      </c>
      <c r="H70" s="119">
        <f>regional!CO5/regional!$DO5</f>
        <v>0.40444406034242697</v>
      </c>
      <c r="I70" s="119">
        <f>regional!CP5/regional!$DO5</f>
        <v>6.9243991204063798E-2</v>
      </c>
      <c r="J70" s="119"/>
      <c r="K70" s="119"/>
      <c r="L70" s="76">
        <f>regional!CU5/regional!$DO5</f>
        <v>0.35073699574607015</v>
      </c>
      <c r="M70" s="76">
        <f>regional!CV5/regional!$DO5</f>
        <v>7.7819068744658576E-2</v>
      </c>
      <c r="N70" s="401">
        <f>regional!DH5/regional!GJ5</f>
        <v>4.4508622920735007E-2</v>
      </c>
      <c r="O70" s="402">
        <f>regional!DO5/regional!GJ5</f>
        <v>3.0626955744300401</v>
      </c>
      <c r="P70" s="403">
        <f>regional!BH5/regional!DO5</f>
        <v>4.4578784125063615</v>
      </c>
    </row>
    <row r="71" spans="1:16" ht="12.75" x14ac:dyDescent="0.2">
      <c r="A71" s="121" t="str">
        <f>regional!A6</f>
        <v>NC0002</v>
      </c>
      <c r="B71" s="121" t="str">
        <f>regional!B6</f>
        <v>Appalachian</v>
      </c>
      <c r="C71" s="67">
        <f>regional!DK6</f>
        <v>0</v>
      </c>
      <c r="D71" s="67">
        <f>regional!DL6</f>
        <v>688785</v>
      </c>
      <c r="E71" s="67" t="str">
        <f>regional!DM6</f>
        <v/>
      </c>
      <c r="F71" s="67">
        <f>regional!DN6</f>
        <v>6408</v>
      </c>
      <c r="G71" s="67">
        <f>regional!DO6</f>
        <v>695193</v>
      </c>
      <c r="H71" s="119">
        <f>regional!CO6/regional!$DO6</f>
        <v>0.3161582467027142</v>
      </c>
      <c r="I71" s="119">
        <f>regional!CP6/regional!$DO6</f>
        <v>9.3550999506611832E-2</v>
      </c>
      <c r="J71" s="119">
        <f>regional!CR6/regional!$DO6</f>
        <v>4.5043606595578496E-2</v>
      </c>
      <c r="K71" s="119">
        <f>regional!CS6/regional!$DO6</f>
        <v>7.3360922794101782E-4</v>
      </c>
      <c r="L71" s="76">
        <f>regional!CU6/regional!$DO6</f>
        <v>0.22503247299670739</v>
      </c>
      <c r="M71" s="76">
        <f>regional!CV6/regional!$DO6</f>
        <v>4.3865516482473214E-2</v>
      </c>
      <c r="N71" s="401">
        <f>regional!DH6/regional!GJ6</f>
        <v>5.4322293087409566E-2</v>
      </c>
      <c r="O71" s="402">
        <f>regional!DO6/regional!GJ6</f>
        <v>4.6525166808322682</v>
      </c>
      <c r="P71" s="403">
        <f>regional!BH6/regional!DO6</f>
        <v>2.8712271268554201</v>
      </c>
    </row>
    <row r="72" spans="1:16" ht="12.75" x14ac:dyDescent="0.2">
      <c r="A72" s="121" t="str">
        <f>regional!A7</f>
        <v>NC0007</v>
      </c>
      <c r="B72" s="121" t="str">
        <f>regional!B7</f>
        <v>East Albemarle</v>
      </c>
      <c r="C72" s="67">
        <f>regional!DK7</f>
        <v>127598</v>
      </c>
      <c r="D72" s="67">
        <f>regional!DL7</f>
        <v>337184</v>
      </c>
      <c r="E72" s="67">
        <f>regional!DM7</f>
        <v>8466</v>
      </c>
      <c r="F72" s="67">
        <f>regional!DN7</f>
        <v>0</v>
      </c>
      <c r="G72" s="67">
        <f>regional!DO7</f>
        <v>473248</v>
      </c>
      <c r="H72" s="119">
        <f>regional!CO7/regional!$DO7</f>
        <v>0.30752797687470418</v>
      </c>
      <c r="I72" s="119">
        <f>regional!CP7/regional!$DO7</f>
        <v>0.1095641186016634</v>
      </c>
      <c r="J72" s="119">
        <f>regional!CR7/regional!$DO7</f>
        <v>2.2554770437487322E-2</v>
      </c>
      <c r="K72" s="119">
        <f>regional!CS7/regional!$DO7</f>
        <v>1.8954121306376361E-3</v>
      </c>
      <c r="L72" s="76">
        <f>regional!CU7/regional!$DO7</f>
        <v>0.28634458043140171</v>
      </c>
      <c r="M72" s="76">
        <f>regional!CV7/regional!$DO7</f>
        <v>4.3011275272161739E-2</v>
      </c>
      <c r="N72" s="401">
        <f>regional!DH7/regional!GJ7</f>
        <v>0.20571057160643011</v>
      </c>
      <c r="O72" s="402">
        <f>regional!DO7/regional!GJ7</f>
        <v>4.3323446482844483</v>
      </c>
      <c r="P72" s="403">
        <f>regional!BH7/regional!DO7</f>
        <v>5.0227998850496993</v>
      </c>
    </row>
    <row r="73" spans="1:16" ht="12.75" x14ac:dyDescent="0.2">
      <c r="A73" s="121" t="str">
        <f>regional!A8</f>
        <v>NC0012</v>
      </c>
      <c r="B73" s="121" t="str">
        <f>regional!B8</f>
        <v>Neuse</v>
      </c>
      <c r="C73" s="67">
        <f>regional!DK8</f>
        <v>164064</v>
      </c>
      <c r="D73" s="67">
        <f>regional!DL8</f>
        <v>138526</v>
      </c>
      <c r="E73" s="67">
        <f>regional!DM8</f>
        <v>0</v>
      </c>
      <c r="F73" s="67">
        <f>regional!DN8</f>
        <v>0</v>
      </c>
      <c r="G73" s="67">
        <f>regional!DO8</f>
        <v>302590</v>
      </c>
      <c r="H73" s="119">
        <f>regional!CO8/regional!$DO8</f>
        <v>0.34001784593013651</v>
      </c>
      <c r="I73" s="119">
        <f>regional!CP8/regional!$DO8</f>
        <v>0.18644700750190027</v>
      </c>
      <c r="J73" s="119">
        <f>regional!CR8/regional!$DO8</f>
        <v>1.90951452460425E-2</v>
      </c>
      <c r="K73" s="119">
        <f>regional!CS8/regional!$DO8</f>
        <v>2.6418586205756964E-2</v>
      </c>
      <c r="L73" s="76">
        <f>regional!CU8/regional!$DO8</f>
        <v>0.15436729568062393</v>
      </c>
      <c r="M73" s="76">
        <f>regional!CV8/regional!$DO8</f>
        <v>3.4022935325027266E-2</v>
      </c>
      <c r="N73" s="401">
        <f>regional!DH8/regional!GJ8</f>
        <v>3.2053801476046986E-2</v>
      </c>
      <c r="O73" s="402">
        <f>regional!DO8/regional!GJ8</f>
        <v>3.3035285383641209</v>
      </c>
      <c r="P73" s="403">
        <f>regional!BH8/regional!DO8</f>
        <v>6.5215043458144688</v>
      </c>
    </row>
    <row r="74" spans="1:16" ht="12.75" x14ac:dyDescent="0.2">
      <c r="A74" s="121" t="str">
        <f>regional!A9</f>
        <v>NC0008</v>
      </c>
      <c r="B74" s="121" t="str">
        <f>regional!B9</f>
        <v>Fontana</v>
      </c>
      <c r="C74" s="67">
        <f>regional!DK9</f>
        <v>0</v>
      </c>
      <c r="D74" s="67">
        <f>regional!DL9</f>
        <v>365263</v>
      </c>
      <c r="E74" s="67">
        <f>regional!DM9</f>
        <v>0</v>
      </c>
      <c r="F74" s="67">
        <f>regional!DN9</f>
        <v>9290</v>
      </c>
      <c r="G74" s="67">
        <f>regional!DO9</f>
        <v>374553</v>
      </c>
      <c r="H74" s="119">
        <f>regional!CO9/regional!$DO9</f>
        <v>0.40493868691480245</v>
      </c>
      <c r="I74" s="119">
        <f>regional!CP9/regional!$DO9</f>
        <v>0.12848648922849371</v>
      </c>
      <c r="J74" s="119">
        <f>regional!CR9/regional!$DO9</f>
        <v>2.5526427501581885E-2</v>
      </c>
      <c r="K74" s="119">
        <f>regional!CS9/regional!$DO9</f>
        <v>3.5108516017759838E-3</v>
      </c>
      <c r="L74" s="76">
        <f>regional!CU9/regional!$DO9</f>
        <v>0.26836789453028009</v>
      </c>
      <c r="M74" s="76">
        <f>regional!CV9/regional!$DO9</f>
        <v>5.6477988428873888E-2</v>
      </c>
      <c r="N74" s="401">
        <f>regional!DH9/regional!GJ9</f>
        <v>0.2144057542350094</v>
      </c>
      <c r="O74" s="402">
        <f>regional!DO9/regional!GJ9</f>
        <v>4.1963901586447969</v>
      </c>
      <c r="P74" s="403">
        <f>regional!BH9/regional!DO9</f>
        <v>7.7568675194164776</v>
      </c>
    </row>
    <row r="75" spans="1:16" ht="12.75" x14ac:dyDescent="0.2">
      <c r="A75" s="121" t="str">
        <f>regional!A10</f>
        <v>NC0001</v>
      </c>
      <c r="B75" s="121" t="str">
        <f>regional!B10</f>
        <v>Albemarle</v>
      </c>
      <c r="C75" s="67">
        <f>regional!DK10</f>
        <v>10331</v>
      </c>
      <c r="D75" s="67">
        <f>regional!DL10</f>
        <v>103648</v>
      </c>
      <c r="E75" s="67" t="str">
        <f>regional!DM10</f>
        <v/>
      </c>
      <c r="F75" s="67">
        <f>regional!DN10</f>
        <v>76</v>
      </c>
      <c r="G75" s="67">
        <f>regional!DO10</f>
        <v>114055</v>
      </c>
      <c r="H75" s="119">
        <f>regional!CO10/regional!$DO10</f>
        <v>0.35638946122484766</v>
      </c>
      <c r="I75" s="119">
        <f>regional!CP10/regional!$DO10</f>
        <v>7.8760247249134191E-2</v>
      </c>
      <c r="J75" s="119">
        <f>regional!CR10/regional!$DO10</f>
        <v>3.5517951865328135E-2</v>
      </c>
      <c r="K75" s="119">
        <f>regional!CS10/regional!$DO10</f>
        <v>3.7788786111963525E-3</v>
      </c>
      <c r="L75" s="76">
        <f>regional!CU10/regional!$DO10</f>
        <v>0.25467537591512868</v>
      </c>
      <c r="M75" s="76">
        <f>regional!CV10/regional!$DO10</f>
        <v>5.3649555039235457E-2</v>
      </c>
      <c r="N75" s="401">
        <f>regional!DH10/regional!GJ10</f>
        <v>3.1061412850550232E-3</v>
      </c>
      <c r="O75" s="402">
        <f>regional!DO10/regional!GJ10</f>
        <v>1.4460038541508191</v>
      </c>
      <c r="P75" s="403">
        <f>regional!BH10/regional!DO10</f>
        <v>10.437078602428652</v>
      </c>
    </row>
    <row r="76" spans="1:16" ht="12.75" x14ac:dyDescent="0.2">
      <c r="A76" s="121" t="str">
        <f>regional!A11</f>
        <v>NC0004</v>
      </c>
      <c r="B76" s="121" t="str">
        <f>regional!B11</f>
        <v>BHM</v>
      </c>
      <c r="C76" s="67">
        <f>regional!DK11</f>
        <v>12170</v>
      </c>
      <c r="D76" s="67">
        <f>regional!DL11</f>
        <v>98082</v>
      </c>
      <c r="E76" s="67">
        <f>regional!DM11</f>
        <v>0</v>
      </c>
      <c r="F76" s="67">
        <f>regional!DN11</f>
        <v>17041</v>
      </c>
      <c r="G76" s="67">
        <f>regional!DO11</f>
        <v>127293</v>
      </c>
      <c r="H76" s="119">
        <f>regional!CO11/regional!$DO11</f>
        <v>0.46305767009969129</v>
      </c>
      <c r="I76" s="119">
        <f>regional!CP11/regional!$DO11</f>
        <v>6.4245480898399751E-2</v>
      </c>
      <c r="J76" s="119"/>
      <c r="K76" s="119"/>
      <c r="L76" s="76">
        <f>regional!CU11/regional!$DO11</f>
        <v>0.3073067647081929</v>
      </c>
      <c r="M76" s="76">
        <f>regional!CV11/regional!$DO11</f>
        <v>4.4597896192249374E-2</v>
      </c>
      <c r="N76" s="401">
        <f>regional!DH11/regional!GJ11</f>
        <v>2.1273474178403755E-3</v>
      </c>
      <c r="O76" s="402">
        <f>regional!DO11/regional!GJ11</f>
        <v>1.8675616197183098</v>
      </c>
      <c r="P76" s="403">
        <f>regional!BH11/regional!DO11</f>
        <v>7.4514388065329591</v>
      </c>
    </row>
    <row r="77" spans="1:16" ht="12.75" x14ac:dyDescent="0.2">
      <c r="A77" s="121" t="str">
        <f>regional!A12</f>
        <v>NC0003</v>
      </c>
      <c r="B77" s="121" t="str">
        <f>regional!B12</f>
        <v>AMY</v>
      </c>
      <c r="C77" s="67">
        <f>regional!DK12</f>
        <v>0</v>
      </c>
      <c r="D77" s="67">
        <f>regional!DL12</f>
        <v>158632</v>
      </c>
      <c r="E77" s="67">
        <f>regional!DM12</f>
        <v>160658</v>
      </c>
      <c r="F77" s="67">
        <f>regional!DN12</f>
        <v>25326</v>
      </c>
      <c r="G77" s="67">
        <f>regional!DO12</f>
        <v>344616</v>
      </c>
      <c r="H77" s="119">
        <f>regional!CO12/regional!$DO12</f>
        <v>0.34874468974162548</v>
      </c>
      <c r="I77" s="119">
        <f>regional!CP12/regional!$DO12</f>
        <v>5.8906144810455696E-2</v>
      </c>
      <c r="J77" s="119">
        <f>regional!CR12/regional!$DO12</f>
        <v>0.22139424751027231</v>
      </c>
      <c r="K77" s="119">
        <f>regional!CS12/regional!$DO12</f>
        <v>6.6009703554100796E-2</v>
      </c>
      <c r="L77" s="76">
        <f>regional!CU12/regional!$DO12</f>
        <v>0.23778350395802864</v>
      </c>
      <c r="M77" s="76">
        <f>regional!CV12/regional!$DO12</f>
        <v>0</v>
      </c>
      <c r="N77" s="401">
        <f>regional!DH12/regional!GJ12</f>
        <v>8.540813727986837E-3</v>
      </c>
      <c r="O77" s="402">
        <f>regional!DO12/regional!GJ12</f>
        <v>6.7506905130364947</v>
      </c>
      <c r="P77" s="403">
        <f>regional!BH12/regional!DO12</f>
        <v>2.0653045708846949</v>
      </c>
    </row>
    <row r="78" spans="1:16" ht="12.75" x14ac:dyDescent="0.2">
      <c r="A78" s="121" t="str">
        <f>regional!A13</f>
        <v>NC0011</v>
      </c>
      <c r="B78" s="121" t="str">
        <f>regional!B13</f>
        <v>Nantahala</v>
      </c>
      <c r="C78" s="67">
        <f>regional!DK13</f>
        <v>0</v>
      </c>
      <c r="D78" s="67">
        <f>regional!DL13</f>
        <v>218096</v>
      </c>
      <c r="E78" s="67">
        <f>regional!DM13</f>
        <v>89928</v>
      </c>
      <c r="F78" s="67">
        <f>regional!DN13</f>
        <v>18</v>
      </c>
      <c r="G78" s="67">
        <f>regional!DO13</f>
        <v>308042</v>
      </c>
      <c r="H78" s="119">
        <f>regional!CO13/regional!$DO13</f>
        <v>0.47017939112198986</v>
      </c>
      <c r="I78" s="119">
        <f>regional!CP13/regional!$DO13</f>
        <v>6.276092221190617E-2</v>
      </c>
      <c r="J78" s="119">
        <f>regional!CR13/regional!$DO13</f>
        <v>2.1906103713130027E-2</v>
      </c>
      <c r="K78" s="119">
        <f>regional!CS13/regional!$DO13</f>
        <v>7.1418832496867311E-4</v>
      </c>
      <c r="L78" s="76">
        <f>regional!CU13/regional!$DO13</f>
        <v>0.16831795664227606</v>
      </c>
      <c r="M78" s="76">
        <f>regional!CV13/regional!$DO13</f>
        <v>3.5339336843677162E-2</v>
      </c>
      <c r="N78" s="401">
        <f>regional!DH13/regional!GJ13</f>
        <v>1.0608218712132486E-2</v>
      </c>
      <c r="O78" s="402">
        <f>regional!DO13/regional!GJ13</f>
        <v>6.5486511192839982</v>
      </c>
      <c r="P78" s="403">
        <f>regional!BH13/regional!DO13</f>
        <v>3.3192324423292927</v>
      </c>
    </row>
    <row r="79" spans="1:16" ht="12.75" x14ac:dyDescent="0.2">
      <c r="A79" s="121" t="str">
        <f>regional!A14</f>
        <v>NC0014</v>
      </c>
      <c r="B79" s="121" t="str">
        <f>regional!B14</f>
        <v>Pettigrew</v>
      </c>
      <c r="C79" s="67" t="str">
        <f>regional!DK14</f>
        <v/>
      </c>
      <c r="D79" s="67">
        <f>regional!DL14</f>
        <v>177348</v>
      </c>
      <c r="E79" s="67" t="str">
        <f>regional!DM14</f>
        <v/>
      </c>
      <c r="F79" s="67">
        <f>regional!DN14</f>
        <v>1979</v>
      </c>
      <c r="G79" s="67">
        <f>regional!DO14</f>
        <v>179327</v>
      </c>
      <c r="H79" s="119">
        <f>regional!CO14/regional!$DO14</f>
        <v>0.43067134341175617</v>
      </c>
      <c r="I79" s="119">
        <f>regional!CP14/regional!$DO14</f>
        <v>8.0199858359310081E-2</v>
      </c>
      <c r="J79" s="119"/>
      <c r="K79" s="119"/>
      <c r="L79" s="76">
        <f>regional!CU14/regional!$DO14</f>
        <v>0.19725417812153218</v>
      </c>
      <c r="M79" s="76">
        <f>regional!CV14/regional!$DO14</f>
        <v>4.8944107691535572E-2</v>
      </c>
      <c r="N79" s="401">
        <f>regional!DH14/regional!GJ14</f>
        <v>2.9143658515207293E-3</v>
      </c>
      <c r="O79" s="402">
        <f>regional!DO14/regional!GJ14</f>
        <v>3.9295074064335176</v>
      </c>
      <c r="P79" s="403">
        <f>regional!BH14/regional!DO14</f>
        <v>5.7355780222721622</v>
      </c>
    </row>
    <row r="80" spans="1:16" ht="13.5" customHeight="1" thickBot="1" x14ac:dyDescent="0.25">
      <c r="A80" s="687" t="s">
        <v>3071</v>
      </c>
      <c r="B80" s="688"/>
      <c r="C80" s="383">
        <f>SUM(C68:C79)</f>
        <v>314163</v>
      </c>
      <c r="D80" s="383">
        <f>SUM(D68:D79)</f>
        <v>3589083</v>
      </c>
      <c r="E80" s="383">
        <f>SUM(E68:E79)</f>
        <v>320952</v>
      </c>
      <c r="F80" s="383">
        <f>SUM(F68:F79)</f>
        <v>102563</v>
      </c>
      <c r="G80" s="383">
        <f>SUM(G68:G79)</f>
        <v>4326761</v>
      </c>
      <c r="H80" s="132">
        <f>AVERAGE(H68:H79)</f>
        <v>0.42446797748421056</v>
      </c>
      <c r="I80" s="409">
        <f>AVERAGE(I68:I79)</f>
        <v>0.10633595023370156</v>
      </c>
      <c r="J80" s="409">
        <f t="shared" ref="J80:K80" si="3">AVERAGE(J68:J79)</f>
        <v>5.0121674457274432E-2</v>
      </c>
      <c r="K80" s="409">
        <f t="shared" si="3"/>
        <v>1.2793998337003145E-2</v>
      </c>
      <c r="L80" s="409">
        <f>AVERAGE(L68:L79)</f>
        <v>0.26254560276459354</v>
      </c>
      <c r="M80" s="409">
        <f>AVERAGE(M68:M79)</f>
        <v>5.0206642060307893E-2</v>
      </c>
      <c r="N80" s="410">
        <f>AVERAGE(N68:N79)</f>
        <v>5.04853890462394E-2</v>
      </c>
      <c r="O80" s="411">
        <f>AVERAGE(O68:O79)</f>
        <v>3.6879271426929328</v>
      </c>
      <c r="P80" s="412">
        <f>AVERAGE(P68:P79)</f>
        <v>5.9266544470189109</v>
      </c>
    </row>
    <row r="81" spans="1:16" ht="14.25" thickTop="1" thickBot="1" x14ac:dyDescent="0.25">
      <c r="A81" s="111"/>
      <c r="B81" s="317" t="s">
        <v>2887</v>
      </c>
      <c r="C81" s="155"/>
      <c r="D81" s="155"/>
      <c r="E81" s="155"/>
      <c r="F81" s="156"/>
      <c r="G81" s="156"/>
      <c r="H81" s="71"/>
      <c r="I81" s="71"/>
      <c r="J81" s="71"/>
      <c r="K81" s="71"/>
      <c r="L81" s="71"/>
      <c r="M81" s="71"/>
      <c r="N81" s="407"/>
      <c r="O81" s="71"/>
      <c r="P81" s="408"/>
    </row>
    <row r="82" spans="1:16" ht="13.5" thickTop="1" x14ac:dyDescent="0.2">
      <c r="A82" s="117" t="str">
        <f>municipal!A3</f>
        <v>NC0080</v>
      </c>
      <c r="B82" s="117" t="str">
        <f>municipal!B3</f>
        <v>High Point</v>
      </c>
      <c r="C82" s="67">
        <f>municipal!DK3</f>
        <v>844752</v>
      </c>
      <c r="D82" s="67">
        <f>municipal!DL3</f>
        <v>0</v>
      </c>
      <c r="E82" s="67">
        <f>municipal!DM3</f>
        <v>8358</v>
      </c>
      <c r="F82" s="67">
        <f>municipal!DN3</f>
        <v>0</v>
      </c>
      <c r="G82" s="67">
        <f>municipal!DO3</f>
        <v>853110</v>
      </c>
      <c r="H82" s="119">
        <f>municipal!CO3/municipal!$DO3</f>
        <v>0.22359836363423238</v>
      </c>
      <c r="I82" s="119">
        <f>municipal!CP3/municipal!$DO3</f>
        <v>0.1232197489186623</v>
      </c>
      <c r="J82" s="119"/>
      <c r="K82" s="119"/>
      <c r="L82" s="76">
        <f>municipal!CU3/municipal!$DO3</f>
        <v>0.17487780004923165</v>
      </c>
      <c r="M82" s="76">
        <f>municipal!CV3/municipal!$DO3</f>
        <v>4.0857568191675166E-2</v>
      </c>
      <c r="N82" s="401">
        <f>municipal!DH3/municipal!GJ3</f>
        <v>0.24244076208021204</v>
      </c>
      <c r="O82" s="402">
        <f>municipal!DO3/municipal!GJ3</f>
        <v>8.0184786593102935</v>
      </c>
      <c r="P82" s="78">
        <f>municipal!BH3/municipal!DO3</f>
        <v>5.0616087022775496</v>
      </c>
    </row>
    <row r="83" spans="1:16" ht="12.75" x14ac:dyDescent="0.2">
      <c r="A83" s="117" t="str">
        <f>municipal!A4</f>
        <v>NC0071</v>
      </c>
      <c r="B83" s="117" t="str">
        <f>municipal!B4</f>
        <v>Chapel Hill</v>
      </c>
      <c r="C83" s="67">
        <f>municipal!DK4</f>
        <v>1081681</v>
      </c>
      <c r="D83" s="67" t="str">
        <f>municipal!DL4</f>
        <v/>
      </c>
      <c r="E83" s="67" t="str">
        <f>municipal!DM4</f>
        <v/>
      </c>
      <c r="F83" s="67" t="str">
        <f>municipal!DN4</f>
        <v/>
      </c>
      <c r="G83" s="67">
        <f>municipal!DO4</f>
        <v>1081681</v>
      </c>
      <c r="H83" s="119">
        <f>municipal!CO4/municipal!$DO4</f>
        <v>0.15613105897209992</v>
      </c>
      <c r="I83" s="119">
        <f>municipal!CP4/municipal!$DO4</f>
        <v>0.10797083428478452</v>
      </c>
      <c r="J83" s="119">
        <f>municipal!CR4/municipal!$DO4</f>
        <v>3.4242997704498832E-2</v>
      </c>
      <c r="K83" s="119">
        <f>municipal!CS4/municipal!$DO4</f>
        <v>1.9719307263416849E-3</v>
      </c>
      <c r="L83" s="76">
        <f>municipal!CU4/municipal!$DO4</f>
        <v>0.37004717657054159</v>
      </c>
      <c r="M83" s="76">
        <f>municipal!CV4/municipal!$DO4</f>
        <v>7.2874535098610402E-2</v>
      </c>
      <c r="N83" s="401">
        <f>municipal!DH4/municipal!GJ4</f>
        <v>0.86809738320595231</v>
      </c>
      <c r="O83" s="402">
        <f>municipal!DO4/municipal!GJ4</f>
        <v>18.249751143054784</v>
      </c>
      <c r="P83" s="78">
        <f>municipal!BH4/municipal!DO4</f>
        <v>1.999899230919282</v>
      </c>
    </row>
    <row r="84" spans="1:16" ht="12.75" x14ac:dyDescent="0.2">
      <c r="A84" s="117" t="str">
        <f>municipal!A5</f>
        <v>NC0079</v>
      </c>
      <c r="B84" s="117" t="str">
        <f>municipal!B5</f>
        <v>Hickory</v>
      </c>
      <c r="C84" s="67">
        <f>municipal!DK5</f>
        <v>307199</v>
      </c>
      <c r="D84" s="67">
        <f>municipal!DL5</f>
        <v>19244</v>
      </c>
      <c r="E84" s="67">
        <f>municipal!DM5</f>
        <v>0</v>
      </c>
      <c r="F84" s="67">
        <f>municipal!DN5</f>
        <v>0</v>
      </c>
      <c r="G84" s="67">
        <f>municipal!DO5</f>
        <v>326443</v>
      </c>
      <c r="H84" s="119">
        <f>municipal!CO5/municipal!$DO5</f>
        <v>0.32858416323829887</v>
      </c>
      <c r="I84" s="119">
        <f>municipal!CP5/municipal!$DO5</f>
        <v>6.6262716615151804E-2</v>
      </c>
      <c r="J84" s="119"/>
      <c r="K84" s="119"/>
      <c r="L84" s="76">
        <f>municipal!CU5/municipal!$DO5</f>
        <v>0.27173809822848094</v>
      </c>
      <c r="M84" s="76">
        <f>municipal!CV5/municipal!$DO5</f>
        <v>5.8264383062280399E-2</v>
      </c>
      <c r="N84" s="401">
        <f>municipal!DH5/municipal!GJ5</f>
        <v>1.2337970478783187E-2</v>
      </c>
      <c r="O84" s="402">
        <f>municipal!DO5/municipal!GJ5</f>
        <v>8.1531257024401214</v>
      </c>
      <c r="P84" s="78">
        <f>municipal!BH5/municipal!DO5</f>
        <v>5.9042834430513134</v>
      </c>
    </row>
    <row r="85" spans="1:16" ht="12.75" x14ac:dyDescent="0.2">
      <c r="A85" s="117" t="str">
        <f>municipal!A6</f>
        <v>NC0083</v>
      </c>
      <c r="B85" s="117" t="str">
        <f>municipal!B6</f>
        <v>Mooresville</v>
      </c>
      <c r="C85" s="67">
        <f>municipal!DK6</f>
        <v>570829</v>
      </c>
      <c r="D85" s="67" t="str">
        <f>municipal!DL6</f>
        <v/>
      </c>
      <c r="E85" s="67" t="str">
        <f>municipal!DM6</f>
        <v/>
      </c>
      <c r="F85" s="67" t="str">
        <f>municipal!DN6</f>
        <v/>
      </c>
      <c r="G85" s="67">
        <f>municipal!DO6</f>
        <v>570829</v>
      </c>
      <c r="H85" s="119">
        <f>municipal!CO6/municipal!$DO6</f>
        <v>0.15749024664128838</v>
      </c>
      <c r="I85" s="119">
        <f>municipal!CP6/municipal!$DO6</f>
        <v>9.4057940293853323E-2</v>
      </c>
      <c r="J85" s="119">
        <f>municipal!CR6/municipal!$DO6</f>
        <v>3.3954126367090672E-2</v>
      </c>
      <c r="K85" s="119">
        <f>municipal!CS6/municipal!$DO6</f>
        <v>3.0972497893414666E-3</v>
      </c>
      <c r="L85" s="76">
        <f>municipal!CU6/municipal!$DO6</f>
        <v>0.2592492672937079</v>
      </c>
      <c r="M85" s="76">
        <f>municipal!CV6/municipal!$DO6</f>
        <v>8.5382837942711384E-2</v>
      </c>
      <c r="N85" s="401">
        <f>municipal!DH6/municipal!GJ6</f>
        <v>0.42705136075301819</v>
      </c>
      <c r="O85" s="402">
        <f>municipal!DO6/municipal!GJ6</f>
        <v>16.686515244526294</v>
      </c>
      <c r="P85" s="78">
        <f>municipal!BH6/municipal!DO6</f>
        <v>3.2786946703828992</v>
      </c>
    </row>
    <row r="86" spans="1:16" ht="12.75" x14ac:dyDescent="0.2">
      <c r="A86" s="117" t="str">
        <f>municipal!A7</f>
        <v>NC0088</v>
      </c>
      <c r="B86" s="117" t="str">
        <f>municipal!B7</f>
        <v>Roanoke Rapids</v>
      </c>
      <c r="C86" s="67">
        <f>municipal!DK7</f>
        <v>41789</v>
      </c>
      <c r="D86" s="67" t="str">
        <f>municipal!DL7</f>
        <v/>
      </c>
      <c r="E86" s="67" t="str">
        <f>municipal!DM7</f>
        <v/>
      </c>
      <c r="F86" s="67" t="str">
        <f>municipal!DN7</f>
        <v/>
      </c>
      <c r="G86" s="67">
        <f>municipal!DO7</f>
        <v>41789</v>
      </c>
      <c r="H86" s="119">
        <f>municipal!CO7/municipal!$DO7</f>
        <v>0.42786379190696117</v>
      </c>
      <c r="I86" s="119">
        <f>municipal!CP7/municipal!$DO7</f>
        <v>6.3102730383593764E-2</v>
      </c>
      <c r="J86" s="119">
        <f>municipal!CR7/municipal!$DO7</f>
        <v>4.6782646150900956E-2</v>
      </c>
      <c r="K86" s="119">
        <f>municipal!CS7/municipal!$DO7</f>
        <v>4.1637751561415682E-3</v>
      </c>
      <c r="L86" s="76">
        <f>municipal!CU7/municipal!$DO7</f>
        <v>0.24267151642776807</v>
      </c>
      <c r="M86" s="76">
        <f>municipal!CV7/municipal!$DO7</f>
        <v>4.2690660221589412E-2</v>
      </c>
      <c r="N86" s="401">
        <f>municipal!DH7/municipal!GJ7</f>
        <v>1.7844624306927537E-3</v>
      </c>
      <c r="O86" s="402">
        <f>municipal!DO7/municipal!GJ7</f>
        <v>2.6632464470078387</v>
      </c>
      <c r="P86" s="78">
        <f>municipal!BH7/municipal!DO7</f>
        <v>5.8922683002704064</v>
      </c>
    </row>
    <row r="87" spans="1:16" ht="12.75" x14ac:dyDescent="0.2">
      <c r="A87" s="117" t="str">
        <f>municipal!A8</f>
        <v>NC0093</v>
      </c>
      <c r="B87" s="117" t="str">
        <f>municipal!B8</f>
        <v>Southern Pines</v>
      </c>
      <c r="C87" s="67">
        <f>municipal!DK8</f>
        <v>119559</v>
      </c>
      <c r="D87" s="67" t="str">
        <f>municipal!DL8</f>
        <v/>
      </c>
      <c r="E87" s="67" t="str">
        <f>municipal!DM8</f>
        <v/>
      </c>
      <c r="F87" s="67" t="str">
        <f>municipal!DN8</f>
        <v/>
      </c>
      <c r="G87" s="67">
        <f>municipal!DO8</f>
        <v>119559</v>
      </c>
      <c r="H87" s="119">
        <f>municipal!CO8/municipal!$DO8</f>
        <v>0.33180270828628544</v>
      </c>
      <c r="I87" s="119">
        <f>municipal!CP8/municipal!$DO8</f>
        <v>9.2439715956138813E-2</v>
      </c>
      <c r="J87" s="119">
        <f>municipal!CR8/municipal!$DO8</f>
        <v>3.0763054224274208E-2</v>
      </c>
      <c r="K87" s="119">
        <f>municipal!CS8/municipal!$DO8</f>
        <v>1.2462466230062144E-3</v>
      </c>
      <c r="L87" s="76">
        <f>municipal!CU8/municipal!$DO8</f>
        <v>0.29305196597495797</v>
      </c>
      <c r="M87" s="76">
        <f>municipal!CV8/municipal!$DO8</f>
        <v>7.0684766516949785E-2</v>
      </c>
      <c r="N87" s="401">
        <f>municipal!DH8/municipal!GJ8</f>
        <v>0.4219432748073409</v>
      </c>
      <c r="O87" s="402">
        <f>municipal!DO8/municipal!GJ8</f>
        <v>9.4986096766505117</v>
      </c>
      <c r="P87" s="78">
        <f>municipal!BH8/municipal!DO8</f>
        <v>6.5245945516439585</v>
      </c>
    </row>
    <row r="88" spans="1:16" ht="12.75" x14ac:dyDescent="0.2">
      <c r="A88" s="117" t="str">
        <f>municipal!A9</f>
        <v>NC0100</v>
      </c>
      <c r="B88" s="117" t="str">
        <f>municipal!B9</f>
        <v>Kings Mtn. (Mauney)</v>
      </c>
      <c r="C88" s="67">
        <f>municipal!DK9</f>
        <v>92657</v>
      </c>
      <c r="D88" s="67" t="str">
        <f>municipal!DL9</f>
        <v/>
      </c>
      <c r="E88" s="67" t="str">
        <f>municipal!DM9</f>
        <v/>
      </c>
      <c r="F88" s="67">
        <f>municipal!DN9</f>
        <v>0</v>
      </c>
      <c r="G88" s="67">
        <f>municipal!DO9</f>
        <v>92657</v>
      </c>
      <c r="H88" s="119">
        <f>municipal!CO9/municipal!$DO9</f>
        <v>0.33000205057362098</v>
      </c>
      <c r="I88" s="119">
        <f>municipal!CP9/municipal!$DO9</f>
        <v>0.10102852455831723</v>
      </c>
      <c r="J88" s="119">
        <f>municipal!CR9/municipal!$DO9</f>
        <v>4.0040148073000423E-2</v>
      </c>
      <c r="K88" s="119">
        <f>municipal!CS9/municipal!$DO9</f>
        <v>1.2950991290458356E-4</v>
      </c>
      <c r="L88" s="76">
        <f>municipal!CU9/municipal!$DO9</f>
        <v>0.36363145795784452</v>
      </c>
      <c r="M88" s="76">
        <f>municipal!CV9/municipal!$DO9</f>
        <v>7.5774091541923438E-2</v>
      </c>
      <c r="N88" s="401">
        <f>municipal!DH9/municipal!GJ9</f>
        <v>0.23362011912640634</v>
      </c>
      <c r="O88" s="402">
        <f>municipal!DO9/municipal!GJ9</f>
        <v>8.760234471022029</v>
      </c>
      <c r="P88" s="78">
        <f>municipal!BH9/municipal!DO9</f>
        <v>5.6355698975792441</v>
      </c>
    </row>
    <row r="89" spans="1:16" ht="12.75" x14ac:dyDescent="0.2">
      <c r="A89" s="117" t="str">
        <f>municipal!A10</f>
        <v>NC0099</v>
      </c>
      <c r="B89" s="117" t="str">
        <f>municipal!B10</f>
        <v>Washington (Brown)</v>
      </c>
      <c r="C89" s="67">
        <f>municipal!DK10</f>
        <v>221054</v>
      </c>
      <c r="D89" s="67">
        <f>municipal!DL10</f>
        <v>0</v>
      </c>
      <c r="E89" s="67">
        <f>municipal!DM10</f>
        <v>0</v>
      </c>
      <c r="F89" s="67">
        <f>municipal!DN10</f>
        <v>0</v>
      </c>
      <c r="G89" s="67">
        <f>municipal!DO10</f>
        <v>221054</v>
      </c>
      <c r="H89" s="119">
        <f>municipal!CO10/municipal!$DO10</f>
        <v>0.13685796230785238</v>
      </c>
      <c r="I89" s="119">
        <f>municipal!CP10/municipal!$DO10</f>
        <v>7.9315461380477167E-2</v>
      </c>
      <c r="J89" s="119">
        <f>municipal!CR10/municipal!$DO10</f>
        <v>2.2442480117980224E-2</v>
      </c>
      <c r="K89" s="119">
        <f>municipal!CS10/municipal!$DO10</f>
        <v>1.1988021026536502E-3</v>
      </c>
      <c r="L89" s="76">
        <f>municipal!CU10/municipal!$DO10</f>
        <v>9.8803912166258015E-2</v>
      </c>
      <c r="M89" s="76">
        <f>municipal!CV10/municipal!$DO10</f>
        <v>2.1605580536882392E-2</v>
      </c>
      <c r="N89" s="401">
        <f>municipal!DH10/municipal!GJ10</f>
        <v>0.14198866563626997</v>
      </c>
      <c r="O89" s="402">
        <f>municipal!DO10/municipal!GJ10</f>
        <v>22.777331272539929</v>
      </c>
      <c r="P89" s="78">
        <f>municipal!BH10/municipal!DO10</f>
        <v>1.9093253232241896</v>
      </c>
    </row>
    <row r="90" spans="1:16" ht="12.75" x14ac:dyDescent="0.2">
      <c r="A90" s="117" t="str">
        <f>municipal!A11</f>
        <v>NC0102</v>
      </c>
      <c r="B90" s="117" t="str">
        <f>municipal!B11</f>
        <v>Nashville (Cooley)</v>
      </c>
      <c r="C90" s="67">
        <f>municipal!DK11</f>
        <v>62894</v>
      </c>
      <c r="D90" s="67">
        <f>municipal!DL11</f>
        <v>0</v>
      </c>
      <c r="E90" s="67">
        <f>municipal!DM11</f>
        <v>0</v>
      </c>
      <c r="F90" s="67">
        <f>municipal!DN11</f>
        <v>0</v>
      </c>
      <c r="G90" s="67">
        <f>municipal!DO11</f>
        <v>62894</v>
      </c>
      <c r="H90" s="119">
        <f>municipal!CO11/municipal!$DO11</f>
        <v>0.23747893280758101</v>
      </c>
      <c r="I90" s="119">
        <f>municipal!CP11/municipal!$DO11</f>
        <v>3.7364454478964609E-2</v>
      </c>
      <c r="J90" s="119">
        <f>municipal!CR11/municipal!$DO11</f>
        <v>4.1180398766178017E-2</v>
      </c>
      <c r="K90" s="119">
        <f>municipal!CS11/municipal!$DO11</f>
        <v>1.6535758577924762E-3</v>
      </c>
      <c r="L90" s="76">
        <f>municipal!CU11/municipal!$DO11</f>
        <v>0.33969854040131015</v>
      </c>
      <c r="M90" s="76">
        <f>municipal!CV11/municipal!$DO11</f>
        <v>2.9716666136674404E-2</v>
      </c>
      <c r="N90" s="401">
        <f>municipal!DH11/municipal!GJ11</f>
        <v>5.9601415533618923E-3</v>
      </c>
      <c r="O90" s="402">
        <f>municipal!DO11/municipal!GJ11</f>
        <v>11.714285714285714</v>
      </c>
      <c r="P90" s="78">
        <f>municipal!BH11/municipal!DO11</f>
        <v>3.1717651922281935</v>
      </c>
    </row>
    <row r="91" spans="1:16" ht="12.75" x14ac:dyDescent="0.2">
      <c r="A91" s="117" t="str">
        <f>municipal!A12</f>
        <v>NC0075</v>
      </c>
      <c r="B91" s="117" t="str">
        <f>municipal!B12</f>
        <v>Farmville</v>
      </c>
      <c r="C91" s="67">
        <f>municipal!DK12</f>
        <v>16573</v>
      </c>
      <c r="D91" s="67" t="str">
        <f>municipal!DL12</f>
        <v/>
      </c>
      <c r="E91" s="67" t="str">
        <f>municipal!DM12</f>
        <v/>
      </c>
      <c r="F91" s="67" t="str">
        <f>municipal!DN12</f>
        <v/>
      </c>
      <c r="G91" s="67">
        <f>municipal!DO12</f>
        <v>16573</v>
      </c>
      <c r="H91" s="119">
        <f>municipal!CO12/municipal!$DO12</f>
        <v>0.34833765763591384</v>
      </c>
      <c r="I91" s="119">
        <f>municipal!CP12/municipal!$DO12</f>
        <v>0.13721112653110482</v>
      </c>
      <c r="J91" s="119"/>
      <c r="K91" s="119"/>
      <c r="L91" s="76">
        <f>municipal!CU12/municipal!$DO12</f>
        <v>0.32498642370120073</v>
      </c>
      <c r="M91" s="76">
        <f>municipal!CV12/municipal!$DO12</f>
        <v>3.0048874675677305E-2</v>
      </c>
      <c r="N91" s="401">
        <f>municipal!DH12/municipal!GJ12</f>
        <v>1.2566560170394037E-2</v>
      </c>
      <c r="O91" s="402">
        <f>municipal!DO12/municipal!GJ12</f>
        <v>3.5299254526091586</v>
      </c>
      <c r="P91" s="78">
        <f>municipal!BH12/municipal!DO12</f>
        <v>15.119833464068062</v>
      </c>
    </row>
    <row r="92" spans="1:16" ht="15.95" customHeight="1" thickBot="1" x14ac:dyDescent="0.25">
      <c r="A92" s="687" t="s">
        <v>3071</v>
      </c>
      <c r="B92" s="688"/>
      <c r="C92" s="413">
        <f>SUM(C82:C91)</f>
        <v>3358987</v>
      </c>
      <c r="D92" s="413">
        <f t="shared" ref="D92:G92" si="4">SUM(D82:D91)</f>
        <v>19244</v>
      </c>
      <c r="E92" s="413">
        <f t="shared" si="4"/>
        <v>8358</v>
      </c>
      <c r="F92" s="413">
        <f t="shared" si="4"/>
        <v>0</v>
      </c>
      <c r="G92" s="413">
        <f t="shared" si="4"/>
        <v>3386589</v>
      </c>
      <c r="H92" s="137">
        <f t="shared" ref="H92:P92" si="5">AVERAGE(H82:H91)</f>
        <v>0.26781469360041343</v>
      </c>
      <c r="I92" s="414">
        <f t="shared" si="5"/>
        <v>9.0197325340104842E-2</v>
      </c>
      <c r="J92" s="414">
        <f t="shared" si="5"/>
        <v>3.5629407343417623E-2</v>
      </c>
      <c r="K92" s="414">
        <f t="shared" si="5"/>
        <v>1.9230128811688063E-3</v>
      </c>
      <c r="L92" s="414">
        <f t="shared" si="5"/>
        <v>0.27387561587713016</v>
      </c>
      <c r="M92" s="414">
        <f t="shared" si="5"/>
        <v>5.2789996392497408E-2</v>
      </c>
      <c r="N92" s="415">
        <f t="shared" si="5"/>
        <v>0.2367790700242432</v>
      </c>
      <c r="O92" s="416">
        <f t="shared" si="5"/>
        <v>11.005150378344666</v>
      </c>
      <c r="P92" s="138">
        <f t="shared" si="5"/>
        <v>5.4497842775645093</v>
      </c>
    </row>
    <row r="93" spans="1:16" ht="17.25" thickTop="1" thickBot="1" x14ac:dyDescent="0.3">
      <c r="A93" s="21"/>
      <c r="B93" s="24"/>
      <c r="C93" s="238"/>
      <c r="D93" s="238"/>
      <c r="E93" s="238"/>
      <c r="F93" s="239"/>
      <c r="G93" s="239"/>
      <c r="H93" s="29"/>
      <c r="I93" s="29"/>
      <c r="J93" s="29"/>
      <c r="K93" s="29"/>
      <c r="L93" s="29"/>
      <c r="M93" s="29"/>
      <c r="N93" s="325"/>
      <c r="O93" s="29"/>
      <c r="P93" s="242"/>
    </row>
    <row r="94" spans="1:16" ht="13.5" customHeight="1" thickTop="1" x14ac:dyDescent="0.2">
      <c r="A94" s="671" t="s">
        <v>3072</v>
      </c>
      <c r="B94" s="672"/>
      <c r="C94" s="165">
        <f>'All data (unlinked)'!DL84</f>
        <v>15714396</v>
      </c>
      <c r="D94" s="165">
        <f>'All data (unlinked)'!DM84</f>
        <v>35348390</v>
      </c>
      <c r="E94" s="165">
        <f>'All data (unlinked)'!DN84</f>
        <v>651251</v>
      </c>
      <c r="F94" s="165">
        <f>'All data (unlinked)'!DO84</f>
        <v>991383</v>
      </c>
      <c r="G94" s="165">
        <f>'All data (unlinked)'!DP84</f>
        <v>52705420</v>
      </c>
      <c r="H94" s="140">
        <f>'All data (unlinked)'!CP84/'All data (unlinked)'!$DP84</f>
        <v>0.25387631860252702</v>
      </c>
      <c r="I94" s="140">
        <f>'All data (unlinked)'!CQ84/'All data (unlinked)'!$DP84</f>
        <v>0.1135815823116484</v>
      </c>
      <c r="J94" s="140">
        <f>'All data (unlinked)'!CS84/'All data (unlinked)'!$DP84</f>
        <v>3.1425667417127122E-2</v>
      </c>
      <c r="K94" s="140">
        <f>'All data (unlinked)'!CT84/'All data (unlinked)'!$DP84</f>
        <v>2.4880363347830263E-3</v>
      </c>
      <c r="L94" s="140">
        <f>'All data (unlinked)'!CV84/'All data (unlinked)'!$DP84</f>
        <v>0.31397694961922323</v>
      </c>
      <c r="M94" s="140">
        <f>'All data (unlinked)'!CW84/'All data (unlinked)'!$DP84</f>
        <v>7.0791334173980591E-2</v>
      </c>
      <c r="N94" s="418">
        <f>'All data (unlinked)'!DI84/'All data (unlinked)'!GK84</f>
        <v>0.19696680948291126</v>
      </c>
      <c r="O94" s="419">
        <f>'All data (unlinked)'!DP84/'All data (unlinked)'!GK84</f>
        <v>5.3972538688032818</v>
      </c>
      <c r="P94" s="141">
        <f>'All data (unlinked)'!BI84/'All data (unlinked)'!DP84</f>
        <v>3.6978150634223197</v>
      </c>
    </row>
    <row r="95" spans="1:16" s="15" customFormat="1" ht="12.75" x14ac:dyDescent="0.2">
      <c r="B95" s="234" t="s">
        <v>3073</v>
      </c>
      <c r="C95" s="420" t="s">
        <v>2899</v>
      </c>
      <c r="D95" s="420" t="s">
        <v>2899</v>
      </c>
      <c r="E95" s="420" t="s">
        <v>2899</v>
      </c>
      <c r="F95" s="420" t="s">
        <v>2899</v>
      </c>
      <c r="G95" s="420" t="s">
        <v>2899</v>
      </c>
      <c r="H95" s="421" t="s">
        <v>3051</v>
      </c>
      <c r="I95" s="421" t="s">
        <v>3051</v>
      </c>
      <c r="J95" s="421"/>
      <c r="K95" s="421"/>
      <c r="L95" s="421" t="s">
        <v>3051</v>
      </c>
      <c r="M95" s="421" t="s">
        <v>3051</v>
      </c>
      <c r="N95" s="421" t="s">
        <v>3051</v>
      </c>
      <c r="O95" s="421"/>
      <c r="P95" s="422" t="s">
        <v>3051</v>
      </c>
    </row>
    <row r="96" spans="1:16" x14ac:dyDescent="0.25">
      <c r="C96" s="240"/>
      <c r="D96" s="240"/>
      <c r="E96" s="240"/>
      <c r="F96" s="240"/>
      <c r="G96" s="240"/>
      <c r="H96" s="27"/>
      <c r="I96" s="27"/>
      <c r="J96" s="27"/>
      <c r="K96" s="27"/>
      <c r="L96" s="53"/>
      <c r="M96" s="53"/>
      <c r="N96" s="227"/>
      <c r="O96" s="227"/>
    </row>
    <row r="97" spans="3:15" x14ac:dyDescent="0.25">
      <c r="C97" s="240"/>
      <c r="D97" s="240"/>
      <c r="E97" s="240"/>
      <c r="F97" s="240"/>
      <c r="G97" s="240"/>
      <c r="H97" s="27"/>
      <c r="I97" s="27"/>
      <c r="J97" s="27"/>
      <c r="K97" s="27"/>
      <c r="L97" s="53"/>
      <c r="M97" s="53"/>
      <c r="N97" s="227"/>
      <c r="O97" s="227"/>
    </row>
    <row r="98" spans="3:15" x14ac:dyDescent="0.25">
      <c r="C98" s="240"/>
      <c r="D98" s="240"/>
      <c r="E98" s="240"/>
      <c r="F98" s="240"/>
      <c r="G98" s="240"/>
      <c r="H98" s="27"/>
      <c r="I98" s="27"/>
      <c r="J98" s="27"/>
      <c r="K98" s="27"/>
      <c r="L98" s="53"/>
      <c r="M98" s="53"/>
      <c r="N98" s="227"/>
      <c r="O98" s="227"/>
    </row>
  </sheetData>
  <mergeCells count="7">
    <mergeCell ref="A92:B92"/>
    <mergeCell ref="A94:B94"/>
    <mergeCell ref="B4:B6"/>
    <mergeCell ref="A67:B67"/>
    <mergeCell ref="C4:G5"/>
    <mergeCell ref="A66:B66"/>
    <mergeCell ref="A80:B80"/>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95"/>
  <sheetViews>
    <sheetView tabSelected="1" topLeftCell="A58" workbookViewId="0">
      <selection activeCell="G94" sqref="G94:H94"/>
    </sheetView>
  </sheetViews>
  <sheetFormatPr defaultColWidth="8.85546875" defaultRowHeight="12.75" x14ac:dyDescent="0.2"/>
  <cols>
    <col min="1" max="1" width="7" customWidth="1"/>
    <col min="2" max="2" width="21" customWidth="1"/>
    <col min="3" max="3" width="12.140625" customWidth="1"/>
    <col min="4" max="4" width="11.42578125" customWidth="1"/>
    <col min="5" max="5" width="11" customWidth="1"/>
    <col min="6" max="6" width="12.140625" style="14" customWidth="1"/>
    <col min="7" max="7" width="12.42578125" customWidth="1"/>
    <col min="8" max="8" width="10.85546875" customWidth="1"/>
    <col min="9" max="9" width="11.85546875" customWidth="1"/>
    <col min="10" max="10" width="12.28515625" customWidth="1"/>
    <col min="11" max="12" width="18" style="229" customWidth="1"/>
    <col min="13" max="13" width="8" style="229" customWidth="1"/>
    <col min="14" max="14" width="9.140625" style="229" customWidth="1"/>
  </cols>
  <sheetData>
    <row r="1" spans="1:14" ht="15" x14ac:dyDescent="0.25">
      <c r="A1" s="27"/>
      <c r="B1" s="27"/>
      <c r="C1" s="27"/>
      <c r="D1" s="27"/>
      <c r="E1" s="27"/>
      <c r="F1" s="53"/>
      <c r="G1" s="27"/>
      <c r="H1" s="45"/>
      <c r="I1" s="27"/>
      <c r="J1" s="45"/>
      <c r="K1" s="44"/>
      <c r="L1" s="44"/>
      <c r="M1" s="44"/>
      <c r="N1" s="218" t="s">
        <v>2883</v>
      </c>
    </row>
    <row r="2" spans="1:14" ht="15.75" x14ac:dyDescent="0.25">
      <c r="A2" s="65" t="s">
        <v>3041</v>
      </c>
      <c r="B2" s="207"/>
      <c r="C2" s="207"/>
      <c r="D2" s="207"/>
      <c r="E2" s="207"/>
      <c r="F2" s="208"/>
      <c r="G2" s="207"/>
      <c r="H2" s="209"/>
      <c r="I2" s="207"/>
      <c r="J2" s="209"/>
      <c r="K2" s="219"/>
      <c r="L2" s="219"/>
      <c r="M2" s="219"/>
      <c r="N2" s="218" t="s">
        <v>5034</v>
      </c>
    </row>
    <row r="3" spans="1:14" ht="15.75" thickBot="1" x14ac:dyDescent="0.3">
      <c r="A3" s="207"/>
      <c r="B3" s="207"/>
      <c r="C3" s="207"/>
      <c r="D3" s="207"/>
      <c r="E3" s="207"/>
      <c r="F3" s="208"/>
      <c r="G3" s="207"/>
      <c r="H3" s="209"/>
      <c r="I3" s="207"/>
      <c r="J3" s="209"/>
      <c r="K3" s="219"/>
      <c r="L3" s="219"/>
      <c r="M3" s="219"/>
      <c r="N3" s="219"/>
    </row>
    <row r="4" spans="1:14" ht="13.5" thickTop="1" x14ac:dyDescent="0.2">
      <c r="A4" s="350"/>
      <c r="B4" s="673"/>
      <c r="C4" s="388" t="s">
        <v>3042</v>
      </c>
      <c r="D4" s="388"/>
      <c r="E4" s="423"/>
      <c r="F4" s="424"/>
      <c r="G4" s="425" t="s">
        <v>3043</v>
      </c>
      <c r="H4" s="426" t="s">
        <v>2984</v>
      </c>
      <c r="I4" s="427"/>
      <c r="J4" s="428" t="s">
        <v>1461</v>
      </c>
      <c r="K4" s="650" t="s">
        <v>5065</v>
      </c>
      <c r="L4" s="650" t="s">
        <v>5065</v>
      </c>
      <c r="M4" s="684" t="s">
        <v>3044</v>
      </c>
      <c r="N4" s="723"/>
    </row>
    <row r="5" spans="1:14" x14ac:dyDescent="0.2">
      <c r="A5" s="355"/>
      <c r="B5" s="710"/>
      <c r="C5" s="429"/>
      <c r="D5" s="429"/>
      <c r="E5" s="429"/>
      <c r="F5" s="101" t="s">
        <v>3020</v>
      </c>
      <c r="G5" s="430" t="s">
        <v>5063</v>
      </c>
      <c r="H5" s="431" t="s">
        <v>2985</v>
      </c>
      <c r="I5" s="432" t="s">
        <v>1461</v>
      </c>
      <c r="J5" s="433" t="s">
        <v>5064</v>
      </c>
      <c r="K5" s="603" t="s">
        <v>5069</v>
      </c>
      <c r="L5" s="603" t="s">
        <v>5067</v>
      </c>
      <c r="M5" s="376" t="s">
        <v>3045</v>
      </c>
      <c r="N5" s="373" t="s">
        <v>3045</v>
      </c>
    </row>
    <row r="6" spans="1:14" ht="13.5" thickBot="1" x14ac:dyDescent="0.25">
      <c r="A6" s="360"/>
      <c r="B6" s="711"/>
      <c r="C6" s="398" t="s">
        <v>3046</v>
      </c>
      <c r="D6" s="398" t="s">
        <v>3047</v>
      </c>
      <c r="E6" s="398" t="s">
        <v>2899</v>
      </c>
      <c r="F6" s="101" t="s">
        <v>2910</v>
      </c>
      <c r="G6" s="430" t="s">
        <v>2985</v>
      </c>
      <c r="H6" s="431" t="s">
        <v>2969</v>
      </c>
      <c r="I6" s="434" t="s">
        <v>5064</v>
      </c>
      <c r="J6" s="435" t="s">
        <v>2969</v>
      </c>
      <c r="K6" s="647" t="s">
        <v>3066</v>
      </c>
      <c r="L6" s="647" t="s">
        <v>5068</v>
      </c>
      <c r="M6" s="379" t="s">
        <v>3048</v>
      </c>
      <c r="N6" s="379" t="s">
        <v>3049</v>
      </c>
    </row>
    <row r="7" spans="1:14" ht="14.25" thickTop="1" thickBot="1" x14ac:dyDescent="0.25">
      <c r="A7" s="365"/>
      <c r="B7" s="317" t="s">
        <v>2885</v>
      </c>
      <c r="C7" s="380"/>
      <c r="D7" s="380"/>
      <c r="E7" s="381"/>
      <c r="F7" s="436"/>
      <c r="G7" s="381"/>
      <c r="H7" s="381"/>
      <c r="I7" s="381"/>
      <c r="J7" s="381"/>
      <c r="K7" s="381"/>
      <c r="L7" s="381"/>
      <c r="M7" s="381"/>
      <c r="N7" s="381"/>
    </row>
    <row r="8" spans="1:14" ht="13.5" thickTop="1" x14ac:dyDescent="0.2">
      <c r="A8" s="116" t="str">
        <f>county!A3</f>
        <v>NC0045</v>
      </c>
      <c r="B8" s="116" t="str">
        <f>county!B3</f>
        <v>Mecklenburg</v>
      </c>
      <c r="C8" s="67">
        <f>county!DQ3</f>
        <v>694839</v>
      </c>
      <c r="D8" s="67">
        <f>county!DR3</f>
        <v>165423</v>
      </c>
      <c r="E8" s="67">
        <f>county!DS3</f>
        <v>860262</v>
      </c>
      <c r="F8" s="76">
        <f>county!DS3/county!GJ3</f>
        <v>0.89369234972620826</v>
      </c>
      <c r="G8" s="8">
        <f>county!DT3</f>
        <v>3044024</v>
      </c>
      <c r="H8" s="437">
        <f>county!DT3/county!GJ3</f>
        <v>3.162316783936721</v>
      </c>
      <c r="I8" s="8">
        <f>county!ER3</f>
        <v>887837</v>
      </c>
      <c r="J8" s="437">
        <f>county!ER3/county!GJ3</f>
        <v>0.92233893244600784</v>
      </c>
      <c r="K8" s="8" t="str">
        <f>county!ES3</f>
        <v>Did not track this year</v>
      </c>
      <c r="L8" s="8">
        <f>county!ET3</f>
        <v>90979</v>
      </c>
      <c r="M8" s="67">
        <f>county!EU3</f>
        <v>9787</v>
      </c>
      <c r="N8" s="160">
        <f>county!EV3</f>
        <v>8297</v>
      </c>
    </row>
    <row r="9" spans="1:14" x14ac:dyDescent="0.2">
      <c r="A9" s="116" t="str">
        <f>county!A4</f>
        <v>NC0063</v>
      </c>
      <c r="B9" s="116" t="str">
        <f>county!B4</f>
        <v>Wake</v>
      </c>
      <c r="C9" s="67">
        <f>county!DQ4</f>
        <v>399326</v>
      </c>
      <c r="D9" s="67" t="str">
        <f>county!DR4</f>
        <v>Doesn't count separate</v>
      </c>
      <c r="E9" s="67">
        <f>county!DS4</f>
        <v>399326</v>
      </c>
      <c r="F9" s="76">
        <f>county!DS4/county!GJ4</f>
        <v>0.42250326141123618</v>
      </c>
      <c r="G9" s="8">
        <f>county!DT4</f>
        <v>3805155</v>
      </c>
      <c r="H9" s="437">
        <f>county!DT4/county!GJ4</f>
        <v>4.026009820736121</v>
      </c>
      <c r="I9" s="8">
        <f>county!ER4</f>
        <v>562575</v>
      </c>
      <c r="J9" s="437">
        <f>county!ER4/county!GJ4</f>
        <v>0.59522738887131366</v>
      </c>
      <c r="K9" s="8" t="str">
        <f>county!ES4</f>
        <v>Did not track this year</v>
      </c>
      <c r="L9" s="8" t="str">
        <f>county!ET4</f>
        <v>Did not track this year</v>
      </c>
      <c r="M9" s="67">
        <f>county!EU4</f>
        <v>2265</v>
      </c>
      <c r="N9" s="160">
        <f>county!EV4</f>
        <v>17177</v>
      </c>
    </row>
    <row r="10" spans="1:14" x14ac:dyDescent="0.2">
      <c r="A10" s="116" t="str">
        <f>county!A5</f>
        <v>NC0035</v>
      </c>
      <c r="B10" s="116" t="str">
        <f>county!B5</f>
        <v>Guilford (Greensboro)</v>
      </c>
      <c r="C10" s="67">
        <f>county!DQ5</f>
        <v>195369</v>
      </c>
      <c r="D10" s="67">
        <f>county!DR5</f>
        <v>54560</v>
      </c>
      <c r="E10" s="67">
        <f>county!DS5</f>
        <v>249929</v>
      </c>
      <c r="F10" s="76">
        <f>county!DS5/county!GJ5</f>
        <v>0.62452897138344976</v>
      </c>
      <c r="G10" s="8">
        <f>county!DT5</f>
        <v>3185136</v>
      </c>
      <c r="H10" s="437">
        <f>county!DT5/county!GJ5</f>
        <v>7.9590992233650182</v>
      </c>
      <c r="I10" s="8">
        <f>county!ER5</f>
        <v>277615</v>
      </c>
      <c r="J10" s="437">
        <f>county!ER5/county!GJ5</f>
        <v>0.69371145561586056</v>
      </c>
      <c r="K10" s="8">
        <f>county!ES5</f>
        <v>63258</v>
      </c>
      <c r="L10" s="8">
        <f>county!ET5</f>
        <v>497</v>
      </c>
      <c r="M10" s="67">
        <f>county!EU5</f>
        <v>605</v>
      </c>
      <c r="N10" s="160">
        <f>county!EV5</f>
        <v>323</v>
      </c>
    </row>
    <row r="11" spans="1:14" x14ac:dyDescent="0.2">
      <c r="A11" s="116" t="str">
        <f>county!A6</f>
        <v>NC0032</v>
      </c>
      <c r="B11" s="116" t="str">
        <f>county!B6</f>
        <v>Forsyth</v>
      </c>
      <c r="C11" s="67">
        <f>county!DQ6</f>
        <v>169503</v>
      </c>
      <c r="D11" s="67">
        <f>county!DR6</f>
        <v>32612</v>
      </c>
      <c r="E11" s="67">
        <f>county!DS6</f>
        <v>202115</v>
      </c>
      <c r="F11" s="76">
        <f>county!DS6/county!GJ6</f>
        <v>0.56539618155115745</v>
      </c>
      <c r="G11" s="8">
        <f>county!DT6</f>
        <v>1475556</v>
      </c>
      <c r="H11" s="437">
        <f>county!DT6/county!GJ6</f>
        <v>4.1277180222393177</v>
      </c>
      <c r="I11" s="8">
        <f>county!ER6</f>
        <v>609409</v>
      </c>
      <c r="J11" s="437">
        <f>county!ER6/county!GJ6</f>
        <v>1.704759773410728</v>
      </c>
      <c r="K11" s="8" t="str">
        <f>county!ES6</f>
        <v>Did not track this year</v>
      </c>
      <c r="L11" s="8" t="str">
        <f>county!ET6</f>
        <v>Did not track this year</v>
      </c>
      <c r="M11" s="67">
        <f>county!EU6</f>
        <v>2722</v>
      </c>
      <c r="N11" s="160">
        <f>county!EV6</f>
        <v>3664</v>
      </c>
    </row>
    <row r="12" spans="1:14" x14ac:dyDescent="0.2">
      <c r="A12" s="116" t="str">
        <f>county!A7</f>
        <v>NC0026</v>
      </c>
      <c r="B12" s="116" t="str">
        <f>county!B7</f>
        <v>Cumberland</v>
      </c>
      <c r="C12" s="67">
        <f>county!DQ7</f>
        <v>177987</v>
      </c>
      <c r="D12" s="67">
        <f>county!DR7</f>
        <v>11390</v>
      </c>
      <c r="E12" s="67">
        <f>county!DS7</f>
        <v>189377</v>
      </c>
      <c r="F12" s="76">
        <f>county!DS7/county!GJ7</f>
        <v>0.57165410424445862</v>
      </c>
      <c r="G12" s="8">
        <f>county!DT7</f>
        <v>1447152</v>
      </c>
      <c r="H12" s="437">
        <f>county!DT7/county!GJ7</f>
        <v>4.3683783155587887</v>
      </c>
      <c r="I12" s="8">
        <f>county!ER7</f>
        <v>320856</v>
      </c>
      <c r="J12" s="437">
        <f>county!ER7/county!GJ7</f>
        <v>0.96853709411100608</v>
      </c>
      <c r="K12" s="8" t="str">
        <f>county!ES7</f>
        <v>Did not track this year</v>
      </c>
      <c r="L12" s="8">
        <f>county!ET7</f>
        <v>8067</v>
      </c>
      <c r="M12" s="67">
        <f>county!EU7</f>
        <v>1776</v>
      </c>
      <c r="N12" s="160">
        <f>county!EV7</f>
        <v>358</v>
      </c>
    </row>
    <row r="13" spans="1:14" x14ac:dyDescent="0.2">
      <c r="A13" s="116" t="str">
        <f>county!A8</f>
        <v>NC0030</v>
      </c>
      <c r="B13" s="116" t="str">
        <f>county!B8</f>
        <v>Durham</v>
      </c>
      <c r="C13" s="67">
        <f>county!DQ8</f>
        <v>151961</v>
      </c>
      <c r="D13" s="67">
        <f>county!DR8</f>
        <v>45661</v>
      </c>
      <c r="E13" s="67">
        <f>county!DS8</f>
        <v>197622</v>
      </c>
      <c r="F13" s="76">
        <f>county!DS8/county!GJ8</f>
        <v>0.71155646450535048</v>
      </c>
      <c r="G13" s="8">
        <f>county!DT8</f>
        <v>1646088</v>
      </c>
      <c r="H13" s="437">
        <f>county!DT8/county!GJ8</f>
        <v>5.9268935520573791</v>
      </c>
      <c r="I13" s="8">
        <f>county!ER8</f>
        <v>224484</v>
      </c>
      <c r="J13" s="437">
        <f>county!ER8/county!GJ8</f>
        <v>0.80827560381950947</v>
      </c>
      <c r="K13" s="8" t="str">
        <f>county!ES8</f>
        <v>Did not track this year</v>
      </c>
      <c r="L13" s="8" t="str">
        <f>county!ET8</f>
        <v>Did not track this year</v>
      </c>
      <c r="M13" s="67">
        <f>county!EU8</f>
        <v>508</v>
      </c>
      <c r="N13" s="160">
        <f>county!EV8</f>
        <v>2482</v>
      </c>
    </row>
    <row r="14" spans="1:14" x14ac:dyDescent="0.2">
      <c r="A14" s="116" t="str">
        <f>county!A9</f>
        <v>NC0019</v>
      </c>
      <c r="B14" s="116" t="str">
        <f>county!B9</f>
        <v>Buncombe</v>
      </c>
      <c r="C14" s="67">
        <f>county!DQ9</f>
        <v>111617</v>
      </c>
      <c r="D14" s="67">
        <f>county!DR9</f>
        <v>21427</v>
      </c>
      <c r="E14" s="67">
        <f>county!DS9</f>
        <v>133044</v>
      </c>
      <c r="F14" s="76">
        <f>county!DS9/county!GJ9</f>
        <v>0.54253184791296261</v>
      </c>
      <c r="G14" s="8">
        <f>county!DT9</f>
        <v>1822870</v>
      </c>
      <c r="H14" s="437">
        <f>county!DT9/county!GJ9</f>
        <v>7.4333681308822808</v>
      </c>
      <c r="I14" s="8">
        <f>county!ER9</f>
        <v>116540</v>
      </c>
      <c r="J14" s="437">
        <f>county!ER9/county!GJ9</f>
        <v>0.47523121340140606</v>
      </c>
      <c r="K14" s="8" t="str">
        <f>county!ES9</f>
        <v>Did not track this year</v>
      </c>
      <c r="L14" s="8" t="str">
        <f>county!ET9</f>
        <v>Did not track this year</v>
      </c>
      <c r="M14" s="67">
        <f>county!EU9</f>
        <v>4825</v>
      </c>
      <c r="N14" s="160">
        <f>county!EV9</f>
        <v>5047</v>
      </c>
    </row>
    <row r="15" spans="1:14" x14ac:dyDescent="0.2">
      <c r="A15" s="116" t="str">
        <f>county!A10</f>
        <v>NC0047</v>
      </c>
      <c r="B15" s="116" t="str">
        <f>county!B10</f>
        <v>New Hanover</v>
      </c>
      <c r="C15" s="67">
        <f>county!DQ10</f>
        <v>85114</v>
      </c>
      <c r="D15" s="67" t="str">
        <f>county!DR10</f>
        <v>Doesn't count separate</v>
      </c>
      <c r="E15" s="67">
        <f>county!DS10</f>
        <v>85114</v>
      </c>
      <c r="F15" s="76">
        <f>county!DS10/county!GJ10</f>
        <v>0.40560220352067705</v>
      </c>
      <c r="G15" s="8">
        <f>county!DT10</f>
        <v>944216</v>
      </c>
      <c r="H15" s="437">
        <f>county!DT10/county!GJ10</f>
        <v>4.4995663486556809</v>
      </c>
      <c r="I15" s="8">
        <f>county!ER10</f>
        <v>191561</v>
      </c>
      <c r="J15" s="437">
        <f>county!ER10/county!GJ10</f>
        <v>0.91286467218817613</v>
      </c>
      <c r="K15" s="8" t="str">
        <f>county!ES10</f>
        <v>Did not track this year</v>
      </c>
      <c r="L15" s="8" t="str">
        <f>county!ET10</f>
        <v>Did not track this year</v>
      </c>
      <c r="M15" s="67">
        <f>county!EU10</f>
        <v>1103</v>
      </c>
      <c r="N15" s="160">
        <f>county!EV10</f>
        <v>2061</v>
      </c>
    </row>
    <row r="16" spans="1:14" x14ac:dyDescent="0.2">
      <c r="A16" s="116" t="str">
        <f>county!A11</f>
        <v>NC0061</v>
      </c>
      <c r="B16" s="116" t="str">
        <f>county!B11</f>
        <v>Union</v>
      </c>
      <c r="C16" s="67">
        <f>county!DQ11</f>
        <v>45602</v>
      </c>
      <c r="D16" s="67">
        <f>county!DR11</f>
        <v>20244</v>
      </c>
      <c r="E16" s="67">
        <f>county!DS11</f>
        <v>65846</v>
      </c>
      <c r="F16" s="76">
        <f>county!DS11/county!GJ11</f>
        <v>0.3167256705275715</v>
      </c>
      <c r="G16" s="8">
        <f>county!DT11</f>
        <v>541771</v>
      </c>
      <c r="H16" s="437">
        <f>county!DT11/county!GJ11</f>
        <v>2.6059712548581984</v>
      </c>
      <c r="I16" s="8">
        <f>county!ER11</f>
        <v>86460</v>
      </c>
      <c r="J16" s="437">
        <f>county!ER11/county!GJ11</f>
        <v>0.41588101743179284</v>
      </c>
      <c r="K16" s="8" t="str">
        <f>county!ES11</f>
        <v>Did not track this year</v>
      </c>
      <c r="L16" s="8" t="str">
        <f>county!ET11</f>
        <v>Did not track this year</v>
      </c>
      <c r="M16" s="67" t="str">
        <f>county!EU11</f>
        <v/>
      </c>
      <c r="N16" s="160" t="str">
        <f>county!EV11</f>
        <v/>
      </c>
    </row>
    <row r="17" spans="1:14" x14ac:dyDescent="0.2">
      <c r="A17" s="116" t="str">
        <f>county!A12</f>
        <v>NC0106</v>
      </c>
      <c r="B17" s="116" t="str">
        <f>county!B12</f>
        <v>Gaston</v>
      </c>
      <c r="C17" s="67">
        <f>county!DQ12</f>
        <v>90063</v>
      </c>
      <c r="D17" s="67">
        <f>county!DR12</f>
        <v>28919</v>
      </c>
      <c r="E17" s="67">
        <f>county!DS12</f>
        <v>118982</v>
      </c>
      <c r="F17" s="76">
        <f>county!DS12/county!GJ12</f>
        <v>0.57300405497818407</v>
      </c>
      <c r="G17" s="8">
        <f>county!DT12</f>
        <v>513339</v>
      </c>
      <c r="H17" s="437">
        <f>county!DT12/county!GJ12</f>
        <v>2.4721834275642198</v>
      </c>
      <c r="I17" s="8">
        <f>county!ER12</f>
        <v>166738</v>
      </c>
      <c r="J17" s="437">
        <f>county!ER12/county!GJ12</f>
        <v>0.80299162998564866</v>
      </c>
      <c r="K17" s="8" t="str">
        <f>county!ES12</f>
        <v>Did not track this year</v>
      </c>
      <c r="L17" s="8" t="str">
        <f>county!ET12</f>
        <v>Did not track this year</v>
      </c>
      <c r="M17" s="67">
        <f>county!EU12</f>
        <v>412</v>
      </c>
      <c r="N17" s="160">
        <f>county!EV12</f>
        <v>1357</v>
      </c>
    </row>
    <row r="18" spans="1:14" x14ac:dyDescent="0.2">
      <c r="A18" s="116" t="str">
        <f>county!A13</f>
        <v>NC0048</v>
      </c>
      <c r="B18" s="116" t="str">
        <f>county!B13</f>
        <v>Onslow</v>
      </c>
      <c r="C18" s="67">
        <f>county!DQ13</f>
        <v>37466</v>
      </c>
      <c r="D18" s="67">
        <f>county!DR13</f>
        <v>11168</v>
      </c>
      <c r="E18" s="67">
        <f>county!DS13</f>
        <v>48634</v>
      </c>
      <c r="F18" s="76">
        <f>county!DS13/county!GJ13</f>
        <v>0.25571674194345567</v>
      </c>
      <c r="G18" s="8">
        <f>county!DT13</f>
        <v>345982</v>
      </c>
      <c r="H18" s="437">
        <f>county!DT13/county!GJ13</f>
        <v>1.819167450982454</v>
      </c>
      <c r="I18" s="8" t="str">
        <f>county!ER13</f>
        <v/>
      </c>
      <c r="J18" s="437"/>
      <c r="K18" s="8" t="str">
        <f>county!ES13</f>
        <v>Did not track this year</v>
      </c>
      <c r="L18" s="8" t="str">
        <f>county!ET13</f>
        <v>Did not track this year</v>
      </c>
      <c r="M18" s="67">
        <f>county!EU13</f>
        <v>659</v>
      </c>
      <c r="N18" s="160">
        <f>county!EV13</f>
        <v>127</v>
      </c>
    </row>
    <row r="19" spans="1:14" x14ac:dyDescent="0.2">
      <c r="A19" s="116" t="str">
        <f>county!A14</f>
        <v>NC0021</v>
      </c>
      <c r="B19" s="116" t="str">
        <f>county!B14</f>
        <v>Cabarrus</v>
      </c>
      <c r="C19" s="67">
        <f>county!DQ14</f>
        <v>49230</v>
      </c>
      <c r="D19" s="67">
        <f>county!DR14</f>
        <v>15444</v>
      </c>
      <c r="E19" s="67">
        <f>county!DS14</f>
        <v>64674</v>
      </c>
      <c r="F19" s="76">
        <f>county!DS14/county!GJ14</f>
        <v>0.35186011338041195</v>
      </c>
      <c r="G19" s="8">
        <f>county!DT14</f>
        <v>420963</v>
      </c>
      <c r="H19" s="437">
        <f>county!DT14/county!GJ14</f>
        <v>2.2902571189188601</v>
      </c>
      <c r="I19" s="8">
        <f>county!ER14</f>
        <v>57234</v>
      </c>
      <c r="J19" s="437">
        <f>county!ER14/county!GJ14</f>
        <v>0.31138265344983296</v>
      </c>
      <c r="K19" s="8" t="str">
        <f>county!ES14</f>
        <v>Did not track this year</v>
      </c>
      <c r="L19" s="8" t="str">
        <f>county!ET14</f>
        <v>Did not track this year</v>
      </c>
      <c r="M19" s="67">
        <f>county!EU14</f>
        <v>132</v>
      </c>
      <c r="N19" s="160">
        <f>county!EV14</f>
        <v>151</v>
      </c>
    </row>
    <row r="20" spans="1:14" x14ac:dyDescent="0.2">
      <c r="A20" s="116" t="str">
        <f>county!A15</f>
        <v>NC0041</v>
      </c>
      <c r="B20" s="116" t="str">
        <f>county!B15</f>
        <v>Johnston</v>
      </c>
      <c r="C20" s="67">
        <f>county!DQ15</f>
        <v>35752</v>
      </c>
      <c r="D20" s="67">
        <f>county!DR15</f>
        <v>6794</v>
      </c>
      <c r="E20" s="67">
        <f>county!DS15</f>
        <v>42546</v>
      </c>
      <c r="F20" s="76">
        <f>county!DS15/county!GJ15</f>
        <v>0.24321311587865069</v>
      </c>
      <c r="G20" s="8">
        <f>county!DT15</f>
        <v>355096</v>
      </c>
      <c r="H20" s="437">
        <f>county!DT15/county!GJ15</f>
        <v>2.0298971606272116</v>
      </c>
      <c r="I20" s="8">
        <f>county!ER15</f>
        <v>127826</v>
      </c>
      <c r="J20" s="437">
        <f>county!ER15/county!GJ15</f>
        <v>0.73071404480572566</v>
      </c>
      <c r="K20" s="8" t="str">
        <f>county!ES15</f>
        <v>Did not track this year</v>
      </c>
      <c r="L20" s="8" t="str">
        <f>county!ET15</f>
        <v>Did not track this year</v>
      </c>
      <c r="M20" s="67">
        <f>county!EU15</f>
        <v>0</v>
      </c>
      <c r="N20" s="160">
        <f>county!EV15</f>
        <v>187</v>
      </c>
    </row>
    <row r="21" spans="1:14" x14ac:dyDescent="0.2">
      <c r="A21" s="116" t="str">
        <f>county!A16</f>
        <v>NC0050</v>
      </c>
      <c r="B21" s="116" t="str">
        <f>county!B16</f>
        <v>Pitt (Sheppard)</v>
      </c>
      <c r="C21" s="67">
        <f>county!DQ16</f>
        <v>47845</v>
      </c>
      <c r="D21" s="67">
        <f>county!DR16</f>
        <v>14831</v>
      </c>
      <c r="E21" s="67">
        <f>county!DS16</f>
        <v>62676</v>
      </c>
      <c r="F21" s="76">
        <f>county!DS16/county!GJ16</f>
        <v>0.37335144215304333</v>
      </c>
      <c r="G21" s="8">
        <f>county!DT16</f>
        <v>488909</v>
      </c>
      <c r="H21" s="437">
        <f>county!DT16/county!GJ16</f>
        <v>2.9123568867126535</v>
      </c>
      <c r="I21" s="8">
        <f>county!ER16</f>
        <v>65838</v>
      </c>
      <c r="J21" s="437">
        <f>county!ER16/county!GJ16</f>
        <v>0.39218699739090029</v>
      </c>
      <c r="K21" s="8" t="str">
        <f>county!ES16</f>
        <v>Did not track this year</v>
      </c>
      <c r="L21" s="8" t="str">
        <f>county!ET16</f>
        <v>Did not track this year</v>
      </c>
      <c r="M21" s="67">
        <f>county!EU16</f>
        <v>108</v>
      </c>
      <c r="N21" s="160">
        <f>county!EV16</f>
        <v>8</v>
      </c>
    </row>
    <row r="22" spans="1:14" x14ac:dyDescent="0.2">
      <c r="A22" s="116" t="str">
        <f>county!A17</f>
        <v>NC0027</v>
      </c>
      <c r="B22" s="116" t="str">
        <f>county!B17</f>
        <v>Davidson</v>
      </c>
      <c r="C22" s="67">
        <f>county!DQ17</f>
        <v>60311</v>
      </c>
      <c r="D22" s="67">
        <f>county!DR17</f>
        <v>28202</v>
      </c>
      <c r="E22" s="67">
        <f>county!DS17</f>
        <v>88513</v>
      </c>
      <c r="F22" s="76">
        <f>county!DS17/county!GJ17</f>
        <v>0.55957491196682241</v>
      </c>
      <c r="G22" s="8">
        <f>county!DT17</f>
        <v>558898</v>
      </c>
      <c r="H22" s="437">
        <f>county!DT17/county!GJ17</f>
        <v>3.5333261684547255</v>
      </c>
      <c r="I22" s="8">
        <f>county!ER17</f>
        <v>219508</v>
      </c>
      <c r="J22" s="437">
        <f>county!ER17/county!GJ17</f>
        <v>1.3877189766024567</v>
      </c>
      <c r="K22" s="8" t="str">
        <f>county!ES17</f>
        <v>Did not track this year</v>
      </c>
      <c r="L22" s="8" t="str">
        <f>county!ET17</f>
        <v>Did not track this year</v>
      </c>
      <c r="M22" s="67">
        <f>county!EU17</f>
        <v>3363</v>
      </c>
      <c r="N22" s="160">
        <f>county!EV17</f>
        <v>2936</v>
      </c>
    </row>
    <row r="23" spans="1:14" x14ac:dyDescent="0.2">
      <c r="A23" s="116" t="str">
        <f>county!A18</f>
        <v>NC0103</v>
      </c>
      <c r="B23" s="116" t="str">
        <f>county!B18</f>
        <v>Alamance</v>
      </c>
      <c r="C23" s="67">
        <f>county!DQ18</f>
        <v>63107</v>
      </c>
      <c r="D23" s="67">
        <f>county!DR18</f>
        <v>11175</v>
      </c>
      <c r="E23" s="67">
        <f>county!DS18</f>
        <v>74282</v>
      </c>
      <c r="F23" s="76">
        <f>county!DS18/county!GJ18</f>
        <v>0.48539857416374244</v>
      </c>
      <c r="G23" s="8">
        <f>county!DT18</f>
        <v>592433</v>
      </c>
      <c r="H23" s="437">
        <f>county!DT18/county!GJ18</f>
        <v>3.871276129985036</v>
      </c>
      <c r="I23" s="8">
        <f>county!ER18</f>
        <v>49379</v>
      </c>
      <c r="J23" s="437">
        <f>county!ER18/county!GJ18</f>
        <v>0.32266896682414903</v>
      </c>
      <c r="K23" s="8">
        <f>county!ES18</f>
        <v>27682</v>
      </c>
      <c r="L23" s="8" t="str">
        <f>county!ET18</f>
        <v>Did not track this year</v>
      </c>
      <c r="M23" s="67">
        <f>county!EU18</f>
        <v>519</v>
      </c>
      <c r="N23" s="160">
        <f>county!EV18</f>
        <v>229</v>
      </c>
    </row>
    <row r="24" spans="1:14" x14ac:dyDescent="0.2">
      <c r="A24" s="116" t="str">
        <f>county!A19</f>
        <v>NC0052</v>
      </c>
      <c r="B24" s="116" t="str">
        <f>county!B19</f>
        <v>Randolph</v>
      </c>
      <c r="C24" s="67">
        <f>county!DQ19</f>
        <v>82017</v>
      </c>
      <c r="D24" s="67">
        <f>county!DR19</f>
        <v>24909</v>
      </c>
      <c r="E24" s="67">
        <f>county!DS19</f>
        <v>106926</v>
      </c>
      <c r="F24" s="76">
        <f>county!DS19/county!GJ19</f>
        <v>0.75056858065421872</v>
      </c>
      <c r="G24" s="8">
        <f>county!DT19</f>
        <v>507547</v>
      </c>
      <c r="H24" s="437">
        <f>county!DT19/county!GJ19</f>
        <v>3.5627333988487995</v>
      </c>
      <c r="I24" s="8">
        <f>county!ER19</f>
        <v>106049</v>
      </c>
      <c r="J24" s="437">
        <f>county!ER19/county!GJ19</f>
        <v>0.74441246665730731</v>
      </c>
      <c r="K24" s="8" t="str">
        <f>county!ES19</f>
        <v>Did not track this year</v>
      </c>
      <c r="L24" s="8" t="str">
        <f>county!ET19</f>
        <v>Did not track this year</v>
      </c>
      <c r="M24" s="67">
        <f>county!EU19</f>
        <v>640</v>
      </c>
      <c r="N24" s="160">
        <f>county!EV19</f>
        <v>810</v>
      </c>
    </row>
    <row r="25" spans="1:14" x14ac:dyDescent="0.2">
      <c r="A25" s="116" t="str">
        <f>county!A20</f>
        <v>NC0055</v>
      </c>
      <c r="B25" s="116" t="str">
        <f>county!B20</f>
        <v>Rowan</v>
      </c>
      <c r="C25" s="67">
        <f>county!DQ20</f>
        <v>56821</v>
      </c>
      <c r="D25" s="67">
        <f>county!DR20</f>
        <v>23862</v>
      </c>
      <c r="E25" s="67">
        <f>county!DS20</f>
        <v>80683</v>
      </c>
      <c r="F25" s="76">
        <f>county!DS20/county!GJ20</f>
        <v>0.58359372739634874</v>
      </c>
      <c r="G25" s="8">
        <f>county!DT20</f>
        <v>394427</v>
      </c>
      <c r="H25" s="437">
        <f>county!DT20/county!GJ20</f>
        <v>2.8529569192489079</v>
      </c>
      <c r="I25" s="8">
        <f>county!ER20</f>
        <v>139761</v>
      </c>
      <c r="J25" s="437">
        <f>county!ER20/county!GJ20</f>
        <v>1.0109148511413939</v>
      </c>
      <c r="K25" s="8" t="str">
        <f>county!ES20</f>
        <v>Did not track this year</v>
      </c>
      <c r="L25" s="8" t="str">
        <f>county!ET20</f>
        <v>Did not track this year</v>
      </c>
      <c r="M25" s="67">
        <f>county!EU20</f>
        <v>478</v>
      </c>
      <c r="N25" s="160">
        <f>county!EV20</f>
        <v>52</v>
      </c>
    </row>
    <row r="26" spans="1:14" x14ac:dyDescent="0.2">
      <c r="A26" s="116" t="str">
        <f>county!A21</f>
        <v>NC0053</v>
      </c>
      <c r="B26" s="116" t="str">
        <f>county!B21</f>
        <v>Robeson</v>
      </c>
      <c r="C26" s="67">
        <f>county!DQ21</f>
        <v>31613</v>
      </c>
      <c r="D26" s="67">
        <f>county!DR21</f>
        <v>10422</v>
      </c>
      <c r="E26" s="67">
        <f>county!DS21</f>
        <v>42035</v>
      </c>
      <c r="F26" s="76">
        <f>county!DS21/county!GJ21</f>
        <v>0.31178145999910994</v>
      </c>
      <c r="G26" s="8">
        <f>county!DT21</f>
        <v>198007</v>
      </c>
      <c r="H26" s="437">
        <f>county!DT21/county!GJ21</f>
        <v>1.4686549672902049</v>
      </c>
      <c r="I26" s="8">
        <f>county!ER21</f>
        <v>43392</v>
      </c>
      <c r="J26" s="437">
        <f>county!ER21/county!GJ21</f>
        <v>0.32184658290190027</v>
      </c>
      <c r="K26" s="8" t="str">
        <f>county!ES21</f>
        <v>Did not track this year</v>
      </c>
      <c r="L26" s="8" t="str">
        <f>county!ET21</f>
        <v>Did not track this year</v>
      </c>
      <c r="M26" s="67">
        <f>county!EU21</f>
        <v>19</v>
      </c>
      <c r="N26" s="160">
        <f>county!EV21</f>
        <v>261</v>
      </c>
    </row>
    <row r="27" spans="1:14" x14ac:dyDescent="0.2">
      <c r="A27" s="116" t="str">
        <f>county!A22</f>
        <v>NC0040</v>
      </c>
      <c r="B27" s="116" t="str">
        <f>county!B22</f>
        <v>Iredell</v>
      </c>
      <c r="C27" s="67">
        <f>county!DQ22</f>
        <v>44359</v>
      </c>
      <c r="D27" s="67">
        <f>county!DR22</f>
        <v>13523</v>
      </c>
      <c r="E27" s="67">
        <f>county!DS22</f>
        <v>57882</v>
      </c>
      <c r="F27" s="76">
        <f>county!DS22/county!GJ22</f>
        <v>0.44876725073654833</v>
      </c>
      <c r="G27" s="8">
        <f>county!DT22</f>
        <v>300891</v>
      </c>
      <c r="H27" s="437">
        <f>county!DT22/county!GJ22</f>
        <v>2.3328500542719803</v>
      </c>
      <c r="I27" s="8">
        <f>county!ER22</f>
        <v>38371</v>
      </c>
      <c r="J27" s="437">
        <f>county!ER22/county!GJ22</f>
        <v>0.29749573577298805</v>
      </c>
      <c r="K27" s="8" t="str">
        <f>county!ES22</f>
        <v>Did not track this year</v>
      </c>
      <c r="L27" s="8" t="str">
        <f>county!ET22</f>
        <v>Did not track this year</v>
      </c>
      <c r="M27" s="67">
        <f>county!EU22</f>
        <v>109</v>
      </c>
      <c r="N27" s="160">
        <f>county!EV22</f>
        <v>179</v>
      </c>
    </row>
    <row r="28" spans="1:14" x14ac:dyDescent="0.2">
      <c r="A28" s="116" t="str">
        <f>county!A23</f>
        <v>NC0065</v>
      </c>
      <c r="B28" s="116" t="str">
        <f>county!B23</f>
        <v>Wayne</v>
      </c>
      <c r="C28" s="67">
        <f>county!DQ23</f>
        <v>27489</v>
      </c>
      <c r="D28" s="67">
        <f>county!DR23</f>
        <v>7922</v>
      </c>
      <c r="E28" s="67">
        <f>county!DS23</f>
        <v>35411</v>
      </c>
      <c r="F28" s="76">
        <f>county!DS23/county!GJ23</f>
        <v>0.28478940976829847</v>
      </c>
      <c r="G28" s="8">
        <f>county!DT23</f>
        <v>316379</v>
      </c>
      <c r="H28" s="437">
        <f>county!DT23/county!GJ23</f>
        <v>2.5444463210043349</v>
      </c>
      <c r="I28" s="8">
        <f>county!ER23</f>
        <v>33050</v>
      </c>
      <c r="J28" s="437">
        <f>county!ER23/county!GJ23</f>
        <v>0.26580130447720379</v>
      </c>
      <c r="K28" s="8" t="str">
        <f>county!ES23</f>
        <v>Did not track this year</v>
      </c>
      <c r="L28" s="8" t="str">
        <f>county!ET23</f>
        <v>Did not track this year</v>
      </c>
      <c r="M28" s="67">
        <f>county!EU23</f>
        <v>97</v>
      </c>
      <c r="N28" s="160">
        <f>county!EV23</f>
        <v>418</v>
      </c>
    </row>
    <row r="29" spans="1:14" x14ac:dyDescent="0.2">
      <c r="A29" s="116" t="str">
        <f>county!A24</f>
        <v>NC0037</v>
      </c>
      <c r="B29" s="116" t="str">
        <f>county!B24</f>
        <v>Harnett</v>
      </c>
      <c r="C29" s="67">
        <f>county!DQ24</f>
        <v>32118</v>
      </c>
      <c r="D29" s="67">
        <f>county!DR24</f>
        <v>6611</v>
      </c>
      <c r="E29" s="67">
        <f>county!DS24</f>
        <v>38729</v>
      </c>
      <c r="F29" s="76">
        <f>county!DS24/county!GJ24</f>
        <v>0.32033912324234903</v>
      </c>
      <c r="G29" s="8">
        <f>county!DT24</f>
        <v>267202</v>
      </c>
      <c r="H29" s="437">
        <f>county!DT24/county!GJ24</f>
        <v>2.2101075268817203</v>
      </c>
      <c r="I29" s="8">
        <f>county!ER24</f>
        <v>4166</v>
      </c>
      <c r="J29" s="437">
        <f>county!ER24/county!GJ24</f>
        <v>3.4458229942100911E-2</v>
      </c>
      <c r="K29" s="8" t="str">
        <f>county!ES24</f>
        <v>Did not track this year</v>
      </c>
      <c r="L29" s="8" t="str">
        <f>county!ET24</f>
        <v>Did not track this year</v>
      </c>
      <c r="M29" s="67">
        <f>county!EU24</f>
        <v>1</v>
      </c>
      <c r="N29" s="160">
        <f>county!EV24</f>
        <v>240</v>
      </c>
    </row>
    <row r="30" spans="1:14" x14ac:dyDescent="0.2">
      <c r="A30" s="116" t="str">
        <f>county!A25</f>
        <v>NC0023</v>
      </c>
      <c r="B30" s="116" t="str">
        <f>county!B25</f>
        <v>Catawba</v>
      </c>
      <c r="C30" s="67">
        <f>county!DQ25</f>
        <v>77194</v>
      </c>
      <c r="D30" s="67">
        <f>county!DR25</f>
        <v>17911</v>
      </c>
      <c r="E30" s="67">
        <f>county!DS25</f>
        <v>95105</v>
      </c>
      <c r="F30" s="76">
        <f>county!DS25/county!GJ25</f>
        <v>0.82414059047305432</v>
      </c>
      <c r="G30" s="8">
        <f>county!DT25</f>
        <v>422078</v>
      </c>
      <c r="H30" s="437">
        <f>county!DT25/county!GJ25</f>
        <v>3.6575533583479927</v>
      </c>
      <c r="I30" s="8">
        <f>county!ER25</f>
        <v>55319</v>
      </c>
      <c r="J30" s="437">
        <f>county!ER25/county!GJ25</f>
        <v>0.47937157167739758</v>
      </c>
      <c r="K30" s="8" t="str">
        <f>county!ES25</f>
        <v>Did not track this year</v>
      </c>
      <c r="L30" s="8" t="str">
        <f>county!ET25</f>
        <v>Did not track this year</v>
      </c>
      <c r="M30" s="67">
        <f>county!EU25</f>
        <v>0</v>
      </c>
      <c r="N30" s="160">
        <f>county!EV25</f>
        <v>133</v>
      </c>
    </row>
    <row r="31" spans="1:14" x14ac:dyDescent="0.2">
      <c r="A31" s="116" t="str">
        <f>county!A26</f>
        <v>NC0018</v>
      </c>
      <c r="B31" s="116" t="str">
        <f>county!B26</f>
        <v>Brunswick</v>
      </c>
      <c r="C31" s="67">
        <f>county!DQ26</f>
        <v>48864</v>
      </c>
      <c r="D31" s="67">
        <f>county!DR26</f>
        <v>8738</v>
      </c>
      <c r="E31" s="67">
        <f>county!DS26</f>
        <v>57602</v>
      </c>
      <c r="F31" s="76">
        <f>county!DS26/county!GJ26</f>
        <v>0.51110460421824122</v>
      </c>
      <c r="G31" s="8">
        <f>county!DT26</f>
        <v>268875</v>
      </c>
      <c r="H31" s="437">
        <f>county!DT26/county!GJ26</f>
        <v>2.3857374823648416</v>
      </c>
      <c r="I31" s="8">
        <f>county!ER26</f>
        <v>56439</v>
      </c>
      <c r="J31" s="437">
        <f>county!ER26/county!GJ26</f>
        <v>0.50078526366225673</v>
      </c>
      <c r="K31" s="8" t="str">
        <f>county!ES26</f>
        <v>Did not track this year</v>
      </c>
      <c r="L31" s="8" t="str">
        <f>county!ET26</f>
        <v>Did not track this year</v>
      </c>
      <c r="M31" s="67">
        <f>county!EU26</f>
        <v>19</v>
      </c>
      <c r="N31" s="160">
        <f>county!EV26</f>
        <v>188</v>
      </c>
    </row>
    <row r="32" spans="1:14" x14ac:dyDescent="0.2">
      <c r="A32" s="116" t="str">
        <f>county!A27</f>
        <v>NC0039</v>
      </c>
      <c r="B32" s="116" t="str">
        <f>county!B27</f>
        <v>Henderson</v>
      </c>
      <c r="C32" s="67">
        <f>county!DQ27</f>
        <v>49530</v>
      </c>
      <c r="D32" s="67">
        <f>county!DR27</f>
        <v>9849</v>
      </c>
      <c r="E32" s="67">
        <f>county!DS27</f>
        <v>59379</v>
      </c>
      <c r="F32" s="76">
        <f>county!DS27/county!GJ27</f>
        <v>0.54808011814657565</v>
      </c>
      <c r="G32" s="8">
        <f>county!DT27</f>
        <v>567812</v>
      </c>
      <c r="H32" s="437">
        <f>county!DT27/county!GJ27</f>
        <v>5.2410190142145101</v>
      </c>
      <c r="I32" s="8">
        <f>county!ER27</f>
        <v>150943</v>
      </c>
      <c r="J32" s="437">
        <f>county!ER27/county!GJ27</f>
        <v>1.3932342625069227</v>
      </c>
      <c r="K32" s="8" t="str">
        <f>county!ES27</f>
        <v>Did not track this year</v>
      </c>
      <c r="L32" s="8" t="str">
        <f>county!ET27</f>
        <v>Did not track this year</v>
      </c>
      <c r="M32" s="67">
        <f>county!EU27</f>
        <v>756</v>
      </c>
      <c r="N32" s="160">
        <f>county!EV27</f>
        <v>814</v>
      </c>
    </row>
    <row r="33" spans="1:14" x14ac:dyDescent="0.2">
      <c r="A33" s="116" t="str">
        <f>county!A28</f>
        <v>NC0054</v>
      </c>
      <c r="B33" s="116" t="str">
        <f>county!B28</f>
        <v>Rockingham</v>
      </c>
      <c r="C33" s="67">
        <f>county!DQ28</f>
        <v>37174</v>
      </c>
      <c r="D33" s="67">
        <f>county!DR28</f>
        <v>16287</v>
      </c>
      <c r="E33" s="67">
        <f>county!DS28</f>
        <v>53461</v>
      </c>
      <c r="F33" s="76">
        <f>county!DS28/county!GJ28</f>
        <v>0.57499166460522499</v>
      </c>
      <c r="G33" s="8">
        <f>county!DT28</f>
        <v>410419</v>
      </c>
      <c r="H33" s="437">
        <f>county!DT28/county!GJ28</f>
        <v>4.4141992105574497</v>
      </c>
      <c r="I33" s="8">
        <f>county!ER28</f>
        <v>82576</v>
      </c>
      <c r="J33" s="437">
        <f>county!ER28/county!GJ28</f>
        <v>0.88813362444475519</v>
      </c>
      <c r="K33" s="8" t="str">
        <f>county!ES28</f>
        <v>Did not track this year</v>
      </c>
      <c r="L33" s="8" t="str">
        <f>county!ET28</f>
        <v>Did not track this year</v>
      </c>
      <c r="M33" s="67">
        <f>county!EU28</f>
        <v>408</v>
      </c>
      <c r="N33" s="160">
        <f>county!EV28</f>
        <v>83</v>
      </c>
    </row>
    <row r="34" spans="1:14" x14ac:dyDescent="0.2">
      <c r="A34" s="116" t="str">
        <f>county!A29</f>
        <v>NC0046</v>
      </c>
      <c r="B34" s="116" t="str">
        <f>county!B29</f>
        <v>Nash (Braswell)</v>
      </c>
      <c r="C34" s="67">
        <f>county!DQ29</f>
        <v>40671</v>
      </c>
      <c r="D34" s="67">
        <f>county!DR29</f>
        <v>17460</v>
      </c>
      <c r="E34" s="67">
        <f>county!DS29</f>
        <v>58131</v>
      </c>
      <c r="F34" s="76">
        <f>county!DS29/county!GJ29</f>
        <v>0.6433338129018692</v>
      </c>
      <c r="G34" s="8">
        <f>county!DT29</f>
        <v>376238</v>
      </c>
      <c r="H34" s="437">
        <f>county!DT29/county!GJ29</f>
        <v>4.163813233878197</v>
      </c>
      <c r="I34" s="8">
        <f>county!ER29</f>
        <v>39778</v>
      </c>
      <c r="J34" s="437">
        <f>county!ER29/county!GJ29</f>
        <v>0.44022178200289952</v>
      </c>
      <c r="K34" s="8" t="str">
        <f>county!ES29</f>
        <v>Did not track this year</v>
      </c>
      <c r="L34" s="8" t="str">
        <f>county!ET29</f>
        <v>Did not track this year</v>
      </c>
      <c r="M34" s="67">
        <f>county!EU29</f>
        <v>2092</v>
      </c>
      <c r="N34" s="160">
        <f>county!EV29</f>
        <v>3960</v>
      </c>
    </row>
    <row r="35" spans="1:14" x14ac:dyDescent="0.2">
      <c r="A35" s="116" t="str">
        <f>county!A30</f>
        <v>NC0020</v>
      </c>
      <c r="B35" s="116" t="str">
        <f>county!B30</f>
        <v>Burke</v>
      </c>
      <c r="C35" s="67">
        <f>county!DQ30</f>
        <v>42832</v>
      </c>
      <c r="D35" s="67">
        <f>county!DR30</f>
        <v>16099</v>
      </c>
      <c r="E35" s="67">
        <f>county!DS30</f>
        <v>58931</v>
      </c>
      <c r="F35" s="76">
        <f>county!DS30/county!GJ30</f>
        <v>0.65489803856198259</v>
      </c>
      <c r="G35" s="8">
        <f>county!DT30</f>
        <v>116997</v>
      </c>
      <c r="H35" s="437">
        <f>county!DT30/county!GJ30</f>
        <v>1.3001833638939824</v>
      </c>
      <c r="I35" s="8">
        <f>county!ER30</f>
        <v>29068</v>
      </c>
      <c r="J35" s="437">
        <f>county!ER30/county!GJ30</f>
        <v>0.32303161638050787</v>
      </c>
      <c r="K35" s="8">
        <f>county!ES30</f>
        <v>9880</v>
      </c>
      <c r="L35" s="8" t="str">
        <f>county!ET30</f>
        <v>Did not track this year</v>
      </c>
      <c r="M35" s="67">
        <f>county!EU30</f>
        <v>70</v>
      </c>
      <c r="N35" s="160">
        <f>county!EV30</f>
        <v>480</v>
      </c>
    </row>
    <row r="36" spans="1:14" x14ac:dyDescent="0.2">
      <c r="A36" s="116" t="str">
        <f>county!A31</f>
        <v>NC0024</v>
      </c>
      <c r="B36" s="116" t="str">
        <f>county!B31</f>
        <v>Cleveland</v>
      </c>
      <c r="C36" s="67">
        <f>county!DQ31</f>
        <v>31314</v>
      </c>
      <c r="D36" s="67" t="str">
        <f>county!DR31</f>
        <v>Doesn't count separate</v>
      </c>
      <c r="E36" s="67">
        <f>county!DS31</f>
        <v>31314</v>
      </c>
      <c r="F36" s="76">
        <f>county!DS31/county!GJ31</f>
        <v>0.35470826112073944</v>
      </c>
      <c r="G36" s="8">
        <f>county!DT31</f>
        <v>150512</v>
      </c>
      <c r="H36" s="437">
        <f>county!DT31/county!GJ31</f>
        <v>1.7049195183561581</v>
      </c>
      <c r="I36" s="8">
        <f>county!ER31</f>
        <v>43951</v>
      </c>
      <c r="J36" s="437">
        <f>county!ER31/county!GJ31</f>
        <v>0.49785344524869451</v>
      </c>
      <c r="K36" s="8" t="str">
        <f>county!ES31</f>
        <v>Did not track this year</v>
      </c>
      <c r="L36" s="8" t="str">
        <f>county!ET31</f>
        <v>Did not track this year</v>
      </c>
      <c r="M36" s="67">
        <f>county!EU31</f>
        <v>122</v>
      </c>
      <c r="N36" s="160">
        <f>county!EV31</f>
        <v>265</v>
      </c>
    </row>
    <row r="37" spans="1:14" x14ac:dyDescent="0.2">
      <c r="A37" s="116" t="str">
        <f>county!A32</f>
        <v>NC0022</v>
      </c>
      <c r="B37" s="116" t="str">
        <f>county!B32</f>
        <v>Caldwell</v>
      </c>
      <c r="C37" s="67">
        <f>county!DQ32</f>
        <v>28784</v>
      </c>
      <c r="D37" s="67">
        <f>county!DR32</f>
        <v>8133</v>
      </c>
      <c r="E37" s="67">
        <f>county!DS32</f>
        <v>36917</v>
      </c>
      <c r="F37" s="76">
        <f>county!DS32/county!GJ32</f>
        <v>0.44709401605890686</v>
      </c>
      <c r="G37" s="8">
        <f>county!DT32</f>
        <v>283828</v>
      </c>
      <c r="H37" s="437">
        <f>county!DT32/county!GJ32</f>
        <v>3.4373811628780082</v>
      </c>
      <c r="I37" s="8">
        <f>county!ER32</f>
        <v>50038</v>
      </c>
      <c r="J37" s="437">
        <f>county!ER32/county!GJ32</f>
        <v>0.60599968511947289</v>
      </c>
      <c r="K37" s="8" t="str">
        <f>county!ES32</f>
        <v>Did not track this year</v>
      </c>
      <c r="L37" s="8" t="str">
        <f>county!ET32</f>
        <v>Did not track this year</v>
      </c>
      <c r="M37" s="67">
        <f>county!EU32</f>
        <v>238</v>
      </c>
      <c r="N37" s="160">
        <f>county!EV32</f>
        <v>147</v>
      </c>
    </row>
    <row r="38" spans="1:14" x14ac:dyDescent="0.2">
      <c r="A38" s="116" t="str">
        <f>county!A33</f>
        <v>NC0108</v>
      </c>
      <c r="B38" s="116" t="str">
        <f>county!B33</f>
        <v>Orange</v>
      </c>
      <c r="C38" s="67">
        <f>county!DQ33</f>
        <v>14412</v>
      </c>
      <c r="D38" s="67">
        <f>county!DR33</f>
        <v>4926</v>
      </c>
      <c r="E38" s="67">
        <f>county!DS33</f>
        <v>19338</v>
      </c>
      <c r="F38" s="76">
        <f>county!DS33/county!GJ33</f>
        <v>0.23511817916545083</v>
      </c>
      <c r="G38" s="8">
        <f>county!DT33</f>
        <v>198240</v>
      </c>
      <c r="H38" s="437">
        <f>county!DT33/county!GJ33</f>
        <v>2.4102713743799242</v>
      </c>
      <c r="I38" s="8">
        <f>county!ER33</f>
        <v>60256</v>
      </c>
      <c r="J38" s="437">
        <f>county!ER33/county!GJ33</f>
        <v>0.73261355899231595</v>
      </c>
      <c r="K38" s="8" t="str">
        <f>county!ES33</f>
        <v>Did not track this year</v>
      </c>
      <c r="L38" s="8" t="str">
        <f>county!ET33</f>
        <v>Did not track this year</v>
      </c>
      <c r="M38" s="67">
        <f>county!EU33</f>
        <v>28</v>
      </c>
      <c r="N38" s="160">
        <f>county!EV33</f>
        <v>810</v>
      </c>
    </row>
    <row r="39" spans="1:14" x14ac:dyDescent="0.2">
      <c r="A39" s="116" t="str">
        <f>county!A34</f>
        <v>NC0066</v>
      </c>
      <c r="B39" s="116" t="str">
        <f>county!B34</f>
        <v>Wilson</v>
      </c>
      <c r="C39" s="67">
        <f>county!DQ34</f>
        <v>38084</v>
      </c>
      <c r="D39" s="67">
        <f>county!DR34</f>
        <v>12626</v>
      </c>
      <c r="E39" s="67">
        <f>county!DS34</f>
        <v>50710</v>
      </c>
      <c r="F39" s="76">
        <f>county!DS34/county!GJ34</f>
        <v>0.61826383808827112</v>
      </c>
      <c r="G39" s="8">
        <f>county!DT34</f>
        <v>228840</v>
      </c>
      <c r="H39" s="437">
        <f>county!DT34/county!GJ34</f>
        <v>2.7900512070226773</v>
      </c>
      <c r="I39" s="8">
        <f>county!ER34</f>
        <v>27168</v>
      </c>
      <c r="J39" s="437">
        <f>county!ER34/county!GJ34</f>
        <v>0.33123628383321141</v>
      </c>
      <c r="K39" s="8" t="str">
        <f>county!ES34</f>
        <v>Did not track this year</v>
      </c>
      <c r="L39" s="8" t="str">
        <f>county!ET34</f>
        <v>Did not track this year</v>
      </c>
      <c r="M39" s="67">
        <f>county!EU34</f>
        <v>407</v>
      </c>
      <c r="N39" s="160">
        <f>county!EV34</f>
        <v>317</v>
      </c>
    </row>
    <row r="40" spans="1:14" x14ac:dyDescent="0.2">
      <c r="A40" s="116" t="str">
        <f>county!A35</f>
        <v>NC0106</v>
      </c>
      <c r="B40" s="116" t="str">
        <f>county!B35</f>
        <v>Lincoln</v>
      </c>
      <c r="C40" s="67">
        <f>county!DQ35</f>
        <v>35950</v>
      </c>
      <c r="D40" s="67">
        <f>county!DR35</f>
        <v>12525</v>
      </c>
      <c r="E40" s="67">
        <f>county!DS35</f>
        <v>48475</v>
      </c>
      <c r="F40" s="76">
        <f>county!DS35/county!GJ35</f>
        <v>0.60965640406479527</v>
      </c>
      <c r="G40" s="8">
        <f>county!DT35</f>
        <v>200661</v>
      </c>
      <c r="H40" s="437">
        <f>county!DT35/county!GJ35</f>
        <v>2.5236568065197704</v>
      </c>
      <c r="I40" s="8">
        <f>county!ER35</f>
        <v>25272</v>
      </c>
      <c r="J40" s="437">
        <f>county!ER35/county!GJ35</f>
        <v>0.31783881678237247</v>
      </c>
      <c r="K40" s="8" t="str">
        <f>county!ES35</f>
        <v>Did not track this year</v>
      </c>
      <c r="L40" s="8" t="str">
        <f>county!ET35</f>
        <v>Did not track this year</v>
      </c>
      <c r="M40" s="67" t="str">
        <f>county!EU35</f>
        <v/>
      </c>
      <c r="N40" s="160">
        <f>county!EV35</f>
        <v>433</v>
      </c>
    </row>
    <row r="41" spans="1:14" x14ac:dyDescent="0.2">
      <c r="A41" s="116" t="str">
        <f>county!A36</f>
        <v>NC0056</v>
      </c>
      <c r="B41" s="116" t="str">
        <f>county!B36</f>
        <v>Rutherford</v>
      </c>
      <c r="C41" s="67">
        <f>county!DQ36</f>
        <v>12963</v>
      </c>
      <c r="D41" s="67">
        <f>county!DR36</f>
        <v>1870</v>
      </c>
      <c r="E41" s="67">
        <f>county!DS36</f>
        <v>14833</v>
      </c>
      <c r="F41" s="76">
        <f>county!DS36/county!GJ36</f>
        <v>0.21802975070555033</v>
      </c>
      <c r="G41" s="8">
        <f>county!DT36</f>
        <v>102865</v>
      </c>
      <c r="H41" s="437">
        <f>county!DT36/county!GJ36</f>
        <v>1.5120090545625589</v>
      </c>
      <c r="I41" s="8">
        <f>county!ER36</f>
        <v>46640</v>
      </c>
      <c r="J41" s="437">
        <f>county!ER36/county!GJ36</f>
        <v>0.68555973659454372</v>
      </c>
      <c r="K41" s="8">
        <f>county!ES36</f>
        <v>1896</v>
      </c>
      <c r="L41" s="8" t="str">
        <f>county!ET36</f>
        <v>Did not track this year</v>
      </c>
      <c r="M41" s="67">
        <f>county!EU36</f>
        <v>386</v>
      </c>
      <c r="N41" s="160">
        <f>county!EV36</f>
        <v>244</v>
      </c>
    </row>
    <row r="42" spans="1:14" x14ac:dyDescent="0.2">
      <c r="A42" s="116" t="str">
        <f>county!A37</f>
        <v>NC0104</v>
      </c>
      <c r="B42" s="116" t="str">
        <f>county!B37</f>
        <v>Chatham</v>
      </c>
      <c r="C42" s="67">
        <f>county!DQ37</f>
        <v>26165</v>
      </c>
      <c r="D42" s="67">
        <f>county!DR37</f>
        <v>4701</v>
      </c>
      <c r="E42" s="67">
        <f>county!DS37</f>
        <v>30866</v>
      </c>
      <c r="F42" s="76">
        <f>county!DS37/county!GJ37</f>
        <v>0.46332822960761355</v>
      </c>
      <c r="G42" s="8">
        <f>county!DT37</f>
        <v>191003</v>
      </c>
      <c r="H42" s="437">
        <f>county!DT37/county!GJ37</f>
        <v>2.8671380107478459</v>
      </c>
      <c r="I42" s="8">
        <f>county!ER37</f>
        <v>30507</v>
      </c>
      <c r="J42" s="437">
        <f>county!ER37/county!GJ37</f>
        <v>0.45793929568585068</v>
      </c>
      <c r="K42" s="8" t="str">
        <f>county!ES37</f>
        <v>Did not track this year</v>
      </c>
      <c r="L42" s="8" t="str">
        <f>county!ET37</f>
        <v>Did not track this year</v>
      </c>
      <c r="M42" s="67">
        <f>county!EU37</f>
        <v>17</v>
      </c>
      <c r="N42" s="160">
        <f>county!EV37</f>
        <v>278</v>
      </c>
    </row>
    <row r="43" spans="1:14" x14ac:dyDescent="0.2">
      <c r="A43" s="116" t="str">
        <f>county!A38</f>
        <v>NC0057</v>
      </c>
      <c r="B43" s="116" t="str">
        <f>county!B38</f>
        <v>Sampson</v>
      </c>
      <c r="C43" s="67">
        <f>county!DQ38</f>
        <v>26488</v>
      </c>
      <c r="D43" s="67">
        <f>county!DR38</f>
        <v>5196</v>
      </c>
      <c r="E43" s="67">
        <f>county!DS38</f>
        <v>31684</v>
      </c>
      <c r="F43" s="76">
        <f>county!DS38/county!GJ38</f>
        <v>0.49412828870416869</v>
      </c>
      <c r="G43" s="8">
        <f>county!DT38</f>
        <v>128452</v>
      </c>
      <c r="H43" s="437">
        <f>county!DT38/county!GJ38</f>
        <v>2.0032750580932923</v>
      </c>
      <c r="I43" s="8">
        <f>county!ER38</f>
        <v>53179</v>
      </c>
      <c r="J43" s="437">
        <f>county!ER38/county!GJ38</f>
        <v>0.82935387782473757</v>
      </c>
      <c r="K43" s="8" t="str">
        <f>county!ES38</f>
        <v>Did not track this year</v>
      </c>
      <c r="L43" s="8" t="str">
        <f>county!ET38</f>
        <v>Did not track this year</v>
      </c>
      <c r="M43" s="67">
        <f>county!EU38</f>
        <v>24</v>
      </c>
      <c r="N43" s="160">
        <f>county!EV38</f>
        <v>120</v>
      </c>
    </row>
    <row r="44" spans="1:14" x14ac:dyDescent="0.2">
      <c r="A44" s="116" t="str">
        <f>county!A39</f>
        <v>NC0033</v>
      </c>
      <c r="B44" s="116" t="str">
        <f>county!B39</f>
        <v>Franklin</v>
      </c>
      <c r="C44" s="67">
        <f>county!DQ39</f>
        <v>22002</v>
      </c>
      <c r="D44" s="67">
        <f>county!DR39</f>
        <v>7935</v>
      </c>
      <c r="E44" s="67">
        <f>county!DS39</f>
        <v>29937</v>
      </c>
      <c r="F44" s="76">
        <f>county!DS39/county!GJ39</f>
        <v>0.48573004721496599</v>
      </c>
      <c r="G44" s="8">
        <f>county!DT39</f>
        <v>173988</v>
      </c>
      <c r="H44" s="437">
        <f>county!DT39/county!GJ39</f>
        <v>2.8229682150795838</v>
      </c>
      <c r="I44" s="8">
        <f>county!ER39</f>
        <v>11787</v>
      </c>
      <c r="J44" s="437">
        <f>county!ER39/county!GJ39</f>
        <v>0.191244949945646</v>
      </c>
      <c r="K44" s="8">
        <f>county!ES39</f>
        <v>4680</v>
      </c>
      <c r="L44" s="8">
        <f>county!ET39</f>
        <v>1560</v>
      </c>
      <c r="M44" s="67">
        <f>county!EU39</f>
        <v>63</v>
      </c>
      <c r="N44" s="160">
        <f>county!EV39</f>
        <v>157</v>
      </c>
    </row>
    <row r="45" spans="1:14" x14ac:dyDescent="0.2">
      <c r="A45" s="116" t="str">
        <f>county!A40</f>
        <v>NC0059</v>
      </c>
      <c r="B45" s="116" t="str">
        <f>county!B40</f>
        <v>Stanly</v>
      </c>
      <c r="C45" s="67">
        <f>county!DQ40</f>
        <v>15998</v>
      </c>
      <c r="D45" s="67">
        <f>county!DR40</f>
        <v>5118</v>
      </c>
      <c r="E45" s="67">
        <f>county!DS40</f>
        <v>21116</v>
      </c>
      <c r="F45" s="76">
        <f>county!DS40/county!GJ40</f>
        <v>0.34824196846757699</v>
      </c>
      <c r="G45" s="8">
        <f>county!DT40</f>
        <v>153748</v>
      </c>
      <c r="H45" s="437">
        <f>county!DT40/county!GJ40</f>
        <v>2.5355894188270995</v>
      </c>
      <c r="I45" s="8">
        <f>county!ER40</f>
        <v>20696</v>
      </c>
      <c r="J45" s="437">
        <f>county!ER40/county!GJ40</f>
        <v>0.34131539019724255</v>
      </c>
      <c r="K45" s="8" t="str">
        <f>county!ES40</f>
        <v>Did not track this year</v>
      </c>
      <c r="L45" s="8" t="str">
        <f>county!ET40</f>
        <v>Did not track this year</v>
      </c>
      <c r="M45" s="67">
        <f>county!EU40</f>
        <v>32</v>
      </c>
      <c r="N45" s="160">
        <f>county!EV40</f>
        <v>45</v>
      </c>
    </row>
    <row r="46" spans="1:14" x14ac:dyDescent="0.2">
      <c r="A46" s="116" t="str">
        <f>county!A41</f>
        <v>NC0029</v>
      </c>
      <c r="B46" s="116" t="str">
        <f>county!B41</f>
        <v>Duplin</v>
      </c>
      <c r="C46" s="67">
        <f>county!DQ41</f>
        <v>16473</v>
      </c>
      <c r="D46" s="67">
        <f>county!DR41</f>
        <v>4674</v>
      </c>
      <c r="E46" s="67">
        <f>county!DS41</f>
        <v>21147</v>
      </c>
      <c r="F46" s="76">
        <f>county!DS41/county!GJ41</f>
        <v>0.35186356073211317</v>
      </c>
      <c r="G46" s="8">
        <f>county!DT41</f>
        <v>53310</v>
      </c>
      <c r="H46" s="437">
        <f>county!DT41/county!GJ41</f>
        <v>0.88702163061564054</v>
      </c>
      <c r="I46" s="8" t="str">
        <f>county!ER41</f>
        <v/>
      </c>
      <c r="J46" s="437"/>
      <c r="K46" s="8" t="str">
        <f>county!ES41</f>
        <v>Did not track this year</v>
      </c>
      <c r="L46" s="8" t="str">
        <f>county!ET41</f>
        <v>Did not track this year</v>
      </c>
      <c r="M46" s="67">
        <f>county!EU41</f>
        <v>8</v>
      </c>
      <c r="N46" s="160">
        <f>county!EV41</f>
        <v>199</v>
      </c>
    </row>
    <row r="47" spans="1:14" x14ac:dyDescent="0.2">
      <c r="A47" s="116" t="str">
        <f>county!A42</f>
        <v>NC0038</v>
      </c>
      <c r="B47" s="116" t="str">
        <f>county!B42</f>
        <v>Haywood</v>
      </c>
      <c r="C47" s="67">
        <f>county!DQ42</f>
        <v>26924</v>
      </c>
      <c r="D47" s="67">
        <f>county!DR42</f>
        <v>4367</v>
      </c>
      <c r="E47" s="67">
        <f>county!DS42</f>
        <v>31291</v>
      </c>
      <c r="F47" s="76">
        <f>county!DS42/county!GJ42</f>
        <v>0.52788649706457924</v>
      </c>
      <c r="G47" s="8">
        <f>county!DT42</f>
        <v>250000</v>
      </c>
      <c r="H47" s="437">
        <f>county!DT42/county!GJ42</f>
        <v>4.217558539712531</v>
      </c>
      <c r="I47" s="8" t="str">
        <f>county!ER42</f>
        <v/>
      </c>
      <c r="J47" s="437"/>
      <c r="K47" s="8">
        <f>county!ES42</f>
        <v>260</v>
      </c>
      <c r="L47" s="8" t="str">
        <f>county!ET42</f>
        <v>Did not track this year</v>
      </c>
      <c r="M47" s="67">
        <f>county!EU42</f>
        <v>2860</v>
      </c>
      <c r="N47" s="160">
        <f>county!EV42</f>
        <v>2037</v>
      </c>
    </row>
    <row r="48" spans="1:14" x14ac:dyDescent="0.2">
      <c r="A48" s="116" t="str">
        <f>county!A43</f>
        <v>NC0042</v>
      </c>
      <c r="B48" s="116" t="str">
        <f>county!B43</f>
        <v>Lee</v>
      </c>
      <c r="C48" s="67">
        <f>county!DQ43</f>
        <v>39492</v>
      </c>
      <c r="D48" s="67">
        <f>county!DR43</f>
        <v>12920</v>
      </c>
      <c r="E48" s="67">
        <f>county!DS43</f>
        <v>52412</v>
      </c>
      <c r="F48" s="76">
        <f>county!DS43/county!GJ43</f>
        <v>0.88724121002827006</v>
      </c>
      <c r="G48" s="8">
        <f>county!DT43</f>
        <v>135273</v>
      </c>
      <c r="H48" s="437">
        <f>county!DT43/county!GJ43</f>
        <v>2.2899294093748415</v>
      </c>
      <c r="I48" s="8">
        <f>county!ER43</f>
        <v>13200</v>
      </c>
      <c r="J48" s="437">
        <f>county!ER43/county!GJ43</f>
        <v>0.22345233863186229</v>
      </c>
      <c r="K48" s="8">
        <f>county!ES43</f>
        <v>3250</v>
      </c>
      <c r="L48" s="8">
        <f>county!ET43</f>
        <v>800</v>
      </c>
      <c r="M48" s="67">
        <f>county!EU43</f>
        <v>844</v>
      </c>
      <c r="N48" s="160">
        <f>county!EV43</f>
        <v>848</v>
      </c>
    </row>
    <row r="49" spans="1:14" x14ac:dyDescent="0.2">
      <c r="A49" s="116" t="str">
        <f>county!A44</f>
        <v>NC0025</v>
      </c>
      <c r="B49" s="116" t="str">
        <f>county!B44</f>
        <v>Columbus</v>
      </c>
      <c r="C49" s="67">
        <f>county!DQ44</f>
        <v>26127</v>
      </c>
      <c r="D49" s="67">
        <f>county!DR44</f>
        <v>10313</v>
      </c>
      <c r="E49" s="67">
        <f>county!DS44</f>
        <v>36440</v>
      </c>
      <c r="F49" s="76">
        <f>county!DS44/county!GJ44</f>
        <v>0.62711893575644928</v>
      </c>
      <c r="G49" s="8">
        <f>county!DT44</f>
        <v>112170</v>
      </c>
      <c r="H49" s="437">
        <f>county!DT44/county!GJ44</f>
        <v>1.9304042542206619</v>
      </c>
      <c r="I49" s="8">
        <f>county!ER44</f>
        <v>37170</v>
      </c>
      <c r="J49" s="437">
        <f>county!ER44/county!GJ44</f>
        <v>0.63968196602818939</v>
      </c>
      <c r="K49" s="8" t="str">
        <f>county!ES44</f>
        <v>Did not track this year</v>
      </c>
      <c r="L49" s="8" t="str">
        <f>county!ET44</f>
        <v>Did not track this year</v>
      </c>
      <c r="M49" s="67">
        <f>county!EU44</f>
        <v>0</v>
      </c>
      <c r="N49" s="160">
        <f>county!EV44</f>
        <v>83</v>
      </c>
    </row>
    <row r="50" spans="1:14" x14ac:dyDescent="0.2">
      <c r="A50" s="116" t="str">
        <f>county!A45</f>
        <v>NC0034</v>
      </c>
      <c r="B50" s="116" t="str">
        <f>county!B45</f>
        <v>Granville</v>
      </c>
      <c r="C50" s="67">
        <f>county!DQ45</f>
        <v>35877</v>
      </c>
      <c r="D50" s="67">
        <f>county!DR45</f>
        <v>14440</v>
      </c>
      <c r="E50" s="67">
        <f>county!DS45</f>
        <v>50317</v>
      </c>
      <c r="F50" s="76">
        <f>county!DS45/county!GJ45</f>
        <v>0.86699634709490658</v>
      </c>
      <c r="G50" s="8">
        <f>county!DT45</f>
        <v>203587</v>
      </c>
      <c r="H50" s="437">
        <f>county!DT45/county!GJ45</f>
        <v>3.5079433455096836</v>
      </c>
      <c r="I50" s="8">
        <f>county!ER45</f>
        <v>12690</v>
      </c>
      <c r="J50" s="437">
        <f>county!ER45/county!GJ45</f>
        <v>0.21865738507133503</v>
      </c>
      <c r="K50" s="8" t="str">
        <f>county!ES45</f>
        <v>Did not track this year</v>
      </c>
      <c r="L50" s="8" t="str">
        <f>county!ET45</f>
        <v>Did not track this year</v>
      </c>
      <c r="M50" s="67">
        <f>county!EU45</f>
        <v>21</v>
      </c>
      <c r="N50" s="160">
        <f>county!EV45</f>
        <v>91</v>
      </c>
    </row>
    <row r="51" spans="1:14" x14ac:dyDescent="0.2">
      <c r="A51" s="116" t="str">
        <f>county!A46</f>
        <v>NC0031</v>
      </c>
      <c r="B51" s="116" t="str">
        <f>county!B46</f>
        <v>Edgecombe</v>
      </c>
      <c r="C51" s="67">
        <f>county!DQ46</f>
        <v>14714</v>
      </c>
      <c r="D51" s="67">
        <f>county!DR46</f>
        <v>5923</v>
      </c>
      <c r="E51" s="67">
        <f>county!DS46</f>
        <v>20637</v>
      </c>
      <c r="F51" s="76">
        <f>county!DS46/county!GJ46</f>
        <v>0.36826138938953229</v>
      </c>
      <c r="G51" s="8">
        <f>county!DT46</f>
        <v>147267</v>
      </c>
      <c r="H51" s="437">
        <f>county!DT46/county!GJ46</f>
        <v>2.6279376862542159</v>
      </c>
      <c r="I51" s="8">
        <f>county!ER46</f>
        <v>2144</v>
      </c>
      <c r="J51" s="437">
        <f>county!ER46/county!GJ46</f>
        <v>3.8259069576544909E-2</v>
      </c>
      <c r="K51" s="8">
        <f>county!ES46</f>
        <v>968</v>
      </c>
      <c r="L51" s="8">
        <f>county!ET46</f>
        <v>159</v>
      </c>
      <c r="M51" s="67">
        <f>county!EU46</f>
        <v>80</v>
      </c>
      <c r="N51" s="160">
        <f>county!EV46</f>
        <v>84</v>
      </c>
    </row>
    <row r="52" spans="1:14" x14ac:dyDescent="0.2">
      <c r="A52" s="116" t="str">
        <f>county!A47</f>
        <v>NC0049</v>
      </c>
      <c r="B52" s="116" t="str">
        <f>county!B47</f>
        <v>Pender</v>
      </c>
      <c r="C52" s="67">
        <f>county!DQ47</f>
        <v>17731</v>
      </c>
      <c r="D52" s="67">
        <f>county!DR47</f>
        <v>6515</v>
      </c>
      <c r="E52" s="67">
        <f>county!DS47</f>
        <v>24246</v>
      </c>
      <c r="F52" s="76">
        <f>county!DS47/county!GJ47</f>
        <v>0.44685674266020381</v>
      </c>
      <c r="G52" s="8">
        <f>county!DT47</f>
        <v>166703</v>
      </c>
      <c r="H52" s="437">
        <f>county!DT47/county!GJ47</f>
        <v>3.0723566597246541</v>
      </c>
      <c r="I52" s="8">
        <f>county!ER47</f>
        <v>63666</v>
      </c>
      <c r="J52" s="437">
        <f>county!ER47/county!GJ47</f>
        <v>1.1733721594574171</v>
      </c>
      <c r="K52" s="8" t="str">
        <f>county!ES47</f>
        <v>Did not track this year</v>
      </c>
      <c r="L52" s="8" t="str">
        <f>county!ET47</f>
        <v>Did not track this year</v>
      </c>
      <c r="M52" s="67">
        <f>county!EU47</f>
        <v>102</v>
      </c>
      <c r="N52" s="160">
        <f>county!EV47</f>
        <v>399</v>
      </c>
    </row>
    <row r="53" spans="1:14" x14ac:dyDescent="0.2">
      <c r="A53" s="116" t="str">
        <f>county!A48</f>
        <v>NC0062</v>
      </c>
      <c r="B53" s="116" t="str">
        <f>county!B48</f>
        <v>Vance (Perry)</v>
      </c>
      <c r="C53" s="67">
        <f>county!DQ48</f>
        <v>22088</v>
      </c>
      <c r="D53" s="67">
        <f>county!DR48</f>
        <v>3785</v>
      </c>
      <c r="E53" s="67">
        <f>county!DS48</f>
        <v>25873</v>
      </c>
      <c r="F53" s="76">
        <f>county!DS48/county!GJ48</f>
        <v>0.56812542544081157</v>
      </c>
      <c r="G53" s="8">
        <f>county!DT48</f>
        <v>169348</v>
      </c>
      <c r="H53" s="437">
        <f>county!DT48/county!GJ48</f>
        <v>3.7185832546496562</v>
      </c>
      <c r="I53" s="8">
        <f>county!ER48</f>
        <v>34976</v>
      </c>
      <c r="J53" s="437">
        <f>county!ER48/county!GJ48</f>
        <v>0.7680112426165433</v>
      </c>
      <c r="K53" s="8" t="str">
        <f>county!ES48</f>
        <v>Did not track this year</v>
      </c>
      <c r="L53" s="8" t="str">
        <f>county!ET48</f>
        <v>Did not track this year</v>
      </c>
      <c r="M53" s="67">
        <f>county!EU48</f>
        <v>44</v>
      </c>
      <c r="N53" s="160">
        <f>county!EV48</f>
        <v>53</v>
      </c>
    </row>
    <row r="54" spans="1:14" x14ac:dyDescent="0.2">
      <c r="A54" s="116" t="str">
        <f>county!A49</f>
        <v>NC0044</v>
      </c>
      <c r="B54" s="116" t="str">
        <f>county!B49</f>
        <v>McDowell</v>
      </c>
      <c r="C54" s="67">
        <f>county!DQ49</f>
        <v>22847</v>
      </c>
      <c r="D54" s="67">
        <f>county!DR49</f>
        <v>5141</v>
      </c>
      <c r="E54" s="67">
        <f>county!DS49</f>
        <v>27988</v>
      </c>
      <c r="F54" s="76">
        <f>county!DS49/county!GJ49</f>
        <v>0.61825973624334529</v>
      </c>
      <c r="G54" s="8">
        <f>county!DT49</f>
        <v>127462</v>
      </c>
      <c r="H54" s="437">
        <f>county!DT49/county!GJ49</f>
        <v>2.8156575139720337</v>
      </c>
      <c r="I54" s="8">
        <f>county!ER49</f>
        <v>21000</v>
      </c>
      <c r="J54" s="437">
        <f>county!ER49/county!GJ49</f>
        <v>0.46389361373125099</v>
      </c>
      <c r="K54" s="8" t="str">
        <f>county!ES49</f>
        <v>Did not track this year</v>
      </c>
      <c r="L54" s="8" t="str">
        <f>county!ET49</f>
        <v>Did not track this year</v>
      </c>
      <c r="M54" s="67">
        <f>county!EU49</f>
        <v>286</v>
      </c>
      <c r="N54" s="160">
        <f>county!EV49</f>
        <v>131</v>
      </c>
    </row>
    <row r="55" spans="1:14" x14ac:dyDescent="0.2">
      <c r="A55" s="116" t="str">
        <f>county!A50</f>
        <v>NC0028</v>
      </c>
      <c r="B55" s="116" t="str">
        <f>county!B50</f>
        <v>Davie</v>
      </c>
      <c r="C55" s="67">
        <f>county!DQ50</f>
        <v>13657</v>
      </c>
      <c r="D55" s="67">
        <f>county!DR50</f>
        <v>5084</v>
      </c>
      <c r="E55" s="67">
        <f>county!DS50</f>
        <v>18741</v>
      </c>
      <c r="F55" s="76">
        <f>county!DS50/county!GJ50</f>
        <v>0.45162300889220908</v>
      </c>
      <c r="G55" s="8">
        <f>county!DT50</f>
        <v>65363</v>
      </c>
      <c r="H55" s="437">
        <f>county!DT50/county!GJ50</f>
        <v>1.575125912716582</v>
      </c>
      <c r="I55" s="8">
        <f>county!ER50</f>
        <v>9779</v>
      </c>
      <c r="J55" s="437">
        <f>county!ER50/county!GJ50</f>
        <v>0.23565558956069113</v>
      </c>
      <c r="K55" s="8" t="str">
        <f>county!ES50</f>
        <v>Did not track this year</v>
      </c>
      <c r="L55" s="8" t="str">
        <f>county!ET50</f>
        <v>Did not track this year</v>
      </c>
      <c r="M55" s="67">
        <f>county!EU50</f>
        <v>590</v>
      </c>
      <c r="N55" s="160">
        <f>county!EV50</f>
        <v>505</v>
      </c>
    </row>
    <row r="56" spans="1:14" x14ac:dyDescent="0.2">
      <c r="A56" s="116" t="str">
        <f>county!A51</f>
        <v>NC0109</v>
      </c>
      <c r="B56" s="116" t="str">
        <f>county!B51</f>
        <v>Person</v>
      </c>
      <c r="C56" s="67">
        <f>county!DQ51</f>
        <v>22788</v>
      </c>
      <c r="D56" s="67">
        <f>county!DR51</f>
        <v>6898</v>
      </c>
      <c r="E56" s="67">
        <f>county!DS51</f>
        <v>29686</v>
      </c>
      <c r="F56" s="76">
        <f>county!DS51/county!GJ51</f>
        <v>0.75356653297456466</v>
      </c>
      <c r="G56" s="8">
        <f>county!DT51</f>
        <v>123917</v>
      </c>
      <c r="H56" s="437">
        <f>county!DT51/county!GJ51</f>
        <v>3.1455805452606995</v>
      </c>
      <c r="I56" s="8">
        <f>county!ER51</f>
        <v>9209</v>
      </c>
      <c r="J56" s="437">
        <f>county!ER51/county!GJ51</f>
        <v>0.23376656343605626</v>
      </c>
      <c r="K56" s="8" t="str">
        <f>county!ES51</f>
        <v>Did not track this year</v>
      </c>
      <c r="L56" s="8" t="str">
        <f>county!ET51</f>
        <v>Did not track this year</v>
      </c>
      <c r="M56" s="67">
        <f>county!EU51</f>
        <v>46</v>
      </c>
      <c r="N56" s="160">
        <f>county!EV51</f>
        <v>145</v>
      </c>
    </row>
    <row r="57" spans="1:14" x14ac:dyDescent="0.2">
      <c r="A57" s="116" t="str">
        <f>county!A52</f>
        <v>NC0036</v>
      </c>
      <c r="B57" s="116" t="str">
        <f>county!B52</f>
        <v>Halifax</v>
      </c>
      <c r="C57" s="67">
        <f>county!DQ52</f>
        <v>14448</v>
      </c>
      <c r="D57" s="67">
        <f>county!DR52</f>
        <v>5042</v>
      </c>
      <c r="E57" s="67">
        <f>county!DS52</f>
        <v>19490</v>
      </c>
      <c r="F57" s="76">
        <f>county!DS52/county!GJ52</f>
        <v>0.50470000258953307</v>
      </c>
      <c r="G57" s="8">
        <f>county!DT52</f>
        <v>71016</v>
      </c>
      <c r="H57" s="437">
        <f>county!DT52/county!GJ52</f>
        <v>1.8389828313954995</v>
      </c>
      <c r="I57" s="8">
        <f>county!ER52</f>
        <v>28665</v>
      </c>
      <c r="J57" s="437">
        <f>county!ER52/county!GJ52</f>
        <v>0.74228966517336925</v>
      </c>
      <c r="K57" s="8" t="str">
        <f>county!ES52</f>
        <v>Did not track this year</v>
      </c>
      <c r="L57" s="8" t="str">
        <f>county!ET52</f>
        <v>Did not track this year</v>
      </c>
      <c r="M57" s="67">
        <f>county!EU52</f>
        <v>1</v>
      </c>
      <c r="N57" s="160">
        <f>county!EV52</f>
        <v>28</v>
      </c>
    </row>
    <row r="58" spans="1:14" x14ac:dyDescent="0.2">
      <c r="A58" s="116" t="str">
        <f>county!A53</f>
        <v>NC0016</v>
      </c>
      <c r="B58" s="116" t="str">
        <f>county!B53</f>
        <v>Alexander</v>
      </c>
      <c r="C58" s="67">
        <f>county!DQ53</f>
        <v>14400</v>
      </c>
      <c r="D58" s="67">
        <f>county!DR53</f>
        <v>4577</v>
      </c>
      <c r="E58" s="67">
        <f>county!DS53</f>
        <v>18977</v>
      </c>
      <c r="F58" s="76">
        <f>county!DS53/county!GJ53</f>
        <v>0.50793608308128801</v>
      </c>
      <c r="G58" s="8">
        <f>county!DT53</f>
        <v>73627</v>
      </c>
      <c r="H58" s="437">
        <f>county!DT53/county!GJ53</f>
        <v>1.9706913626508926</v>
      </c>
      <c r="I58" s="8">
        <f>county!ER53</f>
        <v>1600</v>
      </c>
      <c r="J58" s="437">
        <f>county!ER53/county!GJ53</f>
        <v>4.2825406172211665E-2</v>
      </c>
      <c r="K58" s="8" t="str">
        <f>county!ES53</f>
        <v>Did not track this year</v>
      </c>
      <c r="L58" s="8" t="str">
        <f>county!ET53</f>
        <v>Did not track this year</v>
      </c>
      <c r="M58" s="67">
        <f>county!EU53</f>
        <v>0</v>
      </c>
      <c r="N58" s="160">
        <f>county!EV53</f>
        <v>3</v>
      </c>
    </row>
    <row r="59" spans="1:14" x14ac:dyDescent="0.2">
      <c r="A59" s="116" t="str">
        <f>county!A54</f>
        <v>NC0058</v>
      </c>
      <c r="B59" s="116" t="str">
        <f>county!B54</f>
        <v>Scotland</v>
      </c>
      <c r="C59" s="67">
        <f>county!DQ54</f>
        <v>6213</v>
      </c>
      <c r="D59" s="67">
        <f>county!DR54</f>
        <v>2152</v>
      </c>
      <c r="E59" s="67">
        <f>county!DS54</f>
        <v>8365</v>
      </c>
      <c r="F59" s="76">
        <f>county!DS54/county!GJ54</f>
        <v>0.22988979580619451</v>
      </c>
      <c r="G59" s="8">
        <f>county!DT54</f>
        <v>97200</v>
      </c>
      <c r="H59" s="437">
        <f>county!DT54/county!GJ54</f>
        <v>2.6712837002226069</v>
      </c>
      <c r="I59" s="8">
        <f>county!ER54</f>
        <v>7737</v>
      </c>
      <c r="J59" s="437">
        <f>county!ER54/county!GJ54</f>
        <v>0.21263088465660812</v>
      </c>
      <c r="K59" s="8" t="str">
        <f>county!ES54</f>
        <v>Did not track this year</v>
      </c>
      <c r="L59" s="8" t="str">
        <f>county!ET54</f>
        <v>Did not track this year</v>
      </c>
      <c r="M59" s="67">
        <f>county!EU54</f>
        <v>0</v>
      </c>
      <c r="N59" s="160">
        <f>county!EV54</f>
        <v>33</v>
      </c>
    </row>
    <row r="60" spans="1:14" x14ac:dyDescent="0.2">
      <c r="A60" s="116" t="str">
        <f>county!A55</f>
        <v>NC0017</v>
      </c>
      <c r="B60" s="116" t="str">
        <f>county!B55</f>
        <v>Bladen</v>
      </c>
      <c r="C60" s="67">
        <f>county!DQ55</f>
        <v>13822</v>
      </c>
      <c r="D60" s="67">
        <f>county!DR55</f>
        <v>5026</v>
      </c>
      <c r="E60" s="67">
        <f>county!DS55</f>
        <v>18848</v>
      </c>
      <c r="F60" s="76">
        <f>county!DS55/county!GJ55</f>
        <v>0.53627724349854888</v>
      </c>
      <c r="G60" s="8">
        <f>county!DT55</f>
        <v>63417</v>
      </c>
      <c r="H60" s="437">
        <f>county!DT55/county!GJ55</f>
        <v>1.8043874125078245</v>
      </c>
      <c r="I60" s="8">
        <f>county!ER55</f>
        <v>5018</v>
      </c>
      <c r="J60" s="437">
        <f>county!ER55/county!GJ55</f>
        <v>0.14277584931428897</v>
      </c>
      <c r="K60" s="8" t="str">
        <f>county!ES55</f>
        <v>Did not track this year</v>
      </c>
      <c r="L60" s="8" t="str">
        <f>county!ET55</f>
        <v>Did not track this year</v>
      </c>
      <c r="M60" s="67">
        <f>county!EU55</f>
        <v>0</v>
      </c>
      <c r="N60" s="160">
        <f>county!EV55</f>
        <v>12</v>
      </c>
    </row>
    <row r="61" spans="1:14" x14ac:dyDescent="0.2">
      <c r="A61" s="116" t="str">
        <f>county!A56</f>
        <v>NC0060</v>
      </c>
      <c r="B61" s="116" t="str">
        <f>county!B56</f>
        <v>Transylvania</v>
      </c>
      <c r="C61" s="67">
        <f>county!DQ56</f>
        <v>16988</v>
      </c>
      <c r="D61" s="67">
        <f>county!DR56</f>
        <v>3725</v>
      </c>
      <c r="E61" s="67">
        <f>county!DS56</f>
        <v>20713</v>
      </c>
      <c r="F61" s="76">
        <f>county!DS56/county!GJ56</f>
        <v>0.62409231974449364</v>
      </c>
      <c r="G61" s="8">
        <f>county!DT56</f>
        <v>243447</v>
      </c>
      <c r="H61" s="437">
        <f>county!DT56/county!GJ56</f>
        <v>7.3351712916930305</v>
      </c>
      <c r="I61" s="8">
        <f>county!ER56</f>
        <v>22526</v>
      </c>
      <c r="J61" s="437">
        <f>county!ER56/county!GJ56</f>
        <v>0.67871885263189613</v>
      </c>
      <c r="K61" s="8" t="str">
        <f>county!ES56</f>
        <v>Did not track this year</v>
      </c>
      <c r="L61" s="8" t="str">
        <f>county!ET56</f>
        <v>Did not track this year</v>
      </c>
      <c r="M61" s="67">
        <f>county!EU56</f>
        <v>2197</v>
      </c>
      <c r="N61" s="160">
        <f>county!EV56</f>
        <v>554</v>
      </c>
    </row>
    <row r="62" spans="1:14" x14ac:dyDescent="0.2">
      <c r="A62" s="116" t="str">
        <f>county!A57</f>
        <v>NC0107</v>
      </c>
      <c r="B62" s="116" t="str">
        <f>county!B57</f>
        <v>Caswell</v>
      </c>
      <c r="C62" s="67">
        <f>county!DQ57</f>
        <v>6962</v>
      </c>
      <c r="D62" s="67">
        <f>county!DR57</f>
        <v>2234</v>
      </c>
      <c r="E62" s="67">
        <f>county!DS57</f>
        <v>9196</v>
      </c>
      <c r="F62" s="76">
        <f>county!DS57/county!GJ57</f>
        <v>0.39037228849174344</v>
      </c>
      <c r="G62" s="8">
        <f>county!DT57</f>
        <v>86214</v>
      </c>
      <c r="H62" s="437">
        <f>county!DT57/county!GJ57</f>
        <v>3.6598038799507577</v>
      </c>
      <c r="I62" s="8">
        <f>county!ER57</f>
        <v>7613</v>
      </c>
      <c r="J62" s="437">
        <f>county!ER57/county!GJ57</f>
        <v>0.32317357897864751</v>
      </c>
      <c r="K62" s="8" t="str">
        <f>county!ES57</f>
        <v>Did not track this year</v>
      </c>
      <c r="L62" s="8" t="str">
        <f>county!ET57</f>
        <v>Did not track this year</v>
      </c>
      <c r="M62" s="67">
        <f>county!EU57</f>
        <v>19</v>
      </c>
      <c r="N62" s="160">
        <f>county!EV57</f>
        <v>142</v>
      </c>
    </row>
    <row r="63" spans="1:14" x14ac:dyDescent="0.2">
      <c r="A63" s="116" t="str">
        <f>county!A58</f>
        <v>NC0043</v>
      </c>
      <c r="B63" s="116" t="str">
        <f>county!B58</f>
        <v>Madison</v>
      </c>
      <c r="C63" s="67">
        <f>county!DQ58</f>
        <v>13057</v>
      </c>
      <c r="D63" s="67">
        <f>county!DR58</f>
        <v>2992</v>
      </c>
      <c r="E63" s="67">
        <f>county!DS58</f>
        <v>16049</v>
      </c>
      <c r="F63" s="76">
        <f>county!DS58/county!GJ58</f>
        <v>0.7609046083823251</v>
      </c>
      <c r="G63" s="8">
        <f>county!DT58</f>
        <v>118156</v>
      </c>
      <c r="H63" s="437">
        <f>county!DT58/county!GJ58</f>
        <v>5.6019343827043429</v>
      </c>
      <c r="I63" s="8">
        <f>county!ER58</f>
        <v>5564</v>
      </c>
      <c r="J63" s="437">
        <f>county!ER58/county!GJ58</f>
        <v>0.26379670017068085</v>
      </c>
      <c r="K63" s="8" t="str">
        <f>county!ES58</f>
        <v>Did not track this year</v>
      </c>
      <c r="L63" s="8" t="str">
        <f>county!ET58</f>
        <v>Did not track this year</v>
      </c>
      <c r="M63" s="67">
        <f>county!EU58</f>
        <v>23</v>
      </c>
      <c r="N63" s="160">
        <f>county!EV58</f>
        <v>25</v>
      </c>
    </row>
    <row r="64" spans="1:14" x14ac:dyDescent="0.2">
      <c r="A64" s="116" t="str">
        <f>county!A59</f>
        <v>NC0101</v>
      </c>
      <c r="B64" s="116" t="str">
        <f>county!B59</f>
        <v>Warren</v>
      </c>
      <c r="C64" s="67">
        <f>county!DQ59</f>
        <v>6838</v>
      </c>
      <c r="D64" s="67">
        <f>county!DR59</f>
        <v>2891</v>
      </c>
      <c r="E64" s="67">
        <f>county!DS59</f>
        <v>9729</v>
      </c>
      <c r="F64" s="76">
        <f>county!DS59/county!GJ59</f>
        <v>0.46895787139689576</v>
      </c>
      <c r="G64" s="8">
        <f>county!DT59</f>
        <v>51341</v>
      </c>
      <c r="H64" s="437">
        <f>county!DT59/county!GJ59</f>
        <v>2.4747421189626917</v>
      </c>
      <c r="I64" s="8">
        <f>county!ER59</f>
        <v>12839</v>
      </c>
      <c r="J64" s="437">
        <f>county!ER59/county!GJ59</f>
        <v>0.61886628747710404</v>
      </c>
      <c r="K64" s="8">
        <f>county!ES59</f>
        <v>7325</v>
      </c>
      <c r="L64" s="8">
        <f>county!ET59</f>
        <v>1864</v>
      </c>
      <c r="M64" s="67">
        <f>county!EU59</f>
        <v>162</v>
      </c>
      <c r="N64" s="160">
        <f>county!EV59</f>
        <v>242</v>
      </c>
    </row>
    <row r="65" spans="1:14" x14ac:dyDescent="0.2">
      <c r="A65" s="116" t="str">
        <f>county!A60</f>
        <v>NC0051</v>
      </c>
      <c r="B65" s="116" t="str">
        <f>county!B60</f>
        <v>Polk</v>
      </c>
      <c r="C65" s="67">
        <f>county!DQ60</f>
        <v>13023</v>
      </c>
      <c r="D65" s="67">
        <f>county!DR60</f>
        <v>1932</v>
      </c>
      <c r="E65" s="67">
        <f>county!DS60</f>
        <v>14955</v>
      </c>
      <c r="F65" s="76">
        <f>county!DS60/county!GJ60</f>
        <v>0.73229850161590437</v>
      </c>
      <c r="G65" s="8">
        <f>county!DT60</f>
        <v>71446</v>
      </c>
      <c r="H65" s="437">
        <f>county!DT60/county!GJ60</f>
        <v>3.4984820291842129</v>
      </c>
      <c r="I65" s="8">
        <f>county!ER60</f>
        <v>4682</v>
      </c>
      <c r="J65" s="437">
        <f>county!ER60/county!GJ60</f>
        <v>0.22926255998433062</v>
      </c>
      <c r="K65" s="8" t="str">
        <f>county!ES60</f>
        <v>Did not track this year</v>
      </c>
      <c r="L65" s="8" t="str">
        <f>county!ET60</f>
        <v>Did not track this year</v>
      </c>
      <c r="M65" s="67">
        <f>county!EU60</f>
        <v>266</v>
      </c>
      <c r="N65" s="160">
        <f>county!EV60</f>
        <v>183</v>
      </c>
    </row>
    <row r="66" spans="1:14" ht="13.5" thickBot="1" x14ac:dyDescent="0.25">
      <c r="A66" s="687" t="s">
        <v>3050</v>
      </c>
      <c r="B66" s="688"/>
      <c r="C66" s="383">
        <f>SUM(C8:C65)</f>
        <v>3602403</v>
      </c>
      <c r="D66" s="163">
        <f>SUM(D8:D65)</f>
        <v>815104</v>
      </c>
      <c r="E66" s="163">
        <f>SUM(E8:E65)</f>
        <v>4417507</v>
      </c>
      <c r="F66" s="132">
        <f>AVERAGE(F8:F65)</f>
        <v>0.51465905989712335</v>
      </c>
      <c r="G66" s="163">
        <f>SUM(G8:G65)</f>
        <v>29576861</v>
      </c>
      <c r="H66" s="438">
        <f>AVERAGE(H8:H65)</f>
        <v>3.1797047971394412</v>
      </c>
      <c r="I66" s="163">
        <f>SUM(I8:I65)</f>
        <v>5412344</v>
      </c>
      <c r="J66" s="438">
        <f>AVERAGE(J8:J65)</f>
        <v>0.55244077208755027</v>
      </c>
      <c r="K66" s="163">
        <f>SUM(K8:K65)</f>
        <v>119199</v>
      </c>
      <c r="L66" s="163">
        <f>SUM(L8:L65)</f>
        <v>103926</v>
      </c>
      <c r="M66" s="163">
        <f>SUM(M8:M65)</f>
        <v>42339</v>
      </c>
      <c r="N66" s="167">
        <f>SUM(N8:N65)</f>
        <v>60635</v>
      </c>
    </row>
    <row r="67" spans="1:14" ht="14.25" thickTop="1" thickBot="1" x14ac:dyDescent="0.25">
      <c r="A67" s="676" t="s">
        <v>2886</v>
      </c>
      <c r="B67" s="677"/>
      <c r="C67" s="385"/>
      <c r="D67" s="385"/>
      <c r="E67" s="385"/>
      <c r="F67" s="71"/>
      <c r="G67" s="385"/>
      <c r="H67" s="385"/>
      <c r="I67" s="385"/>
      <c r="J67" s="385"/>
      <c r="K67" s="385"/>
      <c r="L67" s="385"/>
      <c r="M67" s="385"/>
      <c r="N67" s="386"/>
    </row>
    <row r="68" spans="1:14" ht="13.5" thickTop="1" x14ac:dyDescent="0.2">
      <c r="A68" s="121" t="str">
        <f>regional!A3</f>
        <v>NC0015</v>
      </c>
      <c r="B68" s="121" t="str">
        <f>regional!B3</f>
        <v>Sandhill</v>
      </c>
      <c r="C68" s="67">
        <f>regional!DQ3</f>
        <v>81672</v>
      </c>
      <c r="D68" s="67">
        <f>regional!DR3</f>
        <v>30076</v>
      </c>
      <c r="E68" s="67">
        <f>regional!DS3</f>
        <v>111748</v>
      </c>
      <c r="F68" s="76">
        <f>regional!DS3/regional!GJ3</f>
        <v>0.48875728775307581</v>
      </c>
      <c r="G68" s="8">
        <f>regional!DT3</f>
        <v>451820</v>
      </c>
      <c r="H68" s="437">
        <f>regional!DT3/regional!GJ3</f>
        <v>1.9761455932329413</v>
      </c>
      <c r="I68" s="8">
        <f>regional!ER3</f>
        <v>402663</v>
      </c>
      <c r="J68" s="437">
        <f>regional!ER3/regional!GJ3</f>
        <v>1.7611453964144037</v>
      </c>
      <c r="K68" s="8">
        <f>regional!ES3</f>
        <v>41595</v>
      </c>
      <c r="L68" s="8">
        <f>regional!ET3</f>
        <v>59367</v>
      </c>
      <c r="M68" s="8">
        <f>regional!EU3</f>
        <v>2801</v>
      </c>
      <c r="N68" s="439">
        <f>regional!EV3</f>
        <v>1753</v>
      </c>
    </row>
    <row r="69" spans="1:14" x14ac:dyDescent="0.2">
      <c r="A69" s="121" t="str">
        <f>regional!A4</f>
        <v>NC0006</v>
      </c>
      <c r="B69" s="121" t="str">
        <f>regional!B4</f>
        <v>CPC</v>
      </c>
      <c r="C69" s="67">
        <f>regional!DQ4</f>
        <v>134980</v>
      </c>
      <c r="D69" s="67">
        <f>regional!DR4</f>
        <v>21049</v>
      </c>
      <c r="E69" s="67">
        <f>regional!DS4</f>
        <v>156029</v>
      </c>
      <c r="F69" s="76">
        <f>regional!DS4/regional!GJ4</f>
        <v>0.83689035019496993</v>
      </c>
      <c r="G69" s="8">
        <f>regional!DT4</f>
        <v>677572</v>
      </c>
      <c r="H69" s="437">
        <f>regional!DT4/regional!GJ4</f>
        <v>3.6342825267245589</v>
      </c>
      <c r="I69" s="8">
        <f>regional!ER4</f>
        <v>379658</v>
      </c>
      <c r="J69" s="437">
        <f>regional!ER4/regional!GJ4</f>
        <v>2.0363657818374912</v>
      </c>
      <c r="K69" s="8" t="str">
        <f>regional!ES4</f>
        <v>Did not track this year</v>
      </c>
      <c r="L69" s="8" t="str">
        <f>regional!ET4</f>
        <v>Did not track this year</v>
      </c>
      <c r="M69" s="8">
        <f>regional!EU4</f>
        <v>430</v>
      </c>
      <c r="N69" s="160">
        <f>regional!EV4</f>
        <v>439</v>
      </c>
    </row>
    <row r="70" spans="1:14" x14ac:dyDescent="0.2">
      <c r="A70" s="121" t="str">
        <f>regional!A5</f>
        <v>NC0013</v>
      </c>
      <c r="B70" s="121" t="str">
        <f>regional!B5</f>
        <v>Northwestern</v>
      </c>
      <c r="C70" s="67">
        <f>regional!DQ5</f>
        <v>59680</v>
      </c>
      <c r="D70" s="67">
        <f>regional!DR5</f>
        <v>28107</v>
      </c>
      <c r="E70" s="67">
        <f>regional!DS5</f>
        <v>87787</v>
      </c>
      <c r="F70" s="76">
        <f>regional!DS5/regional!GJ5</f>
        <v>0.51635766887043266</v>
      </c>
      <c r="G70" s="8">
        <f>regional!DT5</f>
        <v>511394</v>
      </c>
      <c r="H70" s="437">
        <f>regional!DT5/regional!GJ5</f>
        <v>3.0079876714584852</v>
      </c>
      <c r="I70" s="8">
        <f>regional!ER5</f>
        <v>227474</v>
      </c>
      <c r="J70" s="437">
        <f>regional!ER5/regional!GJ5</f>
        <v>1.3379879067359952</v>
      </c>
      <c r="K70" s="8" t="str">
        <f>regional!ES5</f>
        <v>Did not track this year</v>
      </c>
      <c r="L70" s="8" t="str">
        <f>regional!ET5</f>
        <v>Did not track this year</v>
      </c>
      <c r="M70" s="8">
        <f>regional!EU5</f>
        <v>472</v>
      </c>
      <c r="N70" s="160">
        <f>regional!EV5</f>
        <v>718</v>
      </c>
    </row>
    <row r="71" spans="1:14" x14ac:dyDescent="0.2">
      <c r="A71" s="121" t="str">
        <f>regional!A6</f>
        <v>NC0002</v>
      </c>
      <c r="B71" s="121" t="str">
        <f>regional!B6</f>
        <v>Appalachian</v>
      </c>
      <c r="C71" s="67">
        <f>regional!DQ6</f>
        <v>51119</v>
      </c>
      <c r="D71" s="67">
        <f>regional!DR6</f>
        <v>12820</v>
      </c>
      <c r="E71" s="67">
        <f>regional!DS6</f>
        <v>63939</v>
      </c>
      <c r="F71" s="76">
        <f>regional!DS6/regional!GJ6</f>
        <v>0.42790601179202664</v>
      </c>
      <c r="G71" s="8">
        <f>regional!DT6</f>
        <v>412604</v>
      </c>
      <c r="H71" s="437">
        <f>regional!DT6/regional!GJ6</f>
        <v>2.7613151924402537</v>
      </c>
      <c r="I71" s="8">
        <f>regional!ER6</f>
        <v>62816</v>
      </c>
      <c r="J71" s="437">
        <f>regional!ER6/regional!GJ6</f>
        <v>0.42039043520743125</v>
      </c>
      <c r="K71" s="8" t="str">
        <f>regional!ES6</f>
        <v>Did not track this year</v>
      </c>
      <c r="L71" s="8" t="str">
        <f>regional!ET6</f>
        <v>Did not track this year</v>
      </c>
      <c r="M71" s="8">
        <f>regional!EU6</f>
        <v>4459</v>
      </c>
      <c r="N71" s="160">
        <f>regional!EV6</f>
        <v>4466</v>
      </c>
    </row>
    <row r="72" spans="1:14" x14ac:dyDescent="0.2">
      <c r="A72" s="121" t="str">
        <f>regional!A7</f>
        <v>NC0007</v>
      </c>
      <c r="B72" s="121" t="str">
        <f>regional!B7</f>
        <v>East Albemarle</v>
      </c>
      <c r="C72" s="67">
        <f>regional!DQ7</f>
        <v>41686</v>
      </c>
      <c r="D72" s="67">
        <f>regional!DR7</f>
        <v>11947</v>
      </c>
      <c r="E72" s="67">
        <f>regional!DS7</f>
        <v>53633</v>
      </c>
      <c r="F72" s="76">
        <f>regional!DS7/regional!GJ7</f>
        <v>0.49098282617452121</v>
      </c>
      <c r="G72" s="8">
        <f>regional!DT7</f>
        <v>377512</v>
      </c>
      <c r="H72" s="437">
        <f>regional!DT7/regional!GJ7</f>
        <v>3.455930279395071</v>
      </c>
      <c r="I72" s="8">
        <f>regional!ER7</f>
        <v>52652</v>
      </c>
      <c r="J72" s="437">
        <f>regional!ER7/regional!GJ7</f>
        <v>0.48200227031381598</v>
      </c>
      <c r="K72" s="8" t="str">
        <f>regional!ES7</f>
        <v>Did not track this year</v>
      </c>
      <c r="L72" s="8" t="str">
        <f>regional!ET7</f>
        <v>Did not track this year</v>
      </c>
      <c r="M72" s="8">
        <f>regional!EU7</f>
        <v>901</v>
      </c>
      <c r="N72" s="160">
        <f>regional!EV7</f>
        <v>1089</v>
      </c>
    </row>
    <row r="73" spans="1:14" x14ac:dyDescent="0.2">
      <c r="A73" s="121" t="str">
        <f>regional!A8</f>
        <v>NC0012</v>
      </c>
      <c r="B73" s="121" t="str">
        <f>regional!B8</f>
        <v>Neuse</v>
      </c>
      <c r="C73" s="67">
        <f>regional!DQ8</f>
        <v>46998</v>
      </c>
      <c r="D73" s="67">
        <f>regional!DR8</f>
        <v>13932</v>
      </c>
      <c r="E73" s="67">
        <f>regional!DS8</f>
        <v>60930</v>
      </c>
      <c r="F73" s="76">
        <f>regional!DS8/regional!GJ8</f>
        <v>0.66520372068649281</v>
      </c>
      <c r="G73" s="8">
        <f>regional!DT8</f>
        <v>425361</v>
      </c>
      <c r="H73" s="437">
        <f>regional!DT8/regional!GJ8</f>
        <v>4.6438818289008257</v>
      </c>
      <c r="I73" s="8">
        <f>regional!ER8</f>
        <v>122213</v>
      </c>
      <c r="J73" s="437">
        <f>regional!ER8/regional!GJ8</f>
        <v>1.3342613214550854</v>
      </c>
      <c r="K73" s="8">
        <f>regional!ES8</f>
        <v>62547</v>
      </c>
      <c r="L73" s="8" t="str">
        <f>regional!ET8</f>
        <v>Did not track this year</v>
      </c>
      <c r="M73" s="8">
        <f>regional!EU8</f>
        <v>1</v>
      </c>
      <c r="N73" s="160">
        <f>regional!EV8</f>
        <v>48</v>
      </c>
    </row>
    <row r="74" spans="1:14" x14ac:dyDescent="0.2">
      <c r="A74" s="121" t="str">
        <f>regional!A9</f>
        <v>NC0008</v>
      </c>
      <c r="B74" s="121" t="str">
        <f>regional!B9</f>
        <v>Fontana</v>
      </c>
      <c r="C74" s="67">
        <f>regional!DQ9</f>
        <v>50362</v>
      </c>
      <c r="D74" s="67">
        <f>regional!DR9</f>
        <v>6847</v>
      </c>
      <c r="E74" s="67">
        <f>regional!DS9</f>
        <v>57209</v>
      </c>
      <c r="F74" s="76">
        <f>regional!DS9/regional!GJ9</f>
        <v>0.64095410952765075</v>
      </c>
      <c r="G74" s="8">
        <f>regional!DT9</f>
        <v>458484</v>
      </c>
      <c r="H74" s="437">
        <f>regional!DT9/regional!GJ9</f>
        <v>5.1367303038451197</v>
      </c>
      <c r="I74" s="8">
        <f>regional!ER9</f>
        <v>125151</v>
      </c>
      <c r="J74" s="437">
        <f>regional!ER9/regional!GJ9</f>
        <v>1.4021578381285291</v>
      </c>
      <c r="K74" s="8">
        <f>regional!ES9</f>
        <v>38156</v>
      </c>
      <c r="L74" s="8">
        <f>regional!ET9</f>
        <v>19078</v>
      </c>
      <c r="M74" s="8">
        <f>regional!EU9</f>
        <v>3629</v>
      </c>
      <c r="N74" s="160">
        <f>regional!EV9</f>
        <v>3522</v>
      </c>
    </row>
    <row r="75" spans="1:14" x14ac:dyDescent="0.2">
      <c r="A75" s="121" t="str">
        <f>regional!A10</f>
        <v>NC0001</v>
      </c>
      <c r="B75" s="121" t="str">
        <f>regional!B10</f>
        <v>Albemarle</v>
      </c>
      <c r="C75" s="67">
        <f>regional!DQ10</f>
        <v>21128</v>
      </c>
      <c r="D75" s="67">
        <f>regional!DR10</f>
        <v>5744</v>
      </c>
      <c r="E75" s="67">
        <f>regional!DS10</f>
        <v>26872</v>
      </c>
      <c r="F75" s="76">
        <f>regional!DS10/regional!GJ10</f>
        <v>0.34068664739591259</v>
      </c>
      <c r="G75" s="8">
        <f>regional!DT10</f>
        <v>156153</v>
      </c>
      <c r="H75" s="437">
        <f>regional!DT10/regional!GJ10</f>
        <v>1.9797276738171308</v>
      </c>
      <c r="I75" s="8">
        <f>regional!ER10</f>
        <v>59231</v>
      </c>
      <c r="J75" s="437">
        <f>regional!ER10/regional!GJ10</f>
        <v>0.75093818144936353</v>
      </c>
      <c r="K75" s="8" t="str">
        <f>regional!ES10</f>
        <v>Did not track this year</v>
      </c>
      <c r="L75" s="8" t="str">
        <f>regional!ET10</f>
        <v>Did not track this year</v>
      </c>
      <c r="M75" s="8" t="str">
        <f>regional!EU10</f>
        <v/>
      </c>
      <c r="N75" s="160">
        <f>regional!EV10</f>
        <v>15</v>
      </c>
    </row>
    <row r="76" spans="1:14" x14ac:dyDescent="0.2">
      <c r="A76" s="121" t="str">
        <f>regional!A11</f>
        <v>NC0004</v>
      </c>
      <c r="B76" s="121" t="str">
        <f>regional!B11</f>
        <v>BHM</v>
      </c>
      <c r="C76" s="67">
        <f>regional!DQ11</f>
        <v>14003</v>
      </c>
      <c r="D76" s="67">
        <f>regional!DR11</f>
        <v>3518</v>
      </c>
      <c r="E76" s="67">
        <f>regional!DS11</f>
        <v>17521</v>
      </c>
      <c r="F76" s="76">
        <f>regional!DS11/regional!GJ11</f>
        <v>0.2570569248826291</v>
      </c>
      <c r="G76" s="8">
        <f>regional!DT11</f>
        <v>125303</v>
      </c>
      <c r="H76" s="437">
        <f>regional!DT11/regional!GJ11</f>
        <v>1.8383656103286385</v>
      </c>
      <c r="I76" s="8">
        <f>regional!ER11</f>
        <v>11990</v>
      </c>
      <c r="J76" s="437">
        <f>regional!ER11/regional!GJ11</f>
        <v>0.17590962441314553</v>
      </c>
      <c r="K76" s="8" t="str">
        <f>regional!ES11</f>
        <v>Did not track this year</v>
      </c>
      <c r="L76" s="8" t="str">
        <f>regional!ET11</f>
        <v>Did not track this year</v>
      </c>
      <c r="M76" s="8">
        <f>regional!EU11</f>
        <v>0</v>
      </c>
      <c r="N76" s="160">
        <f>regional!EV11</f>
        <v>215</v>
      </c>
    </row>
    <row r="77" spans="1:14" x14ac:dyDescent="0.2">
      <c r="A77" s="121" t="str">
        <f>regional!A12</f>
        <v>NC0003</v>
      </c>
      <c r="B77" s="121" t="str">
        <f>regional!B12</f>
        <v>AMY</v>
      </c>
      <c r="C77" s="67">
        <f>regional!DQ12</f>
        <v>27920</v>
      </c>
      <c r="D77" s="67">
        <f>regional!DR12</f>
        <v>6394</v>
      </c>
      <c r="E77" s="67">
        <f>regional!DS12</f>
        <v>34314</v>
      </c>
      <c r="F77" s="76">
        <f>regional!DS12/regional!GJ12</f>
        <v>0.67217771161041351</v>
      </c>
      <c r="G77" s="8">
        <f>regional!DT12</f>
        <v>113923</v>
      </c>
      <c r="H77" s="437">
        <f>regional!DT12/regional!GJ12</f>
        <v>2.2316401888381749</v>
      </c>
      <c r="I77" s="8">
        <f>regional!ER12</f>
        <v>24954</v>
      </c>
      <c r="J77" s="437">
        <f>regional!ER12/regional!GJ12</f>
        <v>0.48882446277106312</v>
      </c>
      <c r="K77" s="8" t="str">
        <f>regional!ES12</f>
        <v>Did not track this year</v>
      </c>
      <c r="L77" s="8" t="str">
        <f>regional!ET12</f>
        <v>Did not track this year</v>
      </c>
      <c r="M77" s="8">
        <f>regional!EU12</f>
        <v>0</v>
      </c>
      <c r="N77" s="160">
        <f>regional!EV12</f>
        <v>60</v>
      </c>
    </row>
    <row r="78" spans="1:14" x14ac:dyDescent="0.2">
      <c r="A78" s="121" t="str">
        <f>regional!A13</f>
        <v>NC0011</v>
      </c>
      <c r="B78" s="121" t="str">
        <f>regional!B13</f>
        <v>Nantahala</v>
      </c>
      <c r="C78" s="67">
        <f>regional!DQ13</f>
        <v>26573</v>
      </c>
      <c r="D78" s="67">
        <f>regional!DR13</f>
        <v>6896</v>
      </c>
      <c r="E78" s="67">
        <f>regional!DS13</f>
        <v>33469</v>
      </c>
      <c r="F78" s="76">
        <f>regional!DS13/regional!GJ13</f>
        <v>0.71151597610493422</v>
      </c>
      <c r="G78" s="8">
        <f>regional!DT13</f>
        <v>278560</v>
      </c>
      <c r="H78" s="437">
        <f>regional!DT13/regional!GJ13</f>
        <v>5.9218945980994491</v>
      </c>
      <c r="I78" s="8">
        <f>regional!ER13</f>
        <v>95834</v>
      </c>
      <c r="J78" s="437">
        <f>regional!ER13/regional!GJ13</f>
        <v>2.0373307255681454</v>
      </c>
      <c r="K78" s="8" t="str">
        <f>regional!ES13</f>
        <v>Did not track this year</v>
      </c>
      <c r="L78" s="8" t="str">
        <f>regional!ET13</f>
        <v>Did not track this year</v>
      </c>
      <c r="M78" s="8">
        <f>regional!EU13</f>
        <v>22</v>
      </c>
      <c r="N78" s="160">
        <f>regional!EV13</f>
        <v>209</v>
      </c>
    </row>
    <row r="79" spans="1:14" x14ac:dyDescent="0.2">
      <c r="A79" s="121" t="str">
        <f>regional!A14</f>
        <v>NC0014</v>
      </c>
      <c r="B79" s="121" t="str">
        <f>regional!B14</f>
        <v>Pettigrew</v>
      </c>
      <c r="C79" s="67">
        <f>regional!DQ14</f>
        <v>18021</v>
      </c>
      <c r="D79" s="67">
        <f>regional!DR14</f>
        <v>6007</v>
      </c>
      <c r="E79" s="67">
        <f>regional!DS14</f>
        <v>24028</v>
      </c>
      <c r="F79" s="76">
        <f>regional!DS14/regional!GJ14</f>
        <v>0.52651415549127878</v>
      </c>
      <c r="G79" s="8">
        <f>regional!DT14</f>
        <v>254942</v>
      </c>
      <c r="H79" s="437">
        <f>regional!DT14/regional!GJ14</f>
        <v>5.5864229993864489</v>
      </c>
      <c r="I79" s="8">
        <f>regional!ER14</f>
        <v>9990</v>
      </c>
      <c r="J79" s="437">
        <f>regional!ER14/regional!GJ14</f>
        <v>0.21890612674204576</v>
      </c>
      <c r="K79" s="8" t="str">
        <f>regional!ES14</f>
        <v>Did not track this year</v>
      </c>
      <c r="L79" s="8" t="str">
        <f>regional!ET14</f>
        <v>Did not track this year</v>
      </c>
      <c r="M79" s="8">
        <f>regional!EU14</f>
        <v>215</v>
      </c>
      <c r="N79" s="160">
        <f>regional!EV14</f>
        <v>170</v>
      </c>
    </row>
    <row r="80" spans="1:14" ht="13.5" thickBot="1" x14ac:dyDescent="0.25">
      <c r="A80" s="687" t="s">
        <v>3033</v>
      </c>
      <c r="B80" s="688"/>
      <c r="C80" s="163">
        <f>SUM(C68:C79)</f>
        <v>574142</v>
      </c>
      <c r="D80" s="163">
        <f>SUM(D68:D79)</f>
        <v>153337</v>
      </c>
      <c r="E80" s="163">
        <f>SUM(E68:E79)</f>
        <v>727479</v>
      </c>
      <c r="F80" s="132">
        <f>AVERAGE(F68:F79)</f>
        <v>0.54791694920702816</v>
      </c>
      <c r="G80" s="163">
        <f>SUM(G68:G79)</f>
        <v>4243628</v>
      </c>
      <c r="H80" s="438">
        <f>AVERAGE(H68:H79)</f>
        <v>3.5145270388722576</v>
      </c>
      <c r="I80" s="163">
        <f>SUM(I68:I79)</f>
        <v>1574626</v>
      </c>
      <c r="J80" s="438">
        <f>AVERAGE(J68:J79)</f>
        <v>1.0371850059197094</v>
      </c>
      <c r="K80" s="163">
        <f>SUM(K68:K79)</f>
        <v>142298</v>
      </c>
      <c r="L80" s="163">
        <f>SUM(L68:L79)</f>
        <v>78445</v>
      </c>
      <c r="M80" s="163">
        <f>SUM(M68:M79)</f>
        <v>12930</v>
      </c>
      <c r="N80" s="167">
        <f>SUM(N68:N79)</f>
        <v>12704</v>
      </c>
    </row>
    <row r="81" spans="1:14" ht="14.25" thickTop="1" thickBot="1" x14ac:dyDescent="0.25">
      <c r="A81" s="111"/>
      <c r="B81" s="317" t="s">
        <v>2887</v>
      </c>
      <c r="C81" s="385"/>
      <c r="D81" s="385"/>
      <c r="E81" s="385"/>
      <c r="F81" s="71"/>
      <c r="G81" s="385"/>
      <c r="H81" s="385"/>
      <c r="I81" s="385"/>
      <c r="J81" s="385"/>
      <c r="K81" s="385"/>
      <c r="L81" s="385"/>
      <c r="M81" s="385"/>
      <c r="N81" s="386"/>
    </row>
    <row r="82" spans="1:14" ht="13.5" thickTop="1" x14ac:dyDescent="0.2">
      <c r="A82" s="117" t="str">
        <f>municipal!A3</f>
        <v>NC0080</v>
      </c>
      <c r="B82" s="117" t="str">
        <f>municipal!B3</f>
        <v>High Point</v>
      </c>
      <c r="C82" s="67">
        <f>municipal!DQ3</f>
        <v>73343</v>
      </c>
      <c r="D82" s="67">
        <f>municipal!DR3</f>
        <v>13951</v>
      </c>
      <c r="E82" s="67">
        <f>municipal!DS3</f>
        <v>87294</v>
      </c>
      <c r="F82" s="76">
        <f>municipal!DS3/municipal!GJ3</f>
        <v>0.82048631018958018</v>
      </c>
      <c r="G82" s="8">
        <f>municipal!DT3</f>
        <v>400223</v>
      </c>
      <c r="H82" s="437">
        <f>municipal!DT3/municipal!GJ3</f>
        <v>3.761741843918303</v>
      </c>
      <c r="I82" s="8">
        <f>municipal!ER3</f>
        <v>101455</v>
      </c>
      <c r="J82" s="437">
        <f>municipal!ER3/municipal!GJ3</f>
        <v>0.95358717208838928</v>
      </c>
      <c r="K82" s="8" t="str">
        <f>municipal!ES3</f>
        <v>Did not track this year</v>
      </c>
      <c r="L82" s="8" t="str">
        <f>municipal!ET3</f>
        <v>Did not track this year</v>
      </c>
      <c r="M82" s="8">
        <f>municipal!EU3</f>
        <v>1034</v>
      </c>
      <c r="N82" s="8">
        <f>municipal!EV3</f>
        <v>687</v>
      </c>
    </row>
    <row r="83" spans="1:14" x14ac:dyDescent="0.2">
      <c r="A83" s="117" t="str">
        <f>municipal!A4</f>
        <v>NC0071</v>
      </c>
      <c r="B83" s="117" t="str">
        <f>municipal!B4</f>
        <v>Chapel Hill</v>
      </c>
      <c r="C83" s="67">
        <f>municipal!DQ4</f>
        <v>27657</v>
      </c>
      <c r="D83" s="67">
        <f>municipal!DR4</f>
        <v>6029</v>
      </c>
      <c r="E83" s="67">
        <f>municipal!DS4</f>
        <v>33686</v>
      </c>
      <c r="F83" s="76">
        <f>municipal!DS4/municipal!GJ4</f>
        <v>0.5683386479053838</v>
      </c>
      <c r="G83" s="8">
        <f>municipal!DT4</f>
        <v>433744</v>
      </c>
      <c r="H83" s="437">
        <f>municipal!DT4/municipal!GJ4</f>
        <v>7.317980125187697</v>
      </c>
      <c r="I83" s="8">
        <f>municipal!ER4</f>
        <v>118041</v>
      </c>
      <c r="J83" s="437">
        <f>municipal!ER4/municipal!GJ4</f>
        <v>1.9915472996912487</v>
      </c>
      <c r="K83" s="8">
        <f>municipal!ES4</f>
        <v>21762</v>
      </c>
      <c r="L83" s="8" t="str">
        <f>municipal!ET4</f>
        <v>Did not track this year</v>
      </c>
      <c r="M83" s="8">
        <f>municipal!EU4</f>
        <v>0</v>
      </c>
      <c r="N83" s="8">
        <f>municipal!EV4</f>
        <v>627</v>
      </c>
    </row>
    <row r="84" spans="1:14" x14ac:dyDescent="0.2">
      <c r="A84" s="117" t="str">
        <f>municipal!A5</f>
        <v>NC0079</v>
      </c>
      <c r="B84" s="117" t="str">
        <f>municipal!B5</f>
        <v>Hickory</v>
      </c>
      <c r="C84" s="67">
        <f>municipal!DQ5</f>
        <v>49245</v>
      </c>
      <c r="D84" s="67">
        <f>municipal!DR5</f>
        <v>16376</v>
      </c>
      <c r="E84" s="67">
        <f>municipal!DS5</f>
        <v>65621</v>
      </c>
      <c r="F84" s="76">
        <f>municipal!DS5/municipal!GJ5</f>
        <v>1.6389270461300232</v>
      </c>
      <c r="G84" s="8">
        <f>municipal!DT5</f>
        <v>365529</v>
      </c>
      <c r="H84" s="437">
        <f>municipal!DT5/municipal!GJ5</f>
        <v>9.1293239091885408</v>
      </c>
      <c r="I84" s="8">
        <f>municipal!ER5</f>
        <v>132322</v>
      </c>
      <c r="J84" s="437">
        <f>municipal!ER5/municipal!GJ5</f>
        <v>3.3048277929019205</v>
      </c>
      <c r="K84" s="8" t="str">
        <f>municipal!ES5</f>
        <v>Did not track this year</v>
      </c>
      <c r="L84" s="8" t="str">
        <f>municipal!ET5</f>
        <v>Did not track this year</v>
      </c>
      <c r="M84" s="8">
        <f>municipal!EU5</f>
        <v>411</v>
      </c>
      <c r="N84" s="8">
        <f>municipal!EV5</f>
        <v>411</v>
      </c>
    </row>
    <row r="85" spans="1:14" x14ac:dyDescent="0.2">
      <c r="A85" s="117" t="str">
        <f>municipal!A6</f>
        <v>NC0083</v>
      </c>
      <c r="B85" s="117" t="str">
        <f>municipal!B6</f>
        <v>Mooresville</v>
      </c>
      <c r="C85" s="67">
        <f>municipal!DQ6</f>
        <v>38894</v>
      </c>
      <c r="D85" s="67">
        <f>municipal!DR6</f>
        <v>12074</v>
      </c>
      <c r="E85" s="67">
        <f>municipal!DS6</f>
        <v>50968</v>
      </c>
      <c r="F85" s="76">
        <f>municipal!DS6/municipal!GJ6</f>
        <v>1.4899003186296005</v>
      </c>
      <c r="G85" s="8">
        <f>municipal!DT6</f>
        <v>256043</v>
      </c>
      <c r="H85" s="437">
        <f>municipal!DT6/municipal!GJ6</f>
        <v>7.4846677774854573</v>
      </c>
      <c r="I85" s="8">
        <f>municipal!ER6</f>
        <v>5236</v>
      </c>
      <c r="J85" s="437">
        <f>municipal!ER6/municipal!GJ6</f>
        <v>0.15305913648455086</v>
      </c>
      <c r="K85" s="8" t="str">
        <f>municipal!ES6</f>
        <v>Did not track this year</v>
      </c>
      <c r="L85" s="8" t="str">
        <f>municipal!ET6</f>
        <v>Did not track this year</v>
      </c>
      <c r="M85" s="8">
        <f>municipal!EU6</f>
        <v>44</v>
      </c>
      <c r="N85" s="8">
        <f>municipal!EV6</f>
        <v>114</v>
      </c>
    </row>
    <row r="86" spans="1:14" x14ac:dyDescent="0.2">
      <c r="A86" s="117" t="str">
        <f>municipal!A7</f>
        <v>NC0088</v>
      </c>
      <c r="B86" s="117" t="str">
        <f>municipal!B7</f>
        <v>Roanoke Rapids</v>
      </c>
      <c r="C86" s="67">
        <f>municipal!DQ7</f>
        <v>12080</v>
      </c>
      <c r="D86" s="67">
        <f>municipal!DR7</f>
        <v>1636</v>
      </c>
      <c r="E86" s="67">
        <f>municipal!DS7</f>
        <v>13716</v>
      </c>
      <c r="F86" s="76">
        <f>municipal!DS7/municipal!GJ7</f>
        <v>0.87413166783506469</v>
      </c>
      <c r="G86" s="8">
        <f>municipal!DT7</f>
        <v>31865</v>
      </c>
      <c r="H86" s="437">
        <f>municipal!DT7/municipal!GJ7</f>
        <v>2.03078197692945</v>
      </c>
      <c r="I86" s="8">
        <f>municipal!ER7</f>
        <v>7730</v>
      </c>
      <c r="J86" s="437">
        <f>municipal!ER7/municipal!GJ7</f>
        <v>0.49263909247339238</v>
      </c>
      <c r="K86" s="8" t="str">
        <f>municipal!ES7</f>
        <v>Did not track this year</v>
      </c>
      <c r="L86" s="8" t="str">
        <f>municipal!ET7</f>
        <v>Did not track this year</v>
      </c>
      <c r="M86" s="8">
        <f>municipal!EU7</f>
        <v>34</v>
      </c>
      <c r="N86" s="8">
        <f>municipal!EV7</f>
        <v>108</v>
      </c>
    </row>
    <row r="87" spans="1:14" x14ac:dyDescent="0.2">
      <c r="A87" s="117" t="str">
        <f>municipal!A8</f>
        <v>NC0093</v>
      </c>
      <c r="B87" s="117" t="str">
        <f>municipal!B8</f>
        <v>Southern Pines</v>
      </c>
      <c r="C87" s="67">
        <f>municipal!DQ8</f>
        <v>5078</v>
      </c>
      <c r="D87" s="67">
        <f>municipal!DR8</f>
        <v>1155</v>
      </c>
      <c r="E87" s="67">
        <f>municipal!DS8</f>
        <v>6233</v>
      </c>
      <c r="F87" s="76">
        <f>municipal!DS8/municipal!GJ8</f>
        <v>0.4951934535632001</v>
      </c>
      <c r="G87" s="8">
        <f>municipal!DT8</f>
        <v>88137</v>
      </c>
      <c r="H87" s="437">
        <f>municipal!DT8/municipal!GJ8</f>
        <v>7.0022245173591804</v>
      </c>
      <c r="I87" s="8">
        <f>municipal!ER8</f>
        <v>10314</v>
      </c>
      <c r="J87" s="437">
        <f>municipal!ER8/municipal!GJ8</f>
        <v>0.81941685866370062</v>
      </c>
      <c r="K87" s="8" t="str">
        <f>municipal!ES8</f>
        <v>Did not track this year</v>
      </c>
      <c r="L87" s="8" t="str">
        <f>municipal!ET8</f>
        <v>Did not track this year</v>
      </c>
      <c r="M87" s="8">
        <f>municipal!EU8</f>
        <v>305</v>
      </c>
      <c r="N87" s="8">
        <f>municipal!EV8</f>
        <v>201</v>
      </c>
    </row>
    <row r="88" spans="1:14" x14ac:dyDescent="0.2">
      <c r="A88" s="117" t="str">
        <f>municipal!A9</f>
        <v>NC0100</v>
      </c>
      <c r="B88" s="117" t="str">
        <f>municipal!B9</f>
        <v>Kings Mtn. (Mauney)</v>
      </c>
      <c r="C88" s="67">
        <f>municipal!DQ9</f>
        <v>13798</v>
      </c>
      <c r="D88" s="67" t="str">
        <f>municipal!DR9</f>
        <v>Doesn't count separate</v>
      </c>
      <c r="E88" s="67">
        <f>municipal!DS9</f>
        <v>13798</v>
      </c>
      <c r="F88" s="76">
        <f>municipal!DS9/municipal!GJ9</f>
        <v>1.3045286943367684</v>
      </c>
      <c r="G88" s="8">
        <f>municipal!DT9</f>
        <v>100679</v>
      </c>
      <c r="H88" s="437">
        <f>municipal!DT9/municipal!GJ9</f>
        <v>9.5186725914720629</v>
      </c>
      <c r="I88" s="8">
        <f>municipal!ER9</f>
        <v>9828</v>
      </c>
      <c r="J88" s="437">
        <f>municipal!ER9/municipal!GJ9</f>
        <v>0.92918596955658506</v>
      </c>
      <c r="K88" s="8" t="str">
        <f>municipal!ES9</f>
        <v>Did not track this year</v>
      </c>
      <c r="L88" s="8" t="str">
        <f>municipal!ET9</f>
        <v>Did not track this year</v>
      </c>
      <c r="M88" s="8">
        <f>municipal!EU9</f>
        <v>46</v>
      </c>
      <c r="N88" s="8">
        <f>municipal!EV9</f>
        <v>26</v>
      </c>
    </row>
    <row r="89" spans="1:14" x14ac:dyDescent="0.2">
      <c r="A89" s="117" t="str">
        <f>municipal!A10</f>
        <v>NC0099</v>
      </c>
      <c r="B89" s="117" t="str">
        <f>municipal!B10</f>
        <v>Washington (Brown)</v>
      </c>
      <c r="C89" s="67">
        <f>municipal!DQ10</f>
        <v>6644</v>
      </c>
      <c r="D89" s="67">
        <f>municipal!DR10</f>
        <v>1659</v>
      </c>
      <c r="E89" s="67">
        <f>municipal!DS10</f>
        <v>8303</v>
      </c>
      <c r="F89" s="76">
        <f>municipal!DS10/municipal!GJ10</f>
        <v>0.85553838227717671</v>
      </c>
      <c r="G89" s="8">
        <f>municipal!DT10</f>
        <v>70181</v>
      </c>
      <c r="H89" s="437">
        <f>municipal!DT10/municipal!GJ10</f>
        <v>7.2314270994332821</v>
      </c>
      <c r="I89" s="8">
        <f>municipal!ER10</f>
        <v>17235</v>
      </c>
      <c r="J89" s="437">
        <f>municipal!ER10/municipal!GJ10</f>
        <v>1.7758887171561051</v>
      </c>
      <c r="K89" s="8" t="str">
        <f>municipal!ES10</f>
        <v>Did not track this year</v>
      </c>
      <c r="L89" s="8" t="str">
        <f>municipal!ET10</f>
        <v>Did not track this year</v>
      </c>
      <c r="M89" s="8">
        <f>municipal!EU10</f>
        <v>0</v>
      </c>
      <c r="N89" s="8">
        <f>municipal!EV10</f>
        <v>14</v>
      </c>
    </row>
    <row r="90" spans="1:14" x14ac:dyDescent="0.2">
      <c r="A90" s="117" t="str">
        <f>municipal!A11</f>
        <v>NC0102</v>
      </c>
      <c r="B90" s="117" t="str">
        <f>municipal!B11</f>
        <v>Nashville (Cooley)</v>
      </c>
      <c r="C90" s="67">
        <f>municipal!DQ11</f>
        <v>7103</v>
      </c>
      <c r="D90" s="67">
        <f>municipal!DR11</f>
        <v>876</v>
      </c>
      <c r="E90" s="67">
        <f>municipal!DS11</f>
        <v>7979</v>
      </c>
      <c r="F90" s="76">
        <f>municipal!DS11/municipal!GJ11</f>
        <v>1.4861240454460793</v>
      </c>
      <c r="G90" s="8">
        <f>municipal!DT11</f>
        <v>58605</v>
      </c>
      <c r="H90" s="437">
        <f>municipal!DT11/municipal!GJ11</f>
        <v>10.915440491711678</v>
      </c>
      <c r="I90" s="8">
        <f>municipal!ER11</f>
        <v>6842</v>
      </c>
      <c r="J90" s="437">
        <f>municipal!ER11/municipal!GJ11</f>
        <v>1.2743527658781897</v>
      </c>
      <c r="K90" s="8" t="str">
        <f>municipal!ES11</f>
        <v>Did not track this year</v>
      </c>
      <c r="L90" s="8" t="str">
        <f>municipal!ET11</f>
        <v>Did not track this year</v>
      </c>
      <c r="M90" s="8">
        <f>municipal!EU11</f>
        <v>0</v>
      </c>
      <c r="N90" s="8">
        <f>municipal!EV11</f>
        <v>0</v>
      </c>
    </row>
    <row r="91" spans="1:14" x14ac:dyDescent="0.2">
      <c r="A91" s="117" t="str">
        <f>municipal!A12</f>
        <v>NC0075</v>
      </c>
      <c r="B91" s="117" t="str">
        <f>municipal!B12</f>
        <v>Farmville</v>
      </c>
      <c r="C91" s="67">
        <f>municipal!DQ12</f>
        <v>7599</v>
      </c>
      <c r="D91" s="67">
        <f>municipal!DR12</f>
        <v>1785</v>
      </c>
      <c r="E91" s="67">
        <f>municipal!DS12</f>
        <v>9384</v>
      </c>
      <c r="F91" s="76">
        <f>municipal!DS12/municipal!GJ12</f>
        <v>1.9987220447284344</v>
      </c>
      <c r="G91" s="8">
        <f>municipal!DT12</f>
        <v>29792</v>
      </c>
      <c r="H91" s="437">
        <f>municipal!DT12/municipal!GJ12</f>
        <v>6.3454739084132052</v>
      </c>
      <c r="I91" s="8">
        <f>municipal!ER12</f>
        <v>19462</v>
      </c>
      <c r="J91" s="437">
        <f>municipal!ER12/municipal!GJ12</f>
        <v>4.1452609158679445</v>
      </c>
      <c r="K91" s="8">
        <f>municipal!ES12</f>
        <v>6610</v>
      </c>
      <c r="L91" s="8" t="str">
        <f>municipal!ET12</f>
        <v>Did not track this year</v>
      </c>
      <c r="M91" s="8">
        <f>municipal!EU12</f>
        <v>271</v>
      </c>
      <c r="N91" s="8">
        <f>municipal!EV12</f>
        <v>252</v>
      </c>
    </row>
    <row r="92" spans="1:14" x14ac:dyDescent="0.2">
      <c r="A92" s="669" t="s">
        <v>3033</v>
      </c>
      <c r="B92" s="670"/>
      <c r="C92" s="164">
        <f>SUM(C82:C91)</f>
        <v>241441</v>
      </c>
      <c r="D92" s="164">
        <f t="shared" ref="D92:N92" si="0">SUM(D82:D91)</f>
        <v>55541</v>
      </c>
      <c r="E92" s="164">
        <f t="shared" si="0"/>
        <v>296982</v>
      </c>
      <c r="F92" s="137">
        <f>AVERAGE(F82:F91)</f>
        <v>1.1531890611041311</v>
      </c>
      <c r="G92" s="164">
        <f t="shared" si="0"/>
        <v>1834798</v>
      </c>
      <c r="H92" s="440">
        <f>AVERAGE(H82:H91)</f>
        <v>7.073773424109886</v>
      </c>
      <c r="I92" s="164">
        <f t="shared" si="0"/>
        <v>428465</v>
      </c>
      <c r="J92" s="440">
        <f>AVERAGE(J82:J91)</f>
        <v>1.5839765720762027</v>
      </c>
      <c r="K92" s="164">
        <f>SUM(K82:K91)</f>
        <v>28372</v>
      </c>
      <c r="L92" s="164">
        <f>SUM(L82:L91)</f>
        <v>0</v>
      </c>
      <c r="M92" s="164">
        <f>SUM(M82:M91)</f>
        <v>2145</v>
      </c>
      <c r="N92" s="168">
        <f t="shared" si="0"/>
        <v>2440</v>
      </c>
    </row>
    <row r="93" spans="1:14" ht="15.75" thickBot="1" x14ac:dyDescent="0.3">
      <c r="A93" s="25"/>
      <c r="B93" s="26"/>
      <c r="C93" s="35"/>
      <c r="D93" s="35"/>
      <c r="E93" s="224"/>
      <c r="F93" s="53"/>
      <c r="G93" s="44"/>
      <c r="H93" s="44"/>
      <c r="I93" s="44"/>
      <c r="J93" s="44"/>
      <c r="K93" s="44"/>
      <c r="L93" s="44"/>
      <c r="M93" s="224"/>
      <c r="N93" s="326"/>
    </row>
    <row r="94" spans="1:14" s="443" customFormat="1" ht="13.5" thickTop="1" x14ac:dyDescent="0.2">
      <c r="A94" s="671" t="s">
        <v>5073</v>
      </c>
      <c r="B94" s="672"/>
      <c r="C94" s="165">
        <f>'All data (unlinked)'!DR84</f>
        <v>4417986</v>
      </c>
      <c r="D94" s="165">
        <f>'All data (unlinked)'!DS84</f>
        <v>1023982</v>
      </c>
      <c r="E94" s="165">
        <f>'All data (unlinked)'!DT84</f>
        <v>5441968</v>
      </c>
      <c r="F94" s="140">
        <f>'All data (unlinked)'!DT84/'All data (unlinked)'!GK84</f>
        <v>0.5572801211318239</v>
      </c>
      <c r="G94" s="165">
        <f>'All data (unlinked)'!DU84</f>
        <v>35655287</v>
      </c>
      <c r="H94" s="573">
        <f>'All data (unlinked)'!DU84/'All data (unlinked)'!GK84</f>
        <v>3.6512494484256335</v>
      </c>
      <c r="I94" s="165">
        <f>'All data (unlinked)'!ES84</f>
        <v>9103160</v>
      </c>
      <c r="J94" s="573">
        <f>'All data (unlinked)'!ES84/'All data (unlinked)'!GK84</f>
        <v>0.93220138513904793</v>
      </c>
      <c r="K94" s="165">
        <f>'All data (unlinked)'!ET84</f>
        <v>289869</v>
      </c>
      <c r="L94" s="165">
        <f>'All data (unlinked)'!EU84</f>
        <v>182371</v>
      </c>
      <c r="M94" s="165">
        <f>'All data (unlinked)'!EV84</f>
        <v>57414</v>
      </c>
      <c r="N94" s="165">
        <f>'All data (unlinked)'!EW84</f>
        <v>75779</v>
      </c>
    </row>
    <row r="95" spans="1:14" s="15" customFormat="1" x14ac:dyDescent="0.2">
      <c r="B95" s="15" t="s">
        <v>3052</v>
      </c>
      <c r="C95" s="15" t="s">
        <v>2899</v>
      </c>
      <c r="D95" s="15" t="s">
        <v>2899</v>
      </c>
      <c r="E95" s="15" t="s">
        <v>2899</v>
      </c>
      <c r="F95" s="226" t="s">
        <v>3051</v>
      </c>
      <c r="G95" s="15" t="s">
        <v>2899</v>
      </c>
      <c r="H95" s="15" t="s">
        <v>3051</v>
      </c>
      <c r="I95" s="15" t="s">
        <v>2899</v>
      </c>
      <c r="J95" s="15" t="s">
        <v>3051</v>
      </c>
      <c r="K95" s="228" t="s">
        <v>2899</v>
      </c>
      <c r="L95" s="228" t="s">
        <v>2899</v>
      </c>
      <c r="M95" s="228" t="s">
        <v>2899</v>
      </c>
      <c r="N95" s="228" t="s">
        <v>2899</v>
      </c>
    </row>
  </sheetData>
  <mergeCells count="7">
    <mergeCell ref="A94:B94"/>
    <mergeCell ref="B4:B6"/>
    <mergeCell ref="M4:N4"/>
    <mergeCell ref="A66:B66"/>
    <mergeCell ref="A67:B67"/>
    <mergeCell ref="A80:B80"/>
    <mergeCell ref="A92:B9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95"/>
  <sheetViews>
    <sheetView topLeftCell="B1" workbookViewId="0">
      <selection activeCell="L37" sqref="L37"/>
    </sheetView>
  </sheetViews>
  <sheetFormatPr defaultColWidth="8.85546875" defaultRowHeight="12.75" x14ac:dyDescent="0.2"/>
  <cols>
    <col min="1" max="1" width="6.7109375" customWidth="1"/>
    <col min="2" max="2" width="21.140625" customWidth="1"/>
    <col min="3" max="3" width="9.85546875" customWidth="1"/>
    <col min="6" max="6" width="10.140625" customWidth="1"/>
    <col min="7" max="7" width="11.28515625" customWidth="1"/>
    <col min="8" max="8" width="10.140625" style="229" bestFit="1" customWidth="1"/>
    <col min="9" max="10" width="10.42578125" bestFit="1" customWidth="1"/>
    <col min="11" max="11" width="11.42578125" bestFit="1" customWidth="1"/>
    <col min="12" max="12" width="11.7109375" customWidth="1"/>
    <col min="13" max="13" width="11.42578125" customWidth="1"/>
    <col min="14" max="14" width="14.140625" customWidth="1"/>
    <col min="15" max="15" width="13.85546875" customWidth="1"/>
    <col min="16" max="16" width="9.7109375" customWidth="1"/>
    <col min="17" max="17" width="10.85546875" customWidth="1"/>
  </cols>
  <sheetData>
    <row r="1" spans="1:17" ht="15" x14ac:dyDescent="0.25">
      <c r="A1" s="27"/>
      <c r="B1" s="27"/>
      <c r="C1" s="27"/>
      <c r="D1" s="27"/>
      <c r="E1" s="27"/>
      <c r="F1" s="27"/>
      <c r="G1" s="27"/>
      <c r="H1" s="44"/>
      <c r="I1" s="27"/>
      <c r="J1" s="27"/>
      <c r="K1" s="27"/>
      <c r="L1" s="27"/>
      <c r="M1" s="27"/>
      <c r="N1" s="27"/>
      <c r="O1" s="45"/>
      <c r="P1" s="7"/>
      <c r="Q1" s="592" t="s">
        <v>2883</v>
      </c>
    </row>
    <row r="2" spans="1:17" ht="15.75" x14ac:dyDescent="0.25">
      <c r="A2" s="65" t="s">
        <v>5074</v>
      </c>
      <c r="B2" s="207"/>
      <c r="C2" s="207"/>
      <c r="D2" s="207"/>
      <c r="E2" s="27"/>
      <c r="F2" s="27"/>
      <c r="G2" s="27"/>
      <c r="H2" s="219"/>
      <c r="I2" s="207"/>
      <c r="J2" s="207"/>
      <c r="K2" s="207"/>
      <c r="L2" s="207"/>
      <c r="M2" s="207"/>
      <c r="N2" s="207"/>
      <c r="O2" s="209"/>
      <c r="P2" s="249"/>
      <c r="Q2" s="593" t="s">
        <v>5034</v>
      </c>
    </row>
    <row r="3" spans="1:17" ht="15.75" thickBot="1" x14ac:dyDescent="0.3">
      <c r="A3" s="207"/>
      <c r="B3" s="207"/>
      <c r="C3" s="207"/>
      <c r="D3" s="207"/>
      <c r="E3" s="207"/>
      <c r="F3" s="207"/>
      <c r="G3" s="207"/>
      <c r="H3" s="219"/>
      <c r="I3" s="207"/>
      <c r="J3" s="207"/>
      <c r="K3" s="207"/>
      <c r="L3" s="207"/>
      <c r="M3" s="207"/>
      <c r="N3" s="207"/>
      <c r="O3" s="209"/>
      <c r="P3" s="207"/>
      <c r="Q3" s="207"/>
    </row>
    <row r="4" spans="1:17" ht="13.5" thickTop="1" x14ac:dyDescent="0.2">
      <c r="A4" s="350"/>
      <c r="B4" s="673"/>
      <c r="C4" s="678" t="s">
        <v>3053</v>
      </c>
      <c r="D4" s="678"/>
      <c r="E4" s="678"/>
      <c r="F4" s="678"/>
      <c r="G4" s="678"/>
      <c r="H4" s="725"/>
      <c r="I4" s="678" t="s">
        <v>3057</v>
      </c>
      <c r="J4" s="678"/>
      <c r="K4" s="678"/>
      <c r="L4" s="678"/>
      <c r="M4" s="678"/>
      <c r="N4" s="725"/>
      <c r="O4" s="575"/>
      <c r="P4" s="726"/>
      <c r="Q4" s="727"/>
    </row>
    <row r="5" spans="1:17" x14ac:dyDescent="0.2">
      <c r="A5" s="355"/>
      <c r="B5" s="710"/>
      <c r="C5" s="576"/>
      <c r="D5" s="577" t="s">
        <v>3054</v>
      </c>
      <c r="E5" s="578"/>
      <c r="F5" s="594" t="s">
        <v>5069</v>
      </c>
      <c r="G5" s="594" t="s">
        <v>5067</v>
      </c>
      <c r="H5" s="373"/>
      <c r="I5" s="580"/>
      <c r="J5" s="577" t="s">
        <v>3054</v>
      </c>
      <c r="K5" s="79"/>
      <c r="L5" s="594" t="s">
        <v>5069</v>
      </c>
      <c r="M5" s="594" t="s">
        <v>5067</v>
      </c>
      <c r="N5" s="579"/>
      <c r="O5" s="581" t="s">
        <v>2992</v>
      </c>
      <c r="P5" s="728" t="s">
        <v>5075</v>
      </c>
      <c r="Q5" s="729"/>
    </row>
    <row r="6" spans="1:17" ht="13.5" thickBot="1" x14ac:dyDescent="0.25">
      <c r="A6" s="360"/>
      <c r="B6" s="711"/>
      <c r="C6" s="434" t="s">
        <v>2953</v>
      </c>
      <c r="D6" s="434" t="s">
        <v>2953</v>
      </c>
      <c r="E6" s="582" t="s">
        <v>3055</v>
      </c>
      <c r="F6" s="595" t="s">
        <v>3066</v>
      </c>
      <c r="G6" s="595" t="s">
        <v>5068</v>
      </c>
      <c r="H6" s="379" t="s">
        <v>2899</v>
      </c>
      <c r="I6" s="434" t="s">
        <v>2953</v>
      </c>
      <c r="J6" s="434" t="s">
        <v>2953</v>
      </c>
      <c r="K6" s="582" t="s">
        <v>3055</v>
      </c>
      <c r="L6" s="595" t="s">
        <v>3066</v>
      </c>
      <c r="M6" s="595" t="s">
        <v>5068</v>
      </c>
      <c r="N6" s="582" t="s">
        <v>2899</v>
      </c>
      <c r="O6" s="435" t="s">
        <v>2969</v>
      </c>
      <c r="P6" s="583" t="s">
        <v>3056</v>
      </c>
      <c r="Q6" s="584" t="s">
        <v>2992</v>
      </c>
    </row>
    <row r="7" spans="1:17" ht="14.25" thickTop="1" thickBot="1" x14ac:dyDescent="0.25">
      <c r="A7" s="365"/>
      <c r="B7" s="317" t="s">
        <v>2885</v>
      </c>
      <c r="C7" s="380"/>
      <c r="D7" s="380"/>
      <c r="E7" s="380"/>
      <c r="F7" s="380"/>
      <c r="G7" s="380"/>
      <c r="H7" s="380"/>
      <c r="I7" s="380"/>
      <c r="J7" s="380"/>
      <c r="K7" s="380"/>
      <c r="L7" s="380"/>
      <c r="M7" s="380"/>
      <c r="N7" s="380"/>
      <c r="O7" s="380"/>
      <c r="P7" s="380"/>
      <c r="Q7" s="381"/>
    </row>
    <row r="8" spans="1:17" ht="13.5" thickTop="1" x14ac:dyDescent="0.2">
      <c r="A8" s="116" t="str">
        <f>county!A3</f>
        <v>NC0045</v>
      </c>
      <c r="B8" s="116" t="str">
        <f>county!B3</f>
        <v>Mecklenburg</v>
      </c>
      <c r="C8" s="67">
        <f>county!DU3+county!DV3</f>
        <v>2392</v>
      </c>
      <c r="D8" s="67">
        <f>county!DY3+county!DZ3</f>
        <v>1274</v>
      </c>
      <c r="E8" s="67">
        <f>county!DW3+county!DX3</f>
        <v>6992</v>
      </c>
      <c r="F8" s="67">
        <f>county!EN3</f>
        <v>1356</v>
      </c>
      <c r="G8" s="67">
        <f>county!EL3</f>
        <v>147</v>
      </c>
      <c r="H8" s="8">
        <f>county!EA3</f>
        <v>10658</v>
      </c>
      <c r="I8" s="8">
        <f>county!ED3</f>
        <v>34080</v>
      </c>
      <c r="J8" s="8">
        <f>county!EJ3</f>
        <v>24348</v>
      </c>
      <c r="K8" s="8">
        <f>county!EG3</f>
        <v>272480</v>
      </c>
      <c r="L8" s="8">
        <f>county!EO3</f>
        <v>6544</v>
      </c>
      <c r="M8" s="8">
        <f>county!EM3</f>
        <v>2341</v>
      </c>
      <c r="N8" s="8">
        <f>county!EK3</f>
        <v>330908</v>
      </c>
      <c r="O8" s="585">
        <f>county!EK3/county!GJ3</f>
        <v>0.34376730352288037</v>
      </c>
      <c r="P8" s="67" t="str">
        <f>county!EP3</f>
        <v/>
      </c>
      <c r="Q8" s="160" t="str">
        <f>county!EQ3</f>
        <v/>
      </c>
    </row>
    <row r="9" spans="1:17" x14ac:dyDescent="0.2">
      <c r="A9" s="116" t="str">
        <f>county!A4</f>
        <v>NC0063</v>
      </c>
      <c r="B9" s="116" t="str">
        <f>county!B4</f>
        <v>Wake</v>
      </c>
      <c r="C9" s="67">
        <f>county!DU4+county!DV4</f>
        <v>1771</v>
      </c>
      <c r="D9" s="67">
        <f>county!DY4+county!DZ4</f>
        <v>1844</v>
      </c>
      <c r="E9" s="67">
        <f>county!DW4+county!DX4</f>
        <v>7360</v>
      </c>
      <c r="F9" s="67" t="str">
        <f>county!EN4</f>
        <v>Did not track this year</v>
      </c>
      <c r="G9" s="67" t="str">
        <f>county!EL4</f>
        <v>Did not track this year</v>
      </c>
      <c r="H9" s="8">
        <f>county!EA4</f>
        <v>10975</v>
      </c>
      <c r="I9" s="8">
        <f>county!ED4</f>
        <v>18872</v>
      </c>
      <c r="J9" s="8">
        <f>county!EJ4</f>
        <v>34929</v>
      </c>
      <c r="K9" s="8">
        <f>county!EG4</f>
        <v>254045</v>
      </c>
      <c r="L9" s="8" t="str">
        <f>county!EO4</f>
        <v>Did not track this year</v>
      </c>
      <c r="M9" s="8" t="str">
        <f>county!EM4</f>
        <v>Did not track this year</v>
      </c>
      <c r="N9" s="8">
        <f>county!EK4</f>
        <v>307846</v>
      </c>
      <c r="O9" s="586">
        <f>county!EK4/county!GJ4</f>
        <v>0.3257136750735074</v>
      </c>
      <c r="P9" s="67">
        <f>county!EP4</f>
        <v>11060</v>
      </c>
      <c r="Q9" s="160">
        <f>county!EQ4</f>
        <v>47449</v>
      </c>
    </row>
    <row r="10" spans="1:17" x14ac:dyDescent="0.2">
      <c r="A10" s="116" t="str">
        <f>county!A5</f>
        <v>NC0035</v>
      </c>
      <c r="B10" s="116" t="str">
        <f>county!B5</f>
        <v>Guilford (Greensboro)</v>
      </c>
      <c r="C10" s="67">
        <f>county!DU5+county!DV5</f>
        <v>1448</v>
      </c>
      <c r="D10" s="67">
        <f>county!DY5+county!DZ5</f>
        <v>293</v>
      </c>
      <c r="E10" s="67">
        <f>county!DW5+county!DX5</f>
        <v>2145</v>
      </c>
      <c r="F10" s="67">
        <f>county!EN5</f>
        <v>343</v>
      </c>
      <c r="G10" s="67">
        <f>county!EL5</f>
        <v>83</v>
      </c>
      <c r="H10" s="8">
        <f>county!EA5</f>
        <v>3886</v>
      </c>
      <c r="I10" s="8">
        <f>county!ED5</f>
        <v>16905</v>
      </c>
      <c r="J10" s="8">
        <f>county!EJ5</f>
        <v>3399</v>
      </c>
      <c r="K10" s="8">
        <f>county!EG5</f>
        <v>68120</v>
      </c>
      <c r="L10" s="8">
        <f>county!EO5</f>
        <v>1275</v>
      </c>
      <c r="M10" s="8">
        <f>county!EM5</f>
        <v>763</v>
      </c>
      <c r="N10" s="8">
        <f>county!EK5</f>
        <v>88424</v>
      </c>
      <c r="O10" s="586">
        <f>county!EK5/county!GJ5</f>
        <v>0.22095615060921367</v>
      </c>
      <c r="P10" s="67">
        <f>county!EP5</f>
        <v>7480</v>
      </c>
      <c r="Q10" s="160">
        <f>county!EQ5</f>
        <v>40721</v>
      </c>
    </row>
    <row r="11" spans="1:17" x14ac:dyDescent="0.2">
      <c r="A11" s="116" t="str">
        <f>county!A6</f>
        <v>NC0032</v>
      </c>
      <c r="B11" s="116" t="str">
        <f>county!B6</f>
        <v>Forsyth</v>
      </c>
      <c r="C11" s="67">
        <f>county!DU6+county!DV6</f>
        <v>3040</v>
      </c>
      <c r="D11" s="67">
        <f>county!DY6+county!DZ6</f>
        <v>205</v>
      </c>
      <c r="E11" s="67">
        <f>county!DW6+county!DX6</f>
        <v>1861</v>
      </c>
      <c r="F11" s="67" t="str">
        <f>county!EN6</f>
        <v>Did not track this year</v>
      </c>
      <c r="G11" s="67" t="str">
        <f>county!EL6</f>
        <v>Did not track this year</v>
      </c>
      <c r="H11" s="8">
        <f>county!EA6</f>
        <v>5106</v>
      </c>
      <c r="I11" s="8">
        <f>county!ED6</f>
        <v>35272</v>
      </c>
      <c r="J11" s="8">
        <f>county!EJ6</f>
        <v>3643</v>
      </c>
      <c r="K11" s="8">
        <f>county!EG6</f>
        <v>65462</v>
      </c>
      <c r="L11" s="8" t="str">
        <f>county!EO6</f>
        <v>Did not track this year</v>
      </c>
      <c r="M11" s="8" t="str">
        <f>county!EM6</f>
        <v>Did not track this year</v>
      </c>
      <c r="N11" s="8">
        <f>county!EK6</f>
        <v>104377</v>
      </c>
      <c r="O11" s="586">
        <f>county!EK6/county!GJ6</f>
        <v>0.29198405482900902</v>
      </c>
      <c r="P11" s="67">
        <f>county!EP6</f>
        <v>4006</v>
      </c>
      <c r="Q11" s="160">
        <f>county!EQ6</f>
        <v>89189</v>
      </c>
    </row>
    <row r="12" spans="1:17" x14ac:dyDescent="0.2">
      <c r="A12" s="116" t="str">
        <f>county!A7</f>
        <v>NC0026</v>
      </c>
      <c r="B12" s="116" t="str">
        <f>county!B7</f>
        <v>Cumberland</v>
      </c>
      <c r="C12" s="67">
        <f>county!DU7+county!DV7</f>
        <v>752</v>
      </c>
      <c r="D12" s="67">
        <f>county!DY7+county!DZ7</f>
        <v>368</v>
      </c>
      <c r="E12" s="67">
        <f>county!DW7+county!DX7</f>
        <v>2877</v>
      </c>
      <c r="F12" s="67" t="str">
        <f>county!EN7</f>
        <v>Did not track this year</v>
      </c>
      <c r="G12" s="67" t="str">
        <f>county!EL7</f>
        <v>Did not track this year</v>
      </c>
      <c r="H12" s="8">
        <f>county!EA7</f>
        <v>3997</v>
      </c>
      <c r="I12" s="8">
        <f>county!ED7</f>
        <v>10047</v>
      </c>
      <c r="J12" s="8">
        <f>county!EJ7</f>
        <v>5887</v>
      </c>
      <c r="K12" s="8">
        <f>county!EG7</f>
        <v>79468</v>
      </c>
      <c r="L12" s="8" t="str">
        <f>county!EO7</f>
        <v>Did not track this year</v>
      </c>
      <c r="M12" s="8" t="str">
        <f>county!EM7</f>
        <v>Did not track this year</v>
      </c>
      <c r="N12" s="8">
        <f>county!EK7</f>
        <v>95402</v>
      </c>
      <c r="O12" s="586">
        <f>county!EK7/county!GJ7</f>
        <v>0.28798082582958773</v>
      </c>
      <c r="P12" s="67">
        <f>county!EP7</f>
        <v>8152</v>
      </c>
      <c r="Q12" s="160">
        <f>county!EQ7</f>
        <v>64313</v>
      </c>
    </row>
    <row r="13" spans="1:17" x14ac:dyDescent="0.2">
      <c r="A13" s="116" t="str">
        <f>county!A8</f>
        <v>NC0030</v>
      </c>
      <c r="B13" s="116" t="str">
        <f>county!B8</f>
        <v>Durham</v>
      </c>
      <c r="C13" s="67">
        <f>county!DU8+county!DV8</f>
        <v>1444</v>
      </c>
      <c r="D13" s="67">
        <f>county!DY8+county!DZ8</f>
        <v>630</v>
      </c>
      <c r="E13" s="67">
        <f>county!DW8+county!DX8</f>
        <v>3582</v>
      </c>
      <c r="F13" s="67" t="str">
        <f>county!EN8</f>
        <v>Did not track this year</v>
      </c>
      <c r="G13" s="67" t="str">
        <f>county!EL8</f>
        <v>Did not track this year</v>
      </c>
      <c r="H13" s="8">
        <f>county!EA8</f>
        <v>5656</v>
      </c>
      <c r="I13" s="8">
        <f>county!ED8</f>
        <v>16240</v>
      </c>
      <c r="J13" s="8">
        <f>county!EJ8</f>
        <v>6945</v>
      </c>
      <c r="K13" s="8">
        <f>county!EG8</f>
        <v>137773</v>
      </c>
      <c r="L13" s="8" t="str">
        <f>county!EO8</f>
        <v>Did not track this year</v>
      </c>
      <c r="M13" s="8" t="str">
        <f>county!EM8</f>
        <v>Did not track this year</v>
      </c>
      <c r="N13" s="8">
        <f>county!EK8</f>
        <v>160958</v>
      </c>
      <c r="O13" s="586">
        <f>county!EK8/county!GJ8</f>
        <v>0.57954430890210706</v>
      </c>
      <c r="P13" s="67">
        <f>county!EP8</f>
        <v>12711</v>
      </c>
      <c r="Q13" s="160">
        <f>county!EQ8</f>
        <v>112006</v>
      </c>
    </row>
    <row r="14" spans="1:17" x14ac:dyDescent="0.2">
      <c r="A14" s="116" t="str">
        <f>county!A9</f>
        <v>NC0019</v>
      </c>
      <c r="B14" s="116" t="str">
        <f>county!B9</f>
        <v>Buncombe</v>
      </c>
      <c r="C14" s="67">
        <f>county!DU9+county!DV9</f>
        <v>345</v>
      </c>
      <c r="D14" s="67">
        <f>county!DY9+county!DZ9</f>
        <v>18</v>
      </c>
      <c r="E14" s="67">
        <f>county!DW9+county!DX9</f>
        <v>4089</v>
      </c>
      <c r="F14" s="67" t="str">
        <f>county!EN9</f>
        <v>Did not track this year</v>
      </c>
      <c r="G14" s="67" t="str">
        <f>county!EL9</f>
        <v>Did not track this year</v>
      </c>
      <c r="H14" s="8">
        <f>county!EA9</f>
        <v>4452</v>
      </c>
      <c r="I14" s="8">
        <f>county!ED9</f>
        <v>8557</v>
      </c>
      <c r="J14" s="8">
        <f>county!EJ9</f>
        <v>101</v>
      </c>
      <c r="K14" s="8">
        <f>county!EG9</f>
        <v>50870</v>
      </c>
      <c r="L14" s="8" t="str">
        <f>county!EO9</f>
        <v>Did not track this year</v>
      </c>
      <c r="M14" s="8" t="str">
        <f>county!EM9</f>
        <v>Did not track this year</v>
      </c>
      <c r="N14" s="8">
        <f>county!EK9</f>
        <v>59528</v>
      </c>
      <c r="O14" s="586">
        <f>county!EK9/county!GJ9</f>
        <v>0.24274552661196927</v>
      </c>
      <c r="P14" s="67">
        <f>county!EP9</f>
        <v>1199</v>
      </c>
      <c r="Q14" s="160">
        <f>county!EQ9</f>
        <v>35360</v>
      </c>
    </row>
    <row r="15" spans="1:17" x14ac:dyDescent="0.2">
      <c r="A15" s="116" t="str">
        <f>county!A10</f>
        <v>NC0047</v>
      </c>
      <c r="B15" s="116" t="str">
        <f>county!B10</f>
        <v>New Hanover</v>
      </c>
      <c r="C15" s="67">
        <f>county!DU10+county!DV10</f>
        <v>698</v>
      </c>
      <c r="D15" s="67">
        <f>county!DY10+county!DZ10</f>
        <v>0</v>
      </c>
      <c r="E15" s="67">
        <f>county!DW10+county!DX10</f>
        <v>830</v>
      </c>
      <c r="F15" s="67" t="str">
        <f>county!EN10</f>
        <v>Did not track this year</v>
      </c>
      <c r="G15" s="67" t="str">
        <f>county!EL10</f>
        <v>Did not track this year</v>
      </c>
      <c r="H15" s="8">
        <f>county!EA10</f>
        <v>1528</v>
      </c>
      <c r="I15" s="8">
        <f>county!ED10</f>
        <v>5519</v>
      </c>
      <c r="J15" s="8" t="str">
        <f>county!EJ10</f>
        <v/>
      </c>
      <c r="K15" s="8">
        <f>county!EG10</f>
        <v>23428</v>
      </c>
      <c r="L15" s="8" t="str">
        <f>county!EO10</f>
        <v>Did not track this year</v>
      </c>
      <c r="M15" s="8" t="str">
        <f>county!EM10</f>
        <v>Did not track this year</v>
      </c>
      <c r="N15" s="8">
        <f>county!EK10</f>
        <v>28947</v>
      </c>
      <c r="O15" s="586">
        <f>county!EK10/county!GJ10</f>
        <v>0.13794401608798834</v>
      </c>
      <c r="P15" s="67">
        <f>county!EP10</f>
        <v>2299</v>
      </c>
      <c r="Q15" s="160">
        <f>county!EQ10</f>
        <v>50770</v>
      </c>
    </row>
    <row r="16" spans="1:17" x14ac:dyDescent="0.2">
      <c r="A16" s="116" t="str">
        <f>county!A11</f>
        <v>NC0061</v>
      </c>
      <c r="B16" s="116" t="str">
        <f>county!B11</f>
        <v>Union</v>
      </c>
      <c r="C16" s="67">
        <f>county!DU11+county!DV11</f>
        <v>356</v>
      </c>
      <c r="D16" s="67">
        <f>county!DY11+county!DZ11</f>
        <v>56</v>
      </c>
      <c r="E16" s="67">
        <f>county!DW11+county!DX11</f>
        <v>958</v>
      </c>
      <c r="F16" s="67" t="str">
        <f>county!EN11</f>
        <v>Did not track this year</v>
      </c>
      <c r="G16" s="67" t="str">
        <f>county!EL11</f>
        <v>Did not track this year</v>
      </c>
      <c r="H16" s="8">
        <f>county!EA11</f>
        <v>1370</v>
      </c>
      <c r="I16" s="8">
        <f>county!ED11</f>
        <v>3325</v>
      </c>
      <c r="J16" s="8">
        <f>county!EJ11</f>
        <v>473</v>
      </c>
      <c r="K16" s="8">
        <f>county!EG11</f>
        <v>21064</v>
      </c>
      <c r="L16" s="8" t="str">
        <f>county!EO11</f>
        <v>Did not track this year</v>
      </c>
      <c r="M16" s="8" t="str">
        <f>county!EM11</f>
        <v>Did not track this year</v>
      </c>
      <c r="N16" s="8">
        <f>county!EK11</f>
        <v>24862</v>
      </c>
      <c r="O16" s="586">
        <f>county!EK11/county!GJ11</f>
        <v>0.1195886404740832</v>
      </c>
      <c r="P16" s="67" t="str">
        <f>county!EP11</f>
        <v/>
      </c>
      <c r="Q16" s="160" t="str">
        <f>county!EQ11</f>
        <v/>
      </c>
    </row>
    <row r="17" spans="1:17" x14ac:dyDescent="0.2">
      <c r="A17" s="116" t="str">
        <f>county!A12</f>
        <v>NC0106</v>
      </c>
      <c r="B17" s="116" t="str">
        <f>county!B12</f>
        <v>Gaston</v>
      </c>
      <c r="C17" s="67">
        <f>county!DU12+county!DV12</f>
        <v>205</v>
      </c>
      <c r="D17" s="67">
        <f>county!DY12+county!DZ12</f>
        <v>69</v>
      </c>
      <c r="E17" s="67">
        <f>county!DW12+county!DX12</f>
        <v>1168</v>
      </c>
      <c r="F17" s="67" t="str">
        <f>county!EN12</f>
        <v>Did not track this year</v>
      </c>
      <c r="G17" s="67" t="str">
        <f>county!EL12</f>
        <v>Did not track this year</v>
      </c>
      <c r="H17" s="8">
        <f>county!EA12</f>
        <v>1442</v>
      </c>
      <c r="I17" s="8">
        <f>county!ED12</f>
        <v>2945</v>
      </c>
      <c r="J17" s="8">
        <f>county!EJ12</f>
        <v>3361</v>
      </c>
      <c r="K17" s="8">
        <f>county!EG12</f>
        <v>40605</v>
      </c>
      <c r="L17" s="8" t="str">
        <f>county!EO12</f>
        <v>Did not track this year</v>
      </c>
      <c r="M17" s="8" t="str">
        <f>county!EM12</f>
        <v>Did not track this year</v>
      </c>
      <c r="N17" s="8">
        <f>county!EK12</f>
        <v>46911</v>
      </c>
      <c r="O17" s="586">
        <f>county!EK12/county!GJ12</f>
        <v>0.22591814915770109</v>
      </c>
      <c r="P17" s="67">
        <f>county!EP12</f>
        <v>212</v>
      </c>
      <c r="Q17" s="160">
        <f>county!EQ12</f>
        <v>15129</v>
      </c>
    </row>
    <row r="18" spans="1:17" x14ac:dyDescent="0.2">
      <c r="A18" s="116" t="str">
        <f>county!A13</f>
        <v>NC0048</v>
      </c>
      <c r="B18" s="116" t="str">
        <f>county!B13</f>
        <v>Onslow</v>
      </c>
      <c r="C18" s="67">
        <f>county!DU13+county!DV13</f>
        <v>34</v>
      </c>
      <c r="D18" s="67">
        <f>county!DY13+county!DZ13</f>
        <v>69</v>
      </c>
      <c r="E18" s="67">
        <f>county!DW13+county!DX13</f>
        <v>748</v>
      </c>
      <c r="F18" s="67" t="str">
        <f>county!EN13</f>
        <v>Did not track this year</v>
      </c>
      <c r="G18" s="67" t="str">
        <f>county!EL13</f>
        <v>Did not track this year</v>
      </c>
      <c r="H18" s="8">
        <f>county!EA13</f>
        <v>851</v>
      </c>
      <c r="I18" s="8">
        <f>county!ED13</f>
        <v>520</v>
      </c>
      <c r="J18" s="8">
        <f>county!EJ13</f>
        <v>770</v>
      </c>
      <c r="K18" s="8">
        <f>county!EG13</f>
        <v>24525</v>
      </c>
      <c r="L18" s="8" t="str">
        <f>county!EO13</f>
        <v>Did not track this year</v>
      </c>
      <c r="M18" s="8" t="str">
        <f>county!EM13</f>
        <v>Did not track this year</v>
      </c>
      <c r="N18" s="8">
        <f>county!EK13</f>
        <v>25815</v>
      </c>
      <c r="O18" s="586">
        <f>county!EK13/county!GJ13</f>
        <v>0.13573482940474374</v>
      </c>
      <c r="P18" s="67">
        <f>county!EP13</f>
        <v>82</v>
      </c>
      <c r="Q18" s="160">
        <f>county!EQ13</f>
        <v>1331</v>
      </c>
    </row>
    <row r="19" spans="1:17" x14ac:dyDescent="0.2">
      <c r="A19" s="116" t="str">
        <f>county!A14</f>
        <v>NC0021</v>
      </c>
      <c r="B19" s="116" t="str">
        <f>county!B14</f>
        <v>Cabarrus</v>
      </c>
      <c r="C19" s="67">
        <f>county!DU14+county!DV14</f>
        <v>286</v>
      </c>
      <c r="D19" s="67">
        <f>county!DY14+county!DZ14</f>
        <v>136</v>
      </c>
      <c r="E19" s="67">
        <f>county!DW14+county!DX14</f>
        <v>1151</v>
      </c>
      <c r="F19" s="67" t="str">
        <f>county!EN14</f>
        <v>Did not track this year</v>
      </c>
      <c r="G19" s="67" t="str">
        <f>county!EL14</f>
        <v>Did not track this year</v>
      </c>
      <c r="H19" s="8">
        <f>county!EA14</f>
        <v>1573</v>
      </c>
      <c r="I19" s="8">
        <f>county!ED14</f>
        <v>3161</v>
      </c>
      <c r="J19" s="8">
        <f>county!EJ14</f>
        <v>1915</v>
      </c>
      <c r="K19" s="8">
        <f>county!EG14</f>
        <v>27332</v>
      </c>
      <c r="L19" s="8" t="str">
        <f>county!EO14</f>
        <v>Did not track this year</v>
      </c>
      <c r="M19" s="8" t="str">
        <f>county!EM14</f>
        <v>Did not track this year</v>
      </c>
      <c r="N19" s="8">
        <f>county!EK14</f>
        <v>32408</v>
      </c>
      <c r="O19" s="586">
        <f>county!EK14/county!GJ14</f>
        <v>0.176316333525565</v>
      </c>
      <c r="P19" s="67">
        <f>county!EP14</f>
        <v>640</v>
      </c>
      <c r="Q19" s="160">
        <f>county!EQ14</f>
        <v>3005</v>
      </c>
    </row>
    <row r="20" spans="1:17" x14ac:dyDescent="0.2">
      <c r="A20" s="116" t="str">
        <f>county!A15</f>
        <v>NC0041</v>
      </c>
      <c r="B20" s="116" t="str">
        <f>county!B15</f>
        <v>Johnston</v>
      </c>
      <c r="C20" s="67">
        <f>county!DU15+county!DV15</f>
        <v>76</v>
      </c>
      <c r="D20" s="67">
        <f>county!DY15+county!DZ15</f>
        <v>69</v>
      </c>
      <c r="E20" s="67">
        <f>county!DW15+county!DX15</f>
        <v>925</v>
      </c>
      <c r="F20" s="67">
        <f>county!EN15</f>
        <v>22</v>
      </c>
      <c r="G20" s="67" t="str">
        <f>county!EL15</f>
        <v>Did not track this year</v>
      </c>
      <c r="H20" s="8">
        <f>county!EA15</f>
        <v>1070</v>
      </c>
      <c r="I20" s="8">
        <f>county!ED15</f>
        <v>3571</v>
      </c>
      <c r="J20" s="8">
        <f>county!EJ15</f>
        <v>1464</v>
      </c>
      <c r="K20" s="8">
        <f>county!EG15</f>
        <v>22616</v>
      </c>
      <c r="L20" s="8">
        <f>county!EO15</f>
        <v>110</v>
      </c>
      <c r="M20" s="8" t="str">
        <f>county!EM15</f>
        <v>Did not track this year</v>
      </c>
      <c r="N20" s="8">
        <f>county!EK15</f>
        <v>27651</v>
      </c>
      <c r="O20" s="586">
        <f>county!EK15/county!GJ15</f>
        <v>0.15806623107132445</v>
      </c>
      <c r="P20" s="67">
        <f>county!EP15</f>
        <v>307</v>
      </c>
      <c r="Q20" s="160">
        <f>county!EQ15</f>
        <v>5065</v>
      </c>
    </row>
    <row r="21" spans="1:17" x14ac:dyDescent="0.2">
      <c r="A21" s="116" t="str">
        <f>county!A16</f>
        <v>NC0050</v>
      </c>
      <c r="B21" s="116" t="str">
        <f>county!B16</f>
        <v>Pitt (Sheppard)</v>
      </c>
      <c r="C21" s="67">
        <f>county!DU16+county!DV16</f>
        <v>54</v>
      </c>
      <c r="D21" s="67">
        <f>county!DY16+county!DZ16</f>
        <v>28</v>
      </c>
      <c r="E21" s="67">
        <f>county!DW16+county!DX16</f>
        <v>613</v>
      </c>
      <c r="F21" s="67" t="str">
        <f>county!EN16</f>
        <v>Did not track this year</v>
      </c>
      <c r="G21" s="67" t="str">
        <f>county!EL16</f>
        <v>Did not track this year</v>
      </c>
      <c r="H21" s="8">
        <f>county!EA16</f>
        <v>695</v>
      </c>
      <c r="I21" s="8">
        <f>county!ED16</f>
        <v>1326</v>
      </c>
      <c r="J21" s="8">
        <f>county!EJ16</f>
        <v>999</v>
      </c>
      <c r="K21" s="8">
        <f>county!EG16</f>
        <v>21989</v>
      </c>
      <c r="L21" s="8" t="str">
        <f>county!EO16</f>
        <v>Did not track this year</v>
      </c>
      <c r="M21" s="8" t="str">
        <f>county!EM16</f>
        <v>Did not track this year</v>
      </c>
      <c r="N21" s="8">
        <f>county!EK16</f>
        <v>24314</v>
      </c>
      <c r="O21" s="586">
        <f>county!EK16/county!GJ16</f>
        <v>0.14483481658863195</v>
      </c>
      <c r="P21" s="67">
        <f>county!EP16</f>
        <v>1755</v>
      </c>
      <c r="Q21" s="160">
        <f>county!EQ16</f>
        <v>9777</v>
      </c>
    </row>
    <row r="22" spans="1:17" x14ac:dyDescent="0.2">
      <c r="A22" s="116" t="str">
        <f>county!A17</f>
        <v>NC0027</v>
      </c>
      <c r="B22" s="116" t="str">
        <f>county!B17</f>
        <v>Davidson</v>
      </c>
      <c r="C22" s="67">
        <f>county!DU17+county!DV17</f>
        <v>1525</v>
      </c>
      <c r="D22" s="67">
        <f>county!DY17+county!DZ17</f>
        <v>293</v>
      </c>
      <c r="E22" s="67">
        <f>county!DW17+county!DX17</f>
        <v>2438</v>
      </c>
      <c r="F22" s="67" t="str">
        <f>county!EN17</f>
        <v>Did not track this year</v>
      </c>
      <c r="G22" s="67" t="str">
        <f>county!EL17</f>
        <v>Did not track this year</v>
      </c>
      <c r="H22" s="8">
        <f>county!EA17</f>
        <v>4256</v>
      </c>
      <c r="I22" s="8">
        <f>county!ED17</f>
        <v>15473</v>
      </c>
      <c r="J22" s="8">
        <f>county!EJ17</f>
        <v>4470</v>
      </c>
      <c r="K22" s="8">
        <f>county!EG17</f>
        <v>58066</v>
      </c>
      <c r="L22" s="8" t="str">
        <f>county!EO17</f>
        <v>Did not track this year</v>
      </c>
      <c r="M22" s="8" t="str">
        <f>county!EM17</f>
        <v>Did not track this year</v>
      </c>
      <c r="N22" s="8">
        <f>county!EK17</f>
        <v>78009</v>
      </c>
      <c r="O22" s="586">
        <f>county!EK17/county!GJ17</f>
        <v>0.4931691311741761</v>
      </c>
      <c r="P22" s="67">
        <f>county!EP17</f>
        <v>527</v>
      </c>
      <c r="Q22" s="160">
        <f>county!EQ17</f>
        <v>5965</v>
      </c>
    </row>
    <row r="23" spans="1:17" x14ac:dyDescent="0.2">
      <c r="A23" s="116" t="str">
        <f>county!A18</f>
        <v>NC0103</v>
      </c>
      <c r="B23" s="116" t="str">
        <f>county!B18</f>
        <v>Alamance</v>
      </c>
      <c r="C23" s="67">
        <f>county!DU18+county!DV18</f>
        <v>230</v>
      </c>
      <c r="D23" s="67">
        <f>county!DY18+county!DZ18</f>
        <v>111</v>
      </c>
      <c r="E23" s="67">
        <f>county!DW18+county!DX18</f>
        <v>1164</v>
      </c>
      <c r="F23" s="67">
        <f>county!EN18</f>
        <v>46</v>
      </c>
      <c r="G23" s="67" t="str">
        <f>county!EL18</f>
        <v>Did not track this year</v>
      </c>
      <c r="H23" s="8">
        <f>county!EA18</f>
        <v>1505</v>
      </c>
      <c r="I23" s="8">
        <f>county!ED18</f>
        <v>3226</v>
      </c>
      <c r="J23" s="8">
        <f>county!EJ18</f>
        <v>1396</v>
      </c>
      <c r="K23" s="8">
        <f>county!EG18</f>
        <v>27789</v>
      </c>
      <c r="L23" s="8" t="str">
        <f>county!EO18</f>
        <v>Did not track this year</v>
      </c>
      <c r="M23" s="8" t="str">
        <f>county!EM18</f>
        <v>Did not track this year</v>
      </c>
      <c r="N23" s="8">
        <f>county!EK18</f>
        <v>32411</v>
      </c>
      <c r="O23" s="586">
        <f>county!EK18/county!GJ18</f>
        <v>0.21179092091248292</v>
      </c>
      <c r="P23" s="67">
        <f>county!EP18</f>
        <v>331</v>
      </c>
      <c r="Q23" s="160">
        <f>county!EQ18</f>
        <v>4223</v>
      </c>
    </row>
    <row r="24" spans="1:17" x14ac:dyDescent="0.2">
      <c r="A24" s="116" t="str">
        <f>county!A19</f>
        <v>NC0052</v>
      </c>
      <c r="B24" s="116" t="str">
        <f>county!B19</f>
        <v>Randolph</v>
      </c>
      <c r="C24" s="67">
        <f>county!DU19+county!DV19</f>
        <v>193</v>
      </c>
      <c r="D24" s="67">
        <f>county!DY19+county!DZ19</f>
        <v>15</v>
      </c>
      <c r="E24" s="67">
        <f>county!DW19+county!DX19</f>
        <v>1285</v>
      </c>
      <c r="F24" s="67" t="str">
        <f>county!EN19</f>
        <v>Did not track this year</v>
      </c>
      <c r="G24" s="67" t="str">
        <f>county!EL19</f>
        <v>Did not track this year</v>
      </c>
      <c r="H24" s="8">
        <f>county!EA19</f>
        <v>1493</v>
      </c>
      <c r="I24" s="8">
        <f>county!ED19</f>
        <v>4438</v>
      </c>
      <c r="J24" s="8">
        <f>county!EJ19</f>
        <v>3250</v>
      </c>
      <c r="K24" s="8">
        <f>county!EG19</f>
        <v>36022</v>
      </c>
      <c r="L24" s="8" t="str">
        <f>county!EO19</f>
        <v>Did not track this year</v>
      </c>
      <c r="M24" s="8" t="str">
        <f>county!EM19</f>
        <v>Did not track this year</v>
      </c>
      <c r="N24" s="8">
        <f>county!EK19</f>
        <v>43710</v>
      </c>
      <c r="O24" s="586">
        <f>county!EK19/county!GJ19</f>
        <v>0.30682296785062474</v>
      </c>
      <c r="P24" s="67">
        <f>county!EP19</f>
        <v>735</v>
      </c>
      <c r="Q24" s="160">
        <f>county!EQ19</f>
        <v>9703</v>
      </c>
    </row>
    <row r="25" spans="1:17" x14ac:dyDescent="0.2">
      <c r="A25" s="116" t="str">
        <f>county!A20</f>
        <v>NC0055</v>
      </c>
      <c r="B25" s="116" t="str">
        <f>county!B20</f>
        <v>Rowan</v>
      </c>
      <c r="C25" s="67">
        <f>county!DU20+county!DV20</f>
        <v>158</v>
      </c>
      <c r="D25" s="67">
        <f>county!DY20+county!DZ20</f>
        <v>47</v>
      </c>
      <c r="E25" s="67">
        <f>county!DW20+county!DX20</f>
        <v>1095</v>
      </c>
      <c r="F25" s="67" t="str">
        <f>county!EN20</f>
        <v>Did not track this year</v>
      </c>
      <c r="G25" s="67" t="str">
        <f>county!EL20</f>
        <v>Did not track this year</v>
      </c>
      <c r="H25" s="8">
        <f>county!EA20</f>
        <v>1300</v>
      </c>
      <c r="I25" s="8">
        <f>county!ED20</f>
        <v>4912</v>
      </c>
      <c r="J25" s="8">
        <f>county!EJ20</f>
        <v>900</v>
      </c>
      <c r="K25" s="8">
        <f>county!EG20</f>
        <v>34089</v>
      </c>
      <c r="L25" s="8" t="str">
        <f>county!EO20</f>
        <v>Did not track this year</v>
      </c>
      <c r="M25" s="8" t="str">
        <f>county!EM20</f>
        <v>Did not track this year</v>
      </c>
      <c r="N25" s="8">
        <f>county!EK20</f>
        <v>39901</v>
      </c>
      <c r="O25" s="586">
        <f>county!EK20/county!GJ20</f>
        <v>0.2886106530104447</v>
      </c>
      <c r="P25" s="67">
        <f>county!EP20</f>
        <v>698</v>
      </c>
      <c r="Q25" s="160">
        <f>county!EQ20</f>
        <v>16026</v>
      </c>
    </row>
    <row r="26" spans="1:17" x14ac:dyDescent="0.2">
      <c r="A26" s="116" t="str">
        <f>county!A21</f>
        <v>NC0053</v>
      </c>
      <c r="B26" s="116" t="str">
        <f>county!B21</f>
        <v>Robeson</v>
      </c>
      <c r="C26" s="67">
        <f>county!DU21+county!DV21</f>
        <v>14</v>
      </c>
      <c r="D26" s="67">
        <f>county!DY21+county!DZ21</f>
        <v>18</v>
      </c>
      <c r="E26" s="67">
        <f>county!DW21+county!DX21</f>
        <v>314</v>
      </c>
      <c r="F26" s="67" t="str">
        <f>county!EN21</f>
        <v>Did not track this year</v>
      </c>
      <c r="G26" s="67" t="str">
        <f>county!EL21</f>
        <v>Did not track this year</v>
      </c>
      <c r="H26" s="8">
        <f>county!EA21</f>
        <v>346</v>
      </c>
      <c r="I26" s="8">
        <f>county!ED21</f>
        <v>68</v>
      </c>
      <c r="J26" s="8">
        <f>county!EJ21</f>
        <v>449</v>
      </c>
      <c r="K26" s="8">
        <f>county!EG21</f>
        <v>9312</v>
      </c>
      <c r="L26" s="8" t="str">
        <f>county!EO21</f>
        <v>Did not track this year</v>
      </c>
      <c r="M26" s="8" t="str">
        <f>county!EM21</f>
        <v>Did not track this year</v>
      </c>
      <c r="N26" s="8">
        <f>county!EK21</f>
        <v>9829</v>
      </c>
      <c r="O26" s="586">
        <f>county!EK21/county!GJ21</f>
        <v>7.2903532064499857E-2</v>
      </c>
      <c r="P26" s="67">
        <f>county!EP21</f>
        <v>141</v>
      </c>
      <c r="Q26" s="160">
        <f>county!EQ21</f>
        <v>7698</v>
      </c>
    </row>
    <row r="27" spans="1:17" x14ac:dyDescent="0.2">
      <c r="A27" s="116" t="str">
        <f>county!A22</f>
        <v>NC0040</v>
      </c>
      <c r="B27" s="116" t="str">
        <f>county!B22</f>
        <v>Iredell</v>
      </c>
      <c r="C27" s="67">
        <f>county!DU22+county!DV22</f>
        <v>80</v>
      </c>
      <c r="D27" s="67">
        <f>county!DY22+county!DZ22</f>
        <v>0</v>
      </c>
      <c r="E27" s="67">
        <f>county!DW22+county!DX22</f>
        <v>319</v>
      </c>
      <c r="F27" s="67" t="str">
        <f>county!EN22</f>
        <v>Did not track this year</v>
      </c>
      <c r="G27" s="67" t="str">
        <f>county!EL22</f>
        <v>Did not track this year</v>
      </c>
      <c r="H27" s="8">
        <f>county!EA22</f>
        <v>399</v>
      </c>
      <c r="I27" s="8">
        <f>county!ED22</f>
        <v>1590</v>
      </c>
      <c r="J27" s="8">
        <f>county!EJ22</f>
        <v>0</v>
      </c>
      <c r="K27" s="8">
        <f>county!EG22</f>
        <v>10474</v>
      </c>
      <c r="L27" s="8" t="str">
        <f>county!EO22</f>
        <v>Did not track this year</v>
      </c>
      <c r="M27" s="8" t="str">
        <f>county!EM22</f>
        <v>Did not track this year</v>
      </c>
      <c r="N27" s="8">
        <f>county!EK22</f>
        <v>12064</v>
      </c>
      <c r="O27" s="586">
        <f>county!EK22/county!GJ22</f>
        <v>9.3533881221894863E-2</v>
      </c>
      <c r="P27" s="67">
        <f>county!EP22</f>
        <v>630</v>
      </c>
      <c r="Q27" s="160">
        <f>county!EQ22</f>
        <v>7277</v>
      </c>
    </row>
    <row r="28" spans="1:17" x14ac:dyDescent="0.2">
      <c r="A28" s="116" t="str">
        <f>county!A23</f>
        <v>NC0065</v>
      </c>
      <c r="B28" s="116" t="str">
        <f>county!B23</f>
        <v>Wayne</v>
      </c>
      <c r="C28" s="67">
        <f>county!DU23+county!DV23</f>
        <v>347</v>
      </c>
      <c r="D28" s="67">
        <f>county!DY23+county!DZ23</f>
        <v>20</v>
      </c>
      <c r="E28" s="67">
        <f>county!DW23+county!DX23</f>
        <v>473</v>
      </c>
      <c r="F28" s="67" t="str">
        <f>county!EN23</f>
        <v>Did not track this year</v>
      </c>
      <c r="G28" s="67" t="str">
        <f>county!EL23</f>
        <v>Did not track this year</v>
      </c>
      <c r="H28" s="8">
        <f>county!EA23</f>
        <v>840</v>
      </c>
      <c r="I28" s="8">
        <f>county!ED23</f>
        <v>2817</v>
      </c>
      <c r="J28" s="8">
        <f>county!EJ23</f>
        <v>222</v>
      </c>
      <c r="K28" s="8">
        <f>county!EG23</f>
        <v>16881</v>
      </c>
      <c r="L28" s="8" t="str">
        <f>county!EO23</f>
        <v>Did not track this year</v>
      </c>
      <c r="M28" s="8" t="str">
        <f>county!EM23</f>
        <v>Did not track this year</v>
      </c>
      <c r="N28" s="8">
        <f>county!EK23</f>
        <v>19920</v>
      </c>
      <c r="O28" s="586">
        <f>county!EK23/county!GJ23</f>
        <v>0.16020459864405143</v>
      </c>
      <c r="P28" s="67">
        <f>county!EP23</f>
        <v>118</v>
      </c>
      <c r="Q28" s="160">
        <f>county!EQ23</f>
        <v>1805</v>
      </c>
    </row>
    <row r="29" spans="1:17" x14ac:dyDescent="0.2">
      <c r="A29" s="116" t="str">
        <f>county!A24</f>
        <v>NC0037</v>
      </c>
      <c r="B29" s="116" t="str">
        <f>county!B24</f>
        <v>Harnett</v>
      </c>
      <c r="C29" s="67">
        <f>county!DU24+county!DV24</f>
        <v>101</v>
      </c>
      <c r="D29" s="67">
        <f>county!DY24+county!DZ24</f>
        <v>47</v>
      </c>
      <c r="E29" s="67">
        <f>county!DW24+county!DX24</f>
        <v>1374</v>
      </c>
      <c r="F29" s="67" t="str">
        <f>county!EN24</f>
        <v>Did not track this year</v>
      </c>
      <c r="G29" s="67">
        <f>county!EL24</f>
        <v>1</v>
      </c>
      <c r="H29" s="8">
        <f>county!EA24</f>
        <v>1522</v>
      </c>
      <c r="I29" s="8">
        <f>county!ED24</f>
        <v>701</v>
      </c>
      <c r="J29" s="8">
        <f>county!EJ24</f>
        <v>130</v>
      </c>
      <c r="K29" s="8">
        <f>county!EG24</f>
        <v>20644</v>
      </c>
      <c r="L29" s="8" t="str">
        <f>county!EO24</f>
        <v>Did not track this year</v>
      </c>
      <c r="M29" s="8">
        <f>county!EM24</f>
        <v>60</v>
      </c>
      <c r="N29" s="8">
        <f>county!EK24</f>
        <v>21475</v>
      </c>
      <c r="O29" s="586">
        <f>county!EK24/county!GJ24</f>
        <v>0.17762613730355667</v>
      </c>
      <c r="P29" s="67">
        <f>county!EP24</f>
        <v>4461</v>
      </c>
      <c r="Q29" s="160">
        <f>county!EQ24</f>
        <v>618</v>
      </c>
    </row>
    <row r="30" spans="1:17" x14ac:dyDescent="0.2">
      <c r="A30" s="116" t="str">
        <f>county!A25</f>
        <v>NC0023</v>
      </c>
      <c r="B30" s="116" t="str">
        <f>county!B25</f>
        <v>Catawba</v>
      </c>
      <c r="C30" s="67">
        <f>county!DU25+county!DV25</f>
        <v>309</v>
      </c>
      <c r="D30" s="67">
        <f>county!DY25+county!DZ25</f>
        <v>43</v>
      </c>
      <c r="E30" s="67">
        <f>county!DW25+county!DX25</f>
        <v>976</v>
      </c>
      <c r="F30" s="67">
        <f>county!EN25</f>
        <v>200</v>
      </c>
      <c r="G30" s="67" t="str">
        <f>county!EL25</f>
        <v>Did not track this year</v>
      </c>
      <c r="H30" s="8">
        <f>county!EA25</f>
        <v>1328</v>
      </c>
      <c r="I30" s="8">
        <f>county!ED25</f>
        <v>2510</v>
      </c>
      <c r="J30" s="8">
        <f>county!EJ25</f>
        <v>531</v>
      </c>
      <c r="K30" s="8">
        <f>county!EG25</f>
        <v>12507</v>
      </c>
      <c r="L30" s="8">
        <f>county!EO25</f>
        <v>626</v>
      </c>
      <c r="M30" s="8" t="str">
        <f>county!EM25</f>
        <v>Did not track this year</v>
      </c>
      <c r="N30" s="8">
        <f>county!EK25</f>
        <v>15548</v>
      </c>
      <c r="O30" s="586">
        <f>county!EK25/county!GJ25</f>
        <v>0.13473253667709426</v>
      </c>
      <c r="P30" s="67">
        <f>county!EP25</f>
        <v>200</v>
      </c>
      <c r="Q30" s="160">
        <f>county!EQ25</f>
        <v>24281</v>
      </c>
    </row>
    <row r="31" spans="1:17" x14ac:dyDescent="0.2">
      <c r="A31" s="116" t="str">
        <f>county!A26</f>
        <v>NC0018</v>
      </c>
      <c r="B31" s="116" t="str">
        <f>county!B26</f>
        <v>Brunswick</v>
      </c>
      <c r="C31" s="67">
        <f>county!DU26+county!DV26</f>
        <v>442</v>
      </c>
      <c r="D31" s="67">
        <f>county!DY26+county!DZ26</f>
        <v>0</v>
      </c>
      <c r="E31" s="67">
        <f>county!DW26+county!DX26</f>
        <v>285</v>
      </c>
      <c r="F31" s="67" t="str">
        <f>county!EN26</f>
        <v>Did not track this year</v>
      </c>
      <c r="G31" s="67" t="str">
        <f>county!EL26</f>
        <v>Did not track this year</v>
      </c>
      <c r="H31" s="8">
        <f>county!EA26</f>
        <v>727</v>
      </c>
      <c r="I31" s="8">
        <f>county!ED26</f>
        <v>9744</v>
      </c>
      <c r="J31" s="8" t="str">
        <f>county!EJ26</f>
        <v/>
      </c>
      <c r="K31" s="8">
        <f>county!EG26</f>
        <v>5611</v>
      </c>
      <c r="L31" s="8" t="str">
        <f>county!EO26</f>
        <v>Did not track this year</v>
      </c>
      <c r="M31" s="8" t="str">
        <f>county!EM26</f>
        <v>Did not track this year</v>
      </c>
      <c r="N31" s="8">
        <f>county!EK26</f>
        <v>15355</v>
      </c>
      <c r="O31" s="586">
        <f>county!EK26/county!GJ26</f>
        <v>0.13624546366048215</v>
      </c>
      <c r="P31" s="67">
        <f>county!EP26</f>
        <v>883</v>
      </c>
      <c r="Q31" s="160">
        <f>county!EQ26</f>
        <v>16124</v>
      </c>
    </row>
    <row r="32" spans="1:17" x14ac:dyDescent="0.2">
      <c r="A32" s="116" t="str">
        <f>county!A27</f>
        <v>NC0039</v>
      </c>
      <c r="B32" s="116" t="str">
        <f>county!B27</f>
        <v>Henderson</v>
      </c>
      <c r="C32" s="67">
        <f>county!DU27+county!DV27</f>
        <v>228</v>
      </c>
      <c r="D32" s="67">
        <f>county!DY27+county!DZ27</f>
        <v>61</v>
      </c>
      <c r="E32" s="67">
        <f>county!DW27+county!DX27</f>
        <v>587</v>
      </c>
      <c r="F32" s="67" t="str">
        <f>county!EN27</f>
        <v>Did not track this year</v>
      </c>
      <c r="G32" s="67" t="str">
        <f>county!EL27</f>
        <v>Did not track this year</v>
      </c>
      <c r="H32" s="8">
        <f>county!EA27</f>
        <v>876</v>
      </c>
      <c r="I32" s="8">
        <f>county!ED27</f>
        <v>3613</v>
      </c>
      <c r="J32" s="8">
        <f>county!EJ27</f>
        <v>1093</v>
      </c>
      <c r="K32" s="8">
        <f>county!EG27</f>
        <v>12759</v>
      </c>
      <c r="L32" s="8" t="str">
        <f>county!EO27</f>
        <v>Did not track this year</v>
      </c>
      <c r="M32" s="8" t="str">
        <f>county!EM27</f>
        <v>Did not track this year</v>
      </c>
      <c r="N32" s="8">
        <f>county!EK27</f>
        <v>17465</v>
      </c>
      <c r="O32" s="586">
        <f>county!EK27/county!GJ27</f>
        <v>0.16120546427912127</v>
      </c>
      <c r="P32" s="67">
        <f>county!EP27</f>
        <v>192</v>
      </c>
      <c r="Q32" s="160" t="str">
        <f>county!EQ27</f>
        <v/>
      </c>
    </row>
    <row r="33" spans="1:17" x14ac:dyDescent="0.2">
      <c r="A33" s="116" t="str">
        <f>county!A28</f>
        <v>NC0054</v>
      </c>
      <c r="B33" s="116" t="str">
        <f>county!B28</f>
        <v>Rockingham</v>
      </c>
      <c r="C33" s="67">
        <f>county!DU28+county!DV28</f>
        <v>220</v>
      </c>
      <c r="D33" s="67">
        <f>county!DY28+county!DZ28</f>
        <v>8</v>
      </c>
      <c r="E33" s="67">
        <f>county!DW28+county!DX28</f>
        <v>437</v>
      </c>
      <c r="F33" s="67">
        <f>county!EN28</f>
        <v>140</v>
      </c>
      <c r="G33" s="67" t="str">
        <f>county!EL28</f>
        <v>Did not track this year</v>
      </c>
      <c r="H33" s="8">
        <f>county!EA28</f>
        <v>665</v>
      </c>
      <c r="I33" s="8">
        <f>county!ED28</f>
        <v>1811</v>
      </c>
      <c r="J33" s="8">
        <f>county!EJ28</f>
        <v>20</v>
      </c>
      <c r="K33" s="8">
        <f>county!EG28</f>
        <v>11096</v>
      </c>
      <c r="L33" s="8">
        <f>county!EO28</f>
        <v>652</v>
      </c>
      <c r="M33" s="8" t="str">
        <f>county!EM28</f>
        <v>Did not track this year</v>
      </c>
      <c r="N33" s="8">
        <f>county!EK28</f>
        <v>12927</v>
      </c>
      <c r="O33" s="586">
        <f>county!EK28/county!GJ28</f>
        <v>0.13903438484786559</v>
      </c>
      <c r="P33" s="67">
        <f>county!EP28</f>
        <v>1228</v>
      </c>
      <c r="Q33" s="160">
        <f>county!EQ28</f>
        <v>3709</v>
      </c>
    </row>
    <row r="34" spans="1:17" x14ac:dyDescent="0.2">
      <c r="A34" s="116" t="str">
        <f>county!A29</f>
        <v>NC0046</v>
      </c>
      <c r="B34" s="116" t="str">
        <f>county!B29</f>
        <v>Nash (Braswell)</v>
      </c>
      <c r="C34" s="67">
        <f>county!DU29+county!DV29</f>
        <v>97</v>
      </c>
      <c r="D34" s="67">
        <f>county!DY29+county!DZ29</f>
        <v>40</v>
      </c>
      <c r="E34" s="67">
        <f>county!DW29+county!DX29</f>
        <v>1088</v>
      </c>
      <c r="F34" s="67" t="str">
        <f>county!EN29</f>
        <v>Did not track this year</v>
      </c>
      <c r="G34" s="67" t="str">
        <f>county!EL29</f>
        <v>Did not track this year</v>
      </c>
      <c r="H34" s="8">
        <f>county!EA29</f>
        <v>1225</v>
      </c>
      <c r="I34" s="8">
        <f>county!ED29</f>
        <v>1590</v>
      </c>
      <c r="J34" s="8">
        <f>county!EJ29</f>
        <v>820</v>
      </c>
      <c r="K34" s="8">
        <f>county!EG29</f>
        <v>32795</v>
      </c>
      <c r="L34" s="8" t="str">
        <f>county!EO29</f>
        <v>Did not track this year</v>
      </c>
      <c r="M34" s="8" t="str">
        <f>county!EM29</f>
        <v>Did not track this year</v>
      </c>
      <c r="N34" s="8">
        <f>county!EK29</f>
        <v>35205</v>
      </c>
      <c r="O34" s="586">
        <f>county!EK29/county!GJ29</f>
        <v>0.38961254551289853</v>
      </c>
      <c r="P34" s="67">
        <f>county!EP29</f>
        <v>466</v>
      </c>
      <c r="Q34" s="160">
        <f>county!EQ29</f>
        <v>6376</v>
      </c>
    </row>
    <row r="35" spans="1:17" x14ac:dyDescent="0.2">
      <c r="A35" s="116" t="str">
        <f>county!A30</f>
        <v>NC0020</v>
      </c>
      <c r="B35" s="116" t="str">
        <f>county!B30</f>
        <v>Burke</v>
      </c>
      <c r="C35" s="67">
        <f>county!DU30+county!DV30</f>
        <v>167</v>
      </c>
      <c r="D35" s="67">
        <f>county!DY30+county!DZ30</f>
        <v>75</v>
      </c>
      <c r="E35" s="67">
        <f>county!DW30+county!DX30</f>
        <v>981</v>
      </c>
      <c r="F35" s="67">
        <f>county!EN30</f>
        <v>45</v>
      </c>
      <c r="G35" s="67">
        <f>county!EL30</f>
        <v>13</v>
      </c>
      <c r="H35" s="8">
        <f>county!EA30</f>
        <v>1223</v>
      </c>
      <c r="I35" s="8">
        <f>county!ED30</f>
        <v>2857</v>
      </c>
      <c r="J35" s="8">
        <f>county!EJ30</f>
        <v>3685</v>
      </c>
      <c r="K35" s="8">
        <f>county!EG30</f>
        <v>27337</v>
      </c>
      <c r="L35" s="8">
        <f>county!EO30</f>
        <v>314</v>
      </c>
      <c r="M35" s="8">
        <f>county!EM30</f>
        <v>206</v>
      </c>
      <c r="N35" s="8">
        <f>county!EK30</f>
        <v>33879</v>
      </c>
      <c r="O35" s="586">
        <f>county!EK30/county!GJ30</f>
        <v>0.37649608268044676</v>
      </c>
      <c r="P35" s="67">
        <f>county!EP30</f>
        <v>128</v>
      </c>
      <c r="Q35" s="160">
        <f>county!EQ30</f>
        <v>901</v>
      </c>
    </row>
    <row r="36" spans="1:17" x14ac:dyDescent="0.2">
      <c r="A36" s="116" t="str">
        <f>county!A31</f>
        <v>NC0024</v>
      </c>
      <c r="B36" s="116" t="str">
        <f>county!B31</f>
        <v>Cleveland</v>
      </c>
      <c r="C36" s="67">
        <f>county!DU31+county!DV31</f>
        <v>54</v>
      </c>
      <c r="D36" s="67">
        <f>county!DY31+county!DZ31</f>
        <v>13</v>
      </c>
      <c r="E36" s="67">
        <f>county!DW31+county!DX31</f>
        <v>457</v>
      </c>
      <c r="F36" s="67" t="str">
        <f>county!EN31</f>
        <v>Did not track this year</v>
      </c>
      <c r="G36" s="67" t="str">
        <f>county!EL31</f>
        <v>Did not track this year</v>
      </c>
      <c r="H36" s="8">
        <f>county!EA31</f>
        <v>524</v>
      </c>
      <c r="I36" s="8">
        <f>county!ED31</f>
        <v>2163</v>
      </c>
      <c r="J36" s="8">
        <f>county!EJ31</f>
        <v>366</v>
      </c>
      <c r="K36" s="8">
        <f>county!EG31</f>
        <v>11222</v>
      </c>
      <c r="L36" s="8" t="str">
        <f>county!EO31</f>
        <v>Did not track this year</v>
      </c>
      <c r="M36" s="8" t="str">
        <f>county!EM31</f>
        <v>Did not track this year</v>
      </c>
      <c r="N36" s="8">
        <f>county!EK31</f>
        <v>13751</v>
      </c>
      <c r="O36" s="586">
        <f>county!EK31/county!GJ31</f>
        <v>0.15576398092454774</v>
      </c>
      <c r="P36" s="67">
        <f>county!EP31</f>
        <v>394</v>
      </c>
      <c r="Q36" s="160">
        <f>county!EQ31</f>
        <v>6526</v>
      </c>
    </row>
    <row r="37" spans="1:17" x14ac:dyDescent="0.2">
      <c r="A37" s="116" t="str">
        <f>county!A32</f>
        <v>NC0022</v>
      </c>
      <c r="B37" s="116" t="str">
        <f>county!B32</f>
        <v>Caldwell</v>
      </c>
      <c r="C37" s="67">
        <f>county!DU32+county!DV32</f>
        <v>64</v>
      </c>
      <c r="D37" s="67">
        <f>county!DY32+county!DZ32</f>
        <v>6</v>
      </c>
      <c r="E37" s="67">
        <f>county!DW32+county!DX32</f>
        <v>196</v>
      </c>
      <c r="F37" s="67" t="str">
        <f>county!EN32</f>
        <v>Did not track this year</v>
      </c>
      <c r="G37" s="67" t="str">
        <f>county!EL32</f>
        <v>Did not track this year</v>
      </c>
      <c r="H37" s="8">
        <f>county!EA32</f>
        <v>266</v>
      </c>
      <c r="I37" s="8">
        <f>county!ED32</f>
        <v>-1</v>
      </c>
      <c r="J37" s="8">
        <f>county!EJ32</f>
        <v>95</v>
      </c>
      <c r="K37" s="8">
        <f>county!EG32</f>
        <v>4712</v>
      </c>
      <c r="L37" s="8" t="str">
        <f>county!EO32</f>
        <v>Did not track this year</v>
      </c>
      <c r="M37" s="8" t="str">
        <f>county!EM32</f>
        <v>Did not track this year</v>
      </c>
      <c r="N37" s="8">
        <f>county!EK32</f>
        <v>4806</v>
      </c>
      <c r="O37" s="586">
        <f>county!EK32/county!GJ32</f>
        <v>5.8204454348378974E-2</v>
      </c>
      <c r="P37" s="67">
        <f>county!EP32</f>
        <v>1539</v>
      </c>
      <c r="Q37" s="160">
        <f>county!EQ32</f>
        <v>26857</v>
      </c>
    </row>
    <row r="38" spans="1:17" x14ac:dyDescent="0.2">
      <c r="A38" s="116" t="str">
        <f>county!A33</f>
        <v>NC0108</v>
      </c>
      <c r="B38" s="116" t="str">
        <f>county!B33</f>
        <v>Orange</v>
      </c>
      <c r="C38" s="67">
        <f>county!DU33+county!DV33</f>
        <v>129</v>
      </c>
      <c r="D38" s="67">
        <f>county!DY33+county!DZ33</f>
        <v>39</v>
      </c>
      <c r="E38" s="67">
        <f>county!DW33+county!DX33</f>
        <v>181</v>
      </c>
      <c r="F38" s="67" t="str">
        <f>county!EN33</f>
        <v>Did not track this year</v>
      </c>
      <c r="G38" s="67" t="str">
        <f>county!EL33</f>
        <v>Did not track this year</v>
      </c>
      <c r="H38" s="8">
        <f>county!EA33</f>
        <v>349</v>
      </c>
      <c r="I38" s="8">
        <f>county!ED33</f>
        <v>1950</v>
      </c>
      <c r="J38" s="8">
        <f>county!EJ33</f>
        <v>692</v>
      </c>
      <c r="K38" s="8">
        <f>county!EG33</f>
        <v>6395</v>
      </c>
      <c r="L38" s="8" t="str">
        <f>county!EO33</f>
        <v>Did not track this year</v>
      </c>
      <c r="M38" s="8" t="str">
        <f>county!EM33</f>
        <v>Did not track this year</v>
      </c>
      <c r="N38" s="8">
        <f>county!EK33</f>
        <v>9037</v>
      </c>
      <c r="O38" s="586">
        <f>county!EK33/county!GJ33</f>
        <v>0.10987501215835035</v>
      </c>
      <c r="P38" s="67">
        <f>county!EP33</f>
        <v>53</v>
      </c>
      <c r="Q38" s="160">
        <f>county!EQ33</f>
        <v>825</v>
      </c>
    </row>
    <row r="39" spans="1:17" x14ac:dyDescent="0.2">
      <c r="A39" s="116" t="str">
        <f>county!A34</f>
        <v>NC0066</v>
      </c>
      <c r="B39" s="116" t="str">
        <f>county!B34</f>
        <v>Wilson</v>
      </c>
      <c r="C39" s="67">
        <f>county!DU34+county!DV34</f>
        <v>46</v>
      </c>
      <c r="D39" s="67">
        <f>county!DY34+county!DZ34</f>
        <v>42</v>
      </c>
      <c r="E39" s="67">
        <f>county!DW34+county!DX34</f>
        <v>313</v>
      </c>
      <c r="F39" s="67">
        <f>county!EN34</f>
        <v>48</v>
      </c>
      <c r="G39" s="67">
        <f>county!EL34</f>
        <v>6</v>
      </c>
      <c r="H39" s="8">
        <f>county!EA34</f>
        <v>401</v>
      </c>
      <c r="I39" s="8">
        <f>county!ED34</f>
        <v>557</v>
      </c>
      <c r="J39" s="8">
        <f>county!EJ34</f>
        <v>450</v>
      </c>
      <c r="K39" s="8">
        <f>county!EG34</f>
        <v>10036</v>
      </c>
      <c r="L39" s="8">
        <f>county!EO34</f>
        <v>83</v>
      </c>
      <c r="M39" s="8">
        <f>county!EM34</f>
        <v>15</v>
      </c>
      <c r="N39" s="8">
        <f>county!EK34</f>
        <v>11043</v>
      </c>
      <c r="O39" s="586">
        <f>county!EK34/county!GJ34</f>
        <v>0.13463789319678127</v>
      </c>
      <c r="P39" s="67">
        <f>county!EP34</f>
        <v>549</v>
      </c>
      <c r="Q39" s="160">
        <f>county!EQ34</f>
        <v>5827</v>
      </c>
    </row>
    <row r="40" spans="1:17" x14ac:dyDescent="0.2">
      <c r="A40" s="116" t="str">
        <f>county!A35</f>
        <v>NC0106</v>
      </c>
      <c r="B40" s="116" t="str">
        <f>county!B35</f>
        <v>Lincoln</v>
      </c>
      <c r="C40" s="67">
        <f>county!DU35+county!DV35</f>
        <v>77</v>
      </c>
      <c r="D40" s="67">
        <f>county!DY35+county!DZ35</f>
        <v>40</v>
      </c>
      <c r="E40" s="67">
        <f>county!DW35+county!DX35</f>
        <v>157</v>
      </c>
      <c r="F40" s="67" t="str">
        <f>county!EN35</f>
        <v>Did not track this year</v>
      </c>
      <c r="G40" s="67" t="str">
        <f>county!EL35</f>
        <v>Did not track this year</v>
      </c>
      <c r="H40" s="8">
        <f>county!EA35</f>
        <v>274</v>
      </c>
      <c r="I40" s="8">
        <f>county!ED35</f>
        <v>1188</v>
      </c>
      <c r="J40" s="8">
        <f>county!EJ35</f>
        <v>180</v>
      </c>
      <c r="K40" s="8">
        <f>county!EG35</f>
        <v>8652</v>
      </c>
      <c r="L40" s="8" t="str">
        <f>county!EO35</f>
        <v>Did not track this year</v>
      </c>
      <c r="M40" s="8" t="str">
        <f>county!EM35</f>
        <v>Did not track this year</v>
      </c>
      <c r="N40" s="8">
        <f>county!EK35</f>
        <v>10020</v>
      </c>
      <c r="O40" s="586">
        <f>county!EK35/county!GJ35</f>
        <v>0.12601871415635377</v>
      </c>
      <c r="P40" s="67">
        <f>county!EP35</f>
        <v>43</v>
      </c>
      <c r="Q40" s="160">
        <f>county!EQ35</f>
        <v>548</v>
      </c>
    </row>
    <row r="41" spans="1:17" x14ac:dyDescent="0.2">
      <c r="A41" s="116" t="str">
        <f>county!A36</f>
        <v>NC0056</v>
      </c>
      <c r="B41" s="116" t="str">
        <f>county!B36</f>
        <v>Rutherford</v>
      </c>
      <c r="C41" s="67">
        <f>county!DU36+county!DV36</f>
        <v>3</v>
      </c>
      <c r="D41" s="67">
        <f>county!DY36+county!DZ36</f>
        <v>2</v>
      </c>
      <c r="E41" s="67">
        <f>county!DW36+county!DX36</f>
        <v>160</v>
      </c>
      <c r="F41" s="67" t="str">
        <f>county!EN36</f>
        <v>Did not track this year</v>
      </c>
      <c r="G41" s="67" t="str">
        <f>county!EL36</f>
        <v>Did not track this year</v>
      </c>
      <c r="H41" s="8">
        <f>county!EA36</f>
        <v>165</v>
      </c>
      <c r="I41" s="8">
        <f>county!ED36</f>
        <v>58</v>
      </c>
      <c r="J41" s="8">
        <f>county!EJ36</f>
        <v>-1</v>
      </c>
      <c r="K41" s="8">
        <f>county!EG36</f>
        <v>4369</v>
      </c>
      <c r="L41" s="8" t="str">
        <f>county!EO36</f>
        <v>Did not track this year</v>
      </c>
      <c r="M41" s="8" t="str">
        <f>county!EM36</f>
        <v>Did not track this year</v>
      </c>
      <c r="N41" s="8">
        <f>county!EK36</f>
        <v>4426</v>
      </c>
      <c r="O41" s="586">
        <f>county!EK36/county!GJ36</f>
        <v>6.505761994355598E-2</v>
      </c>
      <c r="P41" s="67">
        <f>county!EP36</f>
        <v>197</v>
      </c>
      <c r="Q41" s="160">
        <f>county!EQ36</f>
        <v>2537</v>
      </c>
    </row>
    <row r="42" spans="1:17" x14ac:dyDescent="0.2">
      <c r="A42" s="116" t="str">
        <f>county!A37</f>
        <v>NC0104</v>
      </c>
      <c r="B42" s="116" t="str">
        <f>county!B37</f>
        <v>Chatham</v>
      </c>
      <c r="C42" s="67">
        <f>county!DU37+county!DV37</f>
        <v>248</v>
      </c>
      <c r="D42" s="67">
        <f>county!DY37+county!DZ37</f>
        <v>36</v>
      </c>
      <c r="E42" s="67">
        <f>county!DW37+county!DX37</f>
        <v>368</v>
      </c>
      <c r="F42" s="67">
        <f>county!EN37</f>
        <v>57</v>
      </c>
      <c r="G42" s="67" t="str">
        <f>county!EL37</f>
        <v>Did not track this year</v>
      </c>
      <c r="H42" s="8">
        <f>county!EA37</f>
        <v>652</v>
      </c>
      <c r="I42" s="8">
        <f>county!ED37</f>
        <v>2629</v>
      </c>
      <c r="J42" s="8">
        <f>county!EJ37</f>
        <v>597</v>
      </c>
      <c r="K42" s="8">
        <f>county!EG37</f>
        <v>8990</v>
      </c>
      <c r="L42" s="8">
        <f>county!EO37</f>
        <v>461</v>
      </c>
      <c r="M42" s="8" t="str">
        <f>county!EM37</f>
        <v>Did not track this year</v>
      </c>
      <c r="N42" s="8">
        <f>county!EK37</f>
        <v>12216</v>
      </c>
      <c r="O42" s="586">
        <f>county!EK37/county!GJ37</f>
        <v>0.18337386291993155</v>
      </c>
      <c r="P42" s="67">
        <f>county!EP37</f>
        <v>402</v>
      </c>
      <c r="Q42" s="160">
        <f>county!EQ37</f>
        <v>8216</v>
      </c>
    </row>
    <row r="43" spans="1:17" x14ac:dyDescent="0.2">
      <c r="A43" s="116" t="str">
        <f>county!A38</f>
        <v>NC0057</v>
      </c>
      <c r="B43" s="116" t="str">
        <f>county!B38</f>
        <v>Sampson</v>
      </c>
      <c r="C43" s="67">
        <f>county!DU38+county!DV38</f>
        <v>3</v>
      </c>
      <c r="D43" s="67">
        <f>county!DY38+county!DZ38</f>
        <v>0</v>
      </c>
      <c r="E43" s="67">
        <f>county!DW38+county!DX38</f>
        <v>152</v>
      </c>
      <c r="F43" s="67" t="str">
        <f>county!EN38</f>
        <v>Did not track this year</v>
      </c>
      <c r="G43" s="67" t="str">
        <f>county!EL38</f>
        <v>Did not track this year</v>
      </c>
      <c r="H43" s="8">
        <f>county!EA38</f>
        <v>155</v>
      </c>
      <c r="I43" s="8">
        <f>county!ED38</f>
        <v>81</v>
      </c>
      <c r="J43" s="8" t="str">
        <f>county!EJ38</f>
        <v/>
      </c>
      <c r="K43" s="8">
        <f>county!EG38</f>
        <v>3403</v>
      </c>
      <c r="L43" s="8" t="str">
        <f>county!EO38</f>
        <v>Did not track this year</v>
      </c>
      <c r="M43" s="8" t="str">
        <f>county!EM38</f>
        <v>Did not track this year</v>
      </c>
      <c r="N43" s="8">
        <f>county!EK38</f>
        <v>3484</v>
      </c>
      <c r="O43" s="586">
        <f>county!EK38/county!GJ38</f>
        <v>5.4334773319193397E-2</v>
      </c>
      <c r="P43" s="67" t="str">
        <f>county!EP38</f>
        <v/>
      </c>
      <c r="Q43" s="160" t="str">
        <f>county!EQ38</f>
        <v/>
      </c>
    </row>
    <row r="44" spans="1:17" x14ac:dyDescent="0.2">
      <c r="A44" s="116" t="str">
        <f>county!A39</f>
        <v>NC0033</v>
      </c>
      <c r="B44" s="116" t="str">
        <f>county!B39</f>
        <v>Franklin</v>
      </c>
      <c r="C44" s="67">
        <f>county!DU39+county!DV39</f>
        <v>1</v>
      </c>
      <c r="D44" s="67">
        <f>county!DY39+county!DZ39</f>
        <v>1</v>
      </c>
      <c r="E44" s="67">
        <f>county!DW39+county!DX39</f>
        <v>264</v>
      </c>
      <c r="F44" s="67" t="str">
        <f>county!EN39</f>
        <v>Did not track this year</v>
      </c>
      <c r="G44" s="67" t="str">
        <f>county!EL39</f>
        <v>Did not track this year</v>
      </c>
      <c r="H44" s="8">
        <f>county!EA39</f>
        <v>266</v>
      </c>
      <c r="I44" s="8">
        <f>county!ED39</f>
        <v>87</v>
      </c>
      <c r="J44" s="8">
        <f>county!EJ39</f>
        <v>29</v>
      </c>
      <c r="K44" s="8">
        <f>county!EG39</f>
        <v>2661</v>
      </c>
      <c r="L44" s="8" t="str">
        <f>county!EO39</f>
        <v>Did not track this year</v>
      </c>
      <c r="M44" s="8" t="str">
        <f>county!EM39</f>
        <v>Did not track this year</v>
      </c>
      <c r="N44" s="8">
        <f>county!EK39</f>
        <v>2777</v>
      </c>
      <c r="O44" s="586">
        <f>county!EK39/county!GJ39</f>
        <v>4.5057031135917448E-2</v>
      </c>
      <c r="P44" s="67">
        <f>county!EP39</f>
        <v>352</v>
      </c>
      <c r="Q44" s="160">
        <f>county!EQ39</f>
        <v>10776</v>
      </c>
    </row>
    <row r="45" spans="1:17" x14ac:dyDescent="0.2">
      <c r="A45" s="116" t="str">
        <f>county!A40</f>
        <v>NC0059</v>
      </c>
      <c r="B45" s="116" t="str">
        <f>county!B40</f>
        <v>Stanly</v>
      </c>
      <c r="C45" s="67">
        <f>county!DU40+county!DV40</f>
        <v>111</v>
      </c>
      <c r="D45" s="67">
        <f>county!DY40+county!DZ40</f>
        <v>0</v>
      </c>
      <c r="E45" s="67">
        <f>county!DW40+county!DX40</f>
        <v>246</v>
      </c>
      <c r="F45" s="67">
        <f>county!EN40</f>
        <v>26</v>
      </c>
      <c r="G45" s="67" t="str">
        <f>county!EL40</f>
        <v>Did not track this year</v>
      </c>
      <c r="H45" s="8">
        <f>county!EA40</f>
        <v>357</v>
      </c>
      <c r="I45" s="8">
        <f>county!ED40</f>
        <v>787</v>
      </c>
      <c r="J45" s="8" t="str">
        <f>county!EJ40</f>
        <v/>
      </c>
      <c r="K45" s="8">
        <f>county!EG40</f>
        <v>8038</v>
      </c>
      <c r="L45" s="8">
        <f>county!EO40</f>
        <v>135</v>
      </c>
      <c r="M45" s="8" t="str">
        <f>county!EM40</f>
        <v>Did not track this year</v>
      </c>
      <c r="N45" s="8">
        <f>county!EK40</f>
        <v>8825</v>
      </c>
      <c r="O45" s="586">
        <f>county!EK40/county!GJ40</f>
        <v>0.14554060294214657</v>
      </c>
      <c r="P45" s="67">
        <f>county!EP40</f>
        <v>41</v>
      </c>
      <c r="Q45" s="160">
        <f>county!EQ40</f>
        <v>683</v>
      </c>
    </row>
    <row r="46" spans="1:17" x14ac:dyDescent="0.2">
      <c r="A46" s="116" t="str">
        <f>county!A41</f>
        <v>NC0029</v>
      </c>
      <c r="B46" s="116" t="str">
        <f>county!B41</f>
        <v>Duplin</v>
      </c>
      <c r="C46" s="67">
        <f>county!DU41+county!DV41</f>
        <v>17</v>
      </c>
      <c r="D46" s="67">
        <f>county!DY41+county!DZ41</f>
        <v>0</v>
      </c>
      <c r="E46" s="67">
        <f>county!DW41+county!DX41</f>
        <v>93</v>
      </c>
      <c r="F46" s="67" t="str">
        <f>county!EN41</f>
        <v>Did not track this year</v>
      </c>
      <c r="G46" s="67" t="str">
        <f>county!EL41</f>
        <v>Did not track this year</v>
      </c>
      <c r="H46" s="8">
        <f>county!EA41</f>
        <v>110</v>
      </c>
      <c r="I46" s="8">
        <f>county!ED41</f>
        <v>326</v>
      </c>
      <c r="J46" s="8">
        <f>county!EJ41</f>
        <v>0</v>
      </c>
      <c r="K46" s="8">
        <f>county!EG41</f>
        <v>2212</v>
      </c>
      <c r="L46" s="8" t="str">
        <f>county!EO41</f>
        <v>Did not track this year</v>
      </c>
      <c r="M46" s="8" t="str">
        <f>county!EM41</f>
        <v>Did not track this year</v>
      </c>
      <c r="N46" s="8">
        <f>county!EK41</f>
        <v>2538</v>
      </c>
      <c r="O46" s="586">
        <f>county!EK41/county!GJ41</f>
        <v>4.2229617304492512E-2</v>
      </c>
      <c r="P46" s="67">
        <f>county!EP41</f>
        <v>76</v>
      </c>
      <c r="Q46" s="160">
        <f>county!EQ41</f>
        <v>620</v>
      </c>
    </row>
    <row r="47" spans="1:17" x14ac:dyDescent="0.2">
      <c r="A47" s="116" t="str">
        <f>county!A42</f>
        <v>NC0038</v>
      </c>
      <c r="B47" s="116" t="str">
        <f>county!B42</f>
        <v>Haywood</v>
      </c>
      <c r="C47" s="67">
        <f>county!DU42+county!DV42</f>
        <v>304</v>
      </c>
      <c r="D47" s="67">
        <f>county!DY42+county!DZ42</f>
        <v>0</v>
      </c>
      <c r="E47" s="67">
        <f>county!DW42+county!DX42</f>
        <v>329</v>
      </c>
      <c r="F47" s="67" t="str">
        <f>county!EN42</f>
        <v>Did not track this year</v>
      </c>
      <c r="G47" s="67">
        <f>county!EL42</f>
        <v>1</v>
      </c>
      <c r="H47" s="8">
        <f>county!EA42</f>
        <v>633</v>
      </c>
      <c r="I47" s="8">
        <f>county!ED42</f>
        <v>2000</v>
      </c>
      <c r="J47" s="8" t="str">
        <f>county!EJ42</f>
        <v/>
      </c>
      <c r="K47" s="8">
        <f>county!EG42</f>
        <v>6612</v>
      </c>
      <c r="L47" s="8" t="str">
        <f>county!EO42</f>
        <v>Did not track this year</v>
      </c>
      <c r="M47" s="8">
        <f>county!EM42</f>
        <v>14</v>
      </c>
      <c r="N47" s="8">
        <f>county!EK42</f>
        <v>8612</v>
      </c>
      <c r="O47" s="586">
        <f>county!EK42/county!GJ42</f>
        <v>0.14528645657601727</v>
      </c>
      <c r="P47" s="67">
        <f>county!EP42</f>
        <v>440</v>
      </c>
      <c r="Q47" s="160">
        <f>county!EQ42</f>
        <v>4540</v>
      </c>
    </row>
    <row r="48" spans="1:17" x14ac:dyDescent="0.2">
      <c r="A48" s="116" t="str">
        <f>county!A43</f>
        <v>NC0042</v>
      </c>
      <c r="B48" s="116" t="str">
        <f>county!B43</f>
        <v>Lee</v>
      </c>
      <c r="C48" s="67">
        <f>county!DU43+county!DV43</f>
        <v>0</v>
      </c>
      <c r="D48" s="67">
        <f>county!DY43+county!DZ43</f>
        <v>2</v>
      </c>
      <c r="E48" s="67">
        <f>county!DW43+county!DX43</f>
        <v>179</v>
      </c>
      <c r="F48" s="67" t="str">
        <f>county!EN43</f>
        <v>Did not track this year</v>
      </c>
      <c r="G48" s="67" t="str">
        <f>county!EL43</f>
        <v>Did not track this year</v>
      </c>
      <c r="H48" s="8">
        <f>county!EA43</f>
        <v>181</v>
      </c>
      <c r="I48" s="8">
        <f>county!ED43</f>
        <v>0</v>
      </c>
      <c r="J48" s="8">
        <f>county!EJ43</f>
        <v>156</v>
      </c>
      <c r="K48" s="8">
        <f>county!EG43</f>
        <v>4710</v>
      </c>
      <c r="L48" s="8" t="str">
        <f>county!EO43</f>
        <v>Did not track this year</v>
      </c>
      <c r="M48" s="8" t="str">
        <f>county!EM43</f>
        <v>Did not track this year</v>
      </c>
      <c r="N48" s="8">
        <f>county!EK43</f>
        <v>4866</v>
      </c>
      <c r="O48" s="586">
        <f>county!EK43/county!GJ43</f>
        <v>8.2372657559291046E-2</v>
      </c>
      <c r="P48" s="67">
        <f>county!EP43</f>
        <v>96</v>
      </c>
      <c r="Q48" s="160">
        <f>county!EQ43</f>
        <v>1461</v>
      </c>
    </row>
    <row r="49" spans="1:17" x14ac:dyDescent="0.2">
      <c r="A49" s="116" t="str">
        <f>county!A44</f>
        <v>NC0025</v>
      </c>
      <c r="B49" s="116" t="str">
        <f>county!B44</f>
        <v>Columbus</v>
      </c>
      <c r="C49" s="67">
        <f>county!DU44+county!DV44</f>
        <v>28</v>
      </c>
      <c r="D49" s="67">
        <f>county!DY44+county!DZ44</f>
        <v>78</v>
      </c>
      <c r="E49" s="67">
        <f>county!DW44+county!DX44</f>
        <v>768</v>
      </c>
      <c r="F49" s="67" t="str">
        <f>county!EN44</f>
        <v>Did not track this year</v>
      </c>
      <c r="G49" s="67" t="str">
        <f>county!EL44</f>
        <v>Did not track this year</v>
      </c>
      <c r="H49" s="8">
        <f>county!EA44</f>
        <v>874</v>
      </c>
      <c r="I49" s="8">
        <f>county!ED44</f>
        <v>534</v>
      </c>
      <c r="J49" s="8">
        <f>county!EJ44</f>
        <v>2009</v>
      </c>
      <c r="K49" s="8">
        <f>county!EG44</f>
        <v>7863</v>
      </c>
      <c r="L49" s="8" t="str">
        <f>county!EO44</f>
        <v>Did not track this year</v>
      </c>
      <c r="M49" s="8" t="str">
        <f>county!EM44</f>
        <v>Did not track this year</v>
      </c>
      <c r="N49" s="8">
        <f>county!EK44</f>
        <v>10406</v>
      </c>
      <c r="O49" s="586">
        <f>county!EK44/county!GJ44</f>
        <v>0.17908341507907824</v>
      </c>
      <c r="P49" s="67">
        <f>county!EP44</f>
        <v>39</v>
      </c>
      <c r="Q49" s="160">
        <f>county!EQ44</f>
        <v>460</v>
      </c>
    </row>
    <row r="50" spans="1:17" x14ac:dyDescent="0.2">
      <c r="A50" s="116" t="str">
        <f>county!A45</f>
        <v>NC0034</v>
      </c>
      <c r="B50" s="116" t="str">
        <f>county!B45</f>
        <v>Granville</v>
      </c>
      <c r="C50" s="67">
        <f>county!DU45+county!DV45</f>
        <v>69</v>
      </c>
      <c r="D50" s="67">
        <f>county!DY45+county!DZ45</f>
        <v>54</v>
      </c>
      <c r="E50" s="67">
        <f>county!DW45+county!DX45</f>
        <v>246</v>
      </c>
      <c r="F50" s="67" t="str">
        <f>county!EN45</f>
        <v>Did not track this year</v>
      </c>
      <c r="G50" s="67" t="str">
        <f>county!EL45</f>
        <v>Did not track this year</v>
      </c>
      <c r="H50" s="8">
        <f>county!EA45</f>
        <v>369</v>
      </c>
      <c r="I50" s="8">
        <f>county!ED45</f>
        <v>602</v>
      </c>
      <c r="J50" s="8">
        <f>county!EJ45</f>
        <v>673</v>
      </c>
      <c r="K50" s="8">
        <f>county!EG45</f>
        <v>5321</v>
      </c>
      <c r="L50" s="8" t="str">
        <f>county!EO45</f>
        <v>Did not track this year</v>
      </c>
      <c r="M50" s="8" t="str">
        <f>county!EM45</f>
        <v>Did not track this year</v>
      </c>
      <c r="N50" s="8">
        <f>county!EK45</f>
        <v>6596</v>
      </c>
      <c r="O50" s="586">
        <f>county!EK45/county!GJ45</f>
        <v>0.11365359432076642</v>
      </c>
      <c r="P50" s="67">
        <f>county!EP45</f>
        <v>345</v>
      </c>
      <c r="Q50" s="160">
        <f>county!EQ45</f>
        <v>13111</v>
      </c>
    </row>
    <row r="51" spans="1:17" x14ac:dyDescent="0.2">
      <c r="A51" s="116" t="str">
        <f>county!A46</f>
        <v>NC0031</v>
      </c>
      <c r="B51" s="116" t="str">
        <f>county!B46</f>
        <v>Edgecombe</v>
      </c>
      <c r="C51" s="67">
        <f>county!DU46+county!DV46</f>
        <v>73</v>
      </c>
      <c r="D51" s="67">
        <f>county!DY46+county!DZ46</f>
        <v>0</v>
      </c>
      <c r="E51" s="67">
        <f>county!DW46+county!DX46</f>
        <v>634</v>
      </c>
      <c r="F51" s="67" t="str">
        <f>county!EN46</f>
        <v>Did not track this year</v>
      </c>
      <c r="G51" s="67" t="str">
        <f>county!EL46</f>
        <v>Did not track this year</v>
      </c>
      <c r="H51" s="8">
        <f>county!EA46</f>
        <v>707</v>
      </c>
      <c r="I51" s="8">
        <f>county!ED46</f>
        <v>983</v>
      </c>
      <c r="J51" s="8" t="str">
        <f>county!EJ46</f>
        <v/>
      </c>
      <c r="K51" s="8">
        <f>county!EG46</f>
        <v>13122</v>
      </c>
      <c r="L51" s="8" t="str">
        <f>county!EO46</f>
        <v>Did not track this year</v>
      </c>
      <c r="M51" s="8" t="str">
        <f>county!EM46</f>
        <v>Did not track this year</v>
      </c>
      <c r="N51" s="8">
        <f>county!EK46</f>
        <v>14105</v>
      </c>
      <c r="O51" s="586">
        <f>county!EK46/county!GJ46</f>
        <v>0.25169970913114081</v>
      </c>
      <c r="P51" s="67">
        <f>county!EP46</f>
        <v>485</v>
      </c>
      <c r="Q51" s="160">
        <f>county!EQ46</f>
        <v>2677</v>
      </c>
    </row>
    <row r="52" spans="1:17" x14ac:dyDescent="0.2">
      <c r="A52" s="116" t="str">
        <f>county!A47</f>
        <v>NC0049</v>
      </c>
      <c r="B52" s="116" t="str">
        <f>county!B47</f>
        <v>Pender</v>
      </c>
      <c r="C52" s="67">
        <f>county!DU47+county!DV47</f>
        <v>41</v>
      </c>
      <c r="D52" s="67">
        <f>county!DY47+county!DZ47</f>
        <v>30</v>
      </c>
      <c r="E52" s="67">
        <f>county!DW47+county!DX47</f>
        <v>320</v>
      </c>
      <c r="F52" s="67" t="str">
        <f>county!EN47</f>
        <v>Did not track this year</v>
      </c>
      <c r="G52" s="67" t="str">
        <f>county!EL47</f>
        <v>Did not track this year</v>
      </c>
      <c r="H52" s="8">
        <f>county!EA47</f>
        <v>391</v>
      </c>
      <c r="I52" s="8">
        <f>county!ED47</f>
        <v>1334</v>
      </c>
      <c r="J52" s="8">
        <f>county!EJ47</f>
        <v>254</v>
      </c>
      <c r="K52" s="8">
        <f>county!EG47</f>
        <v>6120</v>
      </c>
      <c r="L52" s="8" t="str">
        <f>county!EO47</f>
        <v>Did not track this year</v>
      </c>
      <c r="M52" s="8" t="str">
        <f>county!EM47</f>
        <v>Did not track this year</v>
      </c>
      <c r="N52" s="8">
        <f>county!EK47</f>
        <v>7708</v>
      </c>
      <c r="O52" s="586">
        <f>county!EK47/county!GJ47</f>
        <v>0.14205938185370168</v>
      </c>
      <c r="P52" s="67">
        <f>county!EP47</f>
        <v>677</v>
      </c>
      <c r="Q52" s="160" t="str">
        <f>county!EQ47</f>
        <v/>
      </c>
    </row>
    <row r="53" spans="1:17" x14ac:dyDescent="0.2">
      <c r="A53" s="116" t="str">
        <f>county!A48</f>
        <v>NC0062</v>
      </c>
      <c r="B53" s="116" t="str">
        <f>county!B48</f>
        <v>Vance (Perry)</v>
      </c>
      <c r="C53" s="67">
        <f>county!DU48+county!DV48</f>
        <v>205</v>
      </c>
      <c r="D53" s="67">
        <f>county!DY48+county!DZ48</f>
        <v>16</v>
      </c>
      <c r="E53" s="67">
        <f>county!DW48+county!DX48</f>
        <v>182</v>
      </c>
      <c r="F53" s="67" t="str">
        <f>county!EN48</f>
        <v>Did not track this year</v>
      </c>
      <c r="G53" s="67" t="str">
        <f>county!EL48</f>
        <v>Did not track this year</v>
      </c>
      <c r="H53" s="8">
        <f>county!EA48</f>
        <v>403</v>
      </c>
      <c r="I53" s="8">
        <f>county!ED48</f>
        <v>998</v>
      </c>
      <c r="J53" s="8">
        <f>county!EJ48</f>
        <v>150</v>
      </c>
      <c r="K53" s="8">
        <f>county!EG48</f>
        <v>5842</v>
      </c>
      <c r="L53" s="8" t="str">
        <f>county!EO48</f>
        <v>Did not track this year</v>
      </c>
      <c r="M53" s="8" t="str">
        <f>county!EM48</f>
        <v>Did not track this year</v>
      </c>
      <c r="N53" s="8">
        <f>county!EK48</f>
        <v>6990</v>
      </c>
      <c r="O53" s="586">
        <f>county!EK48/county!GJ48</f>
        <v>0.15348806569904042</v>
      </c>
      <c r="P53" s="67">
        <f>county!EP48</f>
        <v>130</v>
      </c>
      <c r="Q53" s="160">
        <f>county!EQ48</f>
        <v>4761</v>
      </c>
    </row>
    <row r="54" spans="1:17" x14ac:dyDescent="0.2">
      <c r="A54" s="116" t="str">
        <f>county!A49</f>
        <v>NC0044</v>
      </c>
      <c r="B54" s="116" t="str">
        <f>county!B49</f>
        <v>McDowell</v>
      </c>
      <c r="C54" s="67">
        <f>county!DU49+county!DV49</f>
        <v>53</v>
      </c>
      <c r="D54" s="67">
        <f>county!DY49+county!DZ49</f>
        <v>15</v>
      </c>
      <c r="E54" s="67">
        <f>county!DW49+county!DX49</f>
        <v>218</v>
      </c>
      <c r="F54" s="67">
        <f>county!EN49</f>
        <v>44</v>
      </c>
      <c r="G54" s="67" t="str">
        <f>county!EL49</f>
        <v>Did not track this year</v>
      </c>
      <c r="H54" s="8">
        <f>county!EA49</f>
        <v>286</v>
      </c>
      <c r="I54" s="8">
        <f>county!ED49</f>
        <v>338</v>
      </c>
      <c r="J54" s="8">
        <f>county!EJ49</f>
        <v>111</v>
      </c>
      <c r="K54" s="8">
        <f>county!EG49</f>
        <v>5618</v>
      </c>
      <c r="L54" s="8">
        <f>county!EO49</f>
        <v>156</v>
      </c>
      <c r="M54" s="8" t="str">
        <f>county!EM49</f>
        <v>Did not track this year</v>
      </c>
      <c r="N54" s="8">
        <f>county!EK49</f>
        <v>6067</v>
      </c>
      <c r="O54" s="586">
        <f>county!EK49/county!GJ49</f>
        <v>0.13402107402416666</v>
      </c>
      <c r="P54" s="67">
        <f>county!EP49</f>
        <v>189</v>
      </c>
      <c r="Q54" s="160">
        <f>county!EQ49</f>
        <v>1187</v>
      </c>
    </row>
    <row r="55" spans="1:17" x14ac:dyDescent="0.2">
      <c r="A55" s="116" t="str">
        <f>county!A50</f>
        <v>NC0028</v>
      </c>
      <c r="B55" s="116" t="str">
        <f>county!B50</f>
        <v>Davie</v>
      </c>
      <c r="C55" s="67">
        <f>county!DU50+county!DV50</f>
        <v>26</v>
      </c>
      <c r="D55" s="67">
        <f>county!DY50+county!DZ50</f>
        <v>32</v>
      </c>
      <c r="E55" s="67">
        <f>county!DW50+county!DX50</f>
        <v>814</v>
      </c>
      <c r="F55" s="67" t="str">
        <f>county!EN50</f>
        <v>Did not track this year</v>
      </c>
      <c r="G55" s="67" t="str">
        <f>county!EL50</f>
        <v>Did not track this year</v>
      </c>
      <c r="H55" s="8">
        <f>county!EA50</f>
        <v>872</v>
      </c>
      <c r="I55" s="8">
        <f>county!ED50</f>
        <v>488</v>
      </c>
      <c r="J55" s="8">
        <f>county!EJ50</f>
        <v>280</v>
      </c>
      <c r="K55" s="8">
        <f>county!EG50</f>
        <v>32184</v>
      </c>
      <c r="L55" s="8" t="str">
        <f>county!EO50</f>
        <v>Did not track this year</v>
      </c>
      <c r="M55" s="8" t="str">
        <f>county!EM50</f>
        <v>Did not track this year</v>
      </c>
      <c r="N55" s="8">
        <f>county!EK50</f>
        <v>32952</v>
      </c>
      <c r="O55" s="586">
        <f>county!EK50/county!GJ50</f>
        <v>0.79408149986746035</v>
      </c>
      <c r="P55" s="67">
        <f>county!EP50</f>
        <v>1025</v>
      </c>
      <c r="Q55" s="160">
        <f>county!EQ50</f>
        <v>8942</v>
      </c>
    </row>
    <row r="56" spans="1:17" x14ac:dyDescent="0.2">
      <c r="A56" s="116" t="str">
        <f>county!A51</f>
        <v>NC0109</v>
      </c>
      <c r="B56" s="116" t="str">
        <f>county!B51</f>
        <v>Person</v>
      </c>
      <c r="C56" s="67">
        <f>county!DU51+county!DV51</f>
        <v>49</v>
      </c>
      <c r="D56" s="67">
        <f>county!DY51+county!DZ51</f>
        <v>6</v>
      </c>
      <c r="E56" s="67">
        <f>county!DW51+county!DX51</f>
        <v>225</v>
      </c>
      <c r="F56" s="67">
        <f>county!EN51</f>
        <v>8</v>
      </c>
      <c r="G56" s="67" t="str">
        <f>county!EL51</f>
        <v>Did not track this year</v>
      </c>
      <c r="H56" s="8">
        <f>county!EA51</f>
        <v>280</v>
      </c>
      <c r="I56" s="8">
        <f>county!ED51</f>
        <v>1007</v>
      </c>
      <c r="J56" s="8">
        <f>county!EJ51</f>
        <v>17</v>
      </c>
      <c r="K56" s="8">
        <f>county!EG51</f>
        <v>6399</v>
      </c>
      <c r="L56" s="8">
        <f>county!EO51</f>
        <v>10</v>
      </c>
      <c r="M56" s="8" t="str">
        <f>county!EM51</f>
        <v>Did not track this year</v>
      </c>
      <c r="N56" s="8">
        <f>county!EK51</f>
        <v>7423</v>
      </c>
      <c r="O56" s="586">
        <f>county!EK51/county!GJ51</f>
        <v>0.1884297101081383</v>
      </c>
      <c r="P56" s="67">
        <f>county!EP51</f>
        <v>162</v>
      </c>
      <c r="Q56" s="160">
        <f>county!EQ51</f>
        <v>8094</v>
      </c>
    </row>
    <row r="57" spans="1:17" x14ac:dyDescent="0.2">
      <c r="A57" s="116" t="str">
        <f>county!A52</f>
        <v>NC0036</v>
      </c>
      <c r="B57" s="116" t="str">
        <f>county!B52</f>
        <v>Halifax</v>
      </c>
      <c r="C57" s="67">
        <f>county!DU52+county!DV52</f>
        <v>212</v>
      </c>
      <c r="D57" s="67">
        <f>county!DY52+county!DZ52</f>
        <v>5</v>
      </c>
      <c r="E57" s="67">
        <f>county!DW52+county!DX52</f>
        <v>190</v>
      </c>
      <c r="F57" s="67" t="str">
        <f>county!EN52</f>
        <v>Did not track this year</v>
      </c>
      <c r="G57" s="67" t="str">
        <f>county!EL52</f>
        <v>Did not track this year</v>
      </c>
      <c r="H57" s="8">
        <f>county!EA52</f>
        <v>407</v>
      </c>
      <c r="I57" s="8">
        <f>county!ED52</f>
        <v>1547</v>
      </c>
      <c r="J57" s="8" t="str">
        <f>county!EJ52</f>
        <v/>
      </c>
      <c r="K57" s="8">
        <f>county!EG52</f>
        <v>3721</v>
      </c>
      <c r="L57" s="8" t="str">
        <f>county!EO52</f>
        <v>Did not track this year</v>
      </c>
      <c r="M57" s="8" t="str">
        <f>county!EM52</f>
        <v>Did not track this year</v>
      </c>
      <c r="N57" s="8">
        <f>county!EK52</f>
        <v>5268</v>
      </c>
      <c r="O57" s="586">
        <f>county!EK52/county!GJ52</f>
        <v>0.13641660408628326</v>
      </c>
      <c r="P57" s="67">
        <f>county!EP52</f>
        <v>160</v>
      </c>
      <c r="Q57" s="160">
        <f>county!EQ52</f>
        <v>1217</v>
      </c>
    </row>
    <row r="58" spans="1:17" x14ac:dyDescent="0.2">
      <c r="A58" s="116" t="str">
        <f>county!A53</f>
        <v>NC0016</v>
      </c>
      <c r="B58" s="116" t="str">
        <f>county!B53</f>
        <v>Alexander</v>
      </c>
      <c r="C58" s="67">
        <f>county!DU53+county!DV53</f>
        <v>21</v>
      </c>
      <c r="D58" s="67">
        <f>county!DY53+county!DZ53</f>
        <v>32</v>
      </c>
      <c r="E58" s="67">
        <f>county!DW53+county!DX53</f>
        <v>298</v>
      </c>
      <c r="F58" s="67">
        <f>county!EN53</f>
        <v>0</v>
      </c>
      <c r="G58" s="67">
        <f>county!EL53</f>
        <v>0</v>
      </c>
      <c r="H58" s="8">
        <f>county!EA53</f>
        <v>351</v>
      </c>
      <c r="I58" s="8">
        <f>county!ED53</f>
        <v>418</v>
      </c>
      <c r="J58" s="8">
        <f>county!EJ53</f>
        <v>561</v>
      </c>
      <c r="K58" s="8">
        <f>county!EG53</f>
        <v>7353</v>
      </c>
      <c r="L58" s="8" t="str">
        <f>county!EO53</f>
        <v>Did not track this year</v>
      </c>
      <c r="M58" s="8">
        <f>county!EM53</f>
        <v>0</v>
      </c>
      <c r="N58" s="8">
        <f>county!EK53</f>
        <v>8332</v>
      </c>
      <c r="O58" s="586">
        <f>county!EK53/county!GJ53</f>
        <v>0.22301330264179225</v>
      </c>
      <c r="P58" s="67" t="str">
        <f>county!EP53</f>
        <v/>
      </c>
      <c r="Q58" s="160" t="str">
        <f>county!EQ53</f>
        <v/>
      </c>
    </row>
    <row r="59" spans="1:17" x14ac:dyDescent="0.2">
      <c r="A59" s="116" t="str">
        <f>county!A54</f>
        <v>NC0058</v>
      </c>
      <c r="B59" s="116" t="str">
        <f>county!B54</f>
        <v>Scotland</v>
      </c>
      <c r="C59" s="67">
        <f>county!DU54+county!DV54</f>
        <v>27</v>
      </c>
      <c r="D59" s="67">
        <f>county!DY54+county!DZ54</f>
        <v>42</v>
      </c>
      <c r="E59" s="67">
        <f>county!DW54+county!DX54</f>
        <v>98</v>
      </c>
      <c r="F59" s="67" t="str">
        <f>county!EN54</f>
        <v>Did not track this year</v>
      </c>
      <c r="G59" s="67" t="str">
        <f>county!EL54</f>
        <v>Did not track this year</v>
      </c>
      <c r="H59" s="8">
        <f>county!EA54</f>
        <v>167</v>
      </c>
      <c r="I59" s="8">
        <f>county!ED54</f>
        <v>1718</v>
      </c>
      <c r="J59" s="8">
        <f>county!EJ54</f>
        <v>857</v>
      </c>
      <c r="K59" s="8">
        <f>county!EG54</f>
        <v>2132</v>
      </c>
      <c r="L59" s="8" t="str">
        <f>county!EO54</f>
        <v>Did not track this year</v>
      </c>
      <c r="M59" s="8" t="str">
        <f>county!EM54</f>
        <v>Did not track this year</v>
      </c>
      <c r="N59" s="8">
        <f>county!EK54</f>
        <v>4707</v>
      </c>
      <c r="O59" s="586">
        <f>county!EK54/county!GJ54</f>
        <v>0.12935938659411328</v>
      </c>
      <c r="P59" s="67">
        <f>county!EP54</f>
        <v>243</v>
      </c>
      <c r="Q59" s="160">
        <f>county!EQ54</f>
        <v>3402</v>
      </c>
    </row>
    <row r="60" spans="1:17" x14ac:dyDescent="0.2">
      <c r="A60" s="116" t="str">
        <f>county!A55</f>
        <v>NC0017</v>
      </c>
      <c r="B60" s="116" t="str">
        <f>county!B55</f>
        <v>Bladen</v>
      </c>
      <c r="C60" s="67">
        <f>county!DU55+county!DV55</f>
        <v>85</v>
      </c>
      <c r="D60" s="67">
        <f>county!DY55+county!DZ55</f>
        <v>21</v>
      </c>
      <c r="E60" s="67">
        <f>county!DW55+county!DX55</f>
        <v>347</v>
      </c>
      <c r="F60" s="67">
        <f>county!EN55</f>
        <v>7</v>
      </c>
      <c r="G60" s="67" t="str">
        <f>county!EL55</f>
        <v>Did not track this year</v>
      </c>
      <c r="H60" s="8">
        <f>county!EA55</f>
        <v>453</v>
      </c>
      <c r="I60" s="8">
        <f>county!ED55</f>
        <v>2202</v>
      </c>
      <c r="J60" s="8">
        <f>county!EJ55</f>
        <v>175</v>
      </c>
      <c r="K60" s="8">
        <f>county!EG55</f>
        <v>5632</v>
      </c>
      <c r="L60" s="8">
        <f>county!EO55</f>
        <v>19</v>
      </c>
      <c r="M60" s="8" t="str">
        <f>county!EM55</f>
        <v>Did not track this year</v>
      </c>
      <c r="N60" s="8">
        <f>county!EK55</f>
        <v>8009</v>
      </c>
      <c r="O60" s="586">
        <f>county!EK55/county!GJ55</f>
        <v>0.22787799465088487</v>
      </c>
      <c r="P60" s="67">
        <f>county!EP55</f>
        <v>82</v>
      </c>
      <c r="Q60" s="160">
        <f>county!EQ55</f>
        <v>3108</v>
      </c>
    </row>
    <row r="61" spans="1:17" x14ac:dyDescent="0.2">
      <c r="A61" s="116" t="str">
        <f>county!A56</f>
        <v>NC0060</v>
      </c>
      <c r="B61" s="116" t="str">
        <f>county!B56</f>
        <v>Transylvania</v>
      </c>
      <c r="C61" s="67">
        <f>county!DU56+county!DV56</f>
        <v>99</v>
      </c>
      <c r="D61" s="67">
        <f>county!DY56+county!DZ56</f>
        <v>49</v>
      </c>
      <c r="E61" s="67">
        <f>county!DW56+county!DX56</f>
        <v>198</v>
      </c>
      <c r="F61" s="67" t="str">
        <f>county!EN56</f>
        <v>Did not track this year</v>
      </c>
      <c r="G61" s="67" t="str">
        <f>county!EL56</f>
        <v>Did not track this year</v>
      </c>
      <c r="H61" s="8">
        <f>county!EA56</f>
        <v>346</v>
      </c>
      <c r="I61" s="8">
        <f>county!ED56</f>
        <v>5258</v>
      </c>
      <c r="J61" s="8">
        <f>county!EJ56</f>
        <v>741</v>
      </c>
      <c r="K61" s="8">
        <f>county!EG56</f>
        <v>7703</v>
      </c>
      <c r="L61" s="8" t="str">
        <f>county!EO56</f>
        <v>Did not track this year</v>
      </c>
      <c r="M61" s="8" t="str">
        <f>county!EM56</f>
        <v>Did not track this year</v>
      </c>
      <c r="N61" s="8">
        <f>county!EK56</f>
        <v>13702</v>
      </c>
      <c r="O61" s="586">
        <f>county!EK56/county!GJ56</f>
        <v>0.41284763023893456</v>
      </c>
      <c r="P61" s="67">
        <f>county!EP56</f>
        <v>658</v>
      </c>
      <c r="Q61" s="160">
        <f>county!EQ56</f>
        <v>9047</v>
      </c>
    </row>
    <row r="62" spans="1:17" x14ac:dyDescent="0.2">
      <c r="A62" s="116" t="str">
        <f>county!A57</f>
        <v>NC0107</v>
      </c>
      <c r="B62" s="116" t="str">
        <f>county!B57</f>
        <v>Caswell</v>
      </c>
      <c r="C62" s="67">
        <f>county!DU57+county!DV57</f>
        <v>77</v>
      </c>
      <c r="D62" s="67">
        <f>county!DY57+county!DZ57</f>
        <v>29</v>
      </c>
      <c r="E62" s="67">
        <f>county!DW57+county!DX57</f>
        <v>168</v>
      </c>
      <c r="F62" s="67">
        <f>county!EN57</f>
        <v>3</v>
      </c>
      <c r="G62" s="67" t="str">
        <f>county!EL57</f>
        <v>Did not track this year</v>
      </c>
      <c r="H62" s="8">
        <f>county!EA57</f>
        <v>274</v>
      </c>
      <c r="I62" s="8">
        <f>county!ED57</f>
        <v>1425</v>
      </c>
      <c r="J62" s="8">
        <f>county!EJ57</f>
        <v>309</v>
      </c>
      <c r="K62" s="8">
        <f>county!EG57</f>
        <v>6277</v>
      </c>
      <c r="L62" s="8">
        <f>county!EO57</f>
        <v>12</v>
      </c>
      <c r="M62" s="8" t="str">
        <f>county!EM57</f>
        <v>Did not track this year</v>
      </c>
      <c r="N62" s="8">
        <f>county!EK57</f>
        <v>8011</v>
      </c>
      <c r="O62" s="586">
        <f>county!EK57/county!GJ57</f>
        <v>0.34006876936791613</v>
      </c>
      <c r="P62" s="67">
        <f>county!EP57</f>
        <v>35</v>
      </c>
      <c r="Q62" s="160">
        <f>county!EQ57</f>
        <v>323</v>
      </c>
    </row>
    <row r="63" spans="1:17" x14ac:dyDescent="0.2">
      <c r="A63" s="116" t="str">
        <f>county!A58</f>
        <v>NC0043</v>
      </c>
      <c r="B63" s="116" t="str">
        <f>county!B58</f>
        <v>Madison</v>
      </c>
      <c r="C63" s="67">
        <f>county!DU58+county!DV58</f>
        <v>143</v>
      </c>
      <c r="D63" s="67">
        <f>county!DY58+county!DZ58</f>
        <v>18</v>
      </c>
      <c r="E63" s="67">
        <f>county!DW58+county!DX58</f>
        <v>167</v>
      </c>
      <c r="F63" s="67" t="str">
        <f>county!EN58</f>
        <v>Did not track this year</v>
      </c>
      <c r="G63" s="67" t="str">
        <f>county!EL58</f>
        <v>Did not track this year</v>
      </c>
      <c r="H63" s="8">
        <f>county!EA58</f>
        <v>328</v>
      </c>
      <c r="I63" s="8">
        <f>county!ED58</f>
        <v>721</v>
      </c>
      <c r="J63" s="8">
        <f>county!EJ58</f>
        <v>243</v>
      </c>
      <c r="K63" s="8">
        <f>county!EG58</f>
        <v>2336</v>
      </c>
      <c r="L63" s="8" t="str">
        <f>county!EO58</f>
        <v>Did not track this year</v>
      </c>
      <c r="M63" s="8" t="str">
        <f>county!EM58</f>
        <v>Did not track this year</v>
      </c>
      <c r="N63" s="8">
        <f>county!EK58</f>
        <v>3300</v>
      </c>
      <c r="O63" s="586">
        <f>county!EK58/county!GJ58</f>
        <v>0.15645742461596815</v>
      </c>
      <c r="P63" s="67">
        <f>county!EP58</f>
        <v>437</v>
      </c>
      <c r="Q63" s="160">
        <f>county!EQ58</f>
        <v>3643</v>
      </c>
    </row>
    <row r="64" spans="1:17" x14ac:dyDescent="0.2">
      <c r="A64" s="116" t="str">
        <f>county!A59</f>
        <v>NC0101</v>
      </c>
      <c r="B64" s="116" t="str">
        <f>county!B59</f>
        <v>Warren</v>
      </c>
      <c r="C64" s="67">
        <f>county!DU59+county!DV59</f>
        <v>44</v>
      </c>
      <c r="D64" s="67">
        <f>county!DY59+county!DZ59</f>
        <v>40</v>
      </c>
      <c r="E64" s="67">
        <f>county!DW59+county!DX59</f>
        <v>72</v>
      </c>
      <c r="F64" s="67">
        <f>county!EN59</f>
        <v>12</v>
      </c>
      <c r="G64" s="67">
        <f>county!EL59</f>
        <v>2</v>
      </c>
      <c r="H64" s="8">
        <f>county!EA59</f>
        <v>156</v>
      </c>
      <c r="I64" s="8">
        <f>county!ED59</f>
        <v>860</v>
      </c>
      <c r="J64" s="8">
        <f>county!EJ59</f>
        <v>341</v>
      </c>
      <c r="K64" s="8">
        <f>county!EG59</f>
        <v>1521</v>
      </c>
      <c r="L64" s="8">
        <f>county!EO59</f>
        <v>48</v>
      </c>
      <c r="M64" s="8">
        <f>county!EM59</f>
        <v>20</v>
      </c>
      <c r="N64" s="8">
        <f>county!EK59</f>
        <v>2722</v>
      </c>
      <c r="O64" s="586">
        <f>county!EK59/county!GJ59</f>
        <v>0.13120601561746842</v>
      </c>
      <c r="P64" s="67">
        <f>county!EP59</f>
        <v>298</v>
      </c>
      <c r="Q64" s="160">
        <f>county!EQ59</f>
        <v>2902</v>
      </c>
    </row>
    <row r="65" spans="1:17" x14ac:dyDescent="0.2">
      <c r="A65" s="116" t="str">
        <f>county!A60</f>
        <v>NC0051</v>
      </c>
      <c r="B65" s="116" t="str">
        <f>county!B60</f>
        <v>Polk</v>
      </c>
      <c r="C65" s="67">
        <f>county!DU60+county!DV60</f>
        <v>76</v>
      </c>
      <c r="D65" s="67">
        <f>county!DY60+county!DZ60</f>
        <v>0</v>
      </c>
      <c r="E65" s="67">
        <f>county!DW60+county!DX60</f>
        <v>143</v>
      </c>
      <c r="F65" s="67" t="str">
        <f>county!EN60</f>
        <v>Did not track this year</v>
      </c>
      <c r="G65" s="67" t="str">
        <f>county!EL60</f>
        <v>Did not track this year</v>
      </c>
      <c r="H65" s="8">
        <f>county!EA60</f>
        <v>219</v>
      </c>
      <c r="I65" s="8">
        <f>county!ED60</f>
        <v>914</v>
      </c>
      <c r="J65" s="8">
        <f>county!EJ60</f>
        <v>0</v>
      </c>
      <c r="K65" s="8">
        <f>county!EG60</f>
        <v>4265</v>
      </c>
      <c r="L65" s="8" t="str">
        <f>county!EO60</f>
        <v>Did not track this year</v>
      </c>
      <c r="M65" s="8" t="str">
        <f>county!EM60</f>
        <v>Did not track this year</v>
      </c>
      <c r="N65" s="8">
        <f>county!EK60</f>
        <v>5179</v>
      </c>
      <c r="O65" s="586">
        <f>county!EK60/county!GJ60</f>
        <v>0.2535990598374302</v>
      </c>
      <c r="P65" s="67">
        <f>county!EP60</f>
        <v>232</v>
      </c>
      <c r="Q65" s="160">
        <f>county!EQ60</f>
        <v>4634</v>
      </c>
    </row>
    <row r="66" spans="1:17" ht="13.5" thickBot="1" x14ac:dyDescent="0.25">
      <c r="A66" s="687" t="s">
        <v>3050</v>
      </c>
      <c r="B66" s="688"/>
      <c r="C66" s="163">
        <f>SUM(C8:C65)</f>
        <v>19397</v>
      </c>
      <c r="D66" s="163">
        <f t="shared" ref="D66:E66" si="0">SUM(D8:D65)</f>
        <v>6485</v>
      </c>
      <c r="E66" s="163">
        <f t="shared" si="0"/>
        <v>56298</v>
      </c>
      <c r="F66" s="163">
        <f>SUM(F8:F65)</f>
        <v>2357</v>
      </c>
      <c r="G66" s="163">
        <f t="shared" ref="G66" si="1">SUM(G8:G65)</f>
        <v>253</v>
      </c>
      <c r="H66" s="163">
        <f t="shared" ref="H66" si="2">SUM(H8:H65)</f>
        <v>82180</v>
      </c>
      <c r="I66" s="163">
        <f t="shared" ref="I66" si="3">SUM(I8:I65)</f>
        <v>248862</v>
      </c>
      <c r="J66" s="163">
        <f t="shared" ref="J66" si="4">SUM(J8:J65)</f>
        <v>114485</v>
      </c>
      <c r="K66" s="163">
        <f t="shared" ref="K66" si="5">SUM(K8:K65)</f>
        <v>1630580</v>
      </c>
      <c r="L66" s="163">
        <f t="shared" ref="L66" si="6">SUM(L8:L65)</f>
        <v>10445</v>
      </c>
      <c r="M66" s="163">
        <f t="shared" ref="M66:N66" si="7">SUM(M8:M65)</f>
        <v>3419</v>
      </c>
      <c r="N66" s="163">
        <f t="shared" si="7"/>
        <v>1993927</v>
      </c>
      <c r="O66" s="587">
        <f>AVERAGE(O8:O65)</f>
        <v>0.20427928406460688</v>
      </c>
      <c r="P66" s="163">
        <f t="shared" ref="P66:Q66" si="8">AVERAGE(P8:P65)</f>
        <v>1296.6666666666667</v>
      </c>
      <c r="Q66" s="167">
        <f t="shared" si="8"/>
        <v>13764.326923076924</v>
      </c>
    </row>
    <row r="67" spans="1:17" ht="14.25" thickTop="1" thickBot="1" x14ac:dyDescent="0.25">
      <c r="A67" s="676" t="s">
        <v>2886</v>
      </c>
      <c r="B67" s="677"/>
      <c r="C67" s="385"/>
      <c r="D67" s="385"/>
      <c r="E67" s="385"/>
      <c r="F67" s="385"/>
      <c r="G67" s="385"/>
      <c r="H67" s="385"/>
      <c r="I67" s="385"/>
      <c r="J67" s="385"/>
      <c r="K67" s="385"/>
      <c r="L67" s="385"/>
      <c r="M67" s="385"/>
      <c r="N67" s="385"/>
      <c r="O67" s="385"/>
      <c r="P67" s="385"/>
      <c r="Q67" s="386"/>
    </row>
    <row r="68" spans="1:17" ht="13.5" thickTop="1" x14ac:dyDescent="0.2">
      <c r="A68" s="121" t="str">
        <f>regional!A3</f>
        <v>NC0015</v>
      </c>
      <c r="B68" s="121" t="str">
        <f>regional!B3</f>
        <v>Sandhill</v>
      </c>
      <c r="C68" s="67">
        <f>regional!DU3+regional!DV3</f>
        <v>734</v>
      </c>
      <c r="D68" s="67">
        <f>regional!DY3+regional!DZ3</f>
        <v>172</v>
      </c>
      <c r="E68" s="67">
        <f>regional!DW3+regional!DX3</f>
        <v>1625</v>
      </c>
      <c r="F68" s="67">
        <f>regional!EN3</f>
        <v>45</v>
      </c>
      <c r="G68" s="67">
        <f>regional!EL3</f>
        <v>30</v>
      </c>
      <c r="H68" s="8">
        <f>regional!EA3</f>
        <v>2531</v>
      </c>
      <c r="I68" s="8">
        <f>regional!ED3</f>
        <v>17025</v>
      </c>
      <c r="J68" s="8">
        <f>regional!EJ3</f>
        <v>2804</v>
      </c>
      <c r="K68" s="8">
        <f>regional!EG3</f>
        <v>70189</v>
      </c>
      <c r="L68" s="8">
        <f>regional!EO3</f>
        <v>350</v>
      </c>
      <c r="M68" s="8">
        <f>regional!EM3</f>
        <v>104</v>
      </c>
      <c r="N68" s="8">
        <f>regional!EK3</f>
        <v>90018</v>
      </c>
      <c r="O68" s="586">
        <f>regional!EK3/regional!GJ3</f>
        <v>0.39371580277907775</v>
      </c>
      <c r="P68" s="67">
        <f>regional!EP3</f>
        <v>1915</v>
      </c>
      <c r="Q68" s="160">
        <f>regional!EQ3</f>
        <v>24858</v>
      </c>
    </row>
    <row r="69" spans="1:17" x14ac:dyDescent="0.2">
      <c r="A69" s="121" t="str">
        <f>regional!A4</f>
        <v>NC0006</v>
      </c>
      <c r="B69" s="121" t="str">
        <f>regional!B4</f>
        <v>CPC</v>
      </c>
      <c r="C69" s="67">
        <f>regional!DU4+regional!DV4</f>
        <v>534</v>
      </c>
      <c r="D69" s="67">
        <f>regional!DY4+regional!DZ4</f>
        <v>792</v>
      </c>
      <c r="E69" s="67">
        <f>regional!DW4+regional!DX4</f>
        <v>1780</v>
      </c>
      <c r="F69" s="67" t="str">
        <f>regional!EN4</f>
        <v>Did not track this year</v>
      </c>
      <c r="G69" s="67" t="str">
        <f>regional!EL4</f>
        <v>Did not track this year</v>
      </c>
      <c r="H69" s="8">
        <f>regional!EA4</f>
        <v>3106</v>
      </c>
      <c r="I69" s="8">
        <f>regional!ED4</f>
        <v>8695</v>
      </c>
      <c r="J69" s="8">
        <f>regional!EJ4</f>
        <v>4165</v>
      </c>
      <c r="K69" s="8">
        <f>regional!EG4</f>
        <v>45809</v>
      </c>
      <c r="L69" s="8" t="str">
        <f>regional!EO4</f>
        <v>Did not track this year</v>
      </c>
      <c r="M69" s="8" t="str">
        <f>regional!EM4</f>
        <v>Did not track this year</v>
      </c>
      <c r="N69" s="8">
        <f>regional!EK4</f>
        <v>58669</v>
      </c>
      <c r="O69" s="586">
        <f>regional!EK4/regional!GJ4</f>
        <v>0.3146820139563074</v>
      </c>
      <c r="P69" s="67">
        <f>regional!EP4</f>
        <v>662</v>
      </c>
      <c r="Q69" s="160">
        <f>regional!EQ4</f>
        <v>5630</v>
      </c>
    </row>
    <row r="70" spans="1:17" x14ac:dyDescent="0.2">
      <c r="A70" s="121" t="str">
        <f>regional!A5</f>
        <v>NC0013</v>
      </c>
      <c r="B70" s="121" t="str">
        <f>regional!B5</f>
        <v>Northwestern</v>
      </c>
      <c r="C70" s="67">
        <f>regional!DU5+regional!DV5</f>
        <v>1773</v>
      </c>
      <c r="D70" s="67"/>
      <c r="E70" s="67">
        <f>regional!DW5+regional!DX5</f>
        <v>3900</v>
      </c>
      <c r="F70" s="67" t="str">
        <f>regional!EN5</f>
        <v>Did not track this year</v>
      </c>
      <c r="G70" s="67" t="str">
        <f>regional!EL5</f>
        <v>Did not track this year</v>
      </c>
      <c r="H70" s="8">
        <f>regional!EA5</f>
        <v>5808</v>
      </c>
      <c r="I70" s="8">
        <f>regional!ED5</f>
        <v>24742</v>
      </c>
      <c r="J70" s="8">
        <f>regional!EJ5</f>
        <v>511</v>
      </c>
      <c r="K70" s="8">
        <f>regional!EG5</f>
        <v>75333</v>
      </c>
      <c r="L70" s="8" t="str">
        <f>regional!EO5</f>
        <v>Did not track this year</v>
      </c>
      <c r="M70" s="8" t="str">
        <f>regional!EM5</f>
        <v>Did not track this year</v>
      </c>
      <c r="N70" s="8">
        <f>regional!EK5</f>
        <v>100586</v>
      </c>
      <c r="O70" s="586">
        <f>regional!EK5/regional!GJ5</f>
        <v>0.59164059007599468</v>
      </c>
      <c r="P70" s="67">
        <f>regional!EP5</f>
        <v>589</v>
      </c>
      <c r="Q70" s="160">
        <f>regional!EQ5</f>
        <v>3321</v>
      </c>
    </row>
    <row r="71" spans="1:17" x14ac:dyDescent="0.2">
      <c r="A71" s="121" t="str">
        <f>regional!A6</f>
        <v>NC0002</v>
      </c>
      <c r="B71" s="121" t="str">
        <f>regional!B6</f>
        <v>Appalachian</v>
      </c>
      <c r="C71" s="67">
        <f>regional!DU6+regional!DV6</f>
        <v>643</v>
      </c>
      <c r="D71" s="67">
        <f>regional!DY6+regional!DZ6</f>
        <v>112</v>
      </c>
      <c r="E71" s="67">
        <f>regional!DW6+regional!DX6</f>
        <v>989</v>
      </c>
      <c r="F71" s="67" t="str">
        <f>regional!EN6</f>
        <v>Did not track this year</v>
      </c>
      <c r="G71" s="67" t="str">
        <f>regional!EL6</f>
        <v>Did not track this year</v>
      </c>
      <c r="H71" s="8">
        <f>regional!EA6</f>
        <v>1744</v>
      </c>
      <c r="I71" s="8">
        <f>regional!ED6</f>
        <v>4022</v>
      </c>
      <c r="J71" s="8">
        <f>regional!EJ6</f>
        <v>1239</v>
      </c>
      <c r="K71" s="8">
        <f>regional!EG6</f>
        <v>23320</v>
      </c>
      <c r="L71" s="8" t="str">
        <f>regional!EO6</f>
        <v>Did not track this year</v>
      </c>
      <c r="M71" s="8" t="str">
        <f>regional!EM6</f>
        <v>Did not track this year</v>
      </c>
      <c r="N71" s="8">
        <f>regional!EK6</f>
        <v>28581</v>
      </c>
      <c r="O71" s="586">
        <f>regional!EK6/regional!GJ6</f>
        <v>0.19127577414454267</v>
      </c>
      <c r="P71" s="67">
        <f>regional!EP6</f>
        <v>1439</v>
      </c>
      <c r="Q71" s="160">
        <f>regional!EQ6</f>
        <v>12566</v>
      </c>
    </row>
    <row r="72" spans="1:17" x14ac:dyDescent="0.2">
      <c r="A72" s="121" t="str">
        <f>regional!A7</f>
        <v>NC0007</v>
      </c>
      <c r="B72" s="121" t="str">
        <f>regional!B7</f>
        <v>East Albemarle</v>
      </c>
      <c r="C72" s="67">
        <f>regional!DU7+regional!DV7</f>
        <v>367</v>
      </c>
      <c r="D72" s="67">
        <f>regional!DY7+regional!DZ7</f>
        <v>6</v>
      </c>
      <c r="E72" s="67">
        <f>regional!DW7+regional!DX7</f>
        <v>1427</v>
      </c>
      <c r="F72" s="67">
        <f>regional!EN7</f>
        <v>238</v>
      </c>
      <c r="G72" s="67" t="str">
        <f>regional!EL7</f>
        <v>Did not track this year</v>
      </c>
      <c r="H72" s="8">
        <f>regional!EA7</f>
        <v>1800</v>
      </c>
      <c r="I72" s="8">
        <f>regional!ED7</f>
        <v>4322</v>
      </c>
      <c r="J72" s="8">
        <f>regional!EJ7</f>
        <v>55</v>
      </c>
      <c r="K72" s="8">
        <f>regional!EG7</f>
        <v>26171</v>
      </c>
      <c r="L72" s="8">
        <f>regional!EO7</f>
        <v>891</v>
      </c>
      <c r="M72" s="8" t="str">
        <f>regional!EM7</f>
        <v>Did not track this year</v>
      </c>
      <c r="N72" s="8">
        <f>regional!EK7</f>
        <v>30548</v>
      </c>
      <c r="O72" s="586">
        <f>regional!EK7/regional!GJ7</f>
        <v>0.27965139697535613</v>
      </c>
      <c r="P72" s="67">
        <f>regional!EP7</f>
        <v>1414</v>
      </c>
      <c r="Q72" s="160">
        <f>regional!EQ7</f>
        <v>17780</v>
      </c>
    </row>
    <row r="73" spans="1:17" x14ac:dyDescent="0.2">
      <c r="A73" s="121" t="str">
        <f>regional!A8</f>
        <v>NC0012</v>
      </c>
      <c r="B73" s="121" t="str">
        <f>regional!B8</f>
        <v>Neuse</v>
      </c>
      <c r="C73" s="67">
        <f>regional!DU8+regional!DV8</f>
        <v>270</v>
      </c>
      <c r="D73" s="67">
        <f>regional!DY8+regional!DZ8</f>
        <v>12</v>
      </c>
      <c r="E73" s="67">
        <f>regional!DW8+regional!DX8</f>
        <v>752</v>
      </c>
      <c r="F73" s="67" t="str">
        <f>regional!EN8</f>
        <v>Did not track this year</v>
      </c>
      <c r="G73" s="67" t="str">
        <f>regional!EL8</f>
        <v>Did not track this year</v>
      </c>
      <c r="H73" s="8">
        <f>regional!EA8</f>
        <v>1034</v>
      </c>
      <c r="I73" s="8">
        <f>regional!ED8</f>
        <v>3955</v>
      </c>
      <c r="J73" s="8">
        <f>regional!EJ8</f>
        <v>3094</v>
      </c>
      <c r="K73" s="8">
        <f>regional!EG8</f>
        <v>22641</v>
      </c>
      <c r="L73" s="8" t="str">
        <f>regional!EO8</f>
        <v>Did not track this year</v>
      </c>
      <c r="M73" s="8" t="str">
        <f>regional!EM8</f>
        <v>Did not track this year</v>
      </c>
      <c r="N73" s="8">
        <f>regional!EK8</f>
        <v>29690</v>
      </c>
      <c r="O73" s="586">
        <f>regional!EK8/regional!GJ8</f>
        <v>0.32414079217433078</v>
      </c>
      <c r="P73" s="67">
        <f>regional!EP8</f>
        <v>1362</v>
      </c>
      <c r="Q73" s="160">
        <f>regional!EQ8</f>
        <v>8372</v>
      </c>
    </row>
    <row r="74" spans="1:17" x14ac:dyDescent="0.2">
      <c r="A74" s="121" t="str">
        <f>regional!A9</f>
        <v>NC0008</v>
      </c>
      <c r="B74" s="121" t="str">
        <f>regional!B9</f>
        <v>Fontana</v>
      </c>
      <c r="C74" s="67">
        <f>regional!DU9+regional!DV9</f>
        <v>621</v>
      </c>
      <c r="D74" s="67">
        <f>regional!DY9+regional!DZ9</f>
        <v>141</v>
      </c>
      <c r="E74" s="67">
        <f>regional!DW9+regional!DX9</f>
        <v>1517</v>
      </c>
      <c r="F74" s="67">
        <f>regional!EN9</f>
        <v>79</v>
      </c>
      <c r="G74" s="67">
        <f>regional!EL9</f>
        <v>11</v>
      </c>
      <c r="H74" s="8">
        <f>regional!EA9</f>
        <v>2279</v>
      </c>
      <c r="I74" s="8">
        <f>regional!ED9</f>
        <v>14850</v>
      </c>
      <c r="J74" s="8">
        <f>regional!EJ9</f>
        <v>1555</v>
      </c>
      <c r="K74" s="8">
        <f>regional!EG9</f>
        <v>28217</v>
      </c>
      <c r="L74" s="8">
        <f>regional!EO9</f>
        <v>1266</v>
      </c>
      <c r="M74" s="8">
        <f>regional!EM9</f>
        <v>260</v>
      </c>
      <c r="N74" s="8">
        <f>regional!EK9</f>
        <v>44622</v>
      </c>
      <c r="O74" s="586">
        <f>regional!EK9/regional!GJ9</f>
        <v>0.49993277762839472</v>
      </c>
      <c r="P74" s="67">
        <f>regional!EP9</f>
        <v>6452</v>
      </c>
      <c r="Q74" s="160">
        <f>regional!EQ9</f>
        <v>26621</v>
      </c>
    </row>
    <row r="75" spans="1:17" x14ac:dyDescent="0.2">
      <c r="A75" s="121" t="str">
        <f>regional!A10</f>
        <v>NC0001</v>
      </c>
      <c r="B75" s="121" t="str">
        <f>regional!B10</f>
        <v>Albemarle</v>
      </c>
      <c r="C75" s="67">
        <f>regional!DU10+regional!DV10</f>
        <v>47</v>
      </c>
      <c r="D75" s="67"/>
      <c r="E75" s="67">
        <f>regional!DW10+regional!DX10</f>
        <v>224</v>
      </c>
      <c r="F75" s="67" t="str">
        <f>regional!EN10</f>
        <v>Did not track this year</v>
      </c>
      <c r="G75" s="67" t="str">
        <f>regional!EL10</f>
        <v>Did not track this year</v>
      </c>
      <c r="H75" s="8">
        <f>regional!EA10</f>
        <v>271</v>
      </c>
      <c r="I75" s="8">
        <f>regional!ED10</f>
        <v>1281</v>
      </c>
      <c r="J75" s="8" t="str">
        <f>regional!EJ10</f>
        <v/>
      </c>
      <c r="K75" s="8">
        <f>regional!EG10</f>
        <v>11584</v>
      </c>
      <c r="L75" s="8" t="str">
        <f>regional!EO10</f>
        <v>Did not track this year</v>
      </c>
      <c r="M75" s="8" t="str">
        <f>regional!EM10</f>
        <v>Did not track this year</v>
      </c>
      <c r="N75" s="8">
        <f>regional!EK10</f>
        <v>12865</v>
      </c>
      <c r="O75" s="586">
        <f>regional!EK10/regional!GJ10</f>
        <v>0.16310411278462397</v>
      </c>
      <c r="P75" s="67">
        <f>regional!EP10</f>
        <v>44</v>
      </c>
      <c r="Q75" s="160">
        <f>regional!EQ10</f>
        <v>271</v>
      </c>
    </row>
    <row r="76" spans="1:17" x14ac:dyDescent="0.2">
      <c r="A76" s="121" t="str">
        <f>regional!A11</f>
        <v>NC0004</v>
      </c>
      <c r="B76" s="121" t="str">
        <f>regional!B11</f>
        <v>BHM</v>
      </c>
      <c r="C76" s="67">
        <f>regional!DU11+regional!DV11</f>
        <v>130</v>
      </c>
      <c r="D76" s="67">
        <f>regional!DY11+regional!DZ11</f>
        <v>21</v>
      </c>
      <c r="E76" s="67">
        <f>regional!DW11+regional!DX11</f>
        <v>218</v>
      </c>
      <c r="F76" s="67" t="str">
        <f>regional!EN11</f>
        <v>Did not track this year</v>
      </c>
      <c r="G76" s="67" t="str">
        <f>regional!EL11</f>
        <v>Did not track this year</v>
      </c>
      <c r="H76" s="8">
        <f>regional!EA11</f>
        <v>369</v>
      </c>
      <c r="I76" s="8">
        <f>regional!ED11</f>
        <v>1262</v>
      </c>
      <c r="J76" s="8">
        <f>regional!EJ11</f>
        <v>367</v>
      </c>
      <c r="K76" s="8">
        <f>regional!EG11</f>
        <v>7016</v>
      </c>
      <c r="L76" s="8" t="str">
        <f>regional!EO11</f>
        <v>Did not track this year</v>
      </c>
      <c r="M76" s="8" t="str">
        <f>regional!EM11</f>
        <v>Did not track this year</v>
      </c>
      <c r="N76" s="8">
        <f>regional!EK11</f>
        <v>8645</v>
      </c>
      <c r="O76" s="586">
        <f>regional!EK11/regional!GJ11</f>
        <v>0.12683392018779344</v>
      </c>
      <c r="P76" s="67">
        <f>regional!EP11</f>
        <v>120</v>
      </c>
      <c r="Q76" s="160">
        <f>regional!EQ11</f>
        <v>1215</v>
      </c>
    </row>
    <row r="77" spans="1:17" x14ac:dyDescent="0.2">
      <c r="A77" s="121" t="str">
        <f>regional!A12</f>
        <v>NC0003</v>
      </c>
      <c r="B77" s="121" t="str">
        <f>regional!B12</f>
        <v>AMY</v>
      </c>
      <c r="C77" s="67">
        <f>regional!DU12+regional!DV12</f>
        <v>545</v>
      </c>
      <c r="D77" s="67">
        <f>regional!DY12+regional!DZ12</f>
        <v>7</v>
      </c>
      <c r="E77" s="67">
        <f>regional!DW12+regional!DX12</f>
        <v>286</v>
      </c>
      <c r="F77" s="67" t="str">
        <f>regional!EN12</f>
        <v>Did not track this year</v>
      </c>
      <c r="G77" s="67" t="str">
        <f>regional!EL12</f>
        <v>Did not track this year</v>
      </c>
      <c r="H77" s="8">
        <f>regional!EA12</f>
        <v>838</v>
      </c>
      <c r="I77" s="8">
        <f>regional!ED12</f>
        <v>6687</v>
      </c>
      <c r="J77" s="8">
        <f>regional!EJ12</f>
        <v>115</v>
      </c>
      <c r="K77" s="8">
        <f>regional!EG12</f>
        <v>4853</v>
      </c>
      <c r="L77" s="8" t="str">
        <f>regional!EO12</f>
        <v>Did not track this year</v>
      </c>
      <c r="M77" s="8" t="str">
        <f>regional!EM12</f>
        <v>Did not track this year</v>
      </c>
      <c r="N77" s="8">
        <f>regional!EK12</f>
        <v>11655</v>
      </c>
      <c r="O77" s="586">
        <f>regional!EK12/regional!GJ12</f>
        <v>0.2283100550451527</v>
      </c>
      <c r="P77" s="67">
        <f>regional!EP12</f>
        <v>1211</v>
      </c>
      <c r="Q77" s="160">
        <f>regional!EQ12</f>
        <v>6909</v>
      </c>
    </row>
    <row r="78" spans="1:17" x14ac:dyDescent="0.2">
      <c r="A78" s="121" t="str">
        <f>regional!A13</f>
        <v>NC0011</v>
      </c>
      <c r="B78" s="121" t="str">
        <f>regional!B13</f>
        <v>Nantahala</v>
      </c>
      <c r="C78" s="67">
        <f>regional!DU13+regional!DV13</f>
        <v>275</v>
      </c>
      <c r="D78" s="67">
        <f>regional!DY13+regional!DZ13</f>
        <v>29</v>
      </c>
      <c r="E78" s="67">
        <f>regional!DW13+regional!DX13</f>
        <v>457</v>
      </c>
      <c r="F78" s="67">
        <f>regional!EN13</f>
        <v>45</v>
      </c>
      <c r="G78" s="67" t="str">
        <f>regional!EL13</f>
        <v>Did not track this year</v>
      </c>
      <c r="H78" s="8">
        <f>regional!EA13</f>
        <v>761</v>
      </c>
      <c r="I78" s="8">
        <f>regional!ED13</f>
        <v>3785</v>
      </c>
      <c r="J78" s="8">
        <f>regional!EJ13</f>
        <v>128</v>
      </c>
      <c r="K78" s="8">
        <f>regional!EG13</f>
        <v>11989</v>
      </c>
      <c r="L78" s="8">
        <f>regional!EO13</f>
        <v>270</v>
      </c>
      <c r="M78" s="8" t="str">
        <f>regional!EM13</f>
        <v>Did not track this year</v>
      </c>
      <c r="N78" s="8">
        <f>regional!EK13</f>
        <v>15902</v>
      </c>
      <c r="O78" s="586">
        <f>regional!EK13/regional!GJ13</f>
        <v>0.33805990773613387</v>
      </c>
      <c r="P78" s="67">
        <f>regional!EP13</f>
        <v>308</v>
      </c>
      <c r="Q78" s="160">
        <f>regional!EQ13</f>
        <v>4094</v>
      </c>
    </row>
    <row r="79" spans="1:17" x14ac:dyDescent="0.2">
      <c r="A79" s="121" t="str">
        <f>regional!A14</f>
        <v>NC0014</v>
      </c>
      <c r="B79" s="121" t="str">
        <f>regional!B14</f>
        <v>Pettigrew</v>
      </c>
      <c r="C79" s="67">
        <f>regional!DU14+regional!DV14</f>
        <v>111</v>
      </c>
      <c r="D79" s="67">
        <f>regional!DY14+regional!DZ14</f>
        <v>23</v>
      </c>
      <c r="E79" s="67">
        <f>regional!DW14+regional!DX14</f>
        <v>642</v>
      </c>
      <c r="F79" s="67" t="str">
        <f>regional!EN14</f>
        <v>Did not track this year</v>
      </c>
      <c r="G79" s="67" t="str">
        <f>regional!EL14</f>
        <v>Did not track this year</v>
      </c>
      <c r="H79" s="8">
        <f>regional!EA14</f>
        <v>776</v>
      </c>
      <c r="I79" s="8">
        <f>regional!ED14</f>
        <v>1326</v>
      </c>
      <c r="J79" s="8">
        <f>regional!EJ14</f>
        <v>346</v>
      </c>
      <c r="K79" s="8">
        <f>regional!EG14</f>
        <v>7870</v>
      </c>
      <c r="L79" s="8" t="str">
        <f>regional!EO14</f>
        <v>Did not track this year</v>
      </c>
      <c r="M79" s="8" t="str">
        <f>regional!EM14</f>
        <v>Did not track this year</v>
      </c>
      <c r="N79" s="8">
        <f>regional!EK14</f>
        <v>9542</v>
      </c>
      <c r="O79" s="586">
        <f>regional!EK14/regional!GJ14</f>
        <v>0.20908931545271278</v>
      </c>
      <c r="P79" s="588">
        <f>regional!EP14</f>
        <v>570</v>
      </c>
      <c r="Q79" s="589">
        <f>regional!EQ14</f>
        <v>4797</v>
      </c>
    </row>
    <row r="80" spans="1:17" ht="13.5" thickBot="1" x14ac:dyDescent="0.25">
      <c r="A80" s="687" t="s">
        <v>3050</v>
      </c>
      <c r="B80" s="688"/>
      <c r="C80" s="163">
        <f>SUM(C68:C79)</f>
        <v>6050</v>
      </c>
      <c r="D80" s="163">
        <f>SUM(D68:D79)</f>
        <v>1315</v>
      </c>
      <c r="E80" s="163">
        <f>SUM(E68:E79)</f>
        <v>13817</v>
      </c>
      <c r="F80" s="163">
        <f t="shared" ref="F80:G80" si="9">SUM(F68:F79)</f>
        <v>407</v>
      </c>
      <c r="G80" s="163">
        <f t="shared" si="9"/>
        <v>41</v>
      </c>
      <c r="H80" s="163">
        <f>SUM(H68:H79)</f>
        <v>21317</v>
      </c>
      <c r="I80" s="163">
        <f>SUM(I68:I79)</f>
        <v>91952</v>
      </c>
      <c r="J80" s="163">
        <f>SUM(J68:J79)</f>
        <v>14379</v>
      </c>
      <c r="K80" s="163">
        <f>SUM(K68:K79)</f>
        <v>334992</v>
      </c>
      <c r="L80" s="163">
        <f t="shared" ref="L80:M80" si="10">SUM(L68:L79)</f>
        <v>2777</v>
      </c>
      <c r="M80" s="163">
        <f t="shared" si="10"/>
        <v>364</v>
      </c>
      <c r="N80" s="163">
        <f>SUM(N68:N79)</f>
        <v>441323</v>
      </c>
      <c r="O80" s="587">
        <f>AVERAGE(O68:O79)</f>
        <v>0.30503637157836844</v>
      </c>
      <c r="P80" s="163">
        <f>SUM(P68:P79)</f>
        <v>16086</v>
      </c>
      <c r="Q80" s="167">
        <f>SUM(Q68:Q79)</f>
        <v>116434</v>
      </c>
    </row>
    <row r="81" spans="1:17" ht="14.25" thickTop="1" thickBot="1" x14ac:dyDescent="0.25">
      <c r="A81" s="111"/>
      <c r="B81" s="317" t="s">
        <v>2887</v>
      </c>
      <c r="C81" s="385"/>
      <c r="D81" s="385"/>
      <c r="E81" s="385"/>
      <c r="F81" s="385"/>
      <c r="G81" s="385"/>
      <c r="H81" s="385"/>
      <c r="I81" s="385"/>
      <c r="J81" s="385"/>
      <c r="K81" s="385"/>
      <c r="L81" s="385"/>
      <c r="M81" s="385"/>
      <c r="N81" s="385"/>
      <c r="O81" s="385"/>
      <c r="P81" s="385"/>
      <c r="Q81" s="386"/>
    </row>
    <row r="82" spans="1:17" ht="13.5" thickTop="1" x14ac:dyDescent="0.2">
      <c r="A82" s="117" t="str">
        <f>municipal!A3</f>
        <v>NC0080</v>
      </c>
      <c r="B82" s="117" t="str">
        <f>municipal!B3</f>
        <v>High Point</v>
      </c>
      <c r="C82" s="67">
        <f>municipal!DU3+municipal!DV3</f>
        <v>1199</v>
      </c>
      <c r="D82" s="67"/>
      <c r="E82" s="67">
        <f>municipal!DW3+municipal!DX3</f>
        <v>2870</v>
      </c>
      <c r="F82" s="67" t="str">
        <f>municipal!EN3</f>
        <v>Did not track this year</v>
      </c>
      <c r="G82" s="67" t="str">
        <f>municipal!EL3</f>
        <v>Did not track this year</v>
      </c>
      <c r="H82" s="8">
        <f>municipal!EA3</f>
        <v>4069</v>
      </c>
      <c r="I82" s="8">
        <f>municipal!ED3</f>
        <v>10025</v>
      </c>
      <c r="J82" s="8" t="str">
        <f>municipal!EJ3</f>
        <v/>
      </c>
      <c r="K82" s="8">
        <f>municipal!EG3</f>
        <v>32054</v>
      </c>
      <c r="L82" s="8" t="str">
        <f>municipal!EO3</f>
        <v>Did not track this year</v>
      </c>
      <c r="M82" s="8" t="str">
        <f>municipal!EM3</f>
        <v>Did not track this year</v>
      </c>
      <c r="N82" s="8">
        <f>municipal!EK3</f>
        <v>42079</v>
      </c>
      <c r="O82" s="586">
        <f>municipal!EK3/municipal!GJ3</f>
        <v>0.39550534339665205</v>
      </c>
      <c r="P82" s="67">
        <f>municipal!EP3</f>
        <v>82</v>
      </c>
      <c r="Q82" s="160">
        <f>municipal!EQ3</f>
        <v>2194</v>
      </c>
    </row>
    <row r="83" spans="1:17" x14ac:dyDescent="0.2">
      <c r="A83" s="117" t="str">
        <f>municipal!A4</f>
        <v>NC0071</v>
      </c>
      <c r="B83" s="117" t="str">
        <f>municipal!B4</f>
        <v>Chapel Hill</v>
      </c>
      <c r="C83" s="67">
        <f>municipal!DU4+municipal!DV4</f>
        <v>83</v>
      </c>
      <c r="D83" s="67">
        <f>municipal!DY4+municipal!DZ4</f>
        <v>38</v>
      </c>
      <c r="E83" s="67">
        <f>municipal!DW4+municipal!DX4</f>
        <v>541</v>
      </c>
      <c r="F83" s="67">
        <f>municipal!EN4</f>
        <v>40</v>
      </c>
      <c r="G83" s="67" t="str">
        <f>municipal!EL4</f>
        <v>Did not track this year</v>
      </c>
      <c r="H83" s="8">
        <f>municipal!EA4</f>
        <v>662</v>
      </c>
      <c r="I83" s="8">
        <f>municipal!ED4</f>
        <v>1471</v>
      </c>
      <c r="J83" s="8">
        <f>municipal!EJ4</f>
        <v>1529</v>
      </c>
      <c r="K83" s="8">
        <f>municipal!EG4</f>
        <v>15400</v>
      </c>
      <c r="L83" s="8">
        <f>municipal!EO4</f>
        <v>306</v>
      </c>
      <c r="M83" s="8" t="str">
        <f>municipal!EM4</f>
        <v>Did not track this year</v>
      </c>
      <c r="N83" s="8">
        <f>municipal!EK4</f>
        <v>18400</v>
      </c>
      <c r="O83" s="586">
        <f>municipal!EK4/municipal!GJ4</f>
        <v>0.31043849437330229</v>
      </c>
      <c r="P83" s="67">
        <f>municipal!EP4</f>
        <v>93</v>
      </c>
      <c r="Q83" s="160">
        <f>municipal!EQ4</f>
        <v>2630</v>
      </c>
    </row>
    <row r="84" spans="1:17" x14ac:dyDescent="0.2">
      <c r="A84" s="117" t="str">
        <f>municipal!A5</f>
        <v>NC0079</v>
      </c>
      <c r="B84" s="117" t="str">
        <f>municipal!B5</f>
        <v>Hickory</v>
      </c>
      <c r="C84" s="67">
        <f>municipal!DU5+municipal!DV5</f>
        <v>250</v>
      </c>
      <c r="D84" s="67">
        <f>municipal!DY5+municipal!DZ5</f>
        <v>0</v>
      </c>
      <c r="E84" s="67">
        <f>municipal!DW5+municipal!DX5</f>
        <v>625</v>
      </c>
      <c r="F84" s="67" t="str">
        <f>municipal!EN5</f>
        <v>Did not track this year</v>
      </c>
      <c r="G84" s="67" t="str">
        <f>municipal!EL5</f>
        <v>Did not track this year</v>
      </c>
      <c r="H84" s="8">
        <f>municipal!EA5</f>
        <v>875</v>
      </c>
      <c r="I84" s="8">
        <f>municipal!ED5</f>
        <v>8085</v>
      </c>
      <c r="J84" s="8">
        <f>municipal!EJ5</f>
        <v>0</v>
      </c>
      <c r="K84" s="8">
        <f>municipal!EG5</f>
        <v>15426</v>
      </c>
      <c r="L84" s="8" t="str">
        <f>municipal!EO5</f>
        <v>Did not track this year</v>
      </c>
      <c r="M84" s="8" t="str">
        <f>municipal!EM5</f>
        <v>Did not track this year</v>
      </c>
      <c r="N84" s="8">
        <f>municipal!EK5</f>
        <v>23511</v>
      </c>
      <c r="O84" s="586">
        <f>municipal!EK5/municipal!GJ5</f>
        <v>0.58720247758435529</v>
      </c>
      <c r="P84" s="67">
        <f>municipal!EP5</f>
        <v>723</v>
      </c>
      <c r="Q84" s="160">
        <f>municipal!EQ5</f>
        <v>5057</v>
      </c>
    </row>
    <row r="85" spans="1:17" x14ac:dyDescent="0.2">
      <c r="A85" s="117" t="str">
        <f>municipal!A6</f>
        <v>NC0083</v>
      </c>
      <c r="B85" s="117" t="str">
        <f>municipal!B6</f>
        <v>Mooresville</v>
      </c>
      <c r="C85" s="67">
        <f>municipal!DU6+municipal!DV6</f>
        <v>85</v>
      </c>
      <c r="D85" s="67">
        <f>municipal!DY6+municipal!DZ6</f>
        <v>22</v>
      </c>
      <c r="E85" s="67">
        <f>municipal!DW6+municipal!DX6</f>
        <v>952</v>
      </c>
      <c r="F85" s="67" t="str">
        <f>municipal!EN6</f>
        <v>Did not track this year</v>
      </c>
      <c r="G85" s="67" t="str">
        <f>municipal!EL6</f>
        <v>Did not track this year</v>
      </c>
      <c r="H85" s="8">
        <f>municipal!EA6</f>
        <v>1059</v>
      </c>
      <c r="I85" s="8">
        <f>municipal!ED6</f>
        <v>487</v>
      </c>
      <c r="J85" s="8">
        <f>municipal!EJ6</f>
        <v>562</v>
      </c>
      <c r="K85" s="8">
        <f>municipal!EG6</f>
        <v>39443</v>
      </c>
      <c r="L85" s="8" t="str">
        <f>municipal!EO6</f>
        <v>Did not track this year</v>
      </c>
      <c r="M85" s="8" t="str">
        <f>municipal!EM6</f>
        <v>Did not track this year</v>
      </c>
      <c r="N85" s="8">
        <f>municipal!EK6</f>
        <v>40492</v>
      </c>
      <c r="O85" s="586">
        <f>municipal!EK6/municipal!GJ6</f>
        <v>1.1836651173667749</v>
      </c>
      <c r="P85" s="67">
        <f>municipal!EP6</f>
        <v>115</v>
      </c>
      <c r="Q85" s="160">
        <f>municipal!EQ6</f>
        <v>1521</v>
      </c>
    </row>
    <row r="86" spans="1:17" x14ac:dyDescent="0.2">
      <c r="A86" s="117" t="str">
        <f>municipal!A7</f>
        <v>NC0088</v>
      </c>
      <c r="B86" s="117" t="str">
        <f>municipal!B7</f>
        <v>Roanoke Rapids</v>
      </c>
      <c r="C86" s="67">
        <f>municipal!DU7+municipal!DV7</f>
        <v>44</v>
      </c>
      <c r="D86" s="67">
        <f>municipal!DY7+municipal!DZ7</f>
        <v>28</v>
      </c>
      <c r="E86" s="67">
        <f>municipal!DW7+municipal!DX7</f>
        <v>67</v>
      </c>
      <c r="F86" s="67" t="str">
        <f>municipal!EN7</f>
        <v>Did not track this year</v>
      </c>
      <c r="G86" s="67" t="str">
        <f>municipal!EL7</f>
        <v>Did not track this year</v>
      </c>
      <c r="H86" s="8">
        <f>municipal!EA7</f>
        <v>139</v>
      </c>
      <c r="I86" s="8">
        <f>municipal!ED7</f>
        <v>652</v>
      </c>
      <c r="J86" s="8">
        <f>municipal!EJ7</f>
        <v>411</v>
      </c>
      <c r="K86" s="8">
        <f>municipal!EG7</f>
        <v>1740</v>
      </c>
      <c r="L86" s="8" t="str">
        <f>municipal!EO7</f>
        <v>Did not track this year</v>
      </c>
      <c r="M86" s="8" t="str">
        <f>municipal!EM7</f>
        <v>Did not track this year</v>
      </c>
      <c r="N86" s="8">
        <f>municipal!EK7</f>
        <v>2803</v>
      </c>
      <c r="O86" s="586">
        <f>municipal!EK7/municipal!GJ7</f>
        <v>0.17863743547256389</v>
      </c>
      <c r="P86" s="67">
        <f>municipal!EP7</f>
        <v>17</v>
      </c>
      <c r="Q86" s="160">
        <f>municipal!EQ7</f>
        <v>506</v>
      </c>
    </row>
    <row r="87" spans="1:17" x14ac:dyDescent="0.2">
      <c r="A87" s="117" t="str">
        <f>municipal!A8</f>
        <v>NC0093</v>
      </c>
      <c r="B87" s="117" t="str">
        <f>municipal!B8</f>
        <v>Southern Pines</v>
      </c>
      <c r="C87" s="67">
        <f>municipal!DU8+municipal!DV8</f>
        <v>69</v>
      </c>
      <c r="D87" s="67">
        <f>municipal!DY8+municipal!DZ8</f>
        <v>15</v>
      </c>
      <c r="E87" s="67">
        <f>municipal!DW8+municipal!DX8</f>
        <v>381</v>
      </c>
      <c r="F87" s="67" t="str">
        <f>municipal!EN8</f>
        <v>Did not track this year</v>
      </c>
      <c r="G87" s="67" t="str">
        <f>municipal!EL8</f>
        <v>Did not track this year</v>
      </c>
      <c r="H87" s="8">
        <f>municipal!EA8</f>
        <v>465</v>
      </c>
      <c r="I87" s="8">
        <f>municipal!ED8</f>
        <v>1663</v>
      </c>
      <c r="J87" s="8">
        <f>municipal!EJ8</f>
        <v>131</v>
      </c>
      <c r="K87" s="8">
        <f>municipal!EG8</f>
        <v>9762</v>
      </c>
      <c r="L87" s="8" t="str">
        <f>municipal!EO8</f>
        <v>Did not track this year</v>
      </c>
      <c r="M87" s="8" t="str">
        <f>municipal!EM8</f>
        <v>Did not track this year</v>
      </c>
      <c r="N87" s="8">
        <f>municipal!EK8</f>
        <v>11556</v>
      </c>
      <c r="O87" s="586">
        <f>municipal!EK8/municipal!GJ8</f>
        <v>0.91809009295304678</v>
      </c>
      <c r="P87" s="67">
        <f>municipal!EP8</f>
        <v>14</v>
      </c>
      <c r="Q87" s="160">
        <f>municipal!EQ8</f>
        <v>123</v>
      </c>
    </row>
    <row r="88" spans="1:17" x14ac:dyDescent="0.2">
      <c r="A88" s="117" t="str">
        <f>municipal!A9</f>
        <v>NC0100</v>
      </c>
      <c r="B88" s="117" t="str">
        <f>municipal!B9</f>
        <v>Kings Mtn. (Mauney)</v>
      </c>
      <c r="C88" s="67">
        <f>municipal!DU9+municipal!DV9</f>
        <v>94</v>
      </c>
      <c r="D88" s="67">
        <f>municipal!DY9+municipal!DZ9</f>
        <v>22</v>
      </c>
      <c r="E88" s="67">
        <f>municipal!DW9+municipal!DX9</f>
        <v>478</v>
      </c>
      <c r="F88" s="67" t="str">
        <f>municipal!EN9</f>
        <v>Did not track this year</v>
      </c>
      <c r="G88" s="67" t="str">
        <f>municipal!EL9</f>
        <v>Did not track this year</v>
      </c>
      <c r="H88" s="8">
        <f>municipal!EA9</f>
        <v>594</v>
      </c>
      <c r="I88" s="8">
        <f>municipal!ED9</f>
        <v>613</v>
      </c>
      <c r="J88" s="8">
        <f>municipal!EJ9</f>
        <v>524</v>
      </c>
      <c r="K88" s="8">
        <f>municipal!EG9</f>
        <v>9916</v>
      </c>
      <c r="L88" s="8" t="str">
        <f>municipal!EO9</f>
        <v>Did not track this year</v>
      </c>
      <c r="M88" s="8" t="str">
        <f>municipal!EM9</f>
        <v>Did not track this year</v>
      </c>
      <c r="N88" s="8">
        <f>municipal!EK9</f>
        <v>11053</v>
      </c>
      <c r="O88" s="586">
        <f>municipal!EK9/municipal!GJ9</f>
        <v>1.0450033090668431</v>
      </c>
      <c r="P88" s="67">
        <f>municipal!EP9</f>
        <v>110</v>
      </c>
      <c r="Q88" s="160">
        <f>municipal!EQ9</f>
        <v>1304</v>
      </c>
    </row>
    <row r="89" spans="1:17" x14ac:dyDescent="0.2">
      <c r="A89" s="117" t="str">
        <f>municipal!A10</f>
        <v>NC0099</v>
      </c>
      <c r="B89" s="117" t="str">
        <f>municipal!B10</f>
        <v>Washington (Brown)</v>
      </c>
      <c r="C89" s="67">
        <f>municipal!DU10+municipal!DV10</f>
        <v>4</v>
      </c>
      <c r="D89" s="67">
        <f>municipal!DY10+municipal!DZ10</f>
        <v>17</v>
      </c>
      <c r="E89" s="67">
        <f>municipal!DW10+municipal!DX10</f>
        <v>119</v>
      </c>
      <c r="F89" s="67" t="str">
        <f>municipal!EN10</f>
        <v>Did not track this year</v>
      </c>
      <c r="G89" s="67" t="str">
        <f>municipal!EL10</f>
        <v>Did not track this year</v>
      </c>
      <c r="H89" s="8">
        <f>municipal!EA10</f>
        <v>140</v>
      </c>
      <c r="I89" s="8">
        <f>municipal!ED10</f>
        <v>205</v>
      </c>
      <c r="J89" s="8">
        <f>municipal!EJ10</f>
        <v>248</v>
      </c>
      <c r="K89" s="8">
        <f>municipal!EG10</f>
        <v>1835</v>
      </c>
      <c r="L89" s="8" t="str">
        <f>municipal!EO10</f>
        <v>Did not track this year</v>
      </c>
      <c r="M89" s="8" t="str">
        <f>municipal!EM10</f>
        <v>Did not track this year</v>
      </c>
      <c r="N89" s="8">
        <f>municipal!EK10</f>
        <v>2288</v>
      </c>
      <c r="O89" s="586">
        <f>municipal!EK10/municipal!GJ10</f>
        <v>0.23575476558475014</v>
      </c>
      <c r="P89" s="67">
        <f>municipal!EP10</f>
        <v>356</v>
      </c>
      <c r="Q89" s="160">
        <f>municipal!EQ10</f>
        <v>4186</v>
      </c>
    </row>
    <row r="90" spans="1:17" x14ac:dyDescent="0.2">
      <c r="A90" s="117" t="str">
        <f>municipal!A11</f>
        <v>NC0102</v>
      </c>
      <c r="B90" s="117" t="str">
        <f>municipal!B11</f>
        <v>Nashville (Cooley)</v>
      </c>
      <c r="C90" s="67">
        <f>municipal!DU11+municipal!DV11</f>
        <v>75</v>
      </c>
      <c r="D90" s="67">
        <f>municipal!DY11+municipal!DZ11</f>
        <v>4</v>
      </c>
      <c r="E90" s="67">
        <f>municipal!DW11+municipal!DX11</f>
        <v>67</v>
      </c>
      <c r="F90" s="67" t="str">
        <f>municipal!EN11</f>
        <v>Did not track this year</v>
      </c>
      <c r="G90" s="67" t="str">
        <f>municipal!EL11</f>
        <v>Did not track this year</v>
      </c>
      <c r="H90" s="8">
        <f>municipal!EA11</f>
        <v>146</v>
      </c>
      <c r="I90" s="8">
        <f>municipal!ED11</f>
        <v>1277</v>
      </c>
      <c r="J90" s="8">
        <f>municipal!EJ11</f>
        <v>8</v>
      </c>
      <c r="K90" s="8">
        <f>municipal!EG11</f>
        <v>954</v>
      </c>
      <c r="L90" s="8" t="str">
        <f>municipal!EO11</f>
        <v>Did not track this year</v>
      </c>
      <c r="M90" s="8" t="str">
        <f>municipal!EM11</f>
        <v>Did not track this year</v>
      </c>
      <c r="N90" s="8">
        <f>municipal!EK11</f>
        <v>2239</v>
      </c>
      <c r="O90" s="586">
        <f>municipal!EK11/municipal!GJ11</f>
        <v>0.41702365431178989</v>
      </c>
      <c r="P90" s="67">
        <f>municipal!EP11</f>
        <v>924</v>
      </c>
      <c r="Q90" s="160">
        <f>municipal!EQ11</f>
        <v>1522</v>
      </c>
    </row>
    <row r="91" spans="1:17" x14ac:dyDescent="0.2">
      <c r="A91" s="117" t="str">
        <f>municipal!A12</f>
        <v>NC0075</v>
      </c>
      <c r="B91" s="117" t="str">
        <f>municipal!B12</f>
        <v>Farmville</v>
      </c>
      <c r="C91" s="67">
        <f>municipal!DU12+municipal!DV12</f>
        <v>34</v>
      </c>
      <c r="D91" s="67"/>
      <c r="E91" s="67">
        <f>municipal!DW12+municipal!DX12</f>
        <v>116</v>
      </c>
      <c r="F91" s="67" t="str">
        <f>municipal!EN12</f>
        <v>Did not track this year</v>
      </c>
      <c r="G91" s="67" t="str">
        <f>municipal!EL12</f>
        <v>Did not track this year</v>
      </c>
      <c r="H91" s="8">
        <f>municipal!EA12</f>
        <v>153</v>
      </c>
      <c r="I91" s="8">
        <f>municipal!ED12</f>
        <v>624</v>
      </c>
      <c r="J91" s="8">
        <f>municipal!EJ12</f>
        <v>4</v>
      </c>
      <c r="K91" s="8">
        <f>municipal!EG12</f>
        <v>1885</v>
      </c>
      <c r="L91" s="8" t="str">
        <f>municipal!EO12</f>
        <v>Did not track this year</v>
      </c>
      <c r="M91" s="8" t="str">
        <f>municipal!EM12</f>
        <v>Did not track this year</v>
      </c>
      <c r="N91" s="8">
        <f>municipal!EK12</f>
        <v>2513</v>
      </c>
      <c r="O91" s="586">
        <f>municipal!EK12/municipal!GJ12</f>
        <v>0.53525026624068162</v>
      </c>
      <c r="P91" s="67">
        <f>municipal!EP12</f>
        <v>12</v>
      </c>
      <c r="Q91" s="160">
        <f>municipal!EQ12</f>
        <v>168</v>
      </c>
    </row>
    <row r="92" spans="1:17" ht="13.5" thickBot="1" x14ac:dyDescent="0.25">
      <c r="A92" s="687" t="s">
        <v>3050</v>
      </c>
      <c r="B92" s="688"/>
      <c r="C92" s="164">
        <f>SUM(C82:C91)</f>
        <v>1937</v>
      </c>
      <c r="D92" s="164">
        <f t="shared" ref="D92:N92" si="11">SUM(D82:D91)</f>
        <v>146</v>
      </c>
      <c r="E92" s="164">
        <f t="shared" si="11"/>
        <v>6216</v>
      </c>
      <c r="F92" s="164">
        <f t="shared" si="11"/>
        <v>40</v>
      </c>
      <c r="G92" s="164">
        <f t="shared" si="11"/>
        <v>0</v>
      </c>
      <c r="H92" s="164">
        <f t="shared" si="11"/>
        <v>8302</v>
      </c>
      <c r="I92" s="164">
        <f t="shared" si="11"/>
        <v>25102</v>
      </c>
      <c r="J92" s="164">
        <f t="shared" si="11"/>
        <v>3417</v>
      </c>
      <c r="K92" s="164">
        <f t="shared" si="11"/>
        <v>128415</v>
      </c>
      <c r="L92" s="164">
        <f t="shared" si="11"/>
        <v>306</v>
      </c>
      <c r="M92" s="164">
        <f t="shared" si="11"/>
        <v>0</v>
      </c>
      <c r="N92" s="164">
        <f t="shared" si="11"/>
        <v>156934</v>
      </c>
      <c r="O92" s="590">
        <f t="shared" ref="O92:Q92" si="12">AVERAGE(O82:O91)</f>
        <v>0.58065709563507606</v>
      </c>
      <c r="P92" s="440">
        <f t="shared" si="12"/>
        <v>244.6</v>
      </c>
      <c r="Q92" s="591">
        <f t="shared" si="12"/>
        <v>1921.1</v>
      </c>
    </row>
    <row r="93" spans="1:17" ht="16.5" thickTop="1" thickBot="1" x14ac:dyDescent="0.3">
      <c r="A93" s="25"/>
      <c r="B93" s="26"/>
      <c r="C93" s="35"/>
      <c r="D93" s="35"/>
      <c r="E93" s="224"/>
      <c r="F93" s="35"/>
      <c r="G93" s="35"/>
      <c r="H93" s="44"/>
      <c r="I93" s="44"/>
      <c r="J93" s="44"/>
      <c r="K93" s="44"/>
      <c r="L93" s="44"/>
      <c r="M93" s="44"/>
      <c r="N93" s="44"/>
      <c r="O93" s="224"/>
      <c r="P93" s="224"/>
      <c r="Q93" s="230"/>
    </row>
    <row r="94" spans="1:17" s="443" customFormat="1" ht="14.25" thickTop="1" thickBot="1" x14ac:dyDescent="0.25">
      <c r="A94" s="724" t="s">
        <v>3059</v>
      </c>
      <c r="B94" s="688"/>
      <c r="C94" s="165">
        <f>'All data (unlinked)'!DV84+'All data (unlinked)'!DW84</f>
        <v>27384</v>
      </c>
      <c r="D94" s="165">
        <f>'All data (unlinked)'!DZ84+'All data (unlinked)'!EA84</f>
        <v>8084</v>
      </c>
      <c r="E94" s="165">
        <f>'All data (unlinked)'!DX84+'All data (unlinked)'!DY84</f>
        <v>76331</v>
      </c>
      <c r="F94" s="165">
        <f>'All data (unlinked)'!EO84</f>
        <v>2804</v>
      </c>
      <c r="G94" s="165">
        <f>'All data (unlinked)'!EM84</f>
        <v>294</v>
      </c>
      <c r="H94" s="165">
        <f>'All data (unlinked)'!EB84</f>
        <v>111799</v>
      </c>
      <c r="I94" s="165">
        <f>'All data (unlinked)'!EE84</f>
        <v>365916</v>
      </c>
      <c r="J94" s="573">
        <f>'All data (unlinked)'!EK84</f>
        <v>132281</v>
      </c>
      <c r="K94" s="165">
        <f>'All data (unlinked)'!EH84</f>
        <v>2093987</v>
      </c>
      <c r="L94" s="165">
        <f>'All data (unlinked)'!EP84</f>
        <v>13528</v>
      </c>
      <c r="M94" s="165">
        <f>'All data (unlinked)'!EN84</f>
        <v>3783</v>
      </c>
      <c r="N94" s="165">
        <f>'All data (unlinked)'!EL84</f>
        <v>2592184</v>
      </c>
      <c r="O94" s="574">
        <f>'All data (unlinked)'!EL84/'All data (unlinked)'!GK84</f>
        <v>0.26545040572013212</v>
      </c>
      <c r="P94" s="165">
        <f>'All data (unlinked)'!EQ84</f>
        <v>88552</v>
      </c>
      <c r="Q94" s="165">
        <f>'All data (unlinked)'!ER84</f>
        <v>851390</v>
      </c>
    </row>
    <row r="95" spans="1:17" s="443" customFormat="1" ht="13.5" thickTop="1" x14ac:dyDescent="0.2">
      <c r="A95" s="15"/>
      <c r="B95" s="15" t="s">
        <v>3052</v>
      </c>
      <c r="C95" s="15" t="s">
        <v>2899</v>
      </c>
      <c r="D95" s="15" t="s">
        <v>2899</v>
      </c>
      <c r="E95" s="15" t="s">
        <v>2899</v>
      </c>
      <c r="F95" s="15" t="s">
        <v>2899</v>
      </c>
      <c r="G95" s="15" t="s">
        <v>2899</v>
      </c>
      <c r="H95" s="228" t="s">
        <v>2899</v>
      </c>
      <c r="I95" s="15" t="s">
        <v>2899</v>
      </c>
      <c r="J95" s="15" t="s">
        <v>2899</v>
      </c>
      <c r="K95" s="15" t="s">
        <v>2899</v>
      </c>
      <c r="L95" s="15" t="s">
        <v>2899</v>
      </c>
      <c r="M95" s="15" t="s">
        <v>2899</v>
      </c>
      <c r="N95" s="15" t="s">
        <v>2899</v>
      </c>
      <c r="O95" s="15" t="s">
        <v>3051</v>
      </c>
      <c r="P95" s="15" t="s">
        <v>2899</v>
      </c>
      <c r="Q95" s="15" t="s">
        <v>2899</v>
      </c>
    </row>
  </sheetData>
  <mergeCells count="10">
    <mergeCell ref="A94:B94"/>
    <mergeCell ref="B4:B6"/>
    <mergeCell ref="C4:H4"/>
    <mergeCell ref="I4:N4"/>
    <mergeCell ref="P4:Q4"/>
    <mergeCell ref="P5:Q5"/>
    <mergeCell ref="A66:B66"/>
    <mergeCell ref="A67:B67"/>
    <mergeCell ref="A80:B80"/>
    <mergeCell ref="A92:B92"/>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96"/>
  <sheetViews>
    <sheetView workbookViewId="0">
      <selection activeCell="A95" sqref="A95:XFD96"/>
    </sheetView>
  </sheetViews>
  <sheetFormatPr defaultColWidth="8.85546875" defaultRowHeight="14.25" x14ac:dyDescent="0.2"/>
  <cols>
    <col min="1" max="1" width="7" customWidth="1"/>
    <col min="2" max="2" width="21.28515625" customWidth="1"/>
    <col min="3" max="3" width="12.28515625" style="216" customWidth="1"/>
    <col min="4" max="4" width="10.7109375" customWidth="1"/>
    <col min="5" max="5" width="9.7109375" bestFit="1" customWidth="1"/>
    <col min="6" max="6" width="10.28515625" bestFit="1" customWidth="1"/>
    <col min="7" max="7" width="12" customWidth="1"/>
    <col min="8" max="8" width="15.140625" customWidth="1"/>
    <col min="9" max="9" width="10.5703125" customWidth="1"/>
    <col min="10" max="10" width="13" customWidth="1"/>
  </cols>
  <sheetData>
    <row r="1" spans="1:10" ht="15" x14ac:dyDescent="0.25">
      <c r="A1" s="207"/>
      <c r="B1" s="207"/>
      <c r="D1" s="207"/>
      <c r="E1" s="207"/>
      <c r="F1" s="207"/>
      <c r="G1" s="231"/>
      <c r="H1" s="231"/>
      <c r="I1" s="231"/>
      <c r="J1" s="592" t="s">
        <v>2883</v>
      </c>
    </row>
    <row r="2" spans="1:10" ht="15.75" x14ac:dyDescent="0.25">
      <c r="A2" s="65" t="s">
        <v>3069</v>
      </c>
      <c r="B2" s="54"/>
      <c r="D2" s="207"/>
      <c r="E2" s="207"/>
      <c r="F2" s="207"/>
      <c r="G2" s="231"/>
      <c r="H2" s="231"/>
      <c r="I2" s="231"/>
      <c r="J2" s="593" t="s">
        <v>5034</v>
      </c>
    </row>
    <row r="3" spans="1:10" ht="15.75" thickBot="1" x14ac:dyDescent="0.3">
      <c r="A3" s="207"/>
      <c r="B3" s="207"/>
      <c r="D3" s="207"/>
      <c r="E3" s="207"/>
      <c r="F3" s="207"/>
      <c r="G3" s="231"/>
      <c r="H3" s="231"/>
      <c r="I3" s="231"/>
      <c r="J3" s="231"/>
    </row>
    <row r="4" spans="1:10" ht="13.5" thickTop="1" x14ac:dyDescent="0.2">
      <c r="A4" s="350"/>
      <c r="B4" s="596"/>
      <c r="C4" s="597"/>
      <c r="D4" s="598"/>
      <c r="E4" s="730" t="s">
        <v>5076</v>
      </c>
      <c r="F4" s="731"/>
      <c r="G4" s="732"/>
      <c r="H4" s="427"/>
      <c r="I4" s="599"/>
      <c r="J4" s="427"/>
    </row>
    <row r="5" spans="1:10" ht="12.75" x14ac:dyDescent="0.2">
      <c r="A5" s="355"/>
      <c r="B5" s="600"/>
      <c r="C5" s="601"/>
      <c r="D5" s="538"/>
      <c r="E5" s="579"/>
      <c r="F5" s="577"/>
      <c r="G5" s="393" t="s">
        <v>3060</v>
      </c>
      <c r="H5" s="432" t="s">
        <v>3068</v>
      </c>
      <c r="I5" s="602" t="s">
        <v>5035</v>
      </c>
      <c r="J5" s="432"/>
    </row>
    <row r="6" spans="1:10" ht="12.75" x14ac:dyDescent="0.2">
      <c r="A6" s="355"/>
      <c r="B6" s="600"/>
      <c r="C6" s="603" t="s">
        <v>5066</v>
      </c>
      <c r="D6" s="604" t="s">
        <v>2899</v>
      </c>
      <c r="E6" s="605" t="s">
        <v>3061</v>
      </c>
      <c r="F6" s="432"/>
      <c r="G6" s="100">
        <v>5000</v>
      </c>
      <c r="H6" s="432" t="s">
        <v>3062</v>
      </c>
      <c r="I6" s="606" t="s">
        <v>5036</v>
      </c>
      <c r="J6" s="432" t="s">
        <v>5037</v>
      </c>
    </row>
    <row r="7" spans="1:10" ht="13.5" thickBot="1" x14ac:dyDescent="0.25">
      <c r="A7" s="360"/>
      <c r="B7" s="607"/>
      <c r="C7" s="603" t="s">
        <v>5071</v>
      </c>
      <c r="D7" s="583" t="s">
        <v>3063</v>
      </c>
      <c r="E7" s="582" t="s">
        <v>3064</v>
      </c>
      <c r="F7" s="434" t="s">
        <v>3065</v>
      </c>
      <c r="G7" s="398" t="s">
        <v>2910</v>
      </c>
      <c r="H7" s="434" t="s">
        <v>3066</v>
      </c>
      <c r="I7" s="595" t="s">
        <v>3067</v>
      </c>
      <c r="J7" s="434" t="s">
        <v>2985</v>
      </c>
    </row>
    <row r="8" spans="1:10" thickTop="1" thickBot="1" x14ac:dyDescent="0.25">
      <c r="A8" s="365"/>
      <c r="B8" s="317" t="s">
        <v>2885</v>
      </c>
      <c r="C8" s="380"/>
      <c r="D8" s="380"/>
      <c r="E8" s="380"/>
      <c r="F8" s="380"/>
      <c r="G8" s="380"/>
      <c r="H8" s="380"/>
      <c r="I8" s="380"/>
      <c r="J8" s="381"/>
    </row>
    <row r="9" spans="1:10" ht="13.5" thickTop="1" x14ac:dyDescent="0.2">
      <c r="A9" s="116" t="str">
        <f>county!A3</f>
        <v>NC0045</v>
      </c>
      <c r="B9" s="116" t="str">
        <f>county!B3</f>
        <v>Mecklenburg</v>
      </c>
      <c r="C9" s="160">
        <f>county!DP3</f>
        <v>4183</v>
      </c>
      <c r="D9" s="8">
        <f>county!CG3</f>
        <v>86</v>
      </c>
      <c r="E9" s="8">
        <f>county!EX3</f>
        <v>398</v>
      </c>
      <c r="F9" s="8">
        <f>county!EY3</f>
        <v>902</v>
      </c>
      <c r="G9" s="585">
        <f>county!EY3/(county!GJ3/5000)</f>
        <v>4.6852615799200699</v>
      </c>
      <c r="H9" s="382">
        <f>county!EZ3</f>
        <v>856596</v>
      </c>
      <c r="I9" s="608">
        <f>county!FB3</f>
        <v>251384</v>
      </c>
      <c r="J9" s="609">
        <f>county!FA3</f>
        <v>29864351</v>
      </c>
    </row>
    <row r="10" spans="1:10" ht="12.75" x14ac:dyDescent="0.2">
      <c r="A10" s="116" t="str">
        <f>county!A4</f>
        <v>NC0063</v>
      </c>
      <c r="B10" s="116" t="str">
        <f>county!B4</f>
        <v>Wake</v>
      </c>
      <c r="C10" s="160" t="str">
        <f>county!DP4</f>
        <v/>
      </c>
      <c r="D10" s="8">
        <f>county!CG4</f>
        <v>74</v>
      </c>
      <c r="E10" s="8">
        <f>county!EX4</f>
        <v>325</v>
      </c>
      <c r="F10" s="8">
        <f>county!EY4</f>
        <v>772</v>
      </c>
      <c r="G10" s="586">
        <f>county!EY4/(county!GJ4/5000)</f>
        <v>4.0840380767777997</v>
      </c>
      <c r="H10" s="67">
        <f>county!EZ4</f>
        <v>919971</v>
      </c>
      <c r="I10" s="608" t="str">
        <f>county!FB4</f>
        <v/>
      </c>
      <c r="J10" s="609">
        <f>county!FA4</f>
        <v>3670731</v>
      </c>
    </row>
    <row r="11" spans="1:10" ht="12.75" x14ac:dyDescent="0.2">
      <c r="A11" s="116" t="str">
        <f>county!A5</f>
        <v>NC0035</v>
      </c>
      <c r="B11" s="116" t="str">
        <f>county!B5</f>
        <v>Guilford (Greensboro)</v>
      </c>
      <c r="C11" s="160">
        <f>county!DP5</f>
        <v>1017</v>
      </c>
      <c r="D11" s="8">
        <f>county!CG5</f>
        <v>84</v>
      </c>
      <c r="E11" s="8">
        <f>county!EX5</f>
        <v>113</v>
      </c>
      <c r="F11" s="8">
        <f>county!EY5</f>
        <v>253</v>
      </c>
      <c r="G11" s="586">
        <f>county!EY5/(county!GJ5/5000)</f>
        <v>3.1610143232680641</v>
      </c>
      <c r="H11" s="67">
        <f>county!EZ5</f>
        <v>587242</v>
      </c>
      <c r="I11" s="608" t="str">
        <f>county!FB5</f>
        <v/>
      </c>
      <c r="J11" s="609">
        <f>county!FA5</f>
        <v>249825</v>
      </c>
    </row>
    <row r="12" spans="1:10" ht="12.75" x14ac:dyDescent="0.2">
      <c r="A12" s="116" t="str">
        <f>county!A6</f>
        <v>NC0032</v>
      </c>
      <c r="B12" s="116" t="str">
        <f>county!B6</f>
        <v>Forsyth</v>
      </c>
      <c r="C12" s="160">
        <f>county!DP6</f>
        <v>0</v>
      </c>
      <c r="D12" s="8">
        <f>county!CG6</f>
        <v>95</v>
      </c>
      <c r="E12" s="8">
        <f>county!EX6</f>
        <v>140</v>
      </c>
      <c r="F12" s="8">
        <f>county!EY6</f>
        <v>229</v>
      </c>
      <c r="G12" s="586">
        <f>county!EY6/(county!GJ6/5000)</f>
        <v>3.2030211902930272</v>
      </c>
      <c r="H12" s="67">
        <f>county!EZ6</f>
        <v>388161</v>
      </c>
      <c r="I12" s="608" t="str">
        <f>county!FB6</f>
        <v/>
      </c>
      <c r="J12" s="609">
        <f>county!FA6</f>
        <v>1414972</v>
      </c>
    </row>
    <row r="13" spans="1:10" ht="12.75" x14ac:dyDescent="0.2">
      <c r="A13" s="116" t="str">
        <f>county!A7</f>
        <v>NC0026</v>
      </c>
      <c r="B13" s="116" t="str">
        <f>county!B7</f>
        <v>Cumberland</v>
      </c>
      <c r="C13" s="160">
        <f>county!DP7</f>
        <v>6145</v>
      </c>
      <c r="D13" s="8">
        <f>county!CG7</f>
        <v>83</v>
      </c>
      <c r="E13" s="8">
        <f>county!EX7</f>
        <v>211</v>
      </c>
      <c r="F13" s="8">
        <f>county!EY7</f>
        <v>521</v>
      </c>
      <c r="G13" s="586">
        <f>county!EY7/(county!GJ7/5000)</f>
        <v>7.8634625195077268</v>
      </c>
      <c r="H13" s="67">
        <f>county!EZ7</f>
        <v>430451</v>
      </c>
      <c r="I13" s="608">
        <f>county!FB7</f>
        <v>184102</v>
      </c>
      <c r="J13" s="609">
        <f>county!FA7</f>
        <v>1321257</v>
      </c>
    </row>
    <row r="14" spans="1:10" ht="12.75" x14ac:dyDescent="0.2">
      <c r="A14" s="116" t="str">
        <f>county!A8</f>
        <v>NC0030</v>
      </c>
      <c r="B14" s="116" t="str">
        <f>county!B8</f>
        <v>Durham</v>
      </c>
      <c r="C14" s="160" t="str">
        <f>county!DP8</f>
        <v/>
      </c>
      <c r="D14" s="8">
        <f>county!CG8</f>
        <v>81</v>
      </c>
      <c r="E14" s="8">
        <f>county!EX8</f>
        <v>143</v>
      </c>
      <c r="F14" s="8">
        <f>county!EY8</f>
        <v>215</v>
      </c>
      <c r="G14" s="586">
        <f>county!EY8/(county!GJ8/5000)</f>
        <v>3.8706378811228093</v>
      </c>
      <c r="H14" s="67">
        <f>county!EZ8</f>
        <v>413072</v>
      </c>
      <c r="I14" s="608" t="str">
        <f>county!FB8</f>
        <v/>
      </c>
      <c r="J14" s="609">
        <f>county!FA8</f>
        <v>2893882</v>
      </c>
    </row>
    <row r="15" spans="1:10" ht="12.75" x14ac:dyDescent="0.2">
      <c r="A15" s="116" t="str">
        <f>county!A9</f>
        <v>NC0019</v>
      </c>
      <c r="B15" s="116" t="str">
        <f>county!B9</f>
        <v>Buncombe</v>
      </c>
      <c r="C15" s="160">
        <f>county!DP9</f>
        <v>1416</v>
      </c>
      <c r="D15" s="8">
        <f>county!CG9</f>
        <v>73</v>
      </c>
      <c r="E15" s="8">
        <f>county!EX9</f>
        <v>82</v>
      </c>
      <c r="F15" s="8">
        <f>county!EY9</f>
        <v>162</v>
      </c>
      <c r="G15" s="586">
        <f>county!EY9/(county!GJ9/5000)</f>
        <v>3.3030485915148353</v>
      </c>
      <c r="H15" s="67">
        <f>county!EZ9</f>
        <v>141311</v>
      </c>
      <c r="I15" s="608">
        <f>county!FB9</f>
        <v>8767</v>
      </c>
      <c r="J15" s="609">
        <f>county!FA9</f>
        <v>223371</v>
      </c>
    </row>
    <row r="16" spans="1:10" ht="12.75" x14ac:dyDescent="0.2">
      <c r="A16" s="116" t="str">
        <f>county!A10</f>
        <v>NC0047</v>
      </c>
      <c r="B16" s="116" t="str">
        <f>county!B10</f>
        <v>New Hanover</v>
      </c>
      <c r="C16" s="160">
        <f>county!DP10</f>
        <v>285</v>
      </c>
      <c r="D16" s="8">
        <f>county!CG10</f>
        <v>96</v>
      </c>
      <c r="E16" s="8">
        <f>county!EX10</f>
        <v>80</v>
      </c>
      <c r="F16" s="8">
        <f>county!EY10</f>
        <v>89</v>
      </c>
      <c r="G16" s="586">
        <f>county!EY10/(county!GJ10/5000)</f>
        <v>2.1206027277146098</v>
      </c>
      <c r="H16" s="67">
        <f>county!EZ10</f>
        <v>158446</v>
      </c>
      <c r="I16" s="608" t="str">
        <f>county!FB10</f>
        <v/>
      </c>
      <c r="J16" s="609">
        <f>county!FA10</f>
        <v>151666</v>
      </c>
    </row>
    <row r="17" spans="1:10" ht="12.75" x14ac:dyDescent="0.2">
      <c r="A17" s="116" t="str">
        <f>county!A11</f>
        <v>NC0061</v>
      </c>
      <c r="B17" s="116" t="str">
        <f>county!B11</f>
        <v>Union</v>
      </c>
      <c r="C17" s="160" t="str">
        <f>county!DP11</f>
        <v/>
      </c>
      <c r="D17" s="8">
        <f>county!CG11</f>
        <v>76</v>
      </c>
      <c r="E17" s="8">
        <f>county!EX11</f>
        <v>65</v>
      </c>
      <c r="F17" s="8">
        <f>county!EY11</f>
        <v>90</v>
      </c>
      <c r="G17" s="586">
        <f>county!EY11/(county!GJ11/5000)</f>
        <v>2.1645438103667218</v>
      </c>
      <c r="H17" s="67">
        <f>county!EZ11</f>
        <v>92792</v>
      </c>
      <c r="I17" s="608" t="str">
        <f>county!FB11</f>
        <v/>
      </c>
      <c r="J17" s="609">
        <f>county!FA11</f>
        <v>391328</v>
      </c>
    </row>
    <row r="18" spans="1:10" ht="12.75" x14ac:dyDescent="0.2">
      <c r="A18" s="116" t="str">
        <f>county!A12</f>
        <v>NC0106</v>
      </c>
      <c r="B18" s="116" t="str">
        <f>county!B12</f>
        <v>Gaston</v>
      </c>
      <c r="C18" s="160" t="str">
        <f>county!DP12</f>
        <v/>
      </c>
      <c r="D18" s="8">
        <f>county!CG12</f>
        <v>77</v>
      </c>
      <c r="E18" s="8">
        <f>county!EX12</f>
        <v>61</v>
      </c>
      <c r="F18" s="8">
        <f>county!EY12</f>
        <v>69</v>
      </c>
      <c r="G18" s="586">
        <f>county!EY12/(county!GJ12/5000)</f>
        <v>1.6614815599626285</v>
      </c>
      <c r="H18" s="67">
        <f>county!EZ12</f>
        <v>125575</v>
      </c>
      <c r="I18" s="608">
        <f>county!FB12</f>
        <v>0</v>
      </c>
      <c r="J18" s="609">
        <f>county!FA12</f>
        <v>223108</v>
      </c>
    </row>
    <row r="19" spans="1:10" ht="12.75" x14ac:dyDescent="0.2">
      <c r="A19" s="116" t="str">
        <f>county!A13</f>
        <v>NC0048</v>
      </c>
      <c r="B19" s="116" t="str">
        <f>county!B13</f>
        <v>Onslow</v>
      </c>
      <c r="C19" s="160">
        <f>county!DP13</f>
        <v>31</v>
      </c>
      <c r="D19" s="8">
        <f>county!CG13</f>
        <v>74</v>
      </c>
      <c r="E19" s="8">
        <f>county!EX13</f>
        <v>42</v>
      </c>
      <c r="F19" s="8">
        <f>county!EY13</f>
        <v>79</v>
      </c>
      <c r="G19" s="586">
        <f>county!EY13/(county!GJ13/5000)</f>
        <v>2.0769032583720235</v>
      </c>
      <c r="H19" s="67">
        <f>county!EZ13</f>
        <v>76143</v>
      </c>
      <c r="I19" s="608" t="str">
        <f>county!FB13</f>
        <v/>
      </c>
      <c r="J19" s="609" t="str">
        <f>county!FA13</f>
        <v/>
      </c>
    </row>
    <row r="20" spans="1:10" ht="12.75" x14ac:dyDescent="0.2">
      <c r="A20" s="116" t="str">
        <f>county!A14</f>
        <v>NC0021</v>
      </c>
      <c r="B20" s="116" t="str">
        <f>county!B14</f>
        <v>Cabarrus</v>
      </c>
      <c r="C20" s="160" t="str">
        <f>county!DP14</f>
        <v/>
      </c>
      <c r="D20" s="8">
        <f>county!CG14</f>
        <v>77</v>
      </c>
      <c r="E20" s="8">
        <f>county!EX14</f>
        <v>53</v>
      </c>
      <c r="F20" s="8">
        <f>county!EY14</f>
        <v>52</v>
      </c>
      <c r="G20" s="586">
        <f>county!EY14/(county!GJ14/5000)</f>
        <v>1.4145348900471149</v>
      </c>
      <c r="H20" s="67">
        <f>county!EZ14</f>
        <v>76844</v>
      </c>
      <c r="I20" s="608" t="str">
        <f>county!FB14</f>
        <v/>
      </c>
      <c r="J20" s="609" t="str">
        <f>county!FA14</f>
        <v/>
      </c>
    </row>
    <row r="21" spans="1:10" ht="12.75" x14ac:dyDescent="0.2">
      <c r="A21" s="116" t="str">
        <f>county!A15</f>
        <v>NC0041</v>
      </c>
      <c r="B21" s="116" t="str">
        <f>county!B15</f>
        <v>Johnston</v>
      </c>
      <c r="C21" s="160" t="str">
        <f>county!DP15</f>
        <v/>
      </c>
      <c r="D21" s="8">
        <f>county!CG15</f>
        <v>69</v>
      </c>
      <c r="E21" s="8">
        <f>county!EX15</f>
        <v>34</v>
      </c>
      <c r="F21" s="8">
        <f>county!EY15</f>
        <v>58</v>
      </c>
      <c r="G21" s="586">
        <f>county!EY15/(county!GJ15/5000)</f>
        <v>1.6577775491188054</v>
      </c>
      <c r="H21" s="67">
        <f>county!EZ15</f>
        <v>66736</v>
      </c>
      <c r="I21" s="608">
        <f>county!FB15</f>
        <v>5744</v>
      </c>
      <c r="J21" s="609">
        <f>county!FA15</f>
        <v>26380</v>
      </c>
    </row>
    <row r="22" spans="1:10" ht="12.75" x14ac:dyDescent="0.2">
      <c r="A22" s="116" t="str">
        <f>county!A16</f>
        <v>NC0050</v>
      </c>
      <c r="B22" s="116" t="str">
        <f>county!B16</f>
        <v>Pitt (Sheppard)</v>
      </c>
      <c r="C22" s="160">
        <f>county!DP16</f>
        <v>98</v>
      </c>
      <c r="D22" s="8">
        <f>county!CG16</f>
        <v>76</v>
      </c>
      <c r="E22" s="8">
        <f>county!EX16</f>
        <v>43</v>
      </c>
      <c r="F22" s="8">
        <f>county!EY16</f>
        <v>136</v>
      </c>
      <c r="G22" s="586">
        <f>county!EY16/(county!GJ16/5000)</f>
        <v>4.0506570403993472</v>
      </c>
      <c r="H22" s="67">
        <f>county!EZ16</f>
        <v>156120</v>
      </c>
      <c r="I22" s="608">
        <f>county!FB16</f>
        <v>37561</v>
      </c>
      <c r="J22" s="609">
        <f>county!FA16</f>
        <v>191800</v>
      </c>
    </row>
    <row r="23" spans="1:10" ht="12.75" x14ac:dyDescent="0.2">
      <c r="A23" s="116" t="str">
        <f>county!A17</f>
        <v>NC0027</v>
      </c>
      <c r="B23" s="116" t="str">
        <f>county!B17</f>
        <v>Davidson</v>
      </c>
      <c r="C23" s="160">
        <f>county!DP17</f>
        <v>232</v>
      </c>
      <c r="D23" s="8">
        <f>county!CG17</f>
        <v>89</v>
      </c>
      <c r="E23" s="8">
        <f>county!EX17</f>
        <v>76</v>
      </c>
      <c r="F23" s="8">
        <f>county!EY17</f>
        <v>140</v>
      </c>
      <c r="G23" s="586">
        <f>county!EY17/(county!GJ17/5000)</f>
        <v>4.4253661990529718</v>
      </c>
      <c r="H23" s="67">
        <f>county!EZ17</f>
        <v>275324</v>
      </c>
      <c r="I23" s="608" t="str">
        <f>county!FB17</f>
        <v/>
      </c>
      <c r="J23" s="609">
        <f>county!FA17</f>
        <v>210980</v>
      </c>
    </row>
    <row r="24" spans="1:10" ht="12.75" x14ac:dyDescent="0.2">
      <c r="A24" s="116" t="str">
        <f>county!A18</f>
        <v>NC0103</v>
      </c>
      <c r="B24" s="116" t="str">
        <f>county!B18</f>
        <v>Alamance</v>
      </c>
      <c r="C24" s="160">
        <f>county!DP18</f>
        <v>1107</v>
      </c>
      <c r="D24" s="8">
        <f>county!CG18</f>
        <v>72</v>
      </c>
      <c r="E24" s="8">
        <f>county!EX18</f>
        <v>55</v>
      </c>
      <c r="F24" s="8">
        <f>county!EY18</f>
        <v>93</v>
      </c>
      <c r="G24" s="586">
        <f>county!EY18/(county!GJ18/5000)</f>
        <v>3.0385603105212602</v>
      </c>
      <c r="H24" s="67">
        <f>county!EZ18</f>
        <v>135462</v>
      </c>
      <c r="I24" s="608" t="str">
        <f>county!FB18</f>
        <v/>
      </c>
      <c r="J24" s="609">
        <f>county!FA18</f>
        <v>266342</v>
      </c>
    </row>
    <row r="25" spans="1:10" ht="12.75" x14ac:dyDescent="0.2">
      <c r="A25" s="116" t="str">
        <f>county!A19</f>
        <v>NC0052</v>
      </c>
      <c r="B25" s="116" t="str">
        <f>county!B19</f>
        <v>Randolph</v>
      </c>
      <c r="C25" s="160">
        <f>county!DP19</f>
        <v>0</v>
      </c>
      <c r="D25" s="8">
        <f>county!CG19</f>
        <v>79</v>
      </c>
      <c r="E25" s="8">
        <f>county!EX19</f>
        <v>64</v>
      </c>
      <c r="F25" s="8">
        <f>county!EY19</f>
        <v>101</v>
      </c>
      <c r="G25" s="586">
        <f>county!EY19/(county!GJ19/5000)</f>
        <v>3.5448546960550327</v>
      </c>
      <c r="H25" s="67">
        <f>county!EZ19</f>
        <v>135625</v>
      </c>
      <c r="I25" s="608">
        <f>county!FB19</f>
        <v>11511</v>
      </c>
      <c r="J25" s="609">
        <f>county!FA19</f>
        <v>71586</v>
      </c>
    </row>
    <row r="26" spans="1:10" ht="12.75" x14ac:dyDescent="0.2">
      <c r="A26" s="116" t="str">
        <f>county!A20</f>
        <v>NC0055</v>
      </c>
      <c r="B26" s="116" t="str">
        <f>county!B20</f>
        <v>Rowan</v>
      </c>
      <c r="C26" s="160">
        <f>county!DP20</f>
        <v>290</v>
      </c>
      <c r="D26" s="8">
        <f>county!CG20</f>
        <v>75</v>
      </c>
      <c r="E26" s="8">
        <f>county!EX20</f>
        <v>50</v>
      </c>
      <c r="F26" s="8">
        <f>county!EY20</f>
        <v>97</v>
      </c>
      <c r="G26" s="586">
        <f>county!EY20/(county!GJ20/5000)</f>
        <v>3.5080866822903105</v>
      </c>
      <c r="H26" s="67">
        <f>county!EZ20</f>
        <v>97261</v>
      </c>
      <c r="I26" s="608" t="str">
        <f>county!FB20</f>
        <v/>
      </c>
      <c r="J26" s="609">
        <f>county!FA20</f>
        <v>301661</v>
      </c>
    </row>
    <row r="27" spans="1:10" ht="12.75" x14ac:dyDescent="0.2">
      <c r="A27" s="116" t="str">
        <f>county!A21</f>
        <v>NC0053</v>
      </c>
      <c r="B27" s="116" t="str">
        <f>county!B21</f>
        <v>Robeson</v>
      </c>
      <c r="C27" s="160" t="str">
        <f>county!DP21</f>
        <v/>
      </c>
      <c r="D27" s="8">
        <f>county!CG21</f>
        <v>69</v>
      </c>
      <c r="E27" s="8">
        <f>county!EX21</f>
        <v>18</v>
      </c>
      <c r="F27" s="8">
        <f>county!EY21</f>
        <v>55</v>
      </c>
      <c r="G27" s="586">
        <f>county!EY21/(county!GJ21/5000)</f>
        <v>2.0397264541395321</v>
      </c>
      <c r="H27" s="67">
        <f>county!EZ21</f>
        <v>59572</v>
      </c>
      <c r="I27" s="608" t="str">
        <f>county!FB21</f>
        <v/>
      </c>
      <c r="J27" s="609" t="str">
        <f>county!FA21</f>
        <v/>
      </c>
    </row>
    <row r="28" spans="1:10" ht="12.75" x14ac:dyDescent="0.2">
      <c r="A28" s="116" t="str">
        <f>county!A22</f>
        <v>NC0040</v>
      </c>
      <c r="B28" s="116" t="str">
        <f>county!B22</f>
        <v>Iredell</v>
      </c>
      <c r="C28" s="160" t="str">
        <f>county!DP22</f>
        <v/>
      </c>
      <c r="D28" s="8">
        <f>county!CG22</f>
        <v>74</v>
      </c>
      <c r="E28" s="8">
        <f>county!EX22</f>
        <v>50</v>
      </c>
      <c r="F28" s="8">
        <f>county!EY22</f>
        <v>78</v>
      </c>
      <c r="G28" s="586">
        <f>county!EY22/(county!GJ22/5000)</f>
        <v>3.0237246084664289</v>
      </c>
      <c r="H28" s="67">
        <f>county!EZ22</f>
        <v>91058</v>
      </c>
      <c r="I28" s="608">
        <f>county!FB22</f>
        <v>16998</v>
      </c>
      <c r="J28" s="609">
        <f>county!FA22</f>
        <v>118395</v>
      </c>
    </row>
    <row r="29" spans="1:10" ht="12.75" x14ac:dyDescent="0.2">
      <c r="A29" s="116" t="str">
        <f>county!A23</f>
        <v>NC0065</v>
      </c>
      <c r="B29" s="116" t="str">
        <f>county!B23</f>
        <v>Wayne</v>
      </c>
      <c r="C29" s="160" t="str">
        <f>county!DP23</f>
        <v/>
      </c>
      <c r="D29" s="8">
        <f>county!CG23</f>
        <v>89</v>
      </c>
      <c r="E29" s="8">
        <f>county!EX23</f>
        <v>35</v>
      </c>
      <c r="F29" s="8">
        <f>county!EY23</f>
        <v>75</v>
      </c>
      <c r="G29" s="586">
        <f>county!EY23/(county!GJ23/5000)</f>
        <v>3.0158998238714503</v>
      </c>
      <c r="H29" s="67">
        <f>county!EZ23</f>
        <v>88175</v>
      </c>
      <c r="I29" s="608" t="str">
        <f>county!FB23</f>
        <v/>
      </c>
      <c r="J29" s="609">
        <f>county!FA23</f>
        <v>76609</v>
      </c>
    </row>
    <row r="30" spans="1:10" ht="12.75" x14ac:dyDescent="0.2">
      <c r="A30" s="116" t="str">
        <f>county!A24</f>
        <v>NC0037</v>
      </c>
      <c r="B30" s="116" t="str">
        <f>county!B24</f>
        <v>Harnett</v>
      </c>
      <c r="C30" s="160" t="str">
        <f>county!DP24</f>
        <v/>
      </c>
      <c r="D30" s="8">
        <f>county!CG24</f>
        <v>73</v>
      </c>
      <c r="E30" s="8">
        <f>county!EX24</f>
        <v>31</v>
      </c>
      <c r="F30" s="8">
        <f>county!EY24</f>
        <v>94</v>
      </c>
      <c r="G30" s="586">
        <f>county!EY24/(county!GJ24/5000)</f>
        <v>3.8875103391232422</v>
      </c>
      <c r="H30" s="67">
        <f>county!EZ24</f>
        <v>51810</v>
      </c>
      <c r="I30" s="608" t="str">
        <f>county!FB24</f>
        <v/>
      </c>
      <c r="J30" s="609">
        <f>county!FA24</f>
        <v>41669</v>
      </c>
    </row>
    <row r="31" spans="1:10" ht="12.75" x14ac:dyDescent="0.2">
      <c r="A31" s="116" t="str">
        <f>county!A25</f>
        <v>NC0023</v>
      </c>
      <c r="B31" s="116" t="str">
        <f>county!B25</f>
        <v>Catawba</v>
      </c>
      <c r="C31" s="160" t="str">
        <f>county!DP25</f>
        <v/>
      </c>
      <c r="D31" s="8">
        <f>county!CG25</f>
        <v>69</v>
      </c>
      <c r="E31" s="8">
        <f>county!EX25</f>
        <v>49</v>
      </c>
      <c r="F31" s="8">
        <f>county!EY25</f>
        <v>99</v>
      </c>
      <c r="G31" s="586">
        <f>county!EY25/(county!GJ25/5000)</f>
        <v>4.289465246665916</v>
      </c>
      <c r="H31" s="67">
        <f>county!EZ25</f>
        <v>149467</v>
      </c>
      <c r="I31" s="608" t="str">
        <f>county!FB25</f>
        <v/>
      </c>
      <c r="J31" s="609">
        <f>county!FA25</f>
        <v>61401</v>
      </c>
    </row>
    <row r="32" spans="1:10" ht="12.75" x14ac:dyDescent="0.2">
      <c r="A32" s="116" t="str">
        <f>county!A26</f>
        <v>NC0018</v>
      </c>
      <c r="B32" s="116" t="str">
        <f>county!B26</f>
        <v>Brunswick</v>
      </c>
      <c r="C32" s="610">
        <f>county!DP26</f>
        <v>0</v>
      </c>
      <c r="D32" s="8">
        <f>county!CG26</f>
        <v>68</v>
      </c>
      <c r="E32" s="8">
        <f>county!EX26</f>
        <v>12</v>
      </c>
      <c r="F32" s="8">
        <f>county!EY26</f>
        <v>70</v>
      </c>
      <c r="G32" s="586">
        <f>county!EY26/(county!GJ26/5000)</f>
        <v>3.1055625061002123</v>
      </c>
      <c r="H32" s="67">
        <f>county!EZ26</f>
        <v>94609</v>
      </c>
      <c r="I32" s="608" t="str">
        <f>county!FB26</f>
        <v/>
      </c>
      <c r="J32" s="609" t="str">
        <f>county!FA26</f>
        <v/>
      </c>
    </row>
    <row r="33" spans="1:10" ht="12.75" x14ac:dyDescent="0.2">
      <c r="A33" s="116" t="str">
        <f>county!A27</f>
        <v>NC0039</v>
      </c>
      <c r="B33" s="116" t="str">
        <f>county!B27</f>
        <v>Henderson</v>
      </c>
      <c r="C33" s="160">
        <f>county!DP27</f>
        <v>206</v>
      </c>
      <c r="D33" s="8">
        <f>county!CG27</f>
        <v>74</v>
      </c>
      <c r="E33" s="8">
        <f>county!EX27</f>
        <v>52</v>
      </c>
      <c r="F33" s="8">
        <f>county!EY27</f>
        <v>77</v>
      </c>
      <c r="G33" s="586">
        <f>county!EY27/(county!GJ27/5000)</f>
        <v>3.5536274690788261</v>
      </c>
      <c r="H33" s="67">
        <f>county!EZ27</f>
        <v>77155</v>
      </c>
      <c r="I33" s="608" t="str">
        <f>county!FB27</f>
        <v/>
      </c>
      <c r="J33" s="609">
        <f>county!FA27</f>
        <v>206355</v>
      </c>
    </row>
    <row r="34" spans="1:10" ht="12.75" x14ac:dyDescent="0.2">
      <c r="A34" s="116" t="str">
        <f>county!A28</f>
        <v>NC0054</v>
      </c>
      <c r="B34" s="116" t="str">
        <f>county!B28</f>
        <v>Rockingham</v>
      </c>
      <c r="C34" s="160">
        <f>county!DP28</f>
        <v>1062</v>
      </c>
      <c r="D34" s="8">
        <f>county!CG28</f>
        <v>68</v>
      </c>
      <c r="E34" s="8">
        <f>county!EX28</f>
        <v>39</v>
      </c>
      <c r="F34" s="8">
        <f>county!EY28</f>
        <v>138</v>
      </c>
      <c r="G34" s="586">
        <f>county!EY28/(county!GJ28/5000)</f>
        <v>7.4211901868203958</v>
      </c>
      <c r="H34" s="67">
        <f>county!EZ28</f>
        <v>82108</v>
      </c>
      <c r="I34" s="608" t="str">
        <f>county!FB28</f>
        <v/>
      </c>
      <c r="J34" s="609" t="str">
        <f>county!FA28</f>
        <v/>
      </c>
    </row>
    <row r="35" spans="1:10" ht="12.75" x14ac:dyDescent="0.2">
      <c r="A35" s="116" t="str">
        <f>county!A29</f>
        <v>NC0046</v>
      </c>
      <c r="B35" s="116" t="str">
        <f>county!B29</f>
        <v>Nash (Braswell)</v>
      </c>
      <c r="C35" s="160">
        <f>county!DP29</f>
        <v>7084</v>
      </c>
      <c r="D35" s="8">
        <f>county!CG29</f>
        <v>71</v>
      </c>
      <c r="E35" s="8">
        <f>county!EX29</f>
        <v>34</v>
      </c>
      <c r="F35" s="8">
        <f>county!EY29</f>
        <v>75</v>
      </c>
      <c r="G35" s="586">
        <f>county!EY29/(county!GJ29/5000)</f>
        <v>4.1501123297070572</v>
      </c>
      <c r="H35" s="67">
        <f>county!EZ29</f>
        <v>87488</v>
      </c>
      <c r="I35" s="608">
        <f>county!FB29</f>
        <v>24782</v>
      </c>
      <c r="J35" s="609">
        <f>county!FA29</f>
        <v>72580</v>
      </c>
    </row>
    <row r="36" spans="1:10" ht="12.75" x14ac:dyDescent="0.2">
      <c r="A36" s="116" t="str">
        <f>county!A30</f>
        <v>NC0020</v>
      </c>
      <c r="B36" s="116" t="str">
        <f>county!B30</f>
        <v>Burke</v>
      </c>
      <c r="C36" s="160">
        <f>county!DP30</f>
        <v>984</v>
      </c>
      <c r="D36" s="8">
        <f>county!CG30</f>
        <v>67</v>
      </c>
      <c r="E36" s="8">
        <f>county!EX30</f>
        <v>33</v>
      </c>
      <c r="F36" s="8">
        <f>county!EY30</f>
        <v>54</v>
      </c>
      <c r="G36" s="586">
        <f>county!EY30/(county!GJ30/5000)</f>
        <v>3.0005000833472244</v>
      </c>
      <c r="H36" s="67">
        <f>county!EZ30</f>
        <v>28674</v>
      </c>
      <c r="I36" s="608" t="str">
        <f>county!FB30</f>
        <v/>
      </c>
      <c r="J36" s="609">
        <f>county!FA30</f>
        <v>79994</v>
      </c>
    </row>
    <row r="37" spans="1:10" ht="12.75" x14ac:dyDescent="0.2">
      <c r="A37" s="116" t="str">
        <f>county!A31</f>
        <v>NC0024</v>
      </c>
      <c r="B37" s="116" t="str">
        <f>county!B31</f>
        <v>Cleveland</v>
      </c>
      <c r="C37" s="160" t="str">
        <f>county!DP31</f>
        <v/>
      </c>
      <c r="D37" s="8">
        <f>county!CG31</f>
        <v>70</v>
      </c>
      <c r="E37" s="8">
        <f>county!EX31</f>
        <v>23</v>
      </c>
      <c r="F37" s="8">
        <f>county!EY31</f>
        <v>32</v>
      </c>
      <c r="G37" s="586">
        <f>county!EY31/(county!GJ31/5000)</f>
        <v>1.812394512975612</v>
      </c>
      <c r="H37" s="67">
        <f>county!EZ31</f>
        <v>41733</v>
      </c>
      <c r="I37" s="608" t="str">
        <f>county!FB31</f>
        <v/>
      </c>
      <c r="J37" s="609">
        <f>county!FA31</f>
        <v>132173</v>
      </c>
    </row>
    <row r="38" spans="1:10" ht="12.75" x14ac:dyDescent="0.2">
      <c r="A38" s="116" t="str">
        <f>county!A32</f>
        <v>NC0022</v>
      </c>
      <c r="B38" s="116" t="str">
        <f>county!B32</f>
        <v>Caldwell</v>
      </c>
      <c r="C38" s="160" t="str">
        <f>county!DP32</f>
        <v/>
      </c>
      <c r="D38" s="8">
        <f>county!CG32</f>
        <v>70</v>
      </c>
      <c r="E38" s="8">
        <f>county!EX32</f>
        <v>36</v>
      </c>
      <c r="F38" s="8">
        <f>county!EY32</f>
        <v>39</v>
      </c>
      <c r="G38" s="586">
        <f>county!EY32/(county!GJ32/5000)</f>
        <v>2.3616039529616937</v>
      </c>
      <c r="H38" s="67">
        <f>county!EZ32</f>
        <v>59341</v>
      </c>
      <c r="I38" s="608" t="str">
        <f>county!FB32</f>
        <v/>
      </c>
      <c r="J38" s="609" t="str">
        <f>county!FA32</f>
        <v/>
      </c>
    </row>
    <row r="39" spans="1:10" ht="12.75" x14ac:dyDescent="0.2">
      <c r="A39" s="116" t="str">
        <f>county!A33</f>
        <v>NC0108</v>
      </c>
      <c r="B39" s="116" t="str">
        <f>county!B33</f>
        <v>Orange</v>
      </c>
      <c r="C39" s="160">
        <f>county!DP33</f>
        <v>300</v>
      </c>
      <c r="D39" s="8">
        <f>county!CG33</f>
        <v>72</v>
      </c>
      <c r="E39" s="8">
        <f>county!EX33</f>
        <v>30</v>
      </c>
      <c r="F39" s="8">
        <f>county!EY33</f>
        <v>49</v>
      </c>
      <c r="G39" s="586">
        <f>county!EY33/(county!GJ33/5000)</f>
        <v>2.9787958369808383</v>
      </c>
      <c r="H39" s="67">
        <f>county!EZ33</f>
        <v>38377</v>
      </c>
      <c r="I39" s="608" t="str">
        <f>county!FB33</f>
        <v/>
      </c>
      <c r="J39" s="609">
        <f>county!FA33</f>
        <v>128529</v>
      </c>
    </row>
    <row r="40" spans="1:10" ht="12.75" x14ac:dyDescent="0.2">
      <c r="A40" s="116" t="str">
        <f>county!A34</f>
        <v>NC0066</v>
      </c>
      <c r="B40" s="116" t="str">
        <f>county!B34</f>
        <v>Wilson</v>
      </c>
      <c r="C40" s="160">
        <f>county!DP34</f>
        <v>45</v>
      </c>
      <c r="D40" s="8">
        <f>county!CG34</f>
        <v>69</v>
      </c>
      <c r="E40" s="8">
        <f>county!EX34</f>
        <v>32</v>
      </c>
      <c r="F40" s="8">
        <f>county!EY34</f>
        <v>55</v>
      </c>
      <c r="G40" s="586">
        <f>county!EY34/(county!GJ34/5000)</f>
        <v>3.3528407705437697</v>
      </c>
      <c r="H40" s="67">
        <f>county!EZ34</f>
        <v>61299</v>
      </c>
      <c r="I40" s="608" t="str">
        <f>county!FB34</f>
        <v/>
      </c>
      <c r="J40" s="609">
        <f>county!FA34</f>
        <v>49774</v>
      </c>
    </row>
    <row r="41" spans="1:10" ht="12.75" x14ac:dyDescent="0.2">
      <c r="A41" s="116" t="str">
        <f>county!A35</f>
        <v>NC0106</v>
      </c>
      <c r="B41" s="116" t="str">
        <f>county!B35</f>
        <v>Lincoln</v>
      </c>
      <c r="C41" s="160" t="str">
        <f>county!DP35</f>
        <v/>
      </c>
      <c r="D41" s="8">
        <f>county!CG35</f>
        <v>74</v>
      </c>
      <c r="E41" s="8">
        <f>county!EX35</f>
        <v>25</v>
      </c>
      <c r="F41" s="8">
        <f>county!EY35</f>
        <v>35</v>
      </c>
      <c r="G41" s="586">
        <f>county!EY35/(county!GJ35/5000)</f>
        <v>2.200925646443304</v>
      </c>
      <c r="H41" s="67">
        <f>county!EZ35</f>
        <v>52475</v>
      </c>
      <c r="I41" s="608" t="str">
        <f>county!FB35</f>
        <v/>
      </c>
      <c r="J41" s="609">
        <f>county!FA35</f>
        <v>74076</v>
      </c>
    </row>
    <row r="42" spans="1:10" ht="12.75" x14ac:dyDescent="0.2">
      <c r="A42" s="116" t="str">
        <f>county!A36</f>
        <v>NC0056</v>
      </c>
      <c r="B42" s="116" t="str">
        <f>county!B36</f>
        <v>Rutherford</v>
      </c>
      <c r="C42" s="160">
        <f>county!DP36</f>
        <v>137</v>
      </c>
      <c r="D42" s="8">
        <f>county!CG36</f>
        <v>71</v>
      </c>
      <c r="E42" s="8">
        <f>county!EX36</f>
        <v>20</v>
      </c>
      <c r="F42" s="8">
        <f>county!EY36</f>
        <v>35</v>
      </c>
      <c r="G42" s="586">
        <f>county!EY36/(county!GJ36/5000)</f>
        <v>2.5723189087488239</v>
      </c>
      <c r="H42" s="67">
        <f>county!EZ36</f>
        <v>44162</v>
      </c>
      <c r="I42" s="608">
        <f>county!FB36</f>
        <v>10622</v>
      </c>
      <c r="J42" s="609">
        <f>county!FA36</f>
        <v>43081</v>
      </c>
    </row>
    <row r="43" spans="1:10" ht="12.75" x14ac:dyDescent="0.2">
      <c r="A43" s="116" t="str">
        <f>county!A37</f>
        <v>NC0104</v>
      </c>
      <c r="B43" s="116" t="str">
        <f>county!B37</f>
        <v>Chatham</v>
      </c>
      <c r="C43" s="160">
        <f>county!DP37</f>
        <v>319</v>
      </c>
      <c r="D43" s="8">
        <f>county!CG37</f>
        <v>71</v>
      </c>
      <c r="E43" s="8">
        <f>county!EX37</f>
        <v>24</v>
      </c>
      <c r="F43" s="8">
        <f>county!EY37</f>
        <v>57</v>
      </c>
      <c r="G43" s="586">
        <f>county!EY37/(county!GJ37/5000)</f>
        <v>4.2781230298117627</v>
      </c>
      <c r="H43" s="67">
        <f>county!EZ37</f>
        <v>36601</v>
      </c>
      <c r="I43" s="608" t="str">
        <f>county!FB37</f>
        <v/>
      </c>
      <c r="J43" s="609">
        <f>county!FA37</f>
        <v>76940</v>
      </c>
    </row>
    <row r="44" spans="1:10" ht="12.75" x14ac:dyDescent="0.2">
      <c r="A44" s="116" t="str">
        <f>county!A38</f>
        <v>NC0057</v>
      </c>
      <c r="B44" s="116" t="str">
        <f>county!B38</f>
        <v>Sampson</v>
      </c>
      <c r="C44" s="160" t="str">
        <f>county!DP38</f>
        <v/>
      </c>
      <c r="D44" s="8">
        <f>county!CG38</f>
        <v>71</v>
      </c>
      <c r="E44" s="8">
        <f>county!EX38</f>
        <v>18</v>
      </c>
      <c r="F44" s="8">
        <f>county!EY38</f>
        <v>27</v>
      </c>
      <c r="G44" s="586">
        <f>county!EY38/(county!GJ38/5000)</f>
        <v>2.1053944885450946</v>
      </c>
      <c r="H44" s="67">
        <f>county!EZ38</f>
        <v>49956</v>
      </c>
      <c r="I44" s="608" t="str">
        <f>county!FB38</f>
        <v/>
      </c>
      <c r="J44" s="609" t="str">
        <f>county!FA38</f>
        <v/>
      </c>
    </row>
    <row r="45" spans="1:10" ht="12.75" x14ac:dyDescent="0.2">
      <c r="A45" s="116" t="str">
        <f>county!A39</f>
        <v>NC0033</v>
      </c>
      <c r="B45" s="116" t="str">
        <f>county!B39</f>
        <v>Franklin</v>
      </c>
      <c r="C45" s="160" t="str">
        <f>county!DP39</f>
        <v/>
      </c>
      <c r="D45" s="8">
        <f>county!CG39</f>
        <v>72</v>
      </c>
      <c r="E45" s="8">
        <f>county!EX39</f>
        <v>19</v>
      </c>
      <c r="F45" s="8">
        <f>county!EY39</f>
        <v>33</v>
      </c>
      <c r="G45" s="586">
        <f>county!EY39/(county!GJ39/5000)</f>
        <v>2.6771372479029094</v>
      </c>
      <c r="H45" s="67">
        <f>county!EZ39</f>
        <v>24958</v>
      </c>
      <c r="I45" s="608">
        <f>county!FB39</f>
        <v>1999</v>
      </c>
      <c r="J45" s="609">
        <f>county!FA39</f>
        <v>13500</v>
      </c>
    </row>
    <row r="46" spans="1:10" ht="12.75" x14ac:dyDescent="0.2">
      <c r="A46" s="116" t="str">
        <f>county!A40</f>
        <v>NC0059</v>
      </c>
      <c r="B46" s="116" t="str">
        <f>county!B40</f>
        <v>Stanly</v>
      </c>
      <c r="C46" s="160">
        <f>county!DP40</f>
        <v>1726</v>
      </c>
      <c r="D46" s="8">
        <f>county!CG40</f>
        <v>68</v>
      </c>
      <c r="E46" s="8">
        <f>county!EX40</f>
        <v>24</v>
      </c>
      <c r="F46" s="8">
        <f>county!EY40</f>
        <v>42</v>
      </c>
      <c r="G46" s="586">
        <f>county!EY40/(county!GJ40/5000)</f>
        <v>3.4632891351672273</v>
      </c>
      <c r="H46" s="67">
        <f>county!EZ40</f>
        <v>30437</v>
      </c>
      <c r="I46" s="608" t="str">
        <f>county!FB40</f>
        <v/>
      </c>
      <c r="J46" s="609" t="str">
        <f>county!FA40</f>
        <v/>
      </c>
    </row>
    <row r="47" spans="1:10" ht="12.75" x14ac:dyDescent="0.2">
      <c r="A47" s="116" t="str">
        <f>county!A41</f>
        <v>NC0029</v>
      </c>
      <c r="B47" s="116" t="str">
        <f>county!B41</f>
        <v>Duplin</v>
      </c>
      <c r="C47" s="160" t="str">
        <f>county!DP41</f>
        <v/>
      </c>
      <c r="D47" s="8">
        <f>county!CG41</f>
        <v>86</v>
      </c>
      <c r="E47" s="8">
        <f>county!EX41</f>
        <v>14</v>
      </c>
      <c r="F47" s="8">
        <f>county!EY41</f>
        <v>44</v>
      </c>
      <c r="G47" s="586">
        <f>county!EY41/(county!GJ41/5000)</f>
        <v>3.6605657237936775</v>
      </c>
      <c r="H47" s="67">
        <f>county!EZ41</f>
        <v>11525</v>
      </c>
      <c r="I47" s="608" t="str">
        <f>county!FB41</f>
        <v/>
      </c>
      <c r="J47" s="609" t="str">
        <f>county!FA41</f>
        <v/>
      </c>
    </row>
    <row r="48" spans="1:10" ht="12.75" x14ac:dyDescent="0.2">
      <c r="A48" s="116" t="str">
        <f>county!A42</f>
        <v>NC0038</v>
      </c>
      <c r="B48" s="116" t="str">
        <f>county!B42</f>
        <v>Haywood</v>
      </c>
      <c r="C48" s="160" t="str">
        <f>county!DP42</f>
        <v/>
      </c>
      <c r="D48" s="8">
        <f>county!CG42</f>
        <v>72</v>
      </c>
      <c r="E48" s="8">
        <f>county!EX42</f>
        <v>28</v>
      </c>
      <c r="F48" s="8">
        <f>county!EY42</f>
        <v>40</v>
      </c>
      <c r="G48" s="586">
        <f>county!EY42/(county!GJ42/5000)</f>
        <v>3.3740468317700252</v>
      </c>
      <c r="H48" s="67">
        <f>county!EZ42</f>
        <v>37371</v>
      </c>
      <c r="I48" s="608" t="str">
        <f>county!FB42</f>
        <v/>
      </c>
      <c r="J48" s="609">
        <f>county!FA42</f>
        <v>164544</v>
      </c>
    </row>
    <row r="49" spans="1:10" ht="12.75" x14ac:dyDescent="0.2">
      <c r="A49" s="116" t="str">
        <f>county!A43</f>
        <v>NC0042</v>
      </c>
      <c r="B49" s="116" t="str">
        <f>county!B43</f>
        <v>Lee</v>
      </c>
      <c r="C49" s="160">
        <f>county!DP43</f>
        <v>0</v>
      </c>
      <c r="D49" s="8">
        <f>county!CG43</f>
        <v>67</v>
      </c>
      <c r="E49" s="8">
        <f>county!EX43</f>
        <v>13</v>
      </c>
      <c r="F49" s="8">
        <f>county!EY43</f>
        <v>25</v>
      </c>
      <c r="G49" s="586">
        <f>county!EY43/(county!GJ43/5000)</f>
        <v>2.1160259340138472</v>
      </c>
      <c r="H49" s="67">
        <f>county!EZ43</f>
        <v>26186</v>
      </c>
      <c r="I49" s="608">
        <f>county!FB43</f>
        <v>3526</v>
      </c>
      <c r="J49" s="609" t="str">
        <f>county!FA43</f>
        <v/>
      </c>
    </row>
    <row r="50" spans="1:10" ht="12.75" x14ac:dyDescent="0.2">
      <c r="A50" s="116" t="str">
        <f>county!A44</f>
        <v>NC0025</v>
      </c>
      <c r="B50" s="116" t="str">
        <f>county!B44</f>
        <v>Columbus</v>
      </c>
      <c r="C50" s="160" t="str">
        <f>county!DP44</f>
        <v/>
      </c>
      <c r="D50" s="8">
        <f>county!CG44</f>
        <v>67</v>
      </c>
      <c r="E50" s="8">
        <f>county!EX44</f>
        <v>47</v>
      </c>
      <c r="F50" s="8">
        <f>county!EY44</f>
        <v>92</v>
      </c>
      <c r="G50" s="586">
        <f>county!EY44/(county!GJ44/5000)</f>
        <v>7.9164300342471652</v>
      </c>
      <c r="H50" s="67">
        <f>county!EZ44</f>
        <v>64497</v>
      </c>
      <c r="I50" s="608">
        <f>county!FB44</f>
        <v>1638</v>
      </c>
      <c r="J50" s="609" t="str">
        <f>county!FA44</f>
        <v/>
      </c>
    </row>
    <row r="51" spans="1:10" ht="12.75" x14ac:dyDescent="0.2">
      <c r="A51" s="116" t="str">
        <f>county!A45</f>
        <v>NC0034</v>
      </c>
      <c r="B51" s="116" t="str">
        <f>county!B45</f>
        <v>Granville</v>
      </c>
      <c r="C51" s="160" t="str">
        <f>county!DP45</f>
        <v/>
      </c>
      <c r="D51" s="8">
        <f>county!CG45</f>
        <v>72</v>
      </c>
      <c r="E51" s="8">
        <f>county!EX45</f>
        <v>22</v>
      </c>
      <c r="F51" s="8">
        <f>county!EY45</f>
        <v>46</v>
      </c>
      <c r="G51" s="586">
        <f>county!EY45/(county!GJ45/5000)</f>
        <v>3.9630574126404299</v>
      </c>
      <c r="H51" s="67">
        <f>county!EZ45</f>
        <v>61369</v>
      </c>
      <c r="I51" s="608" t="str">
        <f>county!FB45</f>
        <v/>
      </c>
      <c r="J51" s="609" t="str">
        <f>county!FA45</f>
        <v/>
      </c>
    </row>
    <row r="52" spans="1:10" ht="12.75" x14ac:dyDescent="0.2">
      <c r="A52" s="116" t="str">
        <f>county!A46</f>
        <v>NC0031</v>
      </c>
      <c r="B52" s="116" t="str">
        <f>county!B46</f>
        <v>Edgecombe</v>
      </c>
      <c r="C52" s="160" t="str">
        <f>county!DP46</f>
        <v/>
      </c>
      <c r="D52" s="8">
        <f>county!CG46</f>
        <v>68</v>
      </c>
      <c r="E52" s="8">
        <f>county!EX46</f>
        <v>18</v>
      </c>
      <c r="F52" s="8">
        <f>county!EY46</f>
        <v>34</v>
      </c>
      <c r="G52" s="586">
        <f>county!EY46/(county!GJ46/5000)</f>
        <v>3.0336015988864897</v>
      </c>
      <c r="H52" s="67">
        <f>county!EZ46</f>
        <v>42627</v>
      </c>
      <c r="I52" s="608">
        <f>county!FB46</f>
        <v>5870</v>
      </c>
      <c r="J52" s="609">
        <f>county!FA46</f>
        <v>30798</v>
      </c>
    </row>
    <row r="53" spans="1:10" ht="12.75" x14ac:dyDescent="0.2">
      <c r="A53" s="116" t="str">
        <f>county!A47</f>
        <v>NC0049</v>
      </c>
      <c r="B53" s="116" t="str">
        <f>county!B47</f>
        <v>Pender</v>
      </c>
      <c r="C53" s="160" t="str">
        <f>county!DP47</f>
        <v/>
      </c>
      <c r="D53" s="8">
        <f>county!CG47</f>
        <v>70</v>
      </c>
      <c r="E53" s="8">
        <f>county!EX47</f>
        <v>19</v>
      </c>
      <c r="F53" s="8">
        <f>county!EY47</f>
        <v>18</v>
      </c>
      <c r="G53" s="586">
        <f>county!EY47/(county!GJ47/5000)</f>
        <v>1.6587109972539116</v>
      </c>
      <c r="H53" s="67">
        <f>county!EZ47</f>
        <v>16651</v>
      </c>
      <c r="I53" s="608" t="str">
        <f>county!FB47</f>
        <v/>
      </c>
      <c r="J53" s="609">
        <f>county!FA47</f>
        <v>120360</v>
      </c>
    </row>
    <row r="54" spans="1:10" ht="12.75" x14ac:dyDescent="0.2">
      <c r="A54" s="116" t="str">
        <f>county!A48</f>
        <v>NC0062</v>
      </c>
      <c r="B54" s="116" t="str">
        <f>county!B48</f>
        <v>Vance (Perry)</v>
      </c>
      <c r="C54" s="160">
        <f>county!DP48</f>
        <v>928</v>
      </c>
      <c r="D54" s="8">
        <f>county!CG48</f>
        <v>73</v>
      </c>
      <c r="E54" s="8">
        <f>county!EX48</f>
        <v>21</v>
      </c>
      <c r="F54" s="8">
        <f>county!EY48</f>
        <v>54</v>
      </c>
      <c r="G54" s="586">
        <f>county!EY48/(county!GJ48/5000)</f>
        <v>5.9287235677740933</v>
      </c>
      <c r="H54" s="67">
        <f>county!EZ48</f>
        <v>45505</v>
      </c>
      <c r="I54" s="608" t="str">
        <f>county!FB48</f>
        <v/>
      </c>
      <c r="J54" s="609" t="str">
        <f>county!FA48</f>
        <v/>
      </c>
    </row>
    <row r="55" spans="1:10" ht="12.75" x14ac:dyDescent="0.2">
      <c r="A55" s="116" t="str">
        <f>county!A49</f>
        <v>NC0044</v>
      </c>
      <c r="B55" s="116" t="str">
        <f>county!B49</f>
        <v>McDowell</v>
      </c>
      <c r="C55" s="160" t="str">
        <f>county!DP49</f>
        <v/>
      </c>
      <c r="D55" s="8">
        <f>county!CG49</f>
        <v>69</v>
      </c>
      <c r="E55" s="8">
        <f>county!EX49</f>
        <v>15</v>
      </c>
      <c r="F55" s="8">
        <f>county!EY49</f>
        <v>38</v>
      </c>
      <c r="G55" s="586">
        <f>county!EY49/(county!GJ49/5000)</f>
        <v>4.197132695663699</v>
      </c>
      <c r="H55" s="67">
        <f>county!EZ49</f>
        <v>21680</v>
      </c>
      <c r="I55" s="608">
        <f>county!FB49</f>
        <v>3600</v>
      </c>
      <c r="J55" s="609">
        <f>county!FA49</f>
        <v>105360</v>
      </c>
    </row>
    <row r="56" spans="1:10" ht="12.75" x14ac:dyDescent="0.2">
      <c r="A56" s="116" t="str">
        <f>county!A50</f>
        <v>NC0028</v>
      </c>
      <c r="B56" s="116" t="str">
        <f>county!B50</f>
        <v>Davie</v>
      </c>
      <c r="C56" s="160" t="str">
        <f>county!DP50</f>
        <v/>
      </c>
      <c r="D56" s="8">
        <f>county!CG50</f>
        <v>70</v>
      </c>
      <c r="E56" s="8">
        <f>county!EX50</f>
        <v>13</v>
      </c>
      <c r="F56" s="8">
        <f>county!EY50</f>
        <v>20</v>
      </c>
      <c r="G56" s="586">
        <f>county!EY50/(county!GJ50/5000)</f>
        <v>2.4098127575487385</v>
      </c>
      <c r="H56" s="67">
        <f>county!EZ50</f>
        <v>20744</v>
      </c>
      <c r="I56" s="608" t="str">
        <f>county!FB50</f>
        <v/>
      </c>
      <c r="J56" s="609">
        <f>county!FA50</f>
        <v>52753</v>
      </c>
    </row>
    <row r="57" spans="1:10" ht="12.75" x14ac:dyDescent="0.2">
      <c r="A57" s="116" t="str">
        <f>county!A51</f>
        <v>NC0109</v>
      </c>
      <c r="B57" s="116" t="str">
        <f>county!B51</f>
        <v>Person</v>
      </c>
      <c r="C57" s="160" t="str">
        <f>county!DP51</f>
        <v/>
      </c>
      <c r="D57" s="8">
        <f>county!CG51</f>
        <v>72</v>
      </c>
      <c r="E57" s="8">
        <f>county!EX51</f>
        <v>10</v>
      </c>
      <c r="F57" s="8">
        <f>county!EY51</f>
        <v>13</v>
      </c>
      <c r="G57" s="586">
        <f>county!EY51/(county!GJ51/5000)</f>
        <v>1.6499974615423669</v>
      </c>
      <c r="H57" s="67">
        <f>county!EZ51</f>
        <v>19148</v>
      </c>
      <c r="I57" s="608" t="str">
        <f>county!FB51</f>
        <v/>
      </c>
      <c r="J57" s="609">
        <f>county!FA51</f>
        <v>15219</v>
      </c>
    </row>
    <row r="58" spans="1:10" ht="12.75" x14ac:dyDescent="0.2">
      <c r="A58" s="116" t="str">
        <f>county!A52</f>
        <v>NC0036</v>
      </c>
      <c r="B58" s="116" t="str">
        <f>county!B52</f>
        <v>Halifax</v>
      </c>
      <c r="C58" s="160">
        <f>county!DP52</f>
        <v>1000</v>
      </c>
      <c r="D58" s="8">
        <f>county!CG52</f>
        <v>67</v>
      </c>
      <c r="E58" s="8">
        <f>county!EX52</f>
        <v>17</v>
      </c>
      <c r="F58" s="8">
        <f>county!EY52</f>
        <v>55</v>
      </c>
      <c r="G58" s="586">
        <f>county!EY52/(county!GJ52/5000)</f>
        <v>7.1212160447471327</v>
      </c>
      <c r="H58" s="67">
        <f>county!EZ52</f>
        <v>35007</v>
      </c>
      <c r="I58" s="608">
        <f>county!FB52</f>
        <v>1204</v>
      </c>
      <c r="J58" s="609">
        <f>county!FA52</f>
        <v>1301</v>
      </c>
    </row>
    <row r="59" spans="1:10" ht="12.75" x14ac:dyDescent="0.2">
      <c r="A59" s="116" t="str">
        <f>county!A53</f>
        <v>NC0016</v>
      </c>
      <c r="B59" s="116" t="str">
        <f>county!B53</f>
        <v>Alexander</v>
      </c>
      <c r="C59" s="160" t="str">
        <f>county!DP53</f>
        <v/>
      </c>
      <c r="D59" s="8">
        <f>county!CG53</f>
        <v>68</v>
      </c>
      <c r="E59" s="8">
        <f>county!EX53</f>
        <v>11</v>
      </c>
      <c r="F59" s="8">
        <f>county!EY53</f>
        <v>13</v>
      </c>
      <c r="G59" s="586">
        <f>county!EY53/(county!GJ53/5000)</f>
        <v>1.7397821257460988</v>
      </c>
      <c r="H59" s="67">
        <f>county!EZ53</f>
        <v>14637</v>
      </c>
      <c r="I59" s="608" t="str">
        <f>county!FB53</f>
        <v/>
      </c>
      <c r="J59" s="609">
        <f>county!FA53</f>
        <v>43714</v>
      </c>
    </row>
    <row r="60" spans="1:10" ht="12.75" x14ac:dyDescent="0.2">
      <c r="A60" s="116" t="str">
        <f>county!A54</f>
        <v>NC0058</v>
      </c>
      <c r="B60" s="116" t="str">
        <f>county!B54</f>
        <v>Scotland</v>
      </c>
      <c r="C60" s="160" t="str">
        <f>county!DP54</f>
        <v/>
      </c>
      <c r="D60" s="8">
        <f>county!CG54</f>
        <v>68</v>
      </c>
      <c r="E60" s="8">
        <f>county!EX54</f>
        <v>9</v>
      </c>
      <c r="F60" s="8">
        <f>county!EY54</f>
        <v>13</v>
      </c>
      <c r="G60" s="586">
        <f>county!EY54/(county!GJ54/5000)</f>
        <v>1.7863522686673812</v>
      </c>
      <c r="H60" s="67">
        <f>county!EZ54</f>
        <v>15926</v>
      </c>
      <c r="I60" s="608">
        <f>county!FB54</f>
        <v>7284</v>
      </c>
      <c r="J60" s="609" t="str">
        <f>county!FA54</f>
        <v/>
      </c>
    </row>
    <row r="61" spans="1:10" ht="12.75" x14ac:dyDescent="0.2">
      <c r="A61" s="116" t="str">
        <f>county!A55</f>
        <v>NC0017</v>
      </c>
      <c r="B61" s="116" t="str">
        <f>county!B55</f>
        <v>Bladen</v>
      </c>
      <c r="C61" s="160" t="str">
        <f>county!DP55</f>
        <v/>
      </c>
      <c r="D61" s="8">
        <f>county!CG55</f>
        <v>67</v>
      </c>
      <c r="E61" s="8">
        <f>county!EX55</f>
        <v>12</v>
      </c>
      <c r="F61" s="8">
        <f>county!EY55</f>
        <v>15</v>
      </c>
      <c r="G61" s="586">
        <f>county!EY55/(county!GJ55/5000)</f>
        <v>2.1339554999146415</v>
      </c>
      <c r="H61" s="67">
        <f>county!EZ55</f>
        <v>37801</v>
      </c>
      <c r="I61" s="608" t="str">
        <f>county!FB55</f>
        <v/>
      </c>
      <c r="J61" s="609">
        <f>county!FA55</f>
        <v>50744</v>
      </c>
    </row>
    <row r="62" spans="1:10" ht="12.75" x14ac:dyDescent="0.2">
      <c r="A62" s="116" t="str">
        <f>county!A56</f>
        <v>NC0060</v>
      </c>
      <c r="B62" s="116" t="str">
        <f>county!B56</f>
        <v>Transylvania</v>
      </c>
      <c r="C62" s="160">
        <f>county!DP56</f>
        <v>321</v>
      </c>
      <c r="D62" s="8">
        <f>county!CG56</f>
        <v>73</v>
      </c>
      <c r="E62" s="8">
        <f>county!EX56</f>
        <v>38</v>
      </c>
      <c r="F62" s="8">
        <f>county!EY56</f>
        <v>47</v>
      </c>
      <c r="G62" s="586">
        <f>county!EY56/(county!GJ56/5000)</f>
        <v>7.0806592545722973</v>
      </c>
      <c r="H62" s="67">
        <f>county!EZ56</f>
        <v>38684</v>
      </c>
      <c r="I62" s="608">
        <f>county!FB56</f>
        <v>22471</v>
      </c>
      <c r="J62" s="609">
        <f>county!FA56</f>
        <v>92586</v>
      </c>
    </row>
    <row r="63" spans="1:10" ht="12.75" x14ac:dyDescent="0.2">
      <c r="A63" s="116" t="str">
        <f>county!A57</f>
        <v>NC0107</v>
      </c>
      <c r="B63" s="116" t="str">
        <f>county!B57</f>
        <v>Caswell</v>
      </c>
      <c r="C63" s="160">
        <f>county!DP57</f>
        <v>87</v>
      </c>
      <c r="D63" s="8">
        <f>county!CG57</f>
        <v>68</v>
      </c>
      <c r="E63" s="8">
        <f>county!EX57</f>
        <v>8</v>
      </c>
      <c r="F63" s="8">
        <f>county!EY57</f>
        <v>11</v>
      </c>
      <c r="G63" s="586">
        <f>county!EY57/(county!GJ57/5000)</f>
        <v>2.3347624909793265</v>
      </c>
      <c r="H63" s="67">
        <f>county!EZ57</f>
        <v>12486</v>
      </c>
      <c r="I63" s="608">
        <f>county!FB57</f>
        <v>516</v>
      </c>
      <c r="J63" s="609" t="str">
        <f>county!FA57</f>
        <v/>
      </c>
    </row>
    <row r="64" spans="1:10" ht="12.75" x14ac:dyDescent="0.2">
      <c r="A64" s="116" t="str">
        <f>county!A58</f>
        <v>NC0043</v>
      </c>
      <c r="B64" s="116" t="str">
        <f>county!B58</f>
        <v>Madison</v>
      </c>
      <c r="C64" s="160" t="str">
        <f>county!DP58</f>
        <v/>
      </c>
      <c r="D64" s="8">
        <f>county!CG58</f>
        <v>68</v>
      </c>
      <c r="E64" s="8">
        <f>county!EX58</f>
        <v>14</v>
      </c>
      <c r="F64" s="8">
        <f>county!EY58</f>
        <v>49</v>
      </c>
      <c r="G64" s="586">
        <f>county!EY58/(county!GJ58/5000)</f>
        <v>11.615778494215817</v>
      </c>
      <c r="H64" s="67">
        <f>county!EZ58</f>
        <v>25303</v>
      </c>
      <c r="I64" s="608" t="str">
        <f>county!FB58</f>
        <v/>
      </c>
      <c r="J64" s="609" t="str">
        <f>county!FA58</f>
        <v/>
      </c>
    </row>
    <row r="65" spans="1:10" ht="12.75" x14ac:dyDescent="0.2">
      <c r="A65" s="116" t="str">
        <f>county!A59</f>
        <v>NC0101</v>
      </c>
      <c r="B65" s="116" t="str">
        <f>county!B59</f>
        <v>Warren</v>
      </c>
      <c r="C65" s="160">
        <f>county!DP59</f>
        <v>74</v>
      </c>
      <c r="D65" s="8">
        <f>county!CG59</f>
        <v>67</v>
      </c>
      <c r="E65" s="8">
        <f>county!EX59</f>
        <v>18</v>
      </c>
      <c r="F65" s="8">
        <f>county!EY59</f>
        <v>27</v>
      </c>
      <c r="G65" s="586">
        <f>county!EY59/(county!GJ59/5000)</f>
        <v>6.5072785115202922</v>
      </c>
      <c r="H65" s="67">
        <f>county!EZ59</f>
        <v>33800</v>
      </c>
      <c r="I65" s="608" t="str">
        <f>county!FB59</f>
        <v/>
      </c>
      <c r="J65" s="609">
        <f>county!FA59</f>
        <v>17336</v>
      </c>
    </row>
    <row r="66" spans="1:10" ht="12.75" x14ac:dyDescent="0.2">
      <c r="A66" s="116" t="str">
        <f>county!A60</f>
        <v>NC0051</v>
      </c>
      <c r="B66" s="116" t="str">
        <f>county!B60</f>
        <v>Polk</v>
      </c>
      <c r="C66" s="160">
        <f>county!DP60</f>
        <v>74</v>
      </c>
      <c r="D66" s="8">
        <f>county!CG60</f>
        <v>70</v>
      </c>
      <c r="E66" s="8">
        <f>county!EX60</f>
        <v>17</v>
      </c>
      <c r="F66" s="8">
        <f>county!EY60</f>
        <v>44</v>
      </c>
      <c r="G66" s="586">
        <f>county!EY60/(county!GJ60/5000)</f>
        <v>10.772696112036041</v>
      </c>
      <c r="H66" s="67">
        <f>county!EZ60</f>
        <v>33346</v>
      </c>
      <c r="I66" s="608" t="str">
        <f>county!FB60</f>
        <v/>
      </c>
      <c r="J66" s="609">
        <f>county!FA60</f>
        <v>37482</v>
      </c>
    </row>
    <row r="67" spans="1:10" ht="13.5" thickBot="1" x14ac:dyDescent="0.25">
      <c r="A67" s="687" t="s">
        <v>3050</v>
      </c>
      <c r="B67" s="688"/>
      <c r="C67" s="384">
        <f>AVERAGE(C9:C66)</f>
        <v>1005.2068965517242</v>
      </c>
      <c r="D67" s="163">
        <f>AVERAGE(D9:D66)</f>
        <v>73.58620689655173</v>
      </c>
      <c r="E67" s="383">
        <f>SUM(E9:E66)</f>
        <v>3003</v>
      </c>
      <c r="F67" s="163">
        <f>SUM(F9:F66)</f>
        <v>5975</v>
      </c>
      <c r="G67" s="587">
        <f>AVERAGE(G9:G66)</f>
        <v>3.7262858841593092</v>
      </c>
      <c r="H67" s="163">
        <f>SUM(H9:H66)</f>
        <v>6996880</v>
      </c>
      <c r="I67" s="163">
        <f>SUM(I9:I66)</f>
        <v>599579</v>
      </c>
      <c r="J67" s="167">
        <f>SUM(J9:J66)</f>
        <v>43380513</v>
      </c>
    </row>
    <row r="68" spans="1:10" thickTop="1" thickBot="1" x14ac:dyDescent="0.25">
      <c r="A68" s="676" t="s">
        <v>2886</v>
      </c>
      <c r="B68" s="677"/>
      <c r="C68" s="386"/>
      <c r="D68" s="385"/>
      <c r="E68" s="385"/>
      <c r="F68" s="385"/>
      <c r="G68" s="385"/>
      <c r="H68" s="385"/>
      <c r="I68" s="385"/>
      <c r="J68" s="386"/>
    </row>
    <row r="69" spans="1:10" ht="13.5" thickTop="1" x14ac:dyDescent="0.2">
      <c r="A69" s="121" t="str">
        <f>regional!A3</f>
        <v>NC0015</v>
      </c>
      <c r="B69" s="121" t="str">
        <f>regional!B3</f>
        <v>Sandhill</v>
      </c>
      <c r="C69" s="160">
        <f>regional!DP3</f>
        <v>49</v>
      </c>
      <c r="D69" s="8">
        <f>regional!CG3</f>
        <v>67</v>
      </c>
      <c r="E69" s="8">
        <f>regional!EX3</f>
        <v>76</v>
      </c>
      <c r="F69" s="8">
        <f>regional!EY3</f>
        <v>122</v>
      </c>
      <c r="G69" s="586">
        <f>regional!EY3/(regional!GJ3/5000)</f>
        <v>2.667984621911589</v>
      </c>
      <c r="H69" s="67">
        <f>regional!EZ3</f>
        <v>116101</v>
      </c>
      <c r="I69" s="608">
        <f>regional!FB3</f>
        <v>151580</v>
      </c>
      <c r="J69" s="609">
        <f>regional!FA3</f>
        <v>183791</v>
      </c>
    </row>
    <row r="70" spans="1:10" ht="12.75" x14ac:dyDescent="0.2">
      <c r="A70" s="121" t="str">
        <f>regional!A4</f>
        <v>NC0006</v>
      </c>
      <c r="B70" s="121" t="str">
        <f>regional!B4</f>
        <v>CPC</v>
      </c>
      <c r="C70" s="160" t="str">
        <f>regional!DP4</f>
        <v/>
      </c>
      <c r="D70" s="8">
        <f>regional!CG4</f>
        <v>77</v>
      </c>
      <c r="E70" s="8">
        <f>regional!EX4</f>
        <v>66</v>
      </c>
      <c r="F70" s="8">
        <f>regional!EY4</f>
        <v>115</v>
      </c>
      <c r="G70" s="586">
        <f>regional!EY4/(regional!GJ4/5000)</f>
        <v>3.0841186661589046</v>
      </c>
      <c r="H70" s="67">
        <f>regional!EZ4</f>
        <v>266163</v>
      </c>
      <c r="I70" s="608" t="str">
        <f>regional!FB4</f>
        <v/>
      </c>
      <c r="J70" s="609">
        <f>regional!FA4</f>
        <v>193092</v>
      </c>
    </row>
    <row r="71" spans="1:10" ht="12.75" x14ac:dyDescent="0.2">
      <c r="A71" s="121" t="str">
        <f>regional!A5</f>
        <v>NC0013</v>
      </c>
      <c r="B71" s="121" t="str">
        <f>regional!B5</f>
        <v>Northwestern</v>
      </c>
      <c r="C71" s="160" t="str">
        <f>regional!DP5</f>
        <v/>
      </c>
      <c r="D71" s="8">
        <f>regional!CG5</f>
        <v>69</v>
      </c>
      <c r="E71" s="8">
        <f>regional!EX5</f>
        <v>56</v>
      </c>
      <c r="F71" s="8">
        <f>regional!EY5</f>
        <v>157</v>
      </c>
      <c r="G71" s="586">
        <f>regional!EY5/(regional!GJ5/5000)</f>
        <v>4.6173211302731572</v>
      </c>
      <c r="H71" s="67">
        <f>regional!EZ5</f>
        <v>163877</v>
      </c>
      <c r="I71" s="608" t="str">
        <f>regional!FB5</f>
        <v/>
      </c>
      <c r="J71" s="609" t="str">
        <f>regional!FA5</f>
        <v/>
      </c>
    </row>
    <row r="72" spans="1:10" ht="12.75" x14ac:dyDescent="0.2">
      <c r="A72" s="121" t="str">
        <f>regional!A6</f>
        <v>NC0002</v>
      </c>
      <c r="B72" s="121" t="str">
        <f>regional!B6</f>
        <v>Appalachian</v>
      </c>
      <c r="C72" s="160">
        <f>regional!DP6</f>
        <v>1488</v>
      </c>
      <c r="D72" s="8">
        <f>regional!CG6</f>
        <v>68</v>
      </c>
      <c r="E72" s="8">
        <f>regional!EX6</f>
        <v>67</v>
      </c>
      <c r="F72" s="8">
        <f>regional!EY6</f>
        <v>107</v>
      </c>
      <c r="G72" s="586">
        <f>regional!EY6/(regional!GJ6/5000)</f>
        <v>3.5804394236496391</v>
      </c>
      <c r="H72" s="67">
        <f>regional!EZ6</f>
        <v>85901</v>
      </c>
      <c r="I72" s="608" t="str">
        <f>regional!FB6</f>
        <v/>
      </c>
      <c r="J72" s="609">
        <f>regional!FA6</f>
        <v>95723</v>
      </c>
    </row>
    <row r="73" spans="1:10" ht="12.75" x14ac:dyDescent="0.2">
      <c r="A73" s="121" t="str">
        <f>regional!A7</f>
        <v>NC0007</v>
      </c>
      <c r="B73" s="121" t="str">
        <f>regional!B7</f>
        <v>East Albemarle</v>
      </c>
      <c r="C73" s="160">
        <f>regional!DP7</f>
        <v>624</v>
      </c>
      <c r="D73" s="8">
        <f>regional!CG7</f>
        <v>75</v>
      </c>
      <c r="E73" s="8">
        <f>regional!EX7</f>
        <v>58</v>
      </c>
      <c r="F73" s="8">
        <f>regional!EY7</f>
        <v>107</v>
      </c>
      <c r="G73" s="586">
        <f>regional!EY7/(regional!GJ7/5000)</f>
        <v>4.897652788458017</v>
      </c>
      <c r="H73" s="67">
        <f>regional!EZ7</f>
        <v>92635</v>
      </c>
      <c r="I73" s="608">
        <f>regional!FB7</f>
        <v>11765</v>
      </c>
      <c r="J73" s="609">
        <f>regional!FA7</f>
        <v>58518</v>
      </c>
    </row>
    <row r="74" spans="1:10" ht="12.75" x14ac:dyDescent="0.2">
      <c r="A74" s="121" t="str">
        <f>regional!A8</f>
        <v>NC0012</v>
      </c>
      <c r="B74" s="121" t="str">
        <f>regional!B8</f>
        <v>Neuse</v>
      </c>
      <c r="C74" s="160">
        <f>regional!DP8</f>
        <v>406</v>
      </c>
      <c r="D74" s="8">
        <f>regional!CG8</f>
        <v>71</v>
      </c>
      <c r="E74" s="8">
        <f>regional!EX8</f>
        <v>37</v>
      </c>
      <c r="F74" s="8">
        <f>regional!EY8</f>
        <v>163</v>
      </c>
      <c r="G74" s="586">
        <f>regional!EY8/(regional!GJ8/5000)</f>
        <v>8.8977684615048691</v>
      </c>
      <c r="H74" s="67">
        <f>regional!EZ8</f>
        <v>131394</v>
      </c>
      <c r="I74" s="608" t="str">
        <f>regional!FB8</f>
        <v/>
      </c>
      <c r="J74" s="609">
        <f>regional!FA8</f>
        <v>222986</v>
      </c>
    </row>
    <row r="75" spans="1:10" ht="12.75" x14ac:dyDescent="0.2">
      <c r="A75" s="121" t="str">
        <f>regional!A9</f>
        <v>NC0008</v>
      </c>
      <c r="B75" s="121" t="str">
        <f>regional!B9</f>
        <v>Fontana</v>
      </c>
      <c r="C75" s="160">
        <f>regional!DP9</f>
        <v>2578</v>
      </c>
      <c r="D75" s="8">
        <f>regional!CG9</f>
        <v>69</v>
      </c>
      <c r="E75" s="8">
        <f>regional!EX9</f>
        <v>104</v>
      </c>
      <c r="F75" s="8">
        <f>regional!EY9</f>
        <v>123</v>
      </c>
      <c r="G75" s="586">
        <f>regional!EY9/(regional!GJ9/5000)</f>
        <v>6.8902930895401999</v>
      </c>
      <c r="H75" s="67">
        <f>regional!EZ9</f>
        <v>65861</v>
      </c>
      <c r="I75" s="608">
        <f>regional!FB9</f>
        <v>56334</v>
      </c>
      <c r="J75" s="609">
        <f>regional!FA9</f>
        <v>79682</v>
      </c>
    </row>
    <row r="76" spans="1:10" ht="12.75" x14ac:dyDescent="0.2">
      <c r="A76" s="121" t="str">
        <f>regional!A10</f>
        <v>NC0001</v>
      </c>
      <c r="B76" s="121" t="str">
        <f>regional!B10</f>
        <v>Albemarle</v>
      </c>
      <c r="C76" s="160" t="str">
        <f>regional!DP10</f>
        <v/>
      </c>
      <c r="D76" s="8">
        <f>regional!CG10</f>
        <v>70</v>
      </c>
      <c r="E76" s="8">
        <f>regional!EX10</f>
        <v>30</v>
      </c>
      <c r="F76" s="8">
        <f>regional!EY10</f>
        <v>95</v>
      </c>
      <c r="G76" s="586">
        <f>regional!EY10/(regional!GJ10/5000)</f>
        <v>6.0221106546985146</v>
      </c>
      <c r="H76" s="67">
        <f>regional!EZ10</f>
        <v>48118</v>
      </c>
      <c r="I76" s="608">
        <f>regional!FB10</f>
        <v>5944</v>
      </c>
      <c r="J76" s="609">
        <f>regional!FA10</f>
        <v>98304</v>
      </c>
    </row>
    <row r="77" spans="1:10" ht="12.75" x14ac:dyDescent="0.2">
      <c r="A77" s="121" t="str">
        <f>regional!A11</f>
        <v>NC0004</v>
      </c>
      <c r="B77" s="121" t="str">
        <f>regional!B11</f>
        <v>BHM</v>
      </c>
      <c r="C77" s="160" t="str">
        <f>regional!DP11</f>
        <v/>
      </c>
      <c r="D77" s="8">
        <f>regional!CG11</f>
        <v>67</v>
      </c>
      <c r="E77" s="8">
        <f>regional!EX11</f>
        <v>25</v>
      </c>
      <c r="F77" s="8">
        <f>regional!EY11</f>
        <v>44</v>
      </c>
      <c r="G77" s="586">
        <f>regional!EY11/(regional!GJ11/5000)</f>
        <v>3.227699530516432</v>
      </c>
      <c r="H77" s="67">
        <f>regional!EZ11</f>
        <v>37283</v>
      </c>
      <c r="I77" s="608" t="str">
        <f>regional!FB11</f>
        <v/>
      </c>
      <c r="J77" s="609">
        <f>regional!FA11</f>
        <v>65607</v>
      </c>
    </row>
    <row r="78" spans="1:10" ht="12.75" x14ac:dyDescent="0.2">
      <c r="A78" s="121" t="str">
        <f>regional!A12</f>
        <v>NC0003</v>
      </c>
      <c r="B78" s="121" t="str">
        <f>regional!B12</f>
        <v>AMY</v>
      </c>
      <c r="C78" s="160" t="str">
        <f>regional!DP12</f>
        <v/>
      </c>
      <c r="D78" s="8">
        <f>regional!CG12</f>
        <v>67</v>
      </c>
      <c r="E78" s="8">
        <f>regional!EX12</f>
        <v>14</v>
      </c>
      <c r="F78" s="8">
        <f>regional!EY12</f>
        <v>68</v>
      </c>
      <c r="G78" s="586">
        <f>regional!EY12/(regional!GJ12/5000)</f>
        <v>6.6602675860447809</v>
      </c>
      <c r="H78" s="67">
        <f>regional!EZ12</f>
        <v>123122</v>
      </c>
      <c r="I78" s="608">
        <f>regional!FB12</f>
        <v>28169</v>
      </c>
      <c r="J78" s="609">
        <f>regional!FA12</f>
        <v>37371</v>
      </c>
    </row>
    <row r="79" spans="1:10" ht="12.75" x14ac:dyDescent="0.2">
      <c r="A79" s="121" t="str">
        <f>regional!A13</f>
        <v>NC0011</v>
      </c>
      <c r="B79" s="121" t="str">
        <f>regional!B13</f>
        <v>Nantahala</v>
      </c>
      <c r="C79" s="160" t="str">
        <f>regional!DP13</f>
        <v/>
      </c>
      <c r="D79" s="8">
        <f>regional!CG13</f>
        <v>70</v>
      </c>
      <c r="E79" s="8">
        <f>regional!EX13</f>
        <v>30</v>
      </c>
      <c r="F79" s="8">
        <f>regional!EY13</f>
        <v>88</v>
      </c>
      <c r="G79" s="586">
        <f>regional!EY13/(regional!GJ13/5000)</f>
        <v>9.3539403473713296</v>
      </c>
      <c r="H79" s="67">
        <f>regional!EZ13</f>
        <v>57908</v>
      </c>
      <c r="I79" s="608">
        <f>regional!FB13</f>
        <v>3875</v>
      </c>
      <c r="J79" s="609">
        <f>regional!FA13</f>
        <v>107824</v>
      </c>
    </row>
    <row r="80" spans="1:10" ht="12.75" x14ac:dyDescent="0.2">
      <c r="A80" s="121" t="str">
        <f>regional!A14</f>
        <v>NC0014</v>
      </c>
      <c r="B80" s="121" t="str">
        <f>regional!B14</f>
        <v>Pettigrew</v>
      </c>
      <c r="C80" s="160" t="str">
        <f>regional!DP14</f>
        <v/>
      </c>
      <c r="D80" s="8">
        <f>regional!CG14</f>
        <v>68</v>
      </c>
      <c r="E80" s="8">
        <f>regional!EX14</f>
        <v>21</v>
      </c>
      <c r="F80" s="8">
        <f>regional!EY14</f>
        <v>55</v>
      </c>
      <c r="G80" s="586">
        <f>regional!EY14/(regional!GJ14/5000)</f>
        <v>6.0259444298360938</v>
      </c>
      <c r="H80" s="67">
        <f>regional!EZ14</f>
        <v>70436</v>
      </c>
      <c r="I80" s="608" t="str">
        <f>regional!FB14</f>
        <v/>
      </c>
      <c r="J80" s="609">
        <f>regional!FA14</f>
        <v>31151</v>
      </c>
    </row>
    <row r="81" spans="1:10" ht="13.5" thickBot="1" x14ac:dyDescent="0.25">
      <c r="A81" s="687" t="s">
        <v>3050</v>
      </c>
      <c r="B81" s="688"/>
      <c r="C81" s="167">
        <f>AVERAGE(C69:C80)</f>
        <v>1029</v>
      </c>
      <c r="D81" s="163">
        <f>AVERAGE(D69:D80)</f>
        <v>69.833333333333329</v>
      </c>
      <c r="E81" s="163">
        <f>SUM(E69:E80)</f>
        <v>584</v>
      </c>
      <c r="F81" s="163">
        <f>SUM(F69:F80)</f>
        <v>1244</v>
      </c>
      <c r="G81" s="587">
        <f>AVERAGE(G69:G80)</f>
        <v>5.4937950608302941</v>
      </c>
      <c r="H81" s="163">
        <f>SUM(H69:H80)</f>
        <v>1258799</v>
      </c>
      <c r="I81" s="163">
        <f>SUM(I69:I80)</f>
        <v>257667</v>
      </c>
      <c r="J81" s="167">
        <f>SUM(J69:J80)</f>
        <v>1174049</v>
      </c>
    </row>
    <row r="82" spans="1:10" thickTop="1" thickBot="1" x14ac:dyDescent="0.25">
      <c r="A82" s="111"/>
      <c r="B82" s="317" t="s">
        <v>2887</v>
      </c>
      <c r="C82" s="386"/>
      <c r="D82" s="385"/>
      <c r="E82" s="385"/>
      <c r="F82" s="385"/>
      <c r="G82" s="385"/>
      <c r="H82" s="385"/>
      <c r="I82" s="385"/>
      <c r="J82" s="386"/>
    </row>
    <row r="83" spans="1:10" ht="13.5" thickTop="1" x14ac:dyDescent="0.2">
      <c r="A83" s="117" t="str">
        <f>municipal!A3</f>
        <v>NC0080</v>
      </c>
      <c r="B83" s="117" t="str">
        <f>municipal!B3</f>
        <v>High Point</v>
      </c>
      <c r="C83" s="160" t="str">
        <f>municipal!DP3</f>
        <v/>
      </c>
      <c r="D83" s="8">
        <f>municipal!CG3</f>
        <v>95</v>
      </c>
      <c r="E83" s="8">
        <f>municipal!EX3</f>
        <v>73</v>
      </c>
      <c r="F83" s="8">
        <f>municipal!EY3</f>
        <v>82</v>
      </c>
      <c r="G83" s="586">
        <f>municipal!EY3/(municipal!GJ3/5000)</f>
        <v>3.8536369873957872</v>
      </c>
      <c r="H83" s="67">
        <f>municipal!EZ3</f>
        <v>75486</v>
      </c>
      <c r="I83" s="608">
        <f>municipal!FB3</f>
        <v>1316</v>
      </c>
      <c r="J83" s="609">
        <f>municipal!FA3</f>
        <v>274557</v>
      </c>
    </row>
    <row r="84" spans="1:10" ht="12.75" x14ac:dyDescent="0.2">
      <c r="A84" s="117" t="str">
        <f>municipal!A4</f>
        <v>NC0071</v>
      </c>
      <c r="B84" s="117" t="str">
        <f>municipal!B4</f>
        <v>Chapel Hill</v>
      </c>
      <c r="C84" s="160">
        <f>municipal!DP4</f>
        <v>231</v>
      </c>
      <c r="D84" s="8">
        <f>municipal!CG4</f>
        <v>74</v>
      </c>
      <c r="E84" s="8">
        <f>municipal!EX4</f>
        <v>28</v>
      </c>
      <c r="F84" s="8">
        <f>municipal!EY4</f>
        <v>50</v>
      </c>
      <c r="G84" s="586">
        <f>municipal!EY4/(municipal!GJ4/5000)</f>
        <v>4.217914325724216</v>
      </c>
      <c r="H84" s="67">
        <f>municipal!EZ4</f>
        <v>43689</v>
      </c>
      <c r="I84" s="608" t="str">
        <f>municipal!FB4</f>
        <v/>
      </c>
      <c r="J84" s="609">
        <f>municipal!FA4</f>
        <v>370818</v>
      </c>
    </row>
    <row r="85" spans="1:10" ht="12.75" x14ac:dyDescent="0.2">
      <c r="A85" s="117" t="str">
        <f>municipal!A5</f>
        <v>NC0079</v>
      </c>
      <c r="B85" s="117" t="str">
        <f>municipal!B5</f>
        <v>Hickory</v>
      </c>
      <c r="C85" s="160">
        <f>municipal!DP5</f>
        <v>0</v>
      </c>
      <c r="D85" s="8">
        <f>municipal!CG5</f>
        <v>82</v>
      </c>
      <c r="E85" s="8">
        <f>municipal!EX5</f>
        <v>34</v>
      </c>
      <c r="F85" s="8">
        <f>municipal!EY5</f>
        <v>70</v>
      </c>
      <c r="G85" s="586">
        <f>municipal!EY5/(municipal!GJ5/5000)</f>
        <v>8.7414770598666305</v>
      </c>
      <c r="H85" s="67">
        <f>municipal!EZ5</f>
        <v>71823</v>
      </c>
      <c r="I85" s="608" t="str">
        <f>municipal!FB5</f>
        <v/>
      </c>
      <c r="J85" s="609" t="str">
        <f>municipal!FA5</f>
        <v/>
      </c>
    </row>
    <row r="86" spans="1:10" ht="12.75" x14ac:dyDescent="0.2">
      <c r="A86" s="117" t="str">
        <f>municipal!A6</f>
        <v>NC0083</v>
      </c>
      <c r="B86" s="117" t="str">
        <f>municipal!B6</f>
        <v>Mooresville</v>
      </c>
      <c r="C86" s="160" t="str">
        <f>municipal!DP6</f>
        <v/>
      </c>
      <c r="D86" s="8">
        <f>municipal!CG6</f>
        <v>68</v>
      </c>
      <c r="E86" s="8">
        <f>municipal!EX6</f>
        <v>23</v>
      </c>
      <c r="F86" s="8">
        <f>municipal!EY6</f>
        <v>55</v>
      </c>
      <c r="G86" s="586">
        <f>municipal!EY6/(municipal!GJ6/5000)</f>
        <v>8.0388201935163259</v>
      </c>
      <c r="H86" s="67">
        <f>municipal!EZ6</f>
        <v>58482</v>
      </c>
      <c r="I86" s="608" t="str">
        <f>municipal!FB6</f>
        <v/>
      </c>
      <c r="J86" s="609" t="str">
        <f>municipal!FA6</f>
        <v/>
      </c>
    </row>
    <row r="87" spans="1:10" ht="12.75" x14ac:dyDescent="0.2">
      <c r="A87" s="117" t="str">
        <f>municipal!A7</f>
        <v>NC0088</v>
      </c>
      <c r="B87" s="117" t="str">
        <f>municipal!B7</f>
        <v>Roanoke Rapids</v>
      </c>
      <c r="C87" s="160" t="str">
        <f>municipal!DP7</f>
        <v/>
      </c>
      <c r="D87" s="8">
        <f>municipal!CG7</f>
        <v>67</v>
      </c>
      <c r="E87" s="8">
        <f>municipal!EX7</f>
        <v>8</v>
      </c>
      <c r="F87" s="8">
        <f>municipal!EY7</f>
        <v>13</v>
      </c>
      <c r="G87" s="586">
        <f>municipal!EY7/(municipal!GJ7/5000)</f>
        <v>4.1425020712510356</v>
      </c>
      <c r="H87" s="67">
        <f>municipal!EZ7</f>
        <v>7284</v>
      </c>
      <c r="I87" s="608" t="str">
        <f>municipal!FB7</f>
        <v/>
      </c>
      <c r="J87" s="609" t="str">
        <f>municipal!FA7</f>
        <v/>
      </c>
    </row>
    <row r="88" spans="1:10" ht="12.75" x14ac:dyDescent="0.2">
      <c r="A88" s="117" t="str">
        <f>municipal!A8</f>
        <v>NC0093</v>
      </c>
      <c r="B88" s="117" t="str">
        <f>municipal!B8</f>
        <v>Southern Pines</v>
      </c>
      <c r="C88" s="160">
        <f>municipal!DP8</f>
        <v>91</v>
      </c>
      <c r="D88" s="8">
        <f>municipal!CG8</f>
        <v>82</v>
      </c>
      <c r="E88" s="8">
        <f>municipal!EX8</f>
        <v>12</v>
      </c>
      <c r="F88" s="8">
        <f>municipal!EY8</f>
        <v>12</v>
      </c>
      <c r="G88" s="586">
        <f>municipal!EY8/(municipal!GJ8/5000)</f>
        <v>4.7668229125287995</v>
      </c>
      <c r="H88" s="67">
        <f>municipal!EZ8</f>
        <v>9345</v>
      </c>
      <c r="I88" s="608" t="str">
        <f>municipal!FB8</f>
        <v/>
      </c>
      <c r="J88" s="609">
        <f>municipal!FA8</f>
        <v>25750</v>
      </c>
    </row>
    <row r="89" spans="1:10" ht="12.75" x14ac:dyDescent="0.2">
      <c r="A89" s="117" t="str">
        <f>municipal!A9</f>
        <v>NC0100</v>
      </c>
      <c r="B89" s="117" t="str">
        <f>municipal!B9</f>
        <v>Kings Mtn. (Mauney)</v>
      </c>
      <c r="C89" s="160">
        <f>municipal!DP9</f>
        <v>1</v>
      </c>
      <c r="D89" s="8">
        <f>municipal!CG9</f>
        <v>69</v>
      </c>
      <c r="E89" s="8">
        <f>municipal!EX9</f>
        <v>8</v>
      </c>
      <c r="F89" s="8">
        <f>municipal!EY9</f>
        <v>28</v>
      </c>
      <c r="G89" s="586">
        <f>municipal!EY9/(municipal!GJ9/5000)</f>
        <v>13.236267372600926</v>
      </c>
      <c r="H89" s="67">
        <f>municipal!EZ9</f>
        <v>23041</v>
      </c>
      <c r="I89" s="608" t="str">
        <f>municipal!FB9</f>
        <v/>
      </c>
      <c r="J89" s="609" t="str">
        <f>municipal!FA9</f>
        <v/>
      </c>
    </row>
    <row r="90" spans="1:10" ht="12.75" x14ac:dyDescent="0.2">
      <c r="A90" s="117" t="str">
        <f>municipal!A10</f>
        <v>NC0099</v>
      </c>
      <c r="B90" s="117" t="str">
        <f>municipal!B10</f>
        <v>Washington (Brown)</v>
      </c>
      <c r="C90" s="160">
        <f>municipal!DP10</f>
        <v>365</v>
      </c>
      <c r="D90" s="8">
        <f>municipal!CG10</f>
        <v>69</v>
      </c>
      <c r="E90" s="8">
        <f>municipal!EX10</f>
        <v>10</v>
      </c>
      <c r="F90" s="8">
        <f>municipal!EY10</f>
        <v>12</v>
      </c>
      <c r="G90" s="586">
        <f>municipal!EY10/(municipal!GJ10/5000)</f>
        <v>6.182380216383307</v>
      </c>
      <c r="H90" s="67">
        <f>municipal!EZ10</f>
        <v>15307</v>
      </c>
      <c r="I90" s="608" t="str">
        <f>municipal!FB10</f>
        <v/>
      </c>
      <c r="J90" s="609" t="str">
        <f>municipal!FA10</f>
        <v/>
      </c>
    </row>
    <row r="91" spans="1:10" ht="12.75" x14ac:dyDescent="0.2">
      <c r="A91" s="117" t="str">
        <f>municipal!A11</f>
        <v>NC0102</v>
      </c>
      <c r="B91" s="117" t="str">
        <f>municipal!B11</f>
        <v>Nashville (Cooley)</v>
      </c>
      <c r="C91" s="160">
        <f>municipal!DP11</f>
        <v>0</v>
      </c>
      <c r="D91" s="8">
        <f>municipal!CG11</f>
        <v>67</v>
      </c>
      <c r="E91" s="8">
        <f>municipal!EX11</f>
        <v>5</v>
      </c>
      <c r="F91" s="8">
        <f>municipal!EY11</f>
        <v>8</v>
      </c>
      <c r="G91" s="586">
        <f>municipal!EY11/(municipal!GJ11/5000)</f>
        <v>7.4501769417023649</v>
      </c>
      <c r="H91" s="67">
        <f>municipal!EZ11</f>
        <v>12318</v>
      </c>
      <c r="I91" s="608" t="str">
        <f>municipal!FB11</f>
        <v/>
      </c>
      <c r="J91" s="609">
        <f>municipal!FA11</f>
        <v>135481</v>
      </c>
    </row>
    <row r="92" spans="1:10" ht="12.75" x14ac:dyDescent="0.2">
      <c r="A92" s="117" t="str">
        <f>municipal!A12</f>
        <v>NC0075</v>
      </c>
      <c r="B92" s="117" t="str">
        <f>municipal!B12</f>
        <v>Farmville</v>
      </c>
      <c r="C92" s="160">
        <f>municipal!DP12</f>
        <v>3</v>
      </c>
      <c r="D92" s="8">
        <f>municipal!CG12</f>
        <v>68</v>
      </c>
      <c r="E92" s="8">
        <f>municipal!EX12</f>
        <v>6</v>
      </c>
      <c r="F92" s="8">
        <f>municipal!EY12</f>
        <v>19</v>
      </c>
      <c r="G92" s="586">
        <f>municipal!EY12/(municipal!GJ12/5000)</f>
        <v>20.234291799787009</v>
      </c>
      <c r="H92" s="67">
        <f>municipal!EZ12</f>
        <v>9656</v>
      </c>
      <c r="I92" s="608" t="str">
        <f>municipal!FB12</f>
        <v/>
      </c>
      <c r="J92" s="609">
        <f>municipal!FA12</f>
        <v>31656</v>
      </c>
    </row>
    <row r="93" spans="1:10" ht="12.75" x14ac:dyDescent="0.2">
      <c r="A93" s="669" t="s">
        <v>3050</v>
      </c>
      <c r="B93" s="670"/>
      <c r="C93" s="168">
        <f>AVERAGE(C83:C92)</f>
        <v>98.714285714285708</v>
      </c>
      <c r="D93" s="164">
        <f>AVERAGE(D83:D92)</f>
        <v>74.099999999999994</v>
      </c>
      <c r="E93" s="164">
        <f t="shared" ref="E93" si="0">SUM(E83:E92)</f>
        <v>207</v>
      </c>
      <c r="F93" s="164">
        <f>SUM(F83:F92)</f>
        <v>349</v>
      </c>
      <c r="G93" s="590">
        <f t="shared" ref="G93" si="1">AVERAGE(G83:G92)</f>
        <v>8.0864289880756424</v>
      </c>
      <c r="H93" s="164">
        <f>SUM(H83:H92)</f>
        <v>326431</v>
      </c>
      <c r="I93" s="164">
        <f t="shared" ref="I93" si="2">SUM(I83:I92)</f>
        <v>1316</v>
      </c>
      <c r="J93" s="168">
        <f>SUM(J83:J92)</f>
        <v>838262</v>
      </c>
    </row>
    <row r="94" spans="1:10" ht="15.75" thickBot="1" x14ac:dyDescent="0.3">
      <c r="A94" s="25"/>
      <c r="B94" s="3"/>
      <c r="C94" s="47"/>
      <c r="D94" s="44"/>
      <c r="E94" s="44"/>
      <c r="F94" s="39"/>
      <c r="G94" s="39"/>
      <c r="H94" s="232"/>
      <c r="I94" s="27"/>
      <c r="J94" s="66"/>
    </row>
    <row r="95" spans="1:10" s="443" customFormat="1" thickTop="1" thickBot="1" x14ac:dyDescent="0.25">
      <c r="A95" s="724" t="s">
        <v>3059</v>
      </c>
      <c r="B95" s="688"/>
      <c r="C95" s="169">
        <f>'All data (unlinked)'!DQ85</f>
        <v>874.67499999999995</v>
      </c>
      <c r="D95" s="163">
        <f>'All data (unlinked)'!CH85</f>
        <v>73.087500000000006</v>
      </c>
      <c r="E95" s="163">
        <f>'All data (unlinked)'!EY84</f>
        <v>3794</v>
      </c>
      <c r="F95" s="163">
        <f>'All data (unlinked)'!EZ84</f>
        <v>7568</v>
      </c>
      <c r="G95" s="587">
        <f>'All data (unlinked)'!EZ84/('All data (unlinked)'!GK84/5000)</f>
        <v>3.8749731317104801</v>
      </c>
      <c r="H95" s="163">
        <f>'All data (unlinked)'!FA84</f>
        <v>8582110</v>
      </c>
      <c r="I95" s="163">
        <f>'All data (unlinked)'!FC84</f>
        <v>858562</v>
      </c>
      <c r="J95" s="167">
        <f>'All data (unlinked)'!FB84</f>
        <v>45392824</v>
      </c>
    </row>
    <row r="96" spans="1:10" s="443" customFormat="1" ht="13.5" thickTop="1" x14ac:dyDescent="0.2">
      <c r="A96" s="421"/>
      <c r="B96" s="421" t="s">
        <v>3052</v>
      </c>
      <c r="C96" s="15" t="s">
        <v>2899</v>
      </c>
      <c r="D96" s="421" t="s">
        <v>3051</v>
      </c>
      <c r="E96" s="421" t="s">
        <v>2899</v>
      </c>
      <c r="F96" s="421" t="s">
        <v>2899</v>
      </c>
      <c r="G96" s="421" t="s">
        <v>3051</v>
      </c>
      <c r="H96" s="421" t="s">
        <v>2899</v>
      </c>
      <c r="I96" s="421" t="s">
        <v>2899</v>
      </c>
      <c r="J96" s="15" t="s">
        <v>2899</v>
      </c>
    </row>
  </sheetData>
  <mergeCells count="6">
    <mergeCell ref="A93:B93"/>
    <mergeCell ref="A95:B95"/>
    <mergeCell ref="E4:G4"/>
    <mergeCell ref="A67:B67"/>
    <mergeCell ref="A68:B68"/>
    <mergeCell ref="A81:B8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5"/>
  <sheetViews>
    <sheetView workbookViewId="0">
      <selection activeCell="B10" sqref="B10"/>
    </sheetView>
  </sheetViews>
  <sheetFormatPr defaultColWidth="8.85546875" defaultRowHeight="12.75" x14ac:dyDescent="0.2"/>
  <cols>
    <col min="1" max="1" width="6.7109375" style="7" customWidth="1"/>
    <col min="2" max="3" width="21.140625" style="7" customWidth="1"/>
    <col min="4" max="4" width="10.42578125" style="7" customWidth="1"/>
    <col min="5" max="5" width="9" style="7" bestFit="1" customWidth="1"/>
    <col min="6" max="6" width="9.7109375" style="7" customWidth="1"/>
    <col min="7" max="7" width="10.140625" style="7" customWidth="1"/>
    <col min="8" max="9" width="10.5703125" style="7" bestFit="1" customWidth="1"/>
    <col min="10" max="10" width="11.5703125" style="7" bestFit="1" customWidth="1"/>
    <col min="11" max="11" width="11.7109375" style="7" customWidth="1"/>
    <col min="12" max="12" width="10.28515625" style="7" customWidth="1"/>
    <col min="13" max="13" width="10.85546875" style="7" customWidth="1"/>
    <col min="14" max="14" width="10.42578125" style="7" customWidth="1"/>
    <col min="15" max="15" width="10.5703125" style="7" bestFit="1" customWidth="1"/>
    <col min="16" max="16384" width="8.85546875" style="7"/>
  </cols>
  <sheetData>
    <row r="1" spans="1:15" ht="15" x14ac:dyDescent="0.25">
      <c r="A1" s="27"/>
      <c r="B1" s="27"/>
      <c r="C1" s="27"/>
      <c r="D1" s="27"/>
      <c r="E1" s="27"/>
      <c r="F1" s="27"/>
      <c r="G1" s="27"/>
      <c r="H1" s="27"/>
      <c r="I1" s="27"/>
      <c r="J1" s="27"/>
      <c r="K1" s="27"/>
      <c r="L1" s="27"/>
      <c r="O1" s="592" t="s">
        <v>2883</v>
      </c>
    </row>
    <row r="2" spans="1:15" ht="15.75" x14ac:dyDescent="0.25">
      <c r="A2" s="65" t="s">
        <v>5077</v>
      </c>
      <c r="B2" s="207"/>
      <c r="C2" s="207"/>
      <c r="D2" s="207"/>
      <c r="E2" s="207"/>
      <c r="F2" s="27"/>
      <c r="G2" s="27"/>
      <c r="H2" s="207"/>
      <c r="I2" s="207"/>
      <c r="J2" s="207"/>
      <c r="K2" s="207"/>
      <c r="L2" s="207"/>
      <c r="O2" s="593" t="s">
        <v>5034</v>
      </c>
    </row>
    <row r="3" spans="1:15" ht="15.75" thickBot="1" x14ac:dyDescent="0.3">
      <c r="A3" s="207"/>
      <c r="B3" s="207"/>
      <c r="C3" s="207"/>
      <c r="D3" s="207"/>
      <c r="E3" s="207"/>
      <c r="F3" s="207"/>
      <c r="G3" s="207"/>
      <c r="H3" s="207"/>
      <c r="I3" s="207"/>
      <c r="J3" s="207"/>
      <c r="K3" s="207"/>
      <c r="L3" s="207"/>
      <c r="M3" s="207"/>
    </row>
    <row r="4" spans="1:15" ht="13.5" thickTop="1" x14ac:dyDescent="0.2">
      <c r="A4" s="350"/>
      <c r="B4" s="673"/>
      <c r="C4" s="427" t="s">
        <v>5079</v>
      </c>
      <c r="D4" s="730" t="s">
        <v>5086</v>
      </c>
      <c r="E4" s="731"/>
      <c r="F4" s="731"/>
      <c r="G4" s="732"/>
      <c r="H4" s="730" t="s">
        <v>5078</v>
      </c>
      <c r="I4" s="731"/>
      <c r="J4" s="731"/>
      <c r="K4" s="732"/>
      <c r="L4" s="730" t="s">
        <v>5087</v>
      </c>
      <c r="M4" s="731"/>
      <c r="N4" s="731"/>
      <c r="O4" s="732"/>
    </row>
    <row r="5" spans="1:15" x14ac:dyDescent="0.2">
      <c r="A5" s="355"/>
      <c r="B5" s="710"/>
      <c r="C5" s="611" t="s">
        <v>5080</v>
      </c>
      <c r="D5" s="577" t="s">
        <v>2986</v>
      </c>
      <c r="E5" s="577" t="s">
        <v>5084</v>
      </c>
      <c r="F5" s="579" t="s">
        <v>5083</v>
      </c>
      <c r="G5" s="579" t="s">
        <v>2957</v>
      </c>
      <c r="H5" s="614" t="s">
        <v>2986</v>
      </c>
      <c r="I5" s="615" t="s">
        <v>5084</v>
      </c>
      <c r="J5" s="616" t="s">
        <v>5083</v>
      </c>
      <c r="K5" s="617" t="s">
        <v>2957</v>
      </c>
      <c r="L5" s="577" t="s">
        <v>2986</v>
      </c>
      <c r="M5" s="577" t="s">
        <v>5084</v>
      </c>
      <c r="N5" s="579" t="s">
        <v>5083</v>
      </c>
      <c r="O5" s="577" t="s">
        <v>2957</v>
      </c>
    </row>
    <row r="6" spans="1:15" ht="13.5" thickBot="1" x14ac:dyDescent="0.25">
      <c r="A6" s="360"/>
      <c r="B6" s="711"/>
      <c r="C6" s="612" t="s">
        <v>5081</v>
      </c>
      <c r="D6" s="434" t="s">
        <v>5088</v>
      </c>
      <c r="E6" s="434" t="s">
        <v>5082</v>
      </c>
      <c r="F6" s="582" t="s">
        <v>2992</v>
      </c>
      <c r="G6" s="582" t="s">
        <v>5085</v>
      </c>
      <c r="H6" s="618" t="s">
        <v>5088</v>
      </c>
      <c r="I6" s="619" t="s">
        <v>5082</v>
      </c>
      <c r="J6" s="620" t="s">
        <v>2992</v>
      </c>
      <c r="K6" s="621" t="s">
        <v>5085</v>
      </c>
      <c r="L6" s="434" t="s">
        <v>5088</v>
      </c>
      <c r="M6" s="434" t="s">
        <v>5082</v>
      </c>
      <c r="N6" s="582" t="s">
        <v>2992</v>
      </c>
      <c r="O6" s="434" t="s">
        <v>5085</v>
      </c>
    </row>
    <row r="7" spans="1:15" ht="14.25" thickTop="1" thickBot="1" x14ac:dyDescent="0.25">
      <c r="A7" s="365"/>
      <c r="B7" s="317" t="s">
        <v>2885</v>
      </c>
      <c r="C7" s="317"/>
      <c r="D7" s="380"/>
      <c r="E7" s="380"/>
      <c r="F7" s="380"/>
      <c r="G7" s="380"/>
      <c r="H7" s="380"/>
      <c r="I7" s="380"/>
      <c r="J7" s="380"/>
      <c r="K7" s="380"/>
      <c r="L7" s="380"/>
      <c r="M7" s="380"/>
      <c r="N7" s="111"/>
      <c r="O7" s="551"/>
    </row>
    <row r="8" spans="1:15" ht="13.5" thickTop="1" x14ac:dyDescent="0.2">
      <c r="A8" s="116" t="str">
        <f>county!A3</f>
        <v>NC0045</v>
      </c>
      <c r="B8" s="116" t="str">
        <f>county!B3</f>
        <v>Mecklenburg</v>
      </c>
      <c r="C8" s="11" t="str">
        <f>county!GM3</f>
        <v>Yes</v>
      </c>
      <c r="D8" s="247">
        <f>county!GN3</f>
        <v>15173</v>
      </c>
      <c r="E8" s="247">
        <f>county!GO3</f>
        <v>3195</v>
      </c>
      <c r="F8" s="247">
        <f>county!GP3</f>
        <v>54537</v>
      </c>
      <c r="G8" s="247">
        <f>county!GQ3</f>
        <v>683753</v>
      </c>
      <c r="H8" s="247">
        <f>county!GR3</f>
        <v>4263</v>
      </c>
      <c r="I8" s="247">
        <f>county!GS3</f>
        <v>513</v>
      </c>
      <c r="J8" s="247">
        <f>county!GT3</f>
        <v>4079</v>
      </c>
      <c r="K8" s="247">
        <f>county!GU3</f>
        <v>97719</v>
      </c>
      <c r="L8" s="67">
        <f>D8+H8</f>
        <v>19436</v>
      </c>
      <c r="M8" s="67">
        <f>E8+I8</f>
        <v>3708</v>
      </c>
      <c r="N8" s="8">
        <f>F8+J8</f>
        <v>58616</v>
      </c>
      <c r="O8" s="160">
        <f>G8+K8</f>
        <v>781472</v>
      </c>
    </row>
    <row r="9" spans="1:15" x14ac:dyDescent="0.2">
      <c r="A9" s="116" t="str">
        <f>county!A4</f>
        <v>NC0063</v>
      </c>
      <c r="B9" s="116" t="str">
        <f>county!B4</f>
        <v>Wake</v>
      </c>
      <c r="C9" s="11" t="str">
        <f>county!GM4</f>
        <v>Yes</v>
      </c>
      <c r="D9" s="247">
        <f>county!GN4</f>
        <v>20010</v>
      </c>
      <c r="E9" s="247">
        <f>county!GO4</f>
        <v>1655</v>
      </c>
      <c r="F9" s="247">
        <f>county!GP4</f>
        <v>64693</v>
      </c>
      <c r="G9" s="247">
        <f>county!GQ4</f>
        <v>1692839</v>
      </c>
      <c r="H9" s="247">
        <f>county!GR4</f>
        <v>3367</v>
      </c>
      <c r="I9" s="247">
        <f>county!GS4</f>
        <v>104</v>
      </c>
      <c r="J9" s="247">
        <f>county!GT4</f>
        <v>1861</v>
      </c>
      <c r="K9" s="247">
        <f>county!GU4</f>
        <v>171035</v>
      </c>
      <c r="L9" s="67">
        <f t="shared" ref="L9:L23" si="0">D9+H9</f>
        <v>23377</v>
      </c>
      <c r="M9" s="67">
        <f t="shared" ref="M9:M23" si="1">E9+I9</f>
        <v>1759</v>
      </c>
      <c r="N9" s="8">
        <f t="shared" ref="N9:N23" si="2">F9+J9</f>
        <v>66554</v>
      </c>
      <c r="O9" s="160">
        <f t="shared" ref="O9:O23" si="3">G9+K9</f>
        <v>1863874</v>
      </c>
    </row>
    <row r="10" spans="1:15" x14ac:dyDescent="0.2">
      <c r="A10" s="116" t="str">
        <f>county!A5</f>
        <v>NC0035</v>
      </c>
      <c r="B10" s="116" t="str">
        <f>county!B5</f>
        <v>Guilford (Greensboro)</v>
      </c>
      <c r="C10" s="11" t="str">
        <f>county!GM5</f>
        <v>Yes</v>
      </c>
      <c r="D10" s="247">
        <f>county!GN5</f>
        <v>5182</v>
      </c>
      <c r="E10" s="247">
        <f>county!GO5</f>
        <v>388</v>
      </c>
      <c r="F10" s="247">
        <f>county!GP5</f>
        <v>18393</v>
      </c>
      <c r="G10" s="247">
        <f>county!GQ5</f>
        <v>190344</v>
      </c>
      <c r="H10" s="247">
        <f>county!GR5</f>
        <v>894</v>
      </c>
      <c r="I10" s="247">
        <f>county!GS5</f>
        <v>67</v>
      </c>
      <c r="J10" s="247">
        <f>county!GT5</f>
        <v>674</v>
      </c>
      <c r="K10" s="247">
        <f>county!GU5</f>
        <v>21838</v>
      </c>
      <c r="L10" s="67">
        <f t="shared" si="0"/>
        <v>6076</v>
      </c>
      <c r="M10" s="67">
        <f t="shared" si="1"/>
        <v>455</v>
      </c>
      <c r="N10" s="8">
        <f t="shared" si="2"/>
        <v>19067</v>
      </c>
      <c r="O10" s="160">
        <f t="shared" si="3"/>
        <v>212182</v>
      </c>
    </row>
    <row r="11" spans="1:15" x14ac:dyDescent="0.2">
      <c r="A11" s="116" t="str">
        <f>county!A6</f>
        <v>NC0032</v>
      </c>
      <c r="B11" s="116" t="str">
        <f>county!B6</f>
        <v>Forsyth</v>
      </c>
      <c r="C11" s="11" t="str">
        <f>county!GM6</f>
        <v>Yes</v>
      </c>
      <c r="D11" s="247">
        <f>county!GN6</f>
        <v>6569</v>
      </c>
      <c r="E11" s="247">
        <f>county!GO6</f>
        <v>323</v>
      </c>
      <c r="F11" s="247">
        <f>county!GP6</f>
        <v>14751</v>
      </c>
      <c r="G11" s="247">
        <f>county!GQ6</f>
        <v>145818</v>
      </c>
      <c r="H11" s="247">
        <f>county!GR6</f>
        <v>1459</v>
      </c>
      <c r="I11" s="247">
        <f>county!GS6</f>
        <v>46</v>
      </c>
      <c r="J11" s="247">
        <f>county!GT6</f>
        <v>810</v>
      </c>
      <c r="K11" s="247">
        <f>county!GU6</f>
        <v>14317</v>
      </c>
      <c r="L11" s="67">
        <f t="shared" si="0"/>
        <v>8028</v>
      </c>
      <c r="M11" s="67">
        <f t="shared" si="1"/>
        <v>369</v>
      </c>
      <c r="N11" s="8">
        <f t="shared" si="2"/>
        <v>15561</v>
      </c>
      <c r="O11" s="160">
        <f t="shared" si="3"/>
        <v>160135</v>
      </c>
    </row>
    <row r="12" spans="1:15" x14ac:dyDescent="0.2">
      <c r="A12" s="116" t="str">
        <f>county!A7</f>
        <v>NC0026</v>
      </c>
      <c r="B12" s="116" t="str">
        <f>county!B7</f>
        <v>Cumberland</v>
      </c>
      <c r="C12" s="11" t="str">
        <f>county!GM7</f>
        <v>Yes</v>
      </c>
      <c r="D12" s="247">
        <f>county!GN7</f>
        <v>4050</v>
      </c>
      <c r="E12" s="247">
        <f>county!GO7</f>
        <v>609</v>
      </c>
      <c r="F12" s="247">
        <f>county!GP7</f>
        <v>17260</v>
      </c>
      <c r="G12" s="247">
        <f>county!GQ7</f>
        <v>119911</v>
      </c>
      <c r="H12" s="247">
        <f>county!GR7</f>
        <v>649</v>
      </c>
      <c r="I12" s="247">
        <f>county!GS7</f>
        <v>73</v>
      </c>
      <c r="J12" s="247">
        <f>county!GT7</f>
        <v>881</v>
      </c>
      <c r="K12" s="247">
        <f>county!GU7</f>
        <v>26778</v>
      </c>
      <c r="L12" s="67">
        <f t="shared" si="0"/>
        <v>4699</v>
      </c>
      <c r="M12" s="67">
        <f t="shared" si="1"/>
        <v>682</v>
      </c>
      <c r="N12" s="8">
        <f t="shared" si="2"/>
        <v>18141</v>
      </c>
      <c r="O12" s="160">
        <f t="shared" si="3"/>
        <v>146689</v>
      </c>
    </row>
    <row r="13" spans="1:15" x14ac:dyDescent="0.2">
      <c r="A13" s="116" t="str">
        <f>county!A8</f>
        <v>NC0030</v>
      </c>
      <c r="B13" s="116" t="str">
        <f>county!B8</f>
        <v>Durham</v>
      </c>
      <c r="C13" s="11" t="str">
        <f>county!GM8</f>
        <v>Yes</v>
      </c>
      <c r="D13" s="247">
        <f>county!GN8</f>
        <v>4222</v>
      </c>
      <c r="E13" s="247">
        <f>county!GO8</f>
        <v>739</v>
      </c>
      <c r="F13" s="247">
        <f>county!GP8</f>
        <v>29349</v>
      </c>
      <c r="G13" s="247">
        <f>county!GQ8</f>
        <v>321568</v>
      </c>
      <c r="H13" s="247">
        <f>county!GR8</f>
        <v>587</v>
      </c>
      <c r="I13" s="247">
        <f>county!GS8</f>
        <v>125</v>
      </c>
      <c r="J13" s="247">
        <f>county!GT8</f>
        <v>1585</v>
      </c>
      <c r="K13" s="247">
        <f>county!GU8</f>
        <v>30145</v>
      </c>
      <c r="L13" s="67">
        <f t="shared" si="0"/>
        <v>4809</v>
      </c>
      <c r="M13" s="67">
        <f t="shared" si="1"/>
        <v>864</v>
      </c>
      <c r="N13" s="8">
        <f t="shared" si="2"/>
        <v>30934</v>
      </c>
      <c r="O13" s="160">
        <f t="shared" si="3"/>
        <v>351713</v>
      </c>
    </row>
    <row r="14" spans="1:15" x14ac:dyDescent="0.2">
      <c r="A14" s="116" t="str">
        <f>county!A9</f>
        <v>NC0019</v>
      </c>
      <c r="B14" s="116" t="str">
        <f>county!B9</f>
        <v>Buncombe</v>
      </c>
      <c r="C14" s="11" t="str">
        <f>county!GM9</f>
        <v>Yes</v>
      </c>
      <c r="D14" s="247">
        <f>county!GN9</f>
        <v>5797</v>
      </c>
      <c r="E14" s="247">
        <f>county!GO9</f>
        <v>452</v>
      </c>
      <c r="F14" s="247">
        <f>county!GP9</f>
        <v>16514</v>
      </c>
      <c r="G14" s="247">
        <f>county!GQ9</f>
        <v>142487</v>
      </c>
      <c r="H14" s="247">
        <f>county!GR9</f>
        <v>612</v>
      </c>
      <c r="I14" s="247">
        <f>county!GS9</f>
        <v>9</v>
      </c>
      <c r="J14" s="247">
        <f>county!GT9</f>
        <v>103</v>
      </c>
      <c r="K14" s="247">
        <f>county!GU9</f>
        <v>16213</v>
      </c>
      <c r="L14" s="67">
        <f t="shared" si="0"/>
        <v>6409</v>
      </c>
      <c r="M14" s="67">
        <f t="shared" si="1"/>
        <v>461</v>
      </c>
      <c r="N14" s="8">
        <f t="shared" si="2"/>
        <v>16617</v>
      </c>
      <c r="O14" s="160">
        <f t="shared" si="3"/>
        <v>158700</v>
      </c>
    </row>
    <row r="15" spans="1:15" x14ac:dyDescent="0.2">
      <c r="A15" s="116" t="str">
        <f>county!A10</f>
        <v>NC0047</v>
      </c>
      <c r="B15" s="116" t="str">
        <f>county!B10</f>
        <v>New Hanover</v>
      </c>
      <c r="C15" s="11" t="str">
        <f>county!GM10</f>
        <v>Yes</v>
      </c>
      <c r="D15" s="247">
        <f>county!GN10</f>
        <v>1446</v>
      </c>
      <c r="E15" s="247">
        <f>county!GO10</f>
        <v>281</v>
      </c>
      <c r="F15" s="247">
        <f>county!GP10</f>
        <v>8580</v>
      </c>
      <c r="G15" s="247">
        <f>county!GQ10</f>
        <v>113355</v>
      </c>
      <c r="H15" s="247">
        <f>county!GR10</f>
        <v>110</v>
      </c>
      <c r="I15" s="247">
        <f>county!GS10</f>
        <v>16</v>
      </c>
      <c r="J15" s="247">
        <f>county!GT10</f>
        <v>89</v>
      </c>
      <c r="K15" s="247">
        <f>county!GU10</f>
        <v>12579</v>
      </c>
      <c r="L15" s="67">
        <f t="shared" si="0"/>
        <v>1556</v>
      </c>
      <c r="M15" s="67">
        <f t="shared" si="1"/>
        <v>297</v>
      </c>
      <c r="N15" s="8">
        <f t="shared" si="2"/>
        <v>8669</v>
      </c>
      <c r="O15" s="160">
        <f t="shared" si="3"/>
        <v>125934</v>
      </c>
    </row>
    <row r="16" spans="1:15" x14ac:dyDescent="0.2">
      <c r="A16" s="116" t="str">
        <f>county!A11</f>
        <v>NC0061</v>
      </c>
      <c r="B16" s="116" t="str">
        <f>county!B11</f>
        <v>Union</v>
      </c>
      <c r="C16" s="11" t="str">
        <f>county!GM11</f>
        <v>Yes</v>
      </c>
      <c r="D16" s="247">
        <f>county!GN11</f>
        <v>1623</v>
      </c>
      <c r="E16" s="247">
        <f>county!GO11</f>
        <v>253</v>
      </c>
      <c r="F16" s="247">
        <f>county!GP11</f>
        <v>6234</v>
      </c>
      <c r="G16" s="247">
        <f>county!GQ11</f>
        <v>114995</v>
      </c>
      <c r="H16" s="247">
        <f>county!GR11</f>
        <v>392</v>
      </c>
      <c r="I16" s="247">
        <f>county!GS11</f>
        <v>23</v>
      </c>
      <c r="J16" s="247">
        <f>county!GT11</f>
        <v>254</v>
      </c>
      <c r="K16" s="247">
        <f>county!GU11</f>
        <v>13666</v>
      </c>
      <c r="L16" s="67">
        <f t="shared" si="0"/>
        <v>2015</v>
      </c>
      <c r="M16" s="67">
        <f t="shared" si="1"/>
        <v>276</v>
      </c>
      <c r="N16" s="8">
        <f t="shared" si="2"/>
        <v>6488</v>
      </c>
      <c r="O16" s="160">
        <f t="shared" si="3"/>
        <v>128661</v>
      </c>
    </row>
    <row r="17" spans="1:15" x14ac:dyDescent="0.2">
      <c r="A17" s="116" t="str">
        <f>county!A12</f>
        <v>NC0106</v>
      </c>
      <c r="B17" s="116" t="str">
        <f>county!B12</f>
        <v>Gaston</v>
      </c>
      <c r="C17" s="11" t="str">
        <f>county!GM12</f>
        <v>Yes</v>
      </c>
      <c r="D17" s="247">
        <f>county!GN12</f>
        <v>2877</v>
      </c>
      <c r="E17" s="247">
        <f>county!GO12</f>
        <v>334</v>
      </c>
      <c r="F17" s="247">
        <f>county!GP12</f>
        <v>11834</v>
      </c>
      <c r="G17" s="247">
        <f>county!GQ12</f>
        <v>81653</v>
      </c>
      <c r="H17" s="247">
        <f>county!GR12</f>
        <v>415</v>
      </c>
      <c r="I17" s="247">
        <f>county!GS12</f>
        <v>38</v>
      </c>
      <c r="J17" s="247">
        <f>county!GT12</f>
        <v>279</v>
      </c>
      <c r="K17" s="247">
        <f>county!GU12</f>
        <v>13042</v>
      </c>
      <c r="L17" s="67">
        <f t="shared" si="0"/>
        <v>3292</v>
      </c>
      <c r="M17" s="67">
        <f t="shared" si="1"/>
        <v>372</v>
      </c>
      <c r="N17" s="8">
        <f t="shared" si="2"/>
        <v>12113</v>
      </c>
      <c r="O17" s="160">
        <f t="shared" si="3"/>
        <v>94695</v>
      </c>
    </row>
    <row r="18" spans="1:15" x14ac:dyDescent="0.2">
      <c r="A18" s="116" t="str">
        <f>county!A13</f>
        <v>NC0048</v>
      </c>
      <c r="B18" s="116" t="str">
        <f>county!B13</f>
        <v>Onslow</v>
      </c>
      <c r="C18" s="11" t="str">
        <f>county!GM13</f>
        <v>No</v>
      </c>
      <c r="D18" s="247">
        <f>county!GN13</f>
        <v>1533</v>
      </c>
      <c r="E18" s="247">
        <f>county!GO13</f>
        <v>146</v>
      </c>
      <c r="F18" s="247">
        <f>county!GP13</f>
        <v>6635</v>
      </c>
      <c r="G18" s="247">
        <f>county!GQ13</f>
        <v>30009</v>
      </c>
      <c r="H18" s="247">
        <f>county!GR13</f>
        <v>269</v>
      </c>
      <c r="I18" s="247">
        <f>county!GS13</f>
        <v>33</v>
      </c>
      <c r="J18" s="247">
        <f>county!GT13</f>
        <v>584</v>
      </c>
      <c r="K18" s="247">
        <f>county!GU13</f>
        <v>4143</v>
      </c>
      <c r="L18" s="67">
        <f t="shared" si="0"/>
        <v>1802</v>
      </c>
      <c r="M18" s="67">
        <f t="shared" si="1"/>
        <v>179</v>
      </c>
      <c r="N18" s="8">
        <f t="shared" si="2"/>
        <v>7219</v>
      </c>
      <c r="O18" s="160">
        <f t="shared" si="3"/>
        <v>34152</v>
      </c>
    </row>
    <row r="19" spans="1:15" x14ac:dyDescent="0.2">
      <c r="A19" s="116" t="str">
        <f>county!A14</f>
        <v>NC0021</v>
      </c>
      <c r="B19" s="116" t="str">
        <f>county!B14</f>
        <v>Cabarrus</v>
      </c>
      <c r="C19" s="11" t="str">
        <f>county!GM14</f>
        <v>Yes</v>
      </c>
      <c r="D19" s="247">
        <f>county!GN14</f>
        <v>4102</v>
      </c>
      <c r="E19" s="247">
        <f>county!GO14</f>
        <v>213</v>
      </c>
      <c r="F19" s="247">
        <f>county!GP14</f>
        <v>8527</v>
      </c>
      <c r="G19" s="247">
        <f>county!GQ14</f>
        <v>102267</v>
      </c>
      <c r="H19" s="247">
        <f>county!GR14</f>
        <v>921</v>
      </c>
      <c r="I19" s="247">
        <f>county!GS14</f>
        <v>40</v>
      </c>
      <c r="J19" s="247">
        <f>county!GT14</f>
        <v>320</v>
      </c>
      <c r="K19" s="247">
        <f>county!GU14</f>
        <v>9440</v>
      </c>
      <c r="L19" s="67">
        <f t="shared" si="0"/>
        <v>5023</v>
      </c>
      <c r="M19" s="67">
        <f t="shared" si="1"/>
        <v>253</v>
      </c>
      <c r="N19" s="8">
        <f t="shared" si="2"/>
        <v>8847</v>
      </c>
      <c r="O19" s="160">
        <f t="shared" si="3"/>
        <v>111707</v>
      </c>
    </row>
    <row r="20" spans="1:15" x14ac:dyDescent="0.2">
      <c r="A20" s="116" t="str">
        <f>county!A15</f>
        <v>NC0041</v>
      </c>
      <c r="B20" s="116" t="str">
        <f>county!B15</f>
        <v>Johnston</v>
      </c>
      <c r="C20" s="11" t="str">
        <f>county!GM15</f>
        <v>Yes</v>
      </c>
      <c r="D20" s="247">
        <f>county!GN15</f>
        <v>1485</v>
      </c>
      <c r="E20" s="247">
        <f>county!GO15</f>
        <v>267</v>
      </c>
      <c r="F20" s="247">
        <f>county!GP15</f>
        <v>9926</v>
      </c>
      <c r="G20" s="247">
        <f>county!GQ15</f>
        <v>61791</v>
      </c>
      <c r="H20" s="247">
        <f>county!GR15</f>
        <v>177</v>
      </c>
      <c r="I20" s="247">
        <f>county!GS15</f>
        <v>63</v>
      </c>
      <c r="J20" s="247">
        <f>county!GT15</f>
        <v>845</v>
      </c>
      <c r="K20" s="247">
        <f>county!GU15</f>
        <v>8064</v>
      </c>
      <c r="L20" s="67">
        <f t="shared" si="0"/>
        <v>1662</v>
      </c>
      <c r="M20" s="67">
        <f t="shared" si="1"/>
        <v>330</v>
      </c>
      <c r="N20" s="8">
        <f t="shared" si="2"/>
        <v>10771</v>
      </c>
      <c r="O20" s="160">
        <f t="shared" si="3"/>
        <v>69855</v>
      </c>
    </row>
    <row r="21" spans="1:15" x14ac:dyDescent="0.2">
      <c r="A21" s="116" t="str">
        <f>county!A16</f>
        <v>NC0050</v>
      </c>
      <c r="B21" s="116" t="str">
        <f>county!B16</f>
        <v>Pitt (Sheppard)</v>
      </c>
      <c r="C21" s="11" t="str">
        <f>county!GM16</f>
        <v>Yes</v>
      </c>
      <c r="D21" s="247">
        <f>county!GN16</f>
        <v>1348</v>
      </c>
      <c r="E21" s="247">
        <f>county!GO16</f>
        <v>155</v>
      </c>
      <c r="F21" s="247">
        <f>county!GP16</f>
        <v>6113</v>
      </c>
      <c r="G21" s="247">
        <f>county!GQ16</f>
        <v>84759</v>
      </c>
      <c r="H21" s="247">
        <f>county!GR16</f>
        <v>38</v>
      </c>
      <c r="I21" s="247">
        <f>county!GS16</f>
        <v>12</v>
      </c>
      <c r="J21" s="247">
        <f>county!GT16</f>
        <v>60</v>
      </c>
      <c r="K21" s="247">
        <v>0</v>
      </c>
      <c r="L21" s="67">
        <f t="shared" si="0"/>
        <v>1386</v>
      </c>
      <c r="M21" s="67">
        <f t="shared" si="1"/>
        <v>167</v>
      </c>
      <c r="N21" s="8">
        <f t="shared" si="2"/>
        <v>6173</v>
      </c>
      <c r="O21" s="160">
        <f t="shared" si="3"/>
        <v>84759</v>
      </c>
    </row>
    <row r="22" spans="1:15" x14ac:dyDescent="0.2">
      <c r="A22" s="116" t="str">
        <f>county!A17</f>
        <v>NC0027</v>
      </c>
      <c r="B22" s="116" t="str">
        <f>county!B17</f>
        <v>Davidson</v>
      </c>
      <c r="C22" s="11" t="str">
        <f>county!GM17</f>
        <v>Yes</v>
      </c>
      <c r="D22" s="247">
        <f>county!GN17</f>
        <v>1145</v>
      </c>
      <c r="E22" s="247">
        <f>county!GO17</f>
        <v>199</v>
      </c>
      <c r="F22" s="247">
        <f>county!GP17</f>
        <v>6958</v>
      </c>
      <c r="G22" s="247">
        <f>county!GQ17</f>
        <v>46490</v>
      </c>
      <c r="H22" s="247">
        <f>county!GR17</f>
        <v>324</v>
      </c>
      <c r="I22" s="247">
        <f>county!GS17</f>
        <v>67</v>
      </c>
      <c r="J22" s="247">
        <f>county!GT17</f>
        <v>867</v>
      </c>
      <c r="K22" s="247">
        <f>county!GU17</f>
        <v>7052</v>
      </c>
      <c r="L22" s="67">
        <f t="shared" si="0"/>
        <v>1469</v>
      </c>
      <c r="M22" s="67">
        <f t="shared" si="1"/>
        <v>266</v>
      </c>
      <c r="N22" s="8">
        <f t="shared" si="2"/>
        <v>7825</v>
      </c>
      <c r="O22" s="160">
        <f t="shared" si="3"/>
        <v>53542</v>
      </c>
    </row>
    <row r="23" spans="1:15" x14ac:dyDescent="0.2">
      <c r="A23" s="116" t="str">
        <f>county!A18</f>
        <v>NC0103</v>
      </c>
      <c r="B23" s="116" t="str">
        <f>county!B18</f>
        <v>Alamance</v>
      </c>
      <c r="C23" s="11" t="str">
        <f>county!GM18</f>
        <v>Yes</v>
      </c>
      <c r="D23" s="247">
        <f>county!GN18</f>
        <v>1270</v>
      </c>
      <c r="E23" s="247">
        <f>county!GO18</f>
        <v>320</v>
      </c>
      <c r="F23" s="247">
        <f>county!GP18</f>
        <v>8315</v>
      </c>
      <c r="G23" s="247">
        <f>county!GQ18</f>
        <v>64466</v>
      </c>
      <c r="H23" s="247">
        <f>county!GR18</f>
        <v>111</v>
      </c>
      <c r="I23" s="247">
        <f>county!GS18</f>
        <v>41</v>
      </c>
      <c r="J23" s="247">
        <f>county!GT18</f>
        <v>493</v>
      </c>
      <c r="K23" s="247">
        <f>county!GU18</f>
        <v>9195</v>
      </c>
      <c r="L23" s="67">
        <f t="shared" si="0"/>
        <v>1381</v>
      </c>
      <c r="M23" s="67">
        <f t="shared" si="1"/>
        <v>361</v>
      </c>
      <c r="N23" s="8">
        <f t="shared" si="2"/>
        <v>8808</v>
      </c>
      <c r="O23" s="160">
        <f t="shared" si="3"/>
        <v>73661</v>
      </c>
    </row>
    <row r="24" spans="1:15" x14ac:dyDescent="0.2">
      <c r="A24" s="116" t="str">
        <f>county!A19</f>
        <v>NC0052</v>
      </c>
      <c r="B24" s="116" t="str">
        <f>county!B19</f>
        <v>Randolph</v>
      </c>
      <c r="C24" s="11" t="str">
        <f>county!GM19</f>
        <v>Yes</v>
      </c>
      <c r="D24" s="247">
        <f>county!GN19</f>
        <v>2804</v>
      </c>
      <c r="E24" s="247">
        <f>county!GO19</f>
        <v>275</v>
      </c>
      <c r="F24" s="247">
        <f>county!GP19</f>
        <v>8857</v>
      </c>
      <c r="G24" s="247">
        <f>county!GQ19</f>
        <v>51073</v>
      </c>
      <c r="H24" s="247">
        <f>county!GR19</f>
        <v>238</v>
      </c>
      <c r="I24" s="247">
        <f>county!GS19</f>
        <v>23</v>
      </c>
      <c r="J24" s="247">
        <f>county!GT19</f>
        <v>484</v>
      </c>
      <c r="K24" s="247">
        <f>county!GU19</f>
        <v>8862</v>
      </c>
      <c r="L24" s="67">
        <f t="shared" ref="L24:L65" si="4">D24+H24</f>
        <v>3042</v>
      </c>
      <c r="M24" s="67">
        <f t="shared" ref="M24:M65" si="5">E24+I24</f>
        <v>298</v>
      </c>
      <c r="N24" s="8">
        <f t="shared" ref="N24:N65" si="6">F24+J24</f>
        <v>9341</v>
      </c>
      <c r="O24" s="160">
        <f t="shared" ref="O24:O65" si="7">G24+K24</f>
        <v>59935</v>
      </c>
    </row>
    <row r="25" spans="1:15" x14ac:dyDescent="0.2">
      <c r="A25" s="116" t="str">
        <f>county!A20</f>
        <v>NC0055</v>
      </c>
      <c r="B25" s="116" t="str">
        <f>county!B20</f>
        <v>Rowan</v>
      </c>
      <c r="C25" s="11" t="str">
        <f>county!GM20</f>
        <v>Yes</v>
      </c>
      <c r="D25" s="247">
        <f>county!GN20</f>
        <v>1780</v>
      </c>
      <c r="E25" s="247">
        <f>county!GO20</f>
        <v>109</v>
      </c>
      <c r="F25" s="247">
        <f>county!GP20</f>
        <v>9343</v>
      </c>
      <c r="G25" s="247">
        <f>county!GQ20</f>
        <v>42196</v>
      </c>
      <c r="H25" s="247">
        <f>county!GR20</f>
        <v>227</v>
      </c>
      <c r="I25" s="247">
        <f>county!GS20</f>
        <v>19</v>
      </c>
      <c r="J25" s="247">
        <f>county!GT20</f>
        <v>642</v>
      </c>
      <c r="K25" s="247">
        <f>county!GU20</f>
        <v>5331</v>
      </c>
      <c r="L25" s="67">
        <f t="shared" si="4"/>
        <v>2007</v>
      </c>
      <c r="M25" s="67">
        <f t="shared" si="5"/>
        <v>128</v>
      </c>
      <c r="N25" s="8">
        <f t="shared" si="6"/>
        <v>9985</v>
      </c>
      <c r="O25" s="160">
        <f t="shared" si="7"/>
        <v>47527</v>
      </c>
    </row>
    <row r="26" spans="1:15" x14ac:dyDescent="0.2">
      <c r="A26" s="116" t="str">
        <f>county!A21</f>
        <v>NC0053</v>
      </c>
      <c r="B26" s="116" t="str">
        <f>county!B21</f>
        <v>Robeson</v>
      </c>
      <c r="C26" s="11" t="str">
        <f>county!GM21</f>
        <v>Yes</v>
      </c>
      <c r="D26" s="247">
        <f>county!GN21</f>
        <v>583</v>
      </c>
      <c r="E26" s="247">
        <f>county!GO21</f>
        <v>85</v>
      </c>
      <c r="F26" s="247">
        <f>county!GP21</f>
        <v>2842</v>
      </c>
      <c r="G26" s="247">
        <f>county!GQ21</f>
        <v>14493</v>
      </c>
      <c r="H26" s="247">
        <f>county!GR21</f>
        <v>113</v>
      </c>
      <c r="I26" s="247">
        <f>county!GS21</f>
        <v>19</v>
      </c>
      <c r="J26" s="247">
        <f>county!GT21</f>
        <v>320</v>
      </c>
      <c r="K26" s="247">
        <f>county!GU21</f>
        <v>2950</v>
      </c>
      <c r="L26" s="67">
        <f t="shared" si="4"/>
        <v>696</v>
      </c>
      <c r="M26" s="67">
        <f t="shared" si="5"/>
        <v>104</v>
      </c>
      <c r="N26" s="8">
        <f t="shared" si="6"/>
        <v>3162</v>
      </c>
      <c r="O26" s="160">
        <f t="shared" si="7"/>
        <v>17443</v>
      </c>
    </row>
    <row r="27" spans="1:15" x14ac:dyDescent="0.2">
      <c r="A27" s="116" t="str">
        <f>county!A22</f>
        <v>NC0040</v>
      </c>
      <c r="B27" s="116" t="str">
        <f>county!B22</f>
        <v>Iredell</v>
      </c>
      <c r="C27" s="11" t="str">
        <f>county!GM22</f>
        <v>No</v>
      </c>
      <c r="D27" s="247">
        <f>county!GN22</f>
        <v>1475</v>
      </c>
      <c r="E27" s="247">
        <f>county!GO22</f>
        <v>66</v>
      </c>
      <c r="F27" s="247">
        <f>county!GP22</f>
        <v>3961</v>
      </c>
      <c r="G27" s="247">
        <f>county!GQ22</f>
        <v>46838</v>
      </c>
      <c r="H27" s="247">
        <f>county!GR22</f>
        <v>262</v>
      </c>
      <c r="I27" s="247">
        <f>county!GS22</f>
        <v>23</v>
      </c>
      <c r="J27" s="247">
        <f>county!GT22</f>
        <v>402</v>
      </c>
      <c r="K27" s="247">
        <f>county!GU22</f>
        <v>8519</v>
      </c>
      <c r="L27" s="67">
        <f t="shared" si="4"/>
        <v>1737</v>
      </c>
      <c r="M27" s="67">
        <f t="shared" si="5"/>
        <v>89</v>
      </c>
      <c r="N27" s="8">
        <f t="shared" si="6"/>
        <v>4363</v>
      </c>
      <c r="O27" s="160">
        <f t="shared" si="7"/>
        <v>55357</v>
      </c>
    </row>
    <row r="28" spans="1:15" x14ac:dyDescent="0.2">
      <c r="A28" s="116" t="str">
        <f>county!A23</f>
        <v>NC0065</v>
      </c>
      <c r="B28" s="116" t="str">
        <f>county!B23</f>
        <v>Wayne</v>
      </c>
      <c r="C28" s="11" t="str">
        <f>county!GM23</f>
        <v>Yes</v>
      </c>
      <c r="D28" s="247">
        <f>county!GN23</f>
        <v>1171</v>
      </c>
      <c r="E28" s="247">
        <f>county!GO23</f>
        <v>34</v>
      </c>
      <c r="F28" s="247">
        <f>county!GP23</f>
        <v>6493</v>
      </c>
      <c r="G28" s="247">
        <f>county!GQ23</f>
        <v>25686</v>
      </c>
      <c r="H28" s="247">
        <f>county!GR23</f>
        <v>107</v>
      </c>
      <c r="I28" s="247">
        <f>county!GS23</f>
        <v>32</v>
      </c>
      <c r="J28" s="247">
        <f>county!GT23</f>
        <v>123</v>
      </c>
      <c r="K28" s="247">
        <f>county!GU23</f>
        <v>3730</v>
      </c>
      <c r="L28" s="67">
        <f t="shared" si="4"/>
        <v>1278</v>
      </c>
      <c r="M28" s="67">
        <f t="shared" si="5"/>
        <v>66</v>
      </c>
      <c r="N28" s="8">
        <f t="shared" si="6"/>
        <v>6616</v>
      </c>
      <c r="O28" s="160">
        <f t="shared" si="7"/>
        <v>29416</v>
      </c>
    </row>
    <row r="29" spans="1:15" x14ac:dyDescent="0.2">
      <c r="A29" s="116" t="str">
        <f>county!A24</f>
        <v>NC0037</v>
      </c>
      <c r="B29" s="116" t="str">
        <f>county!B24</f>
        <v>Harnett</v>
      </c>
      <c r="C29" s="11" t="str">
        <f>county!GM24</f>
        <v>Yes</v>
      </c>
      <c r="D29" s="247">
        <f>county!GN24</f>
        <v>425</v>
      </c>
      <c r="E29" s="247">
        <f>county!GO24</f>
        <v>104</v>
      </c>
      <c r="F29" s="247">
        <f>county!GP24</f>
        <v>6592</v>
      </c>
      <c r="G29" s="247">
        <f>county!GQ24</f>
        <v>135650</v>
      </c>
      <c r="H29" s="247">
        <f>county!GR24</f>
        <v>8</v>
      </c>
      <c r="I29" s="247">
        <f>county!GS24</f>
        <v>13</v>
      </c>
      <c r="J29" s="247">
        <f>county!GT24</f>
        <v>85</v>
      </c>
      <c r="K29" s="247">
        <f>county!GU24</f>
        <v>6394</v>
      </c>
      <c r="L29" s="67">
        <f t="shared" si="4"/>
        <v>433</v>
      </c>
      <c r="M29" s="67">
        <f t="shared" si="5"/>
        <v>117</v>
      </c>
      <c r="N29" s="8">
        <f t="shared" si="6"/>
        <v>6677</v>
      </c>
      <c r="O29" s="160">
        <f t="shared" si="7"/>
        <v>142044</v>
      </c>
    </row>
    <row r="30" spans="1:15" x14ac:dyDescent="0.2">
      <c r="A30" s="116" t="str">
        <f>county!A25</f>
        <v>NC0023</v>
      </c>
      <c r="B30" s="116" t="str">
        <f>county!B25</f>
        <v>Catawba</v>
      </c>
      <c r="C30" s="11" t="str">
        <f>county!GM25</f>
        <v>Yes</v>
      </c>
      <c r="D30" s="247">
        <f>county!GN25</f>
        <v>1438</v>
      </c>
      <c r="E30" s="247">
        <f>county!GO25</f>
        <v>133</v>
      </c>
      <c r="F30" s="247">
        <f>county!GP25</f>
        <v>2931</v>
      </c>
      <c r="G30" s="247">
        <f>county!GQ25</f>
        <v>38675</v>
      </c>
      <c r="H30" s="247">
        <f>county!GR25</f>
        <v>198</v>
      </c>
      <c r="I30" s="247">
        <f>county!GS25</f>
        <v>28</v>
      </c>
      <c r="J30" s="247">
        <f>county!GT25</f>
        <v>163</v>
      </c>
      <c r="K30" s="247">
        <f>county!GU25</f>
        <v>8537</v>
      </c>
      <c r="L30" s="67">
        <f t="shared" si="4"/>
        <v>1636</v>
      </c>
      <c r="M30" s="67">
        <f t="shared" si="5"/>
        <v>161</v>
      </c>
      <c r="N30" s="8">
        <f t="shared" si="6"/>
        <v>3094</v>
      </c>
      <c r="O30" s="160">
        <f t="shared" si="7"/>
        <v>47212</v>
      </c>
    </row>
    <row r="31" spans="1:15" x14ac:dyDescent="0.2">
      <c r="A31" s="116" t="str">
        <f>county!A26</f>
        <v>NC0018</v>
      </c>
      <c r="B31" s="116" t="str">
        <f>county!B26</f>
        <v>Brunswick</v>
      </c>
      <c r="C31" s="11" t="str">
        <f>county!GM26</f>
        <v>No</v>
      </c>
      <c r="D31" s="247">
        <f>county!GN26</f>
        <v>719</v>
      </c>
      <c r="E31" s="247">
        <f>county!GO26</f>
        <v>30</v>
      </c>
      <c r="F31" s="247">
        <f>county!GP26</f>
        <v>1777</v>
      </c>
      <c r="G31" s="247">
        <f>county!GQ26</f>
        <v>16784</v>
      </c>
      <c r="H31" s="247">
        <v>0</v>
      </c>
      <c r="I31" s="247">
        <v>0</v>
      </c>
      <c r="J31" s="247">
        <v>0</v>
      </c>
      <c r="K31" s="247">
        <v>0</v>
      </c>
      <c r="L31" s="67">
        <f t="shared" si="4"/>
        <v>719</v>
      </c>
      <c r="M31" s="67">
        <f t="shared" si="5"/>
        <v>30</v>
      </c>
      <c r="N31" s="8">
        <f t="shared" si="6"/>
        <v>1777</v>
      </c>
      <c r="O31" s="160">
        <f t="shared" si="7"/>
        <v>16784</v>
      </c>
    </row>
    <row r="32" spans="1:15" x14ac:dyDescent="0.2">
      <c r="A32" s="116" t="str">
        <f>county!A27</f>
        <v>NC0039</v>
      </c>
      <c r="B32" s="116" t="str">
        <f>county!B27</f>
        <v>Henderson</v>
      </c>
      <c r="C32" s="11" t="str">
        <f>county!GM27</f>
        <v>Yes</v>
      </c>
      <c r="D32" s="247">
        <f>county!GN27</f>
        <v>2012</v>
      </c>
      <c r="E32" s="247">
        <f>county!GO27</f>
        <v>153</v>
      </c>
      <c r="F32" s="247">
        <f>county!GP27</f>
        <v>5139</v>
      </c>
      <c r="G32" s="247">
        <f>county!GQ27</f>
        <v>41576</v>
      </c>
      <c r="H32" s="247">
        <f>county!GR27</f>
        <v>460</v>
      </c>
      <c r="I32" s="247">
        <f>county!GS27</f>
        <v>26</v>
      </c>
      <c r="J32" s="247">
        <f>county!GT27</f>
        <v>342</v>
      </c>
      <c r="K32" s="247">
        <f>county!GU27</f>
        <v>6251</v>
      </c>
      <c r="L32" s="67">
        <f t="shared" si="4"/>
        <v>2472</v>
      </c>
      <c r="M32" s="67">
        <f t="shared" si="5"/>
        <v>179</v>
      </c>
      <c r="N32" s="8">
        <f t="shared" si="6"/>
        <v>5481</v>
      </c>
      <c r="O32" s="160">
        <f t="shared" si="7"/>
        <v>47827</v>
      </c>
    </row>
    <row r="33" spans="1:15" x14ac:dyDescent="0.2">
      <c r="A33" s="116" t="str">
        <f>county!A28</f>
        <v>NC0054</v>
      </c>
      <c r="B33" s="116" t="str">
        <f>county!B28</f>
        <v>Rockingham</v>
      </c>
      <c r="C33" s="11" t="str">
        <f>county!GM28</f>
        <v>No</v>
      </c>
      <c r="D33" s="247">
        <f>county!GN28</f>
        <v>1157</v>
      </c>
      <c r="E33" s="247">
        <f>county!GO28</f>
        <v>105</v>
      </c>
      <c r="F33" s="247">
        <f>county!GP28</f>
        <v>3797</v>
      </c>
      <c r="G33" s="247">
        <f>county!GQ28</f>
        <v>23972</v>
      </c>
      <c r="H33" s="247">
        <f>county!GR28</f>
        <v>62</v>
      </c>
      <c r="I33" s="247">
        <f>county!GS28</f>
        <v>8</v>
      </c>
      <c r="J33" s="247">
        <f>county!GT28</f>
        <v>20</v>
      </c>
      <c r="K33" s="247">
        <f>county!GU28</f>
        <v>4596</v>
      </c>
      <c r="L33" s="67">
        <f t="shared" si="4"/>
        <v>1219</v>
      </c>
      <c r="M33" s="67">
        <f t="shared" si="5"/>
        <v>113</v>
      </c>
      <c r="N33" s="8">
        <f t="shared" si="6"/>
        <v>3817</v>
      </c>
      <c r="O33" s="160">
        <f t="shared" si="7"/>
        <v>28568</v>
      </c>
    </row>
    <row r="34" spans="1:15" x14ac:dyDescent="0.2">
      <c r="A34" s="116" t="str">
        <f>county!A29</f>
        <v>NC0046</v>
      </c>
      <c r="B34" s="116" t="str">
        <f>county!B29</f>
        <v>Nash (Braswell)</v>
      </c>
      <c r="C34" s="11" t="str">
        <f>county!GM29</f>
        <v>Yes</v>
      </c>
      <c r="D34" s="247">
        <f>county!GN29</f>
        <v>2580</v>
      </c>
      <c r="E34" s="247">
        <f>county!GO29</f>
        <v>10</v>
      </c>
      <c r="F34" s="247">
        <f>county!GP29</f>
        <v>2299</v>
      </c>
      <c r="G34" s="247">
        <f>county!GQ29</f>
        <v>93206</v>
      </c>
      <c r="H34" s="247">
        <f>county!GR29</f>
        <v>165</v>
      </c>
      <c r="I34" s="247">
        <f>county!GS29</f>
        <v>6</v>
      </c>
      <c r="J34" s="247">
        <f>county!GT29</f>
        <v>117</v>
      </c>
      <c r="K34" s="247">
        <f>county!GU29</f>
        <v>4165</v>
      </c>
      <c r="L34" s="67">
        <f t="shared" si="4"/>
        <v>2745</v>
      </c>
      <c r="M34" s="67">
        <f t="shared" si="5"/>
        <v>16</v>
      </c>
      <c r="N34" s="8">
        <f t="shared" si="6"/>
        <v>2416</v>
      </c>
      <c r="O34" s="160">
        <f t="shared" si="7"/>
        <v>97371</v>
      </c>
    </row>
    <row r="35" spans="1:15" x14ac:dyDescent="0.2">
      <c r="A35" s="116" t="str">
        <f>county!A30</f>
        <v>NC0020</v>
      </c>
      <c r="B35" s="116" t="str">
        <f>county!B30</f>
        <v>Burke</v>
      </c>
      <c r="C35" s="11" t="str">
        <f>county!GM30</f>
        <v>Yes</v>
      </c>
      <c r="D35" s="247">
        <f>county!GN30</f>
        <v>876</v>
      </c>
      <c r="E35" s="247">
        <f>county!GO30</f>
        <v>178</v>
      </c>
      <c r="F35" s="247">
        <f>county!GP30</f>
        <v>7940</v>
      </c>
      <c r="G35" s="247">
        <f>county!GQ30</f>
        <v>25928</v>
      </c>
      <c r="H35" s="247">
        <f>county!GR30</f>
        <v>236</v>
      </c>
      <c r="I35" s="247">
        <f>county!GS30</f>
        <v>24</v>
      </c>
      <c r="J35" s="247">
        <f>county!GT30</f>
        <v>2409</v>
      </c>
      <c r="K35" s="247">
        <f>county!GU30</f>
        <v>5149</v>
      </c>
      <c r="L35" s="67">
        <f t="shared" si="4"/>
        <v>1112</v>
      </c>
      <c r="M35" s="67">
        <f t="shared" si="5"/>
        <v>202</v>
      </c>
      <c r="N35" s="8">
        <f t="shared" si="6"/>
        <v>10349</v>
      </c>
      <c r="O35" s="160">
        <f t="shared" si="7"/>
        <v>31077</v>
      </c>
    </row>
    <row r="36" spans="1:15" x14ac:dyDescent="0.2">
      <c r="A36" s="116" t="str">
        <f>county!A31</f>
        <v>NC0024</v>
      </c>
      <c r="B36" s="116" t="str">
        <f>county!B31</f>
        <v>Cleveland</v>
      </c>
      <c r="C36" s="11" t="str">
        <f>county!GM31</f>
        <v>Yes</v>
      </c>
      <c r="D36" s="247">
        <f>county!GN31</f>
        <v>790</v>
      </c>
      <c r="E36" s="247">
        <f>county!GO31</f>
        <v>104</v>
      </c>
      <c r="F36" s="247">
        <f>county!GP31</f>
        <v>3023</v>
      </c>
      <c r="G36" s="247">
        <f>county!GQ31</f>
        <v>21254</v>
      </c>
      <c r="H36" s="247">
        <f>county!GR31</f>
        <v>85</v>
      </c>
      <c r="I36" s="247">
        <f>county!GS31</f>
        <v>8</v>
      </c>
      <c r="J36" s="247">
        <f>county!GT31</f>
        <v>342</v>
      </c>
      <c r="K36" s="247">
        <f>county!GU31</f>
        <v>1930</v>
      </c>
      <c r="L36" s="67">
        <f t="shared" si="4"/>
        <v>875</v>
      </c>
      <c r="M36" s="67">
        <f t="shared" si="5"/>
        <v>112</v>
      </c>
      <c r="N36" s="8">
        <f t="shared" si="6"/>
        <v>3365</v>
      </c>
      <c r="O36" s="160">
        <f t="shared" si="7"/>
        <v>23184</v>
      </c>
    </row>
    <row r="37" spans="1:15" x14ac:dyDescent="0.2">
      <c r="A37" s="116" t="str">
        <f>county!A32</f>
        <v>NC0022</v>
      </c>
      <c r="B37" s="116" t="str">
        <f>county!B32</f>
        <v>Caldwell</v>
      </c>
      <c r="C37" s="11" t="str">
        <f>county!GM32</f>
        <v>No</v>
      </c>
      <c r="D37" s="247">
        <f>county!GN32</f>
        <v>261</v>
      </c>
      <c r="E37" s="247">
        <f>county!GO32</f>
        <v>61</v>
      </c>
      <c r="F37" s="247">
        <f>county!GP32</f>
        <v>2201</v>
      </c>
      <c r="G37" s="247">
        <f>county!GQ32</f>
        <v>26186</v>
      </c>
      <c r="H37" s="247">
        <f>county!GR32</f>
        <v>65</v>
      </c>
      <c r="I37" s="247">
        <f>county!GS32</f>
        <v>9</v>
      </c>
      <c r="J37" s="247">
        <f>county!GT32</f>
        <v>108</v>
      </c>
      <c r="K37" s="247">
        <f>county!GU32</f>
        <v>5339</v>
      </c>
      <c r="L37" s="67">
        <f t="shared" si="4"/>
        <v>326</v>
      </c>
      <c r="M37" s="67">
        <f t="shared" si="5"/>
        <v>70</v>
      </c>
      <c r="N37" s="8">
        <f t="shared" si="6"/>
        <v>2309</v>
      </c>
      <c r="O37" s="160">
        <f t="shared" si="7"/>
        <v>31525</v>
      </c>
    </row>
    <row r="38" spans="1:15" x14ac:dyDescent="0.2">
      <c r="A38" s="116" t="str">
        <f>county!A33</f>
        <v>NC0108</v>
      </c>
      <c r="B38" s="116" t="str">
        <f>county!B33</f>
        <v>Orange</v>
      </c>
      <c r="C38" s="11" t="str">
        <f>county!GM33</f>
        <v>Yes</v>
      </c>
      <c r="D38" s="247">
        <f>county!GN33</f>
        <v>887</v>
      </c>
      <c r="E38" s="247">
        <f>county!GO33</f>
        <v>31</v>
      </c>
      <c r="F38" s="247">
        <f>county!GP33</f>
        <v>1683</v>
      </c>
      <c r="G38" s="247">
        <f>county!GQ33</f>
        <v>68612</v>
      </c>
      <c r="H38" s="247">
        <f>county!GR33</f>
        <v>4</v>
      </c>
      <c r="I38" s="247">
        <f>county!GS33</f>
        <v>12</v>
      </c>
      <c r="J38" s="247">
        <f>county!GT33</f>
        <v>89</v>
      </c>
      <c r="K38" s="247">
        <f>county!GU33</f>
        <v>5204</v>
      </c>
      <c r="L38" s="67">
        <f t="shared" si="4"/>
        <v>891</v>
      </c>
      <c r="M38" s="67">
        <f t="shared" si="5"/>
        <v>43</v>
      </c>
      <c r="N38" s="8">
        <f t="shared" si="6"/>
        <v>1772</v>
      </c>
      <c r="O38" s="160">
        <f t="shared" si="7"/>
        <v>73816</v>
      </c>
    </row>
    <row r="39" spans="1:15" x14ac:dyDescent="0.2">
      <c r="A39" s="116" t="str">
        <f>county!A34</f>
        <v>NC0066</v>
      </c>
      <c r="B39" s="116" t="str">
        <f>county!B34</f>
        <v>Wilson</v>
      </c>
      <c r="C39" s="11" t="str">
        <f>county!GM34</f>
        <v>Yes</v>
      </c>
      <c r="D39" s="247">
        <f>county!GN34</f>
        <v>793</v>
      </c>
      <c r="E39" s="247">
        <f>county!GO34</f>
        <v>111</v>
      </c>
      <c r="F39" s="247">
        <f>county!GP34</f>
        <v>3402</v>
      </c>
      <c r="G39" s="247">
        <f>county!GQ34</f>
        <v>34432</v>
      </c>
      <c r="H39" s="247">
        <f>county!GR34</f>
        <v>22</v>
      </c>
      <c r="I39" s="247">
        <f>county!GS34</f>
        <v>11</v>
      </c>
      <c r="J39" s="247">
        <f>county!GT34</f>
        <v>123</v>
      </c>
      <c r="K39" s="247">
        <f>county!GU34</f>
        <v>3361</v>
      </c>
      <c r="L39" s="67">
        <f t="shared" si="4"/>
        <v>815</v>
      </c>
      <c r="M39" s="67">
        <f t="shared" si="5"/>
        <v>122</v>
      </c>
      <c r="N39" s="8">
        <f t="shared" si="6"/>
        <v>3525</v>
      </c>
      <c r="O39" s="160">
        <f t="shared" si="7"/>
        <v>37793</v>
      </c>
    </row>
    <row r="40" spans="1:15" x14ac:dyDescent="0.2">
      <c r="A40" s="116" t="str">
        <f>county!A35</f>
        <v>NC0106</v>
      </c>
      <c r="B40" s="116" t="str">
        <f>county!B35</f>
        <v>Lincoln</v>
      </c>
      <c r="C40" s="11" t="str">
        <f>county!GM35</f>
        <v>Yes</v>
      </c>
      <c r="D40" s="247">
        <f>county!GN35</f>
        <v>319</v>
      </c>
      <c r="E40" s="247">
        <f>county!GO35</f>
        <v>17</v>
      </c>
      <c r="F40" s="247">
        <f>county!GP35</f>
        <v>2188</v>
      </c>
      <c r="G40" s="247">
        <f>county!GQ35</f>
        <v>27233</v>
      </c>
      <c r="H40" s="247">
        <f>county!GR35</f>
        <v>63</v>
      </c>
      <c r="I40" s="247">
        <f>county!GS35</f>
        <v>15</v>
      </c>
      <c r="J40" s="247">
        <f>county!GT35</f>
        <v>188</v>
      </c>
      <c r="K40" s="247">
        <f>county!GU35</f>
        <v>3624</v>
      </c>
      <c r="L40" s="67">
        <f t="shared" si="4"/>
        <v>382</v>
      </c>
      <c r="M40" s="67">
        <f t="shared" si="5"/>
        <v>32</v>
      </c>
      <c r="N40" s="8">
        <f t="shared" si="6"/>
        <v>2376</v>
      </c>
      <c r="O40" s="160">
        <f t="shared" si="7"/>
        <v>30857</v>
      </c>
    </row>
    <row r="41" spans="1:15" x14ac:dyDescent="0.2">
      <c r="A41" s="116" t="str">
        <f>county!A36</f>
        <v>NC0056</v>
      </c>
      <c r="B41" s="116" t="str">
        <f>county!B36</f>
        <v>Rutherford</v>
      </c>
      <c r="C41" s="11" t="str">
        <f>county!GM36</f>
        <v>Yes</v>
      </c>
      <c r="D41" s="247">
        <f>county!GN36</f>
        <v>475</v>
      </c>
      <c r="E41" s="247">
        <f>county!GO36</f>
        <v>46</v>
      </c>
      <c r="F41" s="247">
        <f>county!GP36</f>
        <v>3910</v>
      </c>
      <c r="G41" s="247">
        <f>county!GQ36</f>
        <v>25337</v>
      </c>
      <c r="H41" s="247">
        <f>county!GR36</f>
        <v>24</v>
      </c>
      <c r="I41" s="247">
        <f>county!GS36</f>
        <v>2</v>
      </c>
      <c r="J41" s="247">
        <f>county!GT36</f>
        <v>25</v>
      </c>
      <c r="K41" s="247">
        <f>county!GU36</f>
        <v>3134</v>
      </c>
      <c r="L41" s="67">
        <f t="shared" si="4"/>
        <v>499</v>
      </c>
      <c r="M41" s="67">
        <f t="shared" si="5"/>
        <v>48</v>
      </c>
      <c r="N41" s="8">
        <f t="shared" si="6"/>
        <v>3935</v>
      </c>
      <c r="O41" s="160">
        <f t="shared" si="7"/>
        <v>28471</v>
      </c>
    </row>
    <row r="42" spans="1:15" x14ac:dyDescent="0.2">
      <c r="A42" s="116" t="str">
        <f>county!A37</f>
        <v>NC0104</v>
      </c>
      <c r="B42" s="116" t="str">
        <f>county!B37</f>
        <v>Chatham</v>
      </c>
      <c r="C42" s="11" t="str">
        <f>county!GM37</f>
        <v>No</v>
      </c>
      <c r="D42" s="247">
        <f>county!GN37</f>
        <v>365</v>
      </c>
      <c r="E42" s="247">
        <f>county!GO37</f>
        <v>105</v>
      </c>
      <c r="F42" s="247">
        <f>county!GP37</f>
        <v>4028</v>
      </c>
      <c r="G42" s="247">
        <f>county!GQ37</f>
        <v>26822</v>
      </c>
      <c r="H42" s="247">
        <f>county!GR37</f>
        <v>49</v>
      </c>
      <c r="I42" s="247">
        <f>county!GS37</f>
        <v>7</v>
      </c>
      <c r="J42" s="247">
        <f>county!GT37</f>
        <v>95</v>
      </c>
      <c r="K42" s="247">
        <f>county!GU37</f>
        <v>2395</v>
      </c>
      <c r="L42" s="67">
        <f t="shared" si="4"/>
        <v>414</v>
      </c>
      <c r="M42" s="67">
        <f t="shared" si="5"/>
        <v>112</v>
      </c>
      <c r="N42" s="8">
        <f t="shared" si="6"/>
        <v>4123</v>
      </c>
      <c r="O42" s="160">
        <f t="shared" si="7"/>
        <v>29217</v>
      </c>
    </row>
    <row r="43" spans="1:15" x14ac:dyDescent="0.2">
      <c r="A43" s="116" t="str">
        <f>county!A38</f>
        <v>NC0057</v>
      </c>
      <c r="B43" s="116" t="str">
        <f>county!B38</f>
        <v>Sampson</v>
      </c>
      <c r="C43" s="11" t="str">
        <f>county!GM38</f>
        <v>Yes</v>
      </c>
      <c r="D43" s="247">
        <f>county!GN38</f>
        <v>380</v>
      </c>
      <c r="E43" s="247">
        <f>county!GO38</f>
        <v>24</v>
      </c>
      <c r="F43" s="247">
        <f>county!GP38</f>
        <v>946</v>
      </c>
      <c r="G43" s="247">
        <f>county!GQ38</f>
        <v>25035</v>
      </c>
      <c r="H43" s="247">
        <v>0</v>
      </c>
      <c r="I43" s="247">
        <v>0</v>
      </c>
      <c r="J43" s="247">
        <v>0</v>
      </c>
      <c r="K43" s="247">
        <f>county!GU38</f>
        <v>1592</v>
      </c>
      <c r="L43" s="67">
        <f t="shared" si="4"/>
        <v>380</v>
      </c>
      <c r="M43" s="67">
        <f t="shared" si="5"/>
        <v>24</v>
      </c>
      <c r="N43" s="8">
        <f t="shared" si="6"/>
        <v>946</v>
      </c>
      <c r="O43" s="160">
        <f t="shared" si="7"/>
        <v>26627</v>
      </c>
    </row>
    <row r="44" spans="1:15" x14ac:dyDescent="0.2">
      <c r="A44" s="116" t="str">
        <f>county!A39</f>
        <v>NC0033</v>
      </c>
      <c r="B44" s="116" t="str">
        <f>county!B39</f>
        <v>Franklin</v>
      </c>
      <c r="C44" s="11" t="str">
        <f>county!GM39</f>
        <v>No</v>
      </c>
      <c r="D44" s="247">
        <f>county!GN39</f>
        <v>0</v>
      </c>
      <c r="E44" s="247">
        <f>county!GO39</f>
        <v>62</v>
      </c>
      <c r="F44" s="247">
        <f>county!GP39</f>
        <v>1235</v>
      </c>
      <c r="G44" s="247">
        <v>0</v>
      </c>
      <c r="H44" s="247">
        <v>0</v>
      </c>
      <c r="I44" s="247">
        <v>0</v>
      </c>
      <c r="J44" s="247">
        <v>0</v>
      </c>
      <c r="K44" s="247">
        <v>0</v>
      </c>
      <c r="L44" s="67">
        <v>0</v>
      </c>
      <c r="M44" s="67">
        <f t="shared" si="5"/>
        <v>62</v>
      </c>
      <c r="N44" s="8">
        <f t="shared" si="6"/>
        <v>1235</v>
      </c>
      <c r="O44" s="160">
        <f t="shared" si="7"/>
        <v>0</v>
      </c>
    </row>
    <row r="45" spans="1:15" x14ac:dyDescent="0.2">
      <c r="A45" s="116" t="str">
        <f>county!A40</f>
        <v>NC0059</v>
      </c>
      <c r="B45" s="116" t="str">
        <f>county!B40</f>
        <v>Stanly</v>
      </c>
      <c r="C45" s="11" t="str">
        <f>county!GM40</f>
        <v>Yes</v>
      </c>
      <c r="D45" s="247">
        <f>county!GN40</f>
        <v>738</v>
      </c>
      <c r="E45" s="247">
        <f>county!GO40</f>
        <v>42</v>
      </c>
      <c r="F45" s="247">
        <f>county!GP40</f>
        <v>1552</v>
      </c>
      <c r="G45" s="247">
        <f>county!GQ40</f>
        <v>20703</v>
      </c>
      <c r="H45" s="247">
        <f>county!GR40</f>
        <v>89</v>
      </c>
      <c r="I45" s="247">
        <f>county!GS40</f>
        <v>3</v>
      </c>
      <c r="J45" s="247">
        <f>county!GT40</f>
        <v>27</v>
      </c>
      <c r="K45" s="247">
        <f>county!GU40</f>
        <v>1814</v>
      </c>
      <c r="L45" s="67">
        <f t="shared" si="4"/>
        <v>827</v>
      </c>
      <c r="M45" s="67">
        <f t="shared" si="5"/>
        <v>45</v>
      </c>
      <c r="N45" s="8">
        <f t="shared" si="6"/>
        <v>1579</v>
      </c>
      <c r="O45" s="160">
        <f t="shared" si="7"/>
        <v>22517</v>
      </c>
    </row>
    <row r="46" spans="1:15" x14ac:dyDescent="0.2">
      <c r="A46" s="116" t="str">
        <f>county!A41</f>
        <v>NC0029</v>
      </c>
      <c r="B46" s="116" t="str">
        <f>county!B41</f>
        <v>Duplin</v>
      </c>
      <c r="C46" s="11" t="str">
        <f>county!GM41</f>
        <v>Yes</v>
      </c>
      <c r="D46" s="247">
        <f>county!GN41</f>
        <v>95</v>
      </c>
      <c r="E46" s="247">
        <f>county!GO41</f>
        <v>23</v>
      </c>
      <c r="F46" s="247">
        <f>county!GP41</f>
        <v>404</v>
      </c>
      <c r="G46" s="247">
        <f>county!GQ41</f>
        <v>7528</v>
      </c>
      <c r="H46" s="247">
        <v>0</v>
      </c>
      <c r="I46" s="247">
        <v>0</v>
      </c>
      <c r="J46" s="247">
        <v>0</v>
      </c>
      <c r="K46" s="247">
        <v>0</v>
      </c>
      <c r="L46" s="67">
        <f t="shared" si="4"/>
        <v>95</v>
      </c>
      <c r="M46" s="67">
        <f t="shared" si="5"/>
        <v>23</v>
      </c>
      <c r="N46" s="8">
        <f t="shared" si="6"/>
        <v>404</v>
      </c>
      <c r="O46" s="160">
        <f t="shared" si="7"/>
        <v>7528</v>
      </c>
    </row>
    <row r="47" spans="1:15" x14ac:dyDescent="0.2">
      <c r="A47" s="116" t="str">
        <f>county!A42</f>
        <v>NC0038</v>
      </c>
      <c r="B47" s="116" t="str">
        <f>county!B42</f>
        <v>Haywood</v>
      </c>
      <c r="C47" s="11" t="str">
        <f>county!GM42</f>
        <v>Yes</v>
      </c>
      <c r="D47" s="247">
        <f>county!GN42</f>
        <v>273</v>
      </c>
      <c r="E47" s="247">
        <f>county!GO42</f>
        <v>18</v>
      </c>
      <c r="F47" s="247">
        <f>county!GP42</f>
        <v>1262</v>
      </c>
      <c r="G47" s="247">
        <f>county!GQ42</f>
        <v>22715</v>
      </c>
      <c r="H47" s="247">
        <f>county!GR42</f>
        <v>58</v>
      </c>
      <c r="I47" s="247">
        <f>county!GS42</f>
        <v>8</v>
      </c>
      <c r="J47" s="247">
        <f>county!GT42</f>
        <v>94</v>
      </c>
      <c r="K47" s="247">
        <f>county!GU42</f>
        <v>2595</v>
      </c>
      <c r="L47" s="67">
        <f t="shared" si="4"/>
        <v>331</v>
      </c>
      <c r="M47" s="67">
        <f t="shared" si="5"/>
        <v>26</v>
      </c>
      <c r="N47" s="8">
        <f t="shared" si="6"/>
        <v>1356</v>
      </c>
      <c r="O47" s="160">
        <f t="shared" si="7"/>
        <v>25310</v>
      </c>
    </row>
    <row r="48" spans="1:15" x14ac:dyDescent="0.2">
      <c r="A48" s="116" t="str">
        <f>county!A43</f>
        <v>NC0042</v>
      </c>
      <c r="B48" s="116" t="str">
        <f>county!B43</f>
        <v>Lee</v>
      </c>
      <c r="C48" s="11" t="str">
        <f>county!GM43</f>
        <v>Yes</v>
      </c>
      <c r="D48" s="247">
        <f>county!GN43</f>
        <v>322</v>
      </c>
      <c r="E48" s="247">
        <f>county!GO43</f>
        <v>17</v>
      </c>
      <c r="F48" s="247">
        <f>county!GP43</f>
        <v>410</v>
      </c>
      <c r="G48" s="247">
        <f>county!GQ43</f>
        <v>2794</v>
      </c>
      <c r="H48" s="247">
        <f>county!GR43</f>
        <v>17</v>
      </c>
      <c r="I48" s="247">
        <f>county!GS43</f>
        <v>6</v>
      </c>
      <c r="J48" s="247">
        <f>county!GT43</f>
        <v>17</v>
      </c>
      <c r="K48" s="247">
        <f>county!GU43</f>
        <v>90</v>
      </c>
      <c r="L48" s="67">
        <f t="shared" si="4"/>
        <v>339</v>
      </c>
      <c r="M48" s="67">
        <f t="shared" si="5"/>
        <v>23</v>
      </c>
      <c r="N48" s="8">
        <f t="shared" si="6"/>
        <v>427</v>
      </c>
      <c r="O48" s="160">
        <f t="shared" si="7"/>
        <v>2884</v>
      </c>
    </row>
    <row r="49" spans="1:15" x14ac:dyDescent="0.2">
      <c r="A49" s="116" t="str">
        <f>county!A44</f>
        <v>NC0025</v>
      </c>
      <c r="B49" s="116" t="str">
        <f>county!B44</f>
        <v>Columbus</v>
      </c>
      <c r="C49" s="11" t="str">
        <f>county!GM44</f>
        <v>No</v>
      </c>
      <c r="D49" s="247">
        <f>county!GN44</f>
        <v>229</v>
      </c>
      <c r="E49" s="247">
        <f>county!GO44</f>
        <v>43</v>
      </c>
      <c r="F49" s="247">
        <f>county!GP44</f>
        <v>1086</v>
      </c>
      <c r="G49" s="247">
        <f>county!GQ44</f>
        <v>14198</v>
      </c>
      <c r="H49" s="247">
        <f>county!GR44</f>
        <v>23</v>
      </c>
      <c r="I49" s="247">
        <f>county!GS44</f>
        <v>6</v>
      </c>
      <c r="J49" s="247">
        <f>county!GT44</f>
        <v>18</v>
      </c>
      <c r="K49" s="247">
        <v>0</v>
      </c>
      <c r="L49" s="67">
        <f t="shared" si="4"/>
        <v>252</v>
      </c>
      <c r="M49" s="67">
        <f t="shared" si="5"/>
        <v>49</v>
      </c>
      <c r="N49" s="8">
        <f t="shared" si="6"/>
        <v>1104</v>
      </c>
      <c r="O49" s="160">
        <f t="shared" si="7"/>
        <v>14198</v>
      </c>
    </row>
    <row r="50" spans="1:15" x14ac:dyDescent="0.2">
      <c r="A50" s="116" t="str">
        <f>county!A45</f>
        <v>NC0034</v>
      </c>
      <c r="B50" s="116" t="str">
        <f>county!B45</f>
        <v>Granville</v>
      </c>
      <c r="C50" s="11" t="str">
        <f>county!GM45</f>
        <v>Yes</v>
      </c>
      <c r="D50" s="247">
        <f>county!GN45</f>
        <v>492</v>
      </c>
      <c r="E50" s="247">
        <f>county!GO45</f>
        <v>47</v>
      </c>
      <c r="F50" s="247">
        <f>county!GP45</f>
        <v>2661</v>
      </c>
      <c r="G50" s="247">
        <f>county!GQ45</f>
        <v>10075</v>
      </c>
      <c r="H50" s="247">
        <f>county!GR45</f>
        <v>149</v>
      </c>
      <c r="I50" s="247">
        <f>county!GS45</f>
        <v>13</v>
      </c>
      <c r="J50" s="247">
        <f>county!GT45</f>
        <v>140</v>
      </c>
      <c r="K50" s="247">
        <f>county!GU45</f>
        <v>2152</v>
      </c>
      <c r="L50" s="67">
        <f t="shared" si="4"/>
        <v>641</v>
      </c>
      <c r="M50" s="67">
        <f t="shared" si="5"/>
        <v>60</v>
      </c>
      <c r="N50" s="8">
        <f t="shared" si="6"/>
        <v>2801</v>
      </c>
      <c r="O50" s="160">
        <f t="shared" si="7"/>
        <v>12227</v>
      </c>
    </row>
    <row r="51" spans="1:15" x14ac:dyDescent="0.2">
      <c r="A51" s="116" t="str">
        <f>county!A46</f>
        <v>NC0031</v>
      </c>
      <c r="B51" s="116" t="str">
        <f>county!B46</f>
        <v>Edgecombe</v>
      </c>
      <c r="C51" s="11" t="str">
        <f>county!GM46</f>
        <v>Yes</v>
      </c>
      <c r="D51" s="247">
        <f>county!GN46</f>
        <v>579</v>
      </c>
      <c r="E51" s="247">
        <f>county!GO46</f>
        <v>79</v>
      </c>
      <c r="F51" s="247">
        <f>county!GP46</f>
        <v>2851</v>
      </c>
      <c r="G51" s="247">
        <f>county!GQ46</f>
        <v>6798</v>
      </c>
      <c r="H51" s="247">
        <f>county!GR46</f>
        <v>123</v>
      </c>
      <c r="I51" s="247">
        <f>county!GS46</f>
        <v>52</v>
      </c>
      <c r="J51" s="247">
        <f>county!GT46</f>
        <v>665</v>
      </c>
      <c r="K51" s="247">
        <v>0</v>
      </c>
      <c r="L51" s="67">
        <f t="shared" si="4"/>
        <v>702</v>
      </c>
      <c r="M51" s="67">
        <f t="shared" si="5"/>
        <v>131</v>
      </c>
      <c r="N51" s="8">
        <f t="shared" si="6"/>
        <v>3516</v>
      </c>
      <c r="O51" s="160">
        <f t="shared" si="7"/>
        <v>6798</v>
      </c>
    </row>
    <row r="52" spans="1:15" x14ac:dyDescent="0.2">
      <c r="A52" s="116" t="str">
        <f>county!A47</f>
        <v>NC0049</v>
      </c>
      <c r="B52" s="116" t="str">
        <f>county!B47</f>
        <v>Pender</v>
      </c>
      <c r="C52" s="11" t="str">
        <f>county!GM47</f>
        <v>Yes</v>
      </c>
      <c r="D52" s="247">
        <f>county!GN47</f>
        <v>390</v>
      </c>
      <c r="E52" s="247">
        <f>county!GO47</f>
        <v>106</v>
      </c>
      <c r="F52" s="247">
        <f>county!GP47</f>
        <v>2550</v>
      </c>
      <c r="G52" s="247">
        <f>county!GQ47</f>
        <v>20158</v>
      </c>
      <c r="H52" s="247">
        <v>0</v>
      </c>
      <c r="I52" s="247">
        <v>0</v>
      </c>
      <c r="J52" s="247">
        <v>0</v>
      </c>
      <c r="K52" s="247">
        <v>0</v>
      </c>
      <c r="L52" s="67">
        <f t="shared" si="4"/>
        <v>390</v>
      </c>
      <c r="M52" s="67">
        <f t="shared" si="5"/>
        <v>106</v>
      </c>
      <c r="N52" s="8">
        <f t="shared" si="6"/>
        <v>2550</v>
      </c>
      <c r="O52" s="160">
        <f t="shared" si="7"/>
        <v>20158</v>
      </c>
    </row>
    <row r="53" spans="1:15" x14ac:dyDescent="0.2">
      <c r="A53" s="116" t="str">
        <f>county!A48</f>
        <v>NC0062</v>
      </c>
      <c r="B53" s="116" t="str">
        <f>county!B48</f>
        <v>Vance (Perry)</v>
      </c>
      <c r="C53" s="11" t="str">
        <f>county!GM48</f>
        <v>Yes</v>
      </c>
      <c r="D53" s="247">
        <f>county!GN48</f>
        <v>497</v>
      </c>
      <c r="E53" s="247">
        <f>county!GO48</f>
        <v>33</v>
      </c>
      <c r="F53" s="247">
        <f>county!GP48</f>
        <v>804</v>
      </c>
      <c r="G53" s="247">
        <f>county!GQ48</f>
        <v>12088</v>
      </c>
      <c r="H53" s="247">
        <f>county!GR48</f>
        <v>125</v>
      </c>
      <c r="I53" s="247">
        <f>county!GS48</f>
        <v>4</v>
      </c>
      <c r="J53" s="247">
        <f>county!GT48</f>
        <v>71</v>
      </c>
      <c r="K53" s="247">
        <f>county!GU48</f>
        <v>2449</v>
      </c>
      <c r="L53" s="67">
        <f t="shared" si="4"/>
        <v>622</v>
      </c>
      <c r="M53" s="67">
        <f t="shared" si="5"/>
        <v>37</v>
      </c>
      <c r="N53" s="8">
        <f t="shared" si="6"/>
        <v>875</v>
      </c>
      <c r="O53" s="160">
        <f t="shared" si="7"/>
        <v>14537</v>
      </c>
    </row>
    <row r="54" spans="1:15" x14ac:dyDescent="0.2">
      <c r="A54" s="116" t="str">
        <f>county!A49</f>
        <v>NC0044</v>
      </c>
      <c r="B54" s="116" t="str">
        <f>county!B49</f>
        <v>McDowell</v>
      </c>
      <c r="C54" s="11" t="str">
        <f>county!GM49</f>
        <v>No</v>
      </c>
      <c r="D54" s="247">
        <f>county!GN49</f>
        <v>369</v>
      </c>
      <c r="E54" s="247">
        <f>county!GO49</f>
        <v>27</v>
      </c>
      <c r="F54" s="247">
        <f>county!GP49</f>
        <v>1462</v>
      </c>
      <c r="G54" s="247">
        <f>county!GQ49</f>
        <v>12918</v>
      </c>
      <c r="H54" s="247">
        <f>county!GR49</f>
        <v>34</v>
      </c>
      <c r="I54" s="247">
        <f>county!GS49</f>
        <v>8</v>
      </c>
      <c r="J54" s="247">
        <f>county!GT49</f>
        <v>110</v>
      </c>
      <c r="K54" s="247">
        <f>county!GU49</f>
        <v>2485</v>
      </c>
      <c r="L54" s="67">
        <f t="shared" si="4"/>
        <v>403</v>
      </c>
      <c r="M54" s="67">
        <f t="shared" si="5"/>
        <v>35</v>
      </c>
      <c r="N54" s="8">
        <f t="shared" si="6"/>
        <v>1572</v>
      </c>
      <c r="O54" s="160">
        <f t="shared" si="7"/>
        <v>15403</v>
      </c>
    </row>
    <row r="55" spans="1:15" x14ac:dyDescent="0.2">
      <c r="A55" s="116" t="str">
        <f>county!A50</f>
        <v>NC0028</v>
      </c>
      <c r="B55" s="116" t="str">
        <f>county!B50</f>
        <v>Davie</v>
      </c>
      <c r="C55" s="11" t="str">
        <f>county!GM50</f>
        <v>Yes</v>
      </c>
      <c r="D55" s="247">
        <f>county!GN50</f>
        <v>241</v>
      </c>
      <c r="E55" s="247">
        <f>county!GO50</f>
        <v>23</v>
      </c>
      <c r="F55" s="247">
        <f>county!GP50</f>
        <v>445</v>
      </c>
      <c r="G55" s="247">
        <f>county!GQ50</f>
        <v>11090</v>
      </c>
      <c r="H55" s="247">
        <f>county!GR50</f>
        <v>87</v>
      </c>
      <c r="I55" s="247">
        <f>county!GS50</f>
        <v>23</v>
      </c>
      <c r="J55" s="247">
        <f>county!GT50</f>
        <v>445</v>
      </c>
      <c r="K55" s="247">
        <f>county!GU50</f>
        <v>1219</v>
      </c>
      <c r="L55" s="67">
        <f t="shared" si="4"/>
        <v>328</v>
      </c>
      <c r="M55" s="67">
        <f t="shared" si="5"/>
        <v>46</v>
      </c>
      <c r="N55" s="8">
        <f t="shared" si="6"/>
        <v>890</v>
      </c>
      <c r="O55" s="160">
        <f t="shared" si="7"/>
        <v>12309</v>
      </c>
    </row>
    <row r="56" spans="1:15" x14ac:dyDescent="0.2">
      <c r="A56" s="116" t="str">
        <f>county!A51</f>
        <v>NC0109</v>
      </c>
      <c r="B56" s="116" t="str">
        <f>county!B51</f>
        <v>Person</v>
      </c>
      <c r="C56" s="11" t="str">
        <f>county!GM51</f>
        <v>Yes</v>
      </c>
      <c r="D56" s="247">
        <f>county!GN51</f>
        <v>150</v>
      </c>
      <c r="E56" s="247">
        <f>county!GO51</f>
        <v>44</v>
      </c>
      <c r="F56" s="247">
        <f>county!GP51</f>
        <v>1224</v>
      </c>
      <c r="G56" s="247">
        <f>county!GQ51</f>
        <v>5693</v>
      </c>
      <c r="H56" s="247">
        <f>county!GR51</f>
        <v>2</v>
      </c>
      <c r="I56" s="247">
        <f>county!GS51</f>
        <v>8</v>
      </c>
      <c r="J56" s="247">
        <f>county!GT51</f>
        <v>43</v>
      </c>
      <c r="K56" s="247">
        <f>county!GU51</f>
        <v>507</v>
      </c>
      <c r="L56" s="67">
        <f t="shared" si="4"/>
        <v>152</v>
      </c>
      <c r="M56" s="67">
        <f t="shared" si="5"/>
        <v>52</v>
      </c>
      <c r="N56" s="8">
        <f t="shared" si="6"/>
        <v>1267</v>
      </c>
      <c r="O56" s="160">
        <f t="shared" si="7"/>
        <v>6200</v>
      </c>
    </row>
    <row r="57" spans="1:15" x14ac:dyDescent="0.2">
      <c r="A57" s="116" t="str">
        <f>county!A52</f>
        <v>NC0036</v>
      </c>
      <c r="B57" s="116" t="str">
        <f>county!B52</f>
        <v>Halifax</v>
      </c>
      <c r="C57" s="11" t="str">
        <f>county!GM52</f>
        <v>Yes</v>
      </c>
      <c r="D57" s="247">
        <f>county!GN52</f>
        <v>315</v>
      </c>
      <c r="E57" s="247">
        <f>county!GO52</f>
        <v>169</v>
      </c>
      <c r="F57" s="247">
        <f>county!GP52</f>
        <v>134</v>
      </c>
      <c r="G57" s="247">
        <f>county!GQ52</f>
        <v>1920</v>
      </c>
      <c r="H57" s="247">
        <f>county!GR52</f>
        <v>5</v>
      </c>
      <c r="I57" s="247">
        <f>county!GS52</f>
        <v>5</v>
      </c>
      <c r="J57" s="247">
        <f>county!GT52</f>
        <v>18</v>
      </c>
      <c r="K57" s="247">
        <f>county!GU52</f>
        <v>20</v>
      </c>
      <c r="L57" s="67">
        <f t="shared" si="4"/>
        <v>320</v>
      </c>
      <c r="M57" s="67">
        <f t="shared" si="5"/>
        <v>174</v>
      </c>
      <c r="N57" s="8">
        <f t="shared" si="6"/>
        <v>152</v>
      </c>
      <c r="O57" s="160">
        <f t="shared" si="7"/>
        <v>1940</v>
      </c>
    </row>
    <row r="58" spans="1:15" x14ac:dyDescent="0.2">
      <c r="A58" s="116" t="str">
        <f>county!A53</f>
        <v>NC0016</v>
      </c>
      <c r="B58" s="116" t="str">
        <f>county!B53</f>
        <v>Alexander</v>
      </c>
      <c r="C58" s="11" t="str">
        <f>county!GM53</f>
        <v>Yes</v>
      </c>
      <c r="D58" s="247">
        <f>county!GN53</f>
        <v>691</v>
      </c>
      <c r="E58" s="247">
        <f>county!GO53</f>
        <v>43</v>
      </c>
      <c r="F58" s="247">
        <f>county!GP53</f>
        <v>1362</v>
      </c>
      <c r="G58" s="247">
        <f>county!GQ53</f>
        <v>12339</v>
      </c>
      <c r="H58" s="247">
        <f>county!GR53</f>
        <v>129</v>
      </c>
      <c r="I58" s="247">
        <f>county!GS53</f>
        <v>2</v>
      </c>
      <c r="J58" s="247">
        <f>county!GT53</f>
        <v>37</v>
      </c>
      <c r="K58" s="247">
        <f>county!GU53</f>
        <v>1967</v>
      </c>
      <c r="L58" s="67">
        <f t="shared" si="4"/>
        <v>820</v>
      </c>
      <c r="M58" s="67">
        <f t="shared" si="5"/>
        <v>45</v>
      </c>
      <c r="N58" s="8">
        <f t="shared" si="6"/>
        <v>1399</v>
      </c>
      <c r="O58" s="160">
        <f t="shared" si="7"/>
        <v>14306</v>
      </c>
    </row>
    <row r="59" spans="1:15" x14ac:dyDescent="0.2">
      <c r="A59" s="116" t="str">
        <f>county!A54</f>
        <v>NC0058</v>
      </c>
      <c r="B59" s="116" t="str">
        <f>county!B54</f>
        <v>Scotland</v>
      </c>
      <c r="C59" s="11" t="str">
        <f>county!GM54</f>
        <v>No</v>
      </c>
      <c r="D59" s="247">
        <f>county!GN54</f>
        <v>138</v>
      </c>
      <c r="E59" s="247">
        <f>county!GO54</f>
        <v>13</v>
      </c>
      <c r="F59" s="247">
        <f>county!GP54</f>
        <v>2344</v>
      </c>
      <c r="G59" s="247">
        <f>county!GQ54</f>
        <v>4894</v>
      </c>
      <c r="H59" s="247">
        <f>county!GR54</f>
        <v>85</v>
      </c>
      <c r="I59" s="247">
        <f>county!GS54</f>
        <v>9</v>
      </c>
      <c r="J59" s="247">
        <f>county!GT54</f>
        <v>445</v>
      </c>
      <c r="K59" s="247">
        <f>county!GU54</f>
        <v>1372</v>
      </c>
      <c r="L59" s="67">
        <f t="shared" si="4"/>
        <v>223</v>
      </c>
      <c r="M59" s="67">
        <f t="shared" si="5"/>
        <v>22</v>
      </c>
      <c r="N59" s="8">
        <f t="shared" si="6"/>
        <v>2789</v>
      </c>
      <c r="O59" s="160">
        <f t="shared" si="7"/>
        <v>6266</v>
      </c>
    </row>
    <row r="60" spans="1:15" x14ac:dyDescent="0.2">
      <c r="A60" s="116" t="str">
        <f>county!A55</f>
        <v>NC0017</v>
      </c>
      <c r="B60" s="116" t="str">
        <f>county!B55</f>
        <v>Bladen</v>
      </c>
      <c r="C60" s="11" t="str">
        <f>county!GM55</f>
        <v>Yes</v>
      </c>
      <c r="D60" s="247">
        <f>county!GN55</f>
        <v>169</v>
      </c>
      <c r="E60" s="247">
        <f>county!GO55</f>
        <v>31</v>
      </c>
      <c r="F60" s="247">
        <f>county!GP55</f>
        <v>725</v>
      </c>
      <c r="G60" s="247">
        <f>county!GQ55</f>
        <v>3652</v>
      </c>
      <c r="H60" s="247">
        <f>county!GR55</f>
        <v>48</v>
      </c>
      <c r="I60" s="247">
        <f>county!GS55</f>
        <v>7</v>
      </c>
      <c r="J60" s="247">
        <f>county!GT55</f>
        <v>61</v>
      </c>
      <c r="K60" s="247">
        <v>0</v>
      </c>
      <c r="L60" s="67">
        <f t="shared" si="4"/>
        <v>217</v>
      </c>
      <c r="M60" s="67">
        <f t="shared" si="5"/>
        <v>38</v>
      </c>
      <c r="N60" s="8">
        <f t="shared" si="6"/>
        <v>786</v>
      </c>
      <c r="O60" s="160">
        <f t="shared" si="7"/>
        <v>3652</v>
      </c>
    </row>
    <row r="61" spans="1:15" x14ac:dyDescent="0.2">
      <c r="A61" s="116" t="str">
        <f>county!A56</f>
        <v>NC0060</v>
      </c>
      <c r="B61" s="116" t="str">
        <f>county!B56</f>
        <v>Transylvania</v>
      </c>
      <c r="C61" s="11" t="str">
        <f>county!GM56</f>
        <v>Yes</v>
      </c>
      <c r="D61" s="247">
        <f>county!GN56</f>
        <v>708</v>
      </c>
      <c r="E61" s="247">
        <f>county!GO56</f>
        <v>51</v>
      </c>
      <c r="F61" s="247">
        <f>county!GP56</f>
        <v>2394</v>
      </c>
      <c r="G61" s="247">
        <f>county!GQ56</f>
        <v>19132</v>
      </c>
      <c r="H61" s="247">
        <f>county!GR56</f>
        <v>93</v>
      </c>
      <c r="I61" s="247">
        <f>county!GS56</f>
        <v>24</v>
      </c>
      <c r="J61" s="247">
        <f>county!GT56</f>
        <v>235</v>
      </c>
      <c r="K61" s="247">
        <f>county!GU56</f>
        <v>4186</v>
      </c>
      <c r="L61" s="67">
        <f t="shared" si="4"/>
        <v>801</v>
      </c>
      <c r="M61" s="67">
        <f t="shared" si="5"/>
        <v>75</v>
      </c>
      <c r="N61" s="8">
        <f t="shared" si="6"/>
        <v>2629</v>
      </c>
      <c r="O61" s="160">
        <f t="shared" si="7"/>
        <v>23318</v>
      </c>
    </row>
    <row r="62" spans="1:15" x14ac:dyDescent="0.2">
      <c r="A62" s="116" t="str">
        <f>county!A57</f>
        <v>NC0107</v>
      </c>
      <c r="B62" s="116" t="str">
        <f>county!B57</f>
        <v>Caswell</v>
      </c>
      <c r="C62" s="11" t="str">
        <f>county!GM57</f>
        <v>Yes</v>
      </c>
      <c r="D62" s="247">
        <f>county!GN57</f>
        <v>502</v>
      </c>
      <c r="E62" s="247">
        <f>county!GO57</f>
        <v>7</v>
      </c>
      <c r="F62" s="247">
        <f>county!GP57</f>
        <v>1227</v>
      </c>
      <c r="G62" s="247">
        <f>county!GQ57</f>
        <v>7513</v>
      </c>
      <c r="H62" s="247">
        <f>county!GR57</f>
        <v>50</v>
      </c>
      <c r="I62" s="247">
        <f>county!GS57</f>
        <v>1</v>
      </c>
      <c r="J62" s="247">
        <f>county!GT57</f>
        <v>37</v>
      </c>
      <c r="K62" s="247">
        <f>county!GU57</f>
        <v>903</v>
      </c>
      <c r="L62" s="67">
        <f t="shared" si="4"/>
        <v>552</v>
      </c>
      <c r="M62" s="67">
        <f t="shared" si="5"/>
        <v>8</v>
      </c>
      <c r="N62" s="8">
        <f t="shared" si="6"/>
        <v>1264</v>
      </c>
      <c r="O62" s="160">
        <f t="shared" si="7"/>
        <v>8416</v>
      </c>
    </row>
    <row r="63" spans="1:15" x14ac:dyDescent="0.2">
      <c r="A63" s="116" t="str">
        <f>county!A58</f>
        <v>NC0043</v>
      </c>
      <c r="B63" s="116" t="str">
        <f>county!B58</f>
        <v>Madison</v>
      </c>
      <c r="C63" s="11" t="str">
        <f>county!GM58</f>
        <v>Yes</v>
      </c>
      <c r="D63" s="247">
        <f>county!GN58</f>
        <v>423</v>
      </c>
      <c r="E63" s="247">
        <f>county!GO58</f>
        <v>19</v>
      </c>
      <c r="F63" s="247">
        <f>county!GP58</f>
        <v>997</v>
      </c>
      <c r="G63" s="247">
        <f>county!GQ58</f>
        <v>2292</v>
      </c>
      <c r="H63" s="247">
        <v>0</v>
      </c>
      <c r="I63" s="247">
        <v>0</v>
      </c>
      <c r="J63" s="247">
        <v>0</v>
      </c>
      <c r="K63" s="247">
        <f>county!GU58</f>
        <v>971</v>
      </c>
      <c r="L63" s="67">
        <f t="shared" si="4"/>
        <v>423</v>
      </c>
      <c r="M63" s="67">
        <f t="shared" si="5"/>
        <v>19</v>
      </c>
      <c r="N63" s="8">
        <f t="shared" si="6"/>
        <v>997</v>
      </c>
      <c r="O63" s="160">
        <f t="shared" si="7"/>
        <v>3263</v>
      </c>
    </row>
    <row r="64" spans="1:15" x14ac:dyDescent="0.2">
      <c r="A64" s="116" t="str">
        <f>county!A59</f>
        <v>NC0101</v>
      </c>
      <c r="B64" s="116" t="str">
        <f>county!B59</f>
        <v>Warren</v>
      </c>
      <c r="C64" s="11" t="str">
        <f>county!GM59</f>
        <v>Yes</v>
      </c>
      <c r="D64" s="247">
        <f>county!GN59</f>
        <v>178</v>
      </c>
      <c r="E64" s="247">
        <f>county!GO59</f>
        <v>16</v>
      </c>
      <c r="F64" s="247">
        <f>county!GP59</f>
        <v>756</v>
      </c>
      <c r="G64" s="247">
        <f>county!GQ59</f>
        <v>6177</v>
      </c>
      <c r="H64" s="247">
        <f>county!GR59</f>
        <v>69</v>
      </c>
      <c r="I64" s="247">
        <f>county!GS59</f>
        <v>8</v>
      </c>
      <c r="J64" s="247">
        <f>county!GT59</f>
        <v>431</v>
      </c>
      <c r="K64" s="247">
        <f>county!GU59</f>
        <v>794</v>
      </c>
      <c r="L64" s="67">
        <f t="shared" si="4"/>
        <v>247</v>
      </c>
      <c r="M64" s="67">
        <f t="shared" si="5"/>
        <v>24</v>
      </c>
      <c r="N64" s="8">
        <f t="shared" si="6"/>
        <v>1187</v>
      </c>
      <c r="O64" s="160">
        <f t="shared" si="7"/>
        <v>6971</v>
      </c>
    </row>
    <row r="65" spans="1:15" x14ac:dyDescent="0.2">
      <c r="A65" s="116" t="str">
        <f>county!A60</f>
        <v>NC0051</v>
      </c>
      <c r="B65" s="116" t="str">
        <f>county!B60</f>
        <v>Polk</v>
      </c>
      <c r="C65" s="11" t="str">
        <f>county!GM60</f>
        <v>Yes</v>
      </c>
      <c r="D65" s="247">
        <f>county!GN60</f>
        <v>128</v>
      </c>
      <c r="E65" s="247">
        <f>county!GO60</f>
        <v>11</v>
      </c>
      <c r="F65" s="247">
        <f>county!GP60</f>
        <v>479</v>
      </c>
      <c r="G65" s="247">
        <f>county!GQ60</f>
        <v>6639</v>
      </c>
      <c r="H65" s="247">
        <v>0</v>
      </c>
      <c r="I65" s="247">
        <v>0</v>
      </c>
      <c r="J65" s="247">
        <v>0</v>
      </c>
      <c r="K65" s="247">
        <f>county!GU60</f>
        <v>1057</v>
      </c>
      <c r="L65" s="67">
        <f t="shared" si="4"/>
        <v>128</v>
      </c>
      <c r="M65" s="67">
        <f t="shared" si="5"/>
        <v>11</v>
      </c>
      <c r="N65" s="8">
        <f t="shared" si="6"/>
        <v>479</v>
      </c>
      <c r="O65" s="160">
        <f t="shared" si="7"/>
        <v>7696</v>
      </c>
    </row>
    <row r="66" spans="1:15" ht="13.5" thickBot="1" x14ac:dyDescent="0.25">
      <c r="A66" s="687" t="s">
        <v>3033</v>
      </c>
      <c r="B66" s="688"/>
      <c r="C66" s="613"/>
      <c r="D66" s="163">
        <f>SUM(D8:D65)</f>
        <v>106749</v>
      </c>
      <c r="E66" s="163">
        <f t="shared" ref="E66:O66" si="8">SUM(E8:E65)</f>
        <v>12234</v>
      </c>
      <c r="F66" s="163">
        <f t="shared" si="8"/>
        <v>400335</v>
      </c>
      <c r="G66" s="163">
        <f t="shared" si="8"/>
        <v>5018809</v>
      </c>
      <c r="H66" s="163">
        <f t="shared" si="8"/>
        <v>18162</v>
      </c>
      <c r="I66" s="163">
        <f t="shared" si="8"/>
        <v>1742</v>
      </c>
      <c r="J66" s="163">
        <f t="shared" si="8"/>
        <v>22755</v>
      </c>
      <c r="K66" s="163">
        <f t="shared" si="8"/>
        <v>570870</v>
      </c>
      <c r="L66" s="163">
        <f t="shared" si="8"/>
        <v>124911</v>
      </c>
      <c r="M66" s="163">
        <f t="shared" si="8"/>
        <v>13976</v>
      </c>
      <c r="N66" s="163">
        <f t="shared" si="8"/>
        <v>423090</v>
      </c>
      <c r="O66" s="163">
        <f t="shared" si="8"/>
        <v>5589679</v>
      </c>
    </row>
    <row r="67" spans="1:15" ht="14.25" thickTop="1" thickBot="1" x14ac:dyDescent="0.25">
      <c r="A67" s="676" t="s">
        <v>2886</v>
      </c>
      <c r="B67" s="677"/>
      <c r="C67" s="317"/>
      <c r="D67" s="385"/>
      <c r="E67" s="385"/>
      <c r="F67" s="385"/>
      <c r="G67" s="385"/>
      <c r="H67" s="385"/>
      <c r="I67" s="385"/>
      <c r="J67" s="385"/>
      <c r="K67" s="385"/>
      <c r="L67" s="385"/>
      <c r="M67" s="385"/>
      <c r="N67" s="385"/>
      <c r="O67" s="385"/>
    </row>
    <row r="68" spans="1:15" ht="13.5" thickTop="1" x14ac:dyDescent="0.2">
      <c r="A68" s="121" t="str">
        <f>regional!A3</f>
        <v>NC0015</v>
      </c>
      <c r="B68" s="121" t="str">
        <f>regional!B3</f>
        <v>Sandhill</v>
      </c>
      <c r="C68" s="6" t="str">
        <f>regional!GM3</f>
        <v>Yes</v>
      </c>
      <c r="D68" s="247">
        <f>regional!GN3</f>
        <v>1693</v>
      </c>
      <c r="E68" s="247">
        <f>regional!GO3</f>
        <v>156</v>
      </c>
      <c r="F68" s="247">
        <f>regional!GP3</f>
        <v>9959</v>
      </c>
      <c r="G68" s="247">
        <f>regional!GQ3</f>
        <v>42648</v>
      </c>
      <c r="H68" s="247">
        <f>regional!GR3</f>
        <v>352</v>
      </c>
      <c r="I68" s="247">
        <f>regional!GS3</f>
        <v>30</v>
      </c>
      <c r="J68" s="247">
        <f>regional!GT3</f>
        <v>444</v>
      </c>
      <c r="K68" s="247">
        <f>regional!GU3</f>
        <v>5581</v>
      </c>
      <c r="L68" s="67">
        <f>D68+H68</f>
        <v>2045</v>
      </c>
      <c r="M68" s="67">
        <f>E68+I68</f>
        <v>186</v>
      </c>
      <c r="N68" s="8">
        <f>F68+J68</f>
        <v>10403</v>
      </c>
      <c r="O68" s="160">
        <f>G68+K68</f>
        <v>48229</v>
      </c>
    </row>
    <row r="69" spans="1:15" x14ac:dyDescent="0.2">
      <c r="A69" s="121" t="str">
        <f>regional!A4</f>
        <v>NC0006</v>
      </c>
      <c r="B69" s="121" t="str">
        <f>regional!B4</f>
        <v>CPC</v>
      </c>
      <c r="C69" s="6" t="str">
        <f>regional!GM4</f>
        <v>Yes</v>
      </c>
      <c r="D69" s="247">
        <f>regional!GN4</f>
        <v>1765</v>
      </c>
      <c r="E69" s="247">
        <f>regional!GO4</f>
        <v>164</v>
      </c>
      <c r="F69" s="247">
        <f>regional!GP4</f>
        <v>5291</v>
      </c>
      <c r="G69" s="247">
        <f>regional!GQ4</f>
        <v>33523</v>
      </c>
      <c r="H69" s="247">
        <f>regional!GR4</f>
        <v>237</v>
      </c>
      <c r="I69" s="247">
        <f>regional!GS4</f>
        <v>64</v>
      </c>
      <c r="J69" s="247">
        <f>regional!GT4</f>
        <v>993</v>
      </c>
      <c r="K69" s="247">
        <f>regional!GU4</f>
        <v>3201</v>
      </c>
      <c r="L69" s="67">
        <f t="shared" ref="L69:L79" si="9">D69+H69</f>
        <v>2002</v>
      </c>
      <c r="M69" s="67">
        <f t="shared" ref="M69:M79" si="10">E69+I69</f>
        <v>228</v>
      </c>
      <c r="N69" s="8">
        <f t="shared" ref="N69:N79" si="11">F69+J69</f>
        <v>6284</v>
      </c>
      <c r="O69" s="160">
        <f t="shared" ref="O69:O79" si="12">G69+K69</f>
        <v>36724</v>
      </c>
    </row>
    <row r="70" spans="1:15" x14ac:dyDescent="0.2">
      <c r="A70" s="121" t="str">
        <f>regional!A5</f>
        <v>NC0013</v>
      </c>
      <c r="B70" s="121" t="str">
        <f>regional!B5</f>
        <v>Northwestern</v>
      </c>
      <c r="C70" s="6" t="str">
        <f>regional!GM5</f>
        <v>Yes</v>
      </c>
      <c r="D70" s="247">
        <f>regional!GN5</f>
        <v>3266</v>
      </c>
      <c r="E70" s="247">
        <f>regional!GO5</f>
        <v>267</v>
      </c>
      <c r="F70" s="247">
        <f>regional!GP5</f>
        <v>14661</v>
      </c>
      <c r="G70" s="247">
        <f>regional!GQ5</f>
        <v>48053</v>
      </c>
      <c r="H70" s="247">
        <f>regional!GR5</f>
        <v>335</v>
      </c>
      <c r="I70" s="247">
        <f>regional!GS5</f>
        <v>61</v>
      </c>
      <c r="J70" s="247">
        <f>regional!GT5</f>
        <v>727</v>
      </c>
      <c r="K70" s="247">
        <f>regional!GU5</f>
        <v>7159</v>
      </c>
      <c r="L70" s="67">
        <f t="shared" si="9"/>
        <v>3601</v>
      </c>
      <c r="M70" s="67">
        <f t="shared" si="10"/>
        <v>328</v>
      </c>
      <c r="N70" s="8">
        <f t="shared" si="11"/>
        <v>15388</v>
      </c>
      <c r="O70" s="160">
        <f t="shared" si="12"/>
        <v>55212</v>
      </c>
    </row>
    <row r="71" spans="1:15" x14ac:dyDescent="0.2">
      <c r="A71" s="121" t="str">
        <f>regional!A6</f>
        <v>NC0002</v>
      </c>
      <c r="B71" s="121" t="str">
        <f>regional!B6</f>
        <v>Appalachian</v>
      </c>
      <c r="C71" s="6" t="str">
        <f>regional!GM6</f>
        <v>Yes</v>
      </c>
      <c r="D71" s="247">
        <f>regional!GN6</f>
        <v>1613</v>
      </c>
      <c r="E71" s="247">
        <f>regional!GO6</f>
        <v>237</v>
      </c>
      <c r="F71" s="247">
        <f>regional!GP6</f>
        <v>6905</v>
      </c>
      <c r="G71" s="247">
        <f>regional!GQ6</f>
        <v>69315</v>
      </c>
      <c r="H71" s="247">
        <f>regional!GR6</f>
        <v>282</v>
      </c>
      <c r="I71" s="247">
        <f>regional!GS6</f>
        <v>45</v>
      </c>
      <c r="J71" s="247">
        <f>regional!GT6</f>
        <v>866</v>
      </c>
      <c r="K71" s="247">
        <f>regional!GU6</f>
        <v>11271</v>
      </c>
      <c r="L71" s="67">
        <f t="shared" si="9"/>
        <v>1895</v>
      </c>
      <c r="M71" s="67">
        <f t="shared" si="10"/>
        <v>282</v>
      </c>
      <c r="N71" s="8">
        <f t="shared" si="11"/>
        <v>7771</v>
      </c>
      <c r="O71" s="160">
        <f t="shared" si="12"/>
        <v>80586</v>
      </c>
    </row>
    <row r="72" spans="1:15" x14ac:dyDescent="0.2">
      <c r="A72" s="121" t="str">
        <f>regional!A7</f>
        <v>NC0007</v>
      </c>
      <c r="B72" s="121" t="str">
        <f>regional!B7</f>
        <v>East Albemarle</v>
      </c>
      <c r="C72" s="6" t="str">
        <f>regional!GM7</f>
        <v>Yes</v>
      </c>
      <c r="D72" s="247">
        <f>regional!GN7</f>
        <v>1003</v>
      </c>
      <c r="E72" s="247">
        <f>regional!GO7</f>
        <v>179</v>
      </c>
      <c r="F72" s="247">
        <f>regional!GP7</f>
        <v>4030</v>
      </c>
      <c r="G72" s="247">
        <f>regional!GQ7</f>
        <v>30906</v>
      </c>
      <c r="H72" s="247">
        <f>regional!GR7</f>
        <v>11</v>
      </c>
      <c r="I72" s="247">
        <f>regional!GS7</f>
        <v>2</v>
      </c>
      <c r="J72" s="247">
        <f>regional!GT7</f>
        <v>11</v>
      </c>
      <c r="K72" s="247">
        <f>regional!GU7</f>
        <v>4039</v>
      </c>
      <c r="L72" s="67">
        <f t="shared" si="9"/>
        <v>1014</v>
      </c>
      <c r="M72" s="67">
        <f t="shared" si="10"/>
        <v>181</v>
      </c>
      <c r="N72" s="8">
        <f t="shared" si="11"/>
        <v>4041</v>
      </c>
      <c r="O72" s="160">
        <f t="shared" si="12"/>
        <v>34945</v>
      </c>
    </row>
    <row r="73" spans="1:15" x14ac:dyDescent="0.2">
      <c r="A73" s="121" t="str">
        <f>regional!A8</f>
        <v>NC0012</v>
      </c>
      <c r="B73" s="121" t="str">
        <f>regional!B8</f>
        <v>Neuse</v>
      </c>
      <c r="C73" s="6" t="str">
        <f>regional!GM8</f>
        <v>No</v>
      </c>
      <c r="D73" s="247">
        <f>regional!GN8</f>
        <v>710</v>
      </c>
      <c r="E73" s="247">
        <f>regional!GO8</f>
        <v>123</v>
      </c>
      <c r="F73" s="247">
        <f>regional!GP8</f>
        <v>2891</v>
      </c>
      <c r="G73" s="247">
        <f>regional!GQ8</f>
        <v>20978</v>
      </c>
      <c r="H73" s="247">
        <f>regional!GR8</f>
        <v>0</v>
      </c>
      <c r="I73" s="247">
        <f>regional!GS8</f>
        <v>5</v>
      </c>
      <c r="J73" s="247">
        <f>regional!GT8</f>
        <v>76</v>
      </c>
      <c r="K73" s="247">
        <f>regional!GU8</f>
        <v>2618</v>
      </c>
      <c r="L73" s="67">
        <f t="shared" si="9"/>
        <v>710</v>
      </c>
      <c r="M73" s="67">
        <f t="shared" si="10"/>
        <v>128</v>
      </c>
      <c r="N73" s="8">
        <f t="shared" si="11"/>
        <v>2967</v>
      </c>
      <c r="O73" s="160">
        <f t="shared" si="12"/>
        <v>23596</v>
      </c>
    </row>
    <row r="74" spans="1:15" x14ac:dyDescent="0.2">
      <c r="A74" s="121" t="str">
        <f>regional!A9</f>
        <v>NC0008</v>
      </c>
      <c r="B74" s="121" t="str">
        <f>regional!B9</f>
        <v>Fontana</v>
      </c>
      <c r="C74" s="6" t="str">
        <f>regional!GM9</f>
        <v>Yes</v>
      </c>
      <c r="D74" s="247">
        <f>regional!GN9</f>
        <v>937</v>
      </c>
      <c r="E74" s="247">
        <f>regional!GO9</f>
        <v>378</v>
      </c>
      <c r="F74" s="247">
        <f>regional!GP9</f>
        <v>8726</v>
      </c>
      <c r="G74" s="247">
        <f>regional!GQ9</f>
        <v>31066</v>
      </c>
      <c r="H74" s="247">
        <f>regional!GR9</f>
        <v>145</v>
      </c>
      <c r="I74" s="247">
        <f>regional!GS9</f>
        <v>101</v>
      </c>
      <c r="J74" s="247">
        <f>regional!GT9</f>
        <v>2980</v>
      </c>
      <c r="K74" s="247">
        <f>regional!GU9</f>
        <v>3081</v>
      </c>
      <c r="L74" s="67">
        <f t="shared" si="9"/>
        <v>1082</v>
      </c>
      <c r="M74" s="67">
        <f t="shared" si="10"/>
        <v>479</v>
      </c>
      <c r="N74" s="8">
        <f t="shared" si="11"/>
        <v>11706</v>
      </c>
      <c r="O74" s="160">
        <f t="shared" si="12"/>
        <v>34147</v>
      </c>
    </row>
    <row r="75" spans="1:15" x14ac:dyDescent="0.2">
      <c r="A75" s="121" t="str">
        <f>regional!A10</f>
        <v>NC0001</v>
      </c>
      <c r="B75" s="121" t="str">
        <f>regional!B10</f>
        <v>Albemarle</v>
      </c>
      <c r="C75" s="6" t="str">
        <f>regional!GM10</f>
        <v>Yes</v>
      </c>
      <c r="D75" s="247">
        <f>regional!GN10</f>
        <v>313</v>
      </c>
      <c r="E75" s="247">
        <f>regional!GO10</f>
        <v>77</v>
      </c>
      <c r="F75" s="247">
        <f>regional!GP10</f>
        <v>3936</v>
      </c>
      <c r="G75" s="247">
        <f>regional!GQ10</f>
        <v>10494</v>
      </c>
      <c r="H75" s="247">
        <f>regional!GR10</f>
        <v>0</v>
      </c>
      <c r="I75" s="247">
        <f>regional!GS10</f>
        <v>1</v>
      </c>
      <c r="J75" s="247">
        <f>regional!GT10</f>
        <v>17</v>
      </c>
      <c r="K75" s="247">
        <f>regional!GU10</f>
        <v>1345</v>
      </c>
      <c r="L75" s="67">
        <f t="shared" si="9"/>
        <v>313</v>
      </c>
      <c r="M75" s="67">
        <f t="shared" si="10"/>
        <v>78</v>
      </c>
      <c r="N75" s="8">
        <f t="shared" si="11"/>
        <v>3953</v>
      </c>
      <c r="O75" s="160">
        <f t="shared" si="12"/>
        <v>11839</v>
      </c>
    </row>
    <row r="76" spans="1:15" x14ac:dyDescent="0.2">
      <c r="A76" s="121" t="str">
        <f>regional!A11</f>
        <v>NC0004</v>
      </c>
      <c r="B76" s="121" t="str">
        <f>regional!B11</f>
        <v>BHM</v>
      </c>
      <c r="C76" s="6" t="str">
        <f>regional!GM11</f>
        <v>Yes</v>
      </c>
      <c r="D76" s="247">
        <f>regional!GN11</f>
        <v>620</v>
      </c>
      <c r="E76" s="247">
        <f>regional!GO11</f>
        <v>51</v>
      </c>
      <c r="F76" s="247">
        <f>regional!GP11</f>
        <v>1936</v>
      </c>
      <c r="G76" s="247">
        <f>regional!GQ11</f>
        <v>11694</v>
      </c>
      <c r="H76" s="247">
        <f>regional!GR11</f>
        <v>32</v>
      </c>
      <c r="I76" s="247">
        <f>regional!GS11</f>
        <v>22</v>
      </c>
      <c r="J76" s="247">
        <f>regional!GT11</f>
        <v>278</v>
      </c>
      <c r="K76" s="247">
        <v>0</v>
      </c>
      <c r="L76" s="67">
        <f t="shared" si="9"/>
        <v>652</v>
      </c>
      <c r="M76" s="67">
        <f t="shared" si="10"/>
        <v>73</v>
      </c>
      <c r="N76" s="8">
        <f t="shared" si="11"/>
        <v>2214</v>
      </c>
      <c r="O76" s="160">
        <f t="shared" si="12"/>
        <v>11694</v>
      </c>
    </row>
    <row r="77" spans="1:15" x14ac:dyDescent="0.2">
      <c r="A77" s="121" t="str">
        <f>regional!A12</f>
        <v>NC0003</v>
      </c>
      <c r="B77" s="121" t="str">
        <f>regional!B12</f>
        <v>AMY</v>
      </c>
      <c r="C77" s="6" t="str">
        <f>regional!GM12</f>
        <v>No</v>
      </c>
      <c r="D77" s="247">
        <f>regional!GN12</f>
        <v>71</v>
      </c>
      <c r="E77" s="247">
        <f>regional!GO12</f>
        <v>18</v>
      </c>
      <c r="F77" s="247">
        <f>regional!GP12</f>
        <v>334</v>
      </c>
      <c r="G77" s="247">
        <f>regional!GQ12</f>
        <v>6199</v>
      </c>
      <c r="H77" s="247">
        <f>regional!GR12</f>
        <v>109</v>
      </c>
      <c r="I77" s="247">
        <f>regional!GS12</f>
        <v>7</v>
      </c>
      <c r="J77" s="247">
        <f>regional!GT12</f>
        <v>115</v>
      </c>
      <c r="K77" s="247">
        <f>regional!GU12</f>
        <v>6378</v>
      </c>
      <c r="L77" s="67">
        <f t="shared" si="9"/>
        <v>180</v>
      </c>
      <c r="M77" s="67">
        <f t="shared" si="10"/>
        <v>25</v>
      </c>
      <c r="N77" s="8">
        <f t="shared" si="11"/>
        <v>449</v>
      </c>
      <c r="O77" s="160">
        <f t="shared" si="12"/>
        <v>12577</v>
      </c>
    </row>
    <row r="78" spans="1:15" x14ac:dyDescent="0.2">
      <c r="A78" s="121" t="str">
        <f>regional!A13</f>
        <v>NC0011</v>
      </c>
      <c r="B78" s="121" t="str">
        <f>regional!B13</f>
        <v>Nantahala</v>
      </c>
      <c r="C78" s="6" t="str">
        <f>regional!GM13</f>
        <v>Yes</v>
      </c>
      <c r="D78" s="247">
        <f>regional!GN13</f>
        <v>230</v>
      </c>
      <c r="E78" s="247">
        <f>regional!GO13</f>
        <v>172</v>
      </c>
      <c r="F78" s="247">
        <f>regional!GP13</f>
        <v>3542</v>
      </c>
      <c r="G78" s="247">
        <f>regional!GQ13</f>
        <v>15088</v>
      </c>
      <c r="H78" s="247">
        <f>regional!GR13</f>
        <v>54</v>
      </c>
      <c r="I78" s="247">
        <f>regional!GS13</f>
        <v>3</v>
      </c>
      <c r="J78" s="247">
        <f>regional!GT13</f>
        <v>23</v>
      </c>
      <c r="K78" s="247">
        <f>regional!GU13</f>
        <v>2341</v>
      </c>
      <c r="L78" s="67">
        <f t="shared" si="9"/>
        <v>284</v>
      </c>
      <c r="M78" s="67">
        <f t="shared" si="10"/>
        <v>175</v>
      </c>
      <c r="N78" s="8">
        <f t="shared" si="11"/>
        <v>3565</v>
      </c>
      <c r="O78" s="160">
        <f t="shared" si="12"/>
        <v>17429</v>
      </c>
    </row>
    <row r="79" spans="1:15" x14ac:dyDescent="0.2">
      <c r="A79" s="121" t="str">
        <f>regional!A14</f>
        <v>NC0014</v>
      </c>
      <c r="B79" s="121" t="str">
        <f>regional!B14</f>
        <v>Pettigrew</v>
      </c>
      <c r="C79" s="6" t="str">
        <f>regional!GM14</f>
        <v>Yes</v>
      </c>
      <c r="D79" s="247">
        <f>regional!GN14</f>
        <v>88</v>
      </c>
      <c r="E79" s="247">
        <f>regional!GO14</f>
        <v>55</v>
      </c>
      <c r="F79" s="247">
        <f>regional!GP14</f>
        <v>2530</v>
      </c>
      <c r="G79" s="247">
        <f>regional!GQ14</f>
        <v>19427</v>
      </c>
      <c r="H79" s="247">
        <f>regional!GR14</f>
        <v>22</v>
      </c>
      <c r="I79" s="247">
        <f>regional!GS14</f>
        <v>6</v>
      </c>
      <c r="J79" s="247">
        <f>regional!GT14</f>
        <v>60</v>
      </c>
      <c r="K79" s="247">
        <f>regional!GU14</f>
        <v>1880</v>
      </c>
      <c r="L79" s="67">
        <f t="shared" si="9"/>
        <v>110</v>
      </c>
      <c r="M79" s="67">
        <f t="shared" si="10"/>
        <v>61</v>
      </c>
      <c r="N79" s="8">
        <f t="shared" si="11"/>
        <v>2590</v>
      </c>
      <c r="O79" s="160">
        <f t="shared" si="12"/>
        <v>21307</v>
      </c>
    </row>
    <row r="80" spans="1:15" ht="13.5" thickBot="1" x14ac:dyDescent="0.25">
      <c r="A80" s="687" t="s">
        <v>3033</v>
      </c>
      <c r="B80" s="688"/>
      <c r="C80" s="613"/>
      <c r="D80" s="163">
        <f>SUM(D68:D79)</f>
        <v>12309</v>
      </c>
      <c r="E80" s="163">
        <f t="shared" ref="E80:O80" si="13">SUM(E68:E79)</f>
        <v>1877</v>
      </c>
      <c r="F80" s="163">
        <f t="shared" si="13"/>
        <v>64741</v>
      </c>
      <c r="G80" s="163">
        <f t="shared" si="13"/>
        <v>339391</v>
      </c>
      <c r="H80" s="163">
        <f t="shared" si="13"/>
        <v>1579</v>
      </c>
      <c r="I80" s="163">
        <f t="shared" si="13"/>
        <v>347</v>
      </c>
      <c r="J80" s="163">
        <f t="shared" si="13"/>
        <v>6590</v>
      </c>
      <c r="K80" s="163">
        <f t="shared" si="13"/>
        <v>48894</v>
      </c>
      <c r="L80" s="163">
        <f t="shared" si="13"/>
        <v>13888</v>
      </c>
      <c r="M80" s="163">
        <f t="shared" si="13"/>
        <v>2224</v>
      </c>
      <c r="N80" s="163">
        <f t="shared" si="13"/>
        <v>71331</v>
      </c>
      <c r="O80" s="167">
        <f t="shared" si="13"/>
        <v>388285</v>
      </c>
    </row>
    <row r="81" spans="1:15" ht="14.25" thickTop="1" thickBot="1" x14ac:dyDescent="0.25">
      <c r="A81" s="111"/>
      <c r="B81" s="317" t="s">
        <v>2887</v>
      </c>
      <c r="C81" s="317"/>
      <c r="D81" s="385"/>
      <c r="E81" s="385"/>
      <c r="F81" s="385"/>
      <c r="G81" s="385"/>
      <c r="H81" s="385"/>
      <c r="I81" s="385"/>
      <c r="J81" s="385"/>
      <c r="K81" s="385"/>
      <c r="L81" s="385"/>
      <c r="M81" s="385"/>
      <c r="N81" s="385"/>
      <c r="O81" s="386"/>
    </row>
    <row r="82" spans="1:15" ht="13.5" thickTop="1" x14ac:dyDescent="0.2">
      <c r="A82" s="117" t="str">
        <f>municipal!A3</f>
        <v>NC0080</v>
      </c>
      <c r="B82" s="117" t="str">
        <f>municipal!B3</f>
        <v>High Point</v>
      </c>
      <c r="C82" s="6" t="str">
        <f>municipal!GM3</f>
        <v>Yes</v>
      </c>
      <c r="D82" s="247">
        <f>municipal!GN3</f>
        <v>1400</v>
      </c>
      <c r="E82" s="247">
        <f>municipal!GO3</f>
        <v>689</v>
      </c>
      <c r="F82" s="247">
        <f>municipal!GP3</f>
        <v>9351</v>
      </c>
      <c r="G82" s="247">
        <f>municipal!GQ3</f>
        <v>38378</v>
      </c>
      <c r="H82" s="247">
        <f>municipal!GR3</f>
        <v>75</v>
      </c>
      <c r="I82" s="247">
        <f>municipal!GS3</f>
        <v>1</v>
      </c>
      <c r="J82" s="247">
        <f>municipal!GT3</f>
        <v>53</v>
      </c>
      <c r="K82" s="247">
        <f>municipal!GU3</f>
        <v>2850</v>
      </c>
      <c r="L82" s="67">
        <f>D82+H82</f>
        <v>1475</v>
      </c>
      <c r="M82" s="67">
        <f>E82+I82</f>
        <v>690</v>
      </c>
      <c r="N82" s="8">
        <f>F82+J82</f>
        <v>9404</v>
      </c>
      <c r="O82" s="160">
        <f>G82+K82</f>
        <v>41228</v>
      </c>
    </row>
    <row r="83" spans="1:15" x14ac:dyDescent="0.2">
      <c r="A83" s="117" t="str">
        <f>municipal!A4</f>
        <v>NC0071</v>
      </c>
      <c r="B83" s="117" t="str">
        <f>municipal!B4</f>
        <v>Chapel Hill</v>
      </c>
      <c r="C83" s="6" t="str">
        <f>municipal!GM4</f>
        <v>Yes</v>
      </c>
      <c r="D83" s="247">
        <f>municipal!GN4</f>
        <v>663</v>
      </c>
      <c r="E83" s="247">
        <f>municipal!GO4</f>
        <v>114</v>
      </c>
      <c r="F83" s="247">
        <f>municipal!GP4</f>
        <v>5307</v>
      </c>
      <c r="G83" s="247">
        <f>municipal!GQ4</f>
        <v>180535</v>
      </c>
      <c r="H83" s="247">
        <f>municipal!GR4</f>
        <v>107</v>
      </c>
      <c r="I83" s="247">
        <f>municipal!GS4</f>
        <v>12</v>
      </c>
      <c r="J83" s="247">
        <f>municipal!GT4</f>
        <v>177</v>
      </c>
      <c r="K83" s="247">
        <f>municipal!GU4</f>
        <v>16427</v>
      </c>
      <c r="L83" s="67">
        <f t="shared" ref="L83:L91" si="14">D83+H83</f>
        <v>770</v>
      </c>
      <c r="M83" s="67">
        <f t="shared" ref="M83:M91" si="15">E83+I83</f>
        <v>126</v>
      </c>
      <c r="N83" s="8">
        <f t="shared" ref="N83:N91" si="16">F83+J83</f>
        <v>5484</v>
      </c>
      <c r="O83" s="160">
        <f t="shared" ref="O83:O91" si="17">G83+K83</f>
        <v>196962</v>
      </c>
    </row>
    <row r="84" spans="1:15" x14ac:dyDescent="0.2">
      <c r="A84" s="117" t="str">
        <f>municipal!A5</f>
        <v>NC0079</v>
      </c>
      <c r="B84" s="117" t="str">
        <f>municipal!B5</f>
        <v>Hickory</v>
      </c>
      <c r="C84" s="6" t="str">
        <f>municipal!GM5</f>
        <v>No</v>
      </c>
      <c r="D84" s="247">
        <f>municipal!GN5</f>
        <v>1173</v>
      </c>
      <c r="E84" s="247">
        <f>municipal!GO5</f>
        <v>117</v>
      </c>
      <c r="F84" s="247">
        <f>municipal!GP5</f>
        <v>5754</v>
      </c>
      <c r="G84" s="247">
        <f>municipal!GQ5</f>
        <v>32283</v>
      </c>
      <c r="H84" s="247">
        <v>0</v>
      </c>
      <c r="I84" s="247">
        <v>0</v>
      </c>
      <c r="J84" s="247">
        <v>0</v>
      </c>
      <c r="K84" s="247">
        <f>municipal!GU5</f>
        <v>0</v>
      </c>
      <c r="L84" s="67">
        <f t="shared" si="14"/>
        <v>1173</v>
      </c>
      <c r="M84" s="67">
        <f t="shared" si="15"/>
        <v>117</v>
      </c>
      <c r="N84" s="8">
        <f t="shared" si="16"/>
        <v>5754</v>
      </c>
      <c r="O84" s="160">
        <f t="shared" si="17"/>
        <v>32283</v>
      </c>
    </row>
    <row r="85" spans="1:15" x14ac:dyDescent="0.2">
      <c r="A85" s="117" t="str">
        <f>municipal!A6</f>
        <v>NC0083</v>
      </c>
      <c r="B85" s="117" t="str">
        <f>municipal!B6</f>
        <v>Mooresville</v>
      </c>
      <c r="C85" s="6" t="str">
        <f>municipal!GM6</f>
        <v>Yes</v>
      </c>
      <c r="D85" s="247">
        <f>municipal!GN6</f>
        <v>712</v>
      </c>
      <c r="E85" s="247">
        <f>municipal!GO6</f>
        <v>60</v>
      </c>
      <c r="F85" s="247">
        <f>municipal!GP6</f>
        <v>2952</v>
      </c>
      <c r="G85" s="247">
        <f>municipal!GQ6</f>
        <v>62372</v>
      </c>
      <c r="H85" s="247">
        <f>municipal!GR6</f>
        <v>78</v>
      </c>
      <c r="I85" s="247">
        <f>municipal!GS6</f>
        <v>16</v>
      </c>
      <c r="J85" s="247">
        <f>municipal!GT6</f>
        <v>252</v>
      </c>
      <c r="K85" s="247">
        <f>municipal!GU6</f>
        <v>7254</v>
      </c>
      <c r="L85" s="67">
        <f t="shared" si="14"/>
        <v>790</v>
      </c>
      <c r="M85" s="67">
        <f t="shared" si="15"/>
        <v>76</v>
      </c>
      <c r="N85" s="8">
        <f t="shared" si="16"/>
        <v>3204</v>
      </c>
      <c r="O85" s="160">
        <f t="shared" si="17"/>
        <v>69626</v>
      </c>
    </row>
    <row r="86" spans="1:15" x14ac:dyDescent="0.2">
      <c r="A86" s="117" t="str">
        <f>municipal!A7</f>
        <v>NC0088</v>
      </c>
      <c r="B86" s="117" t="str">
        <f>municipal!B7</f>
        <v>Roanoke Rapids</v>
      </c>
      <c r="C86" s="6" t="str">
        <f>municipal!GM7</f>
        <v>No</v>
      </c>
      <c r="D86" s="247">
        <f>municipal!GN7</f>
        <v>84</v>
      </c>
      <c r="E86" s="247">
        <f>municipal!GO7</f>
        <v>21</v>
      </c>
      <c r="F86" s="247">
        <f>municipal!GP7</f>
        <v>940</v>
      </c>
      <c r="G86" s="247">
        <f>municipal!GQ7</f>
        <v>3667</v>
      </c>
      <c r="H86" s="247">
        <f>municipal!GR7</f>
        <v>9</v>
      </c>
      <c r="I86" s="247">
        <f>municipal!GS7</f>
        <v>1</v>
      </c>
      <c r="J86" s="247">
        <f>municipal!GT7</f>
        <v>18</v>
      </c>
      <c r="K86" s="247">
        <f>municipal!GU7</f>
        <v>782</v>
      </c>
      <c r="L86" s="67">
        <f t="shared" si="14"/>
        <v>93</v>
      </c>
      <c r="M86" s="67">
        <f t="shared" si="15"/>
        <v>22</v>
      </c>
      <c r="N86" s="8">
        <f t="shared" si="16"/>
        <v>958</v>
      </c>
      <c r="O86" s="160">
        <f t="shared" si="17"/>
        <v>4449</v>
      </c>
    </row>
    <row r="87" spans="1:15" x14ac:dyDescent="0.2">
      <c r="A87" s="117" t="str">
        <f>municipal!A8</f>
        <v>NC0093</v>
      </c>
      <c r="B87" s="117" t="str">
        <f>municipal!B8</f>
        <v>Southern Pines</v>
      </c>
      <c r="C87" s="6" t="str">
        <f>municipal!GM8</f>
        <v>Yes</v>
      </c>
      <c r="D87" s="247">
        <f>municipal!GN8</f>
        <v>457</v>
      </c>
      <c r="E87" s="247">
        <f>municipal!GO8</f>
        <v>47</v>
      </c>
      <c r="F87" s="247">
        <f>municipal!GP8</f>
        <v>2005</v>
      </c>
      <c r="G87" s="247">
        <f>municipal!GQ8</f>
        <v>13686</v>
      </c>
      <c r="H87" s="247">
        <f>municipal!GR8</f>
        <v>55</v>
      </c>
      <c r="I87" s="247">
        <f>municipal!GS8</f>
        <v>5</v>
      </c>
      <c r="J87" s="247">
        <f>municipal!GT8</f>
        <v>42</v>
      </c>
      <c r="K87" s="247">
        <f>municipal!GU8</f>
        <v>1301</v>
      </c>
      <c r="L87" s="67">
        <f t="shared" si="14"/>
        <v>512</v>
      </c>
      <c r="M87" s="67">
        <f t="shared" si="15"/>
        <v>52</v>
      </c>
      <c r="N87" s="8">
        <f t="shared" si="16"/>
        <v>2047</v>
      </c>
      <c r="O87" s="160">
        <f t="shared" si="17"/>
        <v>14987</v>
      </c>
    </row>
    <row r="88" spans="1:15" x14ac:dyDescent="0.2">
      <c r="A88" s="117" t="str">
        <f>municipal!A9</f>
        <v>NC0100</v>
      </c>
      <c r="B88" s="117" t="str">
        <f>municipal!B9</f>
        <v>Kings Mtn. (Mauney)</v>
      </c>
      <c r="C88" s="6" t="str">
        <f>municipal!GM9</f>
        <v>Yes</v>
      </c>
      <c r="D88" s="247">
        <f>municipal!GN9</f>
        <v>899</v>
      </c>
      <c r="E88" s="247">
        <f>municipal!GO9</f>
        <v>23</v>
      </c>
      <c r="F88" s="247">
        <f>municipal!GP9</f>
        <v>3539</v>
      </c>
      <c r="G88" s="247">
        <f>municipal!GQ9</f>
        <v>11879</v>
      </c>
      <c r="H88" s="247">
        <f>municipal!GR9</f>
        <v>392</v>
      </c>
      <c r="I88" s="247">
        <f>municipal!GS9</f>
        <v>6</v>
      </c>
      <c r="J88" s="247">
        <f>municipal!GT9</f>
        <v>162</v>
      </c>
      <c r="K88" s="247">
        <f>municipal!GU9</f>
        <v>1143</v>
      </c>
      <c r="L88" s="67">
        <f t="shared" si="14"/>
        <v>1291</v>
      </c>
      <c r="M88" s="67">
        <f t="shared" si="15"/>
        <v>29</v>
      </c>
      <c r="N88" s="8">
        <f t="shared" si="16"/>
        <v>3701</v>
      </c>
      <c r="O88" s="160">
        <f t="shared" si="17"/>
        <v>13022</v>
      </c>
    </row>
    <row r="89" spans="1:15" x14ac:dyDescent="0.2">
      <c r="A89" s="117" t="str">
        <f>municipal!A10</f>
        <v>NC0099</v>
      </c>
      <c r="B89" s="117" t="str">
        <f>municipal!B10</f>
        <v>Washington (Brown)</v>
      </c>
      <c r="C89" s="6" t="str">
        <f>municipal!GM10</f>
        <v>Yes</v>
      </c>
      <c r="D89" s="247">
        <f>municipal!GN10</f>
        <v>255</v>
      </c>
      <c r="E89" s="247">
        <f>municipal!GO10</f>
        <v>24</v>
      </c>
      <c r="F89" s="247">
        <f>municipal!GP10</f>
        <v>838</v>
      </c>
      <c r="G89" s="247">
        <f>municipal!GQ10</f>
        <v>9705</v>
      </c>
      <c r="H89" s="247">
        <f>municipal!GR10</f>
        <v>31</v>
      </c>
      <c r="I89" s="247">
        <f>municipal!GS10</f>
        <v>7</v>
      </c>
      <c r="J89" s="247">
        <f>municipal!GT10</f>
        <v>86</v>
      </c>
      <c r="K89" s="247">
        <f>municipal!GU10</f>
        <v>3276</v>
      </c>
      <c r="L89" s="67">
        <f t="shared" si="14"/>
        <v>286</v>
      </c>
      <c r="M89" s="67">
        <f t="shared" si="15"/>
        <v>31</v>
      </c>
      <c r="N89" s="8">
        <f t="shared" si="16"/>
        <v>924</v>
      </c>
      <c r="O89" s="160">
        <f t="shared" si="17"/>
        <v>12981</v>
      </c>
    </row>
    <row r="90" spans="1:15" x14ac:dyDescent="0.2">
      <c r="A90" s="117" t="str">
        <f>municipal!A11</f>
        <v>NC0102</v>
      </c>
      <c r="B90" s="117" t="str">
        <f>municipal!B11</f>
        <v>Nashville (Cooley)</v>
      </c>
      <c r="C90" s="6" t="str">
        <f>municipal!GM11</f>
        <v>Yes</v>
      </c>
      <c r="D90" s="247">
        <f>municipal!GN11</f>
        <v>78</v>
      </c>
      <c r="E90" s="247">
        <f>municipal!GO11</f>
        <v>5</v>
      </c>
      <c r="F90" s="247">
        <f>municipal!GP11</f>
        <v>130</v>
      </c>
      <c r="G90" s="247">
        <f>municipal!GQ11</f>
        <v>4004</v>
      </c>
      <c r="H90" s="247">
        <f>municipal!GR11</f>
        <v>13</v>
      </c>
      <c r="I90" s="247">
        <f>municipal!GS11</f>
        <v>1</v>
      </c>
      <c r="J90" s="247">
        <f>municipal!GT11</f>
        <v>0</v>
      </c>
      <c r="K90" s="247">
        <f>municipal!GU11</f>
        <v>382</v>
      </c>
      <c r="L90" s="67">
        <f t="shared" si="14"/>
        <v>91</v>
      </c>
      <c r="M90" s="67">
        <f t="shared" si="15"/>
        <v>6</v>
      </c>
      <c r="N90" s="8">
        <f t="shared" si="16"/>
        <v>130</v>
      </c>
      <c r="O90" s="160">
        <f t="shared" si="17"/>
        <v>4386</v>
      </c>
    </row>
    <row r="91" spans="1:15" x14ac:dyDescent="0.2">
      <c r="A91" s="117" t="str">
        <f>municipal!A12</f>
        <v>NC0075</v>
      </c>
      <c r="B91" s="117" t="str">
        <f>municipal!B12</f>
        <v>Farmville</v>
      </c>
      <c r="C91" s="6" t="str">
        <f>municipal!GM12</f>
        <v>Yes</v>
      </c>
      <c r="D91" s="247">
        <f>municipal!GN12</f>
        <v>124</v>
      </c>
      <c r="E91" s="247">
        <f>municipal!GO12</f>
        <v>57</v>
      </c>
      <c r="F91" s="247">
        <f>municipal!GP12</f>
        <v>590</v>
      </c>
      <c r="G91" s="247">
        <v>0</v>
      </c>
      <c r="H91" s="247">
        <f>municipal!GR12</f>
        <v>5</v>
      </c>
      <c r="I91" s="247">
        <f>municipal!GS12</f>
        <v>3</v>
      </c>
      <c r="J91" s="247">
        <f>municipal!GT12</f>
        <v>4</v>
      </c>
      <c r="K91" s="247">
        <v>0</v>
      </c>
      <c r="L91" s="67">
        <f t="shared" si="14"/>
        <v>129</v>
      </c>
      <c r="M91" s="67">
        <f t="shared" si="15"/>
        <v>60</v>
      </c>
      <c r="N91" s="8">
        <f t="shared" si="16"/>
        <v>594</v>
      </c>
      <c r="O91" s="160">
        <f t="shared" si="17"/>
        <v>0</v>
      </c>
    </row>
    <row r="92" spans="1:15" ht="13.5" thickBot="1" x14ac:dyDescent="0.25">
      <c r="A92" s="687" t="s">
        <v>3033</v>
      </c>
      <c r="B92" s="688"/>
      <c r="C92" s="318"/>
      <c r="D92" s="164">
        <f>SUM(D82:D91)</f>
        <v>5845</v>
      </c>
      <c r="E92" s="164">
        <f t="shared" ref="E92:O92" si="18">SUM(E82:E91)</f>
        <v>1157</v>
      </c>
      <c r="F92" s="164">
        <f t="shared" si="18"/>
        <v>31406</v>
      </c>
      <c r="G92" s="164">
        <f t="shared" si="18"/>
        <v>356509</v>
      </c>
      <c r="H92" s="164">
        <f t="shared" si="18"/>
        <v>765</v>
      </c>
      <c r="I92" s="164">
        <f t="shared" si="18"/>
        <v>52</v>
      </c>
      <c r="J92" s="164">
        <f t="shared" si="18"/>
        <v>794</v>
      </c>
      <c r="K92" s="164">
        <f t="shared" si="18"/>
        <v>33415</v>
      </c>
      <c r="L92" s="164">
        <f t="shared" si="18"/>
        <v>6610</v>
      </c>
      <c r="M92" s="164">
        <f t="shared" si="18"/>
        <v>1209</v>
      </c>
      <c r="N92" s="164">
        <f t="shared" si="18"/>
        <v>32200</v>
      </c>
      <c r="O92" s="168">
        <f t="shared" si="18"/>
        <v>389924</v>
      </c>
    </row>
    <row r="93" spans="1:15" ht="16.5" thickTop="1" thickBot="1" x14ac:dyDescent="0.3">
      <c r="A93" s="25"/>
      <c r="B93" s="26"/>
      <c r="C93" s="3"/>
      <c r="D93" s="35"/>
      <c r="E93" s="35"/>
      <c r="F93" s="224"/>
      <c r="G93" s="35"/>
      <c r="H93" s="44"/>
      <c r="I93" s="44"/>
      <c r="J93" s="44"/>
      <c r="K93" s="44"/>
      <c r="L93" s="224"/>
      <c r="M93" s="224"/>
      <c r="N93" s="224"/>
      <c r="O93" s="230"/>
    </row>
    <row r="94" spans="1:15" ht="14.25" thickTop="1" thickBot="1" x14ac:dyDescent="0.25">
      <c r="A94" s="724" t="s">
        <v>3034</v>
      </c>
      <c r="B94" s="688"/>
      <c r="C94" s="165"/>
      <c r="D94" s="165">
        <f>'All data (unlinked)'!GO84</f>
        <v>124903</v>
      </c>
      <c r="E94" s="165">
        <f>'All data (unlinked)'!GP84</f>
        <v>15268</v>
      </c>
      <c r="F94" s="165">
        <f>'All data (unlinked)'!GQ84</f>
        <v>496482</v>
      </c>
      <c r="G94" s="165">
        <f>'All data (unlinked)'!GR84</f>
        <v>5714708</v>
      </c>
      <c r="H94" s="165">
        <f>'All data (unlinked)'!GS84</f>
        <v>20506</v>
      </c>
      <c r="I94" s="165">
        <f>'All data (unlinked)'!GT84</f>
        <v>2141</v>
      </c>
      <c r="J94" s="165">
        <f>'All data (unlinked)'!GU84</f>
        <v>30139</v>
      </c>
      <c r="K94" s="165">
        <f>'All data (unlinked)'!GV84</f>
        <v>653179</v>
      </c>
      <c r="L94" s="165">
        <f>D94+H94</f>
        <v>145409</v>
      </c>
      <c r="M94" s="165">
        <f>E94+I94</f>
        <v>17409</v>
      </c>
      <c r="N94" s="165">
        <f>F94+J94</f>
        <v>526621</v>
      </c>
      <c r="O94" s="169">
        <f>G94+K94</f>
        <v>6367887</v>
      </c>
    </row>
    <row r="95" spans="1:15" ht="13.5" thickTop="1" x14ac:dyDescent="0.2">
      <c r="A95" s="421"/>
      <c r="B95" s="421"/>
      <c r="C95" s="421" t="s">
        <v>5089</v>
      </c>
    </row>
  </sheetData>
  <mergeCells count="9">
    <mergeCell ref="A67:B67"/>
    <mergeCell ref="A80:B80"/>
    <mergeCell ref="A92:B92"/>
    <mergeCell ref="A94:B94"/>
    <mergeCell ref="L4:O4"/>
    <mergeCell ref="B4:B6"/>
    <mergeCell ref="D4:G4"/>
    <mergeCell ref="H4:K4"/>
    <mergeCell ref="A66:B66"/>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Z84"/>
  <sheetViews>
    <sheetView zoomScale="90" zoomScaleNormal="90" zoomScalePageLayoutView="90" workbookViewId="0">
      <pane ySplit="2" topLeftCell="A3" activePane="bottomLeft" state="frozen"/>
      <selection pane="bottomLeft" activeCell="A38" sqref="A38:XFD38"/>
    </sheetView>
  </sheetViews>
  <sheetFormatPr defaultColWidth="8.85546875" defaultRowHeight="14.25" x14ac:dyDescent="0.2"/>
  <cols>
    <col min="1" max="1" width="19.28515625" style="216" customWidth="1"/>
    <col min="2" max="2" width="19.42578125" customWidth="1"/>
    <col min="3" max="3" width="29.85546875" customWidth="1"/>
    <col min="4" max="4" width="13.7109375" customWidth="1"/>
    <col min="5" max="6" width="9.140625" customWidth="1"/>
    <col min="8" max="8" width="24.7109375" customWidth="1"/>
    <col min="9" max="10" width="9.140625" customWidth="1"/>
    <col min="11" max="11" width="9.42578125" customWidth="1"/>
    <col min="12" max="12" width="23.42578125" customWidth="1"/>
    <col min="13" max="13" width="20.85546875" customWidth="1"/>
    <col min="14" max="14" width="31.42578125" customWidth="1"/>
    <col min="15" max="15" width="33.42578125" customWidth="1"/>
    <col min="16" max="16" width="9.42578125" customWidth="1"/>
    <col min="17" max="17" width="25" customWidth="1"/>
    <col min="18" max="20" width="9.7109375" customWidth="1"/>
    <col min="21" max="24" width="9.42578125" customWidth="1"/>
    <col min="25" max="25" width="22.85546875" customWidth="1"/>
    <col min="26" max="32" width="9.140625" customWidth="1"/>
    <col min="33" max="33" width="44.42578125" customWidth="1"/>
    <col min="34" max="34" width="9.7109375" bestFit="1" customWidth="1"/>
    <col min="35" max="35" width="9.42578125" bestFit="1" customWidth="1"/>
    <col min="36" max="36" width="18.42578125" customWidth="1"/>
    <col min="37" max="37" width="9.42578125" customWidth="1"/>
    <col min="38" max="38" width="9.140625" customWidth="1"/>
    <col min="39" max="40" width="9.42578125" customWidth="1"/>
    <col min="41" max="41" width="20.85546875" customWidth="1"/>
    <col min="42" max="46" width="9.42578125" customWidth="1"/>
    <col min="47" max="48" width="9.140625" customWidth="1"/>
    <col min="49" max="51" width="9.42578125" customWidth="1"/>
    <col min="52" max="52" width="10.140625" customWidth="1"/>
    <col min="53" max="53" width="11.140625" customWidth="1"/>
    <col min="54" max="54" width="10.42578125" bestFit="1" customWidth="1"/>
    <col min="55" max="56" width="11.42578125" bestFit="1" customWidth="1"/>
    <col min="57" max="57" width="9.7109375" bestFit="1" customWidth="1"/>
    <col min="58" max="58" width="20.140625" customWidth="1"/>
    <col min="59" max="59" width="13" customWidth="1"/>
    <col min="60" max="60" width="22.85546875" customWidth="1"/>
    <col min="61" max="61" width="43.42578125" customWidth="1"/>
    <col min="62" max="62" width="45.28515625" customWidth="1"/>
    <col min="63" max="63" width="19.7109375" customWidth="1"/>
    <col min="64" max="64" width="25.7109375" customWidth="1"/>
    <col min="65" max="65" width="24.85546875" customWidth="1"/>
    <col min="66" max="66" width="44" customWidth="1"/>
    <col min="67" max="67" width="16.140625" customWidth="1"/>
    <col min="68" max="68" width="16.7109375" customWidth="1"/>
    <col min="69" max="69" width="9.42578125" bestFit="1" customWidth="1"/>
    <col min="70" max="70" width="10.85546875" bestFit="1" customWidth="1"/>
    <col min="71" max="71" width="10.42578125" bestFit="1" customWidth="1"/>
    <col min="72" max="72" width="11.42578125" bestFit="1" customWidth="1"/>
    <col min="73" max="73" width="24.140625" customWidth="1"/>
    <col min="74" max="74" width="29" customWidth="1"/>
    <col min="75" max="75" width="27.140625" customWidth="1"/>
    <col min="76" max="76" width="22.28515625" customWidth="1"/>
    <col min="77" max="77" width="27.28515625" customWidth="1"/>
    <col min="78" max="78" width="29" customWidth="1"/>
    <col min="79" max="79" width="31.140625" customWidth="1"/>
    <col min="80" max="80" width="33.28515625" customWidth="1"/>
    <col min="81" max="81" width="23.42578125" customWidth="1"/>
    <col min="82" max="82" width="26.28515625" customWidth="1"/>
    <col min="83" max="83" width="23.140625" customWidth="1"/>
    <col min="84" max="84" width="23.42578125" customWidth="1"/>
    <col min="85" max="85" width="23.42578125" style="273" customWidth="1"/>
    <col min="86" max="86" width="26.7109375" customWidth="1"/>
    <col min="87" max="87" width="32.42578125" customWidth="1"/>
    <col min="88" max="88" width="30.7109375" customWidth="1"/>
    <col min="89" max="89" width="25" customWidth="1"/>
    <col min="90" max="90" width="28.42578125" customWidth="1"/>
    <col min="91" max="91" width="29.42578125" customWidth="1"/>
    <col min="92" max="92" width="37" customWidth="1"/>
    <col min="93" max="93" width="25.7109375" customWidth="1"/>
    <col min="94" max="94" width="30.42578125" customWidth="1"/>
    <col min="95" max="95" width="37.85546875" style="267" customWidth="1"/>
    <col min="96" max="96" width="27.42578125" customWidth="1"/>
    <col min="97" max="97" width="10.85546875" bestFit="1" customWidth="1"/>
    <col min="98" max="99" width="11.85546875" bestFit="1" customWidth="1"/>
    <col min="100" max="100" width="24.85546875" customWidth="1"/>
    <col min="101" max="101" width="32.85546875" customWidth="1"/>
    <col min="102" max="102" width="21.42578125" style="290" customWidth="1"/>
    <col min="103" max="104" width="27.42578125" style="229" customWidth="1"/>
    <col min="105" max="105" width="23" style="229" customWidth="1"/>
    <col min="106" max="106" width="25.85546875" style="229" customWidth="1"/>
    <col min="107" max="107" width="23.85546875" style="229" customWidth="1"/>
    <col min="108" max="108" width="27" style="229" customWidth="1"/>
    <col min="109" max="109" width="27.85546875" style="229" customWidth="1"/>
    <col min="110" max="110" width="26.140625" style="229" customWidth="1"/>
    <col min="111" max="111" width="26.7109375" style="229" customWidth="1"/>
    <col min="112" max="112" width="23.42578125" style="229" customWidth="1"/>
    <col min="113" max="113" width="29.7109375" customWidth="1"/>
    <col min="114" max="114" width="27.140625" customWidth="1"/>
    <col min="115" max="115" width="25.42578125" customWidth="1"/>
    <col min="116" max="116" width="26.7109375" customWidth="1"/>
    <col min="117" max="117" width="25.85546875" customWidth="1"/>
    <col min="118" max="118" width="24.85546875" customWidth="1"/>
    <col min="119" max="119" width="31.42578125" customWidth="1"/>
    <col min="120" max="120" width="16.7109375" customWidth="1"/>
    <col min="121" max="121" width="17.85546875" customWidth="1"/>
    <col min="122" max="122" width="21.7109375" customWidth="1"/>
    <col min="123" max="123" width="22.7109375" customWidth="1"/>
    <col min="124" max="124" width="9.7109375" bestFit="1" customWidth="1"/>
    <col min="125" max="125" width="10.85546875" customWidth="1"/>
    <col min="126" max="127" width="9.7109375" bestFit="1" customWidth="1"/>
    <col min="128" max="128" width="27.28515625" customWidth="1"/>
    <col min="129" max="132" width="9.7109375" bestFit="1" customWidth="1"/>
    <col min="133" max="133" width="36.42578125" customWidth="1"/>
    <col min="134" max="136" width="9.7109375" bestFit="1" customWidth="1"/>
    <col min="137" max="137" width="37.42578125" customWidth="1"/>
    <col min="138" max="138" width="9.7109375" bestFit="1" customWidth="1"/>
    <col min="139" max="140" width="10.42578125" bestFit="1" customWidth="1"/>
    <col min="141" max="141" width="9.7109375" bestFit="1" customWidth="1"/>
    <col min="142" max="142" width="9.42578125" bestFit="1" customWidth="1"/>
    <col min="143" max="143" width="10.42578125" bestFit="1" customWidth="1"/>
    <col min="144" max="145" width="9.7109375" bestFit="1" customWidth="1"/>
    <col min="146" max="146" width="9.42578125" bestFit="1" customWidth="1"/>
    <col min="147" max="147" width="35.85546875" customWidth="1"/>
    <col min="148" max="148" width="35.140625" style="267" customWidth="1"/>
    <col min="149" max="149" width="44.140625" style="267" customWidth="1"/>
    <col min="150" max="150" width="27.7109375" customWidth="1"/>
    <col min="151" max="152" width="19.7109375" customWidth="1"/>
    <col min="153" max="153" width="20.85546875" customWidth="1"/>
    <col min="154" max="157" width="9.7109375" bestFit="1" customWidth="1"/>
    <col min="158" max="158" width="38.140625" customWidth="1"/>
    <col min="159" max="159" width="34.140625" customWidth="1"/>
    <col min="160" max="160" width="28.28515625" style="273" customWidth="1"/>
    <col min="161" max="161" width="22.140625" customWidth="1"/>
    <col min="162" max="162" width="20" customWidth="1"/>
    <col min="163" max="163" width="26.140625" customWidth="1"/>
    <col min="164" max="164" width="28" style="267" customWidth="1"/>
    <col min="165" max="165" width="27.28515625" style="267" customWidth="1"/>
    <col min="166" max="166" width="30.42578125" customWidth="1"/>
    <col min="167" max="167" width="29.140625" customWidth="1"/>
    <col min="168" max="168" width="26.28515625" customWidth="1"/>
    <col min="169" max="169" width="27.42578125" customWidth="1"/>
    <col min="170" max="170" width="26.7109375" customWidth="1"/>
    <col min="171" max="171" width="15" customWidth="1"/>
    <col min="172" max="172" width="9.7109375" bestFit="1" customWidth="1"/>
    <col min="173" max="173" width="40.140625" customWidth="1"/>
    <col min="174" max="174" width="9.7109375" bestFit="1" customWidth="1"/>
    <col min="175" max="175" width="28.140625" customWidth="1"/>
    <col min="176" max="176" width="26" customWidth="1"/>
    <col min="177" max="177" width="22.140625" customWidth="1"/>
    <col min="178" max="178" width="19.42578125" customWidth="1"/>
    <col min="179" max="179" width="17" customWidth="1"/>
    <col min="180" max="180" width="17.28515625" customWidth="1"/>
    <col min="181" max="181" width="29.140625" customWidth="1"/>
    <col min="182" max="182" width="24.7109375" customWidth="1"/>
    <col min="183" max="187" width="9.7109375" bestFit="1" customWidth="1"/>
    <col min="188" max="188" width="21.28515625" customWidth="1"/>
    <col min="189" max="189" width="9.7109375" bestFit="1" customWidth="1"/>
    <col min="190" max="190" width="35.140625" customWidth="1"/>
    <col min="191" max="191" width="35.28515625" customWidth="1"/>
    <col min="192" max="192" width="28.140625" customWidth="1"/>
    <col min="193" max="193" width="34.28515625" customWidth="1"/>
    <col min="194" max="194" width="32.85546875" customWidth="1"/>
    <col min="195" max="195" width="38.85546875" customWidth="1"/>
    <col min="196" max="196" width="40.140625" customWidth="1"/>
    <col min="197" max="197" width="27.28515625" customWidth="1"/>
    <col min="198" max="198" width="34" customWidth="1"/>
    <col min="199" max="199" width="31.85546875" customWidth="1"/>
    <col min="200" max="200" width="30.28515625" customWidth="1"/>
    <col min="201" max="201" width="36.42578125" customWidth="1"/>
    <col min="202" max="202" width="37.28515625" customWidth="1"/>
    <col min="203" max="203" width="18.42578125" customWidth="1"/>
    <col min="204" max="204" width="39.42578125" customWidth="1"/>
    <col min="205" max="205" width="41.42578125" customWidth="1"/>
    <col min="206" max="206" width="34.42578125" customWidth="1"/>
    <col min="207" max="207" width="43" customWidth="1"/>
    <col min="208" max="208" width="50.140625" customWidth="1"/>
    <col min="209" max="209" width="42.28515625" customWidth="1"/>
    <col min="210" max="210" width="42.85546875" customWidth="1"/>
    <col min="211" max="211" width="49.42578125" customWidth="1"/>
    <col min="212" max="212" width="45.42578125" customWidth="1"/>
    <col min="213" max="213" width="41.85546875" customWidth="1"/>
    <col min="214" max="214" width="33.28515625" customWidth="1"/>
    <col min="215" max="215" width="30.85546875" customWidth="1"/>
    <col min="216" max="216" width="33" customWidth="1"/>
    <col min="217" max="217" width="38.85546875" customWidth="1"/>
    <col min="218" max="218" width="30.85546875" customWidth="1"/>
    <col min="219" max="219" width="31.28515625" customWidth="1"/>
    <col min="220" max="220" width="28.140625" customWidth="1"/>
    <col min="221" max="221" width="11.42578125" customWidth="1"/>
    <col min="222" max="222" width="31.140625" customWidth="1"/>
    <col min="223" max="223" width="30.140625" customWidth="1"/>
    <col min="224" max="224" width="29.42578125" customWidth="1"/>
    <col min="225" max="225" width="23.42578125" customWidth="1"/>
    <col min="226" max="226" width="28.7109375" customWidth="1"/>
    <col min="227" max="227" width="34.85546875" customWidth="1"/>
    <col min="228" max="228" width="27" customWidth="1"/>
    <col min="229" max="229" width="35.7109375" customWidth="1"/>
    <col min="230" max="230" width="36.42578125" customWidth="1"/>
    <col min="231" max="231" width="39" customWidth="1"/>
    <col min="232" max="232" width="9.7109375" bestFit="1" customWidth="1"/>
    <col min="233" max="233" width="19.7109375" customWidth="1"/>
    <col min="234" max="234" width="35.28515625" customWidth="1"/>
    <col min="235" max="248" width="9.42578125" bestFit="1" customWidth="1"/>
    <col min="249" max="250" width="9.7109375" bestFit="1" customWidth="1"/>
    <col min="251" max="251" width="9.42578125" bestFit="1" customWidth="1"/>
    <col min="252" max="253" width="9.7109375" bestFit="1" customWidth="1"/>
    <col min="254" max="257" width="9.42578125" bestFit="1" customWidth="1"/>
    <col min="258" max="258" width="9.7109375" bestFit="1" customWidth="1"/>
    <col min="259" max="262" width="9.42578125" bestFit="1" customWidth="1"/>
    <col min="263" max="344" width="9.7109375" bestFit="1" customWidth="1"/>
    <col min="345" max="348" width="9.42578125" bestFit="1" customWidth="1"/>
    <col min="349" max="350" width="10.85546875" bestFit="1" customWidth="1"/>
    <col min="351" max="373" width="9.42578125" bestFit="1" customWidth="1"/>
    <col min="374" max="374" width="10.85546875" bestFit="1" customWidth="1"/>
    <col min="375" max="390" width="9.42578125" bestFit="1" customWidth="1"/>
  </cols>
  <sheetData>
    <row r="1" spans="1:390" ht="15.75" thickBot="1" x14ac:dyDescent="0.3">
      <c r="A1" s="216" t="s">
        <v>4999</v>
      </c>
      <c r="B1" s="266" t="s">
        <v>3694</v>
      </c>
      <c r="C1" s="266" t="s">
        <v>3695</v>
      </c>
      <c r="D1" s="266" t="s">
        <v>3696</v>
      </c>
      <c r="E1" s="266" t="s">
        <v>3697</v>
      </c>
      <c r="F1" s="266" t="s">
        <v>3698</v>
      </c>
      <c r="G1" s="266" t="s">
        <v>3074</v>
      </c>
      <c r="H1" s="266" t="s">
        <v>3075</v>
      </c>
      <c r="I1" s="266" t="s">
        <v>3076</v>
      </c>
      <c r="J1" s="266" t="s">
        <v>3077</v>
      </c>
      <c r="K1" s="266" t="s">
        <v>3078</v>
      </c>
      <c r="L1" s="266" t="s">
        <v>3079</v>
      </c>
      <c r="M1" s="266" t="s">
        <v>3080</v>
      </c>
      <c r="N1" s="266" t="s">
        <v>3081</v>
      </c>
      <c r="O1" s="266" t="s">
        <v>3082</v>
      </c>
      <c r="P1" s="266" t="s">
        <v>3083</v>
      </c>
      <c r="Q1" s="266" t="s">
        <v>3084</v>
      </c>
      <c r="R1" s="266" t="s">
        <v>3085</v>
      </c>
      <c r="S1" s="266" t="s">
        <v>3086</v>
      </c>
      <c r="T1" s="266" t="s">
        <v>3699</v>
      </c>
      <c r="U1" s="266" t="s">
        <v>3087</v>
      </c>
      <c r="V1" s="266" t="s">
        <v>3700</v>
      </c>
      <c r="W1" s="266" t="s">
        <v>3701</v>
      </c>
      <c r="X1" s="266" t="s">
        <v>3702</v>
      </c>
      <c r="Y1" s="266" t="s">
        <v>3088</v>
      </c>
      <c r="Z1" s="266" t="s">
        <v>3089</v>
      </c>
      <c r="AA1" s="266" t="s">
        <v>3090</v>
      </c>
      <c r="AB1" s="266" t="s">
        <v>3091</v>
      </c>
      <c r="AC1" s="266" t="s">
        <v>3092</v>
      </c>
      <c r="AD1" s="266" t="s">
        <v>3093</v>
      </c>
      <c r="AE1" s="266" t="s">
        <v>3094</v>
      </c>
      <c r="AF1" s="266" t="s">
        <v>3095</v>
      </c>
      <c r="AG1" s="266" t="s">
        <v>3703</v>
      </c>
      <c r="AH1" s="266" t="s">
        <v>3704</v>
      </c>
      <c r="AI1" s="266" t="s">
        <v>3705</v>
      </c>
      <c r="AJ1" s="266" t="s">
        <v>3096</v>
      </c>
      <c r="AK1" s="266" t="s">
        <v>3097</v>
      </c>
      <c r="AL1" s="266" t="s">
        <v>3706</v>
      </c>
      <c r="AM1" s="266" t="s">
        <v>3707</v>
      </c>
      <c r="AN1" s="266" t="s">
        <v>3708</v>
      </c>
      <c r="AO1" s="266" t="s">
        <v>3709</v>
      </c>
      <c r="AP1" s="266" t="s">
        <v>3710</v>
      </c>
      <c r="AQ1" s="266" t="s">
        <v>3711</v>
      </c>
      <c r="AR1" s="266" t="s">
        <v>3712</v>
      </c>
      <c r="AS1" s="266" t="s">
        <v>3713</v>
      </c>
      <c r="AT1" s="266" t="s">
        <v>3098</v>
      </c>
      <c r="AU1" s="266" t="s">
        <v>3714</v>
      </c>
      <c r="AV1" s="266" t="s">
        <v>3715</v>
      </c>
      <c r="AW1" s="266" t="s">
        <v>3716</v>
      </c>
      <c r="AX1" s="266" t="s">
        <v>3717</v>
      </c>
      <c r="AY1" s="266" t="s">
        <v>3718</v>
      </c>
      <c r="AZ1" s="266" t="s">
        <v>3719</v>
      </c>
      <c r="BA1" s="266" t="s">
        <v>3720</v>
      </c>
      <c r="BB1" s="266" t="s">
        <v>3099</v>
      </c>
      <c r="BC1" s="266" t="s">
        <v>3100</v>
      </c>
      <c r="BD1" s="266" t="s">
        <v>3101</v>
      </c>
      <c r="BE1" s="266" t="s">
        <v>3102</v>
      </c>
      <c r="BF1" s="266" t="s">
        <v>3721</v>
      </c>
      <c r="BG1" s="266" t="s">
        <v>3103</v>
      </c>
      <c r="BH1" s="266" t="s">
        <v>3722</v>
      </c>
      <c r="BI1" s="266" t="s">
        <v>3104</v>
      </c>
      <c r="BJ1" s="266" t="s">
        <v>3105</v>
      </c>
      <c r="BK1" s="266" t="s">
        <v>3106</v>
      </c>
      <c r="BL1" s="266" t="s">
        <v>3107</v>
      </c>
      <c r="BM1" s="266" t="s">
        <v>3108</v>
      </c>
      <c r="BN1" s="266" t="s">
        <v>3109</v>
      </c>
      <c r="BO1" s="266" t="s">
        <v>3110</v>
      </c>
      <c r="BP1" s="266" t="s">
        <v>3111</v>
      </c>
      <c r="BQ1" s="266" t="s">
        <v>3112</v>
      </c>
      <c r="BR1" s="266" t="s">
        <v>3113</v>
      </c>
      <c r="BS1" s="266" t="s">
        <v>3114</v>
      </c>
      <c r="BT1" s="266" t="s">
        <v>3115</v>
      </c>
      <c r="BU1" s="266" t="s">
        <v>3116</v>
      </c>
      <c r="BV1" s="266" t="s">
        <v>3117</v>
      </c>
      <c r="BW1" s="266" t="s">
        <v>3118</v>
      </c>
      <c r="BX1" s="266" t="s">
        <v>3119</v>
      </c>
      <c r="BY1" s="266" t="s">
        <v>3120</v>
      </c>
      <c r="BZ1" s="266" t="s">
        <v>3121</v>
      </c>
      <c r="CA1" s="266" t="s">
        <v>3122</v>
      </c>
      <c r="CB1" s="266" t="s">
        <v>3123</v>
      </c>
      <c r="CC1" s="266" t="s">
        <v>3124</v>
      </c>
      <c r="CD1" s="266" t="s">
        <v>3125</v>
      </c>
      <c r="CE1" s="266" t="s">
        <v>3126</v>
      </c>
      <c r="CF1" s="266" t="s">
        <v>3127</v>
      </c>
      <c r="CG1" s="277" t="s">
        <v>3400</v>
      </c>
      <c r="CH1" s="266" t="s">
        <v>3128</v>
      </c>
      <c r="CI1" s="266" t="s">
        <v>3129</v>
      </c>
      <c r="CJ1" s="266" t="s">
        <v>3130</v>
      </c>
      <c r="CK1" s="266" t="s">
        <v>3131</v>
      </c>
      <c r="CL1" s="266" t="s">
        <v>3132</v>
      </c>
      <c r="CM1" s="266" t="s">
        <v>3133</v>
      </c>
      <c r="CN1" s="266" t="s">
        <v>3134</v>
      </c>
      <c r="CO1" s="266" t="s">
        <v>3135</v>
      </c>
      <c r="CP1" s="266" t="s">
        <v>3136</v>
      </c>
      <c r="CQ1" s="278" t="s">
        <v>3137</v>
      </c>
      <c r="CR1" s="266" t="s">
        <v>3138</v>
      </c>
      <c r="CS1" s="266" t="s">
        <v>3139</v>
      </c>
      <c r="CT1" s="266" t="s">
        <v>3140</v>
      </c>
      <c r="CU1" s="266" t="s">
        <v>3141</v>
      </c>
      <c r="CV1" s="266" t="s">
        <v>3142</v>
      </c>
      <c r="CW1" s="266" t="s">
        <v>3143</v>
      </c>
      <c r="CX1" s="289" t="s">
        <v>3144</v>
      </c>
      <c r="CY1" s="287" t="s">
        <v>3145</v>
      </c>
      <c r="CZ1" s="287" t="s">
        <v>3146</v>
      </c>
      <c r="DA1" s="287" t="s">
        <v>3147</v>
      </c>
      <c r="DB1" s="287" t="s">
        <v>3148</v>
      </c>
      <c r="DC1" s="287" t="s">
        <v>3149</v>
      </c>
      <c r="DD1" s="287" t="s">
        <v>3150</v>
      </c>
      <c r="DE1" s="287" t="s">
        <v>3151</v>
      </c>
      <c r="DF1" s="287" t="s">
        <v>3152</v>
      </c>
      <c r="DG1" s="287" t="s">
        <v>3153</v>
      </c>
      <c r="DH1" s="287" t="s">
        <v>3154</v>
      </c>
      <c r="DI1" s="266" t="s">
        <v>3155</v>
      </c>
      <c r="DJ1" s="266" t="s">
        <v>3156</v>
      </c>
      <c r="DK1" s="266" t="s">
        <v>3157</v>
      </c>
      <c r="DL1" s="266" t="s">
        <v>3158</v>
      </c>
      <c r="DM1" s="266" t="s">
        <v>3159</v>
      </c>
      <c r="DN1" s="266" t="s">
        <v>3160</v>
      </c>
      <c r="DO1" s="266" t="s">
        <v>3161</v>
      </c>
      <c r="DP1" s="266" t="s">
        <v>3162</v>
      </c>
      <c r="DQ1" s="266" t="s">
        <v>3723</v>
      </c>
      <c r="DR1" s="266" t="s">
        <v>3163</v>
      </c>
      <c r="DS1" s="266" t="s">
        <v>3164</v>
      </c>
      <c r="DT1" s="266" t="s">
        <v>3165</v>
      </c>
      <c r="DU1" s="266" t="s">
        <v>3166</v>
      </c>
      <c r="DV1" s="266" t="s">
        <v>3167</v>
      </c>
      <c r="DW1" s="266" t="s">
        <v>3168</v>
      </c>
      <c r="DX1" s="266" t="s">
        <v>3169</v>
      </c>
      <c r="DY1" s="266" t="s">
        <v>3170</v>
      </c>
      <c r="DZ1" s="266" t="s">
        <v>3171</v>
      </c>
      <c r="EA1" s="266" t="s">
        <v>3172</v>
      </c>
      <c r="EB1" s="266" t="s">
        <v>3173</v>
      </c>
      <c r="EC1" s="266" t="s">
        <v>3174</v>
      </c>
      <c r="ED1" s="266" t="s">
        <v>3175</v>
      </c>
      <c r="EE1" s="266" t="s">
        <v>3176</v>
      </c>
      <c r="EF1" s="266" t="s">
        <v>3177</v>
      </c>
      <c r="EG1" s="266" t="s">
        <v>3178</v>
      </c>
      <c r="EH1" s="266" t="s">
        <v>3179</v>
      </c>
      <c r="EI1" s="266" t="s">
        <v>3180</v>
      </c>
      <c r="EJ1" s="266" t="s">
        <v>3181</v>
      </c>
      <c r="EK1" s="266" t="s">
        <v>3182</v>
      </c>
      <c r="EL1" s="266" t="s">
        <v>3183</v>
      </c>
      <c r="EM1" s="266" t="s">
        <v>3184</v>
      </c>
      <c r="EN1" s="266" t="s">
        <v>3185</v>
      </c>
      <c r="EO1" s="266" t="s">
        <v>3186</v>
      </c>
      <c r="EP1" s="266" t="s">
        <v>3187</v>
      </c>
      <c r="EQ1" s="266" t="s">
        <v>3188</v>
      </c>
      <c r="ER1" s="278" t="s">
        <v>3189</v>
      </c>
      <c r="ES1" s="278" t="s">
        <v>3190</v>
      </c>
      <c r="ET1" s="266" t="s">
        <v>3191</v>
      </c>
      <c r="EU1" s="266" t="s">
        <v>3192</v>
      </c>
      <c r="EV1" s="266" t="s">
        <v>3193</v>
      </c>
      <c r="EW1" s="266" t="s">
        <v>3194</v>
      </c>
      <c r="EX1" s="266" t="s">
        <v>3195</v>
      </c>
      <c r="EY1" s="266" t="s">
        <v>3196</v>
      </c>
      <c r="EZ1" s="266" t="s">
        <v>3197</v>
      </c>
      <c r="FA1" s="266" t="s">
        <v>3198</v>
      </c>
      <c r="FB1" s="266" t="s">
        <v>3199</v>
      </c>
      <c r="FC1" s="266" t="s">
        <v>3200</v>
      </c>
      <c r="FD1" s="277" t="s">
        <v>3201</v>
      </c>
      <c r="FE1" s="266" t="s">
        <v>3202</v>
      </c>
      <c r="FF1" s="266" t="s">
        <v>3203</v>
      </c>
      <c r="FG1" s="266" t="s">
        <v>3204</v>
      </c>
      <c r="FH1" s="278" t="s">
        <v>3205</v>
      </c>
      <c r="FI1" s="278" t="s">
        <v>3206</v>
      </c>
      <c r="FJ1" s="266" t="s">
        <v>3207</v>
      </c>
      <c r="FK1" s="266" t="s">
        <v>3208</v>
      </c>
      <c r="FL1" s="266" t="s">
        <v>3724</v>
      </c>
      <c r="FM1" s="266" t="s">
        <v>3725</v>
      </c>
      <c r="FN1" s="266" t="s">
        <v>3209</v>
      </c>
      <c r="FO1" s="266" t="s">
        <v>3726</v>
      </c>
      <c r="FP1" s="266" t="s">
        <v>3727</v>
      </c>
      <c r="FQ1" s="266" t="s">
        <v>3210</v>
      </c>
      <c r="FR1" s="266" t="s">
        <v>3211</v>
      </c>
      <c r="FS1" s="266" t="s">
        <v>3212</v>
      </c>
      <c r="FT1" s="266" t="s">
        <v>3213</v>
      </c>
      <c r="FU1" s="266" t="s">
        <v>3214</v>
      </c>
      <c r="FV1" s="266" t="s">
        <v>3215</v>
      </c>
      <c r="FW1" s="266" t="s">
        <v>3216</v>
      </c>
      <c r="FX1" s="266" t="s">
        <v>3728</v>
      </c>
      <c r="FY1" s="266" t="s">
        <v>3217</v>
      </c>
      <c r="FZ1" s="266" t="s">
        <v>3218</v>
      </c>
      <c r="GA1" s="266" t="s">
        <v>3219</v>
      </c>
      <c r="GB1" s="266" t="s">
        <v>3220</v>
      </c>
      <c r="GC1" s="266" t="s">
        <v>3221</v>
      </c>
      <c r="GD1" s="266" t="s">
        <v>3222</v>
      </c>
      <c r="GE1" s="266" t="s">
        <v>3223</v>
      </c>
      <c r="GF1" s="266" t="s">
        <v>3224</v>
      </c>
      <c r="GG1" s="266" t="s">
        <v>3225</v>
      </c>
      <c r="GH1" s="266" t="s">
        <v>3226</v>
      </c>
      <c r="GI1" s="266" t="s">
        <v>3227</v>
      </c>
      <c r="GJ1" s="266" t="s">
        <v>3228</v>
      </c>
      <c r="GK1" s="266" t="s">
        <v>3229</v>
      </c>
      <c r="GL1" s="266" t="s">
        <v>3230</v>
      </c>
      <c r="GM1" s="266" t="s">
        <v>3231</v>
      </c>
      <c r="GN1" s="266" t="s">
        <v>3232</v>
      </c>
      <c r="GO1" s="266" t="s">
        <v>3233</v>
      </c>
      <c r="GP1" s="266" t="s">
        <v>3234</v>
      </c>
      <c r="GQ1" s="266" t="s">
        <v>3235</v>
      </c>
      <c r="GR1" s="266" t="s">
        <v>3236</v>
      </c>
      <c r="GS1" s="266" t="s">
        <v>3237</v>
      </c>
      <c r="GT1" s="266" t="s">
        <v>3238</v>
      </c>
      <c r="GU1" s="266" t="s">
        <v>3239</v>
      </c>
      <c r="GV1" s="266" t="s">
        <v>3240</v>
      </c>
      <c r="GW1" s="266" t="s">
        <v>3241</v>
      </c>
      <c r="GX1" s="266" t="s">
        <v>3242</v>
      </c>
      <c r="GY1" s="266" t="s">
        <v>3243</v>
      </c>
      <c r="GZ1" s="266" t="s">
        <v>3244</v>
      </c>
      <c r="HA1" s="266" t="s">
        <v>3245</v>
      </c>
      <c r="HB1" s="266" t="s">
        <v>3246</v>
      </c>
      <c r="HC1" s="266" t="s">
        <v>3247</v>
      </c>
      <c r="HD1" s="266" t="s">
        <v>3248</v>
      </c>
      <c r="HE1" s="266" t="s">
        <v>3249</v>
      </c>
      <c r="HF1" s="266" t="s">
        <v>3250</v>
      </c>
      <c r="HG1" s="266" t="s">
        <v>3251</v>
      </c>
      <c r="HH1" s="266" t="s">
        <v>3252</v>
      </c>
      <c r="HI1" s="266" t="s">
        <v>3253</v>
      </c>
      <c r="HJ1" s="266" t="s">
        <v>3254</v>
      </c>
      <c r="HK1" s="266" t="s">
        <v>3255</v>
      </c>
      <c r="HL1" s="266" t="s">
        <v>3256</v>
      </c>
      <c r="HM1" s="266" t="s">
        <v>3257</v>
      </c>
      <c r="HN1" s="266" t="s">
        <v>3258</v>
      </c>
      <c r="HO1" s="266" t="s">
        <v>3259</v>
      </c>
      <c r="HP1" s="266" t="s">
        <v>3260</v>
      </c>
      <c r="HQ1" s="266" t="s">
        <v>3261</v>
      </c>
      <c r="HR1" s="266" t="s">
        <v>3262</v>
      </c>
      <c r="HS1" s="266" t="s">
        <v>3263</v>
      </c>
      <c r="HT1" s="266" t="s">
        <v>3264</v>
      </c>
      <c r="HU1" s="266" t="s">
        <v>3265</v>
      </c>
      <c r="HV1" s="266" t="s">
        <v>3266</v>
      </c>
      <c r="HW1" s="266" t="s">
        <v>3267</v>
      </c>
      <c r="HX1" s="266" t="s">
        <v>3268</v>
      </c>
      <c r="HY1" s="266" t="s">
        <v>3269</v>
      </c>
      <c r="HZ1" s="266" t="s">
        <v>3270</v>
      </c>
      <c r="IA1" s="266" t="s">
        <v>3729</v>
      </c>
      <c r="IB1" s="266" t="s">
        <v>3730</v>
      </c>
      <c r="IC1" s="266" t="s">
        <v>3731</v>
      </c>
      <c r="ID1" s="266" t="s">
        <v>3732</v>
      </c>
      <c r="IE1" s="266" t="s">
        <v>3733</v>
      </c>
      <c r="IF1" s="266" t="s">
        <v>3734</v>
      </c>
      <c r="IG1" s="266" t="s">
        <v>3735</v>
      </c>
      <c r="IH1" s="266" t="s">
        <v>3736</v>
      </c>
      <c r="II1" s="266" t="s">
        <v>3737</v>
      </c>
      <c r="IJ1" s="266" t="s">
        <v>3738</v>
      </c>
      <c r="IK1" s="266" t="s">
        <v>3739</v>
      </c>
      <c r="IL1" s="266" t="s">
        <v>3740</v>
      </c>
      <c r="IM1" s="266" t="s">
        <v>3741</v>
      </c>
      <c r="IN1" s="266" t="s">
        <v>3742</v>
      </c>
      <c r="IO1" s="266" t="s">
        <v>3743</v>
      </c>
      <c r="IP1" s="266" t="s">
        <v>3744</v>
      </c>
      <c r="IQ1" s="266" t="s">
        <v>3745</v>
      </c>
      <c r="IR1" s="266" t="s">
        <v>3271</v>
      </c>
      <c r="IS1" s="266" t="s">
        <v>3746</v>
      </c>
      <c r="IT1" s="266" t="s">
        <v>3747</v>
      </c>
      <c r="IU1" s="266" t="s">
        <v>3748</v>
      </c>
      <c r="IV1" s="266" t="s">
        <v>3749</v>
      </c>
      <c r="IW1" s="266" t="s">
        <v>3750</v>
      </c>
      <c r="IX1" s="266" t="s">
        <v>3751</v>
      </c>
      <c r="IY1" s="266" t="s">
        <v>3752</v>
      </c>
      <c r="IZ1" s="266" t="s">
        <v>3753</v>
      </c>
      <c r="JA1" s="266" t="s">
        <v>3754</v>
      </c>
      <c r="JB1" s="266" t="s">
        <v>3755</v>
      </c>
      <c r="JC1" s="266" t="s">
        <v>3272</v>
      </c>
      <c r="JD1" s="266" t="s">
        <v>3273</v>
      </c>
      <c r="JE1" s="266" t="s">
        <v>3274</v>
      </c>
      <c r="JF1" s="266" t="s">
        <v>3275</v>
      </c>
      <c r="JG1" s="266" t="s">
        <v>3276</v>
      </c>
      <c r="JH1" s="266" t="s">
        <v>3277</v>
      </c>
      <c r="JI1" s="266" t="s">
        <v>3278</v>
      </c>
      <c r="JJ1" s="266" t="s">
        <v>3279</v>
      </c>
      <c r="JK1" s="266" t="s">
        <v>3280</v>
      </c>
      <c r="JL1" s="266" t="s">
        <v>3281</v>
      </c>
      <c r="JM1" s="266" t="s">
        <v>3282</v>
      </c>
      <c r="JN1" s="266" t="s">
        <v>3283</v>
      </c>
      <c r="JO1" s="266" t="s">
        <v>3284</v>
      </c>
      <c r="JP1" s="266" t="s">
        <v>3285</v>
      </c>
      <c r="JQ1" s="266" t="s">
        <v>3286</v>
      </c>
      <c r="JR1" s="266" t="s">
        <v>3287</v>
      </c>
      <c r="JS1" s="266" t="s">
        <v>3288</v>
      </c>
      <c r="JT1" s="266" t="s">
        <v>3289</v>
      </c>
      <c r="JU1" s="266" t="s">
        <v>3290</v>
      </c>
      <c r="JV1" s="266" t="s">
        <v>3291</v>
      </c>
      <c r="JW1" s="266" t="s">
        <v>3292</v>
      </c>
      <c r="JX1" s="266" t="s">
        <v>3293</v>
      </c>
      <c r="JY1" s="266" t="s">
        <v>3294</v>
      </c>
      <c r="JZ1" s="266" t="s">
        <v>3295</v>
      </c>
      <c r="KA1" s="266" t="s">
        <v>3296</v>
      </c>
      <c r="KB1" s="266" t="s">
        <v>3297</v>
      </c>
      <c r="KC1" s="266" t="s">
        <v>3298</v>
      </c>
      <c r="KD1" s="266" t="s">
        <v>3299</v>
      </c>
      <c r="KE1" s="266" t="s">
        <v>3300</v>
      </c>
      <c r="KF1" s="266" t="s">
        <v>3301</v>
      </c>
      <c r="KG1" s="266" t="s">
        <v>3302</v>
      </c>
      <c r="KH1" s="266" t="s">
        <v>3303</v>
      </c>
      <c r="KI1" s="266" t="s">
        <v>3304</v>
      </c>
      <c r="KJ1" s="266" t="s">
        <v>3305</v>
      </c>
      <c r="KK1" s="266" t="s">
        <v>3306</v>
      </c>
      <c r="KL1" s="266" t="s">
        <v>3307</v>
      </c>
      <c r="KM1" s="266" t="s">
        <v>3308</v>
      </c>
      <c r="KN1" s="266" t="s">
        <v>3309</v>
      </c>
      <c r="KO1" s="266" t="s">
        <v>3310</v>
      </c>
      <c r="KP1" s="266" t="s">
        <v>3311</v>
      </c>
      <c r="KQ1" s="266" t="s">
        <v>3312</v>
      </c>
      <c r="KR1" s="266" t="s">
        <v>3313</v>
      </c>
      <c r="KS1" s="266" t="s">
        <v>3314</v>
      </c>
      <c r="KT1" s="266" t="s">
        <v>3315</v>
      </c>
      <c r="KU1" s="266" t="s">
        <v>3316</v>
      </c>
      <c r="KV1" s="266" t="s">
        <v>3317</v>
      </c>
      <c r="KW1" s="266" t="s">
        <v>3318</v>
      </c>
      <c r="KX1" s="266" t="s">
        <v>3319</v>
      </c>
      <c r="KY1" s="266" t="s">
        <v>3320</v>
      </c>
      <c r="KZ1" s="266" t="s">
        <v>3321</v>
      </c>
      <c r="LA1" s="266" t="s">
        <v>3322</v>
      </c>
      <c r="LB1" s="266" t="s">
        <v>3323</v>
      </c>
      <c r="LC1" s="266" t="s">
        <v>3324</v>
      </c>
      <c r="LD1" s="266" t="s">
        <v>3325</v>
      </c>
      <c r="LE1" s="266" t="s">
        <v>3326</v>
      </c>
      <c r="LF1" s="266" t="s">
        <v>3327</v>
      </c>
      <c r="LG1" s="266" t="s">
        <v>3328</v>
      </c>
      <c r="LH1" s="266" t="s">
        <v>3329</v>
      </c>
      <c r="LI1" s="266" t="s">
        <v>3330</v>
      </c>
      <c r="LJ1" s="266" t="s">
        <v>3331</v>
      </c>
      <c r="LK1" s="266" t="s">
        <v>3332</v>
      </c>
      <c r="LL1" s="266" t="s">
        <v>3333</v>
      </c>
      <c r="LM1" s="266" t="s">
        <v>3334</v>
      </c>
      <c r="LN1" s="266" t="s">
        <v>3335</v>
      </c>
      <c r="LO1" s="266" t="s">
        <v>3336</v>
      </c>
      <c r="LP1" s="266" t="s">
        <v>3337</v>
      </c>
      <c r="LQ1" s="266" t="s">
        <v>3338</v>
      </c>
      <c r="LR1" s="266" t="s">
        <v>3339</v>
      </c>
      <c r="LS1" s="266" t="s">
        <v>3340</v>
      </c>
      <c r="LT1" s="266" t="s">
        <v>3341</v>
      </c>
      <c r="LU1" s="266" t="s">
        <v>3342</v>
      </c>
      <c r="LV1" s="266" t="s">
        <v>3343</v>
      </c>
      <c r="LW1" s="266" t="s">
        <v>3344</v>
      </c>
      <c r="LX1" s="266" t="s">
        <v>3345</v>
      </c>
      <c r="LY1" s="266" t="s">
        <v>3346</v>
      </c>
      <c r="LZ1" s="266" t="s">
        <v>3347</v>
      </c>
      <c r="MA1" s="266" t="s">
        <v>3348</v>
      </c>
      <c r="MB1" s="266" t="s">
        <v>3349</v>
      </c>
      <c r="MC1" s="266" t="s">
        <v>3350</v>
      </c>
      <c r="MD1" s="266" t="s">
        <v>3351</v>
      </c>
      <c r="ME1" s="266" t="s">
        <v>3352</v>
      </c>
      <c r="MF1" s="266" t="s">
        <v>3353</v>
      </c>
      <c r="MG1" s="266" t="s">
        <v>3354</v>
      </c>
      <c r="MH1" s="266" t="s">
        <v>3355</v>
      </c>
      <c r="MI1" s="266" t="s">
        <v>3356</v>
      </c>
      <c r="MJ1" s="266" t="s">
        <v>3357</v>
      </c>
      <c r="MK1" s="266" t="s">
        <v>3358</v>
      </c>
      <c r="ML1" s="266" t="s">
        <v>3359</v>
      </c>
      <c r="MM1" s="266" t="s">
        <v>3360</v>
      </c>
      <c r="MN1" s="266" t="s">
        <v>3361</v>
      </c>
      <c r="MO1" s="266" t="s">
        <v>3362</v>
      </c>
      <c r="MP1" s="266" t="s">
        <v>3363</v>
      </c>
      <c r="MQ1" s="266" t="s">
        <v>3364</v>
      </c>
      <c r="MR1" s="266" t="s">
        <v>3365</v>
      </c>
      <c r="MS1" s="266" t="s">
        <v>3366</v>
      </c>
      <c r="MT1" s="266" t="s">
        <v>3367</v>
      </c>
      <c r="MU1" s="266" t="s">
        <v>3368</v>
      </c>
      <c r="MV1" s="266" t="s">
        <v>3369</v>
      </c>
      <c r="MW1" s="266" t="s">
        <v>3370</v>
      </c>
      <c r="MX1" s="266" t="s">
        <v>3371</v>
      </c>
      <c r="MY1" s="266" t="s">
        <v>3372</v>
      </c>
      <c r="MZ1" s="266" t="s">
        <v>3373</v>
      </c>
      <c r="NA1" s="266" t="s">
        <v>3374</v>
      </c>
      <c r="NB1" s="266" t="s">
        <v>3375</v>
      </c>
      <c r="NC1" s="266" t="s">
        <v>3376</v>
      </c>
      <c r="ND1" s="266" t="s">
        <v>3377</v>
      </c>
      <c r="NE1" s="266" t="s">
        <v>3378</v>
      </c>
      <c r="NF1" s="266" t="s">
        <v>3379</v>
      </c>
      <c r="NG1" s="266" t="s">
        <v>3380</v>
      </c>
      <c r="NH1" s="266" t="s">
        <v>3381</v>
      </c>
      <c r="NI1" s="266" t="s">
        <v>3382</v>
      </c>
      <c r="NJ1" s="266" t="s">
        <v>3383</v>
      </c>
      <c r="NK1" s="266" t="s">
        <v>3384</v>
      </c>
      <c r="NL1" s="266" t="s">
        <v>3385</v>
      </c>
      <c r="NM1" s="266" t="s">
        <v>3386</v>
      </c>
      <c r="NN1" s="266" t="s">
        <v>3387</v>
      </c>
      <c r="NO1" s="266" t="s">
        <v>3388</v>
      </c>
      <c r="NP1" s="266" t="s">
        <v>3389</v>
      </c>
      <c r="NQ1" s="266" t="s">
        <v>3390</v>
      </c>
      <c r="NR1" s="266" t="s">
        <v>3391</v>
      </c>
      <c r="NS1" s="266" t="s">
        <v>3392</v>
      </c>
      <c r="NT1" s="266" t="s">
        <v>3393</v>
      </c>
      <c r="NU1" s="266" t="s">
        <v>3394</v>
      </c>
      <c r="NV1" s="266" t="s">
        <v>3395</v>
      </c>
      <c r="NW1" s="266" t="s">
        <v>3396</v>
      </c>
      <c r="NX1" s="266" t="s">
        <v>3397</v>
      </c>
      <c r="NY1" s="266" t="s">
        <v>3398</v>
      </c>
      <c r="NZ1" s="266" t="s">
        <v>3399</v>
      </c>
    </row>
    <row r="2" spans="1:390" ht="15.75" thickBot="1" x14ac:dyDescent="0.3">
      <c r="B2" s="266" t="s">
        <v>3694</v>
      </c>
      <c r="C2" s="266" t="s">
        <v>3695</v>
      </c>
      <c r="D2" s="266" t="s">
        <v>3696</v>
      </c>
      <c r="E2" s="266" t="s">
        <v>3697</v>
      </c>
      <c r="F2" s="266" t="s">
        <v>3698</v>
      </c>
      <c r="G2" s="266" t="s">
        <v>3756</v>
      </c>
      <c r="H2" s="266" t="s">
        <v>3757</v>
      </c>
      <c r="I2" s="266" t="s">
        <v>3758</v>
      </c>
      <c r="J2" s="266" t="s">
        <v>3759</v>
      </c>
      <c r="K2" s="266" t="s">
        <v>3760</v>
      </c>
      <c r="L2" s="266" t="s">
        <v>3761</v>
      </c>
      <c r="M2" s="266" t="s">
        <v>3762</v>
      </c>
      <c r="N2" s="266" t="s">
        <v>3763</v>
      </c>
      <c r="O2" s="266" t="s">
        <v>3764</v>
      </c>
      <c r="P2" s="266" t="s">
        <v>3765</v>
      </c>
      <c r="Q2" s="266" t="s">
        <v>3766</v>
      </c>
      <c r="R2" s="266" t="s">
        <v>3767</v>
      </c>
      <c r="S2" s="266" t="s">
        <v>3768</v>
      </c>
      <c r="T2" s="266" t="s">
        <v>3769</v>
      </c>
      <c r="U2" s="266" t="s">
        <v>3770</v>
      </c>
      <c r="V2" s="266" t="s">
        <v>3771</v>
      </c>
      <c r="W2" s="266" t="s">
        <v>3772</v>
      </c>
      <c r="X2" s="266" t="s">
        <v>3773</v>
      </c>
      <c r="Y2" s="266" t="s">
        <v>3774</v>
      </c>
      <c r="Z2" s="266" t="s">
        <v>3775</v>
      </c>
      <c r="AA2" s="266" t="s">
        <v>3776</v>
      </c>
      <c r="AB2" s="266" t="s">
        <v>3777</v>
      </c>
      <c r="AC2" s="266" t="s">
        <v>3778</v>
      </c>
      <c r="AD2" s="266" t="s">
        <v>3779</v>
      </c>
      <c r="AE2" s="266" t="s">
        <v>3780</v>
      </c>
      <c r="AF2" s="266" t="s">
        <v>3781</v>
      </c>
      <c r="AG2" s="266" t="s">
        <v>3782</v>
      </c>
      <c r="AH2" s="266" t="s">
        <v>3783</v>
      </c>
      <c r="AI2" s="266" t="s">
        <v>3784</v>
      </c>
      <c r="AJ2" s="266" t="s">
        <v>3785</v>
      </c>
      <c r="AK2" s="266" t="s">
        <v>3786</v>
      </c>
      <c r="AL2" s="266" t="s">
        <v>3787</v>
      </c>
      <c r="AM2" s="266" t="s">
        <v>3788</v>
      </c>
      <c r="AN2" s="266" t="s">
        <v>3789</v>
      </c>
      <c r="AO2" s="266" t="s">
        <v>3790</v>
      </c>
      <c r="AP2" s="266" t="s">
        <v>3791</v>
      </c>
      <c r="AQ2" s="266" t="s">
        <v>3792</v>
      </c>
      <c r="AR2" s="266" t="s">
        <v>3793</v>
      </c>
      <c r="AS2" s="266" t="s">
        <v>3794</v>
      </c>
      <c r="AT2" s="266" t="s">
        <v>3795</v>
      </c>
      <c r="AU2" s="266" t="s">
        <v>3796</v>
      </c>
      <c r="AV2" s="266" t="s">
        <v>3797</v>
      </c>
      <c r="AW2" s="266" t="s">
        <v>3798</v>
      </c>
      <c r="AX2" s="266" t="s">
        <v>3799</v>
      </c>
      <c r="AY2" s="266" t="s">
        <v>3800</v>
      </c>
      <c r="AZ2" s="266" t="s">
        <v>3801</v>
      </c>
      <c r="BA2" s="266" t="s">
        <v>3802</v>
      </c>
      <c r="BB2" s="266" t="s">
        <v>3803</v>
      </c>
      <c r="BC2" s="266" t="s">
        <v>3804</v>
      </c>
      <c r="BD2" s="266" t="s">
        <v>3805</v>
      </c>
      <c r="BE2" s="266" t="s">
        <v>3806</v>
      </c>
      <c r="BF2" s="266" t="s">
        <v>3807</v>
      </c>
      <c r="BG2" s="266" t="s">
        <v>3808</v>
      </c>
      <c r="BH2" s="266" t="s">
        <v>3809</v>
      </c>
      <c r="BI2" s="266" t="s">
        <v>3810</v>
      </c>
      <c r="BJ2" s="266" t="s">
        <v>3811</v>
      </c>
      <c r="BK2" s="266" t="s">
        <v>3812</v>
      </c>
      <c r="BL2" s="266" t="s">
        <v>3813</v>
      </c>
      <c r="BM2" s="266" t="s">
        <v>3814</v>
      </c>
      <c r="BN2" s="266" t="s">
        <v>3815</v>
      </c>
      <c r="BO2" s="266" t="s">
        <v>3816</v>
      </c>
      <c r="BP2" s="266" t="s">
        <v>3817</v>
      </c>
      <c r="BQ2" s="266" t="s">
        <v>3818</v>
      </c>
      <c r="BR2" s="266" t="s">
        <v>3819</v>
      </c>
      <c r="BS2" s="266" t="s">
        <v>3820</v>
      </c>
      <c r="BT2" s="266" t="s">
        <v>3821</v>
      </c>
      <c r="BU2" s="266" t="s">
        <v>3822</v>
      </c>
      <c r="BV2" s="266" t="s">
        <v>3823</v>
      </c>
      <c r="BW2" s="266" t="s">
        <v>3824</v>
      </c>
      <c r="BX2" s="266" t="s">
        <v>3825</v>
      </c>
      <c r="BY2" s="266" t="s">
        <v>3826</v>
      </c>
      <c r="BZ2" s="266" t="s">
        <v>3827</v>
      </c>
      <c r="CA2" s="266" t="s">
        <v>3828</v>
      </c>
      <c r="CB2" s="266" t="s">
        <v>3829</v>
      </c>
      <c r="CC2" s="266" t="s">
        <v>2932</v>
      </c>
      <c r="CD2" s="266" t="s">
        <v>3830</v>
      </c>
      <c r="CE2" s="266" t="s">
        <v>3831</v>
      </c>
      <c r="CF2" s="266" t="s">
        <v>3832</v>
      </c>
      <c r="CG2" s="277" t="s">
        <v>3833</v>
      </c>
      <c r="CH2" s="266" t="s">
        <v>3834</v>
      </c>
      <c r="CI2" s="266" t="s">
        <v>3835</v>
      </c>
      <c r="CJ2" s="266" t="s">
        <v>3836</v>
      </c>
      <c r="CK2" s="266" t="s">
        <v>3837</v>
      </c>
      <c r="CL2" s="266" t="s">
        <v>3838</v>
      </c>
      <c r="CM2" s="266" t="s">
        <v>3839</v>
      </c>
      <c r="CN2" s="266" t="s">
        <v>3840</v>
      </c>
      <c r="CO2" s="266" t="s">
        <v>3841</v>
      </c>
      <c r="CP2" s="266" t="s">
        <v>3842</v>
      </c>
      <c r="CQ2" s="278" t="s">
        <v>3843</v>
      </c>
      <c r="CR2" s="266" t="s">
        <v>3844</v>
      </c>
      <c r="CS2" s="266" t="s">
        <v>3845</v>
      </c>
      <c r="CT2" s="266" t="s">
        <v>3846</v>
      </c>
      <c r="CU2" s="266" t="s">
        <v>3847</v>
      </c>
      <c r="CV2" s="266" t="s">
        <v>3848</v>
      </c>
      <c r="CW2" s="266" t="s">
        <v>3849</v>
      </c>
      <c r="CX2" s="289" t="s">
        <v>3850</v>
      </c>
      <c r="CY2" s="287" t="s">
        <v>3851</v>
      </c>
      <c r="CZ2" s="287" t="s">
        <v>3852</v>
      </c>
      <c r="DA2" s="287" t="s">
        <v>3853</v>
      </c>
      <c r="DB2" s="287" t="s">
        <v>3854</v>
      </c>
      <c r="DC2" s="287" t="s">
        <v>3855</v>
      </c>
      <c r="DD2" s="287" t="s">
        <v>3856</v>
      </c>
      <c r="DE2" s="287" t="s">
        <v>3857</v>
      </c>
      <c r="DF2" s="287" t="s">
        <v>3858</v>
      </c>
      <c r="DG2" s="287" t="s">
        <v>3859</v>
      </c>
      <c r="DH2" s="287" t="s">
        <v>3860</v>
      </c>
      <c r="DI2" s="266" t="s">
        <v>3861</v>
      </c>
      <c r="DJ2" s="266" t="s">
        <v>3862</v>
      </c>
      <c r="DK2" s="266" t="s">
        <v>3863</v>
      </c>
      <c r="DL2" s="266" t="s">
        <v>3864</v>
      </c>
      <c r="DM2" s="266" t="s">
        <v>3865</v>
      </c>
      <c r="DN2" s="266" t="s">
        <v>3866</v>
      </c>
      <c r="DO2" s="266" t="s">
        <v>3867</v>
      </c>
      <c r="DP2" s="266" t="s">
        <v>3868</v>
      </c>
      <c r="DQ2" s="266" t="s">
        <v>3869</v>
      </c>
      <c r="DR2" s="266" t="s">
        <v>3870</v>
      </c>
      <c r="DS2" s="266" t="s">
        <v>3871</v>
      </c>
      <c r="DT2" s="266" t="s">
        <v>3872</v>
      </c>
      <c r="DU2" s="266" t="s">
        <v>3873</v>
      </c>
      <c r="DV2" s="266" t="s">
        <v>3874</v>
      </c>
      <c r="DW2" s="266" t="s">
        <v>3875</v>
      </c>
      <c r="DX2" s="266" t="s">
        <v>3876</v>
      </c>
      <c r="DY2" s="266" t="s">
        <v>3877</v>
      </c>
      <c r="DZ2" s="266" t="s">
        <v>3878</v>
      </c>
      <c r="EA2" s="266" t="s">
        <v>3879</v>
      </c>
      <c r="EB2" s="266" t="s">
        <v>3880</v>
      </c>
      <c r="EC2" s="266" t="s">
        <v>3881</v>
      </c>
      <c r="ED2" s="266" t="s">
        <v>3882</v>
      </c>
      <c r="EE2" s="266" t="s">
        <v>3883</v>
      </c>
      <c r="EF2" s="266" t="s">
        <v>3884</v>
      </c>
      <c r="EG2" s="266" t="s">
        <v>3885</v>
      </c>
      <c r="EH2" s="266" t="s">
        <v>3886</v>
      </c>
      <c r="EI2" s="266" t="s">
        <v>3887</v>
      </c>
      <c r="EJ2" s="266" t="s">
        <v>3888</v>
      </c>
      <c r="EK2" s="266" t="s">
        <v>3889</v>
      </c>
      <c r="EL2" s="266" t="s">
        <v>3890</v>
      </c>
      <c r="EM2" s="266" t="s">
        <v>3891</v>
      </c>
      <c r="EN2" s="266" t="s">
        <v>3892</v>
      </c>
      <c r="EO2" s="266" t="s">
        <v>3893</v>
      </c>
      <c r="EP2" s="266" t="s">
        <v>3894</v>
      </c>
      <c r="EQ2" s="266" t="s">
        <v>3895</v>
      </c>
      <c r="ER2" s="278" t="s">
        <v>3896</v>
      </c>
      <c r="ES2" s="278" t="s">
        <v>3897</v>
      </c>
      <c r="ET2" s="266" t="s">
        <v>3898</v>
      </c>
      <c r="EU2" s="266" t="s">
        <v>3899</v>
      </c>
      <c r="EV2" s="266" t="s">
        <v>3900</v>
      </c>
      <c r="EW2" s="266" t="s">
        <v>3901</v>
      </c>
      <c r="EX2" s="266" t="s">
        <v>3902</v>
      </c>
      <c r="EY2" s="266" t="s">
        <v>3903</v>
      </c>
      <c r="EZ2" s="266" t="s">
        <v>3904</v>
      </c>
      <c r="FA2" s="266" t="s">
        <v>3905</v>
      </c>
      <c r="FB2" s="266" t="s">
        <v>3906</v>
      </c>
      <c r="FC2" s="266" t="s">
        <v>3907</v>
      </c>
      <c r="FD2" s="277" t="s">
        <v>3908</v>
      </c>
      <c r="FE2" s="266" t="s">
        <v>3909</v>
      </c>
      <c r="FF2" s="266" t="s">
        <v>3910</v>
      </c>
      <c r="FG2" s="266" t="s">
        <v>3911</v>
      </c>
      <c r="FH2" s="278" t="s">
        <v>3912</v>
      </c>
      <c r="FI2" s="278" t="s">
        <v>3913</v>
      </c>
      <c r="FJ2" s="266" t="s">
        <v>3914</v>
      </c>
      <c r="FK2" s="266" t="s">
        <v>3915</v>
      </c>
      <c r="FL2" s="266" t="s">
        <v>3916</v>
      </c>
      <c r="FM2" s="266" t="s">
        <v>3917</v>
      </c>
      <c r="FN2" s="266" t="s">
        <v>3918</v>
      </c>
      <c r="FO2" s="266" t="s">
        <v>3919</v>
      </c>
      <c r="FP2" s="266" t="s">
        <v>3920</v>
      </c>
      <c r="FQ2" s="266" t="s">
        <v>3921</v>
      </c>
      <c r="FR2" s="266" t="s">
        <v>3922</v>
      </c>
      <c r="FS2" s="266" t="s">
        <v>3923</v>
      </c>
      <c r="FT2" s="266" t="s">
        <v>3924</v>
      </c>
      <c r="FU2" s="266" t="s">
        <v>3925</v>
      </c>
      <c r="FV2" s="266" t="s">
        <v>3926</v>
      </c>
      <c r="FW2" s="266" t="s">
        <v>3927</v>
      </c>
      <c r="FX2" s="266" t="s">
        <v>3928</v>
      </c>
      <c r="FY2" s="266" t="s">
        <v>3929</v>
      </c>
      <c r="FZ2" s="266" t="s">
        <v>3930</v>
      </c>
      <c r="GA2" s="266" t="s">
        <v>3931</v>
      </c>
      <c r="GB2" s="266" t="s">
        <v>3932</v>
      </c>
      <c r="GC2" s="266" t="s">
        <v>3933</v>
      </c>
      <c r="GD2" s="266" t="s">
        <v>3934</v>
      </c>
      <c r="GE2" s="266" t="s">
        <v>3935</v>
      </c>
      <c r="GF2" s="266" t="s">
        <v>3936</v>
      </c>
      <c r="GG2" s="266" t="s">
        <v>3937</v>
      </c>
      <c r="GH2" s="266" t="s">
        <v>3938</v>
      </c>
      <c r="GI2" s="266" t="s">
        <v>3939</v>
      </c>
      <c r="GJ2" s="266" t="s">
        <v>3940</v>
      </c>
      <c r="GK2" s="266" t="s">
        <v>3941</v>
      </c>
      <c r="GL2" s="266" t="s">
        <v>3942</v>
      </c>
      <c r="GM2" s="266" t="s">
        <v>3943</v>
      </c>
      <c r="GN2" s="266" t="s">
        <v>3944</v>
      </c>
      <c r="GO2" s="266" t="s">
        <v>3945</v>
      </c>
      <c r="GP2" s="266" t="s">
        <v>3946</v>
      </c>
      <c r="GQ2" s="266" t="s">
        <v>3947</v>
      </c>
      <c r="GR2" s="266" t="s">
        <v>3948</v>
      </c>
      <c r="GS2" s="266" t="s">
        <v>3949</v>
      </c>
      <c r="GT2" s="266" t="s">
        <v>3950</v>
      </c>
      <c r="GU2" s="266" t="s">
        <v>3951</v>
      </c>
      <c r="GV2" s="266" t="s">
        <v>3952</v>
      </c>
      <c r="GW2" s="266" t="s">
        <v>3953</v>
      </c>
      <c r="GX2" s="266" t="s">
        <v>3954</v>
      </c>
      <c r="GY2" s="266" t="s">
        <v>3955</v>
      </c>
      <c r="GZ2" s="266" t="s">
        <v>3956</v>
      </c>
      <c r="HA2" s="266" t="s">
        <v>3957</v>
      </c>
      <c r="HB2" s="266" t="s">
        <v>3958</v>
      </c>
      <c r="HC2" s="266" t="s">
        <v>3959</v>
      </c>
      <c r="HD2" s="266" t="s">
        <v>3960</v>
      </c>
      <c r="HE2" s="266" t="s">
        <v>3961</v>
      </c>
      <c r="HF2" s="266" t="s">
        <v>3962</v>
      </c>
      <c r="HG2" s="266" t="s">
        <v>3963</v>
      </c>
      <c r="HH2" s="266" t="s">
        <v>3964</v>
      </c>
      <c r="HI2" s="266" t="s">
        <v>3965</v>
      </c>
      <c r="HJ2" s="266" t="s">
        <v>3966</v>
      </c>
      <c r="HK2" s="266" t="s">
        <v>3967</v>
      </c>
      <c r="HL2" s="266" t="s">
        <v>3968</v>
      </c>
      <c r="HM2" s="266" t="s">
        <v>3969</v>
      </c>
      <c r="HN2" s="266" t="s">
        <v>3970</v>
      </c>
      <c r="HO2" s="266" t="s">
        <v>3971</v>
      </c>
      <c r="HP2" s="266" t="s">
        <v>3972</v>
      </c>
      <c r="HQ2" s="266" t="s">
        <v>3973</v>
      </c>
      <c r="HR2" s="266" t="s">
        <v>3974</v>
      </c>
      <c r="HS2" s="266" t="s">
        <v>3975</v>
      </c>
      <c r="HT2" s="266" t="s">
        <v>3976</v>
      </c>
      <c r="HU2" s="266" t="s">
        <v>3977</v>
      </c>
      <c r="HV2" s="266" t="s">
        <v>3978</v>
      </c>
      <c r="HW2" s="266" t="s">
        <v>3979</v>
      </c>
      <c r="HX2" s="266" t="s">
        <v>3980</v>
      </c>
      <c r="HY2" s="266" t="s">
        <v>3981</v>
      </c>
      <c r="HZ2" s="266" t="s">
        <v>3982</v>
      </c>
      <c r="IA2" s="266" t="s">
        <v>3983</v>
      </c>
      <c r="IB2" s="266" t="s">
        <v>3984</v>
      </c>
      <c r="IC2" s="266" t="s">
        <v>3985</v>
      </c>
      <c r="ID2" s="266" t="s">
        <v>3986</v>
      </c>
      <c r="IE2" s="266" t="s">
        <v>3987</v>
      </c>
      <c r="IF2" s="266" t="s">
        <v>3988</v>
      </c>
      <c r="IG2" s="266" t="s">
        <v>3989</v>
      </c>
      <c r="IH2" s="266" t="s">
        <v>3990</v>
      </c>
      <c r="II2" s="266" t="s">
        <v>3991</v>
      </c>
      <c r="IJ2" s="266" t="s">
        <v>3992</v>
      </c>
      <c r="IK2" s="266" t="s">
        <v>3993</v>
      </c>
      <c r="IL2" s="266" t="s">
        <v>3994</v>
      </c>
      <c r="IM2" s="266" t="s">
        <v>3995</v>
      </c>
      <c r="IN2" s="266" t="s">
        <v>3996</v>
      </c>
      <c r="IO2" s="266" t="s">
        <v>3997</v>
      </c>
      <c r="IP2" s="266" t="s">
        <v>3998</v>
      </c>
      <c r="IQ2" s="266" t="s">
        <v>3999</v>
      </c>
      <c r="IR2" s="266" t="s">
        <v>4000</v>
      </c>
      <c r="IS2" s="266" t="s">
        <v>4001</v>
      </c>
      <c r="IT2" s="266" t="s">
        <v>4002</v>
      </c>
      <c r="IU2" s="266" t="s">
        <v>4003</v>
      </c>
      <c r="IV2" s="266" t="s">
        <v>4004</v>
      </c>
      <c r="IW2" s="266" t="s">
        <v>4005</v>
      </c>
      <c r="IX2" s="266" t="s">
        <v>4006</v>
      </c>
      <c r="IY2" s="266" t="s">
        <v>4007</v>
      </c>
      <c r="IZ2" s="266" t="s">
        <v>4008</v>
      </c>
      <c r="JA2" s="266" t="s">
        <v>4009</v>
      </c>
      <c r="JB2" s="266" t="s">
        <v>4010</v>
      </c>
      <c r="JC2" s="266" t="s">
        <v>4011</v>
      </c>
      <c r="JD2" s="266" t="s">
        <v>4012</v>
      </c>
      <c r="JE2" s="266" t="s">
        <v>4013</v>
      </c>
      <c r="JF2" s="266" t="s">
        <v>4014</v>
      </c>
      <c r="JG2" s="266" t="s">
        <v>4015</v>
      </c>
      <c r="JH2" s="266" t="s">
        <v>4016</v>
      </c>
      <c r="JI2" s="266" t="s">
        <v>4017</v>
      </c>
      <c r="JJ2" s="266" t="s">
        <v>4018</v>
      </c>
      <c r="JK2" s="266" t="s">
        <v>4019</v>
      </c>
      <c r="JL2" s="266" t="s">
        <v>4020</v>
      </c>
      <c r="JM2" s="266" t="s">
        <v>4021</v>
      </c>
      <c r="JN2" s="266" t="s">
        <v>4022</v>
      </c>
      <c r="JO2" s="266" t="s">
        <v>4023</v>
      </c>
      <c r="JP2" s="266" t="s">
        <v>4024</v>
      </c>
      <c r="JQ2" s="266" t="s">
        <v>4025</v>
      </c>
      <c r="JR2" s="266" t="s">
        <v>4026</v>
      </c>
      <c r="JS2" s="266" t="s">
        <v>4027</v>
      </c>
      <c r="JT2" s="266" t="s">
        <v>4028</v>
      </c>
      <c r="JU2" s="266" t="s">
        <v>4029</v>
      </c>
      <c r="JV2" s="266" t="s">
        <v>4030</v>
      </c>
      <c r="JW2" s="266" t="s">
        <v>4031</v>
      </c>
      <c r="JX2" s="266" t="s">
        <v>4032</v>
      </c>
      <c r="JY2" s="266" t="s">
        <v>4033</v>
      </c>
      <c r="JZ2" s="266" t="s">
        <v>4034</v>
      </c>
      <c r="KA2" s="266" t="s">
        <v>4035</v>
      </c>
      <c r="KB2" s="266" t="s">
        <v>4036</v>
      </c>
      <c r="KC2" s="266" t="s">
        <v>4037</v>
      </c>
      <c r="KD2" s="266" t="s">
        <v>4038</v>
      </c>
      <c r="KE2" s="266" t="s">
        <v>4039</v>
      </c>
      <c r="KF2" s="266" t="s">
        <v>4040</v>
      </c>
      <c r="KG2" s="266" t="s">
        <v>4041</v>
      </c>
      <c r="KH2" s="266" t="s">
        <v>4042</v>
      </c>
      <c r="KI2" s="266" t="s">
        <v>4043</v>
      </c>
      <c r="KJ2" s="266" t="s">
        <v>4044</v>
      </c>
      <c r="KK2" s="266" t="s">
        <v>4045</v>
      </c>
      <c r="KL2" s="266" t="s">
        <v>4046</v>
      </c>
      <c r="KM2" s="266" t="s">
        <v>4047</v>
      </c>
      <c r="KN2" s="266" t="s">
        <v>4048</v>
      </c>
      <c r="KO2" s="266" t="s">
        <v>4049</v>
      </c>
      <c r="KP2" s="266" t="s">
        <v>4050</v>
      </c>
      <c r="KQ2" s="266" t="s">
        <v>4051</v>
      </c>
      <c r="KR2" s="266" t="s">
        <v>4052</v>
      </c>
      <c r="KS2" s="266" t="s">
        <v>4053</v>
      </c>
      <c r="KT2" s="266" t="s">
        <v>4054</v>
      </c>
      <c r="KU2" s="266" t="s">
        <v>4055</v>
      </c>
      <c r="KV2" s="266" t="s">
        <v>4056</v>
      </c>
      <c r="KW2" s="266" t="s">
        <v>4057</v>
      </c>
      <c r="KX2" s="266" t="s">
        <v>4058</v>
      </c>
      <c r="KY2" s="266" t="s">
        <v>4059</v>
      </c>
      <c r="KZ2" s="266" t="s">
        <v>4060</v>
      </c>
      <c r="LA2" s="266" t="s">
        <v>4061</v>
      </c>
      <c r="LB2" s="266" t="s">
        <v>4062</v>
      </c>
      <c r="LC2" s="266" t="s">
        <v>4063</v>
      </c>
      <c r="LD2" s="266" t="s">
        <v>4064</v>
      </c>
      <c r="LE2" s="266" t="s">
        <v>4065</v>
      </c>
      <c r="LF2" s="266" t="s">
        <v>4066</v>
      </c>
      <c r="LG2" s="266" t="s">
        <v>4067</v>
      </c>
      <c r="LH2" s="266" t="s">
        <v>4068</v>
      </c>
      <c r="LI2" s="266" t="s">
        <v>4069</v>
      </c>
      <c r="LJ2" s="266" t="s">
        <v>4070</v>
      </c>
      <c r="LK2" s="266" t="s">
        <v>4071</v>
      </c>
      <c r="LL2" s="266" t="s">
        <v>4072</v>
      </c>
      <c r="LM2" s="266" t="s">
        <v>4073</v>
      </c>
      <c r="LN2" s="266" t="s">
        <v>4074</v>
      </c>
      <c r="LO2" s="266" t="s">
        <v>4075</v>
      </c>
      <c r="LP2" s="266" t="s">
        <v>4076</v>
      </c>
      <c r="LQ2" s="266" t="s">
        <v>4077</v>
      </c>
      <c r="LR2" s="266" t="s">
        <v>4078</v>
      </c>
      <c r="LS2" s="266" t="s">
        <v>4079</v>
      </c>
      <c r="LT2" s="266" t="s">
        <v>4080</v>
      </c>
      <c r="LU2" s="266" t="s">
        <v>4081</v>
      </c>
      <c r="LV2" s="266" t="s">
        <v>4082</v>
      </c>
      <c r="LW2" s="266" t="s">
        <v>4083</v>
      </c>
      <c r="LX2" s="266" t="s">
        <v>4084</v>
      </c>
      <c r="LY2" s="266" t="s">
        <v>4085</v>
      </c>
      <c r="LZ2" s="266" t="s">
        <v>4086</v>
      </c>
      <c r="MA2" s="266" t="s">
        <v>4087</v>
      </c>
      <c r="MB2" s="266" t="s">
        <v>4088</v>
      </c>
      <c r="MC2" s="266" t="s">
        <v>4089</v>
      </c>
      <c r="MD2" s="266" t="s">
        <v>4090</v>
      </c>
      <c r="ME2" s="266" t="s">
        <v>4091</v>
      </c>
      <c r="MF2" s="266" t="s">
        <v>4092</v>
      </c>
      <c r="MG2" s="266" t="s">
        <v>4093</v>
      </c>
      <c r="MH2" s="266" t="s">
        <v>4094</v>
      </c>
      <c r="MI2" s="266" t="s">
        <v>4095</v>
      </c>
      <c r="MJ2" s="266" t="s">
        <v>4096</v>
      </c>
      <c r="MK2" s="266" t="s">
        <v>4097</v>
      </c>
      <c r="ML2" s="266" t="s">
        <v>4098</v>
      </c>
      <c r="MM2" s="266" t="s">
        <v>4099</v>
      </c>
      <c r="MN2" s="266" t="s">
        <v>4100</v>
      </c>
      <c r="MO2" s="266" t="s">
        <v>4101</v>
      </c>
      <c r="MP2" s="266" t="s">
        <v>4102</v>
      </c>
      <c r="MQ2" s="266" t="s">
        <v>4103</v>
      </c>
      <c r="MR2" s="266" t="s">
        <v>4104</v>
      </c>
      <c r="MS2" s="266" t="s">
        <v>4105</v>
      </c>
      <c r="MT2" s="266" t="s">
        <v>4106</v>
      </c>
      <c r="MU2" s="266" t="s">
        <v>4107</v>
      </c>
      <c r="MV2" s="266" t="s">
        <v>4108</v>
      </c>
      <c r="MW2" s="266" t="s">
        <v>4109</v>
      </c>
      <c r="MX2" s="266" t="s">
        <v>4110</v>
      </c>
      <c r="MY2" s="266" t="s">
        <v>4111</v>
      </c>
      <c r="MZ2" s="266" t="s">
        <v>4112</v>
      </c>
      <c r="NA2" s="266" t="s">
        <v>4113</v>
      </c>
      <c r="NB2" s="266" t="s">
        <v>4114</v>
      </c>
      <c r="NC2" s="266" t="s">
        <v>4115</v>
      </c>
      <c r="ND2" s="266" t="s">
        <v>4116</v>
      </c>
      <c r="NE2" s="266" t="s">
        <v>4117</v>
      </c>
      <c r="NF2" s="266" t="s">
        <v>4118</v>
      </c>
      <c r="NG2" s="266" t="s">
        <v>4119</v>
      </c>
      <c r="NH2" s="266" t="s">
        <v>4120</v>
      </c>
      <c r="NI2" s="266" t="s">
        <v>4121</v>
      </c>
      <c r="NJ2" s="266" t="s">
        <v>4122</v>
      </c>
      <c r="NK2" s="266" t="s">
        <v>4123</v>
      </c>
      <c r="NL2" s="266" t="s">
        <v>4124</v>
      </c>
      <c r="NM2" s="266" t="s">
        <v>4125</v>
      </c>
      <c r="NN2" s="266" t="s">
        <v>4126</v>
      </c>
      <c r="NO2" s="266" t="s">
        <v>4127</v>
      </c>
      <c r="NP2" s="266" t="s">
        <v>4128</v>
      </c>
      <c r="NQ2" s="266" t="s">
        <v>4129</v>
      </c>
      <c r="NR2" s="266" t="s">
        <v>4130</v>
      </c>
      <c r="NS2" s="266" t="s">
        <v>4131</v>
      </c>
      <c r="NT2" s="266" t="s">
        <v>4132</v>
      </c>
      <c r="NU2" s="266" t="s">
        <v>4133</v>
      </c>
      <c r="NV2" s="266" t="s">
        <v>4134</v>
      </c>
      <c r="NW2" s="266" t="s">
        <v>4135</v>
      </c>
      <c r="NX2" s="266" t="s">
        <v>4136</v>
      </c>
      <c r="NY2" s="266" t="s">
        <v>4137</v>
      </c>
      <c r="NZ2" s="266" t="s">
        <v>4138</v>
      </c>
    </row>
    <row r="3" spans="1:390" ht="15.75" thickBot="1" x14ac:dyDescent="0.3">
      <c r="B3" s="266" t="s">
        <v>3694</v>
      </c>
      <c r="C3" s="266" t="s">
        <v>3695</v>
      </c>
      <c r="D3" s="266" t="s">
        <v>3696</v>
      </c>
      <c r="E3" s="266" t="s">
        <v>3697</v>
      </c>
      <c r="F3" s="266" t="s">
        <v>3698</v>
      </c>
      <c r="G3" s="266" t="s">
        <v>4139</v>
      </c>
      <c r="H3" s="266" t="s">
        <v>4140</v>
      </c>
      <c r="I3" s="266" t="s">
        <v>4141</v>
      </c>
      <c r="J3" s="266" t="s">
        <v>4142</v>
      </c>
      <c r="K3" s="266" t="s">
        <v>4143</v>
      </c>
      <c r="L3" s="266" t="s">
        <v>4144</v>
      </c>
      <c r="M3" s="266" t="s">
        <v>4145</v>
      </c>
      <c r="N3" s="266" t="s">
        <v>4146</v>
      </c>
      <c r="O3" s="266" t="s">
        <v>4147</v>
      </c>
      <c r="P3" s="266" t="s">
        <v>4148</v>
      </c>
      <c r="Q3" s="266" t="s">
        <v>4149</v>
      </c>
      <c r="R3" s="266" t="s">
        <v>4150</v>
      </c>
      <c r="S3" s="266" t="s">
        <v>4151</v>
      </c>
      <c r="T3" s="266" t="s">
        <v>4152</v>
      </c>
      <c r="U3" s="266" t="s">
        <v>4153</v>
      </c>
      <c r="V3" s="266" t="s">
        <v>4154</v>
      </c>
      <c r="W3" s="266" t="s">
        <v>4155</v>
      </c>
      <c r="X3" s="266" t="s">
        <v>4156</v>
      </c>
      <c r="Y3" s="266" t="s">
        <v>4157</v>
      </c>
      <c r="Z3" s="266" t="s">
        <v>4158</v>
      </c>
      <c r="AA3" s="266" t="s">
        <v>4159</v>
      </c>
      <c r="AB3" s="266" t="s">
        <v>4160</v>
      </c>
      <c r="AC3" s="266" t="s">
        <v>4161</v>
      </c>
      <c r="AD3" s="266" t="s">
        <v>4162</v>
      </c>
      <c r="AE3" s="266" t="s">
        <v>4163</v>
      </c>
      <c r="AF3" s="266" t="s">
        <v>4164</v>
      </c>
      <c r="AG3" s="266" t="s">
        <v>4165</v>
      </c>
      <c r="AH3" s="266" t="s">
        <v>4166</v>
      </c>
      <c r="AI3" s="266" t="s">
        <v>4167</v>
      </c>
      <c r="AJ3" s="266" t="s">
        <v>4168</v>
      </c>
      <c r="AK3" s="266" t="s">
        <v>4169</v>
      </c>
      <c r="AL3" s="266" t="s">
        <v>4170</v>
      </c>
      <c r="AM3" s="266" t="s">
        <v>4171</v>
      </c>
      <c r="AN3" s="266" t="s">
        <v>4172</v>
      </c>
      <c r="AO3" s="266" t="s">
        <v>4173</v>
      </c>
      <c r="AP3" s="266" t="s">
        <v>4174</v>
      </c>
      <c r="AQ3" s="266" t="s">
        <v>4175</v>
      </c>
      <c r="AR3" s="266" t="s">
        <v>4176</v>
      </c>
      <c r="AS3" s="266" t="s">
        <v>4177</v>
      </c>
      <c r="AT3" s="266" t="s">
        <v>4178</v>
      </c>
      <c r="AU3" s="266" t="s">
        <v>4179</v>
      </c>
      <c r="AV3" s="266" t="s">
        <v>4180</v>
      </c>
      <c r="AW3" s="266" t="s">
        <v>4181</v>
      </c>
      <c r="AX3" s="266" t="s">
        <v>4182</v>
      </c>
      <c r="AY3" s="266" t="s">
        <v>4183</v>
      </c>
      <c r="AZ3" s="266" t="s">
        <v>4184</v>
      </c>
      <c r="BA3" s="266" t="s">
        <v>4185</v>
      </c>
      <c r="BB3" s="266" t="s">
        <v>4186</v>
      </c>
      <c r="BC3" s="266" t="s">
        <v>4187</v>
      </c>
      <c r="BD3" s="266" t="s">
        <v>4188</v>
      </c>
      <c r="BE3" s="266" t="s">
        <v>4189</v>
      </c>
      <c r="BF3" s="266" t="s">
        <v>4190</v>
      </c>
      <c r="BG3" s="266" t="s">
        <v>4191</v>
      </c>
      <c r="BH3" s="266" t="s">
        <v>4192</v>
      </c>
      <c r="BI3" s="266" t="s">
        <v>4193</v>
      </c>
      <c r="BJ3" s="266" t="s">
        <v>4194</v>
      </c>
      <c r="BK3" s="266" t="s">
        <v>4195</v>
      </c>
      <c r="BL3" s="266" t="s">
        <v>4196</v>
      </c>
      <c r="BM3" s="266" t="s">
        <v>4197</v>
      </c>
      <c r="BN3" s="266" t="s">
        <v>4198</v>
      </c>
      <c r="BO3" s="266" t="s">
        <v>4199</v>
      </c>
      <c r="BP3" s="266" t="s">
        <v>4200</v>
      </c>
      <c r="BQ3" s="266" t="s">
        <v>4201</v>
      </c>
      <c r="BR3" s="266" t="s">
        <v>4202</v>
      </c>
      <c r="BS3" s="266" t="s">
        <v>4203</v>
      </c>
      <c r="BT3" s="266" t="s">
        <v>4204</v>
      </c>
      <c r="BU3" s="266" t="s">
        <v>4205</v>
      </c>
      <c r="BV3" s="266" t="s">
        <v>4206</v>
      </c>
      <c r="BW3" s="266" t="s">
        <v>4207</v>
      </c>
      <c r="BX3" s="266" t="s">
        <v>4208</v>
      </c>
      <c r="BY3" s="266" t="s">
        <v>4209</v>
      </c>
      <c r="BZ3" s="266" t="s">
        <v>4210</v>
      </c>
      <c r="CA3" s="266" t="s">
        <v>4211</v>
      </c>
      <c r="CB3" s="266" t="s">
        <v>4212</v>
      </c>
      <c r="CC3" s="266" t="s">
        <v>4213</v>
      </c>
      <c r="CD3" s="266" t="s">
        <v>4214</v>
      </c>
      <c r="CE3" s="266" t="s">
        <v>4215</v>
      </c>
      <c r="CF3" s="266" t="s">
        <v>4216</v>
      </c>
      <c r="CG3" s="277" t="s">
        <v>4217</v>
      </c>
      <c r="CH3" s="266" t="s">
        <v>4218</v>
      </c>
      <c r="CI3" s="266" t="s">
        <v>4219</v>
      </c>
      <c r="CJ3" s="266" t="s">
        <v>4220</v>
      </c>
      <c r="CK3" s="266" t="s">
        <v>4221</v>
      </c>
      <c r="CL3" s="266" t="s">
        <v>4222</v>
      </c>
      <c r="CM3" s="266" t="s">
        <v>4223</v>
      </c>
      <c r="CN3" s="266" t="s">
        <v>4224</v>
      </c>
      <c r="CO3" s="266" t="s">
        <v>4225</v>
      </c>
      <c r="CP3" s="266" t="s">
        <v>4226</v>
      </c>
      <c r="CQ3" s="278" t="s">
        <v>4227</v>
      </c>
      <c r="CR3" s="266" t="s">
        <v>4228</v>
      </c>
      <c r="CS3" s="266" t="s">
        <v>4229</v>
      </c>
      <c r="CT3" s="266" t="s">
        <v>4230</v>
      </c>
      <c r="CU3" s="266" t="s">
        <v>4231</v>
      </c>
      <c r="CV3" s="266" t="s">
        <v>4232</v>
      </c>
      <c r="CW3" s="266" t="s">
        <v>4233</v>
      </c>
      <c r="CX3" s="289" t="s">
        <v>4234</v>
      </c>
      <c r="CY3" s="287" t="s">
        <v>4235</v>
      </c>
      <c r="CZ3" s="287" t="s">
        <v>4236</v>
      </c>
      <c r="DA3" s="287" t="s">
        <v>4237</v>
      </c>
      <c r="DB3" s="287" t="s">
        <v>4238</v>
      </c>
      <c r="DC3" s="287" t="s">
        <v>4239</v>
      </c>
      <c r="DD3" s="287" t="s">
        <v>4240</v>
      </c>
      <c r="DE3" s="287" t="s">
        <v>4241</v>
      </c>
      <c r="DF3" s="287" t="s">
        <v>4242</v>
      </c>
      <c r="DG3" s="287" t="s">
        <v>4243</v>
      </c>
      <c r="DH3" s="287" t="s">
        <v>4244</v>
      </c>
      <c r="DI3" s="266" t="s">
        <v>4245</v>
      </c>
      <c r="DJ3" s="266" t="s">
        <v>4246</v>
      </c>
      <c r="DK3" s="266" t="s">
        <v>4247</v>
      </c>
      <c r="DL3" s="266" t="s">
        <v>4248</v>
      </c>
      <c r="DM3" s="266" t="s">
        <v>4249</v>
      </c>
      <c r="DN3" s="266" t="s">
        <v>4250</v>
      </c>
      <c r="DO3" s="266" t="s">
        <v>4251</v>
      </c>
      <c r="DP3" s="266" t="s">
        <v>4252</v>
      </c>
      <c r="DQ3" s="266" t="s">
        <v>4253</v>
      </c>
      <c r="DR3" s="266" t="s">
        <v>4254</v>
      </c>
      <c r="DS3" s="266" t="s">
        <v>4255</v>
      </c>
      <c r="DT3" s="266" t="s">
        <v>4256</v>
      </c>
      <c r="DU3" s="266" t="s">
        <v>4257</v>
      </c>
      <c r="DV3" s="266" t="s">
        <v>4258</v>
      </c>
      <c r="DW3" s="266" t="s">
        <v>4259</v>
      </c>
      <c r="DX3" s="266" t="s">
        <v>4260</v>
      </c>
      <c r="DY3" s="266" t="s">
        <v>4261</v>
      </c>
      <c r="DZ3" s="266" t="s">
        <v>4262</v>
      </c>
      <c r="EA3" s="266" t="s">
        <v>4263</v>
      </c>
      <c r="EB3" s="266" t="s">
        <v>4264</v>
      </c>
      <c r="EC3" s="266" t="s">
        <v>4265</v>
      </c>
      <c r="ED3" s="266" t="s">
        <v>4266</v>
      </c>
      <c r="EE3" s="266" t="s">
        <v>4267</v>
      </c>
      <c r="EF3" s="266" t="s">
        <v>4268</v>
      </c>
      <c r="EG3" s="266" t="s">
        <v>4269</v>
      </c>
      <c r="EH3" s="266" t="s">
        <v>4270</v>
      </c>
      <c r="EI3" s="266" t="s">
        <v>4271</v>
      </c>
      <c r="EJ3" s="266" t="s">
        <v>4272</v>
      </c>
      <c r="EK3" s="266" t="s">
        <v>4273</v>
      </c>
      <c r="EL3" s="266" t="s">
        <v>4274</v>
      </c>
      <c r="EM3" s="266" t="s">
        <v>4275</v>
      </c>
      <c r="EN3" s="266" t="s">
        <v>4276</v>
      </c>
      <c r="EO3" s="266" t="s">
        <v>4277</v>
      </c>
      <c r="EP3" s="266" t="s">
        <v>4278</v>
      </c>
      <c r="EQ3" s="266" t="s">
        <v>4279</v>
      </c>
      <c r="ER3" s="278" t="s">
        <v>4280</v>
      </c>
      <c r="ES3" s="278" t="s">
        <v>4281</v>
      </c>
      <c r="ET3" s="266" t="s">
        <v>4282</v>
      </c>
      <c r="EU3" s="266" t="s">
        <v>4283</v>
      </c>
      <c r="EV3" s="266" t="s">
        <v>4284</v>
      </c>
      <c r="EW3" s="266" t="s">
        <v>4285</v>
      </c>
      <c r="EX3" s="266" t="s">
        <v>4286</v>
      </c>
      <c r="EY3" s="266" t="s">
        <v>4287</v>
      </c>
      <c r="EZ3" s="266" t="s">
        <v>4288</v>
      </c>
      <c r="FA3" s="266" t="s">
        <v>4289</v>
      </c>
      <c r="FB3" s="266" t="s">
        <v>4290</v>
      </c>
      <c r="FC3" s="266" t="s">
        <v>4291</v>
      </c>
      <c r="FD3" s="277" t="s">
        <v>4292</v>
      </c>
      <c r="FE3" s="266" t="s">
        <v>4293</v>
      </c>
      <c r="FF3" s="266" t="s">
        <v>4294</v>
      </c>
      <c r="FG3" s="266" t="s">
        <v>4295</v>
      </c>
      <c r="FH3" s="278" t="s">
        <v>4296</v>
      </c>
      <c r="FI3" s="278" t="s">
        <v>4297</v>
      </c>
      <c r="FJ3" s="266" t="s">
        <v>4298</v>
      </c>
      <c r="FK3" s="266" t="s">
        <v>4299</v>
      </c>
      <c r="FL3" s="266" t="s">
        <v>4300</v>
      </c>
      <c r="FM3" s="266" t="s">
        <v>4301</v>
      </c>
      <c r="FN3" s="266" t="s">
        <v>4302</v>
      </c>
      <c r="FO3" s="266" t="s">
        <v>4303</v>
      </c>
      <c r="FP3" s="266" t="s">
        <v>4304</v>
      </c>
      <c r="FQ3" s="266" t="s">
        <v>4305</v>
      </c>
      <c r="FR3" s="266" t="s">
        <v>4306</v>
      </c>
      <c r="FS3" s="266" t="s">
        <v>4307</v>
      </c>
      <c r="FT3" s="266" t="s">
        <v>4308</v>
      </c>
      <c r="FU3" s="266" t="s">
        <v>4309</v>
      </c>
      <c r="FV3" s="266" t="s">
        <v>4310</v>
      </c>
      <c r="FW3" s="266" t="s">
        <v>4311</v>
      </c>
      <c r="FX3" s="266" t="s">
        <v>4312</v>
      </c>
      <c r="FY3" s="266" t="s">
        <v>4313</v>
      </c>
      <c r="FZ3" s="266" t="s">
        <v>4314</v>
      </c>
      <c r="GA3" s="266" t="s">
        <v>4315</v>
      </c>
      <c r="GB3" s="266" t="s">
        <v>4316</v>
      </c>
      <c r="GC3" s="266" t="s">
        <v>4317</v>
      </c>
      <c r="GD3" s="266" t="s">
        <v>4318</v>
      </c>
      <c r="GE3" s="266" t="s">
        <v>4319</v>
      </c>
      <c r="GF3" s="266" t="s">
        <v>4320</v>
      </c>
      <c r="GG3" s="266" t="s">
        <v>4321</v>
      </c>
      <c r="GH3" s="266" t="s">
        <v>4322</v>
      </c>
      <c r="GI3" s="266" t="s">
        <v>4323</v>
      </c>
      <c r="GJ3" s="266" t="s">
        <v>4324</v>
      </c>
      <c r="GK3" s="266" t="s">
        <v>4325</v>
      </c>
      <c r="GL3" s="266" t="s">
        <v>4326</v>
      </c>
      <c r="GM3" s="266" t="s">
        <v>4327</v>
      </c>
      <c r="GN3" s="266" t="s">
        <v>4328</v>
      </c>
      <c r="GO3" s="266" t="s">
        <v>4329</v>
      </c>
      <c r="GP3" s="266" t="s">
        <v>4330</v>
      </c>
      <c r="GQ3" s="266" t="s">
        <v>4331</v>
      </c>
      <c r="GR3" s="266" t="s">
        <v>4332</v>
      </c>
      <c r="GS3" s="266" t="s">
        <v>4333</v>
      </c>
      <c r="GT3" s="266" t="s">
        <v>4334</v>
      </c>
      <c r="GU3" s="266" t="s">
        <v>4335</v>
      </c>
      <c r="GV3" s="266" t="s">
        <v>4336</v>
      </c>
      <c r="GW3" s="266" t="s">
        <v>4337</v>
      </c>
      <c r="GX3" s="266" t="s">
        <v>4338</v>
      </c>
      <c r="GY3" s="266" t="s">
        <v>4339</v>
      </c>
      <c r="GZ3" s="266" t="s">
        <v>4340</v>
      </c>
      <c r="HA3" s="266" t="s">
        <v>4341</v>
      </c>
      <c r="HB3" s="266" t="s">
        <v>4342</v>
      </c>
      <c r="HC3" s="266" t="s">
        <v>4343</v>
      </c>
      <c r="HD3" s="266" t="s">
        <v>4344</v>
      </c>
      <c r="HE3" s="266" t="s">
        <v>4345</v>
      </c>
      <c r="HF3" s="266" t="s">
        <v>4346</v>
      </c>
      <c r="HG3" s="266" t="s">
        <v>4347</v>
      </c>
      <c r="HH3" s="266" t="s">
        <v>4348</v>
      </c>
      <c r="HI3" s="266" t="s">
        <v>4349</v>
      </c>
      <c r="HJ3" s="266" t="s">
        <v>4350</v>
      </c>
      <c r="HK3" s="266" t="s">
        <v>4351</v>
      </c>
      <c r="HL3" s="266" t="s">
        <v>4352</v>
      </c>
      <c r="HM3" s="266" t="s">
        <v>4353</v>
      </c>
      <c r="HN3" s="266" t="s">
        <v>4354</v>
      </c>
      <c r="HO3" s="266" t="s">
        <v>4355</v>
      </c>
      <c r="HP3" s="266" t="s">
        <v>4356</v>
      </c>
      <c r="HQ3" s="266" t="s">
        <v>4357</v>
      </c>
      <c r="HR3" s="266" t="s">
        <v>4358</v>
      </c>
      <c r="HS3" s="266" t="s">
        <v>4359</v>
      </c>
      <c r="HT3" s="266" t="s">
        <v>4360</v>
      </c>
      <c r="HU3" s="266" t="s">
        <v>4361</v>
      </c>
      <c r="HV3" s="266" t="s">
        <v>4362</v>
      </c>
      <c r="HW3" s="266" t="s">
        <v>4363</v>
      </c>
      <c r="HX3" s="266" t="s">
        <v>4364</v>
      </c>
      <c r="HY3" s="266" t="s">
        <v>4365</v>
      </c>
      <c r="HZ3" s="266" t="s">
        <v>4366</v>
      </c>
      <c r="IA3" s="266" t="s">
        <v>4367</v>
      </c>
      <c r="IB3" s="266" t="s">
        <v>4368</v>
      </c>
      <c r="IC3" s="266" t="s">
        <v>4369</v>
      </c>
      <c r="ID3" s="266" t="s">
        <v>4370</v>
      </c>
      <c r="IE3" s="266" t="s">
        <v>4371</v>
      </c>
      <c r="IF3" s="266" t="s">
        <v>4372</v>
      </c>
      <c r="IG3" s="266" t="s">
        <v>4373</v>
      </c>
      <c r="IH3" s="266" t="s">
        <v>4374</v>
      </c>
      <c r="II3" s="266" t="s">
        <v>4375</v>
      </c>
      <c r="IJ3" s="266" t="s">
        <v>4376</v>
      </c>
      <c r="IK3" s="266" t="s">
        <v>4377</v>
      </c>
      <c r="IL3" s="266" t="s">
        <v>4378</v>
      </c>
      <c r="IM3" s="266" t="s">
        <v>4379</v>
      </c>
      <c r="IN3" s="266" t="s">
        <v>4380</v>
      </c>
      <c r="IO3" s="266" t="s">
        <v>4381</v>
      </c>
      <c r="IP3" s="266" t="s">
        <v>4382</v>
      </c>
      <c r="IQ3" s="266" t="s">
        <v>4383</v>
      </c>
      <c r="IR3" s="266" t="s">
        <v>4384</v>
      </c>
      <c r="IS3" s="266" t="s">
        <v>4385</v>
      </c>
      <c r="IT3" s="266" t="s">
        <v>4386</v>
      </c>
      <c r="IU3" s="266" t="s">
        <v>4387</v>
      </c>
      <c r="IV3" s="266" t="s">
        <v>4388</v>
      </c>
      <c r="IW3" s="266" t="s">
        <v>4389</v>
      </c>
      <c r="IX3" s="266" t="s">
        <v>4390</v>
      </c>
      <c r="IY3" s="266" t="s">
        <v>4391</v>
      </c>
      <c r="IZ3" s="266" t="s">
        <v>4392</v>
      </c>
      <c r="JA3" s="266" t="s">
        <v>4393</v>
      </c>
      <c r="JB3" s="266" t="s">
        <v>4394</v>
      </c>
      <c r="JC3" s="266" t="s">
        <v>4395</v>
      </c>
      <c r="JD3" s="266" t="s">
        <v>4396</v>
      </c>
      <c r="JE3" s="266" t="s">
        <v>4397</v>
      </c>
      <c r="JF3" s="266" t="s">
        <v>4398</v>
      </c>
      <c r="JG3" s="266" t="s">
        <v>4399</v>
      </c>
      <c r="JH3" s="266" t="s">
        <v>4400</v>
      </c>
      <c r="JI3" s="266" t="s">
        <v>4401</v>
      </c>
      <c r="JJ3" s="266" t="s">
        <v>4402</v>
      </c>
      <c r="JK3" s="266" t="s">
        <v>4403</v>
      </c>
      <c r="JL3" s="266" t="s">
        <v>4404</v>
      </c>
      <c r="JM3" s="266" t="s">
        <v>4405</v>
      </c>
      <c r="JN3" s="266" t="s">
        <v>4406</v>
      </c>
      <c r="JO3" s="266" t="s">
        <v>4407</v>
      </c>
      <c r="JP3" s="266" t="s">
        <v>4408</v>
      </c>
      <c r="JQ3" s="266" t="s">
        <v>4409</v>
      </c>
      <c r="JR3" s="266" t="s">
        <v>4410</v>
      </c>
      <c r="JS3" s="266" t="s">
        <v>4411</v>
      </c>
      <c r="JT3" s="266" t="s">
        <v>4412</v>
      </c>
      <c r="JU3" s="266" t="s">
        <v>4413</v>
      </c>
      <c r="JV3" s="266" t="s">
        <v>4414</v>
      </c>
      <c r="JW3" s="266" t="s">
        <v>4415</v>
      </c>
      <c r="JX3" s="266" t="s">
        <v>4416</v>
      </c>
      <c r="JY3" s="266" t="s">
        <v>4417</v>
      </c>
      <c r="JZ3" s="266" t="s">
        <v>4418</v>
      </c>
      <c r="KA3" s="266" t="s">
        <v>4419</v>
      </c>
      <c r="KB3" s="266" t="s">
        <v>4420</v>
      </c>
      <c r="KC3" s="266" t="s">
        <v>4421</v>
      </c>
      <c r="KD3" s="266" t="s">
        <v>4422</v>
      </c>
      <c r="KE3" s="266" t="s">
        <v>4423</v>
      </c>
      <c r="KF3" s="266" t="s">
        <v>4424</v>
      </c>
      <c r="KG3" s="266" t="s">
        <v>4425</v>
      </c>
      <c r="KH3" s="266" t="s">
        <v>4426</v>
      </c>
      <c r="KI3" s="266" t="s">
        <v>4427</v>
      </c>
      <c r="KJ3" s="266" t="s">
        <v>4428</v>
      </c>
      <c r="KK3" s="266" t="s">
        <v>4429</v>
      </c>
      <c r="KL3" s="266" t="s">
        <v>4430</v>
      </c>
      <c r="KM3" s="266" t="s">
        <v>4431</v>
      </c>
      <c r="KN3" s="266" t="s">
        <v>4432</v>
      </c>
      <c r="KO3" s="266" t="s">
        <v>4433</v>
      </c>
      <c r="KP3" s="266" t="s">
        <v>4434</v>
      </c>
      <c r="KQ3" s="266" t="s">
        <v>4435</v>
      </c>
      <c r="KR3" s="266" t="s">
        <v>4436</v>
      </c>
      <c r="KS3" s="266" t="s">
        <v>4437</v>
      </c>
      <c r="KT3" s="266" t="s">
        <v>4438</v>
      </c>
      <c r="KU3" s="266" t="s">
        <v>4439</v>
      </c>
      <c r="KV3" s="266" t="s">
        <v>4440</v>
      </c>
      <c r="KW3" s="266" t="s">
        <v>4441</v>
      </c>
      <c r="KX3" s="266" t="s">
        <v>4442</v>
      </c>
      <c r="KY3" s="266" t="s">
        <v>4443</v>
      </c>
      <c r="KZ3" s="266" t="s">
        <v>4444</v>
      </c>
      <c r="LA3" s="266" t="s">
        <v>4445</v>
      </c>
      <c r="LB3" s="266" t="s">
        <v>4446</v>
      </c>
      <c r="LC3" s="266" t="s">
        <v>4447</v>
      </c>
      <c r="LD3" s="266" t="s">
        <v>4448</v>
      </c>
      <c r="LE3" s="266" t="s">
        <v>4449</v>
      </c>
      <c r="LF3" s="266" t="s">
        <v>4450</v>
      </c>
      <c r="LG3" s="266" t="s">
        <v>4451</v>
      </c>
      <c r="LH3" s="266" t="s">
        <v>4452</v>
      </c>
      <c r="LI3" s="266" t="s">
        <v>4453</v>
      </c>
      <c r="LJ3" s="266" t="s">
        <v>4454</v>
      </c>
      <c r="LK3" s="266" t="s">
        <v>4455</v>
      </c>
      <c r="LL3" s="266" t="s">
        <v>4456</v>
      </c>
      <c r="LM3" s="266" t="s">
        <v>4457</v>
      </c>
      <c r="LN3" s="266" t="s">
        <v>4458</v>
      </c>
      <c r="LO3" s="266" t="s">
        <v>4459</v>
      </c>
      <c r="LP3" s="266" t="s">
        <v>4460</v>
      </c>
      <c r="LQ3" s="266" t="s">
        <v>4461</v>
      </c>
      <c r="LR3" s="266" t="s">
        <v>4462</v>
      </c>
      <c r="LS3" s="266" t="s">
        <v>4463</v>
      </c>
      <c r="LT3" s="266" t="s">
        <v>4464</v>
      </c>
      <c r="LU3" s="266" t="s">
        <v>4465</v>
      </c>
      <c r="LV3" s="266" t="s">
        <v>4466</v>
      </c>
      <c r="LW3" s="266" t="s">
        <v>4467</v>
      </c>
      <c r="LX3" s="266" t="s">
        <v>4468</v>
      </c>
      <c r="LY3" s="266" t="s">
        <v>4469</v>
      </c>
      <c r="LZ3" s="266" t="s">
        <v>4470</v>
      </c>
      <c r="MA3" s="266" t="s">
        <v>4471</v>
      </c>
      <c r="MB3" s="266" t="s">
        <v>4472</v>
      </c>
      <c r="MC3" s="266" t="s">
        <v>4473</v>
      </c>
      <c r="MD3" s="266" t="s">
        <v>4474</v>
      </c>
      <c r="ME3" s="266" t="s">
        <v>4475</v>
      </c>
      <c r="MF3" s="266" t="s">
        <v>4476</v>
      </c>
      <c r="MG3" s="266" t="s">
        <v>4477</v>
      </c>
      <c r="MH3" s="266" t="s">
        <v>4478</v>
      </c>
      <c r="MI3" s="266" t="s">
        <v>4479</v>
      </c>
      <c r="MJ3" s="266" t="s">
        <v>4480</v>
      </c>
      <c r="MK3" s="266" t="s">
        <v>4481</v>
      </c>
      <c r="ML3" s="266" t="s">
        <v>4482</v>
      </c>
      <c r="MM3" s="266" t="s">
        <v>4483</v>
      </c>
      <c r="MN3" s="266" t="s">
        <v>4484</v>
      </c>
      <c r="MO3" s="266" t="s">
        <v>4485</v>
      </c>
      <c r="MP3" s="266" t="s">
        <v>4486</v>
      </c>
      <c r="MQ3" s="266" t="s">
        <v>4487</v>
      </c>
      <c r="MR3" s="266" t="s">
        <v>4488</v>
      </c>
      <c r="MS3" s="266" t="s">
        <v>4489</v>
      </c>
      <c r="MT3" s="266" t="s">
        <v>4490</v>
      </c>
      <c r="MU3" s="266" t="s">
        <v>4491</v>
      </c>
      <c r="MV3" s="266" t="s">
        <v>4492</v>
      </c>
      <c r="MW3" s="266" t="s">
        <v>4493</v>
      </c>
      <c r="MX3" s="266" t="s">
        <v>4494</v>
      </c>
      <c r="MY3" s="266" t="s">
        <v>4495</v>
      </c>
      <c r="MZ3" s="266" t="s">
        <v>4496</v>
      </c>
      <c r="NA3" s="266" t="s">
        <v>4497</v>
      </c>
      <c r="NB3" s="266" t="s">
        <v>4498</v>
      </c>
      <c r="NC3" s="266" t="s">
        <v>4499</v>
      </c>
      <c r="ND3" s="266" t="s">
        <v>4500</v>
      </c>
      <c r="NE3" s="266" t="s">
        <v>4501</v>
      </c>
      <c r="NF3" s="266" t="s">
        <v>4502</v>
      </c>
      <c r="NG3" s="266" t="s">
        <v>4503</v>
      </c>
      <c r="NH3" s="266" t="s">
        <v>4504</v>
      </c>
      <c r="NI3" s="266" t="s">
        <v>4505</v>
      </c>
      <c r="NJ3" s="266" t="s">
        <v>4506</v>
      </c>
      <c r="NK3" s="266" t="s">
        <v>4507</v>
      </c>
      <c r="NL3" s="266" t="s">
        <v>4508</v>
      </c>
      <c r="NM3" s="266" t="s">
        <v>4509</v>
      </c>
      <c r="NN3" s="266" t="s">
        <v>4510</v>
      </c>
      <c r="NO3" s="266" t="s">
        <v>4511</v>
      </c>
      <c r="NP3" s="266" t="s">
        <v>4512</v>
      </c>
      <c r="NQ3" s="266" t="s">
        <v>4513</v>
      </c>
      <c r="NR3" s="266" t="s">
        <v>4514</v>
      </c>
      <c r="NS3" s="266" t="s">
        <v>4515</v>
      </c>
      <c r="NT3" s="266" t="s">
        <v>4516</v>
      </c>
      <c r="NU3" s="266" t="s">
        <v>4517</v>
      </c>
      <c r="NV3" s="266" t="s">
        <v>4518</v>
      </c>
      <c r="NW3" s="266" t="s">
        <v>4519</v>
      </c>
      <c r="NX3" s="266" t="s">
        <v>4520</v>
      </c>
      <c r="NY3" s="266" t="s">
        <v>4521</v>
      </c>
      <c r="NZ3" s="266" t="s">
        <v>4522</v>
      </c>
    </row>
    <row r="4" spans="1:390" s="267" customFormat="1" ht="15" x14ac:dyDescent="0.25">
      <c r="A4" s="339"/>
      <c r="B4" s="55" t="s">
        <v>4523</v>
      </c>
      <c r="C4" s="55" t="s">
        <v>4524</v>
      </c>
      <c r="D4" s="55" t="s">
        <v>4525</v>
      </c>
      <c r="E4" s="55" t="s">
        <v>3414</v>
      </c>
      <c r="F4" s="55" t="s">
        <v>4524</v>
      </c>
      <c r="G4" s="55" t="s">
        <v>3403</v>
      </c>
      <c r="H4" s="55" t="s">
        <v>3403</v>
      </c>
      <c r="I4" s="55" t="s">
        <v>3403</v>
      </c>
      <c r="J4" s="55" t="s">
        <v>3403</v>
      </c>
      <c r="K4" s="55" t="s">
        <v>3403</v>
      </c>
      <c r="L4" s="55" t="s">
        <v>3403</v>
      </c>
      <c r="M4" s="55" t="s">
        <v>3403</v>
      </c>
      <c r="N4" s="55" t="s">
        <v>3403</v>
      </c>
      <c r="O4" s="281">
        <v>9382609</v>
      </c>
      <c r="P4" s="55" t="s">
        <v>3403</v>
      </c>
      <c r="Q4" s="281">
        <v>124903</v>
      </c>
      <c r="R4" s="281">
        <v>15268</v>
      </c>
      <c r="S4" s="281">
        <v>496482</v>
      </c>
      <c r="T4" s="281">
        <v>5714708</v>
      </c>
      <c r="U4" s="281">
        <v>20506</v>
      </c>
      <c r="V4" s="281">
        <v>2141</v>
      </c>
      <c r="W4" s="281">
        <v>30139</v>
      </c>
      <c r="X4" s="281">
        <v>653179</v>
      </c>
      <c r="Y4" s="55" t="s">
        <v>3403</v>
      </c>
      <c r="Z4" s="55" t="s">
        <v>3403</v>
      </c>
      <c r="AA4" s="55" t="s">
        <v>3403</v>
      </c>
      <c r="AB4" s="55" t="s">
        <v>3403</v>
      </c>
      <c r="AC4" s="55" t="s">
        <v>3403</v>
      </c>
      <c r="AD4" s="55" t="s">
        <v>3403</v>
      </c>
      <c r="AE4" s="55" t="s">
        <v>3403</v>
      </c>
      <c r="AF4" s="55" t="s">
        <v>3403</v>
      </c>
      <c r="AG4" s="55" t="s">
        <v>3403</v>
      </c>
      <c r="AH4" s="281">
        <v>1</v>
      </c>
      <c r="AI4" s="55" t="s">
        <v>3403</v>
      </c>
      <c r="AJ4" s="55" t="s">
        <v>3403</v>
      </c>
      <c r="AK4" s="55" t="s">
        <v>3403</v>
      </c>
      <c r="AL4" s="55" t="s">
        <v>3403</v>
      </c>
      <c r="AM4" s="55" t="s">
        <v>3403</v>
      </c>
      <c r="AN4" s="55" t="s">
        <v>3403</v>
      </c>
      <c r="AO4" s="55" t="s">
        <v>3403</v>
      </c>
      <c r="AP4" s="55" t="s">
        <v>3403</v>
      </c>
      <c r="AQ4" s="55" t="s">
        <v>3403</v>
      </c>
      <c r="AR4" s="55" t="s">
        <v>3403</v>
      </c>
      <c r="AS4" s="55" t="s">
        <v>3403</v>
      </c>
      <c r="AT4" s="55" t="s">
        <v>3403</v>
      </c>
      <c r="AU4" s="55" t="s">
        <v>3403</v>
      </c>
      <c r="AV4" s="55" t="s">
        <v>3403</v>
      </c>
      <c r="AW4" s="55" t="s">
        <v>3403</v>
      </c>
      <c r="AX4" s="55" t="s">
        <v>3403</v>
      </c>
      <c r="AY4" s="55" t="s">
        <v>3403</v>
      </c>
      <c r="AZ4" s="55" t="s">
        <v>3403</v>
      </c>
      <c r="BA4" s="55" t="s">
        <v>3403</v>
      </c>
      <c r="BB4" s="281">
        <v>70</v>
      </c>
      <c r="BC4" s="281">
        <v>315</v>
      </c>
      <c r="BD4" s="281">
        <v>26</v>
      </c>
      <c r="BE4" s="281">
        <v>64</v>
      </c>
      <c r="BF4" s="281">
        <v>475</v>
      </c>
      <c r="BG4" s="55" t="s">
        <v>3403</v>
      </c>
      <c r="BH4" s="55" t="s">
        <v>3403</v>
      </c>
      <c r="BI4" s="281">
        <v>717.03</v>
      </c>
      <c r="BJ4" s="281">
        <v>41.76</v>
      </c>
      <c r="BK4" s="281">
        <v>758.79</v>
      </c>
      <c r="BL4" s="281">
        <v>2122.2800000000002</v>
      </c>
      <c r="BM4" s="281">
        <v>2881.07</v>
      </c>
      <c r="BN4" s="340">
        <v>0.24887629999999999</v>
      </c>
      <c r="BO4" s="279">
        <v>72657</v>
      </c>
      <c r="BP4" s="55" t="s">
        <v>3403</v>
      </c>
      <c r="BQ4" s="55" t="s">
        <v>3403</v>
      </c>
      <c r="BR4" s="279">
        <v>24731</v>
      </c>
      <c r="BS4" s="279">
        <v>7</v>
      </c>
      <c r="BT4" s="279">
        <v>0</v>
      </c>
      <c r="BU4" s="279">
        <v>7.25</v>
      </c>
      <c r="BV4" s="279">
        <v>206160285</v>
      </c>
      <c r="BW4" s="279">
        <v>23433091</v>
      </c>
      <c r="BX4" s="279">
        <v>153773303</v>
      </c>
      <c r="BY4" s="279">
        <v>177206394</v>
      </c>
      <c r="BZ4" s="279">
        <v>13518665</v>
      </c>
      <c r="CA4" s="279">
        <v>521965</v>
      </c>
      <c r="CB4" s="279">
        <v>14040630</v>
      </c>
      <c r="CC4" s="279">
        <v>1233718</v>
      </c>
      <c r="CD4" s="279">
        <v>442060</v>
      </c>
      <c r="CE4" s="279">
        <v>1675778</v>
      </c>
      <c r="CF4" s="279">
        <v>13237483</v>
      </c>
      <c r="CG4" s="340">
        <v>5.2597900000000003E-2</v>
      </c>
      <c r="CH4" s="279">
        <v>102039129</v>
      </c>
      <c r="CI4" s="279">
        <v>35612417</v>
      </c>
      <c r="CJ4" s="279">
        <v>137651547</v>
      </c>
      <c r="CK4" s="279">
        <v>15124642</v>
      </c>
      <c r="CL4" s="279">
        <v>3095820</v>
      </c>
      <c r="CM4" s="279">
        <v>2682012</v>
      </c>
      <c r="CN4" s="279">
        <v>20902474</v>
      </c>
      <c r="CO4" s="279">
        <v>36340875</v>
      </c>
      <c r="CP4" s="279">
        <v>194894897</v>
      </c>
      <c r="CQ4" s="279">
        <v>10843598</v>
      </c>
      <c r="CR4" s="279">
        <v>1385869</v>
      </c>
      <c r="CS4" s="279">
        <v>21221</v>
      </c>
      <c r="CT4" s="279">
        <v>214698</v>
      </c>
      <c r="CU4" s="279">
        <v>290515</v>
      </c>
      <c r="CV4" s="279">
        <v>1912303</v>
      </c>
      <c r="CW4" s="279">
        <v>22832731</v>
      </c>
      <c r="CX4" s="291">
        <v>27483645</v>
      </c>
      <c r="CY4" s="291">
        <v>4927772</v>
      </c>
      <c r="CZ4" s="291">
        <v>5177914</v>
      </c>
      <c r="DA4" s="291">
        <v>10105686</v>
      </c>
      <c r="DB4" s="291">
        <v>3926222</v>
      </c>
      <c r="DC4" s="291">
        <v>1857696</v>
      </c>
      <c r="DD4" s="291">
        <v>5783918</v>
      </c>
      <c r="DE4" s="291">
        <v>529786</v>
      </c>
      <c r="DF4" s="291">
        <v>97331</v>
      </c>
      <c r="DG4" s="291">
        <v>627117</v>
      </c>
      <c r="DH4" s="291">
        <v>16516721</v>
      </c>
      <c r="DI4" s="55" t="s">
        <v>3403</v>
      </c>
      <c r="DJ4" s="281">
        <v>16516721</v>
      </c>
      <c r="DK4" s="281">
        <v>297466</v>
      </c>
      <c r="DL4" s="281">
        <v>22525</v>
      </c>
      <c r="DM4" s="281">
        <v>711794</v>
      </c>
      <c r="DN4" s="281">
        <v>754614</v>
      </c>
      <c r="DO4" s="281">
        <v>293236</v>
      </c>
      <c r="DP4" s="281">
        <v>487</v>
      </c>
      <c r="DQ4" s="55" t="s">
        <v>3403</v>
      </c>
      <c r="DR4" s="281">
        <v>487</v>
      </c>
      <c r="DS4" s="281">
        <v>3259</v>
      </c>
      <c r="DT4" s="281">
        <v>2313630</v>
      </c>
      <c r="DU4" s="281">
        <v>172589</v>
      </c>
      <c r="DV4" s="281">
        <v>310574</v>
      </c>
      <c r="DW4" s="281">
        <v>193039</v>
      </c>
      <c r="DX4" s="281">
        <v>2989832</v>
      </c>
      <c r="DY4" s="281">
        <v>157440</v>
      </c>
      <c r="DZ4" s="281">
        <v>4700</v>
      </c>
      <c r="EA4" s="281">
        <v>211376</v>
      </c>
      <c r="EB4" s="281">
        <v>5445370</v>
      </c>
      <c r="EC4" s="281">
        <v>5818886</v>
      </c>
      <c r="ED4" s="281">
        <v>45603</v>
      </c>
      <c r="EE4" s="281">
        <v>5060</v>
      </c>
      <c r="EF4" s="281">
        <v>24162</v>
      </c>
      <c r="EG4" s="281">
        <v>74825</v>
      </c>
      <c r="EH4" s="340">
        <v>3.0179399999999999E-2</v>
      </c>
      <c r="EI4" s="340">
        <v>8.1959999999999997E-4</v>
      </c>
      <c r="EJ4" s="340">
        <v>0.32334869999999999</v>
      </c>
      <c r="EK4" s="340">
        <v>0</v>
      </c>
      <c r="EL4" s="340">
        <v>0.1087859</v>
      </c>
      <c r="EM4" s="340">
        <v>1.77E-5</v>
      </c>
      <c r="EN4" s="340">
        <v>0.60096539999999998</v>
      </c>
      <c r="EO4" s="340">
        <v>0.23762059999999999</v>
      </c>
      <c r="EP4" s="340">
        <v>0.418682</v>
      </c>
      <c r="EQ4" s="281">
        <v>3107</v>
      </c>
      <c r="ER4" s="281">
        <v>52705420</v>
      </c>
      <c r="ES4" s="281">
        <v>22066810</v>
      </c>
      <c r="ET4" s="281">
        <v>13380658</v>
      </c>
      <c r="EU4" s="281">
        <v>5986365</v>
      </c>
      <c r="EV4" s="281">
        <v>19367023</v>
      </c>
      <c r="EW4" s="281">
        <v>1656303</v>
      </c>
      <c r="EX4" s="281">
        <v>131133</v>
      </c>
      <c r="EY4" s="281">
        <v>1787436</v>
      </c>
      <c r="EZ4" s="281">
        <v>16548287</v>
      </c>
      <c r="FA4" s="281">
        <v>3731087</v>
      </c>
      <c r="FB4" s="281">
        <v>20279374</v>
      </c>
      <c r="FC4" s="281">
        <v>41433833</v>
      </c>
      <c r="FD4" s="281">
        <v>49782939</v>
      </c>
      <c r="FE4" s="281">
        <v>335695</v>
      </c>
      <c r="FF4" s="55" t="s">
        <v>3403</v>
      </c>
      <c r="FG4" s="281">
        <v>41769528</v>
      </c>
      <c r="FH4" s="281">
        <v>3044030</v>
      </c>
      <c r="FI4" s="281">
        <v>6325469</v>
      </c>
      <c r="FJ4" s="55" t="s">
        <v>3403</v>
      </c>
      <c r="FK4" s="281">
        <v>9369499</v>
      </c>
      <c r="FL4" s="281">
        <v>126302</v>
      </c>
      <c r="FM4" s="281">
        <v>1339035</v>
      </c>
      <c r="FN4" s="281">
        <v>1465337</v>
      </c>
      <c r="FO4" s="281">
        <v>21701</v>
      </c>
      <c r="FP4" s="281">
        <v>409647</v>
      </c>
      <c r="FQ4" s="281">
        <v>431348</v>
      </c>
      <c r="FR4" s="281">
        <v>26795</v>
      </c>
      <c r="FS4" s="281">
        <v>1923480</v>
      </c>
      <c r="FT4" s="281">
        <v>3475378</v>
      </c>
      <c r="FU4" s="281">
        <v>15714396</v>
      </c>
      <c r="FV4" s="281">
        <v>35348390</v>
      </c>
      <c r="FW4" s="281">
        <v>651251</v>
      </c>
      <c r="FX4" s="281">
        <v>991383</v>
      </c>
      <c r="FY4" s="281">
        <v>83822</v>
      </c>
      <c r="FZ4" s="55" t="s">
        <v>3403</v>
      </c>
      <c r="GA4" s="281">
        <v>4417986</v>
      </c>
      <c r="GB4" s="281">
        <v>1023982</v>
      </c>
      <c r="GC4" s="281">
        <v>5441968</v>
      </c>
      <c r="GD4" s="281">
        <v>35655287</v>
      </c>
      <c r="GE4" s="55" t="s">
        <v>3403</v>
      </c>
      <c r="GF4" s="281">
        <v>0.80781000000000003</v>
      </c>
      <c r="GG4" s="281">
        <v>0.14116000000000001</v>
      </c>
      <c r="GH4" s="281">
        <v>23.186109999999999</v>
      </c>
      <c r="GI4" s="281">
        <v>27.432980000000001</v>
      </c>
      <c r="GJ4" s="281">
        <v>13.362399999999999</v>
      </c>
      <c r="GK4" s="281">
        <v>88240</v>
      </c>
      <c r="GL4" s="281">
        <v>1995264</v>
      </c>
      <c r="GM4" s="281">
        <v>23559</v>
      </c>
      <c r="GN4" s="281">
        <v>596920</v>
      </c>
      <c r="GO4" s="281">
        <v>23767</v>
      </c>
      <c r="GP4" s="281">
        <v>3617</v>
      </c>
      <c r="GQ4" s="281">
        <v>56997</v>
      </c>
      <c r="GR4" s="281">
        <v>19334</v>
      </c>
      <c r="GS4" s="281">
        <v>7476</v>
      </c>
      <c r="GT4" s="281">
        <v>608</v>
      </c>
      <c r="GU4" s="281">
        <v>111799</v>
      </c>
      <c r="GV4" s="281">
        <v>290195</v>
      </c>
      <c r="GW4" s="281">
        <v>75721</v>
      </c>
      <c r="GX4" s="281">
        <v>365916</v>
      </c>
      <c r="GY4" s="281">
        <v>100566</v>
      </c>
      <c r="GZ4" s="281">
        <v>31715</v>
      </c>
      <c r="HA4" s="281">
        <v>132281</v>
      </c>
      <c r="HB4" s="281">
        <v>1604503</v>
      </c>
      <c r="HC4" s="281">
        <v>489484</v>
      </c>
      <c r="HD4" s="281">
        <v>2093987</v>
      </c>
      <c r="HE4" s="281">
        <v>2592184</v>
      </c>
      <c r="HF4" s="281">
        <v>294</v>
      </c>
      <c r="HG4" s="281">
        <v>3783</v>
      </c>
      <c r="HH4" s="281">
        <v>2804</v>
      </c>
      <c r="HI4" s="281">
        <v>13528</v>
      </c>
      <c r="HJ4" s="281">
        <v>289869</v>
      </c>
      <c r="HK4" s="281">
        <v>182371</v>
      </c>
      <c r="HL4" s="281">
        <v>9103160</v>
      </c>
      <c r="HM4" s="55" t="s">
        <v>3403</v>
      </c>
      <c r="HN4" s="281">
        <v>8084</v>
      </c>
      <c r="HO4" s="281">
        <v>76331</v>
      </c>
      <c r="HP4" s="281">
        <v>27384</v>
      </c>
      <c r="HQ4" s="281">
        <v>88552</v>
      </c>
      <c r="HR4" s="281">
        <v>851390</v>
      </c>
      <c r="HS4" s="281">
        <v>57414</v>
      </c>
      <c r="HT4" s="281">
        <v>75779</v>
      </c>
      <c r="HU4" s="281">
        <v>3794</v>
      </c>
      <c r="HV4" s="281">
        <v>7568</v>
      </c>
      <c r="HW4" s="281">
        <v>8582110</v>
      </c>
      <c r="HX4" s="55" t="s">
        <v>3403</v>
      </c>
      <c r="HY4" s="281">
        <v>45392824</v>
      </c>
      <c r="HZ4" s="281">
        <v>858562</v>
      </c>
      <c r="IA4" s="55" t="s">
        <v>3403</v>
      </c>
      <c r="IB4" s="55" t="s">
        <v>3403</v>
      </c>
      <c r="IC4" s="55" t="s">
        <v>3403</v>
      </c>
      <c r="ID4" s="55" t="s">
        <v>3403</v>
      </c>
      <c r="IE4" s="55" t="s">
        <v>3403</v>
      </c>
      <c r="IF4" s="55" t="s">
        <v>3403</v>
      </c>
      <c r="IG4" s="55" t="s">
        <v>3403</v>
      </c>
      <c r="IH4" s="55" t="s">
        <v>3403</v>
      </c>
      <c r="II4" s="55" t="s">
        <v>3403</v>
      </c>
      <c r="IJ4" s="55" t="s">
        <v>3403</v>
      </c>
      <c r="IK4" s="55" t="s">
        <v>3403</v>
      </c>
      <c r="IL4" s="55" t="s">
        <v>3403</v>
      </c>
      <c r="IM4" s="55" t="s">
        <v>3403</v>
      </c>
      <c r="IN4" s="55" t="s">
        <v>3403</v>
      </c>
      <c r="IO4" s="55" t="s">
        <v>3403</v>
      </c>
      <c r="IP4" s="55" t="s">
        <v>3403</v>
      </c>
      <c r="IQ4" s="55" t="s">
        <v>3403</v>
      </c>
      <c r="IR4" s="55" t="s">
        <v>3403</v>
      </c>
      <c r="IS4" s="55" t="s">
        <v>3403</v>
      </c>
      <c r="IT4" s="55" t="s">
        <v>3403</v>
      </c>
      <c r="IU4" s="55" t="s">
        <v>3403</v>
      </c>
      <c r="IV4" s="55" t="s">
        <v>3403</v>
      </c>
      <c r="IW4" s="55" t="s">
        <v>3403</v>
      </c>
      <c r="IX4" s="55" t="s">
        <v>3403</v>
      </c>
      <c r="IY4" s="55" t="s">
        <v>3403</v>
      </c>
      <c r="IZ4" s="55" t="s">
        <v>3403</v>
      </c>
      <c r="JA4" s="55" t="s">
        <v>3403</v>
      </c>
      <c r="JB4" s="55" t="s">
        <v>3403</v>
      </c>
      <c r="JC4" s="279">
        <v>3.6978200000000001</v>
      </c>
      <c r="JD4" s="279">
        <v>2.61172</v>
      </c>
      <c r="JE4" s="279">
        <v>0.39659</v>
      </c>
      <c r="JF4" s="279">
        <v>35.813310000000001</v>
      </c>
      <c r="JG4" s="279">
        <v>25.294440000000002</v>
      </c>
      <c r="JH4" s="279">
        <v>3.8409800000000001</v>
      </c>
      <c r="JI4" s="279">
        <v>5.4660900000000003</v>
      </c>
      <c r="JJ4" s="279">
        <v>3.8606199999999999</v>
      </c>
      <c r="JK4" s="279">
        <v>0.58623999999999998</v>
      </c>
      <c r="JL4" s="279">
        <v>21.409590000000001</v>
      </c>
      <c r="JM4" s="279">
        <v>15.12129</v>
      </c>
      <c r="JN4" s="279">
        <v>2.2961800000000001</v>
      </c>
      <c r="JO4" s="279">
        <v>75.185599999999994</v>
      </c>
      <c r="JP4" s="279">
        <v>53.102539999999998</v>
      </c>
      <c r="JQ4" s="279">
        <v>8.0636500000000009</v>
      </c>
      <c r="JR4" s="279">
        <v>8.8320399999999992</v>
      </c>
      <c r="JS4" s="279">
        <v>6.2379499999999997</v>
      </c>
      <c r="JT4" s="279">
        <v>0.94723999999999997</v>
      </c>
      <c r="JU4" s="281">
        <v>5.6173500000000001</v>
      </c>
      <c r="JV4" s="281">
        <v>3.8001499999999999</v>
      </c>
      <c r="JW4" s="281">
        <v>10.550230000000001</v>
      </c>
      <c r="JX4" s="281">
        <v>13.92493</v>
      </c>
      <c r="JY4" s="281">
        <v>0.97021999999999997</v>
      </c>
      <c r="JZ4" s="281">
        <v>2.35188</v>
      </c>
      <c r="KA4" s="281">
        <v>0.58001000000000003</v>
      </c>
      <c r="KB4" s="281">
        <v>0.27628000000000003</v>
      </c>
      <c r="KC4" s="281">
        <v>6.1199999999999996E-3</v>
      </c>
      <c r="KD4" s="281">
        <v>8.0800000000000004E-3</v>
      </c>
      <c r="KE4" s="281">
        <v>0.91468000000000005</v>
      </c>
      <c r="KF4" s="281">
        <v>3.9E-2</v>
      </c>
      <c r="KG4" s="281">
        <v>0.22317999999999999</v>
      </c>
      <c r="KH4" s="281">
        <v>3159</v>
      </c>
      <c r="KI4" s="281">
        <v>12695</v>
      </c>
      <c r="KJ4" s="281">
        <v>11996</v>
      </c>
      <c r="KK4" s="281">
        <v>12375</v>
      </c>
      <c r="KL4" s="281">
        <v>49726</v>
      </c>
      <c r="KM4" s="281">
        <v>46989</v>
      </c>
      <c r="KN4" s="281">
        <v>69459</v>
      </c>
      <c r="KO4" s="281">
        <v>73505</v>
      </c>
      <c r="KP4" s="281">
        <v>1.9177</v>
      </c>
      <c r="KQ4" s="281">
        <v>18293</v>
      </c>
      <c r="KR4" s="281">
        <v>8.7950499999999998</v>
      </c>
      <c r="KS4" s="279">
        <v>1.4964500000000001</v>
      </c>
      <c r="KT4" s="279">
        <v>18.886690000000002</v>
      </c>
      <c r="KU4" s="279">
        <v>0.17860000000000001</v>
      </c>
      <c r="KV4" s="279">
        <v>1.4108499999999999</v>
      </c>
      <c r="KW4" s="279">
        <v>21.9726</v>
      </c>
      <c r="KX4" s="279">
        <v>14.670920000000001</v>
      </c>
      <c r="KY4" s="281">
        <v>2.9292099999999999</v>
      </c>
      <c r="KZ4" s="281">
        <v>0</v>
      </c>
      <c r="LA4" s="281">
        <v>2.3999999999999998E-3</v>
      </c>
      <c r="LB4" s="281">
        <v>0.31866</v>
      </c>
      <c r="LC4" s="281">
        <v>5.0000000000000002E-5</v>
      </c>
      <c r="LD4" s="281">
        <v>0.13175999999999999</v>
      </c>
      <c r="LE4" s="281">
        <v>0.52942</v>
      </c>
      <c r="LF4" s="281">
        <v>4.1391299999999998</v>
      </c>
      <c r="LG4" s="281">
        <v>1.7603500000000001</v>
      </c>
      <c r="LH4" s="281">
        <v>0.22619</v>
      </c>
      <c r="LI4" s="281">
        <v>549</v>
      </c>
      <c r="LJ4" s="281">
        <v>8.949E-2</v>
      </c>
      <c r="LK4" s="279">
        <v>3.8732199999999999</v>
      </c>
      <c r="LL4" s="281">
        <v>1200</v>
      </c>
      <c r="LM4" s="281">
        <v>152</v>
      </c>
      <c r="LN4" s="279">
        <v>20.771930000000001</v>
      </c>
      <c r="LO4" s="279">
        <v>2.2277900000000002</v>
      </c>
      <c r="LP4" s="279">
        <v>1.61199</v>
      </c>
      <c r="LQ4" s="281">
        <v>0.30706</v>
      </c>
      <c r="LR4" s="281">
        <v>7.6420000000000002E-2</v>
      </c>
      <c r="LS4" s="281">
        <v>0.38997999999999999</v>
      </c>
      <c r="LT4" s="281">
        <v>1104</v>
      </c>
      <c r="LU4" s="281">
        <v>1457</v>
      </c>
      <c r="LV4" s="281">
        <v>1.4781899999999999</v>
      </c>
      <c r="LW4" s="281">
        <v>1013565</v>
      </c>
      <c r="LX4" s="281">
        <v>0</v>
      </c>
      <c r="LY4" s="281">
        <v>685678</v>
      </c>
      <c r="LZ4" s="281">
        <v>0</v>
      </c>
      <c r="MA4" s="281">
        <v>0</v>
      </c>
      <c r="MB4" s="281">
        <v>0.25530999999999998</v>
      </c>
      <c r="MC4" s="281">
        <v>175060</v>
      </c>
      <c r="MD4" s="281">
        <v>0.52146000000000003</v>
      </c>
      <c r="ME4" s="279">
        <v>0.58623999999999998</v>
      </c>
      <c r="MF4" s="281">
        <v>0.77081999999999995</v>
      </c>
      <c r="MG4" s="281">
        <v>0</v>
      </c>
      <c r="MH4" s="281">
        <v>9.6849900000000009</v>
      </c>
      <c r="MI4" s="279">
        <v>5.4660900000000003</v>
      </c>
      <c r="MJ4" s="281">
        <v>0</v>
      </c>
      <c r="MK4" s="279">
        <v>47777</v>
      </c>
      <c r="ML4" s="279">
        <v>35417</v>
      </c>
      <c r="MM4" s="281">
        <v>5.466E-2</v>
      </c>
      <c r="MN4" s="281">
        <v>0.31648999999999999</v>
      </c>
      <c r="MO4" s="281">
        <v>8.0799999999999997E-2</v>
      </c>
      <c r="MP4" s="281">
        <v>1.3599999999999999E-2</v>
      </c>
      <c r="MQ4" s="281">
        <v>7.8770000000000007E-2</v>
      </c>
      <c r="MR4" s="281">
        <v>2.0109999999999999E-2</v>
      </c>
      <c r="MS4" s="340">
        <v>0.94496500000000005</v>
      </c>
      <c r="MT4" s="340">
        <v>0.26337090000000002</v>
      </c>
      <c r="MU4" s="340">
        <v>0.73662910000000004</v>
      </c>
      <c r="MV4" s="340">
        <v>0.25871430000000001</v>
      </c>
      <c r="MW4" s="340">
        <v>0.74128570000000005</v>
      </c>
      <c r="MX4" s="340">
        <v>0.10725</v>
      </c>
      <c r="MY4" s="340">
        <v>1.5884599999999999E-2</v>
      </c>
      <c r="MZ4" s="340">
        <v>0.18272630000000001</v>
      </c>
      <c r="NA4" s="340">
        <v>1.3761300000000001E-2</v>
      </c>
      <c r="NB4" s="340">
        <v>0.18646399999999999</v>
      </c>
      <c r="NC4" s="340">
        <v>7.7604099999999995E-2</v>
      </c>
      <c r="ND4" s="340">
        <v>0.52355980000000002</v>
      </c>
      <c r="NE4" s="340">
        <v>0.70628610000000003</v>
      </c>
      <c r="NF4" s="340">
        <v>8.1285000000000003E-3</v>
      </c>
      <c r="NG4" s="340">
        <v>0.8595564</v>
      </c>
      <c r="NH4" s="340">
        <v>6.4209699999999995E-2</v>
      </c>
      <c r="NI4" s="340">
        <v>6.8105399999999996E-2</v>
      </c>
      <c r="NJ4" s="279">
        <v>12360</v>
      </c>
      <c r="NK4" s="281">
        <v>6.5519100000000003</v>
      </c>
      <c r="NL4" s="281">
        <v>12365</v>
      </c>
      <c r="NM4" s="281">
        <v>13085</v>
      </c>
      <c r="NN4" s="281">
        <v>3256</v>
      </c>
      <c r="NO4" s="340">
        <v>0.72358140000000004</v>
      </c>
      <c r="NP4" s="340">
        <v>0.14810780000000001</v>
      </c>
      <c r="NQ4" s="340">
        <v>0.1283107</v>
      </c>
      <c r="NR4" s="281">
        <v>0.51651999999999998</v>
      </c>
      <c r="NS4" s="281">
        <v>1.47997</v>
      </c>
      <c r="NT4" s="281">
        <v>0.38289000000000001</v>
      </c>
      <c r="NU4" s="281">
        <v>17</v>
      </c>
      <c r="NV4" s="281">
        <v>3.4847399999999999</v>
      </c>
      <c r="NW4" s="281">
        <v>19</v>
      </c>
      <c r="NX4" s="281">
        <v>2.52149</v>
      </c>
      <c r="NY4" s="281">
        <v>0.27043</v>
      </c>
      <c r="NZ4" s="281">
        <v>0.25564999999999999</v>
      </c>
    </row>
    <row r="5" spans="1:390" ht="15" x14ac:dyDescent="0.25">
      <c r="A5" s="3" t="s">
        <v>2799</v>
      </c>
      <c r="B5" s="55" t="s">
        <v>4526</v>
      </c>
      <c r="C5" s="55" t="s">
        <v>4524</v>
      </c>
      <c r="D5" s="55" t="s">
        <v>4525</v>
      </c>
      <c r="E5" s="55" t="s">
        <v>3414</v>
      </c>
      <c r="F5" s="55" t="s">
        <v>4524</v>
      </c>
      <c r="G5" s="55" t="s">
        <v>1907</v>
      </c>
      <c r="H5" s="55" t="s">
        <v>417</v>
      </c>
      <c r="I5" s="55" t="s">
        <v>416</v>
      </c>
      <c r="J5" s="55" t="s">
        <v>493</v>
      </c>
      <c r="K5" s="55" t="s">
        <v>499</v>
      </c>
      <c r="L5" s="55" t="s">
        <v>4527</v>
      </c>
      <c r="M5" s="55" t="s">
        <v>505</v>
      </c>
      <c r="N5" s="55" t="s">
        <v>2303</v>
      </c>
      <c r="O5" s="268">
        <v>153033</v>
      </c>
      <c r="P5" s="55" t="s">
        <v>503</v>
      </c>
      <c r="Q5" s="268">
        <v>1270</v>
      </c>
      <c r="R5" s="268">
        <v>320</v>
      </c>
      <c r="S5" s="268">
        <v>8315</v>
      </c>
      <c r="T5" s="268">
        <v>64466</v>
      </c>
      <c r="U5" s="268">
        <v>111</v>
      </c>
      <c r="V5" s="268">
        <v>41</v>
      </c>
      <c r="W5" s="268">
        <v>493</v>
      </c>
      <c r="X5" s="268">
        <v>9195</v>
      </c>
      <c r="Y5" s="55" t="s">
        <v>2201</v>
      </c>
      <c r="Z5" s="55" t="s">
        <v>2278</v>
      </c>
      <c r="AA5" s="55" t="s">
        <v>3401</v>
      </c>
      <c r="AB5" s="55" t="s">
        <v>3402</v>
      </c>
      <c r="AC5" s="55" t="s">
        <v>2201</v>
      </c>
      <c r="AD5" s="55" t="s">
        <v>2278</v>
      </c>
      <c r="AE5" s="55" t="s">
        <v>3401</v>
      </c>
      <c r="AF5" s="55" t="s">
        <v>3402</v>
      </c>
      <c r="AG5" s="55" t="s">
        <v>1909</v>
      </c>
      <c r="AH5" s="268">
        <v>2</v>
      </c>
      <c r="AI5" s="55" t="s">
        <v>2135</v>
      </c>
      <c r="AJ5" s="55" t="s">
        <v>2136</v>
      </c>
      <c r="AK5" s="55" t="s">
        <v>2381</v>
      </c>
      <c r="AL5" s="55" t="s">
        <v>2451</v>
      </c>
      <c r="AM5" s="55" t="s">
        <v>2528</v>
      </c>
      <c r="AN5" s="55" t="s">
        <v>2605</v>
      </c>
      <c r="AO5" s="55" t="s">
        <v>2381</v>
      </c>
      <c r="AP5" s="55" t="s">
        <v>2694</v>
      </c>
      <c r="AQ5" s="55" t="s">
        <v>4528</v>
      </c>
      <c r="AR5" s="55" t="s">
        <v>2528</v>
      </c>
      <c r="AS5" s="55" t="s">
        <v>2605</v>
      </c>
      <c r="AT5" s="55" t="s">
        <v>1466</v>
      </c>
      <c r="AU5" s="55" t="s">
        <v>4529</v>
      </c>
      <c r="AV5" s="55" t="s">
        <v>4529</v>
      </c>
      <c r="AW5" s="55" t="s">
        <v>4529</v>
      </c>
      <c r="AX5" s="55" t="s">
        <v>4530</v>
      </c>
      <c r="AY5" s="55" t="s">
        <v>4531</v>
      </c>
      <c r="AZ5" s="55" t="s">
        <v>554</v>
      </c>
      <c r="BA5" s="55" t="s">
        <v>554</v>
      </c>
      <c r="BB5" s="268">
        <v>1</v>
      </c>
      <c r="BC5" s="268">
        <v>4</v>
      </c>
      <c r="BD5" s="268">
        <v>0</v>
      </c>
      <c r="BE5" s="268">
        <v>0</v>
      </c>
      <c r="BF5" s="268">
        <v>5</v>
      </c>
      <c r="BG5" s="55" t="s">
        <v>3403</v>
      </c>
      <c r="BH5" s="268">
        <v>10669</v>
      </c>
      <c r="BI5" s="268">
        <v>10</v>
      </c>
      <c r="BJ5" s="268">
        <v>0</v>
      </c>
      <c r="BK5" s="268">
        <v>10</v>
      </c>
      <c r="BL5" s="268">
        <v>32.67</v>
      </c>
      <c r="BM5" s="268">
        <v>42.67</v>
      </c>
      <c r="BN5" s="269">
        <v>0.2343567</v>
      </c>
      <c r="BO5" s="270">
        <v>65000</v>
      </c>
      <c r="BP5" s="55" t="s">
        <v>2776</v>
      </c>
      <c r="BQ5" s="55" t="s">
        <v>3404</v>
      </c>
      <c r="BR5" s="270">
        <v>34986</v>
      </c>
      <c r="BS5" s="270">
        <v>10.83</v>
      </c>
      <c r="BT5" s="270">
        <v>12.36</v>
      </c>
      <c r="BU5" s="270">
        <v>14.1</v>
      </c>
      <c r="BV5" s="270">
        <v>2391868</v>
      </c>
      <c r="BW5" s="270">
        <v>10000</v>
      </c>
      <c r="BX5" s="270">
        <v>2201269</v>
      </c>
      <c r="BY5" s="270">
        <v>2211269</v>
      </c>
      <c r="BZ5" s="270">
        <v>163489</v>
      </c>
      <c r="CA5" s="270">
        <v>0</v>
      </c>
      <c r="CB5" s="270">
        <v>163489</v>
      </c>
      <c r="CC5" s="270">
        <v>0</v>
      </c>
      <c r="CD5" s="270">
        <v>0</v>
      </c>
      <c r="CE5" s="270">
        <v>0</v>
      </c>
      <c r="CF5" s="270">
        <v>17110</v>
      </c>
      <c r="CG5" s="272">
        <v>7.3207599999999998E-2</v>
      </c>
      <c r="CH5" s="270">
        <v>1327874</v>
      </c>
      <c r="CI5" s="270">
        <v>343249</v>
      </c>
      <c r="CJ5" s="270">
        <v>1671123</v>
      </c>
      <c r="CK5" s="270">
        <v>84073</v>
      </c>
      <c r="CL5" s="270">
        <v>22809</v>
      </c>
      <c r="CM5" s="270">
        <v>40100</v>
      </c>
      <c r="CN5" s="270">
        <v>146982</v>
      </c>
      <c r="CO5" s="270">
        <v>240562</v>
      </c>
      <c r="CP5" s="270">
        <v>2058667</v>
      </c>
      <c r="CQ5" s="279">
        <v>175103</v>
      </c>
      <c r="CR5" s="270">
        <v>0</v>
      </c>
      <c r="CS5" s="270">
        <v>0</v>
      </c>
      <c r="CT5" s="270">
        <v>0</v>
      </c>
      <c r="CU5" s="270">
        <v>0</v>
      </c>
      <c r="CV5" s="270">
        <v>0</v>
      </c>
      <c r="CW5" s="270">
        <v>0</v>
      </c>
      <c r="CX5" s="288">
        <v>351729</v>
      </c>
      <c r="CY5" s="44">
        <v>63576</v>
      </c>
      <c r="CZ5" s="44">
        <v>65862</v>
      </c>
      <c r="DA5" s="44">
        <v>129438</v>
      </c>
      <c r="DB5" s="44">
        <v>53380</v>
      </c>
      <c r="DC5" s="44">
        <v>26586</v>
      </c>
      <c r="DD5" s="44">
        <v>79966</v>
      </c>
      <c r="DE5" s="44">
        <v>8358</v>
      </c>
      <c r="DF5" s="44">
        <v>667</v>
      </c>
      <c r="DG5" s="44">
        <v>9025</v>
      </c>
      <c r="DH5" s="44">
        <v>218429</v>
      </c>
      <c r="DI5" s="55" t="s">
        <v>3403</v>
      </c>
      <c r="DJ5" s="268">
        <v>218429</v>
      </c>
      <c r="DK5" s="268">
        <v>14635</v>
      </c>
      <c r="DL5" s="268">
        <v>228</v>
      </c>
      <c r="DM5" s="268">
        <v>14671</v>
      </c>
      <c r="DN5" s="268">
        <v>23417</v>
      </c>
      <c r="DO5" s="268">
        <v>48735</v>
      </c>
      <c r="DP5" s="268">
        <v>5</v>
      </c>
      <c r="DQ5" s="268">
        <v>67</v>
      </c>
      <c r="DR5" s="268">
        <v>72</v>
      </c>
      <c r="DS5" s="268">
        <v>1</v>
      </c>
      <c r="DT5" s="268">
        <v>28215</v>
      </c>
      <c r="DU5" s="55" t="s">
        <v>3403</v>
      </c>
      <c r="DV5" s="55" t="s">
        <v>3403</v>
      </c>
      <c r="DW5" s="268">
        <v>843</v>
      </c>
      <c r="DX5" s="268">
        <v>29058</v>
      </c>
      <c r="DY5" s="268">
        <v>1920</v>
      </c>
      <c r="DZ5" s="55" t="s">
        <v>3403</v>
      </c>
      <c r="EA5" s="55" t="s">
        <v>3403</v>
      </c>
      <c r="EB5" s="268">
        <v>0</v>
      </c>
      <c r="EC5" s="268">
        <v>1920</v>
      </c>
      <c r="ED5" s="268">
        <v>563</v>
      </c>
      <c r="EE5" s="55" t="s">
        <v>3403</v>
      </c>
      <c r="EF5" s="268">
        <v>0</v>
      </c>
      <c r="EG5" s="268">
        <v>563</v>
      </c>
      <c r="EH5" s="269">
        <v>6.8177500000000002E-2</v>
      </c>
      <c r="EI5" s="269">
        <v>6.4820000000000003E-4</v>
      </c>
      <c r="EJ5" s="269">
        <v>8.9677000000000007E-2</v>
      </c>
      <c r="EK5" s="269">
        <v>0</v>
      </c>
      <c r="EL5" s="269">
        <v>8.2614699999999999E-2</v>
      </c>
      <c r="EM5" s="269">
        <v>2.0469999999999999E-4</v>
      </c>
      <c r="EN5" s="269">
        <v>0.62101499999999998</v>
      </c>
      <c r="EO5" s="269">
        <v>4.7169799999999998E-2</v>
      </c>
      <c r="EP5" s="269">
        <v>0.32049810000000001</v>
      </c>
      <c r="EQ5" s="268">
        <v>67</v>
      </c>
      <c r="ER5" s="281">
        <v>798220</v>
      </c>
      <c r="ES5" s="281">
        <v>255828</v>
      </c>
      <c r="ET5" s="268">
        <v>194462</v>
      </c>
      <c r="EU5" s="268">
        <v>66488</v>
      </c>
      <c r="EV5" s="268">
        <v>260950</v>
      </c>
      <c r="EW5" s="268">
        <v>27760</v>
      </c>
      <c r="EX5" s="268">
        <v>329</v>
      </c>
      <c r="EY5" s="268">
        <v>28089</v>
      </c>
      <c r="EZ5" s="268">
        <v>186971</v>
      </c>
      <c r="FA5" s="268">
        <v>40768</v>
      </c>
      <c r="FB5" s="268">
        <v>227739</v>
      </c>
      <c r="FC5" s="268">
        <v>516778</v>
      </c>
      <c r="FD5" s="271">
        <v>816031</v>
      </c>
      <c r="FE5" s="268">
        <v>6252</v>
      </c>
      <c r="FF5" s="55" t="s">
        <v>3403</v>
      </c>
      <c r="FG5" s="268">
        <v>523030</v>
      </c>
      <c r="FH5" s="281">
        <v>65918</v>
      </c>
      <c r="FI5" s="281">
        <v>254458</v>
      </c>
      <c r="FJ5" s="55" t="s">
        <v>3403</v>
      </c>
      <c r="FK5" s="268">
        <v>320376</v>
      </c>
      <c r="FL5" s="268">
        <v>377</v>
      </c>
      <c r="FM5" s="268">
        <v>1659</v>
      </c>
      <c r="FN5" s="268">
        <v>2036</v>
      </c>
      <c r="FO5" s="268">
        <v>714</v>
      </c>
      <c r="FP5" s="268">
        <v>0</v>
      </c>
      <c r="FQ5" s="268">
        <v>714</v>
      </c>
      <c r="FR5" s="55" t="s">
        <v>3403</v>
      </c>
      <c r="FS5" s="268">
        <v>2750</v>
      </c>
      <c r="FT5" s="268">
        <v>66632</v>
      </c>
      <c r="FU5" s="268">
        <v>350323</v>
      </c>
      <c r="FV5" s="268">
        <v>447897</v>
      </c>
      <c r="FW5" s="55" t="s">
        <v>3403</v>
      </c>
      <c r="FX5" s="55" t="s">
        <v>3403</v>
      </c>
      <c r="FY5" s="268">
        <v>1107</v>
      </c>
      <c r="FZ5" s="268">
        <v>3</v>
      </c>
      <c r="GA5" s="268">
        <v>63107</v>
      </c>
      <c r="GB5" s="268">
        <v>11175</v>
      </c>
      <c r="GC5" s="268">
        <v>74282</v>
      </c>
      <c r="GD5" s="268">
        <v>592433</v>
      </c>
      <c r="GE5" s="268">
        <v>1</v>
      </c>
      <c r="GF5" s="268">
        <v>0.85738999999999999</v>
      </c>
      <c r="GG5" s="268">
        <v>9.9529999999999993E-2</v>
      </c>
      <c r="GH5" s="268">
        <v>21.535550000000001</v>
      </c>
      <c r="GI5" s="268">
        <v>23.873709999999999</v>
      </c>
      <c r="GJ5" s="268">
        <v>14.02609</v>
      </c>
      <c r="GK5" s="268">
        <v>1480</v>
      </c>
      <c r="GL5" s="268">
        <v>30439</v>
      </c>
      <c r="GM5" s="268">
        <v>25</v>
      </c>
      <c r="GN5" s="268">
        <v>1972</v>
      </c>
      <c r="GO5" s="268">
        <v>219</v>
      </c>
      <c r="GP5" s="268">
        <v>11</v>
      </c>
      <c r="GQ5" s="268">
        <v>1153</v>
      </c>
      <c r="GR5" s="268">
        <v>11</v>
      </c>
      <c r="GS5" s="268">
        <v>108</v>
      </c>
      <c r="GT5" s="268">
        <v>3</v>
      </c>
      <c r="GU5" s="268">
        <v>1505</v>
      </c>
      <c r="GV5" s="268">
        <v>1894</v>
      </c>
      <c r="GW5" s="268">
        <v>1332</v>
      </c>
      <c r="GX5" s="268">
        <v>3226</v>
      </c>
      <c r="GY5" s="268">
        <v>1299</v>
      </c>
      <c r="GZ5" s="268">
        <v>97</v>
      </c>
      <c r="HA5" s="268">
        <v>1396</v>
      </c>
      <c r="HB5" s="268">
        <v>27246</v>
      </c>
      <c r="HC5" s="268">
        <v>543</v>
      </c>
      <c r="HD5" s="268">
        <v>27789</v>
      </c>
      <c r="HE5" s="268">
        <v>32411</v>
      </c>
      <c r="HF5" s="55" t="s">
        <v>3403</v>
      </c>
      <c r="HG5" s="55" t="s">
        <v>3403</v>
      </c>
      <c r="HH5" s="268">
        <v>46</v>
      </c>
      <c r="HI5" s="55" t="s">
        <v>3403</v>
      </c>
      <c r="HJ5" s="268">
        <v>27682</v>
      </c>
      <c r="HK5" s="55" t="s">
        <v>5026</v>
      </c>
      <c r="HL5" s="268">
        <v>49379</v>
      </c>
      <c r="HM5" s="268">
        <v>3</v>
      </c>
      <c r="HN5" s="268">
        <v>111</v>
      </c>
      <c r="HO5" s="268">
        <v>1164</v>
      </c>
      <c r="HP5" s="268">
        <v>230</v>
      </c>
      <c r="HQ5" s="268">
        <v>331</v>
      </c>
      <c r="HR5" s="268">
        <v>4223</v>
      </c>
      <c r="HS5" s="268">
        <v>519</v>
      </c>
      <c r="HT5" s="268">
        <v>229</v>
      </c>
      <c r="HU5" s="268">
        <v>55</v>
      </c>
      <c r="HV5" s="268">
        <v>93</v>
      </c>
      <c r="HW5" s="268">
        <v>135462</v>
      </c>
      <c r="HX5" s="268">
        <v>1</v>
      </c>
      <c r="HY5" s="268">
        <v>266342</v>
      </c>
      <c r="HZ5" s="55" t="s">
        <v>3403</v>
      </c>
      <c r="IA5" s="55" t="s">
        <v>1532</v>
      </c>
      <c r="IB5" s="55" t="s">
        <v>2201</v>
      </c>
      <c r="IC5" s="55" t="s">
        <v>2278</v>
      </c>
      <c r="ID5" s="55" t="s">
        <v>3401</v>
      </c>
      <c r="IE5" s="55" t="s">
        <v>3402</v>
      </c>
      <c r="IF5" s="55" t="s">
        <v>2201</v>
      </c>
      <c r="IG5" s="55" t="s">
        <v>2278</v>
      </c>
      <c r="IH5" s="55" t="s">
        <v>3401</v>
      </c>
      <c r="II5" s="55" t="s">
        <v>3402</v>
      </c>
      <c r="IJ5" s="55" t="s">
        <v>2136</v>
      </c>
      <c r="IK5" s="55" t="s">
        <v>4532</v>
      </c>
      <c r="IL5" s="55" t="s">
        <v>3403</v>
      </c>
      <c r="IM5" s="55" t="s">
        <v>1388</v>
      </c>
      <c r="IN5" s="55" t="s">
        <v>530</v>
      </c>
      <c r="IO5" s="268">
        <v>56056</v>
      </c>
      <c r="IP5" s="268">
        <v>35.5</v>
      </c>
      <c r="IQ5" s="55" t="s">
        <v>4533</v>
      </c>
      <c r="IR5" s="268">
        <v>10669</v>
      </c>
      <c r="IS5" s="268">
        <v>207</v>
      </c>
      <c r="IT5" s="55" t="s">
        <v>2134</v>
      </c>
      <c r="IU5" s="55" t="s">
        <v>8</v>
      </c>
      <c r="IV5" s="55" t="s">
        <v>1907</v>
      </c>
      <c r="IW5" s="55" t="s">
        <v>411</v>
      </c>
      <c r="IX5" s="268">
        <v>0</v>
      </c>
      <c r="IY5" s="55" t="s">
        <v>415</v>
      </c>
      <c r="IZ5" s="55" t="s">
        <v>2311</v>
      </c>
      <c r="JA5" s="55" t="s">
        <v>2328</v>
      </c>
      <c r="JB5" s="55" t="s">
        <v>503</v>
      </c>
      <c r="JC5" s="270">
        <v>2.5790700000000002</v>
      </c>
      <c r="JD5" s="270">
        <v>2.0935600000000001</v>
      </c>
      <c r="JE5" s="270">
        <v>0.18414</v>
      </c>
      <c r="JF5" s="270">
        <v>27.714210000000001</v>
      </c>
      <c r="JG5" s="270">
        <v>22.49701</v>
      </c>
      <c r="JH5" s="270">
        <v>1.9786999999999999</v>
      </c>
      <c r="JI5" s="270">
        <v>3.4749400000000001</v>
      </c>
      <c r="JJ5" s="270">
        <v>2.8207800000000001</v>
      </c>
      <c r="JK5" s="270">
        <v>0.24809999999999999</v>
      </c>
      <c r="JL5" s="270">
        <v>41.691139999999997</v>
      </c>
      <c r="JM5" s="270">
        <v>33.842790000000001</v>
      </c>
      <c r="JN5" s="270">
        <v>2.97661</v>
      </c>
      <c r="JO5" s="270">
        <v>63.517539999999997</v>
      </c>
      <c r="JP5" s="270">
        <v>51.560369999999999</v>
      </c>
      <c r="JQ5" s="270">
        <v>4.5349399999999997</v>
      </c>
      <c r="JR5" s="270">
        <v>8.0470699999999997</v>
      </c>
      <c r="JS5" s="270">
        <v>6.5322100000000001</v>
      </c>
      <c r="JT5" s="270">
        <v>0.57452999999999999</v>
      </c>
      <c r="JU5" s="268">
        <v>5.2160000000000002</v>
      </c>
      <c r="JV5" s="268">
        <v>3.8712800000000001</v>
      </c>
      <c r="JW5" s="268">
        <v>6.9868899999999998</v>
      </c>
      <c r="JX5" s="268">
        <v>3.0828500000000001</v>
      </c>
      <c r="JY5" s="268">
        <v>0.32267000000000001</v>
      </c>
      <c r="JZ5" s="268">
        <v>1.6717200000000001</v>
      </c>
      <c r="KA5" s="268">
        <v>0.4854</v>
      </c>
      <c r="KB5" s="268">
        <v>0.21179000000000001</v>
      </c>
      <c r="KC5" s="268">
        <v>3.3899999999999998E-3</v>
      </c>
      <c r="KD5" s="268">
        <v>1.5E-3</v>
      </c>
      <c r="KE5" s="268">
        <v>0.88517999999999997</v>
      </c>
      <c r="KF5" s="268">
        <v>2.1080000000000002E-2</v>
      </c>
      <c r="KG5" s="268">
        <v>0.18159</v>
      </c>
      <c r="KH5" s="268">
        <v>1157</v>
      </c>
      <c r="KI5" s="268">
        <v>4937</v>
      </c>
      <c r="KJ5" s="268">
        <v>4937</v>
      </c>
      <c r="KK5" s="268">
        <v>13884</v>
      </c>
      <c r="KL5" s="268">
        <v>59243</v>
      </c>
      <c r="KM5" s="268">
        <v>59243</v>
      </c>
      <c r="KN5" s="268">
        <v>79822</v>
      </c>
      <c r="KO5" s="268">
        <v>79822</v>
      </c>
      <c r="KP5" s="268">
        <v>2.2694200000000002</v>
      </c>
      <c r="KQ5" s="268">
        <v>18706</v>
      </c>
      <c r="KR5" s="268">
        <v>8.9936600000000002</v>
      </c>
      <c r="KS5" s="270">
        <v>1.06833</v>
      </c>
      <c r="KT5" s="270">
        <v>14.449619999999999</v>
      </c>
      <c r="KU5" s="270">
        <v>0</v>
      </c>
      <c r="KV5" s="270">
        <v>0.11181000000000001</v>
      </c>
      <c r="KW5" s="270">
        <v>15.62975</v>
      </c>
      <c r="KX5" s="270">
        <v>10.920019999999999</v>
      </c>
      <c r="KY5" s="268">
        <v>2.2983899999999999</v>
      </c>
      <c r="KZ5" s="268">
        <v>0</v>
      </c>
      <c r="LA5" s="268">
        <v>1.49E-3</v>
      </c>
      <c r="LB5" s="268">
        <v>0.18987999999999999</v>
      </c>
      <c r="LC5" s="268">
        <v>4.6999999999999999E-4</v>
      </c>
      <c r="LD5" s="268">
        <v>0.13461999999999999</v>
      </c>
      <c r="LE5" s="268">
        <v>0.57443</v>
      </c>
      <c r="LF5" s="268">
        <v>3.0693800000000002</v>
      </c>
      <c r="LG5" s="268">
        <v>1.42733</v>
      </c>
      <c r="LH5" s="268">
        <v>0.21348</v>
      </c>
      <c r="LI5" s="268">
        <v>391</v>
      </c>
      <c r="LJ5" s="268">
        <v>0.96928000000000003</v>
      </c>
      <c r="LK5" s="270">
        <v>1.57196</v>
      </c>
      <c r="LL5" s="268">
        <v>223</v>
      </c>
      <c r="LM5" s="268">
        <v>322</v>
      </c>
      <c r="LN5" s="270">
        <v>13.452439999999999</v>
      </c>
      <c r="LO5" s="270">
        <v>0.96045999999999998</v>
      </c>
      <c r="LP5" s="270">
        <v>0.54937999999999998</v>
      </c>
      <c r="LQ5" s="268">
        <v>0.27883000000000002</v>
      </c>
      <c r="LR5" s="268">
        <v>6.5350000000000005E-2</v>
      </c>
      <c r="LS5" s="268">
        <v>0.43980999999999998</v>
      </c>
      <c r="LT5" s="268">
        <v>9</v>
      </c>
      <c r="LU5" s="268">
        <v>4</v>
      </c>
      <c r="LV5" s="268">
        <v>1.3473599999999999</v>
      </c>
      <c r="LW5" s="268">
        <v>15350</v>
      </c>
      <c r="LX5" s="268">
        <v>55.528449999999999</v>
      </c>
      <c r="LY5" s="268">
        <v>11392</v>
      </c>
      <c r="LZ5" s="268">
        <v>4.6282699999999997</v>
      </c>
      <c r="MA5" s="268">
        <v>74.816760000000002</v>
      </c>
      <c r="MB5" s="268">
        <v>8.3349999999999994E-2</v>
      </c>
      <c r="MC5" s="268">
        <v>949</v>
      </c>
      <c r="MD5" s="268">
        <v>0.44063999999999998</v>
      </c>
      <c r="ME5" s="270">
        <v>0.24809999999999999</v>
      </c>
      <c r="MF5" s="268">
        <v>0.59370000000000001</v>
      </c>
      <c r="MG5" s="268">
        <v>6.9717000000000002</v>
      </c>
      <c r="MH5" s="268">
        <v>10.745810000000001</v>
      </c>
      <c r="MI5" s="270">
        <v>3.4749400000000001</v>
      </c>
      <c r="MJ5" s="268">
        <v>41.034619999999997</v>
      </c>
      <c r="MK5" s="270">
        <v>39163</v>
      </c>
      <c r="ML5" s="270">
        <v>31119</v>
      </c>
      <c r="MM5" s="268">
        <v>5.3460000000000001E-2</v>
      </c>
      <c r="MN5" s="268">
        <v>0.86412999999999995</v>
      </c>
      <c r="MO5" s="268">
        <v>7.2029999999999997E-2</v>
      </c>
      <c r="MP5" s="268">
        <v>1.2529999999999999E-2</v>
      </c>
      <c r="MQ5" s="268">
        <v>0.20252000000000001</v>
      </c>
      <c r="MR5" s="268">
        <v>1.6879999999999999E-2</v>
      </c>
      <c r="MS5" s="269">
        <v>1</v>
      </c>
      <c r="MT5" s="269">
        <v>0.2343567</v>
      </c>
      <c r="MU5" s="269">
        <v>0.76564330000000003</v>
      </c>
      <c r="MV5" s="269">
        <v>0.2054002</v>
      </c>
      <c r="MW5" s="269">
        <v>0.79459979999999997</v>
      </c>
      <c r="MX5" s="269">
        <v>7.1396699999999994E-2</v>
      </c>
      <c r="MY5" s="269">
        <v>1.1079500000000001E-2</v>
      </c>
      <c r="MZ5" s="269">
        <v>0.16673360000000001</v>
      </c>
      <c r="NA5" s="269">
        <v>1.9478599999999999E-2</v>
      </c>
      <c r="NB5" s="269">
        <v>0.11685329999999999</v>
      </c>
      <c r="NC5" s="269">
        <v>4.0838600000000003E-2</v>
      </c>
      <c r="ND5" s="269">
        <v>0.64501640000000005</v>
      </c>
      <c r="NE5" s="269">
        <v>0.81174999999999997</v>
      </c>
      <c r="NF5" s="269">
        <v>0</v>
      </c>
      <c r="NG5" s="269">
        <v>0.92449460000000006</v>
      </c>
      <c r="NH5" s="269">
        <v>7.1533999999999999E-3</v>
      </c>
      <c r="NI5" s="269">
        <v>6.8351999999999996E-2</v>
      </c>
      <c r="NJ5" s="270">
        <v>8044</v>
      </c>
      <c r="NK5" s="268">
        <v>7.97546</v>
      </c>
      <c r="NL5" s="268">
        <v>15303</v>
      </c>
      <c r="NM5" s="268">
        <v>15303</v>
      </c>
      <c r="NN5" s="268">
        <v>3586</v>
      </c>
      <c r="NO5" s="269">
        <v>0.57199520000000004</v>
      </c>
      <c r="NP5" s="269">
        <v>0.1551823</v>
      </c>
      <c r="NQ5" s="269">
        <v>0.27282250000000002</v>
      </c>
      <c r="NR5" s="268">
        <v>0.60113000000000005</v>
      </c>
      <c r="NS5" s="268">
        <v>2.3254800000000002</v>
      </c>
      <c r="NT5" s="268">
        <v>0.47765000000000002</v>
      </c>
      <c r="NU5" s="268">
        <v>34</v>
      </c>
      <c r="NV5" s="268">
        <v>9.49437</v>
      </c>
      <c r="NW5" s="268">
        <v>19</v>
      </c>
      <c r="NX5" s="268">
        <v>5.4307299999999996</v>
      </c>
      <c r="NY5" s="268">
        <v>0.38773999999999997</v>
      </c>
      <c r="NZ5" s="268">
        <v>0.33372000000000002</v>
      </c>
    </row>
    <row r="6" spans="1:390" ht="15" x14ac:dyDescent="0.25">
      <c r="A6" s="3" t="s">
        <v>2800</v>
      </c>
      <c r="B6" s="55" t="s">
        <v>4534</v>
      </c>
      <c r="C6" s="55" t="s">
        <v>4524</v>
      </c>
      <c r="D6" s="55" t="s">
        <v>4525</v>
      </c>
      <c r="E6" s="55" t="s">
        <v>3414</v>
      </c>
      <c r="F6" s="55" t="s">
        <v>4524</v>
      </c>
      <c r="G6" s="55" t="s">
        <v>1910</v>
      </c>
      <c r="H6" s="55" t="s">
        <v>418</v>
      </c>
      <c r="I6" s="55" t="s">
        <v>416</v>
      </c>
      <c r="J6" s="55" t="s">
        <v>494</v>
      </c>
      <c r="K6" s="55" t="s">
        <v>499</v>
      </c>
      <c r="L6" s="55" t="s">
        <v>4527</v>
      </c>
      <c r="M6" s="55" t="s">
        <v>506</v>
      </c>
      <c r="N6" s="55" t="s">
        <v>2303</v>
      </c>
      <c r="O6" s="268">
        <v>78876</v>
      </c>
      <c r="P6" s="55" t="s">
        <v>503</v>
      </c>
      <c r="Q6" s="268">
        <v>313</v>
      </c>
      <c r="R6" s="268">
        <v>77</v>
      </c>
      <c r="S6" s="268">
        <v>3936</v>
      </c>
      <c r="T6" s="268">
        <v>10494</v>
      </c>
      <c r="U6" s="268">
        <v>0</v>
      </c>
      <c r="V6" s="268">
        <v>1</v>
      </c>
      <c r="W6" s="268">
        <v>17</v>
      </c>
      <c r="X6" s="268">
        <v>1345</v>
      </c>
      <c r="Y6" s="55" t="s">
        <v>2202</v>
      </c>
      <c r="Z6" s="55" t="s">
        <v>2329</v>
      </c>
      <c r="AA6" s="55" t="s">
        <v>3405</v>
      </c>
      <c r="AB6" s="55" t="s">
        <v>2302</v>
      </c>
      <c r="AC6" s="55" t="s">
        <v>2313</v>
      </c>
      <c r="AD6" s="55" t="s">
        <v>2329</v>
      </c>
      <c r="AE6" s="55" t="s">
        <v>3405</v>
      </c>
      <c r="AF6" s="55" t="s">
        <v>2302</v>
      </c>
      <c r="AG6" s="55" t="s">
        <v>1912</v>
      </c>
      <c r="AH6" s="268">
        <v>1</v>
      </c>
      <c r="AI6" s="55" t="s">
        <v>3013</v>
      </c>
      <c r="AJ6" s="55" t="s">
        <v>2137</v>
      </c>
      <c r="AK6" s="55" t="s">
        <v>2382</v>
      </c>
      <c r="AL6" s="55" t="s">
        <v>2452</v>
      </c>
      <c r="AM6" s="55" t="s">
        <v>2529</v>
      </c>
      <c r="AN6" s="55" t="s">
        <v>2606</v>
      </c>
      <c r="AO6" s="55" t="s">
        <v>2382</v>
      </c>
      <c r="AP6" s="55" t="s">
        <v>2694</v>
      </c>
      <c r="AQ6" s="55" t="s">
        <v>2452</v>
      </c>
      <c r="AR6" s="55" t="s">
        <v>2529</v>
      </c>
      <c r="AS6" s="55" t="s">
        <v>2606</v>
      </c>
      <c r="AT6" s="55" t="s">
        <v>1467</v>
      </c>
      <c r="AU6" s="55" t="s">
        <v>4529</v>
      </c>
      <c r="AV6" s="55" t="s">
        <v>4529</v>
      </c>
      <c r="AW6" s="55" t="s">
        <v>4529</v>
      </c>
      <c r="AX6" s="55" t="s">
        <v>4530</v>
      </c>
      <c r="AY6" s="55" t="s">
        <v>4531</v>
      </c>
      <c r="AZ6" s="55" t="s">
        <v>554</v>
      </c>
      <c r="BA6" s="55" t="s">
        <v>554</v>
      </c>
      <c r="BB6" s="268">
        <v>1</v>
      </c>
      <c r="BC6" s="268">
        <v>6</v>
      </c>
      <c r="BD6" s="268">
        <v>0</v>
      </c>
      <c r="BE6" s="268">
        <v>1</v>
      </c>
      <c r="BF6" s="268">
        <v>8</v>
      </c>
      <c r="BG6" s="55" t="s">
        <v>3403</v>
      </c>
      <c r="BH6" s="268">
        <v>15106</v>
      </c>
      <c r="BI6" s="268">
        <v>1</v>
      </c>
      <c r="BJ6" s="268">
        <v>1</v>
      </c>
      <c r="BK6" s="268">
        <v>2</v>
      </c>
      <c r="BL6" s="268">
        <v>16.89</v>
      </c>
      <c r="BM6" s="268">
        <v>18.89</v>
      </c>
      <c r="BN6" s="269">
        <v>5.2938100000000002E-2</v>
      </c>
      <c r="BO6" s="270">
        <v>68978</v>
      </c>
      <c r="BP6" s="55" t="s">
        <v>3406</v>
      </c>
      <c r="BQ6" s="55" t="s">
        <v>3407</v>
      </c>
      <c r="BR6" s="270">
        <v>36685</v>
      </c>
      <c r="BS6" s="270">
        <v>7.25</v>
      </c>
      <c r="BT6" s="270">
        <v>7.8</v>
      </c>
      <c r="BU6" s="270">
        <v>14.49</v>
      </c>
      <c r="BV6" s="270">
        <v>1296880</v>
      </c>
      <c r="BW6" s="270">
        <v>215348</v>
      </c>
      <c r="BX6" s="270">
        <v>443795</v>
      </c>
      <c r="BY6" s="270">
        <v>659143</v>
      </c>
      <c r="BZ6" s="270">
        <v>378579</v>
      </c>
      <c r="CA6" s="270">
        <v>0</v>
      </c>
      <c r="CB6" s="270">
        <v>378579</v>
      </c>
      <c r="CC6" s="270">
        <v>24795</v>
      </c>
      <c r="CD6" s="270">
        <v>0</v>
      </c>
      <c r="CE6" s="270">
        <v>24795</v>
      </c>
      <c r="CF6" s="270">
        <v>234363</v>
      </c>
      <c r="CG6" s="272">
        <v>8.2103999999999996E-2</v>
      </c>
      <c r="CH6" s="270">
        <v>571387</v>
      </c>
      <c r="CI6" s="270">
        <v>175399</v>
      </c>
      <c r="CJ6" s="270">
        <v>746786</v>
      </c>
      <c r="CK6" s="270">
        <v>49667</v>
      </c>
      <c r="CL6" s="270">
        <v>3510</v>
      </c>
      <c r="CM6" s="270">
        <v>24880</v>
      </c>
      <c r="CN6" s="270">
        <v>78057</v>
      </c>
      <c r="CO6" s="270">
        <v>365558</v>
      </c>
      <c r="CP6" s="270">
        <v>1190401</v>
      </c>
      <c r="CQ6" s="279">
        <v>106479</v>
      </c>
      <c r="CR6" s="270">
        <v>11000</v>
      </c>
      <c r="CS6" s="270">
        <v>0</v>
      </c>
      <c r="CT6" s="270">
        <v>0</v>
      </c>
      <c r="CU6" s="270">
        <v>0</v>
      </c>
      <c r="CV6" s="270">
        <v>11000</v>
      </c>
      <c r="CW6" s="270">
        <v>0</v>
      </c>
      <c r="CX6" s="288">
        <v>228570</v>
      </c>
      <c r="CY6" s="44">
        <v>53601</v>
      </c>
      <c r="CZ6" s="44">
        <v>52174</v>
      </c>
      <c r="DA6" s="44">
        <v>105775</v>
      </c>
      <c r="DB6" s="44">
        <v>42805</v>
      </c>
      <c r="DC6" s="44">
        <v>22439</v>
      </c>
      <c r="DD6" s="44">
        <v>65244</v>
      </c>
      <c r="DE6" s="44">
        <v>4198</v>
      </c>
      <c r="DF6" s="44">
        <v>1942</v>
      </c>
      <c r="DG6" s="44">
        <v>6140</v>
      </c>
      <c r="DH6" s="44">
        <v>177159</v>
      </c>
      <c r="DI6" s="55" t="s">
        <v>3403</v>
      </c>
      <c r="DJ6" s="268">
        <v>177159</v>
      </c>
      <c r="DK6" s="268">
        <v>0</v>
      </c>
      <c r="DL6" s="268">
        <v>127</v>
      </c>
      <c r="DM6" s="268">
        <v>7841</v>
      </c>
      <c r="DN6" s="268">
        <v>11496</v>
      </c>
      <c r="DO6" s="268">
        <v>1179</v>
      </c>
      <c r="DP6" s="268">
        <v>3</v>
      </c>
      <c r="DQ6" s="268">
        <v>67</v>
      </c>
      <c r="DR6" s="268">
        <v>70</v>
      </c>
      <c r="DS6" s="268">
        <v>0</v>
      </c>
      <c r="DT6" s="268">
        <v>28215</v>
      </c>
      <c r="DU6" s="55" t="s">
        <v>3403</v>
      </c>
      <c r="DV6" s="55" t="s">
        <v>3403</v>
      </c>
      <c r="DW6" s="268">
        <v>0</v>
      </c>
      <c r="DX6" s="268">
        <v>28215</v>
      </c>
      <c r="DY6" s="268">
        <v>1920</v>
      </c>
      <c r="DZ6" s="55" t="s">
        <v>3403</v>
      </c>
      <c r="EA6" s="55" t="s">
        <v>3403</v>
      </c>
      <c r="EB6" s="268">
        <v>0</v>
      </c>
      <c r="EC6" s="268">
        <v>1920</v>
      </c>
      <c r="ED6" s="268">
        <v>563</v>
      </c>
      <c r="EE6" s="55" t="s">
        <v>3403</v>
      </c>
      <c r="EF6" s="268">
        <v>0</v>
      </c>
      <c r="EG6" s="268">
        <v>563</v>
      </c>
      <c r="EH6" s="269">
        <v>5.27585E-2</v>
      </c>
      <c r="EI6" s="269">
        <v>5.5559999999999995E-4</v>
      </c>
      <c r="EJ6" s="269">
        <v>0.1343046</v>
      </c>
      <c r="EK6" s="269">
        <v>0</v>
      </c>
      <c r="EL6" s="269">
        <v>0.12344140000000001</v>
      </c>
      <c r="EM6" s="269">
        <v>3.0630000000000002E-4</v>
      </c>
      <c r="EN6" s="269">
        <v>0.77507550000000003</v>
      </c>
      <c r="EO6" s="269">
        <v>4.2704600000000002E-2</v>
      </c>
      <c r="EP6" s="269">
        <v>0.34762179999999998</v>
      </c>
      <c r="EQ6" s="268">
        <v>4</v>
      </c>
      <c r="ER6" s="281">
        <v>114055</v>
      </c>
      <c r="ES6" s="281">
        <v>39648</v>
      </c>
      <c r="ET6" s="268">
        <v>40648</v>
      </c>
      <c r="EU6" s="268">
        <v>8983</v>
      </c>
      <c r="EV6" s="268">
        <v>49631</v>
      </c>
      <c r="EW6" s="268">
        <v>4051</v>
      </c>
      <c r="EX6" s="268">
        <v>431</v>
      </c>
      <c r="EY6" s="268">
        <v>4482</v>
      </c>
      <c r="EZ6" s="268">
        <v>29047</v>
      </c>
      <c r="FA6" s="268">
        <v>6119</v>
      </c>
      <c r="FB6" s="268">
        <v>35166</v>
      </c>
      <c r="FC6" s="268">
        <v>89279</v>
      </c>
      <c r="FD6" s="271">
        <v>109611</v>
      </c>
      <c r="FE6" s="268">
        <v>776</v>
      </c>
      <c r="FF6" s="55" t="s">
        <v>3403</v>
      </c>
      <c r="FG6" s="268">
        <v>90055</v>
      </c>
      <c r="FH6" s="281">
        <v>5246</v>
      </c>
      <c r="FI6" s="281">
        <v>18754</v>
      </c>
      <c r="FJ6" s="55" t="s">
        <v>3403</v>
      </c>
      <c r="FK6" s="268">
        <v>24000</v>
      </c>
      <c r="FL6" s="268">
        <v>207</v>
      </c>
      <c r="FM6" s="268">
        <v>0</v>
      </c>
      <c r="FN6" s="268">
        <v>207</v>
      </c>
      <c r="FO6" s="268">
        <v>38</v>
      </c>
      <c r="FP6" s="268">
        <v>0</v>
      </c>
      <c r="FQ6" s="268">
        <v>38</v>
      </c>
      <c r="FR6" s="55" t="s">
        <v>3403</v>
      </c>
      <c r="FS6" s="268">
        <v>245</v>
      </c>
      <c r="FT6" s="268">
        <v>5284</v>
      </c>
      <c r="FU6" s="268">
        <v>10331</v>
      </c>
      <c r="FV6" s="268">
        <v>103648</v>
      </c>
      <c r="FW6" s="55" t="s">
        <v>3403</v>
      </c>
      <c r="FX6" s="268">
        <v>76</v>
      </c>
      <c r="FY6" s="55" t="s">
        <v>3403</v>
      </c>
      <c r="FZ6" s="268">
        <v>3</v>
      </c>
      <c r="GA6" s="268">
        <v>21128</v>
      </c>
      <c r="GB6" s="268">
        <v>5744</v>
      </c>
      <c r="GC6" s="268">
        <v>26872</v>
      </c>
      <c r="GD6" s="268">
        <v>156153</v>
      </c>
      <c r="GE6" s="268">
        <v>2</v>
      </c>
      <c r="GF6" s="268">
        <v>0.90042999999999995</v>
      </c>
      <c r="GG6" s="268">
        <v>9.9570000000000006E-2</v>
      </c>
      <c r="GH6" s="268">
        <v>47.472320000000003</v>
      </c>
      <c r="GI6" s="268">
        <v>51.714289999999998</v>
      </c>
      <c r="GJ6" s="268">
        <v>27.255320000000001</v>
      </c>
      <c r="GK6" s="268">
        <v>180</v>
      </c>
      <c r="GL6" s="268">
        <v>7003</v>
      </c>
      <c r="GM6" s="268">
        <v>91</v>
      </c>
      <c r="GN6" s="268">
        <v>5862</v>
      </c>
      <c r="GO6" s="268">
        <v>37</v>
      </c>
      <c r="GP6" s="268">
        <v>10</v>
      </c>
      <c r="GQ6" s="268">
        <v>143</v>
      </c>
      <c r="GR6" s="268">
        <v>81</v>
      </c>
      <c r="GS6" s="55" t="s">
        <v>3403</v>
      </c>
      <c r="GT6" s="55" t="s">
        <v>3403</v>
      </c>
      <c r="GU6" s="268">
        <v>271</v>
      </c>
      <c r="GV6" s="268">
        <v>865</v>
      </c>
      <c r="GW6" s="268">
        <v>416</v>
      </c>
      <c r="GX6" s="268">
        <v>1281</v>
      </c>
      <c r="GY6" s="55" t="s">
        <v>3403</v>
      </c>
      <c r="GZ6" s="55" t="s">
        <v>3403</v>
      </c>
      <c r="HA6" s="55" t="s">
        <v>3403</v>
      </c>
      <c r="HB6" s="268">
        <v>6138</v>
      </c>
      <c r="HC6" s="268">
        <v>5446</v>
      </c>
      <c r="HD6" s="268">
        <v>11584</v>
      </c>
      <c r="HE6" s="268">
        <v>12865</v>
      </c>
      <c r="HF6" s="55" t="s">
        <v>3403</v>
      </c>
      <c r="HG6" s="55" t="s">
        <v>3403</v>
      </c>
      <c r="HH6" s="55" t="s">
        <v>3403</v>
      </c>
      <c r="HI6" s="55" t="s">
        <v>3403</v>
      </c>
      <c r="HJ6" s="55" t="s">
        <v>5026</v>
      </c>
      <c r="HK6" s="55" t="s">
        <v>5026</v>
      </c>
      <c r="HL6" s="268">
        <v>59231</v>
      </c>
      <c r="HM6" s="268">
        <v>2</v>
      </c>
      <c r="HN6" s="55" t="s">
        <v>3403</v>
      </c>
      <c r="HO6" s="268">
        <v>224</v>
      </c>
      <c r="HP6" s="268">
        <v>47</v>
      </c>
      <c r="HQ6" s="268">
        <v>44</v>
      </c>
      <c r="HR6" s="268">
        <v>271</v>
      </c>
      <c r="HS6" s="55" t="s">
        <v>3403</v>
      </c>
      <c r="HT6" s="268">
        <v>15</v>
      </c>
      <c r="HU6" s="268">
        <v>30</v>
      </c>
      <c r="HV6" s="268">
        <v>95</v>
      </c>
      <c r="HW6" s="268">
        <v>48118</v>
      </c>
      <c r="HX6" s="268">
        <v>1</v>
      </c>
      <c r="HY6" s="268">
        <v>98304</v>
      </c>
      <c r="HZ6" s="268">
        <v>5944</v>
      </c>
      <c r="IA6" s="55" t="s">
        <v>1539</v>
      </c>
      <c r="IB6" s="55" t="s">
        <v>2202</v>
      </c>
      <c r="IC6" s="55" t="s">
        <v>2329</v>
      </c>
      <c r="ID6" s="55" t="s">
        <v>3405</v>
      </c>
      <c r="IE6" s="55" t="s">
        <v>2302</v>
      </c>
      <c r="IF6" s="55" t="s">
        <v>2313</v>
      </c>
      <c r="IG6" s="55" t="s">
        <v>2329</v>
      </c>
      <c r="IH6" s="55" t="s">
        <v>3405</v>
      </c>
      <c r="II6" s="55" t="s">
        <v>2302</v>
      </c>
      <c r="IJ6" s="55" t="s">
        <v>2137</v>
      </c>
      <c r="IK6" s="55" t="s">
        <v>4535</v>
      </c>
      <c r="IL6" s="55" t="s">
        <v>4536</v>
      </c>
      <c r="IM6" s="55" t="s">
        <v>1389</v>
      </c>
      <c r="IN6" s="55" t="s">
        <v>531</v>
      </c>
      <c r="IO6" s="268">
        <v>29433</v>
      </c>
      <c r="IP6" s="268">
        <v>13.45</v>
      </c>
      <c r="IQ6" s="55" t="s">
        <v>4537</v>
      </c>
      <c r="IR6" s="268">
        <v>15106</v>
      </c>
      <c r="IS6" s="268">
        <v>364</v>
      </c>
      <c r="IT6" s="55" t="s">
        <v>2526</v>
      </c>
      <c r="IU6" s="55" t="s">
        <v>15</v>
      </c>
      <c r="IV6" s="55" t="s">
        <v>1910</v>
      </c>
      <c r="IW6" s="55" t="s">
        <v>411</v>
      </c>
      <c r="IX6" s="268">
        <v>0</v>
      </c>
      <c r="IY6" s="55" t="s">
        <v>416</v>
      </c>
      <c r="IZ6" s="55" t="s">
        <v>2311</v>
      </c>
      <c r="JA6" s="55" t="s">
        <v>2311</v>
      </c>
      <c r="JB6" s="55" t="s">
        <v>503</v>
      </c>
      <c r="JC6" s="270">
        <v>10.43708</v>
      </c>
      <c r="JD6" s="270">
        <v>6.5476000000000001</v>
      </c>
      <c r="JE6" s="270">
        <v>0.68437999999999999</v>
      </c>
      <c r="JF6" s="270">
        <v>44.298940000000002</v>
      </c>
      <c r="JG6" s="270">
        <v>27.790489999999998</v>
      </c>
      <c r="JH6" s="270">
        <v>2.9047700000000001</v>
      </c>
      <c r="JI6" s="270">
        <v>7.6233000000000004</v>
      </c>
      <c r="JJ6" s="270">
        <v>4.7824</v>
      </c>
      <c r="JK6" s="270">
        <v>0.49987999999999999</v>
      </c>
      <c r="JL6" s="270">
        <v>20.0976</v>
      </c>
      <c r="JM6" s="270">
        <v>12.608029999999999</v>
      </c>
      <c r="JN6" s="270">
        <v>1.3178399999999999</v>
      </c>
      <c r="JO6" s="270">
        <v>92.530199999999994</v>
      </c>
      <c r="JP6" s="270">
        <v>58.047879999999999</v>
      </c>
      <c r="JQ6" s="270">
        <v>6.0673899999999996</v>
      </c>
      <c r="JR6" s="270">
        <v>30.024239999999999</v>
      </c>
      <c r="JS6" s="270">
        <v>18.8354</v>
      </c>
      <c r="JT6" s="270">
        <v>1.96875</v>
      </c>
      <c r="JU6" s="268">
        <v>1.446</v>
      </c>
      <c r="JV6" s="268">
        <v>1.97973</v>
      </c>
      <c r="JW6" s="268">
        <v>0</v>
      </c>
      <c r="JX6" s="268">
        <v>0.55820000000000003</v>
      </c>
      <c r="JY6" s="268">
        <v>0.75094000000000005</v>
      </c>
      <c r="JZ6" s="268">
        <v>0.50266</v>
      </c>
      <c r="KA6" s="268">
        <v>0.34068999999999999</v>
      </c>
      <c r="KB6" s="268">
        <v>0.16309999999999999</v>
      </c>
      <c r="KC6" s="268">
        <v>0</v>
      </c>
      <c r="KD6" s="268">
        <v>1.9000000000000001E-4</v>
      </c>
      <c r="KE6" s="268">
        <v>0.61004999999999998</v>
      </c>
      <c r="KF6" s="268">
        <v>1.6240000000000001E-2</v>
      </c>
      <c r="KG6" s="268">
        <v>0.14685999999999999</v>
      </c>
      <c r="KH6" s="268">
        <v>3135</v>
      </c>
      <c r="KI6" s="268">
        <v>59231</v>
      </c>
      <c r="KJ6" s="268">
        <v>29615</v>
      </c>
      <c r="KK6" s="268">
        <v>8266</v>
      </c>
      <c r="KL6" s="268">
        <v>156153</v>
      </c>
      <c r="KM6" s="268">
        <v>78076</v>
      </c>
      <c r="KN6" s="268">
        <v>57027</v>
      </c>
      <c r="KO6" s="268">
        <v>114055</v>
      </c>
      <c r="KP6" s="268">
        <v>0.49898999999999999</v>
      </c>
      <c r="KQ6" s="268">
        <v>6037</v>
      </c>
      <c r="KR6" s="268">
        <v>2.9028100000000001</v>
      </c>
      <c r="KS6" s="270">
        <v>4.7996699999999999</v>
      </c>
      <c r="KT6" s="270">
        <v>8.3567</v>
      </c>
      <c r="KU6" s="270">
        <v>0.31435000000000002</v>
      </c>
      <c r="KV6" s="270">
        <v>2.9712800000000001</v>
      </c>
      <c r="KW6" s="270">
        <v>16.44201</v>
      </c>
      <c r="KX6" s="270">
        <v>9.4678500000000003</v>
      </c>
      <c r="KY6" s="268">
        <v>2.89784</v>
      </c>
      <c r="KZ6" s="268">
        <v>0</v>
      </c>
      <c r="LA6" s="268">
        <v>1.6100000000000001E-3</v>
      </c>
      <c r="LB6" s="268">
        <v>0.35770999999999997</v>
      </c>
      <c r="LC6" s="268">
        <v>8.8999999999999995E-4</v>
      </c>
      <c r="LD6" s="268">
        <v>3.721E-2</v>
      </c>
      <c r="LE6" s="268">
        <v>0.70296000000000003</v>
      </c>
      <c r="LF6" s="268">
        <v>4.7261100000000003</v>
      </c>
      <c r="LG6" s="268">
        <v>2.2460399999999998</v>
      </c>
      <c r="LH6" s="268">
        <v>0.21412999999999999</v>
      </c>
      <c r="LI6" s="268">
        <v>1049</v>
      </c>
      <c r="LJ6" s="268">
        <v>2.60494</v>
      </c>
      <c r="LK6" s="270">
        <v>4.6345900000000002</v>
      </c>
      <c r="LL6" s="268">
        <v>363</v>
      </c>
      <c r="LM6" s="268">
        <v>448</v>
      </c>
      <c r="LN6" s="270">
        <v>15.09206</v>
      </c>
      <c r="LO6" s="270">
        <v>0.98962000000000006</v>
      </c>
      <c r="LP6" s="270">
        <v>0.62968000000000002</v>
      </c>
      <c r="LQ6" s="268">
        <v>0.23949000000000001</v>
      </c>
      <c r="LR6" s="268">
        <v>1.268E-2</v>
      </c>
      <c r="LS6" s="268">
        <v>0.62853999999999999</v>
      </c>
      <c r="LT6" s="55" t="s">
        <v>3403</v>
      </c>
      <c r="LU6" s="268">
        <v>0</v>
      </c>
      <c r="LV6" s="268">
        <v>0.73041</v>
      </c>
      <c r="LW6" s="268">
        <v>2193</v>
      </c>
      <c r="LX6" s="268">
        <v>10.337149999999999</v>
      </c>
      <c r="LY6" s="268">
        <v>3002</v>
      </c>
      <c r="LZ6" s="268">
        <v>3.9210199999999999</v>
      </c>
      <c r="MA6" s="268">
        <v>7.5503099999999996</v>
      </c>
      <c r="MB6" s="268">
        <v>0.37930999999999998</v>
      </c>
      <c r="MC6" s="268">
        <v>1139</v>
      </c>
      <c r="MD6" s="268">
        <v>2.0040300000000002</v>
      </c>
      <c r="ME6" s="270">
        <v>0.49987999999999999</v>
      </c>
      <c r="MF6" s="268">
        <v>1.46376</v>
      </c>
      <c r="MG6" s="268">
        <v>19.151579999999999</v>
      </c>
      <c r="MH6" s="268">
        <v>4.2443799999999996</v>
      </c>
      <c r="MI6" s="270">
        <v>7.6233000000000004</v>
      </c>
      <c r="MJ6" s="268">
        <v>36.3125</v>
      </c>
      <c r="MK6" s="270">
        <v>39533</v>
      </c>
      <c r="ML6" s="270">
        <v>30248</v>
      </c>
      <c r="MM6" s="268">
        <v>0.16561999999999999</v>
      </c>
      <c r="MN6" s="268">
        <v>0.31891999999999998</v>
      </c>
      <c r="MO6" s="268">
        <v>0.12096999999999999</v>
      </c>
      <c r="MP6" s="268">
        <v>8.77E-3</v>
      </c>
      <c r="MQ6" s="268">
        <v>1.6879999999999999E-2</v>
      </c>
      <c r="MR6" s="268">
        <v>6.4000000000000003E-3</v>
      </c>
      <c r="MS6" s="269">
        <v>0.5</v>
      </c>
      <c r="MT6" s="269">
        <v>0.1058761</v>
      </c>
      <c r="MU6" s="269">
        <v>0.89412389999999997</v>
      </c>
      <c r="MV6" s="269">
        <v>0.23487179999999999</v>
      </c>
      <c r="MW6" s="269">
        <v>0.76512820000000004</v>
      </c>
      <c r="MX6" s="269">
        <v>6.5572000000000005E-2</v>
      </c>
      <c r="MY6" s="269">
        <v>2.9486E-3</v>
      </c>
      <c r="MZ6" s="269">
        <v>0.14734449999999999</v>
      </c>
      <c r="NA6" s="269">
        <v>2.0900499999999999E-2</v>
      </c>
      <c r="NB6" s="269">
        <v>0.30708809999999997</v>
      </c>
      <c r="NC6" s="269">
        <v>4.17229E-2</v>
      </c>
      <c r="ND6" s="269">
        <v>0.47999540000000002</v>
      </c>
      <c r="NE6" s="269">
        <v>0.62733989999999995</v>
      </c>
      <c r="NF6" s="269">
        <v>1.9119000000000001E-2</v>
      </c>
      <c r="NG6" s="269">
        <v>0.50825290000000001</v>
      </c>
      <c r="NH6" s="269">
        <v>0.18071290000000001</v>
      </c>
      <c r="NI6" s="269">
        <v>0.29191519999999999</v>
      </c>
      <c r="NJ6" s="270">
        <v>9285</v>
      </c>
      <c r="NK6" s="268">
        <v>5.8109900000000003</v>
      </c>
      <c r="NL6" s="268">
        <v>39438</v>
      </c>
      <c r="NM6" s="268">
        <v>78876</v>
      </c>
      <c r="NN6" s="268">
        <v>4175</v>
      </c>
      <c r="NO6" s="269">
        <v>0.63629139999999995</v>
      </c>
      <c r="NP6" s="269">
        <v>4.4967100000000003E-2</v>
      </c>
      <c r="NQ6" s="269">
        <v>0.31874140000000001</v>
      </c>
      <c r="NR6" s="268">
        <v>0.19961000000000001</v>
      </c>
      <c r="NS6" s="268">
        <v>0.65025999999999995</v>
      </c>
      <c r="NT6" s="268">
        <v>0.15273</v>
      </c>
      <c r="NU6" s="268">
        <v>32</v>
      </c>
      <c r="NV6" s="268">
        <v>2.2963900000000002</v>
      </c>
      <c r="NW6" s="268">
        <v>4</v>
      </c>
      <c r="NX6" s="268">
        <v>1.4611799999999999</v>
      </c>
      <c r="NY6" s="268">
        <v>9.5810000000000006E-2</v>
      </c>
      <c r="NZ6" s="268">
        <v>8.795E-2</v>
      </c>
    </row>
    <row r="7" spans="1:390" ht="15" x14ac:dyDescent="0.25">
      <c r="A7" s="3" t="s">
        <v>2801</v>
      </c>
      <c r="B7" s="55" t="s">
        <v>4538</v>
      </c>
      <c r="C7" s="55" t="s">
        <v>4524</v>
      </c>
      <c r="D7" s="55" t="s">
        <v>4525</v>
      </c>
      <c r="E7" s="55" t="s">
        <v>3414</v>
      </c>
      <c r="F7" s="55" t="s">
        <v>4524</v>
      </c>
      <c r="G7" s="55" t="s">
        <v>1913</v>
      </c>
      <c r="H7" s="55" t="s">
        <v>419</v>
      </c>
      <c r="I7" s="55" t="s">
        <v>416</v>
      </c>
      <c r="J7" s="55" t="s">
        <v>493</v>
      </c>
      <c r="K7" s="55" t="s">
        <v>499</v>
      </c>
      <c r="L7" s="55" t="s">
        <v>4527</v>
      </c>
      <c r="M7" s="55" t="s">
        <v>505</v>
      </c>
      <c r="N7" s="55" t="s">
        <v>2303</v>
      </c>
      <c r="O7" s="268">
        <v>37361</v>
      </c>
      <c r="P7" s="55" t="s">
        <v>503</v>
      </c>
      <c r="Q7" s="268">
        <v>691</v>
      </c>
      <c r="R7" s="268">
        <v>43</v>
      </c>
      <c r="S7" s="268">
        <v>1362</v>
      </c>
      <c r="T7" s="268">
        <v>12339</v>
      </c>
      <c r="U7" s="268">
        <v>129</v>
      </c>
      <c r="V7" s="268">
        <v>2</v>
      </c>
      <c r="W7" s="268">
        <v>37</v>
      </c>
      <c r="X7" s="268">
        <v>1967</v>
      </c>
      <c r="Y7" s="55" t="s">
        <v>2203</v>
      </c>
      <c r="Z7" s="55" t="s">
        <v>2279</v>
      </c>
      <c r="AA7" s="55" t="s">
        <v>3408</v>
      </c>
      <c r="AB7" s="55" t="s">
        <v>3409</v>
      </c>
      <c r="AC7" s="55" t="s">
        <v>2203</v>
      </c>
      <c r="AD7" s="55" t="s">
        <v>2279</v>
      </c>
      <c r="AE7" s="55" t="s">
        <v>3408</v>
      </c>
      <c r="AF7" s="55" t="s">
        <v>3409</v>
      </c>
      <c r="AG7" s="55" t="s">
        <v>1915</v>
      </c>
      <c r="AH7" s="268">
        <v>2</v>
      </c>
      <c r="AI7" s="55" t="s">
        <v>2135</v>
      </c>
      <c r="AJ7" s="55" t="s">
        <v>2138</v>
      </c>
      <c r="AK7" s="55" t="s">
        <v>2383</v>
      </c>
      <c r="AL7" s="55" t="s">
        <v>2453</v>
      </c>
      <c r="AM7" s="55" t="s">
        <v>2530</v>
      </c>
      <c r="AN7" s="55" t="s">
        <v>2607</v>
      </c>
      <c r="AO7" s="55" t="s">
        <v>2383</v>
      </c>
      <c r="AP7" s="55" t="s">
        <v>2694</v>
      </c>
      <c r="AQ7" s="55" t="s">
        <v>2453</v>
      </c>
      <c r="AR7" s="55" t="s">
        <v>2530</v>
      </c>
      <c r="AS7" s="55" t="s">
        <v>2607</v>
      </c>
      <c r="AT7" s="55" t="s">
        <v>3410</v>
      </c>
      <c r="AU7" s="55" t="s">
        <v>4529</v>
      </c>
      <c r="AV7" s="55" t="s">
        <v>4529</v>
      </c>
      <c r="AW7" s="55" t="s">
        <v>4529</v>
      </c>
      <c r="AX7" s="55" t="s">
        <v>4530</v>
      </c>
      <c r="AY7" s="55" t="s">
        <v>4531</v>
      </c>
      <c r="AZ7" s="55" t="s">
        <v>554</v>
      </c>
      <c r="BA7" s="55" t="s">
        <v>554</v>
      </c>
      <c r="BB7" s="268">
        <v>1</v>
      </c>
      <c r="BC7" s="268">
        <v>1</v>
      </c>
      <c r="BD7" s="268">
        <v>0</v>
      </c>
      <c r="BE7" s="268">
        <v>0</v>
      </c>
      <c r="BF7" s="268">
        <v>2</v>
      </c>
      <c r="BG7" s="55" t="s">
        <v>3403</v>
      </c>
      <c r="BH7" s="268">
        <v>3801</v>
      </c>
      <c r="BI7" s="268">
        <v>1</v>
      </c>
      <c r="BJ7" s="268">
        <v>0</v>
      </c>
      <c r="BK7" s="268">
        <v>1</v>
      </c>
      <c r="BL7" s="268">
        <v>7.85</v>
      </c>
      <c r="BM7" s="268">
        <v>8.85</v>
      </c>
      <c r="BN7" s="269">
        <v>0.11299439999999999</v>
      </c>
      <c r="BO7" s="270">
        <v>47983</v>
      </c>
      <c r="BP7" s="55" t="s">
        <v>3411</v>
      </c>
      <c r="BQ7" s="55" t="s">
        <v>3412</v>
      </c>
      <c r="BR7" s="55" t="s">
        <v>3403</v>
      </c>
      <c r="BS7" s="55" t="s">
        <v>3403</v>
      </c>
      <c r="BT7" s="55" t="s">
        <v>3403</v>
      </c>
      <c r="BU7" s="55" t="s">
        <v>3403</v>
      </c>
      <c r="BV7" s="270">
        <v>561566</v>
      </c>
      <c r="BW7" s="270">
        <v>0</v>
      </c>
      <c r="BX7" s="270">
        <v>461572</v>
      </c>
      <c r="BY7" s="270">
        <v>461572</v>
      </c>
      <c r="BZ7" s="270">
        <v>90591</v>
      </c>
      <c r="CA7" s="270">
        <v>0</v>
      </c>
      <c r="CB7" s="270">
        <v>90591</v>
      </c>
      <c r="CC7" s="270">
        <v>0</v>
      </c>
      <c r="CD7" s="270">
        <v>0</v>
      </c>
      <c r="CE7" s="270">
        <v>0</v>
      </c>
      <c r="CF7" s="270">
        <v>9403</v>
      </c>
      <c r="CG7" s="272">
        <v>2.2594E-2</v>
      </c>
      <c r="CH7" s="270">
        <v>244968</v>
      </c>
      <c r="CI7" s="270">
        <v>74632</v>
      </c>
      <c r="CJ7" s="270">
        <v>319600</v>
      </c>
      <c r="CK7" s="270">
        <v>26878</v>
      </c>
      <c r="CL7" s="270">
        <v>0</v>
      </c>
      <c r="CM7" s="270">
        <v>6550</v>
      </c>
      <c r="CN7" s="270">
        <v>33428</v>
      </c>
      <c r="CO7" s="270">
        <v>77123</v>
      </c>
      <c r="CP7" s="270">
        <v>430151</v>
      </c>
      <c r="CQ7" s="279">
        <v>12688</v>
      </c>
      <c r="CR7" s="270">
        <v>0</v>
      </c>
      <c r="CS7" s="270">
        <v>0</v>
      </c>
      <c r="CT7" s="270">
        <v>0</v>
      </c>
      <c r="CU7" s="270">
        <v>0</v>
      </c>
      <c r="CV7" s="270">
        <v>0</v>
      </c>
      <c r="CW7" s="270">
        <v>0</v>
      </c>
      <c r="CX7" s="288">
        <v>100972</v>
      </c>
      <c r="CY7" s="44">
        <v>17027</v>
      </c>
      <c r="CZ7" s="44">
        <v>18831</v>
      </c>
      <c r="DA7" s="44">
        <v>35858</v>
      </c>
      <c r="DB7" s="44">
        <v>15172</v>
      </c>
      <c r="DC7" s="44">
        <v>8370</v>
      </c>
      <c r="DD7" s="44">
        <v>23542</v>
      </c>
      <c r="DE7" s="44">
        <v>3578</v>
      </c>
      <c r="DF7" s="291" t="s">
        <v>3403</v>
      </c>
      <c r="DG7" s="291" t="s">
        <v>3403</v>
      </c>
      <c r="DH7" s="44">
        <v>62978</v>
      </c>
      <c r="DI7" s="55" t="s">
        <v>3403</v>
      </c>
      <c r="DJ7" s="268">
        <v>62978</v>
      </c>
      <c r="DK7" s="268">
        <v>0</v>
      </c>
      <c r="DL7" s="268">
        <v>71</v>
      </c>
      <c r="DM7" s="268">
        <v>2587</v>
      </c>
      <c r="DN7" s="268">
        <v>4570</v>
      </c>
      <c r="DO7" s="268">
        <v>0</v>
      </c>
      <c r="DP7" s="268">
        <v>1</v>
      </c>
      <c r="DQ7" s="268">
        <v>67</v>
      </c>
      <c r="DR7" s="268">
        <v>68</v>
      </c>
      <c r="DS7" s="268">
        <v>0</v>
      </c>
      <c r="DT7" s="268">
        <v>28215</v>
      </c>
      <c r="DU7" s="55" t="s">
        <v>3403</v>
      </c>
      <c r="DV7" s="55" t="s">
        <v>3403</v>
      </c>
      <c r="DW7" s="268">
        <v>0</v>
      </c>
      <c r="DX7" s="268">
        <v>28215</v>
      </c>
      <c r="DY7" s="268">
        <v>1920</v>
      </c>
      <c r="DZ7" s="55" t="s">
        <v>3403</v>
      </c>
      <c r="EA7" s="55" t="s">
        <v>3403</v>
      </c>
      <c r="EB7" s="268">
        <v>0</v>
      </c>
      <c r="EC7" s="268">
        <v>1920</v>
      </c>
      <c r="ED7" s="268">
        <v>563</v>
      </c>
      <c r="EE7" s="55" t="s">
        <v>3403</v>
      </c>
      <c r="EF7" s="268">
        <v>0</v>
      </c>
      <c r="EG7" s="268">
        <v>563</v>
      </c>
      <c r="EH7" s="269">
        <v>5.0835900000000003E-2</v>
      </c>
      <c r="EI7" s="269">
        <v>7.0319999999999996E-4</v>
      </c>
      <c r="EJ7" s="269">
        <v>0.30402489999999999</v>
      </c>
      <c r="EK7" s="269">
        <v>0</v>
      </c>
      <c r="EL7" s="269">
        <v>0.27943390000000001</v>
      </c>
      <c r="EM7" s="269">
        <v>6.7350000000000005E-4</v>
      </c>
      <c r="EN7" s="269">
        <v>0.62371750000000004</v>
      </c>
      <c r="EO7" s="269">
        <v>4.4636099999999998E-2</v>
      </c>
      <c r="EP7" s="269">
        <v>0.41734650000000001</v>
      </c>
      <c r="EQ7" s="268">
        <v>18</v>
      </c>
      <c r="ER7" s="281">
        <v>47191</v>
      </c>
      <c r="ES7" s="281">
        <v>19695</v>
      </c>
      <c r="ET7" s="268">
        <v>16317</v>
      </c>
      <c r="EU7" s="268">
        <v>3926</v>
      </c>
      <c r="EV7" s="268">
        <v>20243</v>
      </c>
      <c r="EW7" s="268">
        <v>3064</v>
      </c>
      <c r="EX7" s="55" t="s">
        <v>3403</v>
      </c>
      <c r="EY7" s="55" t="s">
        <v>3403</v>
      </c>
      <c r="EZ7" s="268">
        <v>13716</v>
      </c>
      <c r="FA7" s="268">
        <v>2915</v>
      </c>
      <c r="FB7" s="268">
        <v>16631</v>
      </c>
      <c r="FC7" s="268">
        <v>39938</v>
      </c>
      <c r="FD7" s="271">
        <v>52708</v>
      </c>
      <c r="FE7" s="268">
        <v>388</v>
      </c>
      <c r="FF7" s="55" t="s">
        <v>3403</v>
      </c>
      <c r="FG7" s="268">
        <v>40326</v>
      </c>
      <c r="FH7" s="281">
        <v>2271</v>
      </c>
      <c r="FI7" s="281">
        <v>13111</v>
      </c>
      <c r="FJ7" s="55" t="s">
        <v>3403</v>
      </c>
      <c r="FK7" s="268">
        <v>15382</v>
      </c>
      <c r="FL7" s="268">
        <v>46</v>
      </c>
      <c r="FM7" s="268">
        <v>0</v>
      </c>
      <c r="FN7" s="268">
        <v>46</v>
      </c>
      <c r="FO7" s="268">
        <v>64</v>
      </c>
      <c r="FP7" s="268">
        <v>0</v>
      </c>
      <c r="FQ7" s="268">
        <v>64</v>
      </c>
      <c r="FR7" s="55" t="s">
        <v>3403</v>
      </c>
      <c r="FS7" s="268">
        <v>110</v>
      </c>
      <c r="FT7" s="268">
        <v>2335</v>
      </c>
      <c r="FU7" s="268">
        <v>47191</v>
      </c>
      <c r="FV7" s="55" t="s">
        <v>3403</v>
      </c>
      <c r="FW7" s="55" t="s">
        <v>3403</v>
      </c>
      <c r="FX7" s="55" t="s">
        <v>3403</v>
      </c>
      <c r="FY7" s="55" t="s">
        <v>3403</v>
      </c>
      <c r="FZ7" s="268">
        <v>3</v>
      </c>
      <c r="GA7" s="268">
        <v>14400</v>
      </c>
      <c r="GB7" s="268">
        <v>4577</v>
      </c>
      <c r="GC7" s="268">
        <v>18977</v>
      </c>
      <c r="GD7" s="268">
        <v>73627</v>
      </c>
      <c r="GE7" s="268">
        <v>4</v>
      </c>
      <c r="GF7" s="268">
        <v>0.88249999999999995</v>
      </c>
      <c r="GG7" s="268">
        <v>5.0169999999999999E-2</v>
      </c>
      <c r="GH7" s="268">
        <v>23.73789</v>
      </c>
      <c r="GI7" s="268">
        <v>24.674499999999998</v>
      </c>
      <c r="GJ7" s="268">
        <v>19.90476</v>
      </c>
      <c r="GK7" s="268">
        <v>153</v>
      </c>
      <c r="GL7" s="268">
        <v>3215</v>
      </c>
      <c r="GM7" s="268">
        <v>198</v>
      </c>
      <c r="GN7" s="268">
        <v>5117</v>
      </c>
      <c r="GO7" s="268">
        <v>21</v>
      </c>
      <c r="GP7" s="268">
        <v>0</v>
      </c>
      <c r="GQ7" s="268">
        <v>121</v>
      </c>
      <c r="GR7" s="268">
        <v>177</v>
      </c>
      <c r="GS7" s="268">
        <v>11</v>
      </c>
      <c r="GT7" s="268">
        <v>21</v>
      </c>
      <c r="GU7" s="268">
        <v>351</v>
      </c>
      <c r="GV7" s="268">
        <v>418</v>
      </c>
      <c r="GW7" s="268">
        <v>0</v>
      </c>
      <c r="GX7" s="268">
        <v>418</v>
      </c>
      <c r="GY7" s="268">
        <v>120</v>
      </c>
      <c r="GZ7" s="268">
        <v>441</v>
      </c>
      <c r="HA7" s="268">
        <v>561</v>
      </c>
      <c r="HB7" s="268">
        <v>2677</v>
      </c>
      <c r="HC7" s="268">
        <v>4676</v>
      </c>
      <c r="HD7" s="268">
        <v>7353</v>
      </c>
      <c r="HE7" s="268">
        <v>8332</v>
      </c>
      <c r="HF7" s="268">
        <v>0</v>
      </c>
      <c r="HG7" s="268">
        <v>0</v>
      </c>
      <c r="HH7" s="268">
        <v>0</v>
      </c>
      <c r="HI7" s="55" t="s">
        <v>3403</v>
      </c>
      <c r="HJ7" s="55" t="s">
        <v>5026</v>
      </c>
      <c r="HK7" s="55" t="s">
        <v>5026</v>
      </c>
      <c r="HL7" s="268">
        <v>1600</v>
      </c>
      <c r="HM7" s="268">
        <v>2</v>
      </c>
      <c r="HN7" s="268">
        <v>32</v>
      </c>
      <c r="HO7" s="268">
        <v>298</v>
      </c>
      <c r="HP7" s="268">
        <v>21</v>
      </c>
      <c r="HQ7" s="55" t="s">
        <v>3403</v>
      </c>
      <c r="HR7" s="55" t="s">
        <v>3403</v>
      </c>
      <c r="HS7" s="268">
        <v>0</v>
      </c>
      <c r="HT7" s="268">
        <v>3</v>
      </c>
      <c r="HU7" s="268">
        <v>11</v>
      </c>
      <c r="HV7" s="268">
        <v>13</v>
      </c>
      <c r="HW7" s="268">
        <v>14637</v>
      </c>
      <c r="HX7" s="268">
        <v>4</v>
      </c>
      <c r="HY7" s="268">
        <v>43714</v>
      </c>
      <c r="HZ7" s="55" t="s">
        <v>3403</v>
      </c>
      <c r="IA7" s="55" t="s">
        <v>3403</v>
      </c>
      <c r="IB7" s="55" t="s">
        <v>2134</v>
      </c>
      <c r="IC7" s="55" t="s">
        <v>3403</v>
      </c>
      <c r="ID7" s="55" t="s">
        <v>3403</v>
      </c>
      <c r="IE7" s="55" t="s">
        <v>3403</v>
      </c>
      <c r="IF7" s="55" t="s">
        <v>2134</v>
      </c>
      <c r="IG7" s="55" t="s">
        <v>3403</v>
      </c>
      <c r="IH7" s="55" t="s">
        <v>3403</v>
      </c>
      <c r="II7" s="55" t="s">
        <v>3403</v>
      </c>
      <c r="IJ7" s="55" t="s">
        <v>3403</v>
      </c>
      <c r="IK7" s="55" t="s">
        <v>3403</v>
      </c>
      <c r="IL7" s="55" t="s">
        <v>2134</v>
      </c>
      <c r="IM7" s="55" t="s">
        <v>2134</v>
      </c>
      <c r="IN7" s="55" t="s">
        <v>2134</v>
      </c>
      <c r="IO7" s="55" t="s">
        <v>3403</v>
      </c>
      <c r="IP7" s="268">
        <v>9.33</v>
      </c>
      <c r="IQ7" s="55" t="s">
        <v>2134</v>
      </c>
      <c r="IR7" s="268">
        <v>3801</v>
      </c>
      <c r="IS7" s="268">
        <v>104</v>
      </c>
      <c r="IT7" s="55" t="s">
        <v>3403</v>
      </c>
      <c r="IU7" s="55" t="s">
        <v>3403</v>
      </c>
      <c r="IV7" s="55" t="s">
        <v>3403</v>
      </c>
      <c r="IW7" s="55" t="s">
        <v>3403</v>
      </c>
      <c r="IX7" s="55" t="s">
        <v>3403</v>
      </c>
      <c r="IY7" s="55" t="s">
        <v>3403</v>
      </c>
      <c r="IZ7" s="55" t="s">
        <v>2134</v>
      </c>
      <c r="JA7" s="55" t="s">
        <v>2134</v>
      </c>
      <c r="JB7" s="55" t="s">
        <v>2134</v>
      </c>
      <c r="JC7" s="270">
        <v>9.1151099999999996</v>
      </c>
      <c r="JD7" s="270">
        <v>6.7724799999999998</v>
      </c>
      <c r="JE7" s="270">
        <v>0.70835999999999999</v>
      </c>
      <c r="JF7" s="270">
        <v>22.666969999999999</v>
      </c>
      <c r="JG7" s="270">
        <v>16.841439999999999</v>
      </c>
      <c r="JH7" s="270">
        <v>1.7615000000000001</v>
      </c>
      <c r="JI7" s="270">
        <v>5.8422999999999998</v>
      </c>
      <c r="JJ7" s="270">
        <v>4.3407999999999998</v>
      </c>
      <c r="JK7" s="270">
        <v>0.45401999999999998</v>
      </c>
      <c r="JL7" s="270">
        <v>268.84438</v>
      </c>
      <c r="JM7" s="270">
        <v>199.75</v>
      </c>
      <c r="JN7" s="270">
        <v>20.892499999999998</v>
      </c>
      <c r="JO7" s="270">
        <v>51.626379999999997</v>
      </c>
      <c r="JP7" s="270">
        <v>38.358139999999999</v>
      </c>
      <c r="JQ7" s="270">
        <v>4.0119999999999996</v>
      </c>
      <c r="JR7" s="270">
        <v>21.840620000000001</v>
      </c>
      <c r="JS7" s="270">
        <v>16.22747</v>
      </c>
      <c r="JT7" s="270">
        <v>1.6972799999999999</v>
      </c>
      <c r="JU7" s="268">
        <v>1.26311</v>
      </c>
      <c r="JV7" s="268">
        <v>1.9706900000000001</v>
      </c>
      <c r="JW7" s="268">
        <v>0</v>
      </c>
      <c r="JX7" s="268">
        <v>0.15809000000000001</v>
      </c>
      <c r="JY7" s="268">
        <v>4.283E-2</v>
      </c>
      <c r="JZ7" s="268">
        <v>0.52715000000000001</v>
      </c>
      <c r="KA7" s="268">
        <v>0.50793999999999995</v>
      </c>
      <c r="KB7" s="268">
        <v>0.22301000000000001</v>
      </c>
      <c r="KC7" s="268">
        <v>0</v>
      </c>
      <c r="KD7" s="268">
        <v>8.0000000000000007E-5</v>
      </c>
      <c r="KE7" s="268">
        <v>0.39177000000000001</v>
      </c>
      <c r="KF7" s="268">
        <v>1.119E-2</v>
      </c>
      <c r="KG7" s="268">
        <v>0.19681000000000001</v>
      </c>
      <c r="KH7" s="268">
        <v>180</v>
      </c>
      <c r="KI7" s="268">
        <v>1600</v>
      </c>
      <c r="KJ7" s="268">
        <v>1600</v>
      </c>
      <c r="KK7" s="268">
        <v>8319</v>
      </c>
      <c r="KL7" s="268">
        <v>73627</v>
      </c>
      <c r="KM7" s="268">
        <v>73627</v>
      </c>
      <c r="KN7" s="268">
        <v>47191</v>
      </c>
      <c r="KO7" s="268">
        <v>47191</v>
      </c>
      <c r="KP7" s="268">
        <v>0.46737000000000001</v>
      </c>
      <c r="KQ7" s="268">
        <v>5332</v>
      </c>
      <c r="KR7" s="268">
        <v>2.5636100000000002</v>
      </c>
      <c r="KS7" s="270">
        <v>2.42475</v>
      </c>
      <c r="KT7" s="270">
        <v>12.354380000000001</v>
      </c>
      <c r="KU7" s="270">
        <v>0</v>
      </c>
      <c r="KV7" s="270">
        <v>0.25168000000000001</v>
      </c>
      <c r="KW7" s="270">
        <v>15.030810000000001</v>
      </c>
      <c r="KX7" s="270">
        <v>8.5543700000000005</v>
      </c>
      <c r="KY7" s="268">
        <v>2.7025999999999999</v>
      </c>
      <c r="KZ7" s="268">
        <v>0</v>
      </c>
      <c r="LA7" s="268">
        <v>1.9E-3</v>
      </c>
      <c r="LB7" s="268">
        <v>0.75519999999999998</v>
      </c>
      <c r="LC7" s="268">
        <v>1.82E-3</v>
      </c>
      <c r="LD7" s="268">
        <v>5.2699999999999997E-2</v>
      </c>
      <c r="LE7" s="268">
        <v>0.46634999999999999</v>
      </c>
      <c r="LF7" s="268">
        <v>3.7413699999999999</v>
      </c>
      <c r="LG7" s="268">
        <v>1.6856599999999999</v>
      </c>
      <c r="LH7" s="268">
        <v>0.21010999999999999</v>
      </c>
      <c r="LI7" s="268">
        <v>1486</v>
      </c>
      <c r="LJ7" s="268">
        <v>3.5832899999999999</v>
      </c>
      <c r="LK7" s="270">
        <v>2.06426</v>
      </c>
      <c r="LL7" s="268">
        <v>237</v>
      </c>
      <c r="LM7" s="268">
        <v>270</v>
      </c>
      <c r="LN7" s="270">
        <v>11.51337</v>
      </c>
      <c r="LO7" s="270">
        <v>0.89473000000000003</v>
      </c>
      <c r="LP7" s="270">
        <v>0.71940999999999999</v>
      </c>
      <c r="LQ7" s="268">
        <v>0.23688000000000001</v>
      </c>
      <c r="LR7" s="268">
        <v>2.6769999999999999E-2</v>
      </c>
      <c r="LS7" s="268">
        <v>0.41366000000000003</v>
      </c>
      <c r="LT7" s="268">
        <v>0</v>
      </c>
      <c r="LU7" s="268">
        <v>0</v>
      </c>
      <c r="LV7" s="268">
        <v>0.64095000000000002</v>
      </c>
      <c r="LW7" s="268">
        <v>907</v>
      </c>
      <c r="LX7" s="268">
        <v>19.370429999999999</v>
      </c>
      <c r="LY7" s="268">
        <v>1415</v>
      </c>
      <c r="LZ7" s="268">
        <v>0.42093999999999998</v>
      </c>
      <c r="MA7" s="268">
        <v>12.415419999999999</v>
      </c>
      <c r="MB7" s="268">
        <v>2.1729999999999999E-2</v>
      </c>
      <c r="MC7" s="268">
        <v>30</v>
      </c>
      <c r="MD7" s="268">
        <v>2.1396500000000001</v>
      </c>
      <c r="ME7" s="270">
        <v>0.45401999999999998</v>
      </c>
      <c r="MF7" s="268">
        <v>1.3714</v>
      </c>
      <c r="MG7" s="268">
        <v>10.17371</v>
      </c>
      <c r="MH7" s="268">
        <v>2.4867499999999998</v>
      </c>
      <c r="MI7" s="270">
        <v>5.8422999999999998</v>
      </c>
      <c r="MJ7" s="268">
        <v>36.548079999999999</v>
      </c>
      <c r="MK7" s="270">
        <v>36112</v>
      </c>
      <c r="ML7" s="270">
        <v>27680</v>
      </c>
      <c r="MM7" s="268">
        <v>0.18754000000000001</v>
      </c>
      <c r="MN7" s="268">
        <v>5.53125</v>
      </c>
      <c r="MO7" s="268">
        <v>0.1202</v>
      </c>
      <c r="MP7" s="268">
        <v>2.1190000000000001E-2</v>
      </c>
      <c r="MQ7" s="268">
        <v>0.625</v>
      </c>
      <c r="MR7" s="268">
        <v>1.358E-2</v>
      </c>
      <c r="MS7" s="269">
        <v>1</v>
      </c>
      <c r="MT7" s="269">
        <v>0.11299439999999999</v>
      </c>
      <c r="MU7" s="269">
        <v>0.88700559999999995</v>
      </c>
      <c r="MV7" s="269">
        <v>0.2335169</v>
      </c>
      <c r="MW7" s="269">
        <v>0.76648309999999997</v>
      </c>
      <c r="MX7" s="269">
        <v>7.7712199999999995E-2</v>
      </c>
      <c r="MY7" s="269">
        <v>0</v>
      </c>
      <c r="MZ7" s="269">
        <v>0.17350189999999999</v>
      </c>
      <c r="NA7" s="269">
        <v>1.52272E-2</v>
      </c>
      <c r="NB7" s="269">
        <v>0.17929290000000001</v>
      </c>
      <c r="NC7" s="269">
        <v>6.2484999999999999E-2</v>
      </c>
      <c r="ND7" s="269">
        <v>0.56949300000000003</v>
      </c>
      <c r="NE7" s="269">
        <v>0.74299490000000001</v>
      </c>
      <c r="NF7" s="269">
        <v>0</v>
      </c>
      <c r="NG7" s="269">
        <v>0.82193720000000003</v>
      </c>
      <c r="NH7" s="269">
        <v>1.6744200000000001E-2</v>
      </c>
      <c r="NI7" s="269">
        <v>0.1613185</v>
      </c>
      <c r="NJ7" s="270">
        <v>8432</v>
      </c>
      <c r="NK7" s="268">
        <v>3.8797999999999999</v>
      </c>
      <c r="NL7" s="268">
        <v>37361</v>
      </c>
      <c r="NM7" s="268">
        <v>37361</v>
      </c>
      <c r="NN7" s="268">
        <v>4221</v>
      </c>
      <c r="NO7" s="269">
        <v>0.80405649999999995</v>
      </c>
      <c r="NP7" s="269">
        <v>0</v>
      </c>
      <c r="NQ7" s="269">
        <v>0.19594349999999999</v>
      </c>
      <c r="NR7" s="268">
        <v>0.19264000000000001</v>
      </c>
      <c r="NS7" s="268">
        <v>0.63231999999999999</v>
      </c>
      <c r="NT7" s="268">
        <v>0.14766000000000001</v>
      </c>
      <c r="NU7" s="268">
        <v>0</v>
      </c>
      <c r="NV7" s="268">
        <v>1.7557499999999999</v>
      </c>
      <c r="NW7" s="268">
        <v>7</v>
      </c>
      <c r="NX7" s="268">
        <v>1.4117200000000001</v>
      </c>
      <c r="NY7" s="268">
        <v>0.10971</v>
      </c>
      <c r="NZ7" s="268">
        <v>8.4029999999999994E-2</v>
      </c>
    </row>
    <row r="8" spans="1:390" ht="15" x14ac:dyDescent="0.25">
      <c r="A8" s="216" t="s">
        <v>2802</v>
      </c>
      <c r="B8" s="55" t="s">
        <v>4545</v>
      </c>
      <c r="C8" s="55" t="s">
        <v>4524</v>
      </c>
      <c r="D8" s="55" t="s">
        <v>4525</v>
      </c>
      <c r="E8" s="55" t="s">
        <v>3414</v>
      </c>
      <c r="F8" s="55" t="s">
        <v>4524</v>
      </c>
      <c r="G8" s="55" t="s">
        <v>1919</v>
      </c>
      <c r="H8" s="55" t="s">
        <v>421</v>
      </c>
      <c r="I8" s="55" t="s">
        <v>416</v>
      </c>
      <c r="J8" s="55" t="s">
        <v>494</v>
      </c>
      <c r="K8" s="55" t="s">
        <v>500</v>
      </c>
      <c r="L8" s="55" t="s">
        <v>4527</v>
      </c>
      <c r="M8" s="55" t="s">
        <v>506</v>
      </c>
      <c r="N8" s="55" t="s">
        <v>2303</v>
      </c>
      <c r="O8" s="268">
        <v>51049</v>
      </c>
      <c r="P8" s="55" t="s">
        <v>512</v>
      </c>
      <c r="Q8" s="268">
        <v>71</v>
      </c>
      <c r="R8" s="268">
        <v>18</v>
      </c>
      <c r="S8" s="268">
        <v>334</v>
      </c>
      <c r="T8" s="268">
        <v>6199</v>
      </c>
      <c r="U8" s="268">
        <v>109</v>
      </c>
      <c r="V8" s="268">
        <v>7</v>
      </c>
      <c r="W8" s="268">
        <v>115</v>
      </c>
      <c r="X8" s="268">
        <v>6378</v>
      </c>
      <c r="Y8" s="55" t="s">
        <v>2205</v>
      </c>
      <c r="Z8" s="55" t="s">
        <v>2330</v>
      </c>
      <c r="AA8" s="55" t="s">
        <v>3415</v>
      </c>
      <c r="AB8" s="55" t="s">
        <v>2304</v>
      </c>
      <c r="AC8" s="55" t="s">
        <v>2314</v>
      </c>
      <c r="AD8" s="55" t="s">
        <v>2330</v>
      </c>
      <c r="AE8" s="55" t="s">
        <v>3415</v>
      </c>
      <c r="AF8" s="55" t="s">
        <v>2304</v>
      </c>
      <c r="AG8" s="55" t="s">
        <v>1921</v>
      </c>
      <c r="AH8" s="268">
        <v>1</v>
      </c>
      <c r="AI8" s="55" t="s">
        <v>3013</v>
      </c>
      <c r="AJ8" s="55" t="s">
        <v>2139</v>
      </c>
      <c r="AK8" s="55" t="s">
        <v>2384</v>
      </c>
      <c r="AL8" s="55" t="s">
        <v>2455</v>
      </c>
      <c r="AM8" s="55" t="s">
        <v>2532</v>
      </c>
      <c r="AN8" s="55" t="s">
        <v>2608</v>
      </c>
      <c r="AO8" s="55" t="s">
        <v>2673</v>
      </c>
      <c r="AP8" s="55" t="s">
        <v>2695</v>
      </c>
      <c r="AQ8" s="55" t="s">
        <v>2455</v>
      </c>
      <c r="AR8" s="55" t="s">
        <v>2532</v>
      </c>
      <c r="AS8" s="55" t="s">
        <v>4546</v>
      </c>
      <c r="AT8" s="55" t="s">
        <v>1469</v>
      </c>
      <c r="AU8" s="55" t="s">
        <v>4529</v>
      </c>
      <c r="AV8" s="55" t="s">
        <v>4529</v>
      </c>
      <c r="AW8" s="55" t="s">
        <v>4529</v>
      </c>
      <c r="AX8" s="55" t="s">
        <v>4530</v>
      </c>
      <c r="AY8" s="55" t="s">
        <v>4531</v>
      </c>
      <c r="AZ8" s="55" t="s">
        <v>554</v>
      </c>
      <c r="BA8" s="55" t="s">
        <v>554</v>
      </c>
      <c r="BB8" s="268">
        <v>0</v>
      </c>
      <c r="BC8" s="268">
        <v>4</v>
      </c>
      <c r="BD8" s="268">
        <v>1</v>
      </c>
      <c r="BE8" s="268">
        <v>1</v>
      </c>
      <c r="BF8" s="268">
        <v>6</v>
      </c>
      <c r="BG8" s="55" t="s">
        <v>3403</v>
      </c>
      <c r="BH8" s="268">
        <v>11640</v>
      </c>
      <c r="BI8" s="268">
        <v>3</v>
      </c>
      <c r="BJ8" s="268">
        <v>1</v>
      </c>
      <c r="BK8" s="268">
        <v>4</v>
      </c>
      <c r="BL8" s="268">
        <v>16</v>
      </c>
      <c r="BM8" s="268">
        <v>20</v>
      </c>
      <c r="BN8" s="269">
        <v>0.15</v>
      </c>
      <c r="BO8" s="270">
        <v>51000</v>
      </c>
      <c r="BP8" s="55" t="s">
        <v>3416</v>
      </c>
      <c r="BQ8" s="55" t="s">
        <v>3417</v>
      </c>
      <c r="BR8" s="270">
        <v>26291</v>
      </c>
      <c r="BS8" s="270">
        <v>8.17</v>
      </c>
      <c r="BT8" s="270">
        <v>9.5</v>
      </c>
      <c r="BU8" s="270">
        <v>11.25</v>
      </c>
      <c r="BV8" s="270">
        <v>782923</v>
      </c>
      <c r="BW8" s="270">
        <v>76634</v>
      </c>
      <c r="BX8" s="270">
        <v>278637</v>
      </c>
      <c r="BY8" s="270">
        <v>355271</v>
      </c>
      <c r="BZ8" s="270">
        <v>283892</v>
      </c>
      <c r="CA8" s="270">
        <v>0</v>
      </c>
      <c r="CB8" s="270">
        <v>283892</v>
      </c>
      <c r="CC8" s="270">
        <v>0</v>
      </c>
      <c r="CD8" s="270">
        <v>0</v>
      </c>
      <c r="CE8" s="270">
        <v>0</v>
      </c>
      <c r="CF8" s="270">
        <v>143760</v>
      </c>
      <c r="CG8" s="272">
        <v>8.9211799999999994E-2</v>
      </c>
      <c r="CH8" s="270">
        <v>362731</v>
      </c>
      <c r="CI8" s="270">
        <v>103475</v>
      </c>
      <c r="CJ8" s="270">
        <v>466206</v>
      </c>
      <c r="CK8" s="270">
        <v>38561</v>
      </c>
      <c r="CL8" s="270">
        <v>0</v>
      </c>
      <c r="CM8" s="270">
        <v>0</v>
      </c>
      <c r="CN8" s="270">
        <v>38561</v>
      </c>
      <c r="CO8" s="270">
        <v>206970</v>
      </c>
      <c r="CP8" s="270">
        <v>711737</v>
      </c>
      <c r="CQ8" s="279">
        <v>69846</v>
      </c>
      <c r="CR8" s="270">
        <v>0</v>
      </c>
      <c r="CS8" s="270">
        <v>0</v>
      </c>
      <c r="CT8" s="270">
        <v>0</v>
      </c>
      <c r="CU8" s="270">
        <v>0</v>
      </c>
      <c r="CV8" s="270">
        <v>0</v>
      </c>
      <c r="CW8" s="270">
        <v>0</v>
      </c>
      <c r="CX8" s="288">
        <v>202216</v>
      </c>
      <c r="CY8" s="44">
        <v>60613</v>
      </c>
      <c r="CZ8" s="44">
        <v>60227</v>
      </c>
      <c r="DA8" s="44">
        <v>120840</v>
      </c>
      <c r="DB8" s="44">
        <v>11917</v>
      </c>
      <c r="DC8" s="44">
        <v>0</v>
      </c>
      <c r="DD8" s="44">
        <v>11917</v>
      </c>
      <c r="DE8" s="44">
        <v>13021</v>
      </c>
      <c r="DF8" s="44">
        <v>6878</v>
      </c>
      <c r="DG8" s="44">
        <v>19899</v>
      </c>
      <c r="DH8" s="44">
        <v>152656</v>
      </c>
      <c r="DI8" s="55" t="s">
        <v>3403</v>
      </c>
      <c r="DJ8" s="268">
        <v>152656</v>
      </c>
      <c r="DK8" s="268">
        <v>9543</v>
      </c>
      <c r="DL8" s="268">
        <v>76</v>
      </c>
      <c r="DM8" s="268">
        <v>3181</v>
      </c>
      <c r="DN8" s="268">
        <v>3275</v>
      </c>
      <c r="DO8" s="268">
        <v>2720</v>
      </c>
      <c r="DP8" s="268">
        <v>0</v>
      </c>
      <c r="DQ8" s="268">
        <v>67</v>
      </c>
      <c r="DR8" s="268">
        <v>67</v>
      </c>
      <c r="DS8" s="268">
        <v>0</v>
      </c>
      <c r="DT8" s="268">
        <v>28215</v>
      </c>
      <c r="DU8" s="55" t="s">
        <v>3403</v>
      </c>
      <c r="DV8" s="55" t="s">
        <v>3403</v>
      </c>
      <c r="DW8" s="268">
        <v>0</v>
      </c>
      <c r="DX8" s="268">
        <v>28215</v>
      </c>
      <c r="DY8" s="268">
        <v>1920</v>
      </c>
      <c r="DZ8" s="55" t="s">
        <v>3403</v>
      </c>
      <c r="EA8" s="55" t="s">
        <v>3403</v>
      </c>
      <c r="EB8" s="268">
        <v>0</v>
      </c>
      <c r="EC8" s="268">
        <v>1920</v>
      </c>
      <c r="ED8" s="268">
        <v>563</v>
      </c>
      <c r="EE8" s="55" t="s">
        <v>3403</v>
      </c>
      <c r="EF8" s="268">
        <v>0</v>
      </c>
      <c r="EG8" s="268">
        <v>563</v>
      </c>
      <c r="EH8" s="269">
        <v>1.8979699999999999E-2</v>
      </c>
      <c r="EI8" s="269">
        <v>3.7579999999999997E-4</v>
      </c>
      <c r="EJ8" s="269">
        <v>0.151808</v>
      </c>
      <c r="EK8" s="269">
        <v>0</v>
      </c>
      <c r="EL8" s="269">
        <v>0.13952899999999999</v>
      </c>
      <c r="EM8" s="269">
        <v>3.3129999999999998E-4</v>
      </c>
      <c r="EN8" s="269">
        <v>0.75491549999999996</v>
      </c>
      <c r="EO8" s="269">
        <v>2.5225500000000001E-2</v>
      </c>
      <c r="EP8" s="269">
        <v>0.52518750000000003</v>
      </c>
      <c r="EQ8" s="268">
        <v>31</v>
      </c>
      <c r="ER8" s="281">
        <v>344616</v>
      </c>
      <c r="ES8" s="281">
        <v>180988</v>
      </c>
      <c r="ET8" s="268">
        <v>120183</v>
      </c>
      <c r="EU8" s="268">
        <v>20300</v>
      </c>
      <c r="EV8" s="268">
        <v>140483</v>
      </c>
      <c r="EW8" s="268">
        <v>76296</v>
      </c>
      <c r="EX8" s="268">
        <v>22748</v>
      </c>
      <c r="EY8" s="268">
        <v>99044</v>
      </c>
      <c r="EZ8" s="268">
        <v>81944</v>
      </c>
      <c r="FA8" s="268">
        <v>0</v>
      </c>
      <c r="FB8" s="268">
        <v>81944</v>
      </c>
      <c r="FC8" s="268">
        <v>321471</v>
      </c>
      <c r="FD8" s="271">
        <v>245422</v>
      </c>
      <c r="FE8" s="268">
        <v>5701</v>
      </c>
      <c r="FF8" s="55" t="s">
        <v>3403</v>
      </c>
      <c r="FG8" s="268">
        <v>327172</v>
      </c>
      <c r="FH8" s="281">
        <v>5420</v>
      </c>
      <c r="FI8" s="281">
        <v>11588</v>
      </c>
      <c r="FJ8" s="55" t="s">
        <v>3403</v>
      </c>
      <c r="FK8" s="268">
        <v>17008</v>
      </c>
      <c r="FL8" s="268">
        <v>150</v>
      </c>
      <c r="FM8" s="268">
        <v>0</v>
      </c>
      <c r="FN8" s="268">
        <v>150</v>
      </c>
      <c r="FO8" s="268">
        <v>286</v>
      </c>
      <c r="FP8" s="268">
        <v>0</v>
      </c>
      <c r="FQ8" s="268">
        <v>286</v>
      </c>
      <c r="FR8" s="268">
        <v>0</v>
      </c>
      <c r="FS8" s="268">
        <v>436</v>
      </c>
      <c r="FT8" s="268">
        <v>5706</v>
      </c>
      <c r="FU8" s="268">
        <v>0</v>
      </c>
      <c r="FV8" s="268">
        <v>158632</v>
      </c>
      <c r="FW8" s="268">
        <v>160658</v>
      </c>
      <c r="FX8" s="268">
        <v>25326</v>
      </c>
      <c r="FY8" s="55" t="s">
        <v>3403</v>
      </c>
      <c r="FZ8" s="55" t="s">
        <v>3403</v>
      </c>
      <c r="GA8" s="268">
        <v>27920</v>
      </c>
      <c r="GB8" s="268">
        <v>6394</v>
      </c>
      <c r="GC8" s="268">
        <v>34314</v>
      </c>
      <c r="GD8" s="268">
        <v>113923</v>
      </c>
      <c r="GE8" s="268">
        <v>1</v>
      </c>
      <c r="GF8" s="268">
        <v>0.41638999999999998</v>
      </c>
      <c r="GG8" s="268">
        <v>0.57374999999999998</v>
      </c>
      <c r="GH8" s="268">
        <v>13.908110000000001</v>
      </c>
      <c r="GI8" s="268">
        <v>16.968530000000001</v>
      </c>
      <c r="GJ8" s="268">
        <v>12.26972</v>
      </c>
      <c r="GK8" s="268">
        <v>818</v>
      </c>
      <c r="GL8" s="268">
        <v>11435</v>
      </c>
      <c r="GM8" s="268">
        <v>20</v>
      </c>
      <c r="GN8" s="268">
        <v>220</v>
      </c>
      <c r="GO8" s="268">
        <v>545</v>
      </c>
      <c r="GP8" s="268">
        <v>0</v>
      </c>
      <c r="GQ8" s="268">
        <v>266</v>
      </c>
      <c r="GR8" s="268">
        <v>20</v>
      </c>
      <c r="GS8" s="268">
        <v>7</v>
      </c>
      <c r="GT8" s="268">
        <v>0</v>
      </c>
      <c r="GU8" s="268">
        <v>838</v>
      </c>
      <c r="GV8" s="268">
        <v>6687</v>
      </c>
      <c r="GW8" s="268">
        <v>0</v>
      </c>
      <c r="GX8" s="268">
        <v>6687</v>
      </c>
      <c r="GY8" s="268">
        <v>115</v>
      </c>
      <c r="GZ8" s="268">
        <v>0</v>
      </c>
      <c r="HA8" s="268">
        <v>115</v>
      </c>
      <c r="HB8" s="268">
        <v>4633</v>
      </c>
      <c r="HC8" s="268">
        <v>220</v>
      </c>
      <c r="HD8" s="268">
        <v>4853</v>
      </c>
      <c r="HE8" s="268">
        <v>11655</v>
      </c>
      <c r="HF8" s="55" t="s">
        <v>3403</v>
      </c>
      <c r="HG8" s="55" t="s">
        <v>3403</v>
      </c>
      <c r="HH8" s="55" t="s">
        <v>3403</v>
      </c>
      <c r="HI8" s="55" t="s">
        <v>3403</v>
      </c>
      <c r="HJ8" s="55" t="s">
        <v>5026</v>
      </c>
      <c r="HK8" s="55" t="s">
        <v>5026</v>
      </c>
      <c r="HL8" s="268">
        <v>24954</v>
      </c>
      <c r="HM8" s="268">
        <v>1</v>
      </c>
      <c r="HN8" s="268">
        <v>7</v>
      </c>
      <c r="HO8" s="268">
        <v>286</v>
      </c>
      <c r="HP8" s="268">
        <v>545</v>
      </c>
      <c r="HQ8" s="268">
        <v>1211</v>
      </c>
      <c r="HR8" s="268">
        <v>6909</v>
      </c>
      <c r="HS8" s="268">
        <v>0</v>
      </c>
      <c r="HT8" s="268">
        <v>60</v>
      </c>
      <c r="HU8" s="268">
        <v>14</v>
      </c>
      <c r="HV8" s="268">
        <v>68</v>
      </c>
      <c r="HW8" s="268">
        <v>123122</v>
      </c>
      <c r="HX8" s="268">
        <v>2</v>
      </c>
      <c r="HY8" s="268">
        <v>37371</v>
      </c>
      <c r="HZ8" s="268">
        <v>28169</v>
      </c>
      <c r="IA8" s="55" t="s">
        <v>1549</v>
      </c>
      <c r="IB8" s="55" t="s">
        <v>685</v>
      </c>
      <c r="IC8" s="55" t="s">
        <v>983</v>
      </c>
      <c r="ID8" s="55" t="s">
        <v>4547</v>
      </c>
      <c r="IE8" s="55" t="s">
        <v>1200</v>
      </c>
      <c r="IF8" s="55" t="s">
        <v>1268</v>
      </c>
      <c r="IG8" s="55" t="s">
        <v>983</v>
      </c>
      <c r="IH8" s="55" t="s">
        <v>4547</v>
      </c>
      <c r="II8" s="55" t="s">
        <v>4548</v>
      </c>
      <c r="IJ8" s="55" t="s">
        <v>1352</v>
      </c>
      <c r="IK8" s="55" t="s">
        <v>4549</v>
      </c>
      <c r="IL8" s="55" t="s">
        <v>3403</v>
      </c>
      <c r="IM8" s="55" t="s">
        <v>1390</v>
      </c>
      <c r="IN8" s="55" t="s">
        <v>533</v>
      </c>
      <c r="IO8" s="268">
        <v>30012</v>
      </c>
      <c r="IP8" s="268">
        <v>17</v>
      </c>
      <c r="IQ8" s="55" t="s">
        <v>4550</v>
      </c>
      <c r="IR8" s="268">
        <v>11640</v>
      </c>
      <c r="IS8" s="268">
        <v>260</v>
      </c>
      <c r="IT8" s="55" t="s">
        <v>2134</v>
      </c>
      <c r="IU8" s="55" t="s">
        <v>26</v>
      </c>
      <c r="IV8" s="55" t="s">
        <v>1919</v>
      </c>
      <c r="IW8" s="55" t="s">
        <v>410</v>
      </c>
      <c r="IX8" s="268">
        <v>0</v>
      </c>
      <c r="IY8" s="55" t="s">
        <v>416</v>
      </c>
      <c r="IZ8" s="55" t="s">
        <v>1905</v>
      </c>
      <c r="JA8" s="55" t="s">
        <v>2300</v>
      </c>
      <c r="JB8" s="55" t="s">
        <v>503</v>
      </c>
      <c r="JC8" s="270">
        <v>2.0653000000000001</v>
      </c>
      <c r="JD8" s="270">
        <v>1.35283</v>
      </c>
      <c r="JE8" s="270">
        <v>0.1119</v>
      </c>
      <c r="JF8" s="270">
        <v>20.741879999999998</v>
      </c>
      <c r="JG8" s="270">
        <v>13.58647</v>
      </c>
      <c r="JH8" s="270">
        <v>1.1237699999999999</v>
      </c>
      <c r="JI8" s="270">
        <v>6.2475300000000002</v>
      </c>
      <c r="JJ8" s="270">
        <v>4.0922900000000002</v>
      </c>
      <c r="JK8" s="270">
        <v>0.33848</v>
      </c>
      <c r="JL8" s="270">
        <v>28.52196</v>
      </c>
      <c r="JM8" s="270">
        <v>18.68262</v>
      </c>
      <c r="JN8" s="270">
        <v>1.54528</v>
      </c>
      <c r="JO8" s="270">
        <v>61.067100000000003</v>
      </c>
      <c r="JP8" s="270">
        <v>40.000509999999998</v>
      </c>
      <c r="JQ8" s="270">
        <v>3.3085399999999998</v>
      </c>
      <c r="JR8" s="270">
        <v>3.9325100000000002</v>
      </c>
      <c r="JS8" s="270">
        <v>2.5758899999999998</v>
      </c>
      <c r="JT8" s="270">
        <v>0.21306</v>
      </c>
      <c r="JU8" s="268">
        <v>6.7506899999999996</v>
      </c>
      <c r="JV8" s="268">
        <v>2.2316400000000001</v>
      </c>
      <c r="JW8" s="268">
        <v>0</v>
      </c>
      <c r="JX8" s="268">
        <v>1.7485599999999999</v>
      </c>
      <c r="JY8" s="268">
        <v>0.48881999999999998</v>
      </c>
      <c r="JZ8" s="268">
        <v>3.5453800000000002</v>
      </c>
      <c r="KA8" s="268">
        <v>0.67218</v>
      </c>
      <c r="KB8" s="268">
        <v>0.22831000000000001</v>
      </c>
      <c r="KC8" s="268">
        <v>0</v>
      </c>
      <c r="KD8" s="268">
        <v>1.1800000000000001E-3</v>
      </c>
      <c r="KE8" s="268">
        <v>2.4118400000000002</v>
      </c>
      <c r="KF8" s="268">
        <v>0.13099</v>
      </c>
      <c r="KG8" s="268">
        <v>9.5070000000000002E-2</v>
      </c>
      <c r="KH8" s="268">
        <v>1247</v>
      </c>
      <c r="KI8" s="268">
        <v>8318</v>
      </c>
      <c r="KJ8" s="268">
        <v>6238</v>
      </c>
      <c r="KK8" s="268">
        <v>5696</v>
      </c>
      <c r="KL8" s="268">
        <v>37974</v>
      </c>
      <c r="KM8" s="268">
        <v>28480</v>
      </c>
      <c r="KN8" s="268">
        <v>86154</v>
      </c>
      <c r="KO8" s="268">
        <v>114872</v>
      </c>
      <c r="KP8" s="268">
        <v>1.7041999999999999</v>
      </c>
      <c r="KQ8" s="268">
        <v>17230</v>
      </c>
      <c r="KR8" s="268">
        <v>8.2840399999999992</v>
      </c>
      <c r="KS8" s="270">
        <v>5.5611699999999997</v>
      </c>
      <c r="KT8" s="270">
        <v>6.9594100000000001</v>
      </c>
      <c r="KU8" s="270">
        <v>0</v>
      </c>
      <c r="KV8" s="270">
        <v>2.8161200000000002</v>
      </c>
      <c r="KW8" s="270">
        <v>15.3367</v>
      </c>
      <c r="KX8" s="270">
        <v>9.1325199999999995</v>
      </c>
      <c r="KY8" s="268">
        <v>3.9612099999999999</v>
      </c>
      <c r="KZ8" s="268">
        <v>0</v>
      </c>
      <c r="LA8" s="268">
        <v>1.49E-3</v>
      </c>
      <c r="LB8" s="268">
        <v>0.55269999999999997</v>
      </c>
      <c r="LC8" s="268">
        <v>1.31E-3</v>
      </c>
      <c r="LD8" s="268">
        <v>8.7429999999999994E-2</v>
      </c>
      <c r="LE8" s="268">
        <v>0.58284999999999998</v>
      </c>
      <c r="LF8" s="268">
        <v>2.2148400000000001</v>
      </c>
      <c r="LG8" s="268">
        <v>2.99038</v>
      </c>
      <c r="LH8" s="268">
        <v>0.31341999999999998</v>
      </c>
      <c r="LI8" s="268">
        <v>822</v>
      </c>
      <c r="LJ8" s="268">
        <v>1.9525600000000001</v>
      </c>
      <c r="LK8" s="270">
        <v>4.0543399999999998</v>
      </c>
      <c r="LL8" s="268">
        <v>148</v>
      </c>
      <c r="LM8" s="268">
        <v>111</v>
      </c>
      <c r="LN8" s="270">
        <v>13.94223</v>
      </c>
      <c r="LO8" s="270">
        <v>0.75536999999999999</v>
      </c>
      <c r="LP8" s="270">
        <v>0.75536999999999999</v>
      </c>
      <c r="LQ8" s="268">
        <v>0.39178000000000002</v>
      </c>
      <c r="LR8" s="268">
        <v>5.8770000000000003E-2</v>
      </c>
      <c r="LS8" s="268">
        <v>0.46627999999999997</v>
      </c>
      <c r="LT8" s="268">
        <v>0</v>
      </c>
      <c r="LU8" s="268">
        <v>1</v>
      </c>
      <c r="LV8" s="268">
        <v>3.0249899999999998</v>
      </c>
      <c r="LW8" s="268">
        <v>6627</v>
      </c>
      <c r="LX8" s="268">
        <v>9.7872000000000003</v>
      </c>
      <c r="LY8" s="268">
        <v>2190</v>
      </c>
      <c r="LZ8" s="268">
        <v>2.1438100000000002</v>
      </c>
      <c r="MA8" s="268">
        <v>29.606190000000002</v>
      </c>
      <c r="MB8" s="268">
        <v>0.21904000000000001</v>
      </c>
      <c r="MC8" s="268">
        <v>479</v>
      </c>
      <c r="MD8" s="268">
        <v>0.58679000000000003</v>
      </c>
      <c r="ME8" s="270">
        <v>0.33848</v>
      </c>
      <c r="MF8" s="268">
        <v>1.77502</v>
      </c>
      <c r="MG8" s="268">
        <v>22.80162</v>
      </c>
      <c r="MH8" s="268">
        <v>10.043010000000001</v>
      </c>
      <c r="MI8" s="270">
        <v>6.2475300000000002</v>
      </c>
      <c r="MJ8" s="268">
        <v>37.307690000000001</v>
      </c>
      <c r="MK8" s="270">
        <v>23310</v>
      </c>
      <c r="ML8" s="270">
        <v>18136</v>
      </c>
      <c r="MM8" s="268">
        <v>5.8040000000000001E-2</v>
      </c>
      <c r="MN8" s="268">
        <v>0.80147000000000002</v>
      </c>
      <c r="MO8" s="268">
        <v>0.17555999999999999</v>
      </c>
      <c r="MP8" s="268">
        <v>8.7100000000000007E-3</v>
      </c>
      <c r="MQ8" s="268">
        <v>0.12021999999999999</v>
      </c>
      <c r="MR8" s="268">
        <v>2.6329999999999999E-2</v>
      </c>
      <c r="MS8" s="269">
        <v>0.75</v>
      </c>
      <c r="MT8" s="269">
        <v>0.2</v>
      </c>
      <c r="MU8" s="269">
        <v>0.8</v>
      </c>
      <c r="MV8" s="269">
        <v>0.22195119999999999</v>
      </c>
      <c r="MW8" s="269">
        <v>0.77804879999999998</v>
      </c>
      <c r="MX8" s="269">
        <v>5.4178700000000003E-2</v>
      </c>
      <c r="MY8" s="269">
        <v>0</v>
      </c>
      <c r="MZ8" s="269">
        <v>0.14538380000000001</v>
      </c>
      <c r="NA8" s="269">
        <v>0</v>
      </c>
      <c r="NB8" s="269">
        <v>0.29079559999999999</v>
      </c>
      <c r="NC8" s="269">
        <v>5.4178700000000003E-2</v>
      </c>
      <c r="ND8" s="269">
        <v>0.50964189999999998</v>
      </c>
      <c r="NE8" s="269">
        <v>0.65502570000000004</v>
      </c>
      <c r="NF8" s="269">
        <v>0</v>
      </c>
      <c r="NG8" s="269">
        <v>0.45377509999999999</v>
      </c>
      <c r="NH8" s="269">
        <v>0.18361959999999999</v>
      </c>
      <c r="NI8" s="269">
        <v>0.36260530000000002</v>
      </c>
      <c r="NJ8" s="270">
        <v>5173</v>
      </c>
      <c r="NK8" s="268">
        <v>3.32002</v>
      </c>
      <c r="NL8" s="268">
        <v>12762</v>
      </c>
      <c r="NM8" s="268">
        <v>17016</v>
      </c>
      <c r="NN8" s="268">
        <v>2552</v>
      </c>
      <c r="NO8" s="269">
        <v>1</v>
      </c>
      <c r="NP8" s="269">
        <v>0</v>
      </c>
      <c r="NQ8" s="269">
        <v>0</v>
      </c>
      <c r="NR8" s="268">
        <v>0.95006000000000002</v>
      </c>
      <c r="NS8" s="268">
        <v>3.3304299999999998</v>
      </c>
      <c r="NT8" s="268">
        <v>0.73919000000000001</v>
      </c>
      <c r="NU8" s="268">
        <v>0</v>
      </c>
      <c r="NV8" s="268">
        <v>8.9369099999999992</v>
      </c>
      <c r="NW8" s="268">
        <v>0</v>
      </c>
      <c r="NX8" s="268">
        <v>8.9369099999999992</v>
      </c>
      <c r="NY8" s="268">
        <v>0.48419000000000001</v>
      </c>
      <c r="NZ8" s="268">
        <v>0.44017000000000001</v>
      </c>
    </row>
    <row r="9" spans="1:390" ht="15" x14ac:dyDescent="0.25">
      <c r="A9" s="3" t="s">
        <v>2803</v>
      </c>
      <c r="B9" s="55" t="s">
        <v>4539</v>
      </c>
      <c r="C9" s="55" t="s">
        <v>4524</v>
      </c>
      <c r="D9" s="55" t="s">
        <v>4525</v>
      </c>
      <c r="E9" s="55" t="s">
        <v>3414</v>
      </c>
      <c r="F9" s="55" t="s">
        <v>4524</v>
      </c>
      <c r="G9" s="55" t="s">
        <v>1916</v>
      </c>
      <c r="H9" s="55" t="s">
        <v>420</v>
      </c>
      <c r="I9" s="55" t="s">
        <v>416</v>
      </c>
      <c r="J9" s="55" t="s">
        <v>494</v>
      </c>
      <c r="K9" s="55" t="s">
        <v>500</v>
      </c>
      <c r="L9" s="55" t="s">
        <v>4527</v>
      </c>
      <c r="M9" s="55" t="s">
        <v>506</v>
      </c>
      <c r="N9" s="55" t="s">
        <v>2303</v>
      </c>
      <c r="O9" s="268">
        <v>149423</v>
      </c>
      <c r="P9" s="55" t="s">
        <v>503</v>
      </c>
      <c r="Q9" s="268">
        <v>1613</v>
      </c>
      <c r="R9" s="268">
        <v>237</v>
      </c>
      <c r="S9" s="268">
        <v>6905</v>
      </c>
      <c r="T9" s="268">
        <v>69315</v>
      </c>
      <c r="U9" s="268">
        <v>282</v>
      </c>
      <c r="V9" s="268">
        <v>45</v>
      </c>
      <c r="W9" s="268">
        <v>866</v>
      </c>
      <c r="X9" s="268">
        <v>11271</v>
      </c>
      <c r="Y9" s="55" t="s">
        <v>2204</v>
      </c>
      <c r="Z9" s="55" t="s">
        <v>2280</v>
      </c>
      <c r="AA9" s="55" t="s">
        <v>3413</v>
      </c>
      <c r="AB9" s="55" t="s">
        <v>3403</v>
      </c>
      <c r="AC9" s="55" t="s">
        <v>2204</v>
      </c>
      <c r="AD9" s="55" t="s">
        <v>2280</v>
      </c>
      <c r="AE9" s="55" t="s">
        <v>3413</v>
      </c>
      <c r="AF9" s="55" t="s">
        <v>3403</v>
      </c>
      <c r="AG9" s="55" t="s">
        <v>1918</v>
      </c>
      <c r="AH9" s="268">
        <v>2</v>
      </c>
      <c r="AI9" s="55" t="s">
        <v>3013</v>
      </c>
      <c r="AJ9" s="55" t="s">
        <v>1350</v>
      </c>
      <c r="AK9" s="55" t="s">
        <v>2387</v>
      </c>
      <c r="AL9" s="55" t="s">
        <v>2454</v>
      </c>
      <c r="AM9" s="55" t="s">
        <v>2531</v>
      </c>
      <c r="AN9" s="55" t="s">
        <v>4540</v>
      </c>
      <c r="AO9" s="55" t="s">
        <v>2387</v>
      </c>
      <c r="AP9" s="55" t="s">
        <v>2703</v>
      </c>
      <c r="AQ9" s="55" t="s">
        <v>2454</v>
      </c>
      <c r="AR9" s="55" t="s">
        <v>2531</v>
      </c>
      <c r="AS9" s="55" t="s">
        <v>4540</v>
      </c>
      <c r="AT9" s="55" t="s">
        <v>1468</v>
      </c>
      <c r="AU9" s="55" t="s">
        <v>4529</v>
      </c>
      <c r="AV9" s="55" t="s">
        <v>4529</v>
      </c>
      <c r="AW9" s="55" t="s">
        <v>4529</v>
      </c>
      <c r="AX9" s="55" t="s">
        <v>4530</v>
      </c>
      <c r="AY9" s="55" t="s">
        <v>4531</v>
      </c>
      <c r="AZ9" s="55" t="s">
        <v>554</v>
      </c>
      <c r="BA9" s="55" t="s">
        <v>554</v>
      </c>
      <c r="BB9" s="268">
        <v>0</v>
      </c>
      <c r="BC9" s="268">
        <v>5</v>
      </c>
      <c r="BD9" s="268">
        <v>0</v>
      </c>
      <c r="BE9" s="268">
        <v>4</v>
      </c>
      <c r="BF9" s="268">
        <v>9</v>
      </c>
      <c r="BG9" s="55" t="s">
        <v>3403</v>
      </c>
      <c r="BH9" s="268">
        <v>11414</v>
      </c>
      <c r="BI9" s="268">
        <v>9</v>
      </c>
      <c r="BJ9" s="268">
        <v>0</v>
      </c>
      <c r="BK9" s="268">
        <v>9</v>
      </c>
      <c r="BL9" s="268">
        <v>36.700000000000003</v>
      </c>
      <c r="BM9" s="268">
        <v>45.7</v>
      </c>
      <c r="BN9" s="269">
        <v>0.19693649999999999</v>
      </c>
      <c r="BO9" s="270">
        <v>65000</v>
      </c>
      <c r="BP9" s="55" t="s">
        <v>2777</v>
      </c>
      <c r="BQ9" s="55" t="s">
        <v>3414</v>
      </c>
      <c r="BR9" s="270">
        <v>28922</v>
      </c>
      <c r="BS9" s="270">
        <v>7.25</v>
      </c>
      <c r="BT9" s="270">
        <v>8.56</v>
      </c>
      <c r="BU9" s="270">
        <v>11.58</v>
      </c>
      <c r="BV9" s="270">
        <v>2061810</v>
      </c>
      <c r="BW9" s="270">
        <v>5000</v>
      </c>
      <c r="BX9" s="270">
        <v>1417500</v>
      </c>
      <c r="BY9" s="270">
        <v>1422500</v>
      </c>
      <c r="BZ9" s="270">
        <v>365209</v>
      </c>
      <c r="CA9" s="270">
        <v>0</v>
      </c>
      <c r="CB9" s="270">
        <v>365209</v>
      </c>
      <c r="CC9" s="270">
        <v>74537</v>
      </c>
      <c r="CD9" s="270">
        <v>0</v>
      </c>
      <c r="CE9" s="270">
        <v>74537</v>
      </c>
      <c r="CF9" s="270">
        <v>199564</v>
      </c>
      <c r="CG9" s="272">
        <v>0.1790795</v>
      </c>
      <c r="CH9" s="270">
        <v>1162434</v>
      </c>
      <c r="CI9" s="270">
        <v>365707</v>
      </c>
      <c r="CJ9" s="270">
        <v>1528141</v>
      </c>
      <c r="CK9" s="270">
        <v>121729</v>
      </c>
      <c r="CL9" s="270">
        <v>27412</v>
      </c>
      <c r="CM9" s="270">
        <v>30097</v>
      </c>
      <c r="CN9" s="270">
        <v>179238</v>
      </c>
      <c r="CO9" s="270">
        <v>288678</v>
      </c>
      <c r="CP9" s="270">
        <v>1996057</v>
      </c>
      <c r="CQ9" s="279">
        <v>369228</v>
      </c>
      <c r="CR9" s="270">
        <v>0</v>
      </c>
      <c r="CS9" s="270">
        <v>0</v>
      </c>
      <c r="CT9" s="270">
        <v>79665</v>
      </c>
      <c r="CU9" s="270">
        <v>0</v>
      </c>
      <c r="CV9" s="270">
        <v>79665</v>
      </c>
      <c r="CW9" s="270">
        <v>111983</v>
      </c>
      <c r="CX9" s="288">
        <v>291820</v>
      </c>
      <c r="CY9" s="44">
        <v>82911</v>
      </c>
      <c r="CZ9" s="44">
        <v>73897</v>
      </c>
      <c r="DA9" s="44">
        <v>156808</v>
      </c>
      <c r="DB9" s="44">
        <v>49097</v>
      </c>
      <c r="DC9" s="44">
        <v>19718</v>
      </c>
      <c r="DD9" s="44">
        <v>68815</v>
      </c>
      <c r="DE9" s="44">
        <v>11518</v>
      </c>
      <c r="DF9" s="44">
        <v>229</v>
      </c>
      <c r="DG9" s="44">
        <v>11747</v>
      </c>
      <c r="DH9" s="44">
        <v>237370</v>
      </c>
      <c r="DI9" s="55" t="s">
        <v>3403</v>
      </c>
      <c r="DJ9" s="268">
        <v>237370</v>
      </c>
      <c r="DK9" s="268">
        <v>3807</v>
      </c>
      <c r="DL9" s="268">
        <v>286</v>
      </c>
      <c r="DM9" s="268">
        <v>8071</v>
      </c>
      <c r="DN9" s="268">
        <v>9312</v>
      </c>
      <c r="DO9" s="268">
        <v>450</v>
      </c>
      <c r="DP9" s="268">
        <v>1</v>
      </c>
      <c r="DQ9" s="268">
        <v>67</v>
      </c>
      <c r="DR9" s="268">
        <v>68</v>
      </c>
      <c r="DS9" s="268">
        <v>1</v>
      </c>
      <c r="DT9" s="268">
        <v>28215</v>
      </c>
      <c r="DU9" s="55" t="s">
        <v>3403</v>
      </c>
      <c r="DV9" s="55" t="s">
        <v>3403</v>
      </c>
      <c r="DW9" s="268">
        <v>1609</v>
      </c>
      <c r="DX9" s="268">
        <v>29824</v>
      </c>
      <c r="DY9" s="268">
        <v>1920</v>
      </c>
      <c r="DZ9" s="55" t="s">
        <v>3403</v>
      </c>
      <c r="EA9" s="55" t="s">
        <v>3403</v>
      </c>
      <c r="EB9" s="268">
        <v>148</v>
      </c>
      <c r="EC9" s="268">
        <v>2068</v>
      </c>
      <c r="ED9" s="268">
        <v>563</v>
      </c>
      <c r="EE9" s="55" t="s">
        <v>3403</v>
      </c>
      <c r="EF9" s="268">
        <v>0</v>
      </c>
      <c r="EG9" s="268">
        <v>563</v>
      </c>
      <c r="EH9" s="269">
        <v>3.3839399999999999E-2</v>
      </c>
      <c r="EI9" s="269">
        <v>9.8010000000000002E-4</v>
      </c>
      <c r="EJ9" s="269">
        <v>0.1112192</v>
      </c>
      <c r="EK9" s="269">
        <v>0</v>
      </c>
      <c r="EL9" s="269">
        <v>0.1022</v>
      </c>
      <c r="EM9" s="269">
        <v>2.33E-4</v>
      </c>
      <c r="EN9" s="269">
        <v>0.81341240000000004</v>
      </c>
      <c r="EO9" s="269">
        <v>3.4743999999999997E-2</v>
      </c>
      <c r="EP9" s="269">
        <v>0.31467519999999999</v>
      </c>
      <c r="EQ9" s="268">
        <v>127</v>
      </c>
      <c r="ER9" s="281">
        <v>695193</v>
      </c>
      <c r="ES9" s="281">
        <v>218760</v>
      </c>
      <c r="ET9" s="268">
        <v>219791</v>
      </c>
      <c r="EU9" s="268">
        <v>65036</v>
      </c>
      <c r="EV9" s="268">
        <v>284827</v>
      </c>
      <c r="EW9" s="268">
        <v>31314</v>
      </c>
      <c r="EX9" s="268">
        <v>510</v>
      </c>
      <c r="EY9" s="268">
        <v>31824</v>
      </c>
      <c r="EZ9" s="268">
        <v>156441</v>
      </c>
      <c r="FA9" s="268">
        <v>30495</v>
      </c>
      <c r="FB9" s="268">
        <v>186936</v>
      </c>
      <c r="FC9" s="268">
        <v>503587</v>
      </c>
      <c r="FD9" s="271">
        <v>649580</v>
      </c>
      <c r="FE9" s="268">
        <v>4190</v>
      </c>
      <c r="FF9" s="55" t="s">
        <v>3403</v>
      </c>
      <c r="FG9" s="268">
        <v>507777</v>
      </c>
      <c r="FH9" s="281">
        <v>39418</v>
      </c>
      <c r="FI9" s="281">
        <v>133473</v>
      </c>
      <c r="FJ9" s="55" t="s">
        <v>3403</v>
      </c>
      <c r="FK9" s="268">
        <v>172891</v>
      </c>
      <c r="FL9" s="268">
        <v>312</v>
      </c>
      <c r="FM9" s="268">
        <v>7068</v>
      </c>
      <c r="FN9" s="268">
        <v>7380</v>
      </c>
      <c r="FO9" s="268">
        <v>270</v>
      </c>
      <c r="FP9" s="268">
        <v>466</v>
      </c>
      <c r="FQ9" s="268">
        <v>736</v>
      </c>
      <c r="FR9" s="268">
        <v>1</v>
      </c>
      <c r="FS9" s="268">
        <v>8117</v>
      </c>
      <c r="FT9" s="268">
        <v>40154</v>
      </c>
      <c r="FU9" s="268">
        <v>0</v>
      </c>
      <c r="FV9" s="268">
        <v>688785</v>
      </c>
      <c r="FW9" s="55" t="s">
        <v>3403</v>
      </c>
      <c r="FX9" s="268">
        <v>6408</v>
      </c>
      <c r="FY9" s="268">
        <v>1488</v>
      </c>
      <c r="FZ9" s="268">
        <v>1</v>
      </c>
      <c r="GA9" s="268">
        <v>51119</v>
      </c>
      <c r="GB9" s="268">
        <v>12820</v>
      </c>
      <c r="GC9" s="268">
        <v>63939</v>
      </c>
      <c r="GD9" s="268">
        <v>412604</v>
      </c>
      <c r="GE9" s="268">
        <v>3</v>
      </c>
      <c r="GF9" s="268">
        <v>0.81593000000000004</v>
      </c>
      <c r="GG9" s="268">
        <v>0.14072000000000001</v>
      </c>
      <c r="GH9" s="268">
        <v>16.388190000000002</v>
      </c>
      <c r="GI9" s="268">
        <v>23.579370000000001</v>
      </c>
      <c r="GJ9" s="268">
        <v>6.2550499999999998</v>
      </c>
      <c r="GK9" s="268">
        <v>1618</v>
      </c>
      <c r="GL9" s="268">
        <v>25003</v>
      </c>
      <c r="GM9" s="268">
        <v>126</v>
      </c>
      <c r="GN9" s="268">
        <v>3578</v>
      </c>
      <c r="GO9" s="268">
        <v>578</v>
      </c>
      <c r="GP9" s="268">
        <v>65</v>
      </c>
      <c r="GQ9" s="268">
        <v>932</v>
      </c>
      <c r="GR9" s="268">
        <v>57</v>
      </c>
      <c r="GS9" s="268">
        <v>108</v>
      </c>
      <c r="GT9" s="268">
        <v>4</v>
      </c>
      <c r="GU9" s="268">
        <v>1744</v>
      </c>
      <c r="GV9" s="268">
        <v>3493</v>
      </c>
      <c r="GW9" s="268">
        <v>529</v>
      </c>
      <c r="GX9" s="268">
        <v>4022</v>
      </c>
      <c r="GY9" s="268">
        <v>1186</v>
      </c>
      <c r="GZ9" s="268">
        <v>53</v>
      </c>
      <c r="HA9" s="268">
        <v>1239</v>
      </c>
      <c r="HB9" s="268">
        <v>20324</v>
      </c>
      <c r="HC9" s="268">
        <v>2996</v>
      </c>
      <c r="HD9" s="268">
        <v>23320</v>
      </c>
      <c r="HE9" s="268">
        <v>28581</v>
      </c>
      <c r="HF9" s="55" t="s">
        <v>3403</v>
      </c>
      <c r="HG9" s="55" t="s">
        <v>3403</v>
      </c>
      <c r="HH9" s="55" t="s">
        <v>3403</v>
      </c>
      <c r="HI9" s="55" t="s">
        <v>3403</v>
      </c>
      <c r="HJ9" s="55" t="s">
        <v>5026</v>
      </c>
      <c r="HK9" s="55" t="s">
        <v>5026</v>
      </c>
      <c r="HL9" s="268">
        <v>62816</v>
      </c>
      <c r="HM9" s="268">
        <v>2</v>
      </c>
      <c r="HN9" s="268">
        <v>112</v>
      </c>
      <c r="HO9" s="268">
        <v>989</v>
      </c>
      <c r="HP9" s="268">
        <v>643</v>
      </c>
      <c r="HQ9" s="268">
        <v>1439</v>
      </c>
      <c r="HR9" s="268">
        <v>12566</v>
      </c>
      <c r="HS9" s="268">
        <v>4459</v>
      </c>
      <c r="HT9" s="268">
        <v>4466</v>
      </c>
      <c r="HU9" s="268">
        <v>67</v>
      </c>
      <c r="HV9" s="268">
        <v>107</v>
      </c>
      <c r="HW9" s="268">
        <v>85901</v>
      </c>
      <c r="HX9" s="268">
        <v>1</v>
      </c>
      <c r="HY9" s="268">
        <v>95723</v>
      </c>
      <c r="HZ9" s="55" t="s">
        <v>3403</v>
      </c>
      <c r="IA9" s="55" t="s">
        <v>1545</v>
      </c>
      <c r="IB9" s="55" t="s">
        <v>2204</v>
      </c>
      <c r="IC9" s="55" t="s">
        <v>2280</v>
      </c>
      <c r="ID9" s="55" t="s">
        <v>3413</v>
      </c>
      <c r="IE9" s="55" t="s">
        <v>4541</v>
      </c>
      <c r="IF9" s="55" t="s">
        <v>2204</v>
      </c>
      <c r="IG9" s="55" t="s">
        <v>2280</v>
      </c>
      <c r="IH9" s="55" t="s">
        <v>3413</v>
      </c>
      <c r="II9" s="55" t="s">
        <v>3403</v>
      </c>
      <c r="IJ9" s="55" t="s">
        <v>1350</v>
      </c>
      <c r="IK9" s="55" t="s">
        <v>4542</v>
      </c>
      <c r="IL9" s="55" t="s">
        <v>3403</v>
      </c>
      <c r="IM9" s="55" t="s">
        <v>4543</v>
      </c>
      <c r="IN9" s="55" t="s">
        <v>532</v>
      </c>
      <c r="IO9" s="268">
        <v>71101</v>
      </c>
      <c r="IP9" s="268">
        <v>42.73</v>
      </c>
      <c r="IQ9" s="55" t="s">
        <v>4544</v>
      </c>
      <c r="IR9" s="268">
        <v>11414</v>
      </c>
      <c r="IS9" s="268">
        <v>260</v>
      </c>
      <c r="IT9" s="55" t="s">
        <v>2311</v>
      </c>
      <c r="IU9" s="55" t="s">
        <v>22</v>
      </c>
      <c r="IV9" s="55" t="s">
        <v>1916</v>
      </c>
      <c r="IW9" s="55" t="s">
        <v>410</v>
      </c>
      <c r="IX9" s="268">
        <v>0</v>
      </c>
      <c r="IY9" s="55" t="s">
        <v>416</v>
      </c>
      <c r="IZ9" s="55" t="s">
        <v>2311</v>
      </c>
      <c r="JA9" s="55" t="s">
        <v>2311</v>
      </c>
      <c r="JB9" s="55" t="s">
        <v>503</v>
      </c>
      <c r="JC9" s="270">
        <v>2.8712300000000002</v>
      </c>
      <c r="JD9" s="270">
        <v>2.19815</v>
      </c>
      <c r="JE9" s="270">
        <v>0.25781999999999999</v>
      </c>
      <c r="JF9" s="270">
        <v>31.218150000000001</v>
      </c>
      <c r="JG9" s="270">
        <v>23.899979999999999</v>
      </c>
      <c r="JH9" s="270">
        <v>2.8032699999999999</v>
      </c>
      <c r="JI9" s="270">
        <v>4.8377100000000004</v>
      </c>
      <c r="JJ9" s="270">
        <v>3.7036500000000001</v>
      </c>
      <c r="JK9" s="270">
        <v>0.43441000000000002</v>
      </c>
      <c r="JL9" s="270">
        <v>31.776250000000001</v>
      </c>
      <c r="JM9" s="270">
        <v>24.327259999999999</v>
      </c>
      <c r="JN9" s="270">
        <v>2.85338</v>
      </c>
      <c r="JO9" s="270">
        <v>69.8386</v>
      </c>
      <c r="JP9" s="270">
        <v>53.467019999999998</v>
      </c>
      <c r="JQ9" s="270">
        <v>6.2712300000000001</v>
      </c>
      <c r="JR9" s="270">
        <v>9.1244099999999992</v>
      </c>
      <c r="JS9" s="270">
        <v>6.9854700000000003</v>
      </c>
      <c r="JT9" s="270">
        <v>0.81933999999999996</v>
      </c>
      <c r="JU9" s="268">
        <v>4.65252</v>
      </c>
      <c r="JV9" s="268">
        <v>2.76132</v>
      </c>
      <c r="JW9" s="268">
        <v>69.738339999999994</v>
      </c>
      <c r="JX9" s="268">
        <v>69.847819999999999</v>
      </c>
      <c r="JY9" s="268">
        <v>0.42038999999999999</v>
      </c>
      <c r="JZ9" s="268">
        <v>1.4640299999999999</v>
      </c>
      <c r="KA9" s="268">
        <v>0.42791000000000001</v>
      </c>
      <c r="KB9" s="268">
        <v>0.19128000000000001</v>
      </c>
      <c r="KC9" s="268">
        <v>2.9839999999999998E-2</v>
      </c>
      <c r="KD9" s="268">
        <v>2.989E-2</v>
      </c>
      <c r="KE9" s="268">
        <v>0.57487999999999995</v>
      </c>
      <c r="KF9" s="268">
        <v>2.6919999999999999E-2</v>
      </c>
      <c r="KG9" s="268">
        <v>0.15606999999999999</v>
      </c>
      <c r="KH9" s="268">
        <v>1374</v>
      </c>
      <c r="KI9" s="268">
        <v>6979</v>
      </c>
      <c r="KJ9" s="268">
        <v>6979</v>
      </c>
      <c r="KK9" s="268">
        <v>9028</v>
      </c>
      <c r="KL9" s="268">
        <v>45844</v>
      </c>
      <c r="KM9" s="268">
        <v>45844</v>
      </c>
      <c r="KN9" s="268">
        <v>77243</v>
      </c>
      <c r="KO9" s="268">
        <v>77243</v>
      </c>
      <c r="KP9" s="268">
        <v>2.3822700000000001</v>
      </c>
      <c r="KQ9" s="268">
        <v>15212</v>
      </c>
      <c r="KR9" s="268">
        <v>7.31351</v>
      </c>
      <c r="KS9" s="270">
        <v>2.4441299999999999</v>
      </c>
      <c r="KT9" s="270">
        <v>9.5199499999999997</v>
      </c>
      <c r="KU9" s="270">
        <v>0.49883</v>
      </c>
      <c r="KV9" s="270">
        <v>1.3355600000000001</v>
      </c>
      <c r="KW9" s="270">
        <v>13.79848</v>
      </c>
      <c r="KX9" s="270">
        <v>10.22695</v>
      </c>
      <c r="KY9" s="268">
        <v>1.9529799999999999</v>
      </c>
      <c r="KZ9" s="268">
        <v>0</v>
      </c>
      <c r="LA9" s="268">
        <v>1.91E-3</v>
      </c>
      <c r="LB9" s="268">
        <v>0.19958999999999999</v>
      </c>
      <c r="LC9" s="268">
        <v>4.6000000000000001E-4</v>
      </c>
      <c r="LD9" s="268">
        <v>0.14076</v>
      </c>
      <c r="LE9" s="268">
        <v>0.71474000000000004</v>
      </c>
      <c r="LF9" s="268">
        <v>4.4730100000000004</v>
      </c>
      <c r="LG9" s="268">
        <v>1.5885800000000001</v>
      </c>
      <c r="LH9" s="268">
        <v>0.24560999999999999</v>
      </c>
      <c r="LI9" s="268">
        <v>466</v>
      </c>
      <c r="LJ9" s="268">
        <v>1.06351</v>
      </c>
      <c r="LK9" s="270">
        <v>1.9319500000000001</v>
      </c>
      <c r="LL9" s="268">
        <v>158</v>
      </c>
      <c r="LM9" s="268">
        <v>154</v>
      </c>
      <c r="LN9" s="270">
        <v>13.35843</v>
      </c>
      <c r="LO9" s="270">
        <v>1.19953</v>
      </c>
      <c r="LP9" s="270">
        <v>0.81466000000000005</v>
      </c>
      <c r="LQ9" s="268">
        <v>0.30584</v>
      </c>
      <c r="LR9" s="268">
        <v>6.0229999999999999E-2</v>
      </c>
      <c r="LS9" s="268">
        <v>0.57398000000000005</v>
      </c>
      <c r="LT9" s="268">
        <v>85</v>
      </c>
      <c r="LU9" s="268">
        <v>85</v>
      </c>
      <c r="LV9" s="268">
        <v>1.68489</v>
      </c>
      <c r="LW9" s="268">
        <v>13369</v>
      </c>
      <c r="LX9" s="268">
        <v>36.148940000000003</v>
      </c>
      <c r="LY9" s="268">
        <v>7934</v>
      </c>
      <c r="LZ9" s="268">
        <v>5.5034200000000002</v>
      </c>
      <c r="MA9" s="268">
        <v>60.907040000000002</v>
      </c>
      <c r="MB9" s="268">
        <v>0.15223999999999999</v>
      </c>
      <c r="MC9" s="268">
        <v>1208</v>
      </c>
      <c r="MD9" s="268">
        <v>0.41976999999999998</v>
      </c>
      <c r="ME9" s="270">
        <v>0.43441000000000002</v>
      </c>
      <c r="MF9" s="268">
        <v>0.70726</v>
      </c>
      <c r="MG9" s="268">
        <v>7.6387200000000002</v>
      </c>
      <c r="MH9" s="268">
        <v>10.87275</v>
      </c>
      <c r="MI9" s="270">
        <v>4.8377100000000004</v>
      </c>
      <c r="MJ9" s="268">
        <v>24.38889</v>
      </c>
      <c r="MK9" s="270">
        <v>33438</v>
      </c>
      <c r="ML9" s="270">
        <v>25436</v>
      </c>
      <c r="MM9" s="268">
        <v>6.5740000000000007E-2</v>
      </c>
      <c r="MN9" s="268">
        <v>0.72751999999999994</v>
      </c>
      <c r="MO9" s="268">
        <v>0.11076</v>
      </c>
      <c r="MP9" s="268">
        <v>1.295E-2</v>
      </c>
      <c r="MQ9" s="268">
        <v>0.14327999999999999</v>
      </c>
      <c r="MR9" s="268">
        <v>2.181E-2</v>
      </c>
      <c r="MS9" s="269">
        <v>1</v>
      </c>
      <c r="MT9" s="269">
        <v>0.19693649999999999</v>
      </c>
      <c r="MU9" s="269">
        <v>0.80306350000000004</v>
      </c>
      <c r="MV9" s="269">
        <v>0.239315</v>
      </c>
      <c r="MW9" s="269">
        <v>0.76068500000000006</v>
      </c>
      <c r="MX9" s="269">
        <v>8.9796000000000001E-2</v>
      </c>
      <c r="MY9" s="269">
        <v>1.37331E-2</v>
      </c>
      <c r="MZ9" s="269">
        <v>0.18321470000000001</v>
      </c>
      <c r="NA9" s="269">
        <v>1.50782E-2</v>
      </c>
      <c r="NB9" s="269">
        <v>0.14462410000000001</v>
      </c>
      <c r="NC9" s="269">
        <v>6.0984700000000003E-2</v>
      </c>
      <c r="ND9" s="269">
        <v>0.58236509999999997</v>
      </c>
      <c r="NE9" s="269">
        <v>0.76557980000000003</v>
      </c>
      <c r="NF9" s="269">
        <v>3.6151200000000001E-2</v>
      </c>
      <c r="NG9" s="269">
        <v>0.68992779999999998</v>
      </c>
      <c r="NH9" s="269">
        <v>9.6790699999999993E-2</v>
      </c>
      <c r="NI9" s="269">
        <v>0.17713029999999999</v>
      </c>
      <c r="NJ9" s="270">
        <v>8002</v>
      </c>
      <c r="NK9" s="268">
        <v>6.4530900000000004</v>
      </c>
      <c r="NL9" s="268">
        <v>16602</v>
      </c>
      <c r="NM9" s="268">
        <v>16602</v>
      </c>
      <c r="NN9" s="268">
        <v>3269</v>
      </c>
      <c r="NO9" s="269">
        <v>0.67914730000000001</v>
      </c>
      <c r="NP9" s="269">
        <v>0.1529363</v>
      </c>
      <c r="NQ9" s="269">
        <v>0.16791639999999999</v>
      </c>
      <c r="NR9" s="268">
        <v>0.59804999999999997</v>
      </c>
      <c r="NS9" s="268">
        <v>1.90096</v>
      </c>
      <c r="NT9" s="268">
        <v>0.45493</v>
      </c>
      <c r="NU9" s="268">
        <v>25</v>
      </c>
      <c r="NV9" s="268">
        <v>5.7109899999999998</v>
      </c>
      <c r="NW9" s="268">
        <v>23</v>
      </c>
      <c r="NX9" s="268">
        <v>3.8786</v>
      </c>
      <c r="NY9" s="268">
        <v>0.34827999999999998</v>
      </c>
      <c r="NZ9" s="268">
        <v>0.33717999999999998</v>
      </c>
    </row>
    <row r="10" spans="1:390" ht="15" x14ac:dyDescent="0.25">
      <c r="A10" s="3" t="s">
        <v>2804</v>
      </c>
      <c r="B10" s="55" t="s">
        <v>4551</v>
      </c>
      <c r="C10" s="55" t="s">
        <v>4524</v>
      </c>
      <c r="D10" s="55" t="s">
        <v>4525</v>
      </c>
      <c r="E10" s="55" t="s">
        <v>3414</v>
      </c>
      <c r="F10" s="55" t="s">
        <v>4524</v>
      </c>
      <c r="G10" s="55" t="s">
        <v>1922</v>
      </c>
      <c r="H10" s="55" t="s">
        <v>422</v>
      </c>
      <c r="I10" s="55" t="s">
        <v>416</v>
      </c>
      <c r="J10" s="55" t="s">
        <v>494</v>
      </c>
      <c r="K10" s="55" t="s">
        <v>499</v>
      </c>
      <c r="L10" s="55" t="s">
        <v>4527</v>
      </c>
      <c r="M10" s="55" t="s">
        <v>507</v>
      </c>
      <c r="N10" s="55" t="s">
        <v>2303</v>
      </c>
      <c r="O10" s="268">
        <v>68160</v>
      </c>
      <c r="P10" s="55" t="s">
        <v>503</v>
      </c>
      <c r="Q10" s="268">
        <v>620</v>
      </c>
      <c r="R10" s="268">
        <v>51</v>
      </c>
      <c r="S10" s="268">
        <v>1936</v>
      </c>
      <c r="T10" s="268">
        <v>11694</v>
      </c>
      <c r="U10" s="268">
        <v>32</v>
      </c>
      <c r="V10" s="268">
        <v>22</v>
      </c>
      <c r="W10" s="268">
        <v>278</v>
      </c>
      <c r="X10" s="55" t="s">
        <v>3403</v>
      </c>
      <c r="Y10" s="55" t="s">
        <v>2206</v>
      </c>
      <c r="Z10" s="55" t="s">
        <v>2281</v>
      </c>
      <c r="AA10" s="55" t="s">
        <v>3418</v>
      </c>
      <c r="AB10" s="55" t="s">
        <v>3419</v>
      </c>
      <c r="AC10" s="55" t="s">
        <v>2206</v>
      </c>
      <c r="AD10" s="55" t="s">
        <v>2281</v>
      </c>
      <c r="AE10" s="55" t="s">
        <v>3418</v>
      </c>
      <c r="AF10" s="55" t="s">
        <v>3419</v>
      </c>
      <c r="AG10" s="55" t="s">
        <v>1924</v>
      </c>
      <c r="AH10" s="268">
        <v>1</v>
      </c>
      <c r="AI10" s="55" t="s">
        <v>3013</v>
      </c>
      <c r="AJ10" s="55" t="s">
        <v>2140</v>
      </c>
      <c r="AK10" s="55" t="s">
        <v>2385</v>
      </c>
      <c r="AL10" s="55" t="s">
        <v>2456</v>
      </c>
      <c r="AM10" s="55" t="s">
        <v>2533</v>
      </c>
      <c r="AN10" s="55" t="s">
        <v>2609</v>
      </c>
      <c r="AO10" s="55" t="s">
        <v>2674</v>
      </c>
      <c r="AP10" s="55" t="s">
        <v>2694</v>
      </c>
      <c r="AQ10" s="55" t="s">
        <v>2456</v>
      </c>
      <c r="AR10" s="55" t="s">
        <v>4552</v>
      </c>
      <c r="AS10" s="55" t="s">
        <v>2609</v>
      </c>
      <c r="AT10" s="55" t="s">
        <v>1470</v>
      </c>
      <c r="AU10" s="55" t="s">
        <v>4529</v>
      </c>
      <c r="AV10" s="55" t="s">
        <v>4529</v>
      </c>
      <c r="AW10" s="55" t="s">
        <v>4529</v>
      </c>
      <c r="AX10" s="55" t="s">
        <v>4530</v>
      </c>
      <c r="AY10" s="55" t="s">
        <v>4531</v>
      </c>
      <c r="AZ10" s="55" t="s">
        <v>554</v>
      </c>
      <c r="BA10" s="55" t="s">
        <v>554</v>
      </c>
      <c r="BB10" s="268">
        <v>1</v>
      </c>
      <c r="BC10" s="268">
        <v>7</v>
      </c>
      <c r="BD10" s="268">
        <v>0</v>
      </c>
      <c r="BE10" s="268">
        <v>3</v>
      </c>
      <c r="BF10" s="268">
        <v>11</v>
      </c>
      <c r="BG10" s="55" t="s">
        <v>3403</v>
      </c>
      <c r="BH10" s="268">
        <v>16295</v>
      </c>
      <c r="BI10" s="268">
        <v>2</v>
      </c>
      <c r="BJ10" s="268">
        <v>1</v>
      </c>
      <c r="BK10" s="268">
        <v>3</v>
      </c>
      <c r="BL10" s="268">
        <v>14.26</v>
      </c>
      <c r="BM10" s="268">
        <v>17.260000000000002</v>
      </c>
      <c r="BN10" s="269">
        <v>0.1158749</v>
      </c>
      <c r="BO10" s="270">
        <v>56650</v>
      </c>
      <c r="BP10" s="55" t="s">
        <v>3420</v>
      </c>
      <c r="BQ10" s="55" t="s">
        <v>3421</v>
      </c>
      <c r="BR10" s="270">
        <v>37125</v>
      </c>
      <c r="BS10" s="270">
        <v>7.35</v>
      </c>
      <c r="BT10" s="270">
        <v>9.35</v>
      </c>
      <c r="BU10" s="270">
        <v>11</v>
      </c>
      <c r="BV10" s="270">
        <v>902560</v>
      </c>
      <c r="BW10" s="270">
        <v>171008</v>
      </c>
      <c r="BX10" s="270">
        <v>324287</v>
      </c>
      <c r="BY10" s="270">
        <v>495295</v>
      </c>
      <c r="BZ10" s="270">
        <v>300188</v>
      </c>
      <c r="CA10" s="270">
        <v>22724</v>
      </c>
      <c r="CB10" s="270">
        <v>322912</v>
      </c>
      <c r="CC10" s="270">
        <v>0</v>
      </c>
      <c r="CD10" s="270">
        <v>0</v>
      </c>
      <c r="CE10" s="270">
        <v>0</v>
      </c>
      <c r="CF10" s="270">
        <v>84353</v>
      </c>
      <c r="CG10" s="272">
        <v>9.43494E-2</v>
      </c>
      <c r="CH10" s="270">
        <v>463028</v>
      </c>
      <c r="CI10" s="270">
        <v>154650</v>
      </c>
      <c r="CJ10" s="270">
        <v>617678</v>
      </c>
      <c r="CK10" s="270">
        <v>61179</v>
      </c>
      <c r="CL10" s="270">
        <v>0</v>
      </c>
      <c r="CM10" s="270">
        <v>23372</v>
      </c>
      <c r="CN10" s="270">
        <v>84551</v>
      </c>
      <c r="CO10" s="270">
        <v>246287</v>
      </c>
      <c r="CP10" s="270">
        <v>948516</v>
      </c>
      <c r="CQ10" s="279">
        <v>85156</v>
      </c>
      <c r="CR10" s="270">
        <v>0</v>
      </c>
      <c r="CS10" s="270">
        <v>18896</v>
      </c>
      <c r="CT10" s="270">
        <v>0</v>
      </c>
      <c r="CU10" s="270">
        <v>60000</v>
      </c>
      <c r="CV10" s="270">
        <v>78896</v>
      </c>
      <c r="CW10" s="270">
        <v>0</v>
      </c>
      <c r="CX10" s="288">
        <v>178684</v>
      </c>
      <c r="CY10" s="44">
        <v>44584</v>
      </c>
      <c r="CZ10" s="44">
        <v>35671</v>
      </c>
      <c r="DA10" s="44">
        <v>80255</v>
      </c>
      <c r="DB10" s="44">
        <v>25541</v>
      </c>
      <c r="DC10" s="44">
        <v>12859</v>
      </c>
      <c r="DD10" s="44">
        <v>38400</v>
      </c>
      <c r="DE10" s="291" t="s">
        <v>3403</v>
      </c>
      <c r="DF10" s="291" t="s">
        <v>3403</v>
      </c>
      <c r="DG10" s="291" t="s">
        <v>3403</v>
      </c>
      <c r="DH10" s="44">
        <v>118655</v>
      </c>
      <c r="DI10" s="55" t="s">
        <v>3403</v>
      </c>
      <c r="DJ10" s="268">
        <v>118655</v>
      </c>
      <c r="DK10" s="268">
        <v>19801</v>
      </c>
      <c r="DL10" s="268">
        <v>81</v>
      </c>
      <c r="DM10" s="268">
        <v>2001</v>
      </c>
      <c r="DN10" s="268">
        <v>3596</v>
      </c>
      <c r="DO10" s="268">
        <v>97</v>
      </c>
      <c r="DP10" s="268">
        <v>0</v>
      </c>
      <c r="DQ10" s="268">
        <v>67</v>
      </c>
      <c r="DR10" s="268">
        <v>67</v>
      </c>
      <c r="DS10" s="268">
        <v>0</v>
      </c>
      <c r="DT10" s="268">
        <v>28215</v>
      </c>
      <c r="DU10" s="55" t="s">
        <v>3403</v>
      </c>
      <c r="DV10" s="55" t="s">
        <v>3403</v>
      </c>
      <c r="DW10" s="268">
        <v>0</v>
      </c>
      <c r="DX10" s="268">
        <v>28215</v>
      </c>
      <c r="DY10" s="268">
        <v>1920</v>
      </c>
      <c r="DZ10" s="55" t="s">
        <v>3403</v>
      </c>
      <c r="EA10" s="55" t="s">
        <v>3403</v>
      </c>
      <c r="EB10" s="268">
        <v>92</v>
      </c>
      <c r="EC10" s="268">
        <v>2012</v>
      </c>
      <c r="ED10" s="268">
        <v>563</v>
      </c>
      <c r="EE10" s="55" t="s">
        <v>3403</v>
      </c>
      <c r="EF10" s="268">
        <v>3596</v>
      </c>
      <c r="EG10" s="268">
        <v>4159</v>
      </c>
      <c r="EH10" s="269">
        <v>4.3400599999999998E-2</v>
      </c>
      <c r="EI10" s="269">
        <v>4.5330000000000001E-4</v>
      </c>
      <c r="EJ10" s="269">
        <v>0.19244030000000001</v>
      </c>
      <c r="EK10" s="269">
        <v>0</v>
      </c>
      <c r="EL10" s="269">
        <v>0.1579045</v>
      </c>
      <c r="EM10" s="269">
        <v>3.7500000000000001E-4</v>
      </c>
      <c r="EN10" s="269">
        <v>0.66404940000000001</v>
      </c>
      <c r="EO10" s="269">
        <v>2.2458599999999999E-2</v>
      </c>
      <c r="EP10" s="269">
        <v>0.35190470000000001</v>
      </c>
      <c r="EQ10" s="268">
        <v>103</v>
      </c>
      <c r="ER10" s="281">
        <v>127293</v>
      </c>
      <c r="ES10" s="281">
        <v>44795</v>
      </c>
      <c r="ET10" s="268">
        <v>58944</v>
      </c>
      <c r="EU10" s="268">
        <v>8178</v>
      </c>
      <c r="EV10" s="268">
        <v>67122</v>
      </c>
      <c r="EW10" s="55" t="s">
        <v>3403</v>
      </c>
      <c r="EX10" s="55" t="s">
        <v>3403</v>
      </c>
      <c r="EY10" s="55" t="s">
        <v>3403</v>
      </c>
      <c r="EZ10" s="268">
        <v>39118</v>
      </c>
      <c r="FA10" s="268">
        <v>5677</v>
      </c>
      <c r="FB10" s="268">
        <v>44795</v>
      </c>
      <c r="FC10" s="268">
        <v>111917</v>
      </c>
      <c r="FD10" s="271">
        <v>123828</v>
      </c>
      <c r="FE10" s="268">
        <v>1288</v>
      </c>
      <c r="FF10" s="55" t="s">
        <v>3403</v>
      </c>
      <c r="FG10" s="268">
        <v>113205</v>
      </c>
      <c r="FH10" s="281">
        <v>3175</v>
      </c>
      <c r="FI10" s="281">
        <v>7387</v>
      </c>
      <c r="FJ10" s="55" t="s">
        <v>3403</v>
      </c>
      <c r="FK10" s="268">
        <v>10562</v>
      </c>
      <c r="FL10" s="268">
        <v>84</v>
      </c>
      <c r="FM10" s="268">
        <v>0</v>
      </c>
      <c r="FN10" s="268">
        <v>84</v>
      </c>
      <c r="FO10" s="268">
        <v>61</v>
      </c>
      <c r="FP10" s="268">
        <v>0</v>
      </c>
      <c r="FQ10" s="268">
        <v>61</v>
      </c>
      <c r="FR10" s="55" t="s">
        <v>3403</v>
      </c>
      <c r="FS10" s="268">
        <v>145</v>
      </c>
      <c r="FT10" s="268">
        <v>3236</v>
      </c>
      <c r="FU10" s="268">
        <v>12170</v>
      </c>
      <c r="FV10" s="268">
        <v>98082</v>
      </c>
      <c r="FW10" s="268">
        <v>0</v>
      </c>
      <c r="FX10" s="268">
        <v>17041</v>
      </c>
      <c r="FY10" s="55" t="s">
        <v>3403</v>
      </c>
      <c r="FZ10" s="55" t="s">
        <v>3403</v>
      </c>
      <c r="GA10" s="268">
        <v>14003</v>
      </c>
      <c r="GB10" s="268">
        <v>3518</v>
      </c>
      <c r="GC10" s="268">
        <v>17521</v>
      </c>
      <c r="GD10" s="268">
        <v>125303</v>
      </c>
      <c r="GE10" s="268">
        <v>3</v>
      </c>
      <c r="GF10" s="268">
        <v>0.81157000000000001</v>
      </c>
      <c r="GG10" s="268">
        <v>0.14598</v>
      </c>
      <c r="GH10" s="268">
        <v>23.428180000000001</v>
      </c>
      <c r="GI10" s="268">
        <v>32.183489999999999</v>
      </c>
      <c r="GJ10" s="268">
        <v>9.7076899999999995</v>
      </c>
      <c r="GK10" s="268">
        <v>310</v>
      </c>
      <c r="GL10" s="268">
        <v>5670</v>
      </c>
      <c r="GM10" s="268">
        <v>59</v>
      </c>
      <c r="GN10" s="268">
        <v>2975</v>
      </c>
      <c r="GO10" s="268">
        <v>112</v>
      </c>
      <c r="GP10" s="268">
        <v>18</v>
      </c>
      <c r="GQ10" s="268">
        <v>190</v>
      </c>
      <c r="GR10" s="268">
        <v>28</v>
      </c>
      <c r="GS10" s="268">
        <v>8</v>
      </c>
      <c r="GT10" s="268">
        <v>13</v>
      </c>
      <c r="GU10" s="268">
        <v>369</v>
      </c>
      <c r="GV10" s="268">
        <v>840</v>
      </c>
      <c r="GW10" s="268">
        <v>422</v>
      </c>
      <c r="GX10" s="268">
        <v>1262</v>
      </c>
      <c r="GY10" s="268">
        <v>95</v>
      </c>
      <c r="GZ10" s="268">
        <v>272</v>
      </c>
      <c r="HA10" s="268">
        <v>367</v>
      </c>
      <c r="HB10" s="268">
        <v>4735</v>
      </c>
      <c r="HC10" s="268">
        <v>2281</v>
      </c>
      <c r="HD10" s="268">
        <v>7016</v>
      </c>
      <c r="HE10" s="268">
        <v>8645</v>
      </c>
      <c r="HF10" s="55" t="s">
        <v>3403</v>
      </c>
      <c r="HG10" s="55" t="s">
        <v>3403</v>
      </c>
      <c r="HH10" s="55" t="s">
        <v>3403</v>
      </c>
      <c r="HI10" s="55" t="s">
        <v>3403</v>
      </c>
      <c r="HJ10" s="55" t="s">
        <v>5026</v>
      </c>
      <c r="HK10" s="55" t="s">
        <v>5026</v>
      </c>
      <c r="HL10" s="268">
        <v>11990</v>
      </c>
      <c r="HM10" s="268">
        <v>1</v>
      </c>
      <c r="HN10" s="268">
        <v>21</v>
      </c>
      <c r="HO10" s="268">
        <v>218</v>
      </c>
      <c r="HP10" s="268">
        <v>130</v>
      </c>
      <c r="HQ10" s="268">
        <v>120</v>
      </c>
      <c r="HR10" s="268">
        <v>1215</v>
      </c>
      <c r="HS10" s="268">
        <v>0</v>
      </c>
      <c r="HT10" s="268">
        <v>215</v>
      </c>
      <c r="HU10" s="268">
        <v>25</v>
      </c>
      <c r="HV10" s="268">
        <v>44</v>
      </c>
      <c r="HW10" s="268">
        <v>37283</v>
      </c>
      <c r="HX10" s="268">
        <v>2</v>
      </c>
      <c r="HY10" s="268">
        <v>65607</v>
      </c>
      <c r="HZ10" s="55" t="s">
        <v>3403</v>
      </c>
      <c r="IA10" s="55" t="s">
        <v>1924</v>
      </c>
      <c r="IB10" s="55" t="s">
        <v>2206</v>
      </c>
      <c r="IC10" s="55" t="s">
        <v>2281</v>
      </c>
      <c r="ID10" s="55" t="s">
        <v>3418</v>
      </c>
      <c r="IE10" s="55" t="s">
        <v>3419</v>
      </c>
      <c r="IF10" s="55" t="s">
        <v>2206</v>
      </c>
      <c r="IG10" s="55" t="s">
        <v>2281</v>
      </c>
      <c r="IH10" s="55" t="s">
        <v>3418</v>
      </c>
      <c r="II10" s="55" t="s">
        <v>3403</v>
      </c>
      <c r="IJ10" s="55" t="s">
        <v>2140</v>
      </c>
      <c r="IK10" s="55" t="s">
        <v>4553</v>
      </c>
      <c r="IL10" s="55" t="s">
        <v>4553</v>
      </c>
      <c r="IM10" s="55" t="s">
        <v>2674</v>
      </c>
      <c r="IN10" s="55" t="s">
        <v>2609</v>
      </c>
      <c r="IO10" s="268">
        <v>30457</v>
      </c>
      <c r="IP10" s="268">
        <v>19.5</v>
      </c>
      <c r="IQ10" s="55" t="s">
        <v>4554</v>
      </c>
      <c r="IR10" s="268">
        <v>16295</v>
      </c>
      <c r="IS10" s="268">
        <v>416</v>
      </c>
      <c r="IT10" s="55" t="s">
        <v>2378</v>
      </c>
      <c r="IU10" s="55" t="s">
        <v>37</v>
      </c>
      <c r="IV10" s="55" t="s">
        <v>1922</v>
      </c>
      <c r="IW10" s="55" t="s">
        <v>411</v>
      </c>
      <c r="IX10" s="268">
        <v>0</v>
      </c>
      <c r="IY10" s="55" t="s">
        <v>416</v>
      </c>
      <c r="IZ10" s="55" t="s">
        <v>1905</v>
      </c>
      <c r="JA10" s="55" t="s">
        <v>2298</v>
      </c>
      <c r="JB10" s="55" t="s">
        <v>503</v>
      </c>
      <c r="JC10" s="270">
        <v>7.4514399999999998</v>
      </c>
      <c r="JD10" s="270">
        <v>4.8524099999999999</v>
      </c>
      <c r="JE10" s="270">
        <v>0.66422000000000003</v>
      </c>
      <c r="JF10" s="270">
        <v>54.135950000000001</v>
      </c>
      <c r="JG10" s="270">
        <v>35.253579999999999</v>
      </c>
      <c r="JH10" s="270">
        <v>4.8256899999999998</v>
      </c>
      <c r="JI10" s="270">
        <v>7.5697799999999997</v>
      </c>
      <c r="JJ10" s="270">
        <v>4.9294700000000002</v>
      </c>
      <c r="JK10" s="270">
        <v>0.67476999999999998</v>
      </c>
      <c r="JL10" s="270">
        <v>79.108919999999998</v>
      </c>
      <c r="JM10" s="270">
        <v>51.516100000000002</v>
      </c>
      <c r="JN10" s="270">
        <v>7.0517899999999996</v>
      </c>
      <c r="JO10" s="270">
        <v>109.71845</v>
      </c>
      <c r="JP10" s="270">
        <v>71.449160000000006</v>
      </c>
      <c r="JQ10" s="270">
        <v>9.7803400000000007</v>
      </c>
      <c r="JR10" s="270">
        <v>21.174600000000002</v>
      </c>
      <c r="JS10" s="270">
        <v>13.78899</v>
      </c>
      <c r="JT10" s="270">
        <v>1.88751</v>
      </c>
      <c r="JU10" s="268">
        <v>1.8675600000000001</v>
      </c>
      <c r="JV10" s="268">
        <v>1.8383700000000001</v>
      </c>
      <c r="JW10" s="268">
        <v>0</v>
      </c>
      <c r="JX10" s="268">
        <v>12.270989999999999</v>
      </c>
      <c r="JY10" s="268">
        <v>0.17591000000000001</v>
      </c>
      <c r="JZ10" s="268">
        <v>0.65720000000000001</v>
      </c>
      <c r="KA10" s="268">
        <v>0.25706000000000001</v>
      </c>
      <c r="KB10" s="268">
        <v>0.12683</v>
      </c>
      <c r="KC10" s="268">
        <v>0</v>
      </c>
      <c r="KD10" s="268">
        <v>3.15E-3</v>
      </c>
      <c r="KE10" s="268">
        <v>0.54698999999999998</v>
      </c>
      <c r="KF10" s="268">
        <v>1.8519999999999998E-2</v>
      </c>
      <c r="KG10" s="268">
        <v>0.10292999999999999</v>
      </c>
      <c r="KH10" s="268">
        <v>694</v>
      </c>
      <c r="KI10" s="268">
        <v>5995</v>
      </c>
      <c r="KJ10" s="268">
        <v>3996</v>
      </c>
      <c r="KK10" s="268">
        <v>7259</v>
      </c>
      <c r="KL10" s="268">
        <v>62651</v>
      </c>
      <c r="KM10" s="268">
        <v>41767</v>
      </c>
      <c r="KN10" s="268">
        <v>42431</v>
      </c>
      <c r="KO10" s="268">
        <v>63646</v>
      </c>
      <c r="KP10" s="268">
        <v>0.71238999999999997</v>
      </c>
      <c r="KQ10" s="268">
        <v>7375</v>
      </c>
      <c r="KR10" s="268">
        <v>3.54569</v>
      </c>
      <c r="KS10" s="270">
        <v>4.7375600000000002</v>
      </c>
      <c r="KT10" s="270">
        <v>7.2666500000000003</v>
      </c>
      <c r="KU10" s="270">
        <v>0</v>
      </c>
      <c r="KV10" s="270">
        <v>1.2375700000000001</v>
      </c>
      <c r="KW10" s="270">
        <v>13.24178</v>
      </c>
      <c r="KX10" s="270">
        <v>9.0621799999999997</v>
      </c>
      <c r="KY10" s="268">
        <v>2.62154</v>
      </c>
      <c r="KZ10" s="268">
        <v>0</v>
      </c>
      <c r="LA10" s="268">
        <v>1.1900000000000001E-3</v>
      </c>
      <c r="LB10" s="268">
        <v>0.41394999999999998</v>
      </c>
      <c r="LC10" s="268">
        <v>9.7999999999999997E-4</v>
      </c>
      <c r="LD10" s="268">
        <v>0.11415</v>
      </c>
      <c r="LE10" s="268">
        <v>0.98509999999999998</v>
      </c>
      <c r="LF10" s="268">
        <v>4.6230200000000004</v>
      </c>
      <c r="LG10" s="268">
        <v>1.7408300000000001</v>
      </c>
      <c r="LH10" s="268">
        <v>0.20921000000000001</v>
      </c>
      <c r="LI10" s="268">
        <v>1610</v>
      </c>
      <c r="LJ10" s="268">
        <v>3.8239800000000002</v>
      </c>
      <c r="LK10" s="270">
        <v>3.6133700000000002</v>
      </c>
      <c r="LL10" s="268">
        <v>229</v>
      </c>
      <c r="LM10" s="268">
        <v>442</v>
      </c>
      <c r="LN10" s="270">
        <v>13.91602</v>
      </c>
      <c r="LO10" s="270">
        <v>1.24048</v>
      </c>
      <c r="LP10" s="270">
        <v>0.89758000000000004</v>
      </c>
      <c r="LQ10" s="268">
        <v>0.25323000000000001</v>
      </c>
      <c r="LR10" s="268">
        <v>2.9340000000000001E-2</v>
      </c>
      <c r="LS10" s="268">
        <v>0.81388000000000005</v>
      </c>
      <c r="LT10" s="268">
        <v>0</v>
      </c>
      <c r="LU10" s="268">
        <v>4</v>
      </c>
      <c r="LV10" s="268">
        <v>1.0158799999999999</v>
      </c>
      <c r="LW10" s="268">
        <v>2447</v>
      </c>
      <c r="LX10" s="268">
        <v>7.6896599999999999</v>
      </c>
      <c r="LY10" s="268">
        <v>2409</v>
      </c>
      <c r="LZ10" s="268">
        <v>0.73580999999999996</v>
      </c>
      <c r="MA10" s="268">
        <v>7.8117799999999997</v>
      </c>
      <c r="MB10" s="268">
        <v>9.5689999999999997E-2</v>
      </c>
      <c r="MC10" s="268">
        <v>230</v>
      </c>
      <c r="MD10" s="268">
        <v>1.4037200000000001</v>
      </c>
      <c r="ME10" s="270">
        <v>0.67476999999999998</v>
      </c>
      <c r="MF10" s="268">
        <v>1.4260200000000001</v>
      </c>
      <c r="MG10" s="268">
        <v>23.906980000000001</v>
      </c>
      <c r="MH10" s="268">
        <v>7.2651700000000003</v>
      </c>
      <c r="MI10" s="270">
        <v>7.5697799999999997</v>
      </c>
      <c r="MJ10" s="268">
        <v>28.487760000000002</v>
      </c>
      <c r="MK10" s="270">
        <v>35786</v>
      </c>
      <c r="ML10" s="270">
        <v>26826</v>
      </c>
      <c r="MM10" s="268">
        <v>0.13558999999999999</v>
      </c>
      <c r="MN10" s="268">
        <v>1.43953</v>
      </c>
      <c r="MO10" s="268">
        <v>0.13775000000000001</v>
      </c>
      <c r="MP10" s="268">
        <v>1.5709999999999998E-2</v>
      </c>
      <c r="MQ10" s="268">
        <v>0.16681000000000001</v>
      </c>
      <c r="MR10" s="268">
        <v>1.5959999999999998E-2</v>
      </c>
      <c r="MS10" s="269">
        <v>0.66666669999999995</v>
      </c>
      <c r="MT10" s="269">
        <v>0.1738123</v>
      </c>
      <c r="MU10" s="269">
        <v>0.82618769999999997</v>
      </c>
      <c r="MV10" s="269">
        <v>0.25037320000000002</v>
      </c>
      <c r="MW10" s="269">
        <v>0.74962680000000004</v>
      </c>
      <c r="MX10" s="269">
        <v>8.9140300000000006E-2</v>
      </c>
      <c r="MY10" s="269">
        <v>0</v>
      </c>
      <c r="MZ10" s="269">
        <v>0.1630442</v>
      </c>
      <c r="NA10" s="269">
        <v>2.4640599999999999E-2</v>
      </c>
      <c r="NB10" s="269">
        <v>0.25965510000000003</v>
      </c>
      <c r="NC10" s="269">
        <v>6.4499699999999993E-2</v>
      </c>
      <c r="ND10" s="269">
        <v>0.4881605</v>
      </c>
      <c r="NE10" s="269">
        <v>0.65120460000000002</v>
      </c>
      <c r="NF10" s="269">
        <v>0</v>
      </c>
      <c r="NG10" s="269">
        <v>0.5487668</v>
      </c>
      <c r="NH10" s="269">
        <v>9.3459700000000007E-2</v>
      </c>
      <c r="NI10" s="269">
        <v>0.35777340000000002</v>
      </c>
      <c r="NJ10" s="270">
        <v>8960</v>
      </c>
      <c r="NK10" s="268">
        <v>7.1515899999999997</v>
      </c>
      <c r="NL10" s="268">
        <v>22720</v>
      </c>
      <c r="NM10" s="268">
        <v>34080</v>
      </c>
      <c r="NN10" s="268">
        <v>3949</v>
      </c>
      <c r="NO10" s="269">
        <v>0.72357510000000003</v>
      </c>
      <c r="NP10" s="269">
        <v>0</v>
      </c>
      <c r="NQ10" s="269">
        <v>0.27642489999999997</v>
      </c>
      <c r="NR10" s="268">
        <v>0.27490999999999999</v>
      </c>
      <c r="NS10" s="268">
        <v>0.82310000000000005</v>
      </c>
      <c r="NT10" s="268">
        <v>0.20608000000000001</v>
      </c>
      <c r="NU10" s="268">
        <v>0</v>
      </c>
      <c r="NV10" s="268">
        <v>2.08066</v>
      </c>
      <c r="NW10" s="268">
        <v>5</v>
      </c>
      <c r="NX10" s="268">
        <v>1.50552</v>
      </c>
      <c r="NY10" s="268">
        <v>0.13420000000000001</v>
      </c>
      <c r="NZ10" s="268">
        <v>0.14104</v>
      </c>
    </row>
    <row r="11" spans="1:390" ht="15" x14ac:dyDescent="0.25">
      <c r="A11" s="3" t="s">
        <v>2805</v>
      </c>
      <c r="B11" s="55" t="s">
        <v>4555</v>
      </c>
      <c r="C11" s="55" t="s">
        <v>4524</v>
      </c>
      <c r="D11" s="55" t="s">
        <v>4525</v>
      </c>
      <c r="E11" s="55" t="s">
        <v>3414</v>
      </c>
      <c r="F11" s="55" t="s">
        <v>4524</v>
      </c>
      <c r="G11" s="55" t="s">
        <v>1925</v>
      </c>
      <c r="H11" s="55" t="s">
        <v>423</v>
      </c>
      <c r="I11" s="55" t="s">
        <v>416</v>
      </c>
      <c r="J11" s="55" t="s">
        <v>493</v>
      </c>
      <c r="K11" s="55" t="s">
        <v>499</v>
      </c>
      <c r="L11" s="55" t="s">
        <v>4527</v>
      </c>
      <c r="M11" s="55" t="s">
        <v>505</v>
      </c>
      <c r="N11" s="55" t="s">
        <v>2303</v>
      </c>
      <c r="O11" s="268">
        <v>35146</v>
      </c>
      <c r="P11" s="55" t="s">
        <v>503</v>
      </c>
      <c r="Q11" s="268">
        <v>169</v>
      </c>
      <c r="R11" s="268">
        <v>31</v>
      </c>
      <c r="S11" s="268">
        <v>725</v>
      </c>
      <c r="T11" s="268">
        <v>3652</v>
      </c>
      <c r="U11" s="268">
        <v>48</v>
      </c>
      <c r="V11" s="268">
        <v>7</v>
      </c>
      <c r="W11" s="268">
        <v>61</v>
      </c>
      <c r="X11" s="55" t="s">
        <v>3403</v>
      </c>
      <c r="Y11" s="55" t="s">
        <v>2207</v>
      </c>
      <c r="Z11" s="55" t="s">
        <v>2331</v>
      </c>
      <c r="AA11" s="55" t="s">
        <v>3422</v>
      </c>
      <c r="AB11" s="55" t="s">
        <v>3423</v>
      </c>
      <c r="AC11" s="55" t="s">
        <v>2315</v>
      </c>
      <c r="AD11" s="55" t="s">
        <v>2331</v>
      </c>
      <c r="AE11" s="55" t="s">
        <v>3422</v>
      </c>
      <c r="AF11" s="55" t="s">
        <v>3423</v>
      </c>
      <c r="AG11" s="55" t="s">
        <v>1927</v>
      </c>
      <c r="AH11" s="268">
        <v>1</v>
      </c>
      <c r="AI11" s="55" t="s">
        <v>2135</v>
      </c>
      <c r="AJ11" s="55" t="s">
        <v>2141</v>
      </c>
      <c r="AK11" s="55" t="s">
        <v>2386</v>
      </c>
      <c r="AL11" s="55" t="s">
        <v>2457</v>
      </c>
      <c r="AM11" s="55" t="s">
        <v>2534</v>
      </c>
      <c r="AN11" s="55" t="s">
        <v>2610</v>
      </c>
      <c r="AO11" s="55" t="s">
        <v>2386</v>
      </c>
      <c r="AP11" s="55" t="s">
        <v>2694</v>
      </c>
      <c r="AQ11" s="55" t="s">
        <v>4556</v>
      </c>
      <c r="AR11" s="55" t="s">
        <v>2534</v>
      </c>
      <c r="AS11" s="55" t="s">
        <v>2610</v>
      </c>
      <c r="AT11" s="55" t="s">
        <v>3424</v>
      </c>
      <c r="AU11" s="55" t="s">
        <v>4529</v>
      </c>
      <c r="AV11" s="55" t="s">
        <v>4529</v>
      </c>
      <c r="AW11" s="55" t="s">
        <v>4529</v>
      </c>
      <c r="AX11" s="55" t="s">
        <v>4530</v>
      </c>
      <c r="AY11" s="55" t="s">
        <v>4531</v>
      </c>
      <c r="AZ11" s="55" t="s">
        <v>554</v>
      </c>
      <c r="BA11" s="55" t="s">
        <v>554</v>
      </c>
      <c r="BB11" s="268">
        <v>1</v>
      </c>
      <c r="BC11" s="268">
        <v>2</v>
      </c>
      <c r="BD11" s="268">
        <v>1</v>
      </c>
      <c r="BE11" s="268">
        <v>1</v>
      </c>
      <c r="BF11" s="268">
        <v>5</v>
      </c>
      <c r="BG11" s="55" t="s">
        <v>3403</v>
      </c>
      <c r="BH11" s="268">
        <v>6865</v>
      </c>
      <c r="BI11" s="268">
        <v>1</v>
      </c>
      <c r="BJ11" s="268">
        <v>0</v>
      </c>
      <c r="BK11" s="268">
        <v>1</v>
      </c>
      <c r="BL11" s="268">
        <v>9.26</v>
      </c>
      <c r="BM11" s="268">
        <v>10.26</v>
      </c>
      <c r="BN11" s="269">
        <v>9.7465899999999994E-2</v>
      </c>
      <c r="BO11" s="270">
        <v>55620</v>
      </c>
      <c r="BP11" s="55" t="s">
        <v>3425</v>
      </c>
      <c r="BQ11" s="55" t="s">
        <v>3426</v>
      </c>
      <c r="BR11" s="270">
        <v>36457</v>
      </c>
      <c r="BS11" s="270">
        <v>11.53</v>
      </c>
      <c r="BT11" s="270">
        <v>13.84</v>
      </c>
      <c r="BU11" s="55" t="s">
        <v>3403</v>
      </c>
      <c r="BV11" s="270">
        <v>497665</v>
      </c>
      <c r="BW11" s="270">
        <v>12500</v>
      </c>
      <c r="BX11" s="270">
        <v>376106</v>
      </c>
      <c r="BY11" s="270">
        <v>388606</v>
      </c>
      <c r="BZ11" s="270">
        <v>96059</v>
      </c>
      <c r="CA11" s="270">
        <v>0</v>
      </c>
      <c r="CB11" s="270">
        <v>96059</v>
      </c>
      <c r="CC11" s="270">
        <v>10000</v>
      </c>
      <c r="CD11" s="270">
        <v>0</v>
      </c>
      <c r="CE11" s="270">
        <v>10000</v>
      </c>
      <c r="CF11" s="270">
        <v>3000</v>
      </c>
      <c r="CG11" s="272">
        <v>0</v>
      </c>
      <c r="CH11" s="270">
        <v>321058</v>
      </c>
      <c r="CI11" s="270">
        <v>113457</v>
      </c>
      <c r="CJ11" s="270">
        <v>434515</v>
      </c>
      <c r="CK11" s="270">
        <v>21582</v>
      </c>
      <c r="CL11" s="270">
        <v>600</v>
      </c>
      <c r="CM11" s="270">
        <v>2045</v>
      </c>
      <c r="CN11" s="270">
        <v>24227</v>
      </c>
      <c r="CO11" s="270">
        <v>27627</v>
      </c>
      <c r="CP11" s="270">
        <v>486369</v>
      </c>
      <c r="CQ11" s="279">
        <v>0</v>
      </c>
      <c r="CR11" s="270">
        <v>0</v>
      </c>
      <c r="CS11" s="270">
        <v>0</v>
      </c>
      <c r="CT11" s="270">
        <v>0</v>
      </c>
      <c r="CU11" s="270">
        <v>0</v>
      </c>
      <c r="CV11" s="270">
        <v>0</v>
      </c>
      <c r="CW11" s="270">
        <v>0</v>
      </c>
      <c r="CX11" s="288">
        <v>96767</v>
      </c>
      <c r="CY11" s="44">
        <v>24621</v>
      </c>
      <c r="CZ11" s="44">
        <v>14889</v>
      </c>
      <c r="DA11" s="44">
        <v>39510</v>
      </c>
      <c r="DB11" s="44">
        <v>10714</v>
      </c>
      <c r="DC11" s="44">
        <v>4619</v>
      </c>
      <c r="DD11" s="44">
        <v>15333</v>
      </c>
      <c r="DE11" s="291" t="s">
        <v>3403</v>
      </c>
      <c r="DF11" s="291" t="s">
        <v>3403</v>
      </c>
      <c r="DG11" s="291" t="s">
        <v>3403</v>
      </c>
      <c r="DH11" s="44">
        <v>54843</v>
      </c>
      <c r="DI11" s="55" t="s">
        <v>3403</v>
      </c>
      <c r="DJ11" s="268">
        <v>54843</v>
      </c>
      <c r="DK11" s="268">
        <v>726</v>
      </c>
      <c r="DL11" s="268">
        <v>37</v>
      </c>
      <c r="DM11" s="268">
        <v>1342</v>
      </c>
      <c r="DN11" s="268">
        <v>4016</v>
      </c>
      <c r="DO11" s="268">
        <v>5038</v>
      </c>
      <c r="DP11" s="268">
        <v>0</v>
      </c>
      <c r="DQ11" s="268">
        <v>67</v>
      </c>
      <c r="DR11" s="268">
        <v>67</v>
      </c>
      <c r="DS11" s="268">
        <v>0</v>
      </c>
      <c r="DT11" s="268">
        <v>28215</v>
      </c>
      <c r="DU11" s="55" t="s">
        <v>3403</v>
      </c>
      <c r="DV11" s="55" t="s">
        <v>3403</v>
      </c>
      <c r="DW11" s="268">
        <v>0</v>
      </c>
      <c r="DX11" s="268">
        <v>28215</v>
      </c>
      <c r="DY11" s="268">
        <v>1920</v>
      </c>
      <c r="DZ11" s="55" t="s">
        <v>3403</v>
      </c>
      <c r="EA11" s="55" t="s">
        <v>3403</v>
      </c>
      <c r="EB11" s="268">
        <v>0</v>
      </c>
      <c r="EC11" s="268">
        <v>1920</v>
      </c>
      <c r="ED11" s="268">
        <v>563</v>
      </c>
      <c r="EE11" s="55" t="s">
        <v>3403</v>
      </c>
      <c r="EF11" s="268">
        <v>0</v>
      </c>
      <c r="EG11" s="268">
        <v>563</v>
      </c>
      <c r="EH11" s="269">
        <v>4.7319899999999998E-2</v>
      </c>
      <c r="EI11" s="269">
        <v>3.8240000000000003E-4</v>
      </c>
      <c r="EJ11" s="269">
        <v>0.31723620000000002</v>
      </c>
      <c r="EK11" s="269">
        <v>0</v>
      </c>
      <c r="EL11" s="269">
        <v>0.29157670000000002</v>
      </c>
      <c r="EM11" s="269">
        <v>6.9240000000000002E-4</v>
      </c>
      <c r="EN11" s="269">
        <v>0.56675310000000001</v>
      </c>
      <c r="EO11" s="269">
        <v>3.3709799999999998E-2</v>
      </c>
      <c r="EP11" s="269">
        <v>0.20865149999999999</v>
      </c>
      <c r="EQ11" s="268">
        <v>38</v>
      </c>
      <c r="ER11" s="281">
        <v>65746</v>
      </c>
      <c r="ES11" s="281">
        <v>13718</v>
      </c>
      <c r="ET11" s="268">
        <v>38565</v>
      </c>
      <c r="EU11" s="268">
        <v>6375</v>
      </c>
      <c r="EV11" s="268">
        <v>44940</v>
      </c>
      <c r="EW11" s="55" t="s">
        <v>3403</v>
      </c>
      <c r="EX11" s="55" t="s">
        <v>3403</v>
      </c>
      <c r="EY11" s="55" t="s">
        <v>3403</v>
      </c>
      <c r="EZ11" s="268">
        <v>12009</v>
      </c>
      <c r="FA11" s="268">
        <v>1709</v>
      </c>
      <c r="FB11" s="268">
        <v>13718</v>
      </c>
      <c r="FC11" s="268">
        <v>58658</v>
      </c>
      <c r="FD11" s="271">
        <v>65730</v>
      </c>
      <c r="FE11" s="268">
        <v>1619</v>
      </c>
      <c r="FF11" s="55" t="s">
        <v>3403</v>
      </c>
      <c r="FG11" s="268">
        <v>60277</v>
      </c>
      <c r="FH11" s="281">
        <v>1342</v>
      </c>
      <c r="FI11" s="281">
        <v>4016</v>
      </c>
      <c r="FJ11" s="55" t="s">
        <v>3403</v>
      </c>
      <c r="FK11" s="268">
        <v>5358</v>
      </c>
      <c r="FL11" s="268">
        <v>16</v>
      </c>
      <c r="FM11" s="268">
        <v>0</v>
      </c>
      <c r="FN11" s="268">
        <v>16</v>
      </c>
      <c r="FO11" s="268">
        <v>96</v>
      </c>
      <c r="FP11" s="268">
        <v>-1</v>
      </c>
      <c r="FQ11" s="268">
        <v>95</v>
      </c>
      <c r="FR11" s="55" t="s">
        <v>3403</v>
      </c>
      <c r="FS11" s="268">
        <v>111</v>
      </c>
      <c r="FT11" s="268">
        <v>1437</v>
      </c>
      <c r="FU11" s="268">
        <v>37016</v>
      </c>
      <c r="FV11" s="268">
        <v>20815</v>
      </c>
      <c r="FW11" s="268">
        <v>3450</v>
      </c>
      <c r="FX11" s="268">
        <v>4465</v>
      </c>
      <c r="FY11" s="55" t="s">
        <v>3403</v>
      </c>
      <c r="FZ11" s="55" t="s">
        <v>3403</v>
      </c>
      <c r="GA11" s="268">
        <v>13822</v>
      </c>
      <c r="GB11" s="268">
        <v>5026</v>
      </c>
      <c r="GC11" s="268">
        <v>18848</v>
      </c>
      <c r="GD11" s="268">
        <v>63417</v>
      </c>
      <c r="GE11" s="268">
        <v>1</v>
      </c>
      <c r="GF11" s="268">
        <v>0.70321</v>
      </c>
      <c r="GG11" s="268">
        <v>0.27494000000000002</v>
      </c>
      <c r="GH11" s="268">
        <v>17.67991</v>
      </c>
      <c r="GI11" s="268">
        <v>16.230550000000001</v>
      </c>
      <c r="GJ11" s="268">
        <v>25.90588</v>
      </c>
      <c r="GK11" s="268">
        <v>205</v>
      </c>
      <c r="GL11" s="268">
        <v>2158</v>
      </c>
      <c r="GM11" s="268">
        <v>248</v>
      </c>
      <c r="GN11" s="268">
        <v>5851</v>
      </c>
      <c r="GO11" s="268">
        <v>33</v>
      </c>
      <c r="GP11" s="268">
        <v>52</v>
      </c>
      <c r="GQ11" s="268">
        <v>151</v>
      </c>
      <c r="GR11" s="268">
        <v>196</v>
      </c>
      <c r="GS11" s="268">
        <v>21</v>
      </c>
      <c r="GT11" s="268">
        <v>0</v>
      </c>
      <c r="GU11" s="268">
        <v>453</v>
      </c>
      <c r="GV11" s="268">
        <v>749</v>
      </c>
      <c r="GW11" s="268">
        <v>1453</v>
      </c>
      <c r="GX11" s="268">
        <v>2202</v>
      </c>
      <c r="GY11" s="268">
        <v>175</v>
      </c>
      <c r="GZ11" s="268">
        <v>0</v>
      </c>
      <c r="HA11" s="268">
        <v>175</v>
      </c>
      <c r="HB11" s="268">
        <v>1234</v>
      </c>
      <c r="HC11" s="268">
        <v>4398</v>
      </c>
      <c r="HD11" s="268">
        <v>5632</v>
      </c>
      <c r="HE11" s="268">
        <v>8009</v>
      </c>
      <c r="HF11" s="55" t="s">
        <v>3403</v>
      </c>
      <c r="HG11" s="55" t="s">
        <v>3403</v>
      </c>
      <c r="HH11" s="268">
        <v>7</v>
      </c>
      <c r="HI11" s="268">
        <v>19</v>
      </c>
      <c r="HJ11" s="55" t="s">
        <v>5026</v>
      </c>
      <c r="HK11" s="55" t="s">
        <v>5026</v>
      </c>
      <c r="HL11" s="268">
        <v>5018</v>
      </c>
      <c r="HM11" s="268">
        <v>2</v>
      </c>
      <c r="HN11" s="268">
        <v>21</v>
      </c>
      <c r="HO11" s="268">
        <v>347</v>
      </c>
      <c r="HP11" s="268">
        <v>85</v>
      </c>
      <c r="HQ11" s="268">
        <v>82</v>
      </c>
      <c r="HR11" s="268">
        <v>3108</v>
      </c>
      <c r="HS11" s="268">
        <v>0</v>
      </c>
      <c r="HT11" s="268">
        <v>12</v>
      </c>
      <c r="HU11" s="268">
        <v>12</v>
      </c>
      <c r="HV11" s="268">
        <v>15</v>
      </c>
      <c r="HW11" s="268">
        <v>37801</v>
      </c>
      <c r="HX11" s="268">
        <v>1</v>
      </c>
      <c r="HY11" s="268">
        <v>50744</v>
      </c>
      <c r="HZ11" s="55" t="s">
        <v>3403</v>
      </c>
      <c r="IA11" s="55" t="s">
        <v>1927</v>
      </c>
      <c r="IB11" s="55" t="s">
        <v>2207</v>
      </c>
      <c r="IC11" s="55" t="s">
        <v>2331</v>
      </c>
      <c r="ID11" s="55" t="s">
        <v>3422</v>
      </c>
      <c r="IE11" s="55" t="s">
        <v>3423</v>
      </c>
      <c r="IF11" s="55" t="s">
        <v>2315</v>
      </c>
      <c r="IG11" s="55" t="s">
        <v>2331</v>
      </c>
      <c r="IH11" s="55" t="s">
        <v>3422</v>
      </c>
      <c r="II11" s="55" t="s">
        <v>3423</v>
      </c>
      <c r="IJ11" s="55" t="s">
        <v>2141</v>
      </c>
      <c r="IK11" s="55" t="s">
        <v>4557</v>
      </c>
      <c r="IL11" s="55" t="s">
        <v>3403</v>
      </c>
      <c r="IM11" s="55" t="s">
        <v>2386</v>
      </c>
      <c r="IN11" s="55" t="s">
        <v>2610</v>
      </c>
      <c r="IO11" s="268">
        <v>15132</v>
      </c>
      <c r="IP11" s="268">
        <v>10.26</v>
      </c>
      <c r="IQ11" s="55" t="s">
        <v>4558</v>
      </c>
      <c r="IR11" s="268">
        <v>6865</v>
      </c>
      <c r="IS11" s="268">
        <v>201</v>
      </c>
      <c r="IT11" s="55" t="s">
        <v>2134</v>
      </c>
      <c r="IU11" s="55" t="s">
        <v>39</v>
      </c>
      <c r="IV11" s="55" t="s">
        <v>1925</v>
      </c>
      <c r="IW11" s="55" t="s">
        <v>411</v>
      </c>
      <c r="IX11" s="268">
        <v>0</v>
      </c>
      <c r="IY11" s="55" t="s">
        <v>416</v>
      </c>
      <c r="IZ11" s="55" t="s">
        <v>2311</v>
      </c>
      <c r="JA11" s="55" t="s">
        <v>2298</v>
      </c>
      <c r="JB11" s="55" t="s">
        <v>503</v>
      </c>
      <c r="JC11" s="270">
        <v>7.3977000000000004</v>
      </c>
      <c r="JD11" s="270">
        <v>6.609</v>
      </c>
      <c r="JE11" s="270">
        <v>0.36848999999999998</v>
      </c>
      <c r="JF11" s="270">
        <v>25.80481</v>
      </c>
      <c r="JG11" s="270">
        <v>23.053640000000001</v>
      </c>
      <c r="JH11" s="270">
        <v>1.28539</v>
      </c>
      <c r="JI11" s="270">
        <v>7.6693800000000003</v>
      </c>
      <c r="JJ11" s="270">
        <v>6.8517099999999997</v>
      </c>
      <c r="JK11" s="270">
        <v>0.38202999999999998</v>
      </c>
      <c r="JL11" s="270">
        <v>96.924869999999999</v>
      </c>
      <c r="JM11" s="270">
        <v>86.591269999999994</v>
      </c>
      <c r="JN11" s="270">
        <v>4.8280200000000004</v>
      </c>
      <c r="JO11" s="270">
        <v>60.727809999999998</v>
      </c>
      <c r="JP11" s="270">
        <v>54.253340000000001</v>
      </c>
      <c r="JQ11" s="270">
        <v>3.0249700000000002</v>
      </c>
      <c r="JR11" s="270">
        <v>35.454799999999999</v>
      </c>
      <c r="JS11" s="270">
        <v>31.674810000000001</v>
      </c>
      <c r="JT11" s="270">
        <v>1.76607</v>
      </c>
      <c r="JU11" s="268">
        <v>1.8706499999999999</v>
      </c>
      <c r="JV11" s="268">
        <v>1.8043899999999999</v>
      </c>
      <c r="JW11" s="268">
        <v>0</v>
      </c>
      <c r="JX11" s="268">
        <v>0.63666999999999996</v>
      </c>
      <c r="JY11" s="268">
        <v>0.14277999999999999</v>
      </c>
      <c r="JZ11" s="268">
        <v>0.39030999999999999</v>
      </c>
      <c r="KA11" s="268">
        <v>0.53627999999999998</v>
      </c>
      <c r="KB11" s="268">
        <v>0.22788</v>
      </c>
      <c r="KC11" s="268">
        <v>0</v>
      </c>
      <c r="KD11" s="268">
        <v>3.4000000000000002E-4</v>
      </c>
      <c r="KE11" s="268">
        <v>1.0755399999999999</v>
      </c>
      <c r="KF11" s="268">
        <v>6.2649999999999997E-2</v>
      </c>
      <c r="KG11" s="268">
        <v>0.16025</v>
      </c>
      <c r="KH11" s="268">
        <v>489</v>
      </c>
      <c r="KI11" s="268">
        <v>5018</v>
      </c>
      <c r="KJ11" s="268">
        <v>5018</v>
      </c>
      <c r="KK11" s="268">
        <v>6180</v>
      </c>
      <c r="KL11" s="268">
        <v>63417</v>
      </c>
      <c r="KM11" s="268">
        <v>63417</v>
      </c>
      <c r="KN11" s="268">
        <v>65746</v>
      </c>
      <c r="KO11" s="268">
        <v>65746</v>
      </c>
      <c r="KP11" s="268">
        <v>0.67942999999999998</v>
      </c>
      <c r="KQ11" s="268">
        <v>6407</v>
      </c>
      <c r="KR11" s="268">
        <v>3.0807699999999998</v>
      </c>
      <c r="KS11" s="270">
        <v>2.7331400000000001</v>
      </c>
      <c r="KT11" s="270">
        <v>11.05691</v>
      </c>
      <c r="KU11" s="270">
        <v>0.28453000000000001</v>
      </c>
      <c r="KV11" s="270">
        <v>8.5360000000000005E-2</v>
      </c>
      <c r="KW11" s="270">
        <v>14.159929999999999</v>
      </c>
      <c r="KX11" s="270">
        <v>12.36314</v>
      </c>
      <c r="KY11" s="268">
        <v>2.7532899999999998</v>
      </c>
      <c r="KZ11" s="268">
        <v>0</v>
      </c>
      <c r="LA11" s="268">
        <v>1.0499999999999999E-3</v>
      </c>
      <c r="LB11" s="268">
        <v>0.80279</v>
      </c>
      <c r="LC11" s="268">
        <v>1.91E-3</v>
      </c>
      <c r="LD11" s="268">
        <v>5.3060000000000003E-2</v>
      </c>
      <c r="LE11" s="268">
        <v>0.54435</v>
      </c>
      <c r="LF11" s="268">
        <v>1.9630700000000001</v>
      </c>
      <c r="LG11" s="268">
        <v>1.56043</v>
      </c>
      <c r="LH11" s="268">
        <v>0.26346999999999998</v>
      </c>
      <c r="LI11" s="268">
        <v>1496</v>
      </c>
      <c r="LJ11" s="268">
        <v>3.5547499999999999</v>
      </c>
      <c r="LK11" s="270">
        <v>0.78605999999999998</v>
      </c>
      <c r="LL11" s="268">
        <v>173</v>
      </c>
      <c r="LM11" s="268">
        <v>242</v>
      </c>
      <c r="LN11" s="270">
        <v>13.83853</v>
      </c>
      <c r="LO11" s="270">
        <v>0.68932000000000004</v>
      </c>
      <c r="LP11" s="270">
        <v>0.61407</v>
      </c>
      <c r="LQ11" s="268">
        <v>0.29193000000000002</v>
      </c>
      <c r="LR11" s="268">
        <v>2.845E-2</v>
      </c>
      <c r="LS11" s="268">
        <v>0.49130000000000001</v>
      </c>
      <c r="LT11" s="268">
        <v>0</v>
      </c>
      <c r="LU11" s="268">
        <v>0</v>
      </c>
      <c r="LV11" s="268">
        <v>1.0367299999999999</v>
      </c>
      <c r="LW11" s="268">
        <v>1264</v>
      </c>
      <c r="LX11" s="268">
        <v>9.2377300000000009</v>
      </c>
      <c r="LY11" s="268">
        <v>1219</v>
      </c>
      <c r="LZ11" s="268">
        <v>0.73094999999999999</v>
      </c>
      <c r="MA11" s="268">
        <v>9.5769800000000007</v>
      </c>
      <c r="MB11" s="268">
        <v>7.9130000000000006E-2</v>
      </c>
      <c r="MC11" s="268">
        <v>96</v>
      </c>
      <c r="MD11" s="268">
        <v>1.47183</v>
      </c>
      <c r="ME11" s="270">
        <v>0.38202999999999998</v>
      </c>
      <c r="MF11" s="268">
        <v>1.5258799999999999</v>
      </c>
      <c r="MG11" s="268">
        <v>19.532810000000001</v>
      </c>
      <c r="MH11" s="268">
        <v>3.4882200000000001</v>
      </c>
      <c r="MI11" s="270">
        <v>7.6693800000000003</v>
      </c>
      <c r="MJ11" s="268">
        <v>26.403849999999998</v>
      </c>
      <c r="MK11" s="270">
        <v>42350</v>
      </c>
      <c r="ML11" s="270">
        <v>31292</v>
      </c>
      <c r="MM11" s="268">
        <v>0.15606</v>
      </c>
      <c r="MN11" s="268">
        <v>2.0446399999999998</v>
      </c>
      <c r="MO11" s="268">
        <v>0.16178999999999999</v>
      </c>
      <c r="MP11" s="268">
        <v>1.521E-2</v>
      </c>
      <c r="MQ11" s="268">
        <v>0.19928000000000001</v>
      </c>
      <c r="MR11" s="268">
        <v>1.5769999999999999E-2</v>
      </c>
      <c r="MS11" s="269">
        <v>1</v>
      </c>
      <c r="MT11" s="269">
        <v>9.7465899999999994E-2</v>
      </c>
      <c r="MU11" s="269">
        <v>0.90253410000000001</v>
      </c>
      <c r="MV11" s="269">
        <v>0.26111180000000001</v>
      </c>
      <c r="MW11" s="269">
        <v>0.73888819999999999</v>
      </c>
      <c r="MX11" s="269">
        <v>4.9812000000000002E-2</v>
      </c>
      <c r="MY11" s="269">
        <v>1.2336000000000001E-3</v>
      </c>
      <c r="MZ11" s="269">
        <v>0.23327349999999999</v>
      </c>
      <c r="NA11" s="269">
        <v>4.2046000000000002E-3</v>
      </c>
      <c r="NB11" s="269">
        <v>5.6802600000000002E-2</v>
      </c>
      <c r="NC11" s="269">
        <v>4.4373700000000002E-2</v>
      </c>
      <c r="ND11" s="269">
        <v>0.66011200000000003</v>
      </c>
      <c r="NE11" s="269">
        <v>0.89338550000000005</v>
      </c>
      <c r="NF11" s="269">
        <v>2.0093799999999998E-2</v>
      </c>
      <c r="NG11" s="269">
        <v>0.78085859999999996</v>
      </c>
      <c r="NH11" s="269">
        <v>6.0282000000000001E-3</v>
      </c>
      <c r="NI11" s="269">
        <v>0.19301940000000001</v>
      </c>
      <c r="NJ11" s="270">
        <v>11058</v>
      </c>
      <c r="NK11" s="268">
        <v>3.3646500000000001</v>
      </c>
      <c r="NL11" s="268">
        <v>35146</v>
      </c>
      <c r="NM11" s="268">
        <v>35146</v>
      </c>
      <c r="NN11" s="268">
        <v>3425</v>
      </c>
      <c r="NO11" s="269">
        <v>0.89082430000000001</v>
      </c>
      <c r="NP11" s="269">
        <v>2.4765800000000001E-2</v>
      </c>
      <c r="NQ11" s="269">
        <v>8.4409999999999999E-2</v>
      </c>
      <c r="NR11" s="268">
        <v>0.20477999999999999</v>
      </c>
      <c r="NS11" s="268">
        <v>0.57948</v>
      </c>
      <c r="NT11" s="268">
        <v>0.15131</v>
      </c>
      <c r="NU11" s="268">
        <v>109</v>
      </c>
      <c r="NV11" s="268">
        <v>3.0463300000000002</v>
      </c>
      <c r="NW11" s="268">
        <v>32</v>
      </c>
      <c r="NX11" s="268">
        <v>2.7137500000000001</v>
      </c>
      <c r="NY11" s="268">
        <v>0.13517999999999999</v>
      </c>
      <c r="NZ11" s="268">
        <v>0.13211000000000001</v>
      </c>
    </row>
    <row r="12" spans="1:390" ht="15" x14ac:dyDescent="0.25">
      <c r="A12" s="3" t="s">
        <v>2806</v>
      </c>
      <c r="B12" s="55" t="s">
        <v>4567</v>
      </c>
      <c r="C12" s="55" t="s">
        <v>4524</v>
      </c>
      <c r="D12" s="55" t="s">
        <v>4525</v>
      </c>
      <c r="E12" s="55" t="s">
        <v>3414</v>
      </c>
      <c r="F12" s="55" t="s">
        <v>4524</v>
      </c>
      <c r="G12" s="55" t="s">
        <v>1931</v>
      </c>
      <c r="H12" s="55" t="s">
        <v>424</v>
      </c>
      <c r="I12" s="55" t="s">
        <v>416</v>
      </c>
      <c r="J12" s="55" t="s">
        <v>493</v>
      </c>
      <c r="K12" s="55" t="s">
        <v>499</v>
      </c>
      <c r="L12" s="55" t="s">
        <v>4527</v>
      </c>
      <c r="M12" s="55" t="s">
        <v>505</v>
      </c>
      <c r="N12" s="55" t="s">
        <v>2303</v>
      </c>
      <c r="O12" s="268">
        <v>112701</v>
      </c>
      <c r="P12" s="55" t="s">
        <v>512</v>
      </c>
      <c r="Q12" s="268">
        <v>719</v>
      </c>
      <c r="R12" s="268">
        <v>30</v>
      </c>
      <c r="S12" s="268">
        <v>1777</v>
      </c>
      <c r="T12" s="268">
        <v>16784</v>
      </c>
      <c r="U12" s="55" t="s">
        <v>3403</v>
      </c>
      <c r="V12" s="55" t="s">
        <v>3403</v>
      </c>
      <c r="W12" s="55" t="s">
        <v>3403</v>
      </c>
      <c r="X12" s="55" t="s">
        <v>3403</v>
      </c>
      <c r="Y12" s="55" t="s">
        <v>2209</v>
      </c>
      <c r="Z12" s="55" t="s">
        <v>2333</v>
      </c>
      <c r="AA12" s="55" t="s">
        <v>3431</v>
      </c>
      <c r="AB12" s="55" t="s">
        <v>3432</v>
      </c>
      <c r="AC12" s="55" t="s">
        <v>2209</v>
      </c>
      <c r="AD12" s="55" t="s">
        <v>2333</v>
      </c>
      <c r="AE12" s="55" t="s">
        <v>3431</v>
      </c>
      <c r="AF12" s="55" t="s">
        <v>3432</v>
      </c>
      <c r="AG12" s="55" t="s">
        <v>1933</v>
      </c>
      <c r="AH12" s="268">
        <v>3</v>
      </c>
      <c r="AI12" s="55" t="s">
        <v>2135</v>
      </c>
      <c r="AJ12" s="55" t="s">
        <v>2143</v>
      </c>
      <c r="AK12" s="55" t="s">
        <v>2388</v>
      </c>
      <c r="AL12" s="55" t="s">
        <v>2459</v>
      </c>
      <c r="AM12" s="55" t="s">
        <v>2536</v>
      </c>
      <c r="AN12" s="55" t="s">
        <v>2611</v>
      </c>
      <c r="AO12" s="55" t="s">
        <v>2388</v>
      </c>
      <c r="AP12" s="55" t="s">
        <v>2380</v>
      </c>
      <c r="AQ12" s="55" t="s">
        <v>2459</v>
      </c>
      <c r="AR12" s="55" t="s">
        <v>2536</v>
      </c>
      <c r="AS12" s="55" t="s">
        <v>2611</v>
      </c>
      <c r="AT12" s="55" t="s">
        <v>1472</v>
      </c>
      <c r="AU12" s="55" t="s">
        <v>4529</v>
      </c>
      <c r="AV12" s="55" t="s">
        <v>4529</v>
      </c>
      <c r="AW12" s="55" t="s">
        <v>4529</v>
      </c>
      <c r="AX12" s="55" t="s">
        <v>4530</v>
      </c>
      <c r="AY12" s="55" t="s">
        <v>4531</v>
      </c>
      <c r="AZ12" s="55" t="s">
        <v>554</v>
      </c>
      <c r="BA12" s="55" t="s">
        <v>554</v>
      </c>
      <c r="BB12" s="268">
        <v>0</v>
      </c>
      <c r="BC12" s="268">
        <v>5</v>
      </c>
      <c r="BD12" s="268">
        <v>0</v>
      </c>
      <c r="BE12" s="268">
        <v>0</v>
      </c>
      <c r="BF12" s="268">
        <v>5</v>
      </c>
      <c r="BG12" s="55" t="s">
        <v>3403</v>
      </c>
      <c r="BH12" s="268">
        <v>11850</v>
      </c>
      <c r="BI12" s="268">
        <v>1</v>
      </c>
      <c r="BJ12" s="268">
        <v>0</v>
      </c>
      <c r="BK12" s="268">
        <v>1</v>
      </c>
      <c r="BL12" s="268">
        <v>16</v>
      </c>
      <c r="BM12" s="268">
        <v>17</v>
      </c>
      <c r="BN12" s="269">
        <v>5.8823500000000001E-2</v>
      </c>
      <c r="BO12" s="270">
        <v>99449</v>
      </c>
      <c r="BP12" s="55" t="s">
        <v>2778</v>
      </c>
      <c r="BQ12" s="55" t="s">
        <v>3433</v>
      </c>
      <c r="BR12" s="55" t="s">
        <v>3403</v>
      </c>
      <c r="BS12" s="270">
        <v>12.18</v>
      </c>
      <c r="BT12" s="270">
        <v>112.18</v>
      </c>
      <c r="BU12" s="270">
        <v>19</v>
      </c>
      <c r="BV12" s="270">
        <v>1207007</v>
      </c>
      <c r="BW12" s="270">
        <v>0</v>
      </c>
      <c r="BX12" s="270">
        <v>1082900</v>
      </c>
      <c r="BY12" s="270">
        <v>1082900</v>
      </c>
      <c r="BZ12" s="270">
        <v>124107</v>
      </c>
      <c r="CA12" s="270">
        <v>0</v>
      </c>
      <c r="CB12" s="270">
        <v>124107</v>
      </c>
      <c r="CC12" s="270">
        <v>0</v>
      </c>
      <c r="CD12" s="270">
        <v>0</v>
      </c>
      <c r="CE12" s="270">
        <v>0</v>
      </c>
      <c r="CF12" s="270">
        <v>0</v>
      </c>
      <c r="CG12" s="272">
        <v>4.5250800000000001E-2</v>
      </c>
      <c r="CH12" s="270">
        <v>627348</v>
      </c>
      <c r="CI12" s="270">
        <v>287200</v>
      </c>
      <c r="CJ12" s="270">
        <v>914548</v>
      </c>
      <c r="CK12" s="270">
        <v>59759</v>
      </c>
      <c r="CL12" s="270">
        <v>2000</v>
      </c>
      <c r="CM12" s="270">
        <v>4736</v>
      </c>
      <c r="CN12" s="270">
        <v>66495</v>
      </c>
      <c r="CO12" s="270">
        <v>171346</v>
      </c>
      <c r="CP12" s="270">
        <v>1152389</v>
      </c>
      <c r="CQ12" s="279">
        <v>54618</v>
      </c>
      <c r="CR12" s="270">
        <v>0</v>
      </c>
      <c r="CS12" s="270">
        <v>0</v>
      </c>
      <c r="CT12" s="270">
        <v>0</v>
      </c>
      <c r="CU12" s="270">
        <v>0</v>
      </c>
      <c r="CV12" s="270">
        <v>0</v>
      </c>
      <c r="CW12" s="270">
        <v>0</v>
      </c>
      <c r="CX12" s="288">
        <v>170520</v>
      </c>
      <c r="CY12" s="44">
        <v>47203</v>
      </c>
      <c r="CZ12" s="44">
        <v>32614</v>
      </c>
      <c r="DA12" s="44">
        <v>79817</v>
      </c>
      <c r="DB12" s="44">
        <v>32155</v>
      </c>
      <c r="DC12" s="44">
        <v>11347</v>
      </c>
      <c r="DD12" s="44">
        <v>43502</v>
      </c>
      <c r="DE12" s="291" t="s">
        <v>3403</v>
      </c>
      <c r="DF12" s="291" t="s">
        <v>3403</v>
      </c>
      <c r="DG12" s="291" t="s">
        <v>3403</v>
      </c>
      <c r="DH12" s="44">
        <v>123319</v>
      </c>
      <c r="DI12" s="55" t="s">
        <v>3403</v>
      </c>
      <c r="DJ12" s="268">
        <v>123319</v>
      </c>
      <c r="DK12" s="268">
        <v>5000</v>
      </c>
      <c r="DL12" s="268">
        <v>125</v>
      </c>
      <c r="DM12" s="268">
        <v>4997</v>
      </c>
      <c r="DN12" s="268">
        <v>5563</v>
      </c>
      <c r="DO12" s="268">
        <v>750</v>
      </c>
      <c r="DP12" s="268">
        <v>1</v>
      </c>
      <c r="DQ12" s="268">
        <v>67</v>
      </c>
      <c r="DR12" s="268">
        <v>68</v>
      </c>
      <c r="DS12" s="268">
        <v>0</v>
      </c>
      <c r="DT12" s="268">
        <v>28215</v>
      </c>
      <c r="DU12" s="55" t="s">
        <v>3403</v>
      </c>
      <c r="DV12" s="55" t="s">
        <v>3403</v>
      </c>
      <c r="DW12" s="268">
        <v>0</v>
      </c>
      <c r="DX12" s="268">
        <v>28215</v>
      </c>
      <c r="DY12" s="268">
        <v>1920</v>
      </c>
      <c r="DZ12" s="55" t="s">
        <v>3403</v>
      </c>
      <c r="EA12" s="55" t="s">
        <v>3403</v>
      </c>
      <c r="EB12" s="268">
        <v>0</v>
      </c>
      <c r="EC12" s="268">
        <v>1920</v>
      </c>
      <c r="ED12" s="268">
        <v>563</v>
      </c>
      <c r="EE12" s="55" t="s">
        <v>3403</v>
      </c>
      <c r="EF12" s="268">
        <v>0</v>
      </c>
      <c r="EG12" s="268">
        <v>563</v>
      </c>
      <c r="EH12" s="269">
        <v>3.5925400000000003E-2</v>
      </c>
      <c r="EI12" s="269">
        <v>7.3309999999999998E-4</v>
      </c>
      <c r="EJ12" s="269">
        <v>0.18002580000000001</v>
      </c>
      <c r="EK12" s="269">
        <v>0</v>
      </c>
      <c r="EL12" s="269">
        <v>0.16546449999999999</v>
      </c>
      <c r="EM12" s="269">
        <v>3.9879999999999999E-4</v>
      </c>
      <c r="EN12" s="269">
        <v>0.7231938</v>
      </c>
      <c r="EO12" s="269">
        <v>4.0564200000000002E-2</v>
      </c>
      <c r="EP12" s="269">
        <v>0.22652410000000001</v>
      </c>
      <c r="EQ12" s="268">
        <v>32</v>
      </c>
      <c r="ER12" s="281">
        <v>387579</v>
      </c>
      <c r="ES12" s="281">
        <v>87796</v>
      </c>
      <c r="ET12" s="268">
        <v>202527</v>
      </c>
      <c r="EU12" s="268">
        <v>36812</v>
      </c>
      <c r="EV12" s="268">
        <v>239339</v>
      </c>
      <c r="EW12" s="55" t="s">
        <v>3403</v>
      </c>
      <c r="EX12" s="55" t="s">
        <v>3403</v>
      </c>
      <c r="EY12" s="55" t="s">
        <v>3403</v>
      </c>
      <c r="EZ12" s="268">
        <v>79663</v>
      </c>
      <c r="FA12" s="268">
        <v>8133</v>
      </c>
      <c r="FB12" s="268">
        <v>87796</v>
      </c>
      <c r="FC12" s="268">
        <v>327135</v>
      </c>
      <c r="FD12" s="271">
        <v>373690</v>
      </c>
      <c r="FE12" s="268">
        <v>1449</v>
      </c>
      <c r="FF12" s="55" t="s">
        <v>3403</v>
      </c>
      <c r="FG12" s="268">
        <v>328584</v>
      </c>
      <c r="FH12" s="281">
        <v>13328</v>
      </c>
      <c r="FI12" s="281">
        <v>31512</v>
      </c>
      <c r="FJ12" s="55" t="s">
        <v>3403</v>
      </c>
      <c r="FK12" s="268">
        <v>44840</v>
      </c>
      <c r="FL12" s="268">
        <v>295</v>
      </c>
      <c r="FM12" s="268">
        <v>0</v>
      </c>
      <c r="FN12" s="268">
        <v>295</v>
      </c>
      <c r="FO12" s="268">
        <v>266</v>
      </c>
      <c r="FP12" s="268">
        <v>0</v>
      </c>
      <c r="FQ12" s="268">
        <v>266</v>
      </c>
      <c r="FR12" s="55" t="s">
        <v>3403</v>
      </c>
      <c r="FS12" s="268">
        <v>561</v>
      </c>
      <c r="FT12" s="268">
        <v>13594</v>
      </c>
      <c r="FU12" s="55" t="s">
        <v>3403</v>
      </c>
      <c r="FV12" s="268">
        <v>387579</v>
      </c>
      <c r="FW12" s="55" t="s">
        <v>3403</v>
      </c>
      <c r="FX12" s="55" t="s">
        <v>3403</v>
      </c>
      <c r="FY12" s="268">
        <v>48835</v>
      </c>
      <c r="FZ12" s="268">
        <v>1</v>
      </c>
      <c r="GA12" s="268">
        <v>48864</v>
      </c>
      <c r="GB12" s="268">
        <v>8738</v>
      </c>
      <c r="GC12" s="268">
        <v>57602</v>
      </c>
      <c r="GD12" s="268">
        <v>268875</v>
      </c>
      <c r="GE12" s="268">
        <v>1</v>
      </c>
      <c r="GF12" s="268">
        <v>0.36542000000000002</v>
      </c>
      <c r="GG12" s="268">
        <v>0.63458000000000003</v>
      </c>
      <c r="GH12" s="268">
        <v>21.12105</v>
      </c>
      <c r="GI12" s="268">
        <v>19.687719999999999</v>
      </c>
      <c r="GJ12" s="268">
        <v>22.045249999999999</v>
      </c>
      <c r="GK12" s="268">
        <v>727</v>
      </c>
      <c r="GL12" s="268">
        <v>15355</v>
      </c>
      <c r="GM12" s="55" t="s">
        <v>3403</v>
      </c>
      <c r="GN12" s="55" t="s">
        <v>3403</v>
      </c>
      <c r="GO12" s="268">
        <v>442</v>
      </c>
      <c r="GP12" s="55" t="s">
        <v>3403</v>
      </c>
      <c r="GQ12" s="268">
        <v>285</v>
      </c>
      <c r="GR12" s="55" t="s">
        <v>3403</v>
      </c>
      <c r="GS12" s="55" t="s">
        <v>3403</v>
      </c>
      <c r="GT12" s="55" t="s">
        <v>3403</v>
      </c>
      <c r="GU12" s="268">
        <v>727</v>
      </c>
      <c r="GV12" s="268">
        <v>9744</v>
      </c>
      <c r="GW12" s="55" t="s">
        <v>3403</v>
      </c>
      <c r="GX12" s="268">
        <v>9744</v>
      </c>
      <c r="GY12" s="55" t="s">
        <v>3403</v>
      </c>
      <c r="GZ12" s="55" t="s">
        <v>3403</v>
      </c>
      <c r="HA12" s="55" t="s">
        <v>3403</v>
      </c>
      <c r="HB12" s="268">
        <v>5611</v>
      </c>
      <c r="HC12" s="55" t="s">
        <v>3403</v>
      </c>
      <c r="HD12" s="268">
        <v>5611</v>
      </c>
      <c r="HE12" s="268">
        <v>15355</v>
      </c>
      <c r="HF12" s="55" t="s">
        <v>3403</v>
      </c>
      <c r="HG12" s="55" t="s">
        <v>3403</v>
      </c>
      <c r="HH12" s="55" t="s">
        <v>3403</v>
      </c>
      <c r="HI12" s="55" t="s">
        <v>3403</v>
      </c>
      <c r="HJ12" s="55" t="s">
        <v>5026</v>
      </c>
      <c r="HK12" s="55" t="s">
        <v>5026</v>
      </c>
      <c r="HL12" s="268">
        <v>56439</v>
      </c>
      <c r="HM12" s="268">
        <v>1</v>
      </c>
      <c r="HN12" s="55" t="s">
        <v>3403</v>
      </c>
      <c r="HO12" s="268">
        <v>285</v>
      </c>
      <c r="HP12" s="268">
        <v>442</v>
      </c>
      <c r="HQ12" s="268">
        <v>883</v>
      </c>
      <c r="HR12" s="268">
        <v>16124</v>
      </c>
      <c r="HS12" s="268">
        <v>19</v>
      </c>
      <c r="HT12" s="268">
        <v>188</v>
      </c>
      <c r="HU12" s="268">
        <v>12</v>
      </c>
      <c r="HV12" s="268">
        <v>70</v>
      </c>
      <c r="HW12" s="268">
        <v>94609</v>
      </c>
      <c r="HX12" s="268">
        <v>2</v>
      </c>
      <c r="HY12" s="55" t="s">
        <v>3403</v>
      </c>
      <c r="HZ12" s="55" t="s">
        <v>3403</v>
      </c>
      <c r="IA12" s="55" t="s">
        <v>1565</v>
      </c>
      <c r="IB12" s="55" t="s">
        <v>2209</v>
      </c>
      <c r="IC12" s="55" t="s">
        <v>2333</v>
      </c>
      <c r="ID12" s="55" t="s">
        <v>3431</v>
      </c>
      <c r="IE12" s="55" t="s">
        <v>3432</v>
      </c>
      <c r="IF12" s="55" t="s">
        <v>2209</v>
      </c>
      <c r="IG12" s="55" t="s">
        <v>2333</v>
      </c>
      <c r="IH12" s="55" t="s">
        <v>3431</v>
      </c>
      <c r="II12" s="55" t="s">
        <v>3432</v>
      </c>
      <c r="IJ12" s="55" t="s">
        <v>2143</v>
      </c>
      <c r="IK12" s="55" t="s">
        <v>4568</v>
      </c>
      <c r="IL12" s="55" t="s">
        <v>4569</v>
      </c>
      <c r="IM12" s="55" t="s">
        <v>1391</v>
      </c>
      <c r="IN12" s="55" t="s">
        <v>534</v>
      </c>
      <c r="IO12" s="268">
        <v>33856</v>
      </c>
      <c r="IP12" s="268">
        <v>17</v>
      </c>
      <c r="IQ12" s="55" t="s">
        <v>4570</v>
      </c>
      <c r="IR12" s="268">
        <v>11850</v>
      </c>
      <c r="IS12" s="268">
        <v>260</v>
      </c>
      <c r="IT12" s="55" t="s">
        <v>2134</v>
      </c>
      <c r="IU12" s="55" t="s">
        <v>44</v>
      </c>
      <c r="IV12" s="55" t="s">
        <v>1931</v>
      </c>
      <c r="IW12" s="55" t="s">
        <v>410</v>
      </c>
      <c r="IX12" s="268">
        <v>0</v>
      </c>
      <c r="IY12" s="55" t="s">
        <v>414</v>
      </c>
      <c r="IZ12" s="55" t="s">
        <v>2134</v>
      </c>
      <c r="JA12" s="55" t="s">
        <v>2298</v>
      </c>
      <c r="JB12" s="55" t="s">
        <v>503</v>
      </c>
      <c r="JC12" s="270">
        <v>2.9733000000000001</v>
      </c>
      <c r="JD12" s="270">
        <v>2.3596400000000002</v>
      </c>
      <c r="JE12" s="270">
        <v>0.17157</v>
      </c>
      <c r="JF12" s="270">
        <v>20.006060000000002</v>
      </c>
      <c r="JG12" s="270">
        <v>15.87702</v>
      </c>
      <c r="JH12" s="270">
        <v>1.15439</v>
      </c>
      <c r="JI12" s="270">
        <v>4.2859699999999998</v>
      </c>
      <c r="JJ12" s="270">
        <v>3.4013900000000001</v>
      </c>
      <c r="JK12" s="270">
        <v>0.24731</v>
      </c>
      <c r="JL12" s="270">
        <v>20.418310000000002</v>
      </c>
      <c r="JM12" s="270">
        <v>16.204190000000001</v>
      </c>
      <c r="JN12" s="270">
        <v>1.1781699999999999</v>
      </c>
      <c r="JO12" s="270">
        <v>75.049760000000006</v>
      </c>
      <c r="JP12" s="270">
        <v>59.560270000000003</v>
      </c>
      <c r="JQ12" s="270">
        <v>4.3305100000000003</v>
      </c>
      <c r="JR12" s="270">
        <v>13.12576</v>
      </c>
      <c r="JS12" s="270">
        <v>10.416740000000001</v>
      </c>
      <c r="JT12" s="270">
        <v>0.75738000000000005</v>
      </c>
      <c r="JU12" s="268">
        <v>3.4390000000000001</v>
      </c>
      <c r="JV12" s="268">
        <v>2.3857400000000002</v>
      </c>
      <c r="JW12" s="268">
        <v>0.32984999999999998</v>
      </c>
      <c r="JX12" s="268">
        <v>3.2637800000000001</v>
      </c>
      <c r="JY12" s="268">
        <v>0.50078999999999996</v>
      </c>
      <c r="JZ12" s="268">
        <v>0.77902000000000005</v>
      </c>
      <c r="KA12" s="268">
        <v>0.5111</v>
      </c>
      <c r="KB12" s="268">
        <v>0.13625000000000001</v>
      </c>
      <c r="KC12" s="268">
        <v>1.7000000000000001E-4</v>
      </c>
      <c r="KD12" s="268">
        <v>1.67E-3</v>
      </c>
      <c r="KE12" s="268">
        <v>0.83947000000000005</v>
      </c>
      <c r="KF12" s="268">
        <v>8.6459999999999995E-2</v>
      </c>
      <c r="KG12" s="268">
        <v>4.9790000000000001E-2</v>
      </c>
      <c r="KH12" s="268">
        <v>3319</v>
      </c>
      <c r="KI12" s="268">
        <v>56439</v>
      </c>
      <c r="KJ12" s="268">
        <v>56439</v>
      </c>
      <c r="KK12" s="268">
        <v>15816</v>
      </c>
      <c r="KL12" s="268">
        <v>268875</v>
      </c>
      <c r="KM12" s="268">
        <v>268875</v>
      </c>
      <c r="KN12" s="268">
        <v>387579</v>
      </c>
      <c r="KO12" s="268">
        <v>387579</v>
      </c>
      <c r="KP12" s="268">
        <v>2.2729200000000001</v>
      </c>
      <c r="KQ12" s="268">
        <v>22798</v>
      </c>
      <c r="KR12" s="268">
        <v>10.960940000000001</v>
      </c>
      <c r="KS12" s="270">
        <v>1.10121</v>
      </c>
      <c r="KT12" s="270">
        <v>9.6086100000000005</v>
      </c>
      <c r="KU12" s="270">
        <v>0</v>
      </c>
      <c r="KV12" s="270">
        <v>0</v>
      </c>
      <c r="KW12" s="270">
        <v>10.709820000000001</v>
      </c>
      <c r="KX12" s="270">
        <v>8.1148199999999999</v>
      </c>
      <c r="KY12" s="268">
        <v>1.5130300000000001</v>
      </c>
      <c r="KZ12" s="268">
        <v>0</v>
      </c>
      <c r="LA12" s="268">
        <v>1.1100000000000001E-3</v>
      </c>
      <c r="LB12" s="268">
        <v>0.25035000000000002</v>
      </c>
      <c r="LC12" s="268">
        <v>5.9999999999999995E-4</v>
      </c>
      <c r="LD12" s="268">
        <v>1.736E-2</v>
      </c>
      <c r="LE12" s="268">
        <v>0.29513</v>
      </c>
      <c r="LF12" s="268">
        <v>2.1700599999999999</v>
      </c>
      <c r="LG12" s="268">
        <v>1.0942099999999999</v>
      </c>
      <c r="LH12" s="268">
        <v>0.14197000000000001</v>
      </c>
      <c r="LI12" s="268">
        <v>489</v>
      </c>
      <c r="LJ12" s="268">
        <v>1.1805099999999999</v>
      </c>
      <c r="LK12" s="270">
        <v>1.5203599999999999</v>
      </c>
      <c r="LL12" s="268">
        <v>120</v>
      </c>
      <c r="LM12" s="268">
        <v>106</v>
      </c>
      <c r="LN12" s="270">
        <v>10.22519</v>
      </c>
      <c r="LO12" s="270">
        <v>0.59001000000000003</v>
      </c>
      <c r="LP12" s="270">
        <v>0.53024000000000004</v>
      </c>
      <c r="LQ12" s="268">
        <v>0.15084</v>
      </c>
      <c r="LR12" s="268">
        <v>8.8699999999999994E-3</v>
      </c>
      <c r="LS12" s="268">
        <v>0.27777000000000002</v>
      </c>
      <c r="LT12" s="268">
        <v>0</v>
      </c>
      <c r="LU12" s="268">
        <v>3</v>
      </c>
      <c r="LV12" s="268">
        <v>1.4414800000000001</v>
      </c>
      <c r="LW12" s="268">
        <v>7453</v>
      </c>
      <c r="LX12" s="268">
        <v>22.689869999999999</v>
      </c>
      <c r="LY12" s="268">
        <v>5170</v>
      </c>
      <c r="LZ12" s="268">
        <v>4.7627800000000002</v>
      </c>
      <c r="MA12" s="268">
        <v>32.707090000000001</v>
      </c>
      <c r="MB12" s="268">
        <v>0.20991000000000001</v>
      </c>
      <c r="MC12" s="268">
        <v>1085</v>
      </c>
      <c r="MD12" s="268">
        <v>0.43996000000000002</v>
      </c>
      <c r="ME12" s="270">
        <v>0.24731</v>
      </c>
      <c r="MF12" s="268">
        <v>0.63419999999999999</v>
      </c>
      <c r="MG12" s="268">
        <v>10.51455</v>
      </c>
      <c r="MH12" s="268">
        <v>6.7285700000000004</v>
      </c>
      <c r="MI12" s="270">
        <v>4.2859699999999998</v>
      </c>
      <c r="MJ12" s="268">
        <v>45.576920000000001</v>
      </c>
      <c r="MK12" s="270">
        <v>53796</v>
      </c>
      <c r="ML12" s="270">
        <v>36902</v>
      </c>
      <c r="MM12" s="268">
        <v>4.3860000000000003E-2</v>
      </c>
      <c r="MN12" s="268">
        <v>0.30120999999999998</v>
      </c>
      <c r="MO12" s="268">
        <v>6.3229999999999995E-2</v>
      </c>
      <c r="MP12" s="268">
        <v>2.5799999999999998E-3</v>
      </c>
      <c r="MQ12" s="268">
        <v>1.772E-2</v>
      </c>
      <c r="MR12" s="268">
        <v>3.7200000000000002E-3</v>
      </c>
      <c r="MS12" s="269">
        <v>1</v>
      </c>
      <c r="MT12" s="269">
        <v>5.8823500000000001E-2</v>
      </c>
      <c r="MU12" s="269">
        <v>0.94117649999999997</v>
      </c>
      <c r="MV12" s="269">
        <v>0.31403490000000001</v>
      </c>
      <c r="MW12" s="269">
        <v>0.68596509999999999</v>
      </c>
      <c r="MX12" s="269">
        <v>5.77019E-2</v>
      </c>
      <c r="MY12" s="269">
        <v>1.7355000000000001E-3</v>
      </c>
      <c r="MZ12" s="269">
        <v>0.24922140000000001</v>
      </c>
      <c r="NA12" s="269">
        <v>4.1097E-3</v>
      </c>
      <c r="NB12" s="269">
        <v>0.1486876</v>
      </c>
      <c r="NC12" s="269">
        <v>5.1856600000000003E-2</v>
      </c>
      <c r="ND12" s="269">
        <v>0.54438909999999996</v>
      </c>
      <c r="NE12" s="269">
        <v>0.7936105</v>
      </c>
      <c r="NF12" s="269">
        <v>0</v>
      </c>
      <c r="NG12" s="269">
        <v>0.89717789999999997</v>
      </c>
      <c r="NH12" s="269">
        <v>0</v>
      </c>
      <c r="NI12" s="269">
        <v>0.1028221</v>
      </c>
      <c r="NJ12" s="270">
        <v>16894</v>
      </c>
      <c r="NK12" s="268">
        <v>4.6678100000000002</v>
      </c>
      <c r="NL12" s="268">
        <v>112701</v>
      </c>
      <c r="NM12" s="268">
        <v>112701</v>
      </c>
      <c r="NN12" s="268">
        <v>6629</v>
      </c>
      <c r="NO12" s="269">
        <v>0.89869920000000003</v>
      </c>
      <c r="NP12" s="269">
        <v>3.0077400000000001E-2</v>
      </c>
      <c r="NQ12" s="269">
        <v>7.1223400000000006E-2</v>
      </c>
      <c r="NR12" s="268">
        <v>0.61780999999999997</v>
      </c>
      <c r="NS12" s="268">
        <v>1.34951</v>
      </c>
      <c r="NT12" s="268">
        <v>0.42379</v>
      </c>
      <c r="NU12" s="268">
        <v>193</v>
      </c>
      <c r="NV12" s="268">
        <v>6.4856999999999996</v>
      </c>
      <c r="NW12" s="268">
        <v>81</v>
      </c>
      <c r="NX12" s="268">
        <v>5.8286899999999999</v>
      </c>
      <c r="NY12" s="268">
        <v>0.33633000000000002</v>
      </c>
      <c r="NZ12" s="268">
        <v>0.32111000000000001</v>
      </c>
    </row>
    <row r="13" spans="1:390" ht="15" x14ac:dyDescent="0.25">
      <c r="A13" s="3" t="s">
        <v>2807</v>
      </c>
      <c r="B13" s="55" t="s">
        <v>4571</v>
      </c>
      <c r="C13" s="55" t="s">
        <v>4524</v>
      </c>
      <c r="D13" s="55" t="s">
        <v>4525</v>
      </c>
      <c r="E13" s="55" t="s">
        <v>3414</v>
      </c>
      <c r="F13" s="55" t="s">
        <v>4524</v>
      </c>
      <c r="G13" s="55" t="s">
        <v>1934</v>
      </c>
      <c r="H13" s="55" t="s">
        <v>425</v>
      </c>
      <c r="I13" s="55" t="s">
        <v>416</v>
      </c>
      <c r="J13" s="55" t="s">
        <v>493</v>
      </c>
      <c r="K13" s="55" t="s">
        <v>499</v>
      </c>
      <c r="L13" s="55" t="s">
        <v>4527</v>
      </c>
      <c r="M13" s="55" t="s">
        <v>505</v>
      </c>
      <c r="N13" s="55" t="s">
        <v>2303</v>
      </c>
      <c r="O13" s="268">
        <v>245228</v>
      </c>
      <c r="P13" s="55" t="s">
        <v>503</v>
      </c>
      <c r="Q13" s="268">
        <v>5797</v>
      </c>
      <c r="R13" s="268">
        <v>452</v>
      </c>
      <c r="S13" s="268">
        <v>16514</v>
      </c>
      <c r="T13" s="268">
        <v>142487</v>
      </c>
      <c r="U13" s="268">
        <v>612</v>
      </c>
      <c r="V13" s="268">
        <v>9</v>
      </c>
      <c r="W13" s="268">
        <v>103</v>
      </c>
      <c r="X13" s="268">
        <v>16213</v>
      </c>
      <c r="Y13" s="55" t="s">
        <v>2210</v>
      </c>
      <c r="Z13" s="55" t="s">
        <v>2334</v>
      </c>
      <c r="AA13" s="55" t="s">
        <v>3434</v>
      </c>
      <c r="AB13" s="55" t="s">
        <v>3435</v>
      </c>
      <c r="AC13" s="55" t="s">
        <v>2210</v>
      </c>
      <c r="AD13" s="55" t="s">
        <v>2334</v>
      </c>
      <c r="AE13" s="55" t="s">
        <v>3434</v>
      </c>
      <c r="AF13" s="55" t="s">
        <v>3435</v>
      </c>
      <c r="AG13" s="55" t="s">
        <v>1936</v>
      </c>
      <c r="AH13" s="268">
        <v>3</v>
      </c>
      <c r="AI13" s="55" t="s">
        <v>2135</v>
      </c>
      <c r="AJ13" s="55" t="s">
        <v>2144</v>
      </c>
      <c r="AK13" s="55" t="s">
        <v>2389</v>
      </c>
      <c r="AL13" s="55" t="s">
        <v>2460</v>
      </c>
      <c r="AM13" s="55" t="s">
        <v>3403</v>
      </c>
      <c r="AN13" s="55" t="s">
        <v>2612</v>
      </c>
      <c r="AO13" s="55" t="s">
        <v>4572</v>
      </c>
      <c r="AP13" s="55" t="s">
        <v>4573</v>
      </c>
      <c r="AQ13" s="55" t="s">
        <v>4574</v>
      </c>
      <c r="AR13" s="55" t="s">
        <v>3403</v>
      </c>
      <c r="AS13" s="55" t="s">
        <v>4575</v>
      </c>
      <c r="AT13" s="55" t="s">
        <v>3436</v>
      </c>
      <c r="AU13" s="55" t="s">
        <v>4529</v>
      </c>
      <c r="AV13" s="55" t="s">
        <v>4529</v>
      </c>
      <c r="AW13" s="55" t="s">
        <v>4529</v>
      </c>
      <c r="AX13" s="55" t="s">
        <v>4530</v>
      </c>
      <c r="AY13" s="55" t="s">
        <v>4531</v>
      </c>
      <c r="AZ13" s="55" t="s">
        <v>554</v>
      </c>
      <c r="BA13" s="55" t="s">
        <v>554</v>
      </c>
      <c r="BB13" s="268">
        <v>1</v>
      </c>
      <c r="BC13" s="268">
        <v>12</v>
      </c>
      <c r="BD13" s="268">
        <v>0</v>
      </c>
      <c r="BE13" s="268">
        <v>0</v>
      </c>
      <c r="BF13" s="268">
        <v>13</v>
      </c>
      <c r="BG13" s="55" t="s">
        <v>3403</v>
      </c>
      <c r="BH13" s="268">
        <v>32188</v>
      </c>
      <c r="BI13" s="268">
        <v>13</v>
      </c>
      <c r="BJ13" s="268">
        <v>0</v>
      </c>
      <c r="BK13" s="268">
        <v>13</v>
      </c>
      <c r="BL13" s="268">
        <v>50</v>
      </c>
      <c r="BM13" s="268">
        <v>63</v>
      </c>
      <c r="BN13" s="269">
        <v>0.20634920000000001</v>
      </c>
      <c r="BO13" s="270">
        <v>134972</v>
      </c>
      <c r="BP13" s="55" t="s">
        <v>4576</v>
      </c>
      <c r="BQ13" s="55" t="s">
        <v>3437</v>
      </c>
      <c r="BR13" s="270">
        <v>38916</v>
      </c>
      <c r="BS13" s="270">
        <v>12.03</v>
      </c>
      <c r="BT13" s="270">
        <v>13.73</v>
      </c>
      <c r="BU13" s="270">
        <v>17.14</v>
      </c>
      <c r="BV13" s="270">
        <v>4921177</v>
      </c>
      <c r="BW13" s="270">
        <v>0</v>
      </c>
      <c r="BX13" s="270">
        <v>4414366</v>
      </c>
      <c r="BY13" s="270">
        <v>4414366</v>
      </c>
      <c r="BZ13" s="270">
        <v>216793</v>
      </c>
      <c r="CA13" s="270">
        <v>0</v>
      </c>
      <c r="CB13" s="270">
        <v>216793</v>
      </c>
      <c r="CC13" s="270">
        <v>20000</v>
      </c>
      <c r="CD13" s="270">
        <v>37071</v>
      </c>
      <c r="CE13" s="270">
        <v>57071</v>
      </c>
      <c r="CF13" s="270">
        <v>232947</v>
      </c>
      <c r="CG13" s="272">
        <v>0</v>
      </c>
      <c r="CH13" s="270">
        <v>2481195</v>
      </c>
      <c r="CI13" s="270">
        <v>1188531</v>
      </c>
      <c r="CJ13" s="270">
        <v>3669726</v>
      </c>
      <c r="CK13" s="270">
        <v>599656</v>
      </c>
      <c r="CL13" s="270">
        <v>56385</v>
      </c>
      <c r="CM13" s="270">
        <v>0</v>
      </c>
      <c r="CN13" s="270">
        <v>656041</v>
      </c>
      <c r="CO13" s="270">
        <v>595437</v>
      </c>
      <c r="CP13" s="270">
        <v>4921204</v>
      </c>
      <c r="CQ13" s="279">
        <v>0</v>
      </c>
      <c r="CR13" s="270">
        <v>0</v>
      </c>
      <c r="CS13" s="270">
        <v>0</v>
      </c>
      <c r="CT13" s="270">
        <v>0</v>
      </c>
      <c r="CU13" s="270">
        <v>0</v>
      </c>
      <c r="CV13" s="270">
        <v>0</v>
      </c>
      <c r="CW13" s="270">
        <v>0</v>
      </c>
      <c r="CX13" s="288">
        <v>676505</v>
      </c>
      <c r="CY13" s="44">
        <v>176092</v>
      </c>
      <c r="CZ13" s="44">
        <v>157043</v>
      </c>
      <c r="DA13" s="44">
        <v>333135</v>
      </c>
      <c r="DB13" s="44">
        <v>130710</v>
      </c>
      <c r="DC13" s="44">
        <v>56520</v>
      </c>
      <c r="DD13" s="44">
        <v>187230</v>
      </c>
      <c r="DE13" s="44">
        <v>20432</v>
      </c>
      <c r="DF13" s="44">
        <v>6689</v>
      </c>
      <c r="DG13" s="44">
        <v>27121</v>
      </c>
      <c r="DH13" s="44">
        <v>547486</v>
      </c>
      <c r="DI13" s="55" t="s">
        <v>3403</v>
      </c>
      <c r="DJ13" s="268">
        <v>547486</v>
      </c>
      <c r="DK13" s="268">
        <v>2362</v>
      </c>
      <c r="DL13" s="268">
        <v>700</v>
      </c>
      <c r="DM13" s="268">
        <v>48076</v>
      </c>
      <c r="DN13" s="268">
        <v>19445</v>
      </c>
      <c r="DO13" s="268">
        <v>134</v>
      </c>
      <c r="DP13" s="268">
        <v>6</v>
      </c>
      <c r="DQ13" s="268">
        <v>67</v>
      </c>
      <c r="DR13" s="268">
        <v>73</v>
      </c>
      <c r="DS13" s="268">
        <v>49</v>
      </c>
      <c r="DT13" s="268">
        <v>28215</v>
      </c>
      <c r="DU13" s="55" t="s">
        <v>3403</v>
      </c>
      <c r="DV13" s="268">
        <v>14117</v>
      </c>
      <c r="DW13" s="268">
        <v>1172</v>
      </c>
      <c r="DX13" s="268">
        <v>43504</v>
      </c>
      <c r="DY13" s="268">
        <v>1920</v>
      </c>
      <c r="DZ13" s="55" t="s">
        <v>3403</v>
      </c>
      <c r="EA13" s="268">
        <v>9608</v>
      </c>
      <c r="EB13" s="268">
        <v>2352</v>
      </c>
      <c r="EC13" s="268">
        <v>13880</v>
      </c>
      <c r="ED13" s="268">
        <v>563</v>
      </c>
      <c r="EE13" s="268">
        <v>230</v>
      </c>
      <c r="EF13" s="268">
        <v>3</v>
      </c>
      <c r="EG13" s="268">
        <v>796</v>
      </c>
      <c r="EH13" s="269">
        <v>2.9919999999999999E-2</v>
      </c>
      <c r="EI13" s="269">
        <v>1.0346999999999999E-3</v>
      </c>
      <c r="EJ13" s="269">
        <v>8.6073300000000005E-2</v>
      </c>
      <c r="EK13" s="269">
        <v>0</v>
      </c>
      <c r="EL13" s="269">
        <v>6.4307000000000003E-2</v>
      </c>
      <c r="EM13" s="269">
        <v>1.0789999999999999E-4</v>
      </c>
      <c r="EN13" s="269">
        <v>0.80928599999999995</v>
      </c>
      <c r="EO13" s="269">
        <v>9.1582499999999997E-2</v>
      </c>
      <c r="EP13" s="269">
        <v>0.33769130000000003</v>
      </c>
      <c r="EQ13" s="268">
        <v>148</v>
      </c>
      <c r="ER13" s="281">
        <v>1594080</v>
      </c>
      <c r="ES13" s="281">
        <v>538307</v>
      </c>
      <c r="ET13" s="268">
        <v>417195</v>
      </c>
      <c r="EU13" s="268">
        <v>198183</v>
      </c>
      <c r="EV13" s="268">
        <v>615378</v>
      </c>
      <c r="EW13" s="268">
        <v>37106</v>
      </c>
      <c r="EX13" s="268">
        <v>11292</v>
      </c>
      <c r="EY13" s="268">
        <v>48398</v>
      </c>
      <c r="EZ13" s="268">
        <v>403711</v>
      </c>
      <c r="FA13" s="268">
        <v>86198</v>
      </c>
      <c r="FB13" s="268">
        <v>489909</v>
      </c>
      <c r="FC13" s="268">
        <v>1153685</v>
      </c>
      <c r="FD13" s="271">
        <v>1494345</v>
      </c>
      <c r="FE13" s="268">
        <v>0</v>
      </c>
      <c r="FF13" s="55" t="s">
        <v>3403</v>
      </c>
      <c r="FG13" s="268">
        <v>1153685</v>
      </c>
      <c r="FH13" s="281">
        <v>187583</v>
      </c>
      <c r="FI13" s="281">
        <v>175989</v>
      </c>
      <c r="FJ13" s="55" t="s">
        <v>3403</v>
      </c>
      <c r="FK13" s="268">
        <v>363572</v>
      </c>
      <c r="FL13" s="268">
        <v>770</v>
      </c>
      <c r="FM13" s="268">
        <v>43255</v>
      </c>
      <c r="FN13" s="268">
        <v>44025</v>
      </c>
      <c r="FO13" s="268">
        <v>315</v>
      </c>
      <c r="FP13" s="268">
        <v>25171</v>
      </c>
      <c r="FQ13" s="268">
        <v>25486</v>
      </c>
      <c r="FR13" s="268">
        <v>5511</v>
      </c>
      <c r="FS13" s="268">
        <v>75022</v>
      </c>
      <c r="FT13" s="268">
        <v>213069</v>
      </c>
      <c r="FU13" s="268">
        <v>333673</v>
      </c>
      <c r="FV13" s="268">
        <v>1232507</v>
      </c>
      <c r="FW13" s="55" t="s">
        <v>3403</v>
      </c>
      <c r="FX13" s="268">
        <v>27900</v>
      </c>
      <c r="FY13" s="268">
        <v>1416</v>
      </c>
      <c r="FZ13" s="268">
        <v>1</v>
      </c>
      <c r="GA13" s="268">
        <v>111617</v>
      </c>
      <c r="GB13" s="268">
        <v>21427</v>
      </c>
      <c r="GC13" s="268">
        <v>133044</v>
      </c>
      <c r="GD13" s="268">
        <v>1822870</v>
      </c>
      <c r="GE13" s="268">
        <v>3</v>
      </c>
      <c r="GF13" s="268">
        <v>0.85455999999999999</v>
      </c>
      <c r="GG13" s="268">
        <v>0.14374999999999999</v>
      </c>
      <c r="GH13" s="268">
        <v>13.37107</v>
      </c>
      <c r="GI13" s="268">
        <v>12.44069</v>
      </c>
      <c r="GJ13" s="268">
        <v>24.802900000000001</v>
      </c>
      <c r="GK13" s="268">
        <v>1984</v>
      </c>
      <c r="GL13" s="268">
        <v>57070</v>
      </c>
      <c r="GM13" s="268">
        <v>2468</v>
      </c>
      <c r="GN13" s="268">
        <v>2458</v>
      </c>
      <c r="GO13" s="268">
        <v>321</v>
      </c>
      <c r="GP13" s="268">
        <v>24</v>
      </c>
      <c r="GQ13" s="268">
        <v>1645</v>
      </c>
      <c r="GR13" s="268">
        <v>2444</v>
      </c>
      <c r="GS13" s="268">
        <v>18</v>
      </c>
      <c r="GT13" s="55" t="s">
        <v>3403</v>
      </c>
      <c r="GU13" s="268">
        <v>4452</v>
      </c>
      <c r="GV13" s="268">
        <v>6099</v>
      </c>
      <c r="GW13" s="268">
        <v>2458</v>
      </c>
      <c r="GX13" s="268">
        <v>8557</v>
      </c>
      <c r="GY13" s="268">
        <v>101</v>
      </c>
      <c r="GZ13" s="55" t="s">
        <v>3403</v>
      </c>
      <c r="HA13" s="268">
        <v>101</v>
      </c>
      <c r="HB13" s="268">
        <v>50870</v>
      </c>
      <c r="HC13" s="55" t="s">
        <v>3403</v>
      </c>
      <c r="HD13" s="268">
        <v>50870</v>
      </c>
      <c r="HE13" s="268">
        <v>59528</v>
      </c>
      <c r="HF13" s="55" t="s">
        <v>3403</v>
      </c>
      <c r="HG13" s="55" t="s">
        <v>3403</v>
      </c>
      <c r="HH13" s="55" t="s">
        <v>3403</v>
      </c>
      <c r="HI13" s="55" t="s">
        <v>3403</v>
      </c>
      <c r="HJ13" s="55" t="s">
        <v>5026</v>
      </c>
      <c r="HK13" s="55" t="s">
        <v>5026</v>
      </c>
      <c r="HL13" s="268">
        <v>116540</v>
      </c>
      <c r="HM13" s="268">
        <v>3</v>
      </c>
      <c r="HN13" s="268">
        <v>18</v>
      </c>
      <c r="HO13" s="268">
        <v>4089</v>
      </c>
      <c r="HP13" s="268">
        <v>345</v>
      </c>
      <c r="HQ13" s="268">
        <v>1199</v>
      </c>
      <c r="HR13" s="268">
        <v>35360</v>
      </c>
      <c r="HS13" s="268">
        <v>4825</v>
      </c>
      <c r="HT13" s="268">
        <v>5047</v>
      </c>
      <c r="HU13" s="268">
        <v>82</v>
      </c>
      <c r="HV13" s="268">
        <v>162</v>
      </c>
      <c r="HW13" s="268">
        <v>141311</v>
      </c>
      <c r="HX13" s="268">
        <v>1</v>
      </c>
      <c r="HY13" s="268">
        <v>223371</v>
      </c>
      <c r="HZ13" s="268">
        <v>8767</v>
      </c>
      <c r="IA13" s="55" t="s">
        <v>1570</v>
      </c>
      <c r="IB13" s="55" t="s">
        <v>2210</v>
      </c>
      <c r="IC13" s="55" t="s">
        <v>2334</v>
      </c>
      <c r="ID13" s="55" t="s">
        <v>3434</v>
      </c>
      <c r="IE13" s="55" t="s">
        <v>3435</v>
      </c>
      <c r="IF13" s="55" t="s">
        <v>2210</v>
      </c>
      <c r="IG13" s="55" t="s">
        <v>2334</v>
      </c>
      <c r="IH13" s="55" t="s">
        <v>3434</v>
      </c>
      <c r="II13" s="55" t="s">
        <v>3435</v>
      </c>
      <c r="IJ13" s="55" t="s">
        <v>2144</v>
      </c>
      <c r="IK13" s="55" t="s">
        <v>4577</v>
      </c>
      <c r="IL13" s="55" t="s">
        <v>3403</v>
      </c>
      <c r="IM13" s="55" t="s">
        <v>4578</v>
      </c>
      <c r="IN13" s="55" t="s">
        <v>2612</v>
      </c>
      <c r="IO13" s="268">
        <v>118803</v>
      </c>
      <c r="IP13" s="268">
        <v>79</v>
      </c>
      <c r="IQ13" s="55" t="s">
        <v>4579</v>
      </c>
      <c r="IR13" s="268">
        <v>32188</v>
      </c>
      <c r="IS13" s="268">
        <v>676</v>
      </c>
      <c r="IT13" s="55" t="s">
        <v>2134</v>
      </c>
      <c r="IU13" s="55" t="s">
        <v>49</v>
      </c>
      <c r="IV13" s="55" t="s">
        <v>1934</v>
      </c>
      <c r="IW13" s="55" t="s">
        <v>411</v>
      </c>
      <c r="IX13" s="268">
        <v>0</v>
      </c>
      <c r="IY13" s="55" t="s">
        <v>415</v>
      </c>
      <c r="IZ13" s="55" t="s">
        <v>2311</v>
      </c>
      <c r="JA13" s="55" t="s">
        <v>2377</v>
      </c>
      <c r="JB13" s="55" t="s">
        <v>503</v>
      </c>
      <c r="JC13" s="270">
        <v>3.08718</v>
      </c>
      <c r="JD13" s="270">
        <v>2.3020999999999998</v>
      </c>
      <c r="JE13" s="270">
        <v>0.41155000000000003</v>
      </c>
      <c r="JF13" s="270">
        <v>36.9893</v>
      </c>
      <c r="JG13" s="270">
        <v>27.582799999999999</v>
      </c>
      <c r="JH13" s="270">
        <v>4.9310099999999997</v>
      </c>
      <c r="JI13" s="270">
        <v>2.6997</v>
      </c>
      <c r="JJ13" s="270">
        <v>2.0131600000000001</v>
      </c>
      <c r="JK13" s="270">
        <v>0.35988999999999999</v>
      </c>
      <c r="JL13" s="270">
        <v>42.227600000000002</v>
      </c>
      <c r="JM13" s="270">
        <v>31.488980000000002</v>
      </c>
      <c r="JN13" s="270">
        <v>5.6293199999999999</v>
      </c>
      <c r="JO13" s="270">
        <v>82.670410000000004</v>
      </c>
      <c r="JP13" s="270">
        <v>61.647060000000003</v>
      </c>
      <c r="JQ13" s="270">
        <v>11.020709999999999</v>
      </c>
      <c r="JR13" s="270">
        <v>9.1419999999999995</v>
      </c>
      <c r="JS13" s="270">
        <v>6.8171600000000003</v>
      </c>
      <c r="JT13" s="270">
        <v>1.21871</v>
      </c>
      <c r="JU13" s="268">
        <v>6.5004</v>
      </c>
      <c r="JV13" s="268">
        <v>7.43337</v>
      </c>
      <c r="JW13" s="268">
        <v>36.266199999999998</v>
      </c>
      <c r="JX13" s="268">
        <v>37.934820000000002</v>
      </c>
      <c r="JY13" s="268">
        <v>0.47522999999999999</v>
      </c>
      <c r="JZ13" s="268">
        <v>2.1951299999999998</v>
      </c>
      <c r="KA13" s="268">
        <v>0.54252999999999996</v>
      </c>
      <c r="KB13" s="268">
        <v>0.24274999999999999</v>
      </c>
      <c r="KC13" s="268">
        <v>1.968E-2</v>
      </c>
      <c r="KD13" s="268">
        <v>2.0580000000000001E-2</v>
      </c>
      <c r="KE13" s="268">
        <v>0.57623999999999997</v>
      </c>
      <c r="KF13" s="268">
        <v>3.4889999999999997E-2</v>
      </c>
      <c r="KG13" s="268">
        <v>0.20744000000000001</v>
      </c>
      <c r="KH13" s="268">
        <v>1849</v>
      </c>
      <c r="KI13" s="268">
        <v>8964</v>
      </c>
      <c r="KJ13" s="268">
        <v>8964</v>
      </c>
      <c r="KK13" s="268">
        <v>28934</v>
      </c>
      <c r="KL13" s="268">
        <v>140220</v>
      </c>
      <c r="KM13" s="268">
        <v>140220</v>
      </c>
      <c r="KN13" s="268">
        <v>122621</v>
      </c>
      <c r="KO13" s="268">
        <v>122621</v>
      </c>
      <c r="KP13" s="268">
        <v>2.3563499999999999</v>
      </c>
      <c r="KQ13" s="268">
        <v>25302</v>
      </c>
      <c r="KR13" s="268">
        <v>12.16484</v>
      </c>
      <c r="KS13" s="270">
        <v>0.88405</v>
      </c>
      <c r="KT13" s="270">
        <v>18.001069999999999</v>
      </c>
      <c r="KU13" s="270">
        <v>0.23272999999999999</v>
      </c>
      <c r="KV13" s="270">
        <v>0.94991999999999999</v>
      </c>
      <c r="KW13" s="270">
        <v>20.06776</v>
      </c>
      <c r="KX13" s="270">
        <v>14.964549999999999</v>
      </c>
      <c r="KY13" s="268">
        <v>2.75868</v>
      </c>
      <c r="KZ13" s="268">
        <v>0</v>
      </c>
      <c r="LA13" s="268">
        <v>2.8500000000000001E-3</v>
      </c>
      <c r="LB13" s="268">
        <v>0.1774</v>
      </c>
      <c r="LC13" s="268">
        <v>2.9999999999999997E-4</v>
      </c>
      <c r="LD13" s="268">
        <v>9.7710000000000005E-2</v>
      </c>
      <c r="LE13" s="268">
        <v>0.47353000000000001</v>
      </c>
      <c r="LF13" s="268">
        <v>5.2614200000000002</v>
      </c>
      <c r="LG13" s="268">
        <v>2.2325599999999999</v>
      </c>
      <c r="LH13" s="268">
        <v>0.20388999999999999</v>
      </c>
      <c r="LI13" s="268">
        <v>326</v>
      </c>
      <c r="LJ13" s="268">
        <v>0.54869000000000001</v>
      </c>
      <c r="LK13" s="270">
        <v>2.4281000000000001</v>
      </c>
      <c r="LL13" s="268">
        <v>465</v>
      </c>
      <c r="LM13" s="268">
        <v>152</v>
      </c>
      <c r="LN13" s="270">
        <v>20.067869999999999</v>
      </c>
      <c r="LO13" s="270">
        <v>2.67523</v>
      </c>
      <c r="LP13" s="270">
        <v>2.4453</v>
      </c>
      <c r="LQ13" s="268">
        <v>0.25690000000000002</v>
      </c>
      <c r="LR13" s="268">
        <v>5.3010000000000002E-2</v>
      </c>
      <c r="LS13" s="268">
        <v>0.37581999999999999</v>
      </c>
      <c r="LT13" s="268">
        <v>92</v>
      </c>
      <c r="LU13" s="268">
        <v>97</v>
      </c>
      <c r="LV13" s="268">
        <v>0.87448999999999999</v>
      </c>
      <c r="LW13" s="268">
        <v>30655</v>
      </c>
      <c r="LX13" s="268">
        <v>56.631970000000003</v>
      </c>
      <c r="LY13" s="268">
        <v>35055</v>
      </c>
      <c r="LZ13" s="268">
        <v>3.6206</v>
      </c>
      <c r="MA13" s="268">
        <v>49.524050000000003</v>
      </c>
      <c r="MB13" s="268">
        <v>6.3930000000000001E-2</v>
      </c>
      <c r="MC13" s="268">
        <v>2241</v>
      </c>
      <c r="MD13" s="268">
        <v>0.42438999999999999</v>
      </c>
      <c r="ME13" s="270">
        <v>0.35988999999999999</v>
      </c>
      <c r="MF13" s="268">
        <v>0.37112000000000001</v>
      </c>
      <c r="MG13" s="268">
        <v>13.12574</v>
      </c>
      <c r="MH13" s="268">
        <v>11.9816</v>
      </c>
      <c r="MI13" s="270">
        <v>2.6997</v>
      </c>
      <c r="MJ13" s="268">
        <v>47.615380000000002</v>
      </c>
      <c r="MK13" s="270">
        <v>58249</v>
      </c>
      <c r="ML13" s="270">
        <v>39384</v>
      </c>
      <c r="MM13" s="268">
        <v>3.952E-2</v>
      </c>
      <c r="MN13" s="268">
        <v>0.54059000000000001</v>
      </c>
      <c r="MO13" s="268">
        <v>3.456E-2</v>
      </c>
      <c r="MP13" s="268">
        <v>8.1600000000000006E-3</v>
      </c>
      <c r="MQ13" s="268">
        <v>0.11155</v>
      </c>
      <c r="MR13" s="268">
        <v>7.1300000000000001E-3</v>
      </c>
      <c r="MS13" s="269">
        <v>1</v>
      </c>
      <c r="MT13" s="269">
        <v>0.20634920000000001</v>
      </c>
      <c r="MU13" s="269">
        <v>0.79365079999999999</v>
      </c>
      <c r="MV13" s="269">
        <v>0.32387460000000001</v>
      </c>
      <c r="MW13" s="269">
        <v>0.67612539999999999</v>
      </c>
      <c r="MX13" s="269">
        <v>0.13330900000000001</v>
      </c>
      <c r="MY13" s="269">
        <v>1.14576E-2</v>
      </c>
      <c r="MZ13" s="269">
        <v>0.24151220000000001</v>
      </c>
      <c r="NA13" s="269">
        <v>0</v>
      </c>
      <c r="NB13" s="269">
        <v>0.1209942</v>
      </c>
      <c r="NC13" s="269">
        <v>0.1218515</v>
      </c>
      <c r="ND13" s="269">
        <v>0.50418450000000004</v>
      </c>
      <c r="NE13" s="269">
        <v>0.74569680000000005</v>
      </c>
      <c r="NF13" s="269">
        <v>1.1597E-2</v>
      </c>
      <c r="NG13" s="269">
        <v>0.89701430000000004</v>
      </c>
      <c r="NH13" s="269">
        <v>4.7335599999999999E-2</v>
      </c>
      <c r="NI13" s="269">
        <v>4.4053099999999998E-2</v>
      </c>
      <c r="NJ13" s="270">
        <v>18865</v>
      </c>
      <c r="NK13" s="268">
        <v>13.70126</v>
      </c>
      <c r="NL13" s="268">
        <v>18863</v>
      </c>
      <c r="NM13" s="268">
        <v>18863</v>
      </c>
      <c r="NN13" s="268">
        <v>3892</v>
      </c>
      <c r="NO13" s="269">
        <v>0.91405259999999999</v>
      </c>
      <c r="NP13" s="269">
        <v>8.5947399999999993E-2</v>
      </c>
      <c r="NQ13" s="269">
        <v>0</v>
      </c>
      <c r="NR13" s="268">
        <v>0.64246000000000003</v>
      </c>
      <c r="NS13" s="268">
        <v>1.3412200000000001</v>
      </c>
      <c r="NT13" s="268">
        <v>0.43439</v>
      </c>
      <c r="NU13" s="268">
        <v>28</v>
      </c>
      <c r="NV13" s="268">
        <v>2.6583199999999998</v>
      </c>
      <c r="NW13" s="268">
        <v>0</v>
      </c>
      <c r="NX13" s="268">
        <v>2.4298500000000001</v>
      </c>
      <c r="NY13" s="268">
        <v>0.32391999999999999</v>
      </c>
      <c r="NZ13" s="268">
        <v>0.32391999999999999</v>
      </c>
    </row>
    <row r="14" spans="1:390" ht="15" x14ac:dyDescent="0.25">
      <c r="A14" s="3" t="s">
        <v>2808</v>
      </c>
      <c r="B14" s="55" t="s">
        <v>4580</v>
      </c>
      <c r="C14" s="55" t="s">
        <v>4524</v>
      </c>
      <c r="D14" s="55" t="s">
        <v>4525</v>
      </c>
      <c r="E14" s="55" t="s">
        <v>3414</v>
      </c>
      <c r="F14" s="55" t="s">
        <v>4524</v>
      </c>
      <c r="G14" s="55" t="s">
        <v>1937</v>
      </c>
      <c r="H14" s="55" t="s">
        <v>426</v>
      </c>
      <c r="I14" s="55" t="s">
        <v>416</v>
      </c>
      <c r="J14" s="55" t="s">
        <v>493</v>
      </c>
      <c r="K14" s="55" t="s">
        <v>499</v>
      </c>
      <c r="L14" s="55" t="s">
        <v>4527</v>
      </c>
      <c r="M14" s="55" t="s">
        <v>505</v>
      </c>
      <c r="N14" s="55" t="s">
        <v>2303</v>
      </c>
      <c r="O14" s="268">
        <v>89985</v>
      </c>
      <c r="P14" s="55" t="s">
        <v>503</v>
      </c>
      <c r="Q14" s="268">
        <v>876</v>
      </c>
      <c r="R14" s="268">
        <v>178</v>
      </c>
      <c r="S14" s="268">
        <v>7940</v>
      </c>
      <c r="T14" s="268">
        <v>25928</v>
      </c>
      <c r="U14" s="268">
        <v>236</v>
      </c>
      <c r="V14" s="268">
        <v>24</v>
      </c>
      <c r="W14" s="268">
        <v>2409</v>
      </c>
      <c r="X14" s="268">
        <v>5149</v>
      </c>
      <c r="Y14" s="55" t="s">
        <v>2211</v>
      </c>
      <c r="Z14" s="55" t="s">
        <v>2335</v>
      </c>
      <c r="AA14" s="55" t="s">
        <v>3438</v>
      </c>
      <c r="AB14" s="55" t="s">
        <v>3439</v>
      </c>
      <c r="AC14" s="55" t="s">
        <v>2211</v>
      </c>
      <c r="AD14" s="55" t="s">
        <v>2335</v>
      </c>
      <c r="AE14" s="55" t="s">
        <v>3438</v>
      </c>
      <c r="AF14" s="55" t="s">
        <v>3403</v>
      </c>
      <c r="AG14" s="55" t="s">
        <v>1939</v>
      </c>
      <c r="AH14" s="268">
        <v>1</v>
      </c>
      <c r="AI14" s="55" t="s">
        <v>2135</v>
      </c>
      <c r="AJ14" s="55" t="s">
        <v>2145</v>
      </c>
      <c r="AK14" s="55" t="s">
        <v>2390</v>
      </c>
      <c r="AL14" s="55" t="s">
        <v>4581</v>
      </c>
      <c r="AM14" s="55" t="s">
        <v>2537</v>
      </c>
      <c r="AN14" s="55" t="s">
        <v>2613</v>
      </c>
      <c r="AO14" s="55" t="s">
        <v>2390</v>
      </c>
      <c r="AP14" s="55" t="s">
        <v>2694</v>
      </c>
      <c r="AQ14" s="55" t="s">
        <v>4582</v>
      </c>
      <c r="AR14" s="55" t="s">
        <v>2537</v>
      </c>
      <c r="AS14" s="55" t="s">
        <v>2613</v>
      </c>
      <c r="AT14" s="55" t="s">
        <v>1473</v>
      </c>
      <c r="AU14" s="55" t="s">
        <v>4529</v>
      </c>
      <c r="AV14" s="55" t="s">
        <v>4529</v>
      </c>
      <c r="AW14" s="55" t="s">
        <v>4529</v>
      </c>
      <c r="AX14" s="55" t="s">
        <v>4530</v>
      </c>
      <c r="AY14" s="55" t="s">
        <v>4531</v>
      </c>
      <c r="AZ14" s="55" t="s">
        <v>554</v>
      </c>
      <c r="BA14" s="55" t="s">
        <v>554</v>
      </c>
      <c r="BB14" s="268">
        <v>1</v>
      </c>
      <c r="BC14" s="268">
        <v>2</v>
      </c>
      <c r="BD14" s="268">
        <v>0</v>
      </c>
      <c r="BE14" s="268">
        <v>1</v>
      </c>
      <c r="BF14" s="268">
        <v>4</v>
      </c>
      <c r="BG14" s="55" t="s">
        <v>3403</v>
      </c>
      <c r="BH14" s="268">
        <v>7332</v>
      </c>
      <c r="BI14" s="268">
        <v>2</v>
      </c>
      <c r="BJ14" s="268">
        <v>0</v>
      </c>
      <c r="BK14" s="268">
        <v>2</v>
      </c>
      <c r="BL14" s="268">
        <v>18.899999999999999</v>
      </c>
      <c r="BM14" s="268">
        <v>20.9</v>
      </c>
      <c r="BN14" s="269">
        <v>9.5693799999999996E-2</v>
      </c>
      <c r="BO14" s="270">
        <v>63763</v>
      </c>
      <c r="BP14" s="55" t="s">
        <v>3440</v>
      </c>
      <c r="BQ14" s="55" t="s">
        <v>3441</v>
      </c>
      <c r="BR14" s="270">
        <v>34301</v>
      </c>
      <c r="BS14" s="270">
        <v>10.119999999999999</v>
      </c>
      <c r="BT14" s="270">
        <v>11.72</v>
      </c>
      <c r="BU14" s="270">
        <v>12.93</v>
      </c>
      <c r="BV14" s="270">
        <v>1218151</v>
      </c>
      <c r="BW14" s="270">
        <v>242977</v>
      </c>
      <c r="BX14" s="270">
        <v>754830</v>
      </c>
      <c r="BY14" s="270">
        <v>997807</v>
      </c>
      <c r="BZ14" s="270">
        <v>144414</v>
      </c>
      <c r="CA14" s="270">
        <v>0</v>
      </c>
      <c r="CB14" s="270">
        <v>144414</v>
      </c>
      <c r="CC14" s="270">
        <v>15416</v>
      </c>
      <c r="CD14" s="270">
        <v>15215</v>
      </c>
      <c r="CE14" s="270">
        <v>30631</v>
      </c>
      <c r="CF14" s="270">
        <v>45299</v>
      </c>
      <c r="CG14" s="272">
        <v>3.15765E-2</v>
      </c>
      <c r="CH14" s="270">
        <v>654147</v>
      </c>
      <c r="CI14" s="270">
        <v>233719</v>
      </c>
      <c r="CJ14" s="270">
        <v>887867</v>
      </c>
      <c r="CK14" s="270">
        <v>57830</v>
      </c>
      <c r="CL14" s="270">
        <v>0</v>
      </c>
      <c r="CM14" s="270">
        <v>3794</v>
      </c>
      <c r="CN14" s="270">
        <v>61624</v>
      </c>
      <c r="CO14" s="270">
        <v>237990</v>
      </c>
      <c r="CP14" s="270">
        <v>1187481</v>
      </c>
      <c r="CQ14" s="279">
        <v>38465</v>
      </c>
      <c r="CR14" s="270">
        <v>47500</v>
      </c>
      <c r="CS14" s="270">
        <v>0</v>
      </c>
      <c r="CT14" s="270">
        <v>0</v>
      </c>
      <c r="CU14" s="270">
        <v>0</v>
      </c>
      <c r="CV14" s="270">
        <v>47500</v>
      </c>
      <c r="CW14" s="270">
        <v>41866</v>
      </c>
      <c r="CX14" s="288">
        <v>153851</v>
      </c>
      <c r="CY14" s="44">
        <v>33135</v>
      </c>
      <c r="CZ14" s="44">
        <v>34354</v>
      </c>
      <c r="DA14" s="44">
        <v>67489</v>
      </c>
      <c r="DB14" s="44">
        <v>24713</v>
      </c>
      <c r="DC14" s="44">
        <v>14298</v>
      </c>
      <c r="DD14" s="44">
        <v>39011</v>
      </c>
      <c r="DE14" s="44">
        <v>5016</v>
      </c>
      <c r="DF14" s="44">
        <v>1712</v>
      </c>
      <c r="DG14" s="44">
        <v>6728</v>
      </c>
      <c r="DH14" s="44">
        <v>113228</v>
      </c>
      <c r="DI14" s="55" t="s">
        <v>3403</v>
      </c>
      <c r="DJ14" s="268">
        <v>113228</v>
      </c>
      <c r="DK14" s="268">
        <v>1504</v>
      </c>
      <c r="DL14" s="268">
        <v>132</v>
      </c>
      <c r="DM14" s="268">
        <v>4311</v>
      </c>
      <c r="DN14" s="268">
        <v>2693</v>
      </c>
      <c r="DO14" s="268">
        <v>1218</v>
      </c>
      <c r="DP14" s="268">
        <v>0</v>
      </c>
      <c r="DQ14" s="268">
        <v>67</v>
      </c>
      <c r="DR14" s="268">
        <v>67</v>
      </c>
      <c r="DS14" s="268">
        <v>0</v>
      </c>
      <c r="DT14" s="268">
        <v>28215</v>
      </c>
      <c r="DU14" s="55" t="s">
        <v>3403</v>
      </c>
      <c r="DV14" s="55" t="s">
        <v>3403</v>
      </c>
      <c r="DW14" s="268">
        <v>0</v>
      </c>
      <c r="DX14" s="268">
        <v>28215</v>
      </c>
      <c r="DY14" s="268">
        <v>1920</v>
      </c>
      <c r="DZ14" s="55" t="s">
        <v>3403</v>
      </c>
      <c r="EA14" s="55" t="s">
        <v>3403</v>
      </c>
      <c r="EB14" s="268">
        <v>0</v>
      </c>
      <c r="EC14" s="268">
        <v>1920</v>
      </c>
      <c r="ED14" s="268">
        <v>563</v>
      </c>
      <c r="EE14" s="55" t="s">
        <v>3403</v>
      </c>
      <c r="EF14" s="268">
        <v>0</v>
      </c>
      <c r="EG14" s="268">
        <v>563</v>
      </c>
      <c r="EH14" s="269">
        <v>2.1163299999999999E-2</v>
      </c>
      <c r="EI14" s="269">
        <v>8.5800000000000004E-4</v>
      </c>
      <c r="EJ14" s="269">
        <v>0.19953070000000001</v>
      </c>
      <c r="EK14" s="269">
        <v>0</v>
      </c>
      <c r="EL14" s="269">
        <v>0.18339169999999999</v>
      </c>
      <c r="EM14" s="269">
        <v>4.3550000000000001E-4</v>
      </c>
      <c r="EN14" s="269">
        <v>0.73595880000000002</v>
      </c>
      <c r="EO14" s="269">
        <v>4.05002E-2</v>
      </c>
      <c r="EP14" s="269">
        <v>0.43520560000000003</v>
      </c>
      <c r="EQ14" s="268">
        <v>55</v>
      </c>
      <c r="ER14" s="281">
        <v>188913</v>
      </c>
      <c r="ES14" s="281">
        <v>82216</v>
      </c>
      <c r="ET14" s="268">
        <v>71603</v>
      </c>
      <c r="EU14" s="268">
        <v>23803</v>
      </c>
      <c r="EV14" s="268">
        <v>95406</v>
      </c>
      <c r="EW14" s="268">
        <v>11631</v>
      </c>
      <c r="EX14" s="268">
        <v>2690</v>
      </c>
      <c r="EY14" s="268">
        <v>14321</v>
      </c>
      <c r="EZ14" s="268">
        <v>54033</v>
      </c>
      <c r="FA14" s="268">
        <v>13862</v>
      </c>
      <c r="FB14" s="268">
        <v>67895</v>
      </c>
      <c r="FC14" s="268">
        <v>177622</v>
      </c>
      <c r="FD14" s="271">
        <v>174281</v>
      </c>
      <c r="FE14" s="268">
        <v>182</v>
      </c>
      <c r="FF14" s="55" t="s">
        <v>3403</v>
      </c>
      <c r="FG14" s="268">
        <v>177804</v>
      </c>
      <c r="FH14" s="281">
        <v>7613</v>
      </c>
      <c r="FI14" s="281">
        <v>2892</v>
      </c>
      <c r="FJ14" s="55" t="s">
        <v>3403</v>
      </c>
      <c r="FK14" s="268">
        <v>10505</v>
      </c>
      <c r="FL14" s="268">
        <v>311</v>
      </c>
      <c r="FM14" s="268">
        <v>0</v>
      </c>
      <c r="FN14" s="268">
        <v>311</v>
      </c>
      <c r="FO14" s="268">
        <v>293</v>
      </c>
      <c r="FP14" s="268">
        <v>0</v>
      </c>
      <c r="FQ14" s="268">
        <v>293</v>
      </c>
      <c r="FR14" s="55" t="s">
        <v>3403</v>
      </c>
      <c r="FS14" s="268">
        <v>604</v>
      </c>
      <c r="FT14" s="268">
        <v>7906</v>
      </c>
      <c r="FU14" s="268">
        <v>133036</v>
      </c>
      <c r="FV14" s="268">
        <v>55877</v>
      </c>
      <c r="FW14" s="55" t="s">
        <v>3403</v>
      </c>
      <c r="FX14" s="55" t="s">
        <v>3403</v>
      </c>
      <c r="FY14" s="268">
        <v>984</v>
      </c>
      <c r="FZ14" s="268">
        <v>1</v>
      </c>
      <c r="GA14" s="268">
        <v>42832</v>
      </c>
      <c r="GB14" s="268">
        <v>16099</v>
      </c>
      <c r="GC14" s="268">
        <v>58931</v>
      </c>
      <c r="GD14" s="268">
        <v>116997</v>
      </c>
      <c r="GE14" s="268">
        <v>1</v>
      </c>
      <c r="GF14" s="268">
        <v>0.80689999999999995</v>
      </c>
      <c r="GG14" s="268">
        <v>8.4330000000000002E-2</v>
      </c>
      <c r="GH14" s="268">
        <v>27.701550000000001</v>
      </c>
      <c r="GI14" s="268">
        <v>27.86646</v>
      </c>
      <c r="GJ14" s="268">
        <v>17.107780000000002</v>
      </c>
      <c r="GK14" s="268">
        <v>1061</v>
      </c>
      <c r="GL14" s="268">
        <v>25262</v>
      </c>
      <c r="GM14" s="268">
        <v>162</v>
      </c>
      <c r="GN14" s="268">
        <v>8617</v>
      </c>
      <c r="GO14" s="268">
        <v>139</v>
      </c>
      <c r="GP14" s="268">
        <v>28</v>
      </c>
      <c r="GQ14" s="268">
        <v>871</v>
      </c>
      <c r="GR14" s="268">
        <v>110</v>
      </c>
      <c r="GS14" s="268">
        <v>51</v>
      </c>
      <c r="GT14" s="268">
        <v>24</v>
      </c>
      <c r="GU14" s="268">
        <v>1223</v>
      </c>
      <c r="GV14" s="268">
        <v>1984</v>
      </c>
      <c r="GW14" s="268">
        <v>873</v>
      </c>
      <c r="GX14" s="268">
        <v>2857</v>
      </c>
      <c r="GY14" s="268">
        <v>1684</v>
      </c>
      <c r="GZ14" s="268">
        <v>2001</v>
      </c>
      <c r="HA14" s="268">
        <v>3685</v>
      </c>
      <c r="HB14" s="268">
        <v>21594</v>
      </c>
      <c r="HC14" s="268">
        <v>5743</v>
      </c>
      <c r="HD14" s="268">
        <v>27337</v>
      </c>
      <c r="HE14" s="268">
        <v>33879</v>
      </c>
      <c r="HF14" s="268">
        <v>13</v>
      </c>
      <c r="HG14" s="268">
        <v>206</v>
      </c>
      <c r="HH14" s="268">
        <v>45</v>
      </c>
      <c r="HI14" s="268">
        <v>314</v>
      </c>
      <c r="HJ14" s="268">
        <v>9880</v>
      </c>
      <c r="HK14" s="55" t="s">
        <v>5026</v>
      </c>
      <c r="HL14" s="268">
        <v>29068</v>
      </c>
      <c r="HM14" s="268">
        <v>2</v>
      </c>
      <c r="HN14" s="268">
        <v>75</v>
      </c>
      <c r="HO14" s="268">
        <v>981</v>
      </c>
      <c r="HP14" s="268">
        <v>167</v>
      </c>
      <c r="HQ14" s="268">
        <v>128</v>
      </c>
      <c r="HR14" s="268">
        <v>901</v>
      </c>
      <c r="HS14" s="268">
        <v>70</v>
      </c>
      <c r="HT14" s="268">
        <v>480</v>
      </c>
      <c r="HU14" s="268">
        <v>33</v>
      </c>
      <c r="HV14" s="268">
        <v>54</v>
      </c>
      <c r="HW14" s="268">
        <v>28674</v>
      </c>
      <c r="HX14" s="268">
        <v>1</v>
      </c>
      <c r="HY14" s="268">
        <v>79994</v>
      </c>
      <c r="HZ14" s="55" t="s">
        <v>3403</v>
      </c>
      <c r="IA14" s="55" t="s">
        <v>1939</v>
      </c>
      <c r="IB14" s="55" t="s">
        <v>2211</v>
      </c>
      <c r="IC14" s="55" t="s">
        <v>2335</v>
      </c>
      <c r="ID14" s="55" t="s">
        <v>3438</v>
      </c>
      <c r="IE14" s="55" t="s">
        <v>3439</v>
      </c>
      <c r="IF14" s="55" t="s">
        <v>2211</v>
      </c>
      <c r="IG14" s="55" t="s">
        <v>2335</v>
      </c>
      <c r="IH14" s="55" t="s">
        <v>3438</v>
      </c>
      <c r="II14" s="55" t="s">
        <v>3439</v>
      </c>
      <c r="IJ14" s="55" t="s">
        <v>2145</v>
      </c>
      <c r="IK14" s="55" t="s">
        <v>4583</v>
      </c>
      <c r="IL14" s="55" t="s">
        <v>4584</v>
      </c>
      <c r="IM14" s="55" t="s">
        <v>2390</v>
      </c>
      <c r="IN14" s="55" t="s">
        <v>2613</v>
      </c>
      <c r="IO14" s="268">
        <v>26200</v>
      </c>
      <c r="IP14" s="268">
        <v>20.9</v>
      </c>
      <c r="IQ14" s="55" t="s">
        <v>4585</v>
      </c>
      <c r="IR14" s="268">
        <v>7332</v>
      </c>
      <c r="IS14" s="268">
        <v>156</v>
      </c>
      <c r="IT14" s="55" t="s">
        <v>2134</v>
      </c>
      <c r="IU14" s="55" t="s">
        <v>62</v>
      </c>
      <c r="IV14" s="55" t="s">
        <v>1937</v>
      </c>
      <c r="IW14" s="55" t="s">
        <v>411</v>
      </c>
      <c r="IX14" s="268">
        <v>0</v>
      </c>
      <c r="IY14" s="55" t="s">
        <v>415</v>
      </c>
      <c r="IZ14" s="55" t="s">
        <v>1905</v>
      </c>
      <c r="JA14" s="55" t="s">
        <v>2276</v>
      </c>
      <c r="JB14" s="55" t="s">
        <v>503</v>
      </c>
      <c r="JC14" s="270">
        <v>6.2858700000000001</v>
      </c>
      <c r="JD14" s="270">
        <v>4.6998699999999998</v>
      </c>
      <c r="JE14" s="270">
        <v>0.32621</v>
      </c>
      <c r="JF14" s="270">
        <v>20.150379999999998</v>
      </c>
      <c r="JG14" s="270">
        <v>15.06622</v>
      </c>
      <c r="JH14" s="270">
        <v>1.0457099999999999</v>
      </c>
      <c r="JI14" s="270">
        <v>10.14968</v>
      </c>
      <c r="JJ14" s="270">
        <v>7.5888</v>
      </c>
      <c r="JK14" s="270">
        <v>0.52671999999999997</v>
      </c>
      <c r="JL14" s="270">
        <v>40.851860000000002</v>
      </c>
      <c r="JM14" s="270">
        <v>30.54449</v>
      </c>
      <c r="JN14" s="270">
        <v>2.1200199999999998</v>
      </c>
      <c r="JO14" s="270">
        <v>35.05068</v>
      </c>
      <c r="JP14" s="270">
        <v>26.20701</v>
      </c>
      <c r="JQ14" s="270">
        <v>1.81897</v>
      </c>
      <c r="JR14" s="270">
        <v>14.443440000000001</v>
      </c>
      <c r="JS14" s="270">
        <v>10.799200000000001</v>
      </c>
      <c r="JT14" s="270">
        <v>0.74955000000000005</v>
      </c>
      <c r="JU14" s="268">
        <v>2.09938</v>
      </c>
      <c r="JV14" s="268">
        <v>1.3001799999999999</v>
      </c>
      <c r="JW14" s="268">
        <v>1.1878299999999999</v>
      </c>
      <c r="JX14" s="268">
        <v>8.1451200000000004</v>
      </c>
      <c r="JY14" s="268">
        <v>0.32302999999999998</v>
      </c>
      <c r="JZ14" s="268">
        <v>0.91366000000000003</v>
      </c>
      <c r="KA14" s="268">
        <v>0.65490000000000004</v>
      </c>
      <c r="KB14" s="268">
        <v>0.3765</v>
      </c>
      <c r="KC14" s="268">
        <v>7.7999999999999999E-4</v>
      </c>
      <c r="KD14" s="268">
        <v>5.3299999999999997E-3</v>
      </c>
      <c r="KE14" s="268">
        <v>0.31864999999999999</v>
      </c>
      <c r="KF14" s="268">
        <v>3.175E-2</v>
      </c>
      <c r="KG14" s="268">
        <v>0.30380000000000001</v>
      </c>
      <c r="KH14" s="268">
        <v>1390</v>
      </c>
      <c r="KI14" s="268">
        <v>14534</v>
      </c>
      <c r="KJ14" s="268">
        <v>14534</v>
      </c>
      <c r="KK14" s="268">
        <v>5597</v>
      </c>
      <c r="KL14" s="268">
        <v>58498</v>
      </c>
      <c r="KM14" s="268">
        <v>58498</v>
      </c>
      <c r="KN14" s="268">
        <v>94456</v>
      </c>
      <c r="KO14" s="268">
        <v>94456</v>
      </c>
      <c r="KP14" s="268">
        <v>1.2279</v>
      </c>
      <c r="KQ14" s="268">
        <v>9038</v>
      </c>
      <c r="KR14" s="268">
        <v>4.3456200000000003</v>
      </c>
      <c r="KS14" s="270">
        <v>1.60487</v>
      </c>
      <c r="KT14" s="270">
        <v>11.08859</v>
      </c>
      <c r="KU14" s="270">
        <v>0.34039999999999998</v>
      </c>
      <c r="KV14" s="270">
        <v>0.50341000000000002</v>
      </c>
      <c r="KW14" s="270">
        <v>13.537269999999999</v>
      </c>
      <c r="KX14" s="270">
        <v>9.8668399999999998</v>
      </c>
      <c r="KY14" s="268">
        <v>1.70974</v>
      </c>
      <c r="KZ14" s="268">
        <v>0</v>
      </c>
      <c r="LA14" s="268">
        <v>1.47E-3</v>
      </c>
      <c r="LB14" s="268">
        <v>0.31355</v>
      </c>
      <c r="LC14" s="268">
        <v>7.3999999999999999E-4</v>
      </c>
      <c r="LD14" s="268">
        <v>3.3939999999999998E-2</v>
      </c>
      <c r="LE14" s="268">
        <v>0.35465000000000002</v>
      </c>
      <c r="LF14" s="268">
        <v>2.2399100000000001</v>
      </c>
      <c r="LG14" s="268">
        <v>1.2583</v>
      </c>
      <c r="LH14" s="268">
        <v>0.21004</v>
      </c>
      <c r="LI14" s="268">
        <v>478</v>
      </c>
      <c r="LJ14" s="268">
        <v>1.1369199999999999</v>
      </c>
      <c r="LK14" s="270">
        <v>2.6447699999999998</v>
      </c>
      <c r="LL14" s="268">
        <v>105</v>
      </c>
      <c r="LM14" s="268">
        <v>55</v>
      </c>
      <c r="LN14" s="270">
        <v>13.196440000000001</v>
      </c>
      <c r="LO14" s="270">
        <v>0.68483000000000005</v>
      </c>
      <c r="LP14" s="270">
        <v>0.64266999999999996</v>
      </c>
      <c r="LQ14" s="268">
        <v>0.23225999999999999</v>
      </c>
      <c r="LR14" s="268">
        <v>2.223E-2</v>
      </c>
      <c r="LS14" s="268">
        <v>0.32071</v>
      </c>
      <c r="LT14" s="268">
        <v>1</v>
      </c>
      <c r="LU14" s="268">
        <v>9</v>
      </c>
      <c r="LV14" s="268">
        <v>1.6146799999999999</v>
      </c>
      <c r="LW14" s="268">
        <v>3632</v>
      </c>
      <c r="LX14" s="268">
        <v>15.957039999999999</v>
      </c>
      <c r="LY14" s="268">
        <v>2249</v>
      </c>
      <c r="LZ14" s="268">
        <v>3.96454</v>
      </c>
      <c r="MA14" s="268">
        <v>25.765550000000001</v>
      </c>
      <c r="MB14" s="268">
        <v>0.24845</v>
      </c>
      <c r="MC14" s="268">
        <v>559</v>
      </c>
      <c r="MD14" s="268">
        <v>0.81440000000000001</v>
      </c>
      <c r="ME14" s="270">
        <v>0.52671999999999997</v>
      </c>
      <c r="MF14" s="268">
        <v>1.3149999999999999</v>
      </c>
      <c r="MG14" s="268">
        <v>8.1480200000000007</v>
      </c>
      <c r="MH14" s="268">
        <v>3.20566</v>
      </c>
      <c r="MI14" s="270">
        <v>10.14968</v>
      </c>
      <c r="MJ14" s="268">
        <v>35.25</v>
      </c>
      <c r="MK14" s="270">
        <v>42481</v>
      </c>
      <c r="ML14" s="270">
        <v>31298</v>
      </c>
      <c r="MM14" s="268">
        <v>0.11063000000000001</v>
      </c>
      <c r="MN14" s="268">
        <v>0.71899999999999997</v>
      </c>
      <c r="MO14" s="268">
        <v>0.17863999999999999</v>
      </c>
      <c r="MP14" s="268">
        <v>1.059E-2</v>
      </c>
      <c r="MQ14" s="268">
        <v>6.88E-2</v>
      </c>
      <c r="MR14" s="268">
        <v>1.7090000000000001E-2</v>
      </c>
      <c r="MS14" s="269">
        <v>1</v>
      </c>
      <c r="MT14" s="269">
        <v>9.5693799999999996E-2</v>
      </c>
      <c r="MU14" s="269">
        <v>0.90430619999999995</v>
      </c>
      <c r="MV14" s="269">
        <v>0.2632372</v>
      </c>
      <c r="MW14" s="269">
        <v>0.73676280000000005</v>
      </c>
      <c r="MX14" s="269">
        <v>5.1895299999999998E-2</v>
      </c>
      <c r="MY14" s="269">
        <v>0</v>
      </c>
      <c r="MZ14" s="269">
        <v>0.19681960000000001</v>
      </c>
      <c r="NA14" s="269">
        <v>3.1949999999999999E-3</v>
      </c>
      <c r="NB14" s="269">
        <v>0.2004157</v>
      </c>
      <c r="NC14" s="269">
        <v>4.8700300000000002E-2</v>
      </c>
      <c r="ND14" s="269">
        <v>0.55086950000000001</v>
      </c>
      <c r="NE14" s="269">
        <v>0.74768900000000005</v>
      </c>
      <c r="NF14" s="269">
        <v>2.5145500000000001E-2</v>
      </c>
      <c r="NG14" s="269">
        <v>0.81911599999999996</v>
      </c>
      <c r="NH14" s="269">
        <v>3.7186700000000003E-2</v>
      </c>
      <c r="NI14" s="269">
        <v>0.1185518</v>
      </c>
      <c r="NJ14" s="270">
        <v>11182</v>
      </c>
      <c r="NK14" s="268">
        <v>1.98532</v>
      </c>
      <c r="NL14" s="268">
        <v>44992</v>
      </c>
      <c r="NM14" s="268">
        <v>44992</v>
      </c>
      <c r="NN14" s="268">
        <v>4305</v>
      </c>
      <c r="NO14" s="269">
        <v>0.93843379999999998</v>
      </c>
      <c r="NP14" s="269">
        <v>0</v>
      </c>
      <c r="NQ14" s="269">
        <v>6.1566200000000001E-2</v>
      </c>
      <c r="NR14" s="268">
        <v>0.28878999999999999</v>
      </c>
      <c r="NS14" s="268">
        <v>0.80828999999999995</v>
      </c>
      <c r="NT14" s="268">
        <v>0.21276999999999999</v>
      </c>
      <c r="NU14" s="268">
        <v>0</v>
      </c>
      <c r="NV14" s="268">
        <v>3.2666499999999998</v>
      </c>
      <c r="NW14" s="268">
        <v>49</v>
      </c>
      <c r="NX14" s="268">
        <v>3.0655399999999999</v>
      </c>
      <c r="NY14" s="268">
        <v>0.15909000000000001</v>
      </c>
      <c r="NZ14" s="268">
        <v>0.15508</v>
      </c>
    </row>
    <row r="15" spans="1:390" ht="15" x14ac:dyDescent="0.25">
      <c r="A15" s="3" t="s">
        <v>2809</v>
      </c>
      <c r="B15" s="55" t="s">
        <v>4586</v>
      </c>
      <c r="C15" s="55" t="s">
        <v>4524</v>
      </c>
      <c r="D15" s="55" t="s">
        <v>4525</v>
      </c>
      <c r="E15" s="55" t="s">
        <v>3414</v>
      </c>
      <c r="F15" s="55" t="s">
        <v>4524</v>
      </c>
      <c r="G15" s="55" t="s">
        <v>1940</v>
      </c>
      <c r="H15" s="55" t="s">
        <v>427</v>
      </c>
      <c r="I15" s="55" t="s">
        <v>416</v>
      </c>
      <c r="J15" s="55" t="s">
        <v>493</v>
      </c>
      <c r="K15" s="55" t="s">
        <v>499</v>
      </c>
      <c r="L15" s="55" t="s">
        <v>4527</v>
      </c>
      <c r="M15" s="55" t="s">
        <v>505</v>
      </c>
      <c r="N15" s="55" t="s">
        <v>2303</v>
      </c>
      <c r="O15" s="268">
        <v>183806</v>
      </c>
      <c r="P15" s="55" t="s">
        <v>503</v>
      </c>
      <c r="Q15" s="268">
        <v>4102</v>
      </c>
      <c r="R15" s="268">
        <v>213</v>
      </c>
      <c r="S15" s="268">
        <v>8527</v>
      </c>
      <c r="T15" s="268">
        <v>102267</v>
      </c>
      <c r="U15" s="268">
        <v>921</v>
      </c>
      <c r="V15" s="268">
        <v>40</v>
      </c>
      <c r="W15" s="268">
        <v>320</v>
      </c>
      <c r="X15" s="268">
        <v>9440</v>
      </c>
      <c r="Y15" s="55" t="s">
        <v>2212</v>
      </c>
      <c r="Z15" s="55" t="s">
        <v>2336</v>
      </c>
      <c r="AA15" s="55" t="s">
        <v>3442</v>
      </c>
      <c r="AB15" s="55" t="s">
        <v>3443</v>
      </c>
      <c r="AC15" s="55" t="s">
        <v>2212</v>
      </c>
      <c r="AD15" s="55" t="s">
        <v>2336</v>
      </c>
      <c r="AE15" s="55" t="s">
        <v>3442</v>
      </c>
      <c r="AF15" s="55" t="s">
        <v>3443</v>
      </c>
      <c r="AG15" s="55" t="s">
        <v>1942</v>
      </c>
      <c r="AH15" s="268">
        <v>3</v>
      </c>
      <c r="AI15" s="55" t="s">
        <v>2135</v>
      </c>
      <c r="AJ15" s="55" t="s">
        <v>2146</v>
      </c>
      <c r="AK15" s="55" t="s">
        <v>2391</v>
      </c>
      <c r="AL15" s="55" t="s">
        <v>2461</v>
      </c>
      <c r="AM15" s="55" t="s">
        <v>2538</v>
      </c>
      <c r="AN15" s="55" t="s">
        <v>2614</v>
      </c>
      <c r="AO15" s="55" t="s">
        <v>2391</v>
      </c>
      <c r="AP15" s="55" t="s">
        <v>2380</v>
      </c>
      <c r="AQ15" s="55" t="s">
        <v>2461</v>
      </c>
      <c r="AR15" s="55" t="s">
        <v>2538</v>
      </c>
      <c r="AS15" s="55" t="s">
        <v>2614</v>
      </c>
      <c r="AT15" s="55" t="s">
        <v>1474</v>
      </c>
      <c r="AU15" s="55" t="s">
        <v>4529</v>
      </c>
      <c r="AV15" s="55" t="s">
        <v>4529</v>
      </c>
      <c r="AW15" s="55" t="s">
        <v>4529</v>
      </c>
      <c r="AX15" s="55" t="s">
        <v>4530</v>
      </c>
      <c r="AY15" s="55" t="s">
        <v>4531</v>
      </c>
      <c r="AZ15" s="55" t="s">
        <v>554</v>
      </c>
      <c r="BA15" s="55" t="s">
        <v>554</v>
      </c>
      <c r="BB15" s="268">
        <v>1</v>
      </c>
      <c r="BC15" s="268">
        <v>3</v>
      </c>
      <c r="BD15" s="268">
        <v>0</v>
      </c>
      <c r="BE15" s="268">
        <v>1</v>
      </c>
      <c r="BF15" s="268">
        <v>5</v>
      </c>
      <c r="BG15" s="55" t="s">
        <v>3403</v>
      </c>
      <c r="BH15" s="268">
        <v>9672</v>
      </c>
      <c r="BI15" s="268">
        <v>9</v>
      </c>
      <c r="BJ15" s="268">
        <v>0</v>
      </c>
      <c r="BK15" s="268">
        <v>9</v>
      </c>
      <c r="BL15" s="268">
        <v>25.4</v>
      </c>
      <c r="BM15" s="268">
        <v>34.4</v>
      </c>
      <c r="BN15" s="269">
        <v>0.26162790000000002</v>
      </c>
      <c r="BO15" s="270">
        <v>86256</v>
      </c>
      <c r="BP15" s="55" t="s">
        <v>4587</v>
      </c>
      <c r="BQ15" s="55" t="s">
        <v>3444</v>
      </c>
      <c r="BR15" s="270">
        <v>41909</v>
      </c>
      <c r="BS15" s="270">
        <v>14.32</v>
      </c>
      <c r="BT15" s="270">
        <v>14.32</v>
      </c>
      <c r="BU15" s="270">
        <v>14.32</v>
      </c>
      <c r="BV15" s="270">
        <v>2429786</v>
      </c>
      <c r="BW15" s="270">
        <v>0</v>
      </c>
      <c r="BX15" s="270">
        <v>1902090</v>
      </c>
      <c r="BY15" s="270">
        <v>1902090</v>
      </c>
      <c r="BZ15" s="270">
        <v>175227</v>
      </c>
      <c r="CA15" s="270">
        <v>2000</v>
      </c>
      <c r="CB15" s="270">
        <v>177227</v>
      </c>
      <c r="CC15" s="270">
        <v>0</v>
      </c>
      <c r="CD15" s="270">
        <v>0</v>
      </c>
      <c r="CE15" s="270">
        <v>0</v>
      </c>
      <c r="CF15" s="270">
        <v>350469</v>
      </c>
      <c r="CG15" s="272">
        <v>1.3935400000000001E-2</v>
      </c>
      <c r="CH15" s="270">
        <v>1401869</v>
      </c>
      <c r="CI15" s="270">
        <v>475647</v>
      </c>
      <c r="CJ15" s="270">
        <v>1877516</v>
      </c>
      <c r="CK15" s="270">
        <v>228353</v>
      </c>
      <c r="CL15" s="270">
        <v>45814</v>
      </c>
      <c r="CM15" s="270">
        <v>37173</v>
      </c>
      <c r="CN15" s="270">
        <v>311340</v>
      </c>
      <c r="CO15" s="270">
        <v>207070</v>
      </c>
      <c r="CP15" s="270">
        <v>2395926</v>
      </c>
      <c r="CQ15" s="279">
        <v>33860</v>
      </c>
      <c r="CR15" s="270">
        <v>0</v>
      </c>
      <c r="CS15" s="270">
        <v>0</v>
      </c>
      <c r="CT15" s="270">
        <v>0</v>
      </c>
      <c r="CU15" s="270">
        <v>0</v>
      </c>
      <c r="CV15" s="270">
        <v>0</v>
      </c>
      <c r="CW15" s="270">
        <v>0</v>
      </c>
      <c r="CX15" s="288">
        <v>263884</v>
      </c>
      <c r="CY15" s="44">
        <v>66640</v>
      </c>
      <c r="CZ15" s="44">
        <v>63924</v>
      </c>
      <c r="DA15" s="44">
        <v>130564</v>
      </c>
      <c r="DB15" s="44">
        <v>50557</v>
      </c>
      <c r="DC15" s="44">
        <v>27761</v>
      </c>
      <c r="DD15" s="44">
        <v>78318</v>
      </c>
      <c r="DE15" s="44">
        <v>7895</v>
      </c>
      <c r="DF15" s="291" t="s">
        <v>3403</v>
      </c>
      <c r="DG15" s="291" t="s">
        <v>3403</v>
      </c>
      <c r="DH15" s="44">
        <v>216777</v>
      </c>
      <c r="DI15" s="55" t="s">
        <v>3403</v>
      </c>
      <c r="DJ15" s="268">
        <v>216777</v>
      </c>
      <c r="DK15" s="268">
        <v>0</v>
      </c>
      <c r="DL15" s="268">
        <v>395</v>
      </c>
      <c r="DM15" s="268">
        <v>6925</v>
      </c>
      <c r="DN15" s="268">
        <v>5738</v>
      </c>
      <c r="DO15" s="268">
        <v>29</v>
      </c>
      <c r="DP15" s="268">
        <v>10</v>
      </c>
      <c r="DQ15" s="268">
        <v>67</v>
      </c>
      <c r="DR15" s="268">
        <v>77</v>
      </c>
      <c r="DS15" s="268">
        <v>0</v>
      </c>
      <c r="DT15" s="268">
        <v>28215</v>
      </c>
      <c r="DU15" s="55" t="s">
        <v>3403</v>
      </c>
      <c r="DV15" s="55" t="s">
        <v>3403</v>
      </c>
      <c r="DW15" s="268">
        <v>2030</v>
      </c>
      <c r="DX15" s="268">
        <v>30245</v>
      </c>
      <c r="DY15" s="268">
        <v>1920</v>
      </c>
      <c r="DZ15" s="55" t="s">
        <v>3403</v>
      </c>
      <c r="EA15" s="55" t="s">
        <v>3403</v>
      </c>
      <c r="EB15" s="268">
        <v>1215</v>
      </c>
      <c r="EC15" s="268">
        <v>3135</v>
      </c>
      <c r="ED15" s="268">
        <v>563</v>
      </c>
      <c r="EE15" s="55" t="s">
        <v>3403</v>
      </c>
      <c r="EF15" s="268">
        <v>0</v>
      </c>
      <c r="EG15" s="268">
        <v>563</v>
      </c>
      <c r="EH15" s="269">
        <v>2.3877900000000001E-2</v>
      </c>
      <c r="EI15" s="269">
        <v>1.4969E-3</v>
      </c>
      <c r="EJ15" s="269">
        <v>0.12862850000000001</v>
      </c>
      <c r="EK15" s="269">
        <v>0</v>
      </c>
      <c r="EL15" s="269">
        <v>0.1146148</v>
      </c>
      <c r="EM15" s="269">
        <v>2.9179999999999999E-4</v>
      </c>
      <c r="EN15" s="269">
        <v>0.82148600000000005</v>
      </c>
      <c r="EO15" s="269">
        <v>3.8122799999999998E-2</v>
      </c>
      <c r="EP15" s="269">
        <v>0.44748769999999999</v>
      </c>
      <c r="EQ15" s="55" t="s">
        <v>3403</v>
      </c>
      <c r="ER15" s="281">
        <v>699751</v>
      </c>
      <c r="ES15" s="281">
        <v>313130</v>
      </c>
      <c r="ET15" s="268">
        <v>232187</v>
      </c>
      <c r="EU15" s="268">
        <v>68203</v>
      </c>
      <c r="EV15" s="268">
        <v>300390</v>
      </c>
      <c r="EW15" s="55" t="s">
        <v>3403</v>
      </c>
      <c r="EX15" s="55" t="s">
        <v>3403</v>
      </c>
      <c r="EY15" s="55" t="s">
        <v>3403</v>
      </c>
      <c r="EZ15" s="268">
        <v>246331</v>
      </c>
      <c r="FA15" s="268">
        <v>66799</v>
      </c>
      <c r="FB15" s="268">
        <v>313130</v>
      </c>
      <c r="FC15" s="268">
        <v>613520</v>
      </c>
      <c r="FD15" s="271">
        <v>695203</v>
      </c>
      <c r="FE15" s="55" t="s">
        <v>3403</v>
      </c>
      <c r="FF15" s="55" t="s">
        <v>3403</v>
      </c>
      <c r="FG15" s="268">
        <v>613520</v>
      </c>
      <c r="FH15" s="281">
        <v>28872</v>
      </c>
      <c r="FI15" s="281">
        <v>51047</v>
      </c>
      <c r="FJ15" s="55" t="s">
        <v>3403</v>
      </c>
      <c r="FK15" s="268">
        <v>79919</v>
      </c>
      <c r="FL15" s="268">
        <v>1122</v>
      </c>
      <c r="FM15" s="268">
        <v>6312</v>
      </c>
      <c r="FN15" s="268">
        <v>7434</v>
      </c>
      <c r="FO15" s="268">
        <v>1764</v>
      </c>
      <c r="FP15" s="268">
        <v>0</v>
      </c>
      <c r="FQ15" s="268">
        <v>1764</v>
      </c>
      <c r="FR15" s="55" t="s">
        <v>3403</v>
      </c>
      <c r="FS15" s="268">
        <v>9198</v>
      </c>
      <c r="FT15" s="268">
        <v>30636</v>
      </c>
      <c r="FU15" s="268">
        <v>285316</v>
      </c>
      <c r="FV15" s="268">
        <v>414435</v>
      </c>
      <c r="FW15" s="55" t="s">
        <v>3403</v>
      </c>
      <c r="FX15" s="55" t="s">
        <v>3403</v>
      </c>
      <c r="FY15" s="55" t="s">
        <v>3403</v>
      </c>
      <c r="FZ15" s="268">
        <v>3</v>
      </c>
      <c r="GA15" s="268">
        <v>49230</v>
      </c>
      <c r="GB15" s="268">
        <v>15444</v>
      </c>
      <c r="GC15" s="268">
        <v>64674</v>
      </c>
      <c r="GD15" s="268">
        <v>420963</v>
      </c>
      <c r="GE15" s="268">
        <v>1</v>
      </c>
      <c r="GF15" s="268">
        <v>0.84336999999999995</v>
      </c>
      <c r="GG15" s="268">
        <v>9.7540000000000002E-2</v>
      </c>
      <c r="GH15" s="268">
        <v>20.60267</v>
      </c>
      <c r="GI15" s="268">
        <v>23.746310000000001</v>
      </c>
      <c r="GJ15" s="268">
        <v>11.05245</v>
      </c>
      <c r="GK15" s="268">
        <v>1510</v>
      </c>
      <c r="GL15" s="268">
        <v>28255</v>
      </c>
      <c r="GM15" s="268">
        <v>63</v>
      </c>
      <c r="GN15" s="268">
        <v>4153</v>
      </c>
      <c r="GO15" s="268">
        <v>264</v>
      </c>
      <c r="GP15" s="268">
        <v>22</v>
      </c>
      <c r="GQ15" s="268">
        <v>1138</v>
      </c>
      <c r="GR15" s="268">
        <v>13</v>
      </c>
      <c r="GS15" s="268">
        <v>108</v>
      </c>
      <c r="GT15" s="268">
        <v>28</v>
      </c>
      <c r="GU15" s="268">
        <v>1573</v>
      </c>
      <c r="GV15" s="268">
        <v>1956</v>
      </c>
      <c r="GW15" s="268">
        <v>1205</v>
      </c>
      <c r="GX15" s="268">
        <v>3161</v>
      </c>
      <c r="GY15" s="268">
        <v>764</v>
      </c>
      <c r="GZ15" s="268">
        <v>1151</v>
      </c>
      <c r="HA15" s="268">
        <v>1915</v>
      </c>
      <c r="HB15" s="268">
        <v>25535</v>
      </c>
      <c r="HC15" s="268">
        <v>1797</v>
      </c>
      <c r="HD15" s="268">
        <v>27332</v>
      </c>
      <c r="HE15" s="268">
        <v>32408</v>
      </c>
      <c r="HF15" s="55" t="s">
        <v>3403</v>
      </c>
      <c r="HG15" s="55" t="s">
        <v>3403</v>
      </c>
      <c r="HH15" s="55" t="s">
        <v>3403</v>
      </c>
      <c r="HI15" s="55" t="s">
        <v>3403</v>
      </c>
      <c r="HJ15" s="55" t="s">
        <v>5026</v>
      </c>
      <c r="HK15" s="55" t="s">
        <v>5026</v>
      </c>
      <c r="HL15" s="268">
        <v>57234</v>
      </c>
      <c r="HM15" s="268">
        <v>1</v>
      </c>
      <c r="HN15" s="268">
        <v>136</v>
      </c>
      <c r="HO15" s="268">
        <v>1151</v>
      </c>
      <c r="HP15" s="268">
        <v>286</v>
      </c>
      <c r="HQ15" s="268">
        <v>640</v>
      </c>
      <c r="HR15" s="268">
        <v>3005</v>
      </c>
      <c r="HS15" s="268">
        <v>132</v>
      </c>
      <c r="HT15" s="268">
        <v>151</v>
      </c>
      <c r="HU15" s="268">
        <v>53</v>
      </c>
      <c r="HV15" s="268">
        <v>52</v>
      </c>
      <c r="HW15" s="268">
        <v>76844</v>
      </c>
      <c r="HX15" s="268">
        <v>1</v>
      </c>
      <c r="HY15" s="55" t="s">
        <v>3403</v>
      </c>
      <c r="HZ15" s="55" t="s">
        <v>3403</v>
      </c>
      <c r="IA15" s="55" t="s">
        <v>1942</v>
      </c>
      <c r="IB15" s="55" t="s">
        <v>2212</v>
      </c>
      <c r="IC15" s="55" t="s">
        <v>2336</v>
      </c>
      <c r="ID15" s="55" t="s">
        <v>3442</v>
      </c>
      <c r="IE15" s="55" t="s">
        <v>3443</v>
      </c>
      <c r="IF15" s="55" t="s">
        <v>2212</v>
      </c>
      <c r="IG15" s="55" t="s">
        <v>2336</v>
      </c>
      <c r="IH15" s="55" t="s">
        <v>3442</v>
      </c>
      <c r="II15" s="55" t="s">
        <v>3443</v>
      </c>
      <c r="IJ15" s="55" t="s">
        <v>2146</v>
      </c>
      <c r="IK15" s="55" t="s">
        <v>4588</v>
      </c>
      <c r="IL15" s="55" t="s">
        <v>3403</v>
      </c>
      <c r="IM15" s="55" t="s">
        <v>4589</v>
      </c>
      <c r="IN15" s="55" t="s">
        <v>2614</v>
      </c>
      <c r="IO15" s="268">
        <v>55060</v>
      </c>
      <c r="IP15" s="268">
        <v>34.9</v>
      </c>
      <c r="IQ15" s="55" t="s">
        <v>4590</v>
      </c>
      <c r="IR15" s="268">
        <v>9672</v>
      </c>
      <c r="IS15" s="268">
        <v>208</v>
      </c>
      <c r="IT15" s="55" t="s">
        <v>2134</v>
      </c>
      <c r="IU15" s="55" t="s">
        <v>65</v>
      </c>
      <c r="IV15" s="55" t="s">
        <v>1940</v>
      </c>
      <c r="IW15" s="55" t="s">
        <v>411</v>
      </c>
      <c r="IX15" s="268">
        <v>0</v>
      </c>
      <c r="IY15" s="55" t="s">
        <v>415</v>
      </c>
      <c r="IZ15" s="55" t="s">
        <v>2328</v>
      </c>
      <c r="JA15" s="55" t="s">
        <v>2377</v>
      </c>
      <c r="JB15" s="55" t="s">
        <v>503</v>
      </c>
      <c r="JC15" s="270">
        <v>3.4239700000000002</v>
      </c>
      <c r="JD15" s="270">
        <v>2.6831200000000002</v>
      </c>
      <c r="JE15" s="270">
        <v>0.44492999999999999</v>
      </c>
      <c r="JF15" s="270">
        <v>37.046199999999999</v>
      </c>
      <c r="JG15" s="270">
        <v>29.030460000000001</v>
      </c>
      <c r="JH15" s="270">
        <v>4.8139900000000004</v>
      </c>
      <c r="JI15" s="270">
        <v>5.6915399999999998</v>
      </c>
      <c r="JJ15" s="270">
        <v>4.4600499999999998</v>
      </c>
      <c r="JK15" s="270">
        <v>0.73958999999999997</v>
      </c>
      <c r="JL15" s="270">
        <v>41.861939999999997</v>
      </c>
      <c r="JM15" s="270">
        <v>32.804209999999998</v>
      </c>
      <c r="JN15" s="270">
        <v>5.4397700000000002</v>
      </c>
      <c r="JO15" s="270">
        <v>73.930080000000004</v>
      </c>
      <c r="JP15" s="270">
        <v>57.933720000000001</v>
      </c>
      <c r="JQ15" s="270">
        <v>9.6068899999999999</v>
      </c>
      <c r="JR15" s="270">
        <v>7.6515399999999998</v>
      </c>
      <c r="JS15" s="270">
        <v>5.9959600000000002</v>
      </c>
      <c r="JT15" s="270">
        <v>0.99428000000000005</v>
      </c>
      <c r="JU15" s="268">
        <v>3.80701</v>
      </c>
      <c r="JV15" s="268">
        <v>2.29026</v>
      </c>
      <c r="JW15" s="268">
        <v>2.04101</v>
      </c>
      <c r="JX15" s="268">
        <v>2.3347899999999999</v>
      </c>
      <c r="JY15" s="268">
        <v>0.31137999999999999</v>
      </c>
      <c r="JZ15" s="268">
        <v>1.7035899999999999</v>
      </c>
      <c r="KA15" s="268">
        <v>0.35186000000000001</v>
      </c>
      <c r="KB15" s="268">
        <v>0.17632</v>
      </c>
      <c r="KC15" s="268">
        <v>7.2000000000000005E-4</v>
      </c>
      <c r="KD15" s="268">
        <v>8.1999999999999998E-4</v>
      </c>
      <c r="KE15" s="268">
        <v>0.41807</v>
      </c>
      <c r="KF15" s="268">
        <v>1.72E-2</v>
      </c>
      <c r="KG15" s="268">
        <v>0.1487</v>
      </c>
      <c r="KH15" s="268">
        <v>1663</v>
      </c>
      <c r="KI15" s="268">
        <v>6359</v>
      </c>
      <c r="KJ15" s="268">
        <v>6359</v>
      </c>
      <c r="KK15" s="268">
        <v>12237</v>
      </c>
      <c r="KL15" s="268">
        <v>46773</v>
      </c>
      <c r="KM15" s="268">
        <v>46773</v>
      </c>
      <c r="KN15" s="268">
        <v>77750</v>
      </c>
      <c r="KO15" s="268">
        <v>77750</v>
      </c>
      <c r="KP15" s="268">
        <v>2.6517400000000002</v>
      </c>
      <c r="KQ15" s="268">
        <v>20341</v>
      </c>
      <c r="KR15" s="268">
        <v>9.7796099999999999</v>
      </c>
      <c r="KS15" s="270">
        <v>0.96421000000000001</v>
      </c>
      <c r="KT15" s="270">
        <v>10.34836</v>
      </c>
      <c r="KU15" s="270">
        <v>0</v>
      </c>
      <c r="KV15" s="270">
        <v>1.90673</v>
      </c>
      <c r="KW15" s="270">
        <v>13.2193</v>
      </c>
      <c r="KX15" s="270">
        <v>10.21466</v>
      </c>
      <c r="KY15" s="268">
        <v>1.43567</v>
      </c>
      <c r="KZ15" s="268">
        <v>0</v>
      </c>
      <c r="LA15" s="268">
        <v>2.15E-3</v>
      </c>
      <c r="LB15" s="268">
        <v>0.16455</v>
      </c>
      <c r="LC15" s="268">
        <v>4.2000000000000002E-4</v>
      </c>
      <c r="LD15" s="268">
        <v>0.13916000000000001</v>
      </c>
      <c r="LE15" s="268">
        <v>0.53190000000000004</v>
      </c>
      <c r="LF15" s="268">
        <v>6.1075499999999998</v>
      </c>
      <c r="LG15" s="268">
        <v>1.1793800000000001</v>
      </c>
      <c r="LH15" s="268">
        <v>0.13819000000000001</v>
      </c>
      <c r="LI15" s="268">
        <v>467</v>
      </c>
      <c r="LJ15" s="268">
        <v>1.19059</v>
      </c>
      <c r="LK15" s="270">
        <v>1.1265700000000001</v>
      </c>
      <c r="LL15" s="268">
        <v>155</v>
      </c>
      <c r="LM15" s="268">
        <v>97</v>
      </c>
      <c r="LN15" s="270">
        <v>13.035080000000001</v>
      </c>
      <c r="LO15" s="270">
        <v>1.6938500000000001</v>
      </c>
      <c r="LP15" s="270">
        <v>1.2423599999999999</v>
      </c>
      <c r="LQ15" s="268">
        <v>0.18715000000000001</v>
      </c>
      <c r="LR15" s="268">
        <v>4.8959999999999997E-2</v>
      </c>
      <c r="LS15" s="268">
        <v>0.39273999999999998</v>
      </c>
      <c r="LT15" s="268">
        <v>2</v>
      </c>
      <c r="LU15" s="268">
        <v>2</v>
      </c>
      <c r="LV15" s="268">
        <v>1.6622600000000001</v>
      </c>
      <c r="LW15" s="268">
        <v>13456</v>
      </c>
      <c r="LX15" s="268">
        <v>43.523879999999998</v>
      </c>
      <c r="LY15" s="268">
        <v>8095</v>
      </c>
      <c r="LZ15" s="268">
        <v>5.9174899999999999</v>
      </c>
      <c r="MA15" s="268">
        <v>72.348119999999994</v>
      </c>
      <c r="MB15" s="268">
        <v>0.13596</v>
      </c>
      <c r="MC15" s="268">
        <v>1100</v>
      </c>
      <c r="MD15" s="268">
        <v>0.37711</v>
      </c>
      <c r="ME15" s="270">
        <v>0.73958999999999997</v>
      </c>
      <c r="MF15" s="268">
        <v>0.62685999999999997</v>
      </c>
      <c r="MG15" s="268">
        <v>5.2620699999999996</v>
      </c>
      <c r="MH15" s="268">
        <v>10.819660000000001</v>
      </c>
      <c r="MI15" s="270">
        <v>5.6915399999999998</v>
      </c>
      <c r="MJ15" s="268">
        <v>37.200000000000003</v>
      </c>
      <c r="MK15" s="270">
        <v>54578</v>
      </c>
      <c r="ML15" s="270">
        <v>40752</v>
      </c>
      <c r="MM15" s="268">
        <v>4.9160000000000002E-2</v>
      </c>
      <c r="MN15" s="268">
        <v>0.60104000000000002</v>
      </c>
      <c r="MO15" s="268">
        <v>8.1720000000000001E-2</v>
      </c>
      <c r="MP15" s="268">
        <v>1.286E-2</v>
      </c>
      <c r="MQ15" s="268">
        <v>0.15725</v>
      </c>
      <c r="MR15" s="268">
        <v>2.138E-2</v>
      </c>
      <c r="MS15" s="269">
        <v>1</v>
      </c>
      <c r="MT15" s="269">
        <v>0.26162790000000002</v>
      </c>
      <c r="MU15" s="269">
        <v>0.73837209999999998</v>
      </c>
      <c r="MV15" s="269">
        <v>0.25333850000000002</v>
      </c>
      <c r="MW15" s="269">
        <v>0.74666149999999998</v>
      </c>
      <c r="MX15" s="269">
        <v>0.12994559999999999</v>
      </c>
      <c r="MY15" s="269">
        <v>1.9121599999999999E-2</v>
      </c>
      <c r="MZ15" s="269">
        <v>0.19852320000000001</v>
      </c>
      <c r="NA15" s="269">
        <v>1.55151E-2</v>
      </c>
      <c r="NB15" s="269">
        <v>8.64259E-2</v>
      </c>
      <c r="NC15" s="269">
        <v>9.5308900000000002E-2</v>
      </c>
      <c r="ND15" s="269">
        <v>0.58510530000000005</v>
      </c>
      <c r="NE15" s="269">
        <v>0.78362849999999995</v>
      </c>
      <c r="NF15" s="269">
        <v>0</v>
      </c>
      <c r="NG15" s="269">
        <v>0.78282200000000002</v>
      </c>
      <c r="NH15" s="269">
        <v>0.14423859999999999</v>
      </c>
      <c r="NI15" s="269">
        <v>7.2939299999999999E-2</v>
      </c>
      <c r="NJ15" s="270">
        <v>13826</v>
      </c>
      <c r="NK15" s="268">
        <v>6.5090000000000003</v>
      </c>
      <c r="NL15" s="268">
        <v>20422</v>
      </c>
      <c r="NM15" s="268">
        <v>20422</v>
      </c>
      <c r="NN15" s="268">
        <v>5343</v>
      </c>
      <c r="NO15" s="269">
        <v>0.7334522</v>
      </c>
      <c r="NP15" s="269">
        <v>0.147151</v>
      </c>
      <c r="NQ15" s="269">
        <v>0.1193968</v>
      </c>
      <c r="NR15" s="268">
        <v>0.49915999999999999</v>
      </c>
      <c r="NS15" s="268">
        <v>1.47116</v>
      </c>
      <c r="NT15" s="268">
        <v>0.37269999999999998</v>
      </c>
      <c r="NU15" s="268">
        <v>15</v>
      </c>
      <c r="NV15" s="268">
        <v>3.0643400000000001</v>
      </c>
      <c r="NW15" s="268">
        <v>18</v>
      </c>
      <c r="NX15" s="268">
        <v>2.2475499999999999</v>
      </c>
      <c r="NY15" s="268">
        <v>0.29205999999999999</v>
      </c>
      <c r="NZ15" s="268">
        <v>0.28799000000000002</v>
      </c>
    </row>
    <row r="16" spans="1:390" ht="15" x14ac:dyDescent="0.25">
      <c r="A16" s="3" t="s">
        <v>2810</v>
      </c>
      <c r="B16" s="55" t="s">
        <v>4591</v>
      </c>
      <c r="C16" s="55" t="s">
        <v>4524</v>
      </c>
      <c r="D16" s="55" t="s">
        <v>4525</v>
      </c>
      <c r="E16" s="55" t="s">
        <v>3414</v>
      </c>
      <c r="F16" s="55" t="s">
        <v>4524</v>
      </c>
      <c r="G16" s="55" t="s">
        <v>1943</v>
      </c>
      <c r="H16" s="55" t="s">
        <v>428</v>
      </c>
      <c r="I16" s="55" t="s">
        <v>416</v>
      </c>
      <c r="J16" s="55" t="s">
        <v>493</v>
      </c>
      <c r="K16" s="55" t="s">
        <v>499</v>
      </c>
      <c r="L16" s="55" t="s">
        <v>4527</v>
      </c>
      <c r="M16" s="55" t="s">
        <v>505</v>
      </c>
      <c r="N16" s="55" t="s">
        <v>2303</v>
      </c>
      <c r="O16" s="268">
        <v>82571</v>
      </c>
      <c r="P16" s="55" t="s">
        <v>512</v>
      </c>
      <c r="Q16" s="268">
        <v>261</v>
      </c>
      <c r="R16" s="268">
        <v>61</v>
      </c>
      <c r="S16" s="268">
        <v>2201</v>
      </c>
      <c r="T16" s="268">
        <v>26186</v>
      </c>
      <c r="U16" s="268">
        <v>65</v>
      </c>
      <c r="V16" s="268">
        <v>9</v>
      </c>
      <c r="W16" s="268">
        <v>108</v>
      </c>
      <c r="X16" s="268">
        <v>5339</v>
      </c>
      <c r="Y16" s="55" t="s">
        <v>2213</v>
      </c>
      <c r="Z16" s="55" t="s">
        <v>2176</v>
      </c>
      <c r="AA16" s="55" t="s">
        <v>3445</v>
      </c>
      <c r="AB16" s="55" t="s">
        <v>3446</v>
      </c>
      <c r="AC16" s="55" t="s">
        <v>2213</v>
      </c>
      <c r="AD16" s="55" t="s">
        <v>2176</v>
      </c>
      <c r="AE16" s="55" t="s">
        <v>3445</v>
      </c>
      <c r="AF16" s="55" t="s">
        <v>3446</v>
      </c>
      <c r="AG16" s="55" t="s">
        <v>1945</v>
      </c>
      <c r="AH16" s="268">
        <v>1</v>
      </c>
      <c r="AI16" s="55" t="s">
        <v>2135</v>
      </c>
      <c r="AJ16" s="55" t="s">
        <v>2147</v>
      </c>
      <c r="AK16" s="55" t="s">
        <v>2392</v>
      </c>
      <c r="AL16" s="55" t="s">
        <v>2462</v>
      </c>
      <c r="AM16" s="55" t="s">
        <v>2539</v>
      </c>
      <c r="AN16" s="55" t="s">
        <v>2615</v>
      </c>
      <c r="AO16" s="55" t="s">
        <v>2392</v>
      </c>
      <c r="AP16" s="55" t="s">
        <v>2380</v>
      </c>
      <c r="AQ16" s="55" t="s">
        <v>2462</v>
      </c>
      <c r="AR16" s="55" t="s">
        <v>2539</v>
      </c>
      <c r="AS16" s="55" t="s">
        <v>2615</v>
      </c>
      <c r="AT16" s="55" t="s">
        <v>1475</v>
      </c>
      <c r="AU16" s="55" t="s">
        <v>4529</v>
      </c>
      <c r="AV16" s="55" t="s">
        <v>4529</v>
      </c>
      <c r="AW16" s="55" t="s">
        <v>4529</v>
      </c>
      <c r="AX16" s="55" t="s">
        <v>4530</v>
      </c>
      <c r="AY16" s="55" t="s">
        <v>4531</v>
      </c>
      <c r="AZ16" s="55" t="s">
        <v>554</v>
      </c>
      <c r="BA16" s="55" t="s">
        <v>554</v>
      </c>
      <c r="BB16" s="268">
        <v>1</v>
      </c>
      <c r="BC16" s="268">
        <v>2</v>
      </c>
      <c r="BD16" s="268">
        <v>0</v>
      </c>
      <c r="BE16" s="268">
        <v>0</v>
      </c>
      <c r="BF16" s="268">
        <v>3</v>
      </c>
      <c r="BG16" s="55" t="s">
        <v>3403</v>
      </c>
      <c r="BH16" s="268">
        <v>7280</v>
      </c>
      <c r="BI16" s="268">
        <v>4</v>
      </c>
      <c r="BJ16" s="268">
        <v>1</v>
      </c>
      <c r="BK16" s="268">
        <v>5</v>
      </c>
      <c r="BL16" s="268">
        <v>14</v>
      </c>
      <c r="BM16" s="268">
        <v>19</v>
      </c>
      <c r="BN16" s="269">
        <v>0.2105263</v>
      </c>
      <c r="BO16" s="270">
        <v>56283</v>
      </c>
      <c r="BP16" s="55" t="s">
        <v>3447</v>
      </c>
      <c r="BQ16" s="55" t="s">
        <v>3444</v>
      </c>
      <c r="BR16" s="270">
        <v>34236</v>
      </c>
      <c r="BS16" s="55" t="s">
        <v>3403</v>
      </c>
      <c r="BT16" s="270">
        <v>11.05</v>
      </c>
      <c r="BU16" s="270">
        <v>11.05</v>
      </c>
      <c r="BV16" s="270">
        <v>1022877</v>
      </c>
      <c r="BW16" s="270">
        <v>0</v>
      </c>
      <c r="BX16" s="270">
        <v>830598</v>
      </c>
      <c r="BY16" s="270">
        <v>830598</v>
      </c>
      <c r="BZ16" s="270">
        <v>131298</v>
      </c>
      <c r="CA16" s="270">
        <v>0</v>
      </c>
      <c r="CB16" s="270">
        <v>131298</v>
      </c>
      <c r="CC16" s="270">
        <v>27197</v>
      </c>
      <c r="CD16" s="270">
        <v>0</v>
      </c>
      <c r="CE16" s="270">
        <v>27197</v>
      </c>
      <c r="CF16" s="270">
        <v>33784</v>
      </c>
      <c r="CG16" s="272">
        <v>7.4780299999999994E-2</v>
      </c>
      <c r="CH16" s="270">
        <v>622943</v>
      </c>
      <c r="CI16" s="270">
        <v>183420</v>
      </c>
      <c r="CJ16" s="270">
        <v>806363</v>
      </c>
      <c r="CK16" s="270">
        <v>88005</v>
      </c>
      <c r="CL16" s="270">
        <v>9578</v>
      </c>
      <c r="CM16" s="270">
        <v>14979</v>
      </c>
      <c r="CN16" s="270">
        <v>112562</v>
      </c>
      <c r="CO16" s="270">
        <v>105723</v>
      </c>
      <c r="CP16" s="270">
        <v>1024648</v>
      </c>
      <c r="CQ16" s="279">
        <v>76491</v>
      </c>
      <c r="CR16" s="270">
        <v>0</v>
      </c>
      <c r="CS16" s="270">
        <v>0</v>
      </c>
      <c r="CT16" s="270">
        <v>0</v>
      </c>
      <c r="CU16" s="270">
        <v>0</v>
      </c>
      <c r="CV16" s="270">
        <v>0</v>
      </c>
      <c r="CW16" s="270">
        <v>0</v>
      </c>
      <c r="CX16" s="288">
        <v>205217</v>
      </c>
      <c r="CY16" s="44">
        <v>43871</v>
      </c>
      <c r="CZ16" s="44">
        <v>45633</v>
      </c>
      <c r="DA16" s="44">
        <v>89504</v>
      </c>
      <c r="DB16" s="44">
        <v>25806</v>
      </c>
      <c r="DC16" s="44">
        <v>12141</v>
      </c>
      <c r="DD16" s="44">
        <v>37947</v>
      </c>
      <c r="DE16" s="44">
        <v>5309</v>
      </c>
      <c r="DF16" s="44">
        <v>0</v>
      </c>
      <c r="DG16" s="44">
        <v>5309</v>
      </c>
      <c r="DH16" s="44">
        <v>132760</v>
      </c>
      <c r="DI16" s="55" t="s">
        <v>3403</v>
      </c>
      <c r="DJ16" s="268">
        <v>132760</v>
      </c>
      <c r="DK16" s="268">
        <v>1227</v>
      </c>
      <c r="DL16" s="268">
        <v>219</v>
      </c>
      <c r="DM16" s="268">
        <v>4891</v>
      </c>
      <c r="DN16" s="268">
        <v>11397</v>
      </c>
      <c r="DO16" s="268">
        <v>0</v>
      </c>
      <c r="DP16" s="268">
        <v>3</v>
      </c>
      <c r="DQ16" s="268">
        <v>67</v>
      </c>
      <c r="DR16" s="268">
        <v>70</v>
      </c>
      <c r="DS16" s="268">
        <v>0</v>
      </c>
      <c r="DT16" s="268">
        <v>28215</v>
      </c>
      <c r="DU16" s="55" t="s">
        <v>3403</v>
      </c>
      <c r="DV16" s="268">
        <v>14117</v>
      </c>
      <c r="DW16" s="268">
        <v>0</v>
      </c>
      <c r="DX16" s="268">
        <v>42332</v>
      </c>
      <c r="DY16" s="268">
        <v>1920</v>
      </c>
      <c r="DZ16" s="55" t="s">
        <v>3403</v>
      </c>
      <c r="EA16" s="268">
        <v>9608</v>
      </c>
      <c r="EB16" s="268">
        <v>0</v>
      </c>
      <c r="EC16" s="268">
        <v>11528</v>
      </c>
      <c r="ED16" s="268">
        <v>563</v>
      </c>
      <c r="EE16" s="268">
        <v>230</v>
      </c>
      <c r="EF16" s="268">
        <v>0</v>
      </c>
      <c r="EG16" s="268">
        <v>793</v>
      </c>
      <c r="EH16" s="269">
        <v>5.9400500000000002E-2</v>
      </c>
      <c r="EI16" s="269">
        <v>1.0671999999999999E-3</v>
      </c>
      <c r="EJ16" s="269">
        <v>0.2663181</v>
      </c>
      <c r="EK16" s="269">
        <v>0</v>
      </c>
      <c r="EL16" s="269">
        <v>0.2062792</v>
      </c>
      <c r="EM16" s="269">
        <v>3.411E-4</v>
      </c>
      <c r="EN16" s="269">
        <v>0.64692499999999997</v>
      </c>
      <c r="EO16" s="269">
        <v>8.0007999999999996E-2</v>
      </c>
      <c r="EP16" s="269">
        <v>0.27808440000000001</v>
      </c>
      <c r="EQ16" s="268">
        <v>7</v>
      </c>
      <c r="ER16" s="281">
        <v>331252</v>
      </c>
      <c r="ES16" s="281">
        <v>92116</v>
      </c>
      <c r="ET16" s="268">
        <v>96591</v>
      </c>
      <c r="EU16" s="268">
        <v>31458</v>
      </c>
      <c r="EV16" s="268">
        <v>128049</v>
      </c>
      <c r="EW16" s="268">
        <v>15581</v>
      </c>
      <c r="EX16" s="268">
        <v>756</v>
      </c>
      <c r="EY16" s="268">
        <v>16337</v>
      </c>
      <c r="EZ16" s="268">
        <v>62586</v>
      </c>
      <c r="FA16" s="268">
        <v>13193</v>
      </c>
      <c r="FB16" s="268">
        <v>75779</v>
      </c>
      <c r="FC16" s="268">
        <v>220165</v>
      </c>
      <c r="FD16" s="271">
        <v>304818</v>
      </c>
      <c r="FE16" s="268">
        <v>5157</v>
      </c>
      <c r="FF16" s="55" t="s">
        <v>3403</v>
      </c>
      <c r="FG16" s="268">
        <v>225322</v>
      </c>
      <c r="FH16" s="281">
        <v>10705</v>
      </c>
      <c r="FI16" s="281">
        <v>79971</v>
      </c>
      <c r="FJ16" s="55" t="s">
        <v>3403</v>
      </c>
      <c r="FK16" s="268">
        <v>90676</v>
      </c>
      <c r="FL16" s="268">
        <v>205</v>
      </c>
      <c r="FM16" s="268">
        <v>9245</v>
      </c>
      <c r="FN16" s="268">
        <v>9450</v>
      </c>
      <c r="FO16" s="268">
        <v>75</v>
      </c>
      <c r="FP16" s="268">
        <v>5082</v>
      </c>
      <c r="FQ16" s="268">
        <v>5157</v>
      </c>
      <c r="FR16" s="55" t="s">
        <v>3403</v>
      </c>
      <c r="FS16" s="268">
        <v>14607</v>
      </c>
      <c r="FT16" s="268">
        <v>15862</v>
      </c>
      <c r="FU16" s="268">
        <v>194695</v>
      </c>
      <c r="FV16" s="268">
        <v>122230</v>
      </c>
      <c r="FW16" s="55" t="s">
        <v>3403</v>
      </c>
      <c r="FX16" s="268">
        <v>14327</v>
      </c>
      <c r="FY16" s="55" t="s">
        <v>3403</v>
      </c>
      <c r="FZ16" s="55" t="s">
        <v>3403</v>
      </c>
      <c r="GA16" s="268">
        <v>28784</v>
      </c>
      <c r="GB16" s="268">
        <v>8133</v>
      </c>
      <c r="GC16" s="268">
        <v>36917</v>
      </c>
      <c r="GD16" s="268">
        <v>283828</v>
      </c>
      <c r="GE16" s="268">
        <v>1</v>
      </c>
      <c r="GF16" s="268">
        <v>0.98043999999999998</v>
      </c>
      <c r="GG16" s="268">
        <v>-2.1000000000000001E-4</v>
      </c>
      <c r="GH16" s="268">
        <v>18.06767</v>
      </c>
      <c r="GI16" s="268">
        <v>24.04082</v>
      </c>
      <c r="GJ16" s="268">
        <v>-1.5630000000000002E-2</v>
      </c>
      <c r="GK16" s="268">
        <v>266</v>
      </c>
      <c r="GL16" s="268">
        <v>4806</v>
      </c>
      <c r="GM16" s="268">
        <v>0</v>
      </c>
      <c r="GN16" s="55" t="s">
        <v>3403</v>
      </c>
      <c r="GO16" s="268">
        <v>64</v>
      </c>
      <c r="GP16" s="268">
        <v>0</v>
      </c>
      <c r="GQ16" s="268">
        <v>196</v>
      </c>
      <c r="GR16" s="268">
        <v>0</v>
      </c>
      <c r="GS16" s="268">
        <v>6</v>
      </c>
      <c r="GT16" s="268">
        <v>0</v>
      </c>
      <c r="GU16" s="268">
        <v>266</v>
      </c>
      <c r="GV16" s="268">
        <v>-1</v>
      </c>
      <c r="GW16" s="55" t="s">
        <v>3403</v>
      </c>
      <c r="GX16" s="268">
        <v>-1</v>
      </c>
      <c r="GY16" s="268">
        <v>95</v>
      </c>
      <c r="GZ16" s="55" t="s">
        <v>3403</v>
      </c>
      <c r="HA16" s="268">
        <v>95</v>
      </c>
      <c r="HB16" s="268">
        <v>4712</v>
      </c>
      <c r="HC16" s="55" t="s">
        <v>3403</v>
      </c>
      <c r="HD16" s="268">
        <v>4712</v>
      </c>
      <c r="HE16" s="268">
        <v>4806</v>
      </c>
      <c r="HF16" s="55" t="s">
        <v>3403</v>
      </c>
      <c r="HG16" s="55" t="s">
        <v>3403</v>
      </c>
      <c r="HH16" s="55" t="s">
        <v>3403</v>
      </c>
      <c r="HI16" s="55" t="s">
        <v>3403</v>
      </c>
      <c r="HJ16" s="55" t="s">
        <v>5026</v>
      </c>
      <c r="HK16" s="55" t="s">
        <v>5026</v>
      </c>
      <c r="HL16" s="268">
        <v>50038</v>
      </c>
      <c r="HM16" s="268">
        <v>1</v>
      </c>
      <c r="HN16" s="268">
        <v>6</v>
      </c>
      <c r="HO16" s="268">
        <v>196</v>
      </c>
      <c r="HP16" s="268">
        <v>64</v>
      </c>
      <c r="HQ16" s="268">
        <v>1539</v>
      </c>
      <c r="HR16" s="268">
        <v>26857</v>
      </c>
      <c r="HS16" s="268">
        <v>238</v>
      </c>
      <c r="HT16" s="268">
        <v>147</v>
      </c>
      <c r="HU16" s="268">
        <v>36</v>
      </c>
      <c r="HV16" s="268">
        <v>39</v>
      </c>
      <c r="HW16" s="268">
        <v>59341</v>
      </c>
      <c r="HX16" s="268">
        <v>1</v>
      </c>
      <c r="HY16" s="55" t="s">
        <v>3403</v>
      </c>
      <c r="HZ16" s="55" t="s">
        <v>3403</v>
      </c>
      <c r="IA16" s="55" t="s">
        <v>1945</v>
      </c>
      <c r="IB16" s="55" t="s">
        <v>2213</v>
      </c>
      <c r="IC16" s="55" t="s">
        <v>2176</v>
      </c>
      <c r="ID16" s="55" t="s">
        <v>3445</v>
      </c>
      <c r="IE16" s="55" t="s">
        <v>3446</v>
      </c>
      <c r="IF16" s="55" t="s">
        <v>2213</v>
      </c>
      <c r="IG16" s="55" t="s">
        <v>2176</v>
      </c>
      <c r="IH16" s="55" t="s">
        <v>3445</v>
      </c>
      <c r="II16" s="55" t="s">
        <v>3446</v>
      </c>
      <c r="IJ16" s="55" t="s">
        <v>2147</v>
      </c>
      <c r="IK16" s="55" t="s">
        <v>4592</v>
      </c>
      <c r="IL16" s="55" t="s">
        <v>3403</v>
      </c>
      <c r="IM16" s="55" t="s">
        <v>2392</v>
      </c>
      <c r="IN16" s="55" t="s">
        <v>2615</v>
      </c>
      <c r="IO16" s="268">
        <v>58314</v>
      </c>
      <c r="IP16" s="268">
        <v>19</v>
      </c>
      <c r="IQ16" s="55" t="s">
        <v>4593</v>
      </c>
      <c r="IR16" s="268">
        <v>7280</v>
      </c>
      <c r="IS16" s="268">
        <v>156</v>
      </c>
      <c r="IT16" s="55" t="s">
        <v>2134</v>
      </c>
      <c r="IU16" s="55" t="s">
        <v>69</v>
      </c>
      <c r="IV16" s="55" t="s">
        <v>1943</v>
      </c>
      <c r="IW16" s="55" t="s">
        <v>411</v>
      </c>
      <c r="IX16" s="268">
        <v>0</v>
      </c>
      <c r="IY16" s="55" t="s">
        <v>415</v>
      </c>
      <c r="IZ16" s="55" t="s">
        <v>1905</v>
      </c>
      <c r="JA16" s="55" t="s">
        <v>1905</v>
      </c>
      <c r="JB16" s="55" t="s">
        <v>503</v>
      </c>
      <c r="JC16" s="270">
        <v>3.0932599999999999</v>
      </c>
      <c r="JD16" s="270">
        <v>2.4342899999999998</v>
      </c>
      <c r="JE16" s="270">
        <v>0.33981</v>
      </c>
      <c r="JF16" s="270">
        <v>27.75545</v>
      </c>
      <c r="JG16" s="270">
        <v>21.842590000000001</v>
      </c>
      <c r="JH16" s="270">
        <v>3.0490599999999999</v>
      </c>
      <c r="JI16" s="270">
        <v>3.6101000000000001</v>
      </c>
      <c r="JJ16" s="270">
        <v>2.8410299999999999</v>
      </c>
      <c r="JK16" s="270">
        <v>0.39659</v>
      </c>
      <c r="JL16" s="270">
        <v>20.477399999999999</v>
      </c>
      <c r="JM16" s="270">
        <v>16.115010000000002</v>
      </c>
      <c r="JN16" s="270">
        <v>2.24953</v>
      </c>
      <c r="JO16" s="270">
        <v>213.20183</v>
      </c>
      <c r="JP16" s="270">
        <v>167.78255999999999</v>
      </c>
      <c r="JQ16" s="270">
        <v>23.421140000000001</v>
      </c>
      <c r="JR16" s="270">
        <v>11.12345</v>
      </c>
      <c r="JS16" s="270">
        <v>8.7537800000000008</v>
      </c>
      <c r="JT16" s="270">
        <v>1.2219599999999999</v>
      </c>
      <c r="JU16" s="268">
        <v>4.0117200000000004</v>
      </c>
      <c r="JV16" s="268">
        <v>3.4373800000000001</v>
      </c>
      <c r="JW16" s="268">
        <v>6.4468899999999998</v>
      </c>
      <c r="JX16" s="268">
        <v>3.9819100000000001</v>
      </c>
      <c r="JY16" s="268">
        <v>0.60599999999999998</v>
      </c>
      <c r="JZ16" s="268">
        <v>1.1155999999999999</v>
      </c>
      <c r="KA16" s="268">
        <v>0.44708999999999999</v>
      </c>
      <c r="KB16" s="268">
        <v>5.8200000000000002E-2</v>
      </c>
      <c r="KC16" s="268">
        <v>2.8800000000000002E-3</v>
      </c>
      <c r="KD16" s="268">
        <v>1.7799999999999999E-3</v>
      </c>
      <c r="KE16" s="268">
        <v>0.71867000000000003</v>
      </c>
      <c r="KF16" s="268">
        <v>-1.0000000000000001E-5</v>
      </c>
      <c r="KG16" s="268">
        <v>5.7070000000000003E-2</v>
      </c>
      <c r="KH16" s="268">
        <v>2633</v>
      </c>
      <c r="KI16" s="268">
        <v>12509</v>
      </c>
      <c r="KJ16" s="268">
        <v>10007</v>
      </c>
      <c r="KK16" s="268">
        <v>14938</v>
      </c>
      <c r="KL16" s="268">
        <v>70957</v>
      </c>
      <c r="KM16" s="268">
        <v>56765</v>
      </c>
      <c r="KN16" s="268">
        <v>66250</v>
      </c>
      <c r="KO16" s="268">
        <v>82813</v>
      </c>
      <c r="KP16" s="268">
        <v>1.61415</v>
      </c>
      <c r="KQ16" s="268">
        <v>17434</v>
      </c>
      <c r="KR16" s="268">
        <v>8.3818800000000007</v>
      </c>
      <c r="KS16" s="270">
        <v>1.59012</v>
      </c>
      <c r="KT16" s="270">
        <v>10.059200000000001</v>
      </c>
      <c r="KU16" s="270">
        <v>0.32938000000000001</v>
      </c>
      <c r="KV16" s="270">
        <v>0.40915000000000001</v>
      </c>
      <c r="KW16" s="270">
        <v>12.38785</v>
      </c>
      <c r="KX16" s="270">
        <v>9.7656899999999993</v>
      </c>
      <c r="KY16" s="268">
        <v>2.4853399999999999</v>
      </c>
      <c r="KZ16" s="268">
        <v>0</v>
      </c>
      <c r="LA16" s="268">
        <v>2.65E-3</v>
      </c>
      <c r="LB16" s="268">
        <v>0.51266999999999996</v>
      </c>
      <c r="LC16" s="268">
        <v>8.4999999999999995E-4</v>
      </c>
      <c r="LD16" s="268">
        <v>0.10835</v>
      </c>
      <c r="LE16" s="268">
        <v>0.51466999999999996</v>
      </c>
      <c r="LF16" s="268">
        <v>5.9322299999999997</v>
      </c>
      <c r="LG16" s="268">
        <v>1.6078300000000001</v>
      </c>
      <c r="LH16" s="268">
        <v>0.16955000000000001</v>
      </c>
      <c r="LI16" s="268">
        <v>1146</v>
      </c>
      <c r="LJ16" s="268">
        <v>1.89615</v>
      </c>
      <c r="LK16" s="270">
        <v>1.2803899999999999</v>
      </c>
      <c r="LL16" s="268">
        <v>444</v>
      </c>
      <c r="LM16" s="268">
        <v>330</v>
      </c>
      <c r="LN16" s="270">
        <v>12.4093</v>
      </c>
      <c r="LO16" s="270">
        <v>1.36321</v>
      </c>
      <c r="LP16" s="270">
        <v>1.0658099999999999</v>
      </c>
      <c r="LQ16" s="268">
        <v>0.23011000000000001</v>
      </c>
      <c r="LR16" s="268">
        <v>4.8439999999999997E-2</v>
      </c>
      <c r="LS16" s="268">
        <v>0.37923000000000001</v>
      </c>
      <c r="LT16" s="268">
        <v>4</v>
      </c>
      <c r="LU16" s="268">
        <v>2</v>
      </c>
      <c r="LV16" s="268">
        <v>1.16709</v>
      </c>
      <c r="LW16" s="268">
        <v>6370</v>
      </c>
      <c r="LX16" s="268">
        <v>38.987360000000002</v>
      </c>
      <c r="LY16" s="268">
        <v>5458</v>
      </c>
      <c r="LZ16" s="268">
        <v>6.8733500000000003</v>
      </c>
      <c r="MA16" s="268">
        <v>45.501649999999998</v>
      </c>
      <c r="MB16" s="268">
        <v>0.17630000000000001</v>
      </c>
      <c r="MC16" s="268">
        <v>962</v>
      </c>
      <c r="MD16" s="268">
        <v>0.61951999999999996</v>
      </c>
      <c r="ME16" s="270">
        <v>0.39659</v>
      </c>
      <c r="MF16" s="268">
        <v>0.72302999999999995</v>
      </c>
      <c r="MG16" s="268">
        <v>8.8166499999999992</v>
      </c>
      <c r="MH16" s="268">
        <v>8.9728899999999996</v>
      </c>
      <c r="MI16" s="270">
        <v>3.6101000000000001</v>
      </c>
      <c r="MJ16" s="268">
        <v>46.666670000000003</v>
      </c>
      <c r="MK16" s="270">
        <v>42440</v>
      </c>
      <c r="ML16" s="270">
        <v>32786</v>
      </c>
      <c r="MM16" s="268">
        <v>5.7360000000000001E-2</v>
      </c>
      <c r="MN16" s="268">
        <v>0.37970999999999999</v>
      </c>
      <c r="MO16" s="268">
        <v>6.694E-2</v>
      </c>
      <c r="MP16" s="268">
        <v>1.208E-2</v>
      </c>
      <c r="MQ16" s="268">
        <v>7.9939999999999997E-2</v>
      </c>
      <c r="MR16" s="268">
        <v>1.409E-2</v>
      </c>
      <c r="MS16" s="269">
        <v>0.8</v>
      </c>
      <c r="MT16" s="269">
        <v>0.2631579</v>
      </c>
      <c r="MU16" s="269">
        <v>0.73684210000000006</v>
      </c>
      <c r="MV16" s="269">
        <v>0.2274658</v>
      </c>
      <c r="MW16" s="269">
        <v>0.77253419999999995</v>
      </c>
      <c r="MX16" s="269">
        <v>0.1098543</v>
      </c>
      <c r="MY16" s="269">
        <v>9.3475999999999993E-3</v>
      </c>
      <c r="MZ16" s="269">
        <v>0.17900779999999999</v>
      </c>
      <c r="NA16" s="269">
        <v>1.46187E-2</v>
      </c>
      <c r="NB16" s="269">
        <v>0.1031798</v>
      </c>
      <c r="NC16" s="269">
        <v>8.5888000000000006E-2</v>
      </c>
      <c r="ND16" s="269">
        <v>0.607958</v>
      </c>
      <c r="NE16" s="269">
        <v>0.7869659</v>
      </c>
      <c r="NF16" s="269">
        <v>2.65887E-2</v>
      </c>
      <c r="NG16" s="269">
        <v>0.8120214</v>
      </c>
      <c r="NH16" s="269">
        <v>3.3028399999999999E-2</v>
      </c>
      <c r="NI16" s="269">
        <v>0.12836149999999999</v>
      </c>
      <c r="NJ16" s="270">
        <v>9653</v>
      </c>
      <c r="NK16" s="268">
        <v>7.6882700000000002</v>
      </c>
      <c r="NL16" s="268">
        <v>16514</v>
      </c>
      <c r="NM16" s="268">
        <v>20642</v>
      </c>
      <c r="NN16" s="268">
        <v>4345</v>
      </c>
      <c r="NO16" s="269">
        <v>0.78183579999999997</v>
      </c>
      <c r="NP16" s="269">
        <v>8.5090899999999997E-2</v>
      </c>
      <c r="NQ16" s="269">
        <v>0.13307330000000001</v>
      </c>
      <c r="NR16" s="268">
        <v>0.53174999999999994</v>
      </c>
      <c r="NS16" s="268">
        <v>1.8059799999999999</v>
      </c>
      <c r="NT16" s="268">
        <v>0.4108</v>
      </c>
      <c r="NU16" s="268">
        <v>34</v>
      </c>
      <c r="NV16" s="268">
        <v>3.7640099999999999</v>
      </c>
      <c r="NW16" s="268">
        <v>22</v>
      </c>
      <c r="NX16" s="268">
        <v>2.9428399999999999</v>
      </c>
      <c r="NY16" s="268">
        <v>0.32328000000000001</v>
      </c>
      <c r="NZ16" s="268">
        <v>0.32384000000000002</v>
      </c>
    </row>
    <row r="17" spans="1:390" ht="15" x14ac:dyDescent="0.25">
      <c r="A17" s="3" t="s">
        <v>3693</v>
      </c>
      <c r="B17" s="55" t="s">
        <v>4594</v>
      </c>
      <c r="C17" s="55" t="s">
        <v>4524</v>
      </c>
      <c r="D17" s="55" t="s">
        <v>4525</v>
      </c>
      <c r="E17" s="55" t="s">
        <v>3414</v>
      </c>
      <c r="F17" s="55" t="s">
        <v>4524</v>
      </c>
      <c r="G17" s="55" t="s">
        <v>3449</v>
      </c>
      <c r="H17" s="55" t="s">
        <v>3450</v>
      </c>
      <c r="I17" s="55" t="s">
        <v>416</v>
      </c>
      <c r="J17" s="55" t="s">
        <v>493</v>
      </c>
      <c r="K17" s="55" t="s">
        <v>501</v>
      </c>
      <c r="L17" s="55" t="s">
        <v>4527</v>
      </c>
      <c r="M17" s="55" t="s">
        <v>505</v>
      </c>
      <c r="N17" s="55" t="s">
        <v>2303</v>
      </c>
      <c r="O17" s="268">
        <v>23557</v>
      </c>
      <c r="P17" s="55" t="s">
        <v>503</v>
      </c>
      <c r="Q17" s="268">
        <v>502</v>
      </c>
      <c r="R17" s="268">
        <v>7</v>
      </c>
      <c r="S17" s="268">
        <v>1227</v>
      </c>
      <c r="T17" s="268">
        <v>7513</v>
      </c>
      <c r="U17" s="268">
        <v>50</v>
      </c>
      <c r="V17" s="268">
        <v>1</v>
      </c>
      <c r="W17" s="268">
        <v>37</v>
      </c>
      <c r="X17" s="268">
        <v>903</v>
      </c>
      <c r="Y17" s="55" t="s">
        <v>3451</v>
      </c>
      <c r="Z17" s="55" t="s">
        <v>1089</v>
      </c>
      <c r="AA17" s="55" t="s">
        <v>3452</v>
      </c>
      <c r="AB17" s="55" t="s">
        <v>3403</v>
      </c>
      <c r="AC17" s="55" t="s">
        <v>3451</v>
      </c>
      <c r="AD17" s="55" t="s">
        <v>1089</v>
      </c>
      <c r="AE17" s="55" t="s">
        <v>3452</v>
      </c>
      <c r="AF17" s="55" t="s">
        <v>3403</v>
      </c>
      <c r="AG17" s="55" t="s">
        <v>3448</v>
      </c>
      <c r="AH17" s="268">
        <v>1</v>
      </c>
      <c r="AI17" s="55" t="s">
        <v>2135</v>
      </c>
      <c r="AJ17" s="55" t="s">
        <v>1364</v>
      </c>
      <c r="AK17" s="55" t="s">
        <v>3453</v>
      </c>
      <c r="AL17" s="55" t="s">
        <v>1380</v>
      </c>
      <c r="AM17" s="55" t="s">
        <v>1383</v>
      </c>
      <c r="AN17" s="55" t="s">
        <v>543</v>
      </c>
      <c r="AO17" s="55" t="s">
        <v>3453</v>
      </c>
      <c r="AP17" s="55" t="s">
        <v>2380</v>
      </c>
      <c r="AQ17" s="55" t="s">
        <v>1380</v>
      </c>
      <c r="AR17" s="55" t="s">
        <v>1383</v>
      </c>
      <c r="AS17" s="55" t="s">
        <v>543</v>
      </c>
      <c r="AT17" s="55" t="s">
        <v>3454</v>
      </c>
      <c r="AU17" s="55" t="s">
        <v>4595</v>
      </c>
      <c r="AV17" s="55" t="s">
        <v>4529</v>
      </c>
      <c r="AW17" s="55" t="s">
        <v>4529</v>
      </c>
      <c r="AX17" s="55" t="s">
        <v>4530</v>
      </c>
      <c r="AY17" s="55" t="s">
        <v>4531</v>
      </c>
      <c r="AZ17" s="55" t="s">
        <v>2031</v>
      </c>
      <c r="BA17" s="55" t="s">
        <v>3403</v>
      </c>
      <c r="BB17" s="268">
        <v>1</v>
      </c>
      <c r="BC17" s="268">
        <v>0</v>
      </c>
      <c r="BD17" s="268">
        <v>0</v>
      </c>
      <c r="BE17" s="268">
        <v>1</v>
      </c>
      <c r="BF17" s="268">
        <v>2</v>
      </c>
      <c r="BG17" s="55" t="s">
        <v>3403</v>
      </c>
      <c r="BH17" s="268">
        <v>2410</v>
      </c>
      <c r="BI17" s="268">
        <v>1</v>
      </c>
      <c r="BJ17" s="268">
        <v>0</v>
      </c>
      <c r="BK17" s="268">
        <v>1</v>
      </c>
      <c r="BL17" s="268">
        <v>4.42</v>
      </c>
      <c r="BM17" s="268">
        <v>5.42</v>
      </c>
      <c r="BN17" s="269">
        <v>0.18450179999999999</v>
      </c>
      <c r="BO17" s="270">
        <v>48864</v>
      </c>
      <c r="BP17" s="55" t="s">
        <v>3455</v>
      </c>
      <c r="BQ17" s="55" t="s">
        <v>3404</v>
      </c>
      <c r="BR17" s="55" t="s">
        <v>3403</v>
      </c>
      <c r="BS17" s="270">
        <v>7</v>
      </c>
      <c r="BT17" s="55" t="s">
        <v>3403</v>
      </c>
      <c r="BU17" s="55" t="s">
        <v>3403</v>
      </c>
      <c r="BV17" s="270">
        <v>275123</v>
      </c>
      <c r="BW17" s="270">
        <v>0</v>
      </c>
      <c r="BX17" s="270">
        <v>143840</v>
      </c>
      <c r="BY17" s="270">
        <v>143840</v>
      </c>
      <c r="BZ17" s="270">
        <v>82717</v>
      </c>
      <c r="CA17" s="270">
        <v>0</v>
      </c>
      <c r="CB17" s="270">
        <v>82717</v>
      </c>
      <c r="CC17" s="270">
        <v>31938</v>
      </c>
      <c r="CD17" s="270">
        <v>0</v>
      </c>
      <c r="CE17" s="270">
        <v>31938</v>
      </c>
      <c r="CF17" s="270">
        <v>16628</v>
      </c>
      <c r="CG17" s="272">
        <v>4.1886699999999999E-2</v>
      </c>
      <c r="CH17" s="270">
        <v>145577</v>
      </c>
      <c r="CI17" s="270">
        <v>37492</v>
      </c>
      <c r="CJ17" s="270">
        <v>183069</v>
      </c>
      <c r="CK17" s="270">
        <v>21950</v>
      </c>
      <c r="CL17" s="270">
        <v>3000</v>
      </c>
      <c r="CM17" s="270">
        <v>2980</v>
      </c>
      <c r="CN17" s="270">
        <v>27930</v>
      </c>
      <c r="CO17" s="270">
        <v>52600</v>
      </c>
      <c r="CP17" s="270">
        <v>263599</v>
      </c>
      <c r="CQ17" s="279">
        <v>11524</v>
      </c>
      <c r="CR17" s="270">
        <v>0</v>
      </c>
      <c r="CS17" s="270">
        <v>0</v>
      </c>
      <c r="CT17" s="270">
        <v>0</v>
      </c>
      <c r="CU17" s="270">
        <v>0</v>
      </c>
      <c r="CV17" s="270">
        <v>0</v>
      </c>
      <c r="CW17" s="270">
        <v>0</v>
      </c>
      <c r="CX17" s="288">
        <v>89069</v>
      </c>
      <c r="CY17" s="44">
        <v>14920</v>
      </c>
      <c r="CZ17" s="44">
        <v>13337</v>
      </c>
      <c r="DA17" s="44">
        <v>28257</v>
      </c>
      <c r="DB17" s="44">
        <v>10908</v>
      </c>
      <c r="DC17" s="44">
        <v>5734</v>
      </c>
      <c r="DD17" s="44">
        <v>16642</v>
      </c>
      <c r="DE17" s="44">
        <v>1218</v>
      </c>
      <c r="DF17" s="44">
        <v>300</v>
      </c>
      <c r="DG17" s="44">
        <v>1518</v>
      </c>
      <c r="DH17" s="44">
        <v>46417</v>
      </c>
      <c r="DI17" s="55" t="s">
        <v>3403</v>
      </c>
      <c r="DJ17" s="268">
        <v>46417</v>
      </c>
      <c r="DK17" s="268">
        <v>774</v>
      </c>
      <c r="DL17" s="268">
        <v>39</v>
      </c>
      <c r="DM17" s="268">
        <v>679</v>
      </c>
      <c r="DN17" s="268">
        <v>1419</v>
      </c>
      <c r="DO17" s="268">
        <v>9</v>
      </c>
      <c r="DP17" s="268">
        <v>1</v>
      </c>
      <c r="DQ17" s="268">
        <v>67</v>
      </c>
      <c r="DR17" s="268">
        <v>68</v>
      </c>
      <c r="DS17" s="268">
        <v>0</v>
      </c>
      <c r="DT17" s="268">
        <v>28215</v>
      </c>
      <c r="DU17" s="268">
        <v>8731</v>
      </c>
      <c r="DV17" s="55" t="s">
        <v>3403</v>
      </c>
      <c r="DW17" s="268">
        <v>0</v>
      </c>
      <c r="DX17" s="268">
        <v>36946</v>
      </c>
      <c r="DY17" s="268">
        <v>1920</v>
      </c>
      <c r="DZ17" s="268">
        <v>235</v>
      </c>
      <c r="EA17" s="55" t="s">
        <v>3403</v>
      </c>
      <c r="EB17" s="268">
        <v>0</v>
      </c>
      <c r="EC17" s="268">
        <v>2155</v>
      </c>
      <c r="ED17" s="268">
        <v>563</v>
      </c>
      <c r="EE17" s="55" t="s">
        <v>3403</v>
      </c>
      <c r="EF17" s="268">
        <v>0</v>
      </c>
      <c r="EG17" s="268">
        <v>563</v>
      </c>
      <c r="EH17" s="269">
        <v>2.2252399999999999E-2</v>
      </c>
      <c r="EI17" s="269">
        <v>4.3790000000000002E-4</v>
      </c>
      <c r="EJ17" s="269">
        <v>0.44531769999999998</v>
      </c>
      <c r="EK17" s="269">
        <v>0</v>
      </c>
      <c r="EL17" s="269">
        <v>0.414802</v>
      </c>
      <c r="EM17" s="269">
        <v>7.6349999999999996E-4</v>
      </c>
      <c r="EN17" s="269">
        <v>0.52113529999999997</v>
      </c>
      <c r="EO17" s="269">
        <v>3.1817999999999999E-2</v>
      </c>
      <c r="EP17" s="269">
        <v>0.48261419999999999</v>
      </c>
      <c r="EQ17" s="268">
        <v>33</v>
      </c>
      <c r="ER17" s="281">
        <v>61602</v>
      </c>
      <c r="ES17" s="281">
        <v>29730</v>
      </c>
      <c r="ET17" s="268">
        <v>17063</v>
      </c>
      <c r="EU17" s="268">
        <v>4522</v>
      </c>
      <c r="EV17" s="268">
        <v>21585</v>
      </c>
      <c r="EW17" s="268">
        <v>2003</v>
      </c>
      <c r="EX17" s="268">
        <v>265</v>
      </c>
      <c r="EY17" s="268">
        <v>2268</v>
      </c>
      <c r="EZ17" s="268">
        <v>21925</v>
      </c>
      <c r="FA17" s="268">
        <v>5537</v>
      </c>
      <c r="FB17" s="268">
        <v>27462</v>
      </c>
      <c r="FC17" s="268">
        <v>51315</v>
      </c>
      <c r="FD17" s="271">
        <v>59333</v>
      </c>
      <c r="FE17" s="268">
        <v>860</v>
      </c>
      <c r="FF17" s="55" t="s">
        <v>3403</v>
      </c>
      <c r="FG17" s="268">
        <v>52175</v>
      </c>
      <c r="FH17" s="281">
        <v>1092</v>
      </c>
      <c r="FI17" s="281">
        <v>8335</v>
      </c>
      <c r="FJ17" s="55" t="s">
        <v>3403</v>
      </c>
      <c r="FK17" s="268">
        <v>9427</v>
      </c>
      <c r="FL17" s="268">
        <v>-1</v>
      </c>
      <c r="FM17" s="268">
        <v>567</v>
      </c>
      <c r="FN17" s="268">
        <v>566</v>
      </c>
      <c r="FO17" s="268">
        <v>-1</v>
      </c>
      <c r="FP17" s="268">
        <v>0</v>
      </c>
      <c r="FQ17" s="268">
        <v>-1</v>
      </c>
      <c r="FR17" s="268">
        <v>0</v>
      </c>
      <c r="FS17" s="268">
        <v>565</v>
      </c>
      <c r="FT17" s="268">
        <v>1091</v>
      </c>
      <c r="FU17" s="268">
        <v>61602</v>
      </c>
      <c r="FV17" s="55" t="s">
        <v>3403</v>
      </c>
      <c r="FW17" s="55" t="s">
        <v>3403</v>
      </c>
      <c r="FX17" s="55" t="s">
        <v>3403</v>
      </c>
      <c r="FY17" s="268">
        <v>87</v>
      </c>
      <c r="FZ17" s="268">
        <v>1</v>
      </c>
      <c r="GA17" s="268">
        <v>6962</v>
      </c>
      <c r="GB17" s="268">
        <v>2234</v>
      </c>
      <c r="GC17" s="268">
        <v>9196</v>
      </c>
      <c r="GD17" s="268">
        <v>86214</v>
      </c>
      <c r="GE17" s="268">
        <v>4</v>
      </c>
      <c r="GF17" s="268">
        <v>0.78354999999999997</v>
      </c>
      <c r="GG17" s="268">
        <v>0.17788000000000001</v>
      </c>
      <c r="GH17" s="268">
        <v>29.23723</v>
      </c>
      <c r="GI17" s="268">
        <v>37.363100000000003</v>
      </c>
      <c r="GJ17" s="268">
        <v>18.506489999999999</v>
      </c>
      <c r="GK17" s="268">
        <v>209</v>
      </c>
      <c r="GL17" s="268">
        <v>6252</v>
      </c>
      <c r="GM17" s="268">
        <v>65</v>
      </c>
      <c r="GN17" s="268">
        <v>1759</v>
      </c>
      <c r="GO17" s="268">
        <v>17</v>
      </c>
      <c r="GP17" s="268">
        <v>60</v>
      </c>
      <c r="GQ17" s="268">
        <v>163</v>
      </c>
      <c r="GR17" s="268">
        <v>5</v>
      </c>
      <c r="GS17" s="268">
        <v>29</v>
      </c>
      <c r="GT17" s="55" t="s">
        <v>3403</v>
      </c>
      <c r="GU17" s="268">
        <v>274</v>
      </c>
      <c r="GV17" s="268">
        <v>175</v>
      </c>
      <c r="GW17" s="268">
        <v>1250</v>
      </c>
      <c r="GX17" s="268">
        <v>1425</v>
      </c>
      <c r="GY17" s="268">
        <v>309</v>
      </c>
      <c r="GZ17" s="55" t="s">
        <v>3403</v>
      </c>
      <c r="HA17" s="268">
        <v>309</v>
      </c>
      <c r="HB17" s="268">
        <v>5768</v>
      </c>
      <c r="HC17" s="268">
        <v>509</v>
      </c>
      <c r="HD17" s="268">
        <v>6277</v>
      </c>
      <c r="HE17" s="268">
        <v>8011</v>
      </c>
      <c r="HF17" s="55" t="s">
        <v>3403</v>
      </c>
      <c r="HG17" s="55" t="s">
        <v>3403</v>
      </c>
      <c r="HH17" s="268">
        <v>3</v>
      </c>
      <c r="HI17" s="268">
        <v>12</v>
      </c>
      <c r="HJ17" s="55" t="s">
        <v>5026</v>
      </c>
      <c r="HK17" s="55" t="s">
        <v>5026</v>
      </c>
      <c r="HL17" s="268">
        <v>7613</v>
      </c>
      <c r="HM17" s="268">
        <v>1</v>
      </c>
      <c r="HN17" s="268">
        <v>29</v>
      </c>
      <c r="HO17" s="268">
        <v>168</v>
      </c>
      <c r="HP17" s="268">
        <v>77</v>
      </c>
      <c r="HQ17" s="268">
        <v>35</v>
      </c>
      <c r="HR17" s="268">
        <v>323</v>
      </c>
      <c r="HS17" s="268">
        <v>19</v>
      </c>
      <c r="HT17" s="268">
        <v>142</v>
      </c>
      <c r="HU17" s="268">
        <v>8</v>
      </c>
      <c r="HV17" s="268">
        <v>11</v>
      </c>
      <c r="HW17" s="268">
        <v>12486</v>
      </c>
      <c r="HX17" s="268">
        <v>1</v>
      </c>
      <c r="HY17" s="55" t="s">
        <v>3403</v>
      </c>
      <c r="HZ17" s="268">
        <v>516</v>
      </c>
      <c r="IA17" s="55" t="s">
        <v>4596</v>
      </c>
      <c r="IB17" s="55" t="s">
        <v>4597</v>
      </c>
      <c r="IC17" s="55" t="s">
        <v>4598</v>
      </c>
      <c r="ID17" s="55" t="s">
        <v>3452</v>
      </c>
      <c r="IE17" s="55" t="s">
        <v>3403</v>
      </c>
      <c r="IF17" s="55" t="s">
        <v>4597</v>
      </c>
      <c r="IG17" s="55" t="s">
        <v>4598</v>
      </c>
      <c r="IH17" s="55" t="s">
        <v>3452</v>
      </c>
      <c r="II17" s="55" t="s">
        <v>3403</v>
      </c>
      <c r="IJ17" s="55" t="s">
        <v>3693</v>
      </c>
      <c r="IK17" s="55" t="s">
        <v>4599</v>
      </c>
      <c r="IL17" s="55" t="s">
        <v>4600</v>
      </c>
      <c r="IM17" s="55" t="s">
        <v>3453</v>
      </c>
      <c r="IN17" s="55" t="s">
        <v>543</v>
      </c>
      <c r="IO17" s="268">
        <v>7584</v>
      </c>
      <c r="IP17" s="268">
        <v>4.42</v>
      </c>
      <c r="IQ17" s="55" t="s">
        <v>4601</v>
      </c>
      <c r="IR17" s="268">
        <v>2410</v>
      </c>
      <c r="IS17" s="268">
        <v>52</v>
      </c>
      <c r="IT17" s="55" t="s">
        <v>1905</v>
      </c>
      <c r="IU17" s="55" t="s">
        <v>1905</v>
      </c>
      <c r="IV17" s="55" t="s">
        <v>3449</v>
      </c>
      <c r="IW17" s="55" t="s">
        <v>1905</v>
      </c>
      <c r="IX17" s="268">
        <v>0</v>
      </c>
      <c r="IY17" s="55" t="s">
        <v>1905</v>
      </c>
      <c r="IZ17" s="55" t="s">
        <v>1905</v>
      </c>
      <c r="JA17" s="55" t="s">
        <v>2298</v>
      </c>
      <c r="JB17" s="55" t="s">
        <v>503</v>
      </c>
      <c r="JC17" s="270">
        <v>4.2790699999999999</v>
      </c>
      <c r="JD17" s="270">
        <v>2.9718</v>
      </c>
      <c r="JE17" s="270">
        <v>0.45339000000000002</v>
      </c>
      <c r="JF17" s="270">
        <v>28.664529999999999</v>
      </c>
      <c r="JG17" s="270">
        <v>19.90746</v>
      </c>
      <c r="JH17" s="270">
        <v>3.0371899999999998</v>
      </c>
      <c r="JI17" s="270">
        <v>3.0575000000000001</v>
      </c>
      <c r="JJ17" s="270">
        <v>2.1234299999999999</v>
      </c>
      <c r="JK17" s="270">
        <v>0.32396000000000003</v>
      </c>
      <c r="JL17" s="270">
        <v>34.624850000000002</v>
      </c>
      <c r="JM17" s="270">
        <v>24.046890000000001</v>
      </c>
      <c r="JN17" s="270">
        <v>3.66872</v>
      </c>
      <c r="JO17" s="270">
        <v>32.904629999999997</v>
      </c>
      <c r="JP17" s="270">
        <v>22.8522</v>
      </c>
      <c r="JQ17" s="270">
        <v>3.4864600000000001</v>
      </c>
      <c r="JR17" s="270">
        <v>8.8664299999999994</v>
      </c>
      <c r="JS17" s="270">
        <v>6.1577200000000003</v>
      </c>
      <c r="JT17" s="270">
        <v>0.93945999999999996</v>
      </c>
      <c r="JU17" s="268">
        <v>2.6150199999999999</v>
      </c>
      <c r="JV17" s="268">
        <v>3.6598000000000002</v>
      </c>
      <c r="JW17" s="268">
        <v>2.0661200000000002</v>
      </c>
      <c r="JX17" s="268">
        <v>15.4415</v>
      </c>
      <c r="JY17" s="268">
        <v>0.32317000000000001</v>
      </c>
      <c r="JZ17" s="268">
        <v>1.2620499999999999</v>
      </c>
      <c r="KA17" s="268">
        <v>0.39036999999999999</v>
      </c>
      <c r="KB17" s="268">
        <v>0.34006999999999998</v>
      </c>
      <c r="KC17" s="268">
        <v>8.0999999999999996E-4</v>
      </c>
      <c r="KD17" s="268">
        <v>6.0299999999999998E-3</v>
      </c>
      <c r="KE17" s="268">
        <v>0.53003</v>
      </c>
      <c r="KF17" s="268">
        <v>6.0490000000000002E-2</v>
      </c>
      <c r="KG17" s="268">
        <v>0.26645999999999997</v>
      </c>
      <c r="KH17" s="268">
        <v>1404</v>
      </c>
      <c r="KI17" s="268">
        <v>7613</v>
      </c>
      <c r="KJ17" s="268">
        <v>7613</v>
      </c>
      <c r="KK17" s="268">
        <v>15906</v>
      </c>
      <c r="KL17" s="268">
        <v>86214</v>
      </c>
      <c r="KM17" s="268">
        <v>86214</v>
      </c>
      <c r="KN17" s="268">
        <v>61602</v>
      </c>
      <c r="KO17" s="268">
        <v>61602</v>
      </c>
      <c r="KP17" s="268">
        <v>0.69162000000000001</v>
      </c>
      <c r="KQ17" s="268">
        <v>11365</v>
      </c>
      <c r="KR17" s="268">
        <v>5.46427</v>
      </c>
      <c r="KS17" s="270">
        <v>3.5113599999999998</v>
      </c>
      <c r="KT17" s="270">
        <v>6.1060400000000001</v>
      </c>
      <c r="KU17" s="270">
        <v>1.35578</v>
      </c>
      <c r="KV17" s="270">
        <v>0.70586000000000004</v>
      </c>
      <c r="KW17" s="270">
        <v>11.679029999999999</v>
      </c>
      <c r="KX17" s="270">
        <v>7.7713200000000002</v>
      </c>
      <c r="KY17" s="268">
        <v>3.7810000000000001</v>
      </c>
      <c r="KZ17" s="268">
        <v>0</v>
      </c>
      <c r="LA17" s="268">
        <v>1.66E-3</v>
      </c>
      <c r="LB17" s="268">
        <v>1.56837</v>
      </c>
      <c r="LC17" s="268">
        <v>2.8900000000000002E-3</v>
      </c>
      <c r="LD17" s="268">
        <v>0.10874</v>
      </c>
      <c r="LE17" s="268">
        <v>0.58938999999999997</v>
      </c>
      <c r="LF17" s="268">
        <v>4.2409699999999999</v>
      </c>
      <c r="LG17" s="268">
        <v>1.97041</v>
      </c>
      <c r="LH17" s="268">
        <v>0.18762999999999999</v>
      </c>
      <c r="LI17" s="268">
        <v>4017</v>
      </c>
      <c r="LJ17" s="268">
        <v>7.39452</v>
      </c>
      <c r="LK17" s="270">
        <v>2.2328800000000002</v>
      </c>
      <c r="LL17" s="268">
        <v>308</v>
      </c>
      <c r="LM17" s="268">
        <v>215</v>
      </c>
      <c r="LN17" s="270">
        <v>11.18984</v>
      </c>
      <c r="LO17" s="270">
        <v>1.18563</v>
      </c>
      <c r="LP17" s="270">
        <v>0.93178000000000005</v>
      </c>
      <c r="LQ17" s="268">
        <v>0.23008000000000001</v>
      </c>
      <c r="LR17" s="268">
        <v>4.2450000000000002E-2</v>
      </c>
      <c r="LS17" s="268">
        <v>0.48064000000000001</v>
      </c>
      <c r="LT17" s="268">
        <v>0</v>
      </c>
      <c r="LU17" s="268">
        <v>2</v>
      </c>
      <c r="LV17" s="268">
        <v>0.71452000000000004</v>
      </c>
      <c r="LW17" s="268">
        <v>1184</v>
      </c>
      <c r="LX17" s="268">
        <v>35.773440000000001</v>
      </c>
      <c r="LY17" s="268">
        <v>1657</v>
      </c>
      <c r="LZ17" s="268">
        <v>3.1589200000000002</v>
      </c>
      <c r="MA17" s="268">
        <v>25.561</v>
      </c>
      <c r="MB17" s="268">
        <v>8.8300000000000003E-2</v>
      </c>
      <c r="MC17" s="268">
        <v>146</v>
      </c>
      <c r="MD17" s="268">
        <v>1.4458800000000001</v>
      </c>
      <c r="ME17" s="270">
        <v>0.32396000000000003</v>
      </c>
      <c r="MF17" s="268">
        <v>1.03312</v>
      </c>
      <c r="MG17" s="268">
        <v>10.230499999999999</v>
      </c>
      <c r="MH17" s="268">
        <v>6.6987800000000002</v>
      </c>
      <c r="MI17" s="270">
        <v>3.0575000000000001</v>
      </c>
      <c r="MJ17" s="268">
        <v>23.173079999999999</v>
      </c>
      <c r="MK17" s="270">
        <v>33776</v>
      </c>
      <c r="ML17" s="270">
        <v>26859</v>
      </c>
      <c r="MM17" s="268">
        <v>8.7980000000000003E-2</v>
      </c>
      <c r="MN17" s="268">
        <v>0.71194000000000002</v>
      </c>
      <c r="MO17" s="268">
        <v>6.2869999999999995E-2</v>
      </c>
      <c r="MP17" s="268">
        <v>1.6230000000000001E-2</v>
      </c>
      <c r="MQ17" s="268">
        <v>0.13134999999999999</v>
      </c>
      <c r="MR17" s="268">
        <v>1.1599999999999999E-2</v>
      </c>
      <c r="MS17" s="269">
        <v>1</v>
      </c>
      <c r="MT17" s="269">
        <v>0.18450179999999999</v>
      </c>
      <c r="MU17" s="269">
        <v>0.81549819999999995</v>
      </c>
      <c r="MV17" s="269">
        <v>0.20479710000000001</v>
      </c>
      <c r="MW17" s="269">
        <v>0.79520290000000005</v>
      </c>
      <c r="MX17" s="269">
        <v>0.10595640000000001</v>
      </c>
      <c r="MY17" s="269">
        <v>1.1380899999999999E-2</v>
      </c>
      <c r="MZ17" s="269">
        <v>0.1422312</v>
      </c>
      <c r="NA17" s="269">
        <v>1.13051E-2</v>
      </c>
      <c r="NB17" s="269">
        <v>0.19954549999999999</v>
      </c>
      <c r="NC17" s="269">
        <v>8.3270399999999994E-2</v>
      </c>
      <c r="ND17" s="269">
        <v>0.55226690000000001</v>
      </c>
      <c r="NE17" s="269">
        <v>0.69449810000000001</v>
      </c>
      <c r="NF17" s="269">
        <v>0.1160863</v>
      </c>
      <c r="NG17" s="269">
        <v>0.52282070000000003</v>
      </c>
      <c r="NH17" s="269">
        <v>6.0438400000000003E-2</v>
      </c>
      <c r="NI17" s="269">
        <v>0.30065459999999999</v>
      </c>
      <c r="NJ17" s="270">
        <v>6917</v>
      </c>
      <c r="NK17" s="268">
        <v>9.3751599999999993</v>
      </c>
      <c r="NL17" s="268">
        <v>23557</v>
      </c>
      <c r="NM17" s="268">
        <v>23557</v>
      </c>
      <c r="NN17" s="268">
        <v>4346</v>
      </c>
      <c r="NO17" s="269">
        <v>0.78589330000000002</v>
      </c>
      <c r="NP17" s="269">
        <v>0.1074114</v>
      </c>
      <c r="NQ17" s="269">
        <v>0.10669530000000001</v>
      </c>
      <c r="NR17" s="268">
        <v>0.42315999999999998</v>
      </c>
      <c r="NS17" s="268">
        <v>1.64307</v>
      </c>
      <c r="NT17" s="268">
        <v>0.33650000000000002</v>
      </c>
      <c r="NU17" s="268">
        <v>20</v>
      </c>
      <c r="NV17" s="268">
        <v>2.80647</v>
      </c>
      <c r="NW17" s="268">
        <v>20</v>
      </c>
      <c r="NX17" s="268">
        <v>2.2055899999999999</v>
      </c>
      <c r="NY17" s="268">
        <v>0.23369999999999999</v>
      </c>
      <c r="NZ17" s="268">
        <v>0.22391</v>
      </c>
    </row>
    <row r="18" spans="1:390" ht="15" x14ac:dyDescent="0.25">
      <c r="A18" s="3" t="s">
        <v>2811</v>
      </c>
      <c r="B18" s="55" t="s">
        <v>4602</v>
      </c>
      <c r="C18" s="55" t="s">
        <v>4524</v>
      </c>
      <c r="D18" s="55" t="s">
        <v>4525</v>
      </c>
      <c r="E18" s="55" t="s">
        <v>3414</v>
      </c>
      <c r="F18" s="55" t="s">
        <v>4524</v>
      </c>
      <c r="G18" s="55" t="s">
        <v>1946</v>
      </c>
      <c r="H18" s="55" t="s">
        <v>429</v>
      </c>
      <c r="I18" s="55" t="s">
        <v>416</v>
      </c>
      <c r="J18" s="55" t="s">
        <v>493</v>
      </c>
      <c r="K18" s="55" t="s">
        <v>499</v>
      </c>
      <c r="L18" s="55" t="s">
        <v>4527</v>
      </c>
      <c r="M18" s="55" t="s">
        <v>508</v>
      </c>
      <c r="N18" s="55" t="s">
        <v>2303</v>
      </c>
      <c r="O18" s="268">
        <v>115399</v>
      </c>
      <c r="P18" s="55" t="s">
        <v>503</v>
      </c>
      <c r="Q18" s="268">
        <v>1438</v>
      </c>
      <c r="R18" s="268">
        <v>133</v>
      </c>
      <c r="S18" s="268">
        <v>2931</v>
      </c>
      <c r="T18" s="268">
        <v>38675</v>
      </c>
      <c r="U18" s="268">
        <v>198</v>
      </c>
      <c r="V18" s="268">
        <v>28</v>
      </c>
      <c r="W18" s="268">
        <v>163</v>
      </c>
      <c r="X18" s="268">
        <v>8537</v>
      </c>
      <c r="Y18" s="55" t="s">
        <v>2214</v>
      </c>
      <c r="Z18" s="55" t="s">
        <v>2337</v>
      </c>
      <c r="AA18" s="55" t="s">
        <v>3456</v>
      </c>
      <c r="AB18" s="55" t="s">
        <v>3457</v>
      </c>
      <c r="AC18" s="55" t="s">
        <v>2214</v>
      </c>
      <c r="AD18" s="55" t="s">
        <v>2337</v>
      </c>
      <c r="AE18" s="55" t="s">
        <v>3456</v>
      </c>
      <c r="AF18" s="55" t="s">
        <v>3457</v>
      </c>
      <c r="AG18" s="55" t="s">
        <v>1948</v>
      </c>
      <c r="AH18" s="268">
        <v>2</v>
      </c>
      <c r="AI18" s="55" t="s">
        <v>2135</v>
      </c>
      <c r="AJ18" s="55" t="s">
        <v>2148</v>
      </c>
      <c r="AK18" s="55" t="s">
        <v>3458</v>
      </c>
      <c r="AL18" s="55" t="s">
        <v>2463</v>
      </c>
      <c r="AM18" s="55" t="s">
        <v>2540</v>
      </c>
      <c r="AN18" s="55" t="s">
        <v>4603</v>
      </c>
      <c r="AO18" s="55" t="s">
        <v>4604</v>
      </c>
      <c r="AP18" s="55" t="s">
        <v>2706</v>
      </c>
      <c r="AQ18" s="55" t="s">
        <v>4605</v>
      </c>
      <c r="AR18" s="55" t="s">
        <v>2540</v>
      </c>
      <c r="AS18" s="55" t="s">
        <v>4606</v>
      </c>
      <c r="AT18" s="55" t="s">
        <v>1476</v>
      </c>
      <c r="AU18" s="55" t="s">
        <v>4529</v>
      </c>
      <c r="AV18" s="55" t="s">
        <v>4529</v>
      </c>
      <c r="AW18" s="55" t="s">
        <v>4529</v>
      </c>
      <c r="AX18" s="55" t="s">
        <v>4530</v>
      </c>
      <c r="AY18" s="55" t="s">
        <v>4531</v>
      </c>
      <c r="AZ18" s="55" t="s">
        <v>554</v>
      </c>
      <c r="BA18" s="55" t="s">
        <v>554</v>
      </c>
      <c r="BB18" s="268">
        <v>1</v>
      </c>
      <c r="BC18" s="268">
        <v>6</v>
      </c>
      <c r="BD18" s="268">
        <v>0</v>
      </c>
      <c r="BE18" s="268">
        <v>1</v>
      </c>
      <c r="BF18" s="268">
        <v>8</v>
      </c>
      <c r="BG18" s="55" t="s">
        <v>3403</v>
      </c>
      <c r="BH18" s="268">
        <v>16172</v>
      </c>
      <c r="BI18" s="268">
        <v>6</v>
      </c>
      <c r="BJ18" s="268">
        <v>4</v>
      </c>
      <c r="BK18" s="268">
        <v>10</v>
      </c>
      <c r="BL18" s="268">
        <v>20.8</v>
      </c>
      <c r="BM18" s="268">
        <v>30.8</v>
      </c>
      <c r="BN18" s="269">
        <v>0.19480520000000001</v>
      </c>
      <c r="BO18" s="270">
        <v>75600</v>
      </c>
      <c r="BP18" s="55" t="s">
        <v>3459</v>
      </c>
      <c r="BQ18" s="55" t="s">
        <v>3414</v>
      </c>
      <c r="BR18" s="270">
        <v>39817</v>
      </c>
      <c r="BS18" s="270">
        <v>11.19</v>
      </c>
      <c r="BT18" s="270">
        <v>12.95</v>
      </c>
      <c r="BU18" s="270">
        <v>16.54</v>
      </c>
      <c r="BV18" s="270">
        <v>2162498</v>
      </c>
      <c r="BW18" s="270">
        <v>44485</v>
      </c>
      <c r="BX18" s="270">
        <v>1890085</v>
      </c>
      <c r="BY18" s="270">
        <v>1934570</v>
      </c>
      <c r="BZ18" s="270">
        <v>143253</v>
      </c>
      <c r="CA18" s="270">
        <v>500</v>
      </c>
      <c r="CB18" s="270">
        <v>143753</v>
      </c>
      <c r="CC18" s="270">
        <v>19840</v>
      </c>
      <c r="CD18" s="270">
        <v>0</v>
      </c>
      <c r="CE18" s="270">
        <v>19840</v>
      </c>
      <c r="CF18" s="270">
        <v>64335</v>
      </c>
      <c r="CG18" s="272">
        <v>2.7526499999999999E-2</v>
      </c>
      <c r="CH18" s="270">
        <v>1225675</v>
      </c>
      <c r="CI18" s="270">
        <v>311761</v>
      </c>
      <c r="CJ18" s="270">
        <v>1537436</v>
      </c>
      <c r="CK18" s="270">
        <v>276728</v>
      </c>
      <c r="CL18" s="270">
        <v>53000</v>
      </c>
      <c r="CM18" s="270">
        <v>62439</v>
      </c>
      <c r="CN18" s="270">
        <v>392167</v>
      </c>
      <c r="CO18" s="270">
        <v>232895</v>
      </c>
      <c r="CP18" s="270">
        <v>2162498</v>
      </c>
      <c r="CQ18" s="279">
        <v>59526</v>
      </c>
      <c r="CR18" s="270">
        <v>0</v>
      </c>
      <c r="CS18" s="270">
        <v>0</v>
      </c>
      <c r="CT18" s="270">
        <v>0</v>
      </c>
      <c r="CU18" s="270">
        <v>0</v>
      </c>
      <c r="CV18" s="270">
        <v>0</v>
      </c>
      <c r="CW18" s="270">
        <v>0</v>
      </c>
      <c r="CX18" s="288">
        <v>315879</v>
      </c>
      <c r="CY18" s="44">
        <v>59095</v>
      </c>
      <c r="CZ18" s="44">
        <v>72439</v>
      </c>
      <c r="DA18" s="44">
        <v>131534</v>
      </c>
      <c r="DB18" s="44">
        <v>52567</v>
      </c>
      <c r="DC18" s="44">
        <v>25076</v>
      </c>
      <c r="DD18" s="44">
        <v>77643</v>
      </c>
      <c r="DE18" s="44">
        <v>9688</v>
      </c>
      <c r="DF18" s="44">
        <v>6753</v>
      </c>
      <c r="DG18" s="44">
        <v>16441</v>
      </c>
      <c r="DH18" s="44">
        <v>225618</v>
      </c>
      <c r="DI18" s="55" t="s">
        <v>3403</v>
      </c>
      <c r="DJ18" s="268">
        <v>225618</v>
      </c>
      <c r="DK18" s="268">
        <v>0</v>
      </c>
      <c r="DL18" s="268">
        <v>401</v>
      </c>
      <c r="DM18" s="268">
        <v>11249</v>
      </c>
      <c r="DN18" s="268">
        <v>16430</v>
      </c>
      <c r="DO18" s="268">
        <v>7459</v>
      </c>
      <c r="DP18" s="268">
        <v>2</v>
      </c>
      <c r="DQ18" s="268">
        <v>67</v>
      </c>
      <c r="DR18" s="268">
        <v>69</v>
      </c>
      <c r="DS18" s="268">
        <v>0</v>
      </c>
      <c r="DT18" s="268">
        <v>28215</v>
      </c>
      <c r="DU18" s="55" t="s">
        <v>3403</v>
      </c>
      <c r="DV18" s="268">
        <v>14117</v>
      </c>
      <c r="DW18" s="268">
        <v>0</v>
      </c>
      <c r="DX18" s="268">
        <v>42332</v>
      </c>
      <c r="DY18" s="268">
        <v>1920</v>
      </c>
      <c r="DZ18" s="55" t="s">
        <v>3403</v>
      </c>
      <c r="EA18" s="268">
        <v>9608</v>
      </c>
      <c r="EB18" s="268">
        <v>0</v>
      </c>
      <c r="EC18" s="268">
        <v>11528</v>
      </c>
      <c r="ED18" s="268">
        <v>563</v>
      </c>
      <c r="EE18" s="268">
        <v>230</v>
      </c>
      <c r="EF18" s="268">
        <v>0</v>
      </c>
      <c r="EG18" s="268">
        <v>793</v>
      </c>
      <c r="EH18" s="269">
        <v>5.4524000000000003E-2</v>
      </c>
      <c r="EI18" s="269">
        <v>1.2695E-3</v>
      </c>
      <c r="EJ18" s="269">
        <v>0.1730188</v>
      </c>
      <c r="EK18" s="269">
        <v>0</v>
      </c>
      <c r="EL18" s="269">
        <v>0.1340133</v>
      </c>
      <c r="EM18" s="269">
        <v>2.184E-4</v>
      </c>
      <c r="EN18" s="269">
        <v>0.71425450000000001</v>
      </c>
      <c r="EO18" s="269">
        <v>7.2106699999999996E-2</v>
      </c>
      <c r="EP18" s="269">
        <v>0.28037679999999998</v>
      </c>
      <c r="EQ18" s="268">
        <v>110</v>
      </c>
      <c r="ER18" s="281">
        <v>604829</v>
      </c>
      <c r="ES18" s="281">
        <v>169580</v>
      </c>
      <c r="ET18" s="268">
        <v>157571</v>
      </c>
      <c r="EU18" s="268">
        <v>44484</v>
      </c>
      <c r="EV18" s="268">
        <v>202055</v>
      </c>
      <c r="EW18" s="268">
        <v>21279</v>
      </c>
      <c r="EX18" s="268">
        <v>2838</v>
      </c>
      <c r="EY18" s="268">
        <v>24117</v>
      </c>
      <c r="EZ18" s="268">
        <v>124954</v>
      </c>
      <c r="FA18" s="268">
        <v>20509</v>
      </c>
      <c r="FB18" s="268">
        <v>145463</v>
      </c>
      <c r="FC18" s="268">
        <v>371635</v>
      </c>
      <c r="FD18" s="271">
        <v>565173</v>
      </c>
      <c r="FE18" s="268">
        <v>5788</v>
      </c>
      <c r="FF18" s="55" t="s">
        <v>3403</v>
      </c>
      <c r="FG18" s="268">
        <v>377423</v>
      </c>
      <c r="FH18" s="281">
        <v>32279</v>
      </c>
      <c r="FI18" s="281">
        <v>169775</v>
      </c>
      <c r="FJ18" s="55" t="s">
        <v>3403</v>
      </c>
      <c r="FK18" s="268">
        <v>202054</v>
      </c>
      <c r="FL18" s="268">
        <v>488</v>
      </c>
      <c r="FM18" s="268">
        <v>15051</v>
      </c>
      <c r="FN18" s="268">
        <v>15539</v>
      </c>
      <c r="FO18" s="268">
        <v>18</v>
      </c>
      <c r="FP18" s="268">
        <v>9795</v>
      </c>
      <c r="FQ18" s="268">
        <v>9813</v>
      </c>
      <c r="FR18" s="55" t="s">
        <v>3403</v>
      </c>
      <c r="FS18" s="268">
        <v>25352</v>
      </c>
      <c r="FT18" s="268">
        <v>42092</v>
      </c>
      <c r="FU18" s="268">
        <v>216221</v>
      </c>
      <c r="FV18" s="268">
        <v>388608</v>
      </c>
      <c r="FW18" s="55" t="s">
        <v>3403</v>
      </c>
      <c r="FX18" s="55" t="s">
        <v>3403</v>
      </c>
      <c r="FY18" s="55" t="s">
        <v>3403</v>
      </c>
      <c r="FZ18" s="55" t="s">
        <v>3403</v>
      </c>
      <c r="GA18" s="268">
        <v>77194</v>
      </c>
      <c r="GB18" s="268">
        <v>17911</v>
      </c>
      <c r="GC18" s="268">
        <v>95105</v>
      </c>
      <c r="GD18" s="268">
        <v>422078</v>
      </c>
      <c r="GE18" s="268">
        <v>1</v>
      </c>
      <c r="GF18" s="268">
        <v>0.80440999999999996</v>
      </c>
      <c r="GG18" s="268">
        <v>0.16144</v>
      </c>
      <c r="GH18" s="268">
        <v>11.70783</v>
      </c>
      <c r="GI18" s="268">
        <v>12.814550000000001</v>
      </c>
      <c r="GJ18" s="268">
        <v>8.1229800000000001</v>
      </c>
      <c r="GK18" s="268">
        <v>1322</v>
      </c>
      <c r="GL18" s="268">
        <v>15248</v>
      </c>
      <c r="GM18" s="268">
        <v>6</v>
      </c>
      <c r="GN18" s="268">
        <v>300</v>
      </c>
      <c r="GO18" s="268">
        <v>306</v>
      </c>
      <c r="GP18" s="268">
        <v>3</v>
      </c>
      <c r="GQ18" s="268">
        <v>973</v>
      </c>
      <c r="GR18" s="268">
        <v>3</v>
      </c>
      <c r="GS18" s="268">
        <v>43</v>
      </c>
      <c r="GT18" s="268">
        <v>0</v>
      </c>
      <c r="GU18" s="268">
        <v>1328</v>
      </c>
      <c r="GV18" s="268">
        <v>2350</v>
      </c>
      <c r="GW18" s="268">
        <v>160</v>
      </c>
      <c r="GX18" s="268">
        <v>2510</v>
      </c>
      <c r="GY18" s="268">
        <v>531</v>
      </c>
      <c r="GZ18" s="268">
        <v>0</v>
      </c>
      <c r="HA18" s="268">
        <v>531</v>
      </c>
      <c r="HB18" s="268">
        <v>12367</v>
      </c>
      <c r="HC18" s="268">
        <v>140</v>
      </c>
      <c r="HD18" s="268">
        <v>12507</v>
      </c>
      <c r="HE18" s="268">
        <v>15548</v>
      </c>
      <c r="HF18" s="55" t="s">
        <v>3403</v>
      </c>
      <c r="HG18" s="55" t="s">
        <v>3403</v>
      </c>
      <c r="HH18" s="268">
        <v>200</v>
      </c>
      <c r="HI18" s="268">
        <v>626</v>
      </c>
      <c r="HJ18" s="55" t="s">
        <v>5026</v>
      </c>
      <c r="HK18" s="55" t="s">
        <v>5026</v>
      </c>
      <c r="HL18" s="268">
        <v>55319</v>
      </c>
      <c r="HM18" s="268">
        <v>1</v>
      </c>
      <c r="HN18" s="268">
        <v>43</v>
      </c>
      <c r="HO18" s="268">
        <v>976</v>
      </c>
      <c r="HP18" s="268">
        <v>309</v>
      </c>
      <c r="HQ18" s="268">
        <v>200</v>
      </c>
      <c r="HR18" s="268">
        <v>24281</v>
      </c>
      <c r="HS18" s="268">
        <v>0</v>
      </c>
      <c r="HT18" s="268">
        <v>133</v>
      </c>
      <c r="HU18" s="268">
        <v>49</v>
      </c>
      <c r="HV18" s="268">
        <v>99</v>
      </c>
      <c r="HW18" s="268">
        <v>149467</v>
      </c>
      <c r="HX18" s="268">
        <v>1</v>
      </c>
      <c r="HY18" s="268">
        <v>61401</v>
      </c>
      <c r="HZ18" s="55" t="s">
        <v>3403</v>
      </c>
      <c r="IA18" s="55" t="s">
        <v>1948</v>
      </c>
      <c r="IB18" s="55" t="s">
        <v>2214</v>
      </c>
      <c r="IC18" s="55" t="s">
        <v>2337</v>
      </c>
      <c r="ID18" s="55" t="s">
        <v>3456</v>
      </c>
      <c r="IE18" s="55" t="s">
        <v>3457</v>
      </c>
      <c r="IF18" s="55" t="s">
        <v>2214</v>
      </c>
      <c r="IG18" s="55" t="s">
        <v>2337</v>
      </c>
      <c r="IH18" s="55" t="s">
        <v>3456</v>
      </c>
      <c r="II18" s="55" t="s">
        <v>3457</v>
      </c>
      <c r="IJ18" s="55" t="s">
        <v>2148</v>
      </c>
      <c r="IK18" s="55" t="s">
        <v>4607</v>
      </c>
      <c r="IL18" s="55" t="s">
        <v>4608</v>
      </c>
      <c r="IM18" s="55" t="s">
        <v>4609</v>
      </c>
      <c r="IN18" s="55" t="s">
        <v>4610</v>
      </c>
      <c r="IO18" s="268">
        <v>58075</v>
      </c>
      <c r="IP18" s="268">
        <v>30.3</v>
      </c>
      <c r="IQ18" s="55" t="s">
        <v>4611</v>
      </c>
      <c r="IR18" s="268">
        <v>16172</v>
      </c>
      <c r="IS18" s="268">
        <v>364</v>
      </c>
      <c r="IT18" s="55" t="s">
        <v>2300</v>
      </c>
      <c r="IU18" s="55" t="s">
        <v>75</v>
      </c>
      <c r="IV18" s="55" t="s">
        <v>1946</v>
      </c>
      <c r="IW18" s="55" t="s">
        <v>411</v>
      </c>
      <c r="IX18" s="268">
        <v>0</v>
      </c>
      <c r="IY18" s="55" t="s">
        <v>414</v>
      </c>
      <c r="IZ18" s="55" t="s">
        <v>2377</v>
      </c>
      <c r="JA18" s="55" t="s">
        <v>2377</v>
      </c>
      <c r="JB18" s="55" t="s">
        <v>503</v>
      </c>
      <c r="JC18" s="270">
        <v>3.5753900000000001</v>
      </c>
      <c r="JD18" s="270">
        <v>2.5419299999999998</v>
      </c>
      <c r="JE18" s="270">
        <v>0.64839000000000002</v>
      </c>
      <c r="JF18" s="270">
        <v>22.738009999999999</v>
      </c>
      <c r="JG18" s="270">
        <v>16.165669999999999</v>
      </c>
      <c r="JH18" s="270">
        <v>4.1235200000000001</v>
      </c>
      <c r="JI18" s="270">
        <v>5.1234599999999997</v>
      </c>
      <c r="JJ18" s="270">
        <v>3.6425399999999999</v>
      </c>
      <c r="JK18" s="270">
        <v>0.92913000000000001</v>
      </c>
      <c r="JL18" s="270">
        <v>39.091419999999999</v>
      </c>
      <c r="JM18" s="270">
        <v>27.792190000000002</v>
      </c>
      <c r="JN18" s="270">
        <v>7.0891900000000003</v>
      </c>
      <c r="JO18" s="270">
        <v>139.08528000000001</v>
      </c>
      <c r="JP18" s="270">
        <v>98.883200000000002</v>
      </c>
      <c r="JQ18" s="270">
        <v>25.222989999999999</v>
      </c>
      <c r="JR18" s="270">
        <v>12.752079999999999</v>
      </c>
      <c r="JS18" s="270">
        <v>9.0661400000000008</v>
      </c>
      <c r="JT18" s="270">
        <v>2.3125800000000001</v>
      </c>
      <c r="JU18" s="268">
        <v>5.2412000000000001</v>
      </c>
      <c r="JV18" s="268">
        <v>3.6575500000000001</v>
      </c>
      <c r="JW18" s="268">
        <v>0</v>
      </c>
      <c r="JX18" s="268">
        <v>1.39845</v>
      </c>
      <c r="JY18" s="268">
        <v>0.47937000000000002</v>
      </c>
      <c r="JZ18" s="268">
        <v>1.4695100000000001</v>
      </c>
      <c r="KA18" s="268">
        <v>0.82413999999999998</v>
      </c>
      <c r="KB18" s="268">
        <v>0.13472999999999999</v>
      </c>
      <c r="KC18" s="268">
        <v>0</v>
      </c>
      <c r="KD18" s="268">
        <v>1.15E-3</v>
      </c>
      <c r="KE18" s="268">
        <v>1.29522</v>
      </c>
      <c r="KF18" s="268">
        <v>2.1749999999999999E-2</v>
      </c>
      <c r="KG18" s="268">
        <v>0.10838</v>
      </c>
      <c r="KH18" s="268">
        <v>1796</v>
      </c>
      <c r="KI18" s="268">
        <v>9219</v>
      </c>
      <c r="KJ18" s="268">
        <v>5531</v>
      </c>
      <c r="KK18" s="268">
        <v>13703</v>
      </c>
      <c r="KL18" s="268">
        <v>70346</v>
      </c>
      <c r="KM18" s="268">
        <v>42207</v>
      </c>
      <c r="KN18" s="268">
        <v>60482</v>
      </c>
      <c r="KO18" s="268">
        <v>100804</v>
      </c>
      <c r="KP18" s="268">
        <v>1.91475</v>
      </c>
      <c r="KQ18" s="268">
        <v>19637</v>
      </c>
      <c r="KR18" s="268">
        <v>9.4410100000000003</v>
      </c>
      <c r="KS18" s="270">
        <v>1.2457</v>
      </c>
      <c r="KT18" s="270">
        <v>16.76418</v>
      </c>
      <c r="KU18" s="270">
        <v>0.17193</v>
      </c>
      <c r="KV18" s="270">
        <v>0.5575</v>
      </c>
      <c r="KW18" s="270">
        <v>18.73931</v>
      </c>
      <c r="KX18" s="270">
        <v>13.32278</v>
      </c>
      <c r="KY18" s="268">
        <v>2.7372800000000002</v>
      </c>
      <c r="KZ18" s="268">
        <v>0</v>
      </c>
      <c r="LA18" s="268">
        <v>3.47E-3</v>
      </c>
      <c r="LB18" s="268">
        <v>0.36682999999999999</v>
      </c>
      <c r="LC18" s="268">
        <v>5.9999999999999995E-4</v>
      </c>
      <c r="LD18" s="268">
        <v>6.3089999999999993E-2</v>
      </c>
      <c r="LE18" s="268">
        <v>0.32385000000000003</v>
      </c>
      <c r="LF18" s="268">
        <v>4.2163899999999996</v>
      </c>
      <c r="LG18" s="268">
        <v>1.9551099999999999</v>
      </c>
      <c r="LH18" s="268">
        <v>0.18024000000000001</v>
      </c>
      <c r="LI18" s="268">
        <v>445</v>
      </c>
      <c r="LJ18" s="268">
        <v>0.72550999999999999</v>
      </c>
      <c r="LK18" s="270">
        <v>2.01817</v>
      </c>
      <c r="LL18" s="268">
        <v>239</v>
      </c>
      <c r="LM18" s="268">
        <v>181</v>
      </c>
      <c r="LN18" s="270">
        <v>18.73931</v>
      </c>
      <c r="LO18" s="270">
        <v>3.3983599999999998</v>
      </c>
      <c r="LP18" s="270">
        <v>2.3980100000000002</v>
      </c>
      <c r="LQ18" s="268">
        <v>0.26690000000000003</v>
      </c>
      <c r="LR18" s="268">
        <v>5.1990000000000001E-2</v>
      </c>
      <c r="LS18" s="268">
        <v>0.21870999999999999</v>
      </c>
      <c r="LT18" s="268">
        <v>0</v>
      </c>
      <c r="LU18" s="268">
        <v>2</v>
      </c>
      <c r="LV18" s="268">
        <v>1.4329799999999999</v>
      </c>
      <c r="LW18" s="268">
        <v>11631</v>
      </c>
      <c r="LX18" s="268">
        <v>26.099309999999999</v>
      </c>
      <c r="LY18" s="268">
        <v>8116</v>
      </c>
      <c r="LZ18" s="268">
        <v>3.4206699999999999</v>
      </c>
      <c r="MA18" s="268">
        <v>37.399769999999997</v>
      </c>
      <c r="MB18" s="268">
        <v>0.13106000000000001</v>
      </c>
      <c r="MC18" s="268">
        <v>1063</v>
      </c>
      <c r="MD18" s="268">
        <v>0.52225999999999995</v>
      </c>
      <c r="ME18" s="270">
        <v>0.92913000000000001</v>
      </c>
      <c r="MF18" s="268">
        <v>0.74839</v>
      </c>
      <c r="MG18" s="268">
        <v>14.01399</v>
      </c>
      <c r="MH18" s="268">
        <v>6.3595899999999999</v>
      </c>
      <c r="MI18" s="270">
        <v>5.1234599999999997</v>
      </c>
      <c r="MJ18" s="268">
        <v>38.875</v>
      </c>
      <c r="MK18" s="270">
        <v>49916</v>
      </c>
      <c r="ML18" s="270">
        <v>39794</v>
      </c>
      <c r="MM18" s="268">
        <v>5.092E-2</v>
      </c>
      <c r="MN18" s="268">
        <v>0.55676999999999999</v>
      </c>
      <c r="MO18" s="268">
        <v>7.2969999999999993E-2</v>
      </c>
      <c r="MP18" s="268">
        <v>9.92E-3</v>
      </c>
      <c r="MQ18" s="268">
        <v>0.10846</v>
      </c>
      <c r="MR18" s="268">
        <v>1.422E-2</v>
      </c>
      <c r="MS18" s="269">
        <v>0.6</v>
      </c>
      <c r="MT18" s="269">
        <v>0.3246753</v>
      </c>
      <c r="MU18" s="269">
        <v>0.6753247</v>
      </c>
      <c r="MV18" s="269">
        <v>0.20277980000000001</v>
      </c>
      <c r="MW18" s="269">
        <v>0.79722020000000005</v>
      </c>
      <c r="MX18" s="269">
        <v>0.18134910000000001</v>
      </c>
      <c r="MY18" s="269">
        <v>2.4508700000000001E-2</v>
      </c>
      <c r="MZ18" s="269">
        <v>0.14416709999999999</v>
      </c>
      <c r="NA18" s="269">
        <v>2.8873599999999999E-2</v>
      </c>
      <c r="NB18" s="269">
        <v>0.10769720000000001</v>
      </c>
      <c r="NC18" s="269">
        <v>0.12796679999999999</v>
      </c>
      <c r="ND18" s="269">
        <v>0.56678669999999998</v>
      </c>
      <c r="NE18" s="269">
        <v>0.71095370000000002</v>
      </c>
      <c r="NF18" s="269">
        <v>9.1745999999999998E-3</v>
      </c>
      <c r="NG18" s="269">
        <v>0.8945997</v>
      </c>
      <c r="NH18" s="269">
        <v>2.97503E-2</v>
      </c>
      <c r="NI18" s="269">
        <v>6.6475400000000004E-2</v>
      </c>
      <c r="NJ18" s="270">
        <v>10122</v>
      </c>
      <c r="NK18" s="268">
        <v>4.4380199999999999</v>
      </c>
      <c r="NL18" s="268">
        <v>11539</v>
      </c>
      <c r="NM18" s="268">
        <v>19233</v>
      </c>
      <c r="NN18" s="268">
        <v>3746</v>
      </c>
      <c r="NO18" s="269">
        <v>0.70563819999999999</v>
      </c>
      <c r="NP18" s="269">
        <v>0.1351465</v>
      </c>
      <c r="NQ18" s="269">
        <v>0.1592153</v>
      </c>
      <c r="NR18" s="268">
        <v>0.49347000000000002</v>
      </c>
      <c r="NS18" s="268">
        <v>1.94004</v>
      </c>
      <c r="NT18" s="268">
        <v>0.39340000000000003</v>
      </c>
      <c r="NU18" s="268">
        <v>11</v>
      </c>
      <c r="NV18" s="268">
        <v>2.1856399999999998</v>
      </c>
      <c r="NW18" s="268">
        <v>9</v>
      </c>
      <c r="NX18" s="268">
        <v>1.54227</v>
      </c>
      <c r="NY18" s="268">
        <v>0.27968999999999999</v>
      </c>
      <c r="NZ18" s="268">
        <v>0.27968999999999999</v>
      </c>
    </row>
    <row r="19" spans="1:390" ht="15" x14ac:dyDescent="0.25">
      <c r="A19" s="3" t="s">
        <v>2812</v>
      </c>
      <c r="B19" s="55" t="s">
        <v>4612</v>
      </c>
      <c r="C19" s="55" t="s">
        <v>4524</v>
      </c>
      <c r="D19" s="55" t="s">
        <v>4525</v>
      </c>
      <c r="E19" s="55" t="s">
        <v>3414</v>
      </c>
      <c r="F19" s="55" t="s">
        <v>4524</v>
      </c>
      <c r="G19" s="55" t="s">
        <v>1949</v>
      </c>
      <c r="H19" s="55" t="s">
        <v>430</v>
      </c>
      <c r="I19" s="55" t="s">
        <v>416</v>
      </c>
      <c r="J19" s="55" t="s">
        <v>496</v>
      </c>
      <c r="K19" s="55" t="s">
        <v>501</v>
      </c>
      <c r="L19" s="55" t="s">
        <v>4527</v>
      </c>
      <c r="M19" s="55" t="s">
        <v>509</v>
      </c>
      <c r="N19" s="55" t="s">
        <v>2303</v>
      </c>
      <c r="O19" s="268">
        <v>59271</v>
      </c>
      <c r="P19" s="55" t="s">
        <v>503</v>
      </c>
      <c r="Q19" s="268">
        <v>663</v>
      </c>
      <c r="R19" s="268">
        <v>114</v>
      </c>
      <c r="S19" s="268">
        <v>5307</v>
      </c>
      <c r="T19" s="268">
        <v>180535</v>
      </c>
      <c r="U19" s="268">
        <v>107</v>
      </c>
      <c r="V19" s="268">
        <v>12</v>
      </c>
      <c r="W19" s="268">
        <v>177</v>
      </c>
      <c r="X19" s="268">
        <v>16427</v>
      </c>
      <c r="Y19" s="55" t="s">
        <v>1278</v>
      </c>
      <c r="Z19" s="55" t="s">
        <v>2338</v>
      </c>
      <c r="AA19" s="55" t="s">
        <v>3460</v>
      </c>
      <c r="AB19" s="55" t="s">
        <v>3461</v>
      </c>
      <c r="AC19" s="55" t="s">
        <v>1278</v>
      </c>
      <c r="AD19" s="55" t="s">
        <v>2338</v>
      </c>
      <c r="AE19" s="55" t="s">
        <v>3460</v>
      </c>
      <c r="AF19" s="55" t="s">
        <v>3461</v>
      </c>
      <c r="AG19" s="55" t="s">
        <v>1951</v>
      </c>
      <c r="AH19" s="268">
        <v>3</v>
      </c>
      <c r="AI19" s="55" t="s">
        <v>2929</v>
      </c>
      <c r="AJ19" s="55" t="s">
        <v>2149</v>
      </c>
      <c r="AK19" s="55" t="s">
        <v>3462</v>
      </c>
      <c r="AL19" s="55" t="s">
        <v>2464</v>
      </c>
      <c r="AM19" s="55" t="s">
        <v>2541</v>
      </c>
      <c r="AN19" s="55" t="s">
        <v>4613</v>
      </c>
      <c r="AO19" s="55" t="s">
        <v>4614</v>
      </c>
      <c r="AP19" s="55" t="s">
        <v>4615</v>
      </c>
      <c r="AQ19" s="55" t="s">
        <v>4616</v>
      </c>
      <c r="AR19" s="55" t="s">
        <v>2541</v>
      </c>
      <c r="AS19" s="55" t="s">
        <v>4617</v>
      </c>
      <c r="AT19" s="55" t="s">
        <v>3463</v>
      </c>
      <c r="AU19" s="55" t="s">
        <v>4529</v>
      </c>
      <c r="AV19" s="55" t="s">
        <v>4529</v>
      </c>
      <c r="AW19" s="55" t="s">
        <v>4529</v>
      </c>
      <c r="AX19" s="55" t="s">
        <v>4530</v>
      </c>
      <c r="AY19" s="55" t="s">
        <v>4531</v>
      </c>
      <c r="AZ19" s="55" t="s">
        <v>554</v>
      </c>
      <c r="BA19" s="55" t="s">
        <v>554</v>
      </c>
      <c r="BB19" s="268">
        <v>1</v>
      </c>
      <c r="BC19" s="268">
        <v>0</v>
      </c>
      <c r="BD19" s="268">
        <v>0</v>
      </c>
      <c r="BE19" s="268">
        <v>0</v>
      </c>
      <c r="BF19" s="268">
        <v>1</v>
      </c>
      <c r="BG19" s="55" t="s">
        <v>3403</v>
      </c>
      <c r="BH19" s="268">
        <v>2994</v>
      </c>
      <c r="BI19" s="268">
        <v>8</v>
      </c>
      <c r="BJ19" s="268">
        <v>0</v>
      </c>
      <c r="BK19" s="268">
        <v>8</v>
      </c>
      <c r="BL19" s="268">
        <v>21.63</v>
      </c>
      <c r="BM19" s="268">
        <v>29.63</v>
      </c>
      <c r="BN19" s="269">
        <v>0.26999659999999998</v>
      </c>
      <c r="BO19" s="270">
        <v>90302</v>
      </c>
      <c r="BP19" s="55" t="s">
        <v>3464</v>
      </c>
      <c r="BQ19" s="55" t="s">
        <v>3414</v>
      </c>
      <c r="BR19" s="270">
        <v>45032</v>
      </c>
      <c r="BS19" s="270">
        <v>7.25</v>
      </c>
      <c r="BT19" s="270">
        <v>0</v>
      </c>
      <c r="BU19" s="270">
        <v>33603</v>
      </c>
      <c r="BV19" s="270">
        <v>2163253</v>
      </c>
      <c r="BW19" s="270">
        <v>1586395</v>
      </c>
      <c r="BX19" s="270">
        <v>409244</v>
      </c>
      <c r="BY19" s="270">
        <v>1995639</v>
      </c>
      <c r="BZ19" s="270">
        <v>28462</v>
      </c>
      <c r="CA19" s="270">
        <v>0</v>
      </c>
      <c r="CB19" s="270">
        <v>28462</v>
      </c>
      <c r="CC19" s="270">
        <v>0</v>
      </c>
      <c r="CD19" s="270">
        <v>0</v>
      </c>
      <c r="CE19" s="270">
        <v>0</v>
      </c>
      <c r="CF19" s="270">
        <v>139152</v>
      </c>
      <c r="CG19" s="272">
        <v>0</v>
      </c>
      <c r="CH19" s="270">
        <v>1230252</v>
      </c>
      <c r="CI19" s="270">
        <v>410916</v>
      </c>
      <c r="CJ19" s="270">
        <v>1641168</v>
      </c>
      <c r="CK19" s="270">
        <v>108219</v>
      </c>
      <c r="CL19" s="270">
        <v>49279</v>
      </c>
      <c r="CM19" s="270">
        <v>48287</v>
      </c>
      <c r="CN19" s="270">
        <v>205785</v>
      </c>
      <c r="CO19" s="270">
        <v>316300</v>
      </c>
      <c r="CP19" s="270">
        <v>2163253</v>
      </c>
      <c r="CQ19" s="279">
        <v>0</v>
      </c>
      <c r="CR19" s="270">
        <v>3326</v>
      </c>
      <c r="CS19" s="270">
        <v>0</v>
      </c>
      <c r="CT19" s="270">
        <v>0</v>
      </c>
      <c r="CU19" s="270">
        <v>0</v>
      </c>
      <c r="CV19" s="270">
        <v>3326</v>
      </c>
      <c r="CW19" s="270">
        <v>9799638</v>
      </c>
      <c r="CX19" s="288">
        <v>253967</v>
      </c>
      <c r="CY19" s="44">
        <v>46854</v>
      </c>
      <c r="CZ19" s="44">
        <v>43759</v>
      </c>
      <c r="DA19" s="44">
        <v>90613</v>
      </c>
      <c r="DB19" s="44">
        <v>56987</v>
      </c>
      <c r="DC19" s="44">
        <v>23543</v>
      </c>
      <c r="DD19" s="44">
        <v>80530</v>
      </c>
      <c r="DE19" s="44">
        <v>6784</v>
      </c>
      <c r="DF19" s="44">
        <v>1191</v>
      </c>
      <c r="DG19" s="44">
        <v>7975</v>
      </c>
      <c r="DH19" s="44">
        <v>179118</v>
      </c>
      <c r="DI19" s="55" t="s">
        <v>3403</v>
      </c>
      <c r="DJ19" s="268">
        <v>179118</v>
      </c>
      <c r="DK19" s="268">
        <v>0</v>
      </c>
      <c r="DL19" s="268">
        <v>273</v>
      </c>
      <c r="DM19" s="268">
        <v>12935</v>
      </c>
      <c r="DN19" s="268">
        <v>6824</v>
      </c>
      <c r="DO19" s="268">
        <v>26</v>
      </c>
      <c r="DP19" s="268">
        <v>7</v>
      </c>
      <c r="DQ19" s="268">
        <v>67</v>
      </c>
      <c r="DR19" s="268">
        <v>74</v>
      </c>
      <c r="DS19" s="268">
        <v>64</v>
      </c>
      <c r="DT19" s="268">
        <v>28215</v>
      </c>
      <c r="DU19" s="55" t="s">
        <v>3403</v>
      </c>
      <c r="DV19" s="268">
        <v>14117</v>
      </c>
      <c r="DW19" s="268">
        <v>0</v>
      </c>
      <c r="DX19" s="268">
        <v>42332</v>
      </c>
      <c r="DY19" s="268">
        <v>1920</v>
      </c>
      <c r="DZ19" s="55" t="s">
        <v>3403</v>
      </c>
      <c r="EA19" s="268">
        <v>9608</v>
      </c>
      <c r="EB19" s="268">
        <v>0</v>
      </c>
      <c r="EC19" s="268">
        <v>11528</v>
      </c>
      <c r="ED19" s="268">
        <v>563</v>
      </c>
      <c r="EE19" s="268">
        <v>230</v>
      </c>
      <c r="EF19" s="268">
        <v>0</v>
      </c>
      <c r="EG19" s="268">
        <v>793</v>
      </c>
      <c r="EH19" s="269">
        <v>2.9992100000000001E-2</v>
      </c>
      <c r="EI19" s="269">
        <v>1.0748999999999999E-3</v>
      </c>
      <c r="EJ19" s="269">
        <v>0.21544930000000001</v>
      </c>
      <c r="EK19" s="269">
        <v>0</v>
      </c>
      <c r="EL19" s="269">
        <v>0.1666831</v>
      </c>
      <c r="EM19" s="269">
        <v>2.9139999999999998E-4</v>
      </c>
      <c r="EN19" s="269">
        <v>0.70528060000000004</v>
      </c>
      <c r="EO19" s="269">
        <v>9.6323500000000006E-2</v>
      </c>
      <c r="EP19" s="269">
        <v>0.47913660000000002</v>
      </c>
      <c r="EQ19" s="268">
        <v>24</v>
      </c>
      <c r="ER19" s="281">
        <v>1081681</v>
      </c>
      <c r="ES19" s="281">
        <v>518273</v>
      </c>
      <c r="ET19" s="268">
        <v>168884</v>
      </c>
      <c r="EU19" s="268">
        <v>116790</v>
      </c>
      <c r="EV19" s="268">
        <v>285674</v>
      </c>
      <c r="EW19" s="268">
        <v>37040</v>
      </c>
      <c r="EX19" s="268">
        <v>2133</v>
      </c>
      <c r="EY19" s="268">
        <v>39173</v>
      </c>
      <c r="EZ19" s="268">
        <v>400273</v>
      </c>
      <c r="FA19" s="268">
        <v>78827</v>
      </c>
      <c r="FB19" s="268">
        <v>479100</v>
      </c>
      <c r="FC19" s="268">
        <v>803947</v>
      </c>
      <c r="FD19" s="271">
        <v>1004295</v>
      </c>
      <c r="FE19" s="268">
        <v>2819</v>
      </c>
      <c r="FF19" s="55" t="s">
        <v>3403</v>
      </c>
      <c r="FG19" s="268">
        <v>806766</v>
      </c>
      <c r="FH19" s="281">
        <v>92293</v>
      </c>
      <c r="FI19" s="281">
        <v>131169</v>
      </c>
      <c r="FJ19" s="55" t="s">
        <v>3403</v>
      </c>
      <c r="FK19" s="268">
        <v>223462</v>
      </c>
      <c r="FL19" s="268">
        <v>581</v>
      </c>
      <c r="FM19" s="268">
        <v>34719</v>
      </c>
      <c r="FN19" s="268">
        <v>35300</v>
      </c>
      <c r="FO19" s="268">
        <v>278</v>
      </c>
      <c r="FP19" s="268">
        <v>12962</v>
      </c>
      <c r="FQ19" s="268">
        <v>13240</v>
      </c>
      <c r="FR19" s="268">
        <v>2913</v>
      </c>
      <c r="FS19" s="268">
        <v>51453</v>
      </c>
      <c r="FT19" s="268">
        <v>105533</v>
      </c>
      <c r="FU19" s="268">
        <v>1081681</v>
      </c>
      <c r="FV19" s="55" t="s">
        <v>3403</v>
      </c>
      <c r="FW19" s="55" t="s">
        <v>3403</v>
      </c>
      <c r="FX19" s="55" t="s">
        <v>3403</v>
      </c>
      <c r="FY19" s="268">
        <v>231</v>
      </c>
      <c r="FZ19" s="268">
        <v>1</v>
      </c>
      <c r="GA19" s="268">
        <v>27657</v>
      </c>
      <c r="GB19" s="268">
        <v>6029</v>
      </c>
      <c r="GC19" s="268">
        <v>33686</v>
      </c>
      <c r="GD19" s="268">
        <v>433744</v>
      </c>
      <c r="GE19" s="268">
        <v>1</v>
      </c>
      <c r="GF19" s="268">
        <v>0.83696000000000004</v>
      </c>
      <c r="GG19" s="268">
        <v>7.9949999999999993E-2</v>
      </c>
      <c r="GH19" s="268">
        <v>27.794560000000001</v>
      </c>
      <c r="GI19" s="268">
        <v>28.465800000000002</v>
      </c>
      <c r="GJ19" s="268">
        <v>17.72289</v>
      </c>
      <c r="GK19" s="268">
        <v>574</v>
      </c>
      <c r="GL19" s="268">
        <v>14887</v>
      </c>
      <c r="GM19" s="268">
        <v>88</v>
      </c>
      <c r="GN19" s="268">
        <v>3513</v>
      </c>
      <c r="GO19" s="268">
        <v>83</v>
      </c>
      <c r="GP19" s="268">
        <v>0</v>
      </c>
      <c r="GQ19" s="268">
        <v>461</v>
      </c>
      <c r="GR19" s="268">
        <v>80</v>
      </c>
      <c r="GS19" s="268">
        <v>30</v>
      </c>
      <c r="GT19" s="268">
        <v>8</v>
      </c>
      <c r="GU19" s="268">
        <v>662</v>
      </c>
      <c r="GV19" s="268">
        <v>1471</v>
      </c>
      <c r="GW19" s="268">
        <v>0</v>
      </c>
      <c r="GX19" s="268">
        <v>1471</v>
      </c>
      <c r="GY19" s="268">
        <v>658</v>
      </c>
      <c r="GZ19" s="268">
        <v>871</v>
      </c>
      <c r="HA19" s="268">
        <v>1529</v>
      </c>
      <c r="HB19" s="268">
        <v>12758</v>
      </c>
      <c r="HC19" s="268">
        <v>2642</v>
      </c>
      <c r="HD19" s="268">
        <v>15400</v>
      </c>
      <c r="HE19" s="268">
        <v>18400</v>
      </c>
      <c r="HF19" s="55" t="s">
        <v>3403</v>
      </c>
      <c r="HG19" s="55" t="s">
        <v>3403</v>
      </c>
      <c r="HH19" s="268">
        <v>40</v>
      </c>
      <c r="HI19" s="268">
        <v>306</v>
      </c>
      <c r="HJ19" s="268">
        <v>21762</v>
      </c>
      <c r="HK19" s="55" t="s">
        <v>5026</v>
      </c>
      <c r="HL19" s="268">
        <v>118041</v>
      </c>
      <c r="HM19" s="268">
        <v>2</v>
      </c>
      <c r="HN19" s="268">
        <v>38</v>
      </c>
      <c r="HO19" s="268">
        <v>541</v>
      </c>
      <c r="HP19" s="268">
        <v>83</v>
      </c>
      <c r="HQ19" s="268">
        <v>93</v>
      </c>
      <c r="HR19" s="268">
        <v>2630</v>
      </c>
      <c r="HS19" s="268">
        <v>0</v>
      </c>
      <c r="HT19" s="268">
        <v>627</v>
      </c>
      <c r="HU19" s="268">
        <v>28</v>
      </c>
      <c r="HV19" s="268">
        <v>50</v>
      </c>
      <c r="HW19" s="268">
        <v>43689</v>
      </c>
      <c r="HX19" s="268">
        <v>1</v>
      </c>
      <c r="HY19" s="268">
        <v>370818</v>
      </c>
      <c r="HZ19" s="55" t="s">
        <v>3403</v>
      </c>
      <c r="IA19" s="55" t="s">
        <v>1951</v>
      </c>
      <c r="IB19" s="55" t="s">
        <v>1278</v>
      </c>
      <c r="IC19" s="55" t="s">
        <v>2338</v>
      </c>
      <c r="ID19" s="55" t="s">
        <v>3460</v>
      </c>
      <c r="IE19" s="55" t="s">
        <v>4618</v>
      </c>
      <c r="IF19" s="55" t="s">
        <v>1278</v>
      </c>
      <c r="IG19" s="55" t="s">
        <v>2338</v>
      </c>
      <c r="IH19" s="55" t="s">
        <v>3460</v>
      </c>
      <c r="II19" s="55" t="s">
        <v>4618</v>
      </c>
      <c r="IJ19" s="55" t="s">
        <v>2149</v>
      </c>
      <c r="IK19" s="55" t="s">
        <v>4619</v>
      </c>
      <c r="IL19" s="55" t="s">
        <v>3403</v>
      </c>
      <c r="IM19" s="55" t="s">
        <v>3462</v>
      </c>
      <c r="IN19" s="55" t="s">
        <v>4613</v>
      </c>
      <c r="IO19" s="268">
        <v>63305</v>
      </c>
      <c r="IP19" s="268">
        <v>29.63</v>
      </c>
      <c r="IQ19" s="55" t="s">
        <v>4620</v>
      </c>
      <c r="IR19" s="268">
        <v>2994</v>
      </c>
      <c r="IS19" s="268">
        <v>48</v>
      </c>
      <c r="IT19" s="55" t="s">
        <v>2134</v>
      </c>
      <c r="IU19" s="55" t="s">
        <v>78</v>
      </c>
      <c r="IV19" s="55" t="s">
        <v>1949</v>
      </c>
      <c r="IW19" s="55" t="s">
        <v>411</v>
      </c>
      <c r="IX19" s="268">
        <v>0</v>
      </c>
      <c r="IY19" s="55" t="s">
        <v>414</v>
      </c>
      <c r="IZ19" s="55" t="s">
        <v>2199</v>
      </c>
      <c r="JA19" s="55" t="s">
        <v>2311</v>
      </c>
      <c r="JB19" s="55" t="s">
        <v>503</v>
      </c>
      <c r="JC19" s="270">
        <v>1.9999</v>
      </c>
      <c r="JD19" s="270">
        <v>1.5172399999999999</v>
      </c>
      <c r="JE19" s="270">
        <v>0.19025</v>
      </c>
      <c r="JF19" s="270">
        <v>64.218159999999997</v>
      </c>
      <c r="JG19" s="270">
        <v>48.719589999999997</v>
      </c>
      <c r="JH19" s="270">
        <v>6.1089200000000003</v>
      </c>
      <c r="JI19" s="270">
        <v>4.9874000000000001</v>
      </c>
      <c r="JJ19" s="270">
        <v>3.7837200000000002</v>
      </c>
      <c r="JK19" s="270">
        <v>0.47443999999999997</v>
      </c>
      <c r="JL19" s="270">
        <v>18.326280000000001</v>
      </c>
      <c r="JM19" s="270">
        <v>13.903370000000001</v>
      </c>
      <c r="JN19" s="270">
        <v>1.74333</v>
      </c>
      <c r="JO19" s="270">
        <v>117.5681</v>
      </c>
      <c r="JP19" s="270">
        <v>89.193910000000002</v>
      </c>
      <c r="JQ19" s="270">
        <v>11.18397</v>
      </c>
      <c r="JR19" s="270">
        <v>4.1739600000000001</v>
      </c>
      <c r="JS19" s="270">
        <v>3.1666099999999999</v>
      </c>
      <c r="JT19" s="270">
        <v>0.39706000000000002</v>
      </c>
      <c r="JU19" s="268">
        <v>18.249749999999999</v>
      </c>
      <c r="JV19" s="268">
        <v>7.3179800000000004</v>
      </c>
      <c r="JW19" s="268">
        <v>0</v>
      </c>
      <c r="JX19" s="268">
        <v>18.61307</v>
      </c>
      <c r="JY19" s="268">
        <v>1.9915499999999999</v>
      </c>
      <c r="JZ19" s="268">
        <v>8.7441200000000006</v>
      </c>
      <c r="KA19" s="268">
        <v>0.56833999999999996</v>
      </c>
      <c r="KB19" s="268">
        <v>0.31043999999999999</v>
      </c>
      <c r="KC19" s="268">
        <v>0</v>
      </c>
      <c r="KD19" s="268">
        <v>1.0580000000000001E-2</v>
      </c>
      <c r="KE19" s="268">
        <v>0.73711000000000004</v>
      </c>
      <c r="KF19" s="268">
        <v>2.4819999999999998E-2</v>
      </c>
      <c r="KG19" s="268">
        <v>0.25982</v>
      </c>
      <c r="KH19" s="268">
        <v>3983</v>
      </c>
      <c r="KI19" s="268">
        <v>14755</v>
      </c>
      <c r="KJ19" s="268">
        <v>14755</v>
      </c>
      <c r="KK19" s="268">
        <v>14638</v>
      </c>
      <c r="KL19" s="268">
        <v>54218</v>
      </c>
      <c r="KM19" s="268">
        <v>54218</v>
      </c>
      <c r="KN19" s="268">
        <v>135210</v>
      </c>
      <c r="KO19" s="268">
        <v>135210</v>
      </c>
      <c r="KP19" s="268">
        <v>4.2591400000000004</v>
      </c>
      <c r="KQ19" s="268">
        <v>36506</v>
      </c>
      <c r="KR19" s="268">
        <v>17.551089999999999</v>
      </c>
      <c r="KS19" s="270">
        <v>0.48020000000000002</v>
      </c>
      <c r="KT19" s="270">
        <v>33.669739999999997</v>
      </c>
      <c r="KU19" s="270">
        <v>0</v>
      </c>
      <c r="KV19" s="270">
        <v>2.3477199999999998</v>
      </c>
      <c r="KW19" s="270">
        <v>36.497660000000003</v>
      </c>
      <c r="KX19" s="270">
        <v>27.689219999999999</v>
      </c>
      <c r="KY19" s="268">
        <v>4.28484</v>
      </c>
      <c r="KZ19" s="268">
        <v>0</v>
      </c>
      <c r="LA19" s="268">
        <v>4.6100000000000004E-3</v>
      </c>
      <c r="LB19" s="268">
        <v>0.71421000000000001</v>
      </c>
      <c r="LC19" s="268">
        <v>1.25E-3</v>
      </c>
      <c r="LD19" s="268">
        <v>0.23749000000000001</v>
      </c>
      <c r="LE19" s="268">
        <v>0.87958999999999998</v>
      </c>
      <c r="LF19" s="268">
        <v>8.10426</v>
      </c>
      <c r="LG19" s="268">
        <v>3.0220199999999999</v>
      </c>
      <c r="LH19" s="268">
        <v>0.36492999999999998</v>
      </c>
      <c r="LI19" s="268">
        <v>1256</v>
      </c>
      <c r="LJ19" s="268">
        <v>2.1967599999999998</v>
      </c>
      <c r="LK19" s="270">
        <v>5.3365099999999996</v>
      </c>
      <c r="LL19" s="268">
        <v>726</v>
      </c>
      <c r="LM19" s="268">
        <v>226</v>
      </c>
      <c r="LN19" s="270">
        <v>36.497660000000003</v>
      </c>
      <c r="LO19" s="270">
        <v>3.47193</v>
      </c>
      <c r="LP19" s="270">
        <v>1.8258300000000001</v>
      </c>
      <c r="LQ19" s="268">
        <v>0.49991000000000002</v>
      </c>
      <c r="LR19" s="268">
        <v>0.13497000000000001</v>
      </c>
      <c r="LS19" s="268">
        <v>0.64210999999999996</v>
      </c>
      <c r="LT19" s="268">
        <v>0</v>
      </c>
      <c r="LU19" s="268">
        <v>12</v>
      </c>
      <c r="LV19" s="268">
        <v>2.4938199999999999</v>
      </c>
      <c r="LW19" s="268">
        <v>20801</v>
      </c>
      <c r="LX19" s="268">
        <v>144.87108000000001</v>
      </c>
      <c r="LY19" s="268">
        <v>8341</v>
      </c>
      <c r="LZ19" s="268">
        <v>39.425849999999997</v>
      </c>
      <c r="MA19" s="268">
        <v>361.28289999999998</v>
      </c>
      <c r="MB19" s="268">
        <v>0.27213999999999999</v>
      </c>
      <c r="MC19" s="268">
        <v>2270</v>
      </c>
      <c r="MD19" s="268">
        <v>0.23479</v>
      </c>
      <c r="ME19" s="270">
        <v>0.47443999999999997</v>
      </c>
      <c r="MF19" s="268">
        <v>0.58552000000000004</v>
      </c>
      <c r="MG19" s="268">
        <v>5.0513700000000004</v>
      </c>
      <c r="MH19" s="268">
        <v>32.110700000000001</v>
      </c>
      <c r="MI19" s="270">
        <v>4.9874000000000001</v>
      </c>
      <c r="MJ19" s="268">
        <v>57.576920000000001</v>
      </c>
      <c r="MK19" s="270">
        <v>55388</v>
      </c>
      <c r="ML19" s="270">
        <v>41520</v>
      </c>
      <c r="MM19" s="268">
        <v>2.7390000000000001E-2</v>
      </c>
      <c r="MN19" s="268">
        <v>0.25101000000000001</v>
      </c>
      <c r="MO19" s="268">
        <v>6.8309999999999996E-2</v>
      </c>
      <c r="MP19" s="268">
        <v>7.4000000000000003E-3</v>
      </c>
      <c r="MQ19" s="268">
        <v>6.7769999999999997E-2</v>
      </c>
      <c r="MR19" s="268">
        <v>1.8440000000000002E-2</v>
      </c>
      <c r="MS19" s="269">
        <v>1</v>
      </c>
      <c r="MT19" s="269">
        <v>0.26999659999999998</v>
      </c>
      <c r="MU19" s="269">
        <v>0.73000339999999997</v>
      </c>
      <c r="MV19" s="269">
        <v>0.2503802</v>
      </c>
      <c r="MW19" s="269">
        <v>0.74961979999999995</v>
      </c>
      <c r="MX19" s="269">
        <v>9.5127600000000007E-2</v>
      </c>
      <c r="MY19" s="269">
        <v>2.2780000000000002E-2</v>
      </c>
      <c r="MZ19" s="269">
        <v>0.1899528</v>
      </c>
      <c r="NA19" s="269">
        <v>2.2321500000000001E-2</v>
      </c>
      <c r="NB19" s="269">
        <v>0.14621500000000001</v>
      </c>
      <c r="NC19" s="269">
        <v>5.0026000000000001E-2</v>
      </c>
      <c r="ND19" s="269">
        <v>0.5687046</v>
      </c>
      <c r="NE19" s="269">
        <v>0.75865740000000004</v>
      </c>
      <c r="NF19" s="269">
        <v>0</v>
      </c>
      <c r="NG19" s="269">
        <v>0.92251760000000005</v>
      </c>
      <c r="NH19" s="269">
        <v>6.4325300000000002E-2</v>
      </c>
      <c r="NI19" s="269">
        <v>1.3157E-2</v>
      </c>
      <c r="NJ19" s="270">
        <v>13868</v>
      </c>
      <c r="NK19" s="268">
        <v>12.87609</v>
      </c>
      <c r="NL19" s="268">
        <v>7408</v>
      </c>
      <c r="NM19" s="268">
        <v>7408</v>
      </c>
      <c r="NN19" s="268">
        <v>2000</v>
      </c>
      <c r="NO19" s="269">
        <v>0.52588380000000001</v>
      </c>
      <c r="NP19" s="269">
        <v>0.2394684</v>
      </c>
      <c r="NQ19" s="269">
        <v>0.23464779999999999</v>
      </c>
      <c r="NR19" s="268">
        <v>0.87924000000000002</v>
      </c>
      <c r="NS19" s="268">
        <v>2.6323699999999999</v>
      </c>
      <c r="NT19" s="268">
        <v>0.65908999999999995</v>
      </c>
      <c r="NU19" s="268">
        <v>21</v>
      </c>
      <c r="NV19" s="268">
        <v>9.9953000000000003</v>
      </c>
      <c r="NW19" s="268">
        <v>22</v>
      </c>
      <c r="NX19" s="268">
        <v>5.2563599999999999</v>
      </c>
      <c r="NY19" s="268">
        <v>0.50002999999999997</v>
      </c>
      <c r="NZ19" s="268">
        <v>0.50002999999999997</v>
      </c>
    </row>
    <row r="20" spans="1:390" ht="15" x14ac:dyDescent="0.25">
      <c r="A20" s="3" t="s">
        <v>2813</v>
      </c>
      <c r="B20" s="55" t="s">
        <v>4628</v>
      </c>
      <c r="C20" s="55" t="s">
        <v>4524</v>
      </c>
      <c r="D20" s="55" t="s">
        <v>4525</v>
      </c>
      <c r="E20" s="55" t="s">
        <v>3414</v>
      </c>
      <c r="F20" s="55" t="s">
        <v>4524</v>
      </c>
      <c r="G20" s="55" t="s">
        <v>1952</v>
      </c>
      <c r="H20" s="55" t="s">
        <v>431</v>
      </c>
      <c r="I20" s="55" t="s">
        <v>416</v>
      </c>
      <c r="J20" s="55" t="s">
        <v>493</v>
      </c>
      <c r="K20" s="55" t="s">
        <v>499</v>
      </c>
      <c r="L20" s="55" t="s">
        <v>4527</v>
      </c>
      <c r="M20" s="55" t="s">
        <v>505</v>
      </c>
      <c r="N20" s="55" t="s">
        <v>2303</v>
      </c>
      <c r="O20" s="268">
        <v>66618</v>
      </c>
      <c r="P20" s="55" t="s">
        <v>512</v>
      </c>
      <c r="Q20" s="268">
        <v>365</v>
      </c>
      <c r="R20" s="268">
        <v>105</v>
      </c>
      <c r="S20" s="268">
        <v>4028</v>
      </c>
      <c r="T20" s="268">
        <v>26822</v>
      </c>
      <c r="U20" s="268">
        <v>49</v>
      </c>
      <c r="V20" s="268">
        <v>7</v>
      </c>
      <c r="W20" s="268">
        <v>95</v>
      </c>
      <c r="X20" s="268">
        <v>2395</v>
      </c>
      <c r="Y20" s="55" t="s">
        <v>2215</v>
      </c>
      <c r="Z20" s="55" t="s">
        <v>2282</v>
      </c>
      <c r="AA20" s="55" t="s">
        <v>3467</v>
      </c>
      <c r="AB20" s="55" t="s">
        <v>3468</v>
      </c>
      <c r="AC20" s="55" t="s">
        <v>2215</v>
      </c>
      <c r="AD20" s="55" t="s">
        <v>2282</v>
      </c>
      <c r="AE20" s="55" t="s">
        <v>3467</v>
      </c>
      <c r="AF20" s="55" t="s">
        <v>3468</v>
      </c>
      <c r="AG20" s="55" t="s">
        <v>1954</v>
      </c>
      <c r="AH20" s="268">
        <v>3</v>
      </c>
      <c r="AI20" s="55" t="s">
        <v>2135</v>
      </c>
      <c r="AJ20" s="55" t="s">
        <v>2150</v>
      </c>
      <c r="AK20" s="55" t="s">
        <v>2393</v>
      </c>
      <c r="AL20" s="55" t="s">
        <v>2465</v>
      </c>
      <c r="AM20" s="55" t="s">
        <v>2542</v>
      </c>
      <c r="AN20" s="55" t="s">
        <v>2616</v>
      </c>
      <c r="AO20" s="55" t="s">
        <v>2393</v>
      </c>
      <c r="AP20" s="55" t="s">
        <v>2380</v>
      </c>
      <c r="AQ20" s="55" t="s">
        <v>2465</v>
      </c>
      <c r="AR20" s="55" t="s">
        <v>2542</v>
      </c>
      <c r="AS20" s="55" t="s">
        <v>2616</v>
      </c>
      <c r="AT20" s="55" t="s">
        <v>1477</v>
      </c>
      <c r="AU20" s="55" t="s">
        <v>4529</v>
      </c>
      <c r="AV20" s="55" t="s">
        <v>4529</v>
      </c>
      <c r="AW20" s="55" t="s">
        <v>4529</v>
      </c>
      <c r="AX20" s="55" t="s">
        <v>4530</v>
      </c>
      <c r="AY20" s="55" t="s">
        <v>4531</v>
      </c>
      <c r="AZ20" s="55" t="s">
        <v>554</v>
      </c>
      <c r="BA20" s="55" t="s">
        <v>554</v>
      </c>
      <c r="BB20" s="268">
        <v>1</v>
      </c>
      <c r="BC20" s="268">
        <v>2</v>
      </c>
      <c r="BD20" s="268">
        <v>0</v>
      </c>
      <c r="BE20" s="268">
        <v>0</v>
      </c>
      <c r="BF20" s="268">
        <v>3</v>
      </c>
      <c r="BG20" s="55" t="s">
        <v>3403</v>
      </c>
      <c r="BH20" s="268">
        <v>7100</v>
      </c>
      <c r="BI20" s="268">
        <v>3</v>
      </c>
      <c r="BJ20" s="268">
        <v>0</v>
      </c>
      <c r="BK20" s="268">
        <v>3</v>
      </c>
      <c r="BL20" s="268">
        <v>10.5</v>
      </c>
      <c r="BM20" s="268">
        <v>13.5</v>
      </c>
      <c r="BN20" s="269">
        <v>0.22222220000000001</v>
      </c>
      <c r="BO20" s="270">
        <v>72347</v>
      </c>
      <c r="BP20" s="55" t="s">
        <v>3469</v>
      </c>
      <c r="BQ20" s="55" t="s">
        <v>3470</v>
      </c>
      <c r="BR20" s="270">
        <v>35000</v>
      </c>
      <c r="BS20" s="270">
        <v>11.93</v>
      </c>
      <c r="BT20" s="270">
        <v>11.93</v>
      </c>
      <c r="BU20" s="270">
        <v>12.62</v>
      </c>
      <c r="BV20" s="270">
        <v>1931556</v>
      </c>
      <c r="BW20" s="270">
        <v>0</v>
      </c>
      <c r="BX20" s="270">
        <v>1708138</v>
      </c>
      <c r="BY20" s="270">
        <v>1708138</v>
      </c>
      <c r="BZ20" s="270">
        <v>96151</v>
      </c>
      <c r="CA20" s="270">
        <v>0</v>
      </c>
      <c r="CB20" s="270">
        <v>96151</v>
      </c>
      <c r="CC20" s="270">
        <v>0</v>
      </c>
      <c r="CD20" s="270">
        <v>0</v>
      </c>
      <c r="CE20" s="270">
        <v>0</v>
      </c>
      <c r="CF20" s="270">
        <v>127267</v>
      </c>
      <c r="CG20" s="272">
        <v>6.80529E-2</v>
      </c>
      <c r="CH20" s="270">
        <v>614465</v>
      </c>
      <c r="CI20" s="270">
        <v>221520</v>
      </c>
      <c r="CJ20" s="270">
        <v>835985</v>
      </c>
      <c r="CK20" s="270">
        <v>103531</v>
      </c>
      <c r="CL20" s="270">
        <v>33177</v>
      </c>
      <c r="CM20" s="270">
        <v>21519</v>
      </c>
      <c r="CN20" s="270">
        <v>158227</v>
      </c>
      <c r="CO20" s="270">
        <v>943399</v>
      </c>
      <c r="CP20" s="270">
        <v>1937611</v>
      </c>
      <c r="CQ20" s="279">
        <v>131448</v>
      </c>
      <c r="CR20" s="270">
        <v>0</v>
      </c>
      <c r="CS20" s="270">
        <v>0</v>
      </c>
      <c r="CT20" s="270">
        <v>0</v>
      </c>
      <c r="CU20" s="270">
        <v>0</v>
      </c>
      <c r="CV20" s="270">
        <v>0</v>
      </c>
      <c r="CW20" s="270">
        <v>0</v>
      </c>
      <c r="CX20" s="288">
        <v>144566</v>
      </c>
      <c r="CY20" s="44">
        <v>27293</v>
      </c>
      <c r="CZ20" s="44">
        <v>33832</v>
      </c>
      <c r="DA20" s="44">
        <v>61125</v>
      </c>
      <c r="DB20" s="44">
        <v>19431</v>
      </c>
      <c r="DC20" s="44">
        <v>10868</v>
      </c>
      <c r="DD20" s="44">
        <v>30299</v>
      </c>
      <c r="DE20" s="44">
        <v>3800</v>
      </c>
      <c r="DF20" s="44">
        <v>57</v>
      </c>
      <c r="DG20" s="44">
        <v>3857</v>
      </c>
      <c r="DH20" s="44">
        <v>95281</v>
      </c>
      <c r="DI20" s="55" t="s">
        <v>3403</v>
      </c>
      <c r="DJ20" s="268">
        <v>95281</v>
      </c>
      <c r="DK20" s="268">
        <v>100</v>
      </c>
      <c r="DL20" s="268">
        <v>178</v>
      </c>
      <c r="DM20" s="268">
        <v>3149</v>
      </c>
      <c r="DN20" s="268">
        <v>5690</v>
      </c>
      <c r="DO20" s="268">
        <v>375</v>
      </c>
      <c r="DP20" s="268">
        <v>4</v>
      </c>
      <c r="DQ20" s="268">
        <v>67</v>
      </c>
      <c r="DR20" s="268">
        <v>71</v>
      </c>
      <c r="DS20" s="268">
        <v>0</v>
      </c>
      <c r="DT20" s="268">
        <v>28215</v>
      </c>
      <c r="DU20" s="268">
        <v>6700</v>
      </c>
      <c r="DV20" s="55" t="s">
        <v>3403</v>
      </c>
      <c r="DW20" s="268">
        <v>2030</v>
      </c>
      <c r="DX20" s="268">
        <v>36945</v>
      </c>
      <c r="DY20" s="268">
        <v>1920</v>
      </c>
      <c r="DZ20" s="268">
        <v>235</v>
      </c>
      <c r="EA20" s="55" t="s">
        <v>3403</v>
      </c>
      <c r="EB20" s="268">
        <v>59</v>
      </c>
      <c r="EC20" s="268">
        <v>2214</v>
      </c>
      <c r="ED20" s="268">
        <v>563</v>
      </c>
      <c r="EE20" s="55" t="s">
        <v>3403</v>
      </c>
      <c r="EF20" s="268">
        <v>0</v>
      </c>
      <c r="EG20" s="268">
        <v>563</v>
      </c>
      <c r="EH20" s="269">
        <v>4.3253600000000003E-2</v>
      </c>
      <c r="EI20" s="269">
        <v>1.2313000000000001E-3</v>
      </c>
      <c r="EJ20" s="269">
        <v>0.27476719999999999</v>
      </c>
      <c r="EK20" s="269">
        <v>0</v>
      </c>
      <c r="EL20" s="269">
        <v>0.25555800000000001</v>
      </c>
      <c r="EM20" s="269">
        <v>4.9109999999999996E-4</v>
      </c>
      <c r="EN20" s="269">
        <v>0.65908299999999997</v>
      </c>
      <c r="EO20" s="269">
        <v>3.7097199999999997E-2</v>
      </c>
      <c r="EP20" s="269">
        <v>0.31473020000000002</v>
      </c>
      <c r="EQ20" s="268">
        <v>14</v>
      </c>
      <c r="ER20" s="281">
        <v>282426</v>
      </c>
      <c r="ES20" s="281">
        <v>88888</v>
      </c>
      <c r="ET20" s="268">
        <v>66799</v>
      </c>
      <c r="EU20" s="268">
        <v>30223</v>
      </c>
      <c r="EV20" s="268">
        <v>97022</v>
      </c>
      <c r="EW20" s="55" t="s">
        <v>3403</v>
      </c>
      <c r="EX20" s="55" t="s">
        <v>3403</v>
      </c>
      <c r="EY20" s="55" t="s">
        <v>3403</v>
      </c>
      <c r="EZ20" s="268">
        <v>71950</v>
      </c>
      <c r="FA20" s="268">
        <v>16938</v>
      </c>
      <c r="FB20" s="268">
        <v>88888</v>
      </c>
      <c r="FC20" s="268">
        <v>185910</v>
      </c>
      <c r="FD20" s="271">
        <v>246207</v>
      </c>
      <c r="FE20" s="268">
        <v>2647</v>
      </c>
      <c r="FF20" s="55" t="s">
        <v>3403</v>
      </c>
      <c r="FG20" s="268">
        <v>188557</v>
      </c>
      <c r="FH20" s="281">
        <v>13393</v>
      </c>
      <c r="FI20" s="281">
        <v>43555</v>
      </c>
      <c r="FJ20" s="55" t="s">
        <v>3403</v>
      </c>
      <c r="FK20" s="268">
        <v>56948</v>
      </c>
      <c r="FL20" s="268">
        <v>347</v>
      </c>
      <c r="FM20" s="268">
        <v>11000</v>
      </c>
      <c r="FN20" s="268">
        <v>11347</v>
      </c>
      <c r="FO20" s="268">
        <v>102</v>
      </c>
      <c r="FP20" s="268">
        <v>600</v>
      </c>
      <c r="FQ20" s="268">
        <v>702</v>
      </c>
      <c r="FR20" s="55" t="s">
        <v>3403</v>
      </c>
      <c r="FS20" s="268">
        <v>12049</v>
      </c>
      <c r="FT20" s="268">
        <v>14095</v>
      </c>
      <c r="FU20" s="268">
        <v>211783</v>
      </c>
      <c r="FV20" s="268">
        <v>70643</v>
      </c>
      <c r="FW20" s="55" t="s">
        <v>3403</v>
      </c>
      <c r="FX20" s="55" t="s">
        <v>3403</v>
      </c>
      <c r="FY20" s="268">
        <v>319</v>
      </c>
      <c r="FZ20" s="268">
        <v>3</v>
      </c>
      <c r="GA20" s="268">
        <v>26165</v>
      </c>
      <c r="GB20" s="268">
        <v>4701</v>
      </c>
      <c r="GC20" s="268">
        <v>30866</v>
      </c>
      <c r="GD20" s="268">
        <v>191003</v>
      </c>
      <c r="GE20" s="268">
        <v>1</v>
      </c>
      <c r="GF20" s="268">
        <v>0.73592000000000002</v>
      </c>
      <c r="GG20" s="268">
        <v>0.21521000000000001</v>
      </c>
      <c r="GH20" s="268">
        <v>18.7362</v>
      </c>
      <c r="GI20" s="268">
        <v>24.429349999999999</v>
      </c>
      <c r="GJ20" s="268">
        <v>10.600809999999999</v>
      </c>
      <c r="GK20" s="268">
        <v>615</v>
      </c>
      <c r="GL20" s="268">
        <v>12026</v>
      </c>
      <c r="GM20" s="268">
        <v>37</v>
      </c>
      <c r="GN20" s="268">
        <v>190</v>
      </c>
      <c r="GO20" s="268">
        <v>247</v>
      </c>
      <c r="GP20" s="268">
        <v>1</v>
      </c>
      <c r="GQ20" s="268">
        <v>332</v>
      </c>
      <c r="GR20" s="268">
        <v>36</v>
      </c>
      <c r="GS20" s="268">
        <v>36</v>
      </c>
      <c r="GT20" s="268">
        <v>0</v>
      </c>
      <c r="GU20" s="268">
        <v>652</v>
      </c>
      <c r="GV20" s="268">
        <v>2587</v>
      </c>
      <c r="GW20" s="268">
        <v>42</v>
      </c>
      <c r="GX20" s="268">
        <v>2629</v>
      </c>
      <c r="GY20" s="268">
        <v>597</v>
      </c>
      <c r="GZ20" s="268">
        <v>0</v>
      </c>
      <c r="HA20" s="268">
        <v>597</v>
      </c>
      <c r="HB20" s="268">
        <v>8842</v>
      </c>
      <c r="HC20" s="268">
        <v>148</v>
      </c>
      <c r="HD20" s="268">
        <v>8990</v>
      </c>
      <c r="HE20" s="268">
        <v>12216</v>
      </c>
      <c r="HF20" s="55" t="s">
        <v>3403</v>
      </c>
      <c r="HG20" s="55" t="s">
        <v>3403</v>
      </c>
      <c r="HH20" s="268">
        <v>57</v>
      </c>
      <c r="HI20" s="268">
        <v>461</v>
      </c>
      <c r="HJ20" s="55" t="s">
        <v>5026</v>
      </c>
      <c r="HK20" s="55" t="s">
        <v>5026</v>
      </c>
      <c r="HL20" s="268">
        <v>30507</v>
      </c>
      <c r="HM20" s="268">
        <v>2</v>
      </c>
      <c r="HN20" s="268">
        <v>36</v>
      </c>
      <c r="HO20" s="268">
        <v>368</v>
      </c>
      <c r="HP20" s="268">
        <v>248</v>
      </c>
      <c r="HQ20" s="268">
        <v>402</v>
      </c>
      <c r="HR20" s="268">
        <v>8216</v>
      </c>
      <c r="HS20" s="268">
        <v>17</v>
      </c>
      <c r="HT20" s="268">
        <v>278</v>
      </c>
      <c r="HU20" s="268">
        <v>24</v>
      </c>
      <c r="HV20" s="268">
        <v>57</v>
      </c>
      <c r="HW20" s="268">
        <v>36601</v>
      </c>
      <c r="HX20" s="268">
        <v>1</v>
      </c>
      <c r="HY20" s="268">
        <v>76940</v>
      </c>
      <c r="HZ20" s="55" t="s">
        <v>3403</v>
      </c>
      <c r="IA20" s="55" t="s">
        <v>1597</v>
      </c>
      <c r="IB20" s="55" t="s">
        <v>729</v>
      </c>
      <c r="IC20" s="55" t="s">
        <v>1018</v>
      </c>
      <c r="ID20" s="55" t="s">
        <v>4629</v>
      </c>
      <c r="IE20" s="55" t="s">
        <v>4630</v>
      </c>
      <c r="IF20" s="55" t="s">
        <v>729</v>
      </c>
      <c r="IG20" s="55" t="s">
        <v>1018</v>
      </c>
      <c r="IH20" s="55" t="s">
        <v>4629</v>
      </c>
      <c r="II20" s="55" t="s">
        <v>4630</v>
      </c>
      <c r="IJ20" s="55" t="s">
        <v>2150</v>
      </c>
      <c r="IK20" s="55" t="s">
        <v>4631</v>
      </c>
      <c r="IL20" s="55" t="s">
        <v>3403</v>
      </c>
      <c r="IM20" s="55" t="s">
        <v>1392</v>
      </c>
      <c r="IN20" s="55" t="s">
        <v>535</v>
      </c>
      <c r="IO20" s="268">
        <v>35000</v>
      </c>
      <c r="IP20" s="268">
        <v>12</v>
      </c>
      <c r="IQ20" s="55" t="s">
        <v>4632</v>
      </c>
      <c r="IR20" s="268">
        <v>7100</v>
      </c>
      <c r="IS20" s="268">
        <v>156</v>
      </c>
      <c r="IT20" s="55" t="s">
        <v>2276</v>
      </c>
      <c r="IU20" s="55" t="s">
        <v>80</v>
      </c>
      <c r="IV20" s="55" t="s">
        <v>1952</v>
      </c>
      <c r="IW20" s="55" t="s">
        <v>410</v>
      </c>
      <c r="IX20" s="268">
        <v>0</v>
      </c>
      <c r="IY20" s="55" t="s">
        <v>414</v>
      </c>
      <c r="IZ20" s="55" t="s">
        <v>2199</v>
      </c>
      <c r="JA20" s="55" t="s">
        <v>2300</v>
      </c>
      <c r="JB20" s="55" t="s">
        <v>503</v>
      </c>
      <c r="JC20" s="270">
        <v>6.8605999999999998</v>
      </c>
      <c r="JD20" s="270">
        <v>2.96001</v>
      </c>
      <c r="JE20" s="270">
        <v>0.56023999999999996</v>
      </c>
      <c r="JF20" s="270">
        <v>62.774929999999998</v>
      </c>
      <c r="JG20" s="270">
        <v>27.084330000000001</v>
      </c>
      <c r="JH20" s="270">
        <v>5.1262600000000003</v>
      </c>
      <c r="JI20" s="270">
        <v>10.144399999999999</v>
      </c>
      <c r="JJ20" s="270">
        <v>4.3768200000000004</v>
      </c>
      <c r="JK20" s="270">
        <v>0.82840000000000003</v>
      </c>
      <c r="JL20" s="270">
        <v>63.513649999999998</v>
      </c>
      <c r="JM20" s="270">
        <v>27.40306</v>
      </c>
      <c r="JN20" s="270">
        <v>5.1865800000000002</v>
      </c>
      <c r="JO20" s="270">
        <v>158.61256</v>
      </c>
      <c r="JP20" s="270">
        <v>68.433610000000002</v>
      </c>
      <c r="JQ20" s="270">
        <v>12.952439999999999</v>
      </c>
      <c r="JR20" s="270">
        <v>21.79834</v>
      </c>
      <c r="JS20" s="270">
        <v>9.4049300000000002</v>
      </c>
      <c r="JT20" s="270">
        <v>1.78007</v>
      </c>
      <c r="JU20" s="268">
        <v>4.2394800000000004</v>
      </c>
      <c r="JV20" s="268">
        <v>2.86714</v>
      </c>
      <c r="JW20" s="268">
        <v>0.55076999999999998</v>
      </c>
      <c r="JX20" s="268">
        <v>9.0066699999999997</v>
      </c>
      <c r="JY20" s="268">
        <v>0.45794000000000001</v>
      </c>
      <c r="JZ20" s="268">
        <v>1.33429</v>
      </c>
      <c r="KA20" s="268">
        <v>0.46333000000000002</v>
      </c>
      <c r="KB20" s="268">
        <v>0.18337000000000001</v>
      </c>
      <c r="KC20" s="268">
        <v>2.5999999999999998E-4</v>
      </c>
      <c r="KD20" s="268">
        <v>4.1700000000000001E-3</v>
      </c>
      <c r="KE20" s="268">
        <v>0.54942000000000002</v>
      </c>
      <c r="KF20" s="268">
        <v>3.9460000000000002E-2</v>
      </c>
      <c r="KG20" s="268">
        <v>0.13494999999999999</v>
      </c>
      <c r="KH20" s="268">
        <v>2259</v>
      </c>
      <c r="KI20" s="268">
        <v>10169</v>
      </c>
      <c r="KJ20" s="268">
        <v>10169</v>
      </c>
      <c r="KK20" s="268">
        <v>14148</v>
      </c>
      <c r="KL20" s="268">
        <v>63667</v>
      </c>
      <c r="KM20" s="268">
        <v>63667</v>
      </c>
      <c r="KN20" s="268">
        <v>94142</v>
      </c>
      <c r="KO20" s="268">
        <v>94142</v>
      </c>
      <c r="KP20" s="268">
        <v>1.9536100000000001</v>
      </c>
      <c r="KQ20" s="268">
        <v>20920</v>
      </c>
      <c r="KR20" s="268">
        <v>10.05791</v>
      </c>
      <c r="KS20" s="270">
        <v>1.4433199999999999</v>
      </c>
      <c r="KT20" s="270">
        <v>25.640789999999999</v>
      </c>
      <c r="KU20" s="270">
        <v>0</v>
      </c>
      <c r="KV20" s="270">
        <v>1.9104000000000001</v>
      </c>
      <c r="KW20" s="270">
        <v>28.994509999999998</v>
      </c>
      <c r="KX20" s="270">
        <v>12.54894</v>
      </c>
      <c r="KY20" s="268">
        <v>2.1700699999999999</v>
      </c>
      <c r="KZ20" s="268">
        <v>0</v>
      </c>
      <c r="LA20" s="268">
        <v>2.6700000000000001E-3</v>
      </c>
      <c r="LB20" s="268">
        <v>0.55457999999999996</v>
      </c>
      <c r="LC20" s="268">
        <v>1.07E-3</v>
      </c>
      <c r="LD20" s="268">
        <v>9.7189999999999999E-2</v>
      </c>
      <c r="LE20" s="268">
        <v>0.43736999999999998</v>
      </c>
      <c r="LF20" s="268">
        <v>5.7668600000000003</v>
      </c>
      <c r="LG20" s="268">
        <v>1.4302600000000001</v>
      </c>
      <c r="LH20" s="268">
        <v>0.15762000000000001</v>
      </c>
      <c r="LI20" s="268">
        <v>1196</v>
      </c>
      <c r="LJ20" s="268">
        <v>2.3002699999999998</v>
      </c>
      <c r="LK20" s="270">
        <v>14.16132</v>
      </c>
      <c r="LL20" s="268">
        <v>173</v>
      </c>
      <c r="LM20" s="268">
        <v>202</v>
      </c>
      <c r="LN20" s="270">
        <v>29.0854</v>
      </c>
      <c r="LO20" s="270">
        <v>2.37514</v>
      </c>
      <c r="LP20" s="270">
        <v>1.5541</v>
      </c>
      <c r="LQ20" s="268">
        <v>0.20265</v>
      </c>
      <c r="LR20" s="268">
        <v>4.5030000000000001E-2</v>
      </c>
      <c r="LS20" s="268">
        <v>0.34017999999999998</v>
      </c>
      <c r="LT20" s="268">
        <v>0</v>
      </c>
      <c r="LU20" s="268">
        <v>5</v>
      </c>
      <c r="LV20" s="268">
        <v>1.47865</v>
      </c>
      <c r="LW20" s="268">
        <v>5431</v>
      </c>
      <c r="LX20" s="268">
        <v>26.90183</v>
      </c>
      <c r="LY20" s="268">
        <v>3673</v>
      </c>
      <c r="LZ20" s="268">
        <v>4.2967599999999999</v>
      </c>
      <c r="MA20" s="268">
        <v>39.778309999999998</v>
      </c>
      <c r="MB20" s="268">
        <v>0.15972</v>
      </c>
      <c r="MC20" s="268">
        <v>586</v>
      </c>
      <c r="MD20" s="268">
        <v>0.51187000000000005</v>
      </c>
      <c r="ME20" s="270">
        <v>0.82840000000000003</v>
      </c>
      <c r="MF20" s="268">
        <v>0.75688</v>
      </c>
      <c r="MG20" s="268">
        <v>10.657780000000001</v>
      </c>
      <c r="MH20" s="268">
        <v>9.1500699999999995</v>
      </c>
      <c r="MI20" s="270">
        <v>10.144399999999999</v>
      </c>
      <c r="MJ20" s="268">
        <v>45.512819999999998</v>
      </c>
      <c r="MK20" s="270">
        <v>61924</v>
      </c>
      <c r="ML20" s="270">
        <v>45515</v>
      </c>
      <c r="MM20" s="268">
        <v>4.7800000000000002E-2</v>
      </c>
      <c r="MN20" s="268">
        <v>0.44252000000000002</v>
      </c>
      <c r="MO20" s="268">
        <v>7.0680000000000007E-2</v>
      </c>
      <c r="MP20" s="268">
        <v>1.0619999999999999E-2</v>
      </c>
      <c r="MQ20" s="268">
        <v>9.8339999999999997E-2</v>
      </c>
      <c r="MR20" s="268">
        <v>1.5709999999999998E-2</v>
      </c>
      <c r="MS20" s="269">
        <v>1</v>
      </c>
      <c r="MT20" s="269">
        <v>0.22222220000000001</v>
      </c>
      <c r="MU20" s="269">
        <v>0.77777779999999996</v>
      </c>
      <c r="MV20" s="269">
        <v>0.26498080000000002</v>
      </c>
      <c r="MW20" s="269">
        <v>0.73501919999999998</v>
      </c>
      <c r="MX20" s="269">
        <v>8.1660899999999995E-2</v>
      </c>
      <c r="MY20" s="269">
        <v>1.7122600000000002E-2</v>
      </c>
      <c r="MZ20" s="269">
        <v>0.11432639999999999</v>
      </c>
      <c r="NA20" s="269">
        <v>1.11059E-2</v>
      </c>
      <c r="NB20" s="269">
        <v>0.48688769999999998</v>
      </c>
      <c r="NC20" s="269">
        <v>5.3432300000000002E-2</v>
      </c>
      <c r="ND20" s="269">
        <v>0.31712509999999999</v>
      </c>
      <c r="NE20" s="269">
        <v>0.43145139999999998</v>
      </c>
      <c r="NF20" s="269">
        <v>0</v>
      </c>
      <c r="NG20" s="269">
        <v>0.88433260000000002</v>
      </c>
      <c r="NH20" s="269">
        <v>6.5888299999999997E-2</v>
      </c>
      <c r="NI20" s="269">
        <v>4.9778999999999997E-2</v>
      </c>
      <c r="NJ20" s="270">
        <v>16408</v>
      </c>
      <c r="NK20" s="268">
        <v>6.1881399999999998</v>
      </c>
      <c r="NL20" s="268">
        <v>22206</v>
      </c>
      <c r="NM20" s="268">
        <v>22206</v>
      </c>
      <c r="NN20" s="268">
        <v>4934</v>
      </c>
      <c r="NO20" s="269">
        <v>0.6543194</v>
      </c>
      <c r="NP20" s="269">
        <v>0.2096798</v>
      </c>
      <c r="NQ20" s="269">
        <v>0.13600080000000001</v>
      </c>
      <c r="NR20" s="268">
        <v>0.45962999999999998</v>
      </c>
      <c r="NS20" s="268">
        <v>1.27495</v>
      </c>
      <c r="NT20" s="268">
        <v>0.33783999999999997</v>
      </c>
      <c r="NU20" s="268">
        <v>8</v>
      </c>
      <c r="NV20" s="268">
        <v>2.7279399999999998</v>
      </c>
      <c r="NW20" s="268">
        <v>13</v>
      </c>
      <c r="NX20" s="268">
        <v>1.78494</v>
      </c>
      <c r="NY20" s="268">
        <v>0.14576</v>
      </c>
      <c r="NZ20" s="268">
        <v>0.14621999999999999</v>
      </c>
    </row>
    <row r="21" spans="1:390" ht="15" x14ac:dyDescent="0.25">
      <c r="A21" s="3" t="s">
        <v>2814</v>
      </c>
      <c r="B21" s="55" t="s">
        <v>4633</v>
      </c>
      <c r="C21" s="55" t="s">
        <v>4524</v>
      </c>
      <c r="D21" s="55" t="s">
        <v>4525</v>
      </c>
      <c r="E21" s="55" t="s">
        <v>3414</v>
      </c>
      <c r="F21" s="55" t="s">
        <v>4524</v>
      </c>
      <c r="G21" s="55" t="s">
        <v>1955</v>
      </c>
      <c r="H21" s="55" t="s">
        <v>432</v>
      </c>
      <c r="I21" s="55" t="s">
        <v>416</v>
      </c>
      <c r="J21" s="55" t="s">
        <v>493</v>
      </c>
      <c r="K21" s="55" t="s">
        <v>499</v>
      </c>
      <c r="L21" s="55" t="s">
        <v>4527</v>
      </c>
      <c r="M21" s="55" t="s">
        <v>508</v>
      </c>
      <c r="N21" s="55" t="s">
        <v>2303</v>
      </c>
      <c r="O21" s="268">
        <v>88281</v>
      </c>
      <c r="P21" s="55" t="s">
        <v>503</v>
      </c>
      <c r="Q21" s="268">
        <v>790</v>
      </c>
      <c r="R21" s="268">
        <v>104</v>
      </c>
      <c r="S21" s="268">
        <v>3023</v>
      </c>
      <c r="T21" s="268">
        <v>21254</v>
      </c>
      <c r="U21" s="268">
        <v>85</v>
      </c>
      <c r="V21" s="268">
        <v>8</v>
      </c>
      <c r="W21" s="268">
        <v>342</v>
      </c>
      <c r="X21" s="268">
        <v>1930</v>
      </c>
      <c r="Y21" s="55" t="s">
        <v>2216</v>
      </c>
      <c r="Z21" s="55" t="s">
        <v>2339</v>
      </c>
      <c r="AA21" s="55" t="s">
        <v>3471</v>
      </c>
      <c r="AB21" s="55" t="s">
        <v>3472</v>
      </c>
      <c r="AC21" s="55" t="s">
        <v>2316</v>
      </c>
      <c r="AD21" s="55" t="s">
        <v>2339</v>
      </c>
      <c r="AE21" s="55" t="s">
        <v>3473</v>
      </c>
      <c r="AF21" s="55" t="s">
        <v>3474</v>
      </c>
      <c r="AG21" s="55" t="s">
        <v>1957</v>
      </c>
      <c r="AH21" s="268">
        <v>2</v>
      </c>
      <c r="AI21" s="55" t="s">
        <v>2135</v>
      </c>
      <c r="AJ21" s="55" t="s">
        <v>2151</v>
      </c>
      <c r="AK21" s="55" t="s">
        <v>2394</v>
      </c>
      <c r="AL21" s="55" t="s">
        <v>2466</v>
      </c>
      <c r="AM21" s="55" t="s">
        <v>2543</v>
      </c>
      <c r="AN21" s="55" t="s">
        <v>2617</v>
      </c>
      <c r="AO21" s="55" t="s">
        <v>4634</v>
      </c>
      <c r="AP21" s="55" t="s">
        <v>2694</v>
      </c>
      <c r="AQ21" s="55" t="s">
        <v>2466</v>
      </c>
      <c r="AR21" s="55" t="s">
        <v>2543</v>
      </c>
      <c r="AS21" s="55" t="s">
        <v>2617</v>
      </c>
      <c r="AT21" s="55" t="s">
        <v>1478</v>
      </c>
      <c r="AU21" s="55" t="s">
        <v>4529</v>
      </c>
      <c r="AV21" s="55" t="s">
        <v>4529</v>
      </c>
      <c r="AW21" s="55" t="s">
        <v>4529</v>
      </c>
      <c r="AX21" s="55" t="s">
        <v>4530</v>
      </c>
      <c r="AY21" s="55" t="s">
        <v>4531</v>
      </c>
      <c r="AZ21" s="55" t="s">
        <v>554</v>
      </c>
      <c r="BA21" s="55" t="s">
        <v>554</v>
      </c>
      <c r="BB21" s="268">
        <v>1</v>
      </c>
      <c r="BC21" s="268">
        <v>1</v>
      </c>
      <c r="BD21" s="268">
        <v>0</v>
      </c>
      <c r="BE21" s="268">
        <v>1</v>
      </c>
      <c r="BF21" s="268">
        <v>3</v>
      </c>
      <c r="BG21" s="55" t="s">
        <v>3403</v>
      </c>
      <c r="BH21" s="268">
        <v>3796</v>
      </c>
      <c r="BI21" s="268">
        <v>3</v>
      </c>
      <c r="BJ21" s="268">
        <v>0</v>
      </c>
      <c r="BK21" s="268">
        <v>3</v>
      </c>
      <c r="BL21" s="268">
        <v>15.17</v>
      </c>
      <c r="BM21" s="268">
        <v>18.170000000000002</v>
      </c>
      <c r="BN21" s="269">
        <v>0.16510730000000001</v>
      </c>
      <c r="BO21" s="270">
        <v>62052</v>
      </c>
      <c r="BP21" s="55" t="s">
        <v>3475</v>
      </c>
      <c r="BQ21" s="55" t="s">
        <v>3476</v>
      </c>
      <c r="BR21" s="270">
        <v>37890</v>
      </c>
      <c r="BS21" s="270">
        <v>10.91</v>
      </c>
      <c r="BT21" s="270">
        <v>10.91</v>
      </c>
      <c r="BU21" s="270">
        <v>10.91</v>
      </c>
      <c r="BV21" s="270">
        <v>977762</v>
      </c>
      <c r="BW21" s="270">
        <v>0</v>
      </c>
      <c r="BX21" s="270">
        <v>772395</v>
      </c>
      <c r="BY21" s="270">
        <v>772395</v>
      </c>
      <c r="BZ21" s="270">
        <v>137601</v>
      </c>
      <c r="CA21" s="270">
        <v>0</v>
      </c>
      <c r="CB21" s="270">
        <v>137601</v>
      </c>
      <c r="CC21" s="270">
        <v>0</v>
      </c>
      <c r="CD21" s="270">
        <v>0</v>
      </c>
      <c r="CE21" s="270">
        <v>0</v>
      </c>
      <c r="CF21" s="270">
        <v>67766</v>
      </c>
      <c r="CG21" s="272">
        <v>0</v>
      </c>
      <c r="CH21" s="270">
        <v>521703</v>
      </c>
      <c r="CI21" s="270">
        <v>178013</v>
      </c>
      <c r="CJ21" s="270">
        <v>699716</v>
      </c>
      <c r="CK21" s="270">
        <v>56855</v>
      </c>
      <c r="CL21" s="270">
        <v>12623</v>
      </c>
      <c r="CM21" s="270">
        <v>2730</v>
      </c>
      <c r="CN21" s="270">
        <v>72208</v>
      </c>
      <c r="CO21" s="270">
        <v>187686</v>
      </c>
      <c r="CP21" s="270">
        <v>959610</v>
      </c>
      <c r="CQ21" s="279">
        <v>0</v>
      </c>
      <c r="CR21" s="270">
        <v>0</v>
      </c>
      <c r="CS21" s="270">
        <v>0</v>
      </c>
      <c r="CT21" s="270">
        <v>0</v>
      </c>
      <c r="CU21" s="270">
        <v>0</v>
      </c>
      <c r="CV21" s="270">
        <v>0</v>
      </c>
      <c r="CW21" s="270">
        <v>0</v>
      </c>
      <c r="CX21" s="288">
        <v>188701</v>
      </c>
      <c r="CY21" s="44">
        <v>38302</v>
      </c>
      <c r="CZ21" s="44">
        <v>44582</v>
      </c>
      <c r="DA21" s="44">
        <v>82884</v>
      </c>
      <c r="DB21" s="44">
        <v>33818</v>
      </c>
      <c r="DC21" s="44">
        <v>10747</v>
      </c>
      <c r="DD21" s="44">
        <v>44565</v>
      </c>
      <c r="DE21" s="44">
        <v>2745</v>
      </c>
      <c r="DF21" s="291" t="s">
        <v>3403</v>
      </c>
      <c r="DG21" s="291" t="s">
        <v>3403</v>
      </c>
      <c r="DH21" s="44">
        <v>130194</v>
      </c>
      <c r="DI21" s="55" t="s">
        <v>3403</v>
      </c>
      <c r="DJ21" s="268">
        <v>130194</v>
      </c>
      <c r="DK21" s="268">
        <v>4329</v>
      </c>
      <c r="DL21" s="268">
        <v>93</v>
      </c>
      <c r="DM21" s="268">
        <v>7730</v>
      </c>
      <c r="DN21" s="268">
        <v>4138</v>
      </c>
      <c r="DO21" s="268">
        <v>2483</v>
      </c>
      <c r="DP21" s="268">
        <v>3</v>
      </c>
      <c r="DQ21" s="268">
        <v>67</v>
      </c>
      <c r="DR21" s="268">
        <v>70</v>
      </c>
      <c r="DS21" s="268">
        <v>0</v>
      </c>
      <c r="DT21" s="268">
        <v>28215</v>
      </c>
      <c r="DU21" s="268">
        <v>8731</v>
      </c>
      <c r="DV21" s="55" t="s">
        <v>3403</v>
      </c>
      <c r="DW21" s="268">
        <v>0</v>
      </c>
      <c r="DX21" s="268">
        <v>36946</v>
      </c>
      <c r="DY21" s="268">
        <v>1920</v>
      </c>
      <c r="DZ21" s="268">
        <v>235</v>
      </c>
      <c r="EA21" s="55" t="s">
        <v>3403</v>
      </c>
      <c r="EB21" s="268">
        <v>0</v>
      </c>
      <c r="EC21" s="268">
        <v>2155</v>
      </c>
      <c r="ED21" s="268">
        <v>563</v>
      </c>
      <c r="EE21" s="55" t="s">
        <v>3403</v>
      </c>
      <c r="EF21" s="268">
        <v>0</v>
      </c>
      <c r="EG21" s="268">
        <v>563</v>
      </c>
      <c r="EH21" s="269">
        <v>2.4912400000000001E-2</v>
      </c>
      <c r="EI21" s="269">
        <v>4.9280000000000005E-4</v>
      </c>
      <c r="EJ21" s="269">
        <v>0.21019499999999999</v>
      </c>
      <c r="EK21" s="269">
        <v>0</v>
      </c>
      <c r="EL21" s="269">
        <v>0.1957912</v>
      </c>
      <c r="EM21" s="269">
        <v>3.7100000000000002E-4</v>
      </c>
      <c r="EN21" s="269">
        <v>0.68994860000000002</v>
      </c>
      <c r="EO21" s="269">
        <v>5.2384500000000001E-2</v>
      </c>
      <c r="EP21" s="269">
        <v>0.33445130000000001</v>
      </c>
      <c r="EQ21" s="268">
        <v>21</v>
      </c>
      <c r="ER21" s="281">
        <v>245085</v>
      </c>
      <c r="ES21" s="281">
        <v>81969</v>
      </c>
      <c r="ET21" s="268">
        <v>76724</v>
      </c>
      <c r="EU21" s="268">
        <v>22848</v>
      </c>
      <c r="EV21" s="268">
        <v>99572</v>
      </c>
      <c r="EW21" s="268">
        <v>6213</v>
      </c>
      <c r="EX21" s="268">
        <v>6</v>
      </c>
      <c r="EY21" s="268">
        <v>6219</v>
      </c>
      <c r="EZ21" s="268">
        <v>62360</v>
      </c>
      <c r="FA21" s="268">
        <v>13390</v>
      </c>
      <c r="FB21" s="268">
        <v>75750</v>
      </c>
      <c r="FC21" s="268">
        <v>181541</v>
      </c>
      <c r="FD21" s="271">
        <v>223092</v>
      </c>
      <c r="FE21" s="268">
        <v>8</v>
      </c>
      <c r="FF21" s="55" t="s">
        <v>3403</v>
      </c>
      <c r="FG21" s="268">
        <v>181549</v>
      </c>
      <c r="FH21" s="281">
        <v>27895</v>
      </c>
      <c r="FI21" s="281">
        <v>19598</v>
      </c>
      <c r="FJ21" s="55" t="s">
        <v>3403</v>
      </c>
      <c r="FK21" s="268">
        <v>47493</v>
      </c>
      <c r="FL21" s="268">
        <v>117</v>
      </c>
      <c r="FM21" s="268">
        <v>15</v>
      </c>
      <c r="FN21" s="268">
        <v>132</v>
      </c>
      <c r="FO21" s="268">
        <v>269</v>
      </c>
      <c r="FP21" s="268">
        <v>0</v>
      </c>
      <c r="FQ21" s="268">
        <v>269</v>
      </c>
      <c r="FR21" s="55" t="s">
        <v>3403</v>
      </c>
      <c r="FS21" s="268">
        <v>401</v>
      </c>
      <c r="FT21" s="268">
        <v>28164</v>
      </c>
      <c r="FU21" s="268">
        <v>200487</v>
      </c>
      <c r="FV21" s="268">
        <v>18554</v>
      </c>
      <c r="FW21" s="268">
        <v>26044</v>
      </c>
      <c r="FX21" s="55" t="s">
        <v>3403</v>
      </c>
      <c r="FY21" s="55" t="s">
        <v>3403</v>
      </c>
      <c r="FZ21" s="268">
        <v>3</v>
      </c>
      <c r="GA21" s="268">
        <v>31314</v>
      </c>
      <c r="GB21" s="55" t="s">
        <v>3403</v>
      </c>
      <c r="GC21" s="268">
        <v>31314</v>
      </c>
      <c r="GD21" s="268">
        <v>150512</v>
      </c>
      <c r="GE21" s="268">
        <v>4</v>
      </c>
      <c r="GF21" s="268">
        <v>0.81608999999999998</v>
      </c>
      <c r="GG21" s="268">
        <v>0.1573</v>
      </c>
      <c r="GH21" s="268">
        <v>26.242370000000001</v>
      </c>
      <c r="GI21" s="268">
        <v>24.555800000000001</v>
      </c>
      <c r="GJ21" s="268">
        <v>40.05556</v>
      </c>
      <c r="GK21" s="268">
        <v>156</v>
      </c>
      <c r="GL21" s="268">
        <v>5600</v>
      </c>
      <c r="GM21" s="268">
        <v>368</v>
      </c>
      <c r="GN21" s="268">
        <v>8151</v>
      </c>
      <c r="GO21" s="268">
        <v>42</v>
      </c>
      <c r="GP21" s="268">
        <v>12</v>
      </c>
      <c r="GQ21" s="268">
        <v>104</v>
      </c>
      <c r="GR21" s="268">
        <v>353</v>
      </c>
      <c r="GS21" s="268">
        <v>10</v>
      </c>
      <c r="GT21" s="268">
        <v>3</v>
      </c>
      <c r="GU21" s="268">
        <v>524</v>
      </c>
      <c r="GV21" s="268">
        <v>779</v>
      </c>
      <c r="GW21" s="268">
        <v>1384</v>
      </c>
      <c r="GX21" s="268">
        <v>2163</v>
      </c>
      <c r="GY21" s="268">
        <v>309</v>
      </c>
      <c r="GZ21" s="268">
        <v>57</v>
      </c>
      <c r="HA21" s="268">
        <v>366</v>
      </c>
      <c r="HB21" s="268">
        <v>4512</v>
      </c>
      <c r="HC21" s="268">
        <v>6710</v>
      </c>
      <c r="HD21" s="268">
        <v>11222</v>
      </c>
      <c r="HE21" s="268">
        <v>13751</v>
      </c>
      <c r="HF21" s="55" t="s">
        <v>3403</v>
      </c>
      <c r="HG21" s="55" t="s">
        <v>3403</v>
      </c>
      <c r="HH21" s="55" t="s">
        <v>3403</v>
      </c>
      <c r="HI21" s="55" t="s">
        <v>3403</v>
      </c>
      <c r="HJ21" s="55" t="s">
        <v>5026</v>
      </c>
      <c r="HK21" s="55" t="s">
        <v>5026</v>
      </c>
      <c r="HL21" s="268">
        <v>43951</v>
      </c>
      <c r="HM21" s="268">
        <v>2</v>
      </c>
      <c r="HN21" s="268">
        <v>13</v>
      </c>
      <c r="HO21" s="268">
        <v>457</v>
      </c>
      <c r="HP21" s="268">
        <v>54</v>
      </c>
      <c r="HQ21" s="268">
        <v>394</v>
      </c>
      <c r="HR21" s="268">
        <v>6526</v>
      </c>
      <c r="HS21" s="268">
        <v>122</v>
      </c>
      <c r="HT21" s="268">
        <v>265</v>
      </c>
      <c r="HU21" s="268">
        <v>23</v>
      </c>
      <c r="HV21" s="268">
        <v>32</v>
      </c>
      <c r="HW21" s="268">
        <v>41733</v>
      </c>
      <c r="HX21" s="268">
        <v>1</v>
      </c>
      <c r="HY21" s="268">
        <v>132173</v>
      </c>
      <c r="HZ21" s="55" t="s">
        <v>3403</v>
      </c>
      <c r="IA21" s="55" t="s">
        <v>1957</v>
      </c>
      <c r="IB21" s="55" t="s">
        <v>2216</v>
      </c>
      <c r="IC21" s="55" t="s">
        <v>2339</v>
      </c>
      <c r="ID21" s="55" t="s">
        <v>3471</v>
      </c>
      <c r="IE21" s="55" t="s">
        <v>3472</v>
      </c>
      <c r="IF21" s="55" t="s">
        <v>2316</v>
      </c>
      <c r="IG21" s="55" t="s">
        <v>2339</v>
      </c>
      <c r="IH21" s="55" t="s">
        <v>3473</v>
      </c>
      <c r="II21" s="55" t="s">
        <v>3474</v>
      </c>
      <c r="IJ21" s="55" t="s">
        <v>2151</v>
      </c>
      <c r="IK21" s="55" t="s">
        <v>4635</v>
      </c>
      <c r="IL21" s="55" t="s">
        <v>4636</v>
      </c>
      <c r="IM21" s="55" t="s">
        <v>2675</v>
      </c>
      <c r="IN21" s="55" t="s">
        <v>2617</v>
      </c>
      <c r="IO21" s="268">
        <v>29000</v>
      </c>
      <c r="IP21" s="268">
        <v>17.55</v>
      </c>
      <c r="IQ21" s="55" t="s">
        <v>4637</v>
      </c>
      <c r="IR21" s="268">
        <v>3796</v>
      </c>
      <c r="IS21" s="268">
        <v>104</v>
      </c>
      <c r="IT21" s="55" t="s">
        <v>2134</v>
      </c>
      <c r="IU21" s="55" t="s">
        <v>82</v>
      </c>
      <c r="IV21" s="55" t="s">
        <v>1955</v>
      </c>
      <c r="IW21" s="55" t="s">
        <v>411</v>
      </c>
      <c r="IX21" s="268">
        <v>0</v>
      </c>
      <c r="IY21" s="55" t="s">
        <v>416</v>
      </c>
      <c r="IZ21" s="55" t="s">
        <v>2328</v>
      </c>
      <c r="JA21" s="55" t="s">
        <v>2328</v>
      </c>
      <c r="JB21" s="55" t="s">
        <v>503</v>
      </c>
      <c r="JC21" s="270">
        <v>3.9154200000000001</v>
      </c>
      <c r="JD21" s="270">
        <v>2.8549899999999999</v>
      </c>
      <c r="JE21" s="270">
        <v>0.29461999999999999</v>
      </c>
      <c r="JF21" s="270">
        <v>30.644760000000002</v>
      </c>
      <c r="JG21" s="270">
        <v>22.34515</v>
      </c>
      <c r="JH21" s="270">
        <v>2.30593</v>
      </c>
      <c r="JI21" s="270">
        <v>6.3756399999999998</v>
      </c>
      <c r="JJ21" s="270">
        <v>4.6489099999999999</v>
      </c>
      <c r="JK21" s="270">
        <v>0.47975000000000001</v>
      </c>
      <c r="JL21" s="270">
        <v>21.833629999999999</v>
      </c>
      <c r="JM21" s="270">
        <v>15.92037</v>
      </c>
      <c r="JN21" s="270">
        <v>1.6429199999999999</v>
      </c>
      <c r="JO21" s="270">
        <v>69.784739999999999</v>
      </c>
      <c r="JP21" s="270">
        <v>50.884740000000001</v>
      </c>
      <c r="JQ21" s="270">
        <v>5.2511099999999997</v>
      </c>
      <c r="JR21" s="270">
        <v>11.706989999999999</v>
      </c>
      <c r="JS21" s="270">
        <v>8.5363500000000005</v>
      </c>
      <c r="JT21" s="270">
        <v>0.88092000000000004</v>
      </c>
      <c r="JU21" s="268">
        <v>2.7761900000000002</v>
      </c>
      <c r="JV21" s="268">
        <v>1.70492</v>
      </c>
      <c r="JW21" s="268">
        <v>3.89602</v>
      </c>
      <c r="JX21" s="268">
        <v>8.4626699999999992</v>
      </c>
      <c r="JY21" s="268">
        <v>0.49785000000000001</v>
      </c>
      <c r="JZ21" s="268">
        <v>0.92849999999999999</v>
      </c>
      <c r="KA21" s="268">
        <v>0.35471000000000003</v>
      </c>
      <c r="KB21" s="268">
        <v>0.15576000000000001</v>
      </c>
      <c r="KC21" s="268">
        <v>1.3799999999999999E-3</v>
      </c>
      <c r="KD21" s="268">
        <v>3.0000000000000001E-3</v>
      </c>
      <c r="KE21" s="268">
        <v>0.47272999999999998</v>
      </c>
      <c r="KF21" s="268">
        <v>2.4500000000000001E-2</v>
      </c>
      <c r="KG21" s="268">
        <v>0.12712000000000001</v>
      </c>
      <c r="KH21" s="268">
        <v>2418</v>
      </c>
      <c r="KI21" s="268">
        <v>14650</v>
      </c>
      <c r="KJ21" s="268">
        <v>14650</v>
      </c>
      <c r="KK21" s="268">
        <v>8283</v>
      </c>
      <c r="KL21" s="268">
        <v>50170</v>
      </c>
      <c r="KM21" s="268">
        <v>50170</v>
      </c>
      <c r="KN21" s="268">
        <v>81695</v>
      </c>
      <c r="KO21" s="268">
        <v>81695</v>
      </c>
      <c r="KP21" s="268">
        <v>1.2988</v>
      </c>
      <c r="KQ21" s="268">
        <v>13488</v>
      </c>
      <c r="KR21" s="268">
        <v>6.4848299999999997</v>
      </c>
      <c r="KS21" s="270">
        <v>1.55867</v>
      </c>
      <c r="KT21" s="270">
        <v>8.7492800000000006</v>
      </c>
      <c r="KU21" s="270">
        <v>0</v>
      </c>
      <c r="KV21" s="270">
        <v>0.76761999999999997</v>
      </c>
      <c r="KW21" s="270">
        <v>11.075570000000001</v>
      </c>
      <c r="KX21" s="270">
        <v>7.9260099999999998</v>
      </c>
      <c r="KY21" s="268">
        <v>2.1375000000000002</v>
      </c>
      <c r="KZ21" s="268">
        <v>0</v>
      </c>
      <c r="LA21" s="268">
        <v>1.0499999999999999E-3</v>
      </c>
      <c r="LB21" s="268">
        <v>0.41849999999999998</v>
      </c>
      <c r="LC21" s="268">
        <v>7.9000000000000001E-4</v>
      </c>
      <c r="LD21" s="268">
        <v>9.5799999999999996E-2</v>
      </c>
      <c r="LE21" s="268">
        <v>0.58025000000000004</v>
      </c>
      <c r="LF21" s="268">
        <v>2.9699200000000001</v>
      </c>
      <c r="LG21" s="268">
        <v>1.4747699999999999</v>
      </c>
      <c r="LH21" s="268">
        <v>0.17183999999999999</v>
      </c>
      <c r="LI21" s="268">
        <v>1179</v>
      </c>
      <c r="LJ21" s="268">
        <v>2.23542</v>
      </c>
      <c r="LK21" s="270">
        <v>2.12601</v>
      </c>
      <c r="LL21" s="268">
        <v>315</v>
      </c>
      <c r="LM21" s="268">
        <v>150</v>
      </c>
      <c r="LN21" s="270">
        <v>10.869949999999999</v>
      </c>
      <c r="LO21" s="270">
        <v>0.81793000000000005</v>
      </c>
      <c r="LP21" s="270">
        <v>0.64402000000000004</v>
      </c>
      <c r="LQ21" s="268">
        <v>0.20582</v>
      </c>
      <c r="LR21" s="268">
        <v>3.3980000000000003E-2</v>
      </c>
      <c r="LS21" s="268">
        <v>0.48444999999999999</v>
      </c>
      <c r="LT21" s="268">
        <v>2</v>
      </c>
      <c r="LU21" s="268">
        <v>5</v>
      </c>
      <c r="LV21" s="268">
        <v>1.6283399999999999</v>
      </c>
      <c r="LW21" s="268">
        <v>4713</v>
      </c>
      <c r="LX21" s="268">
        <v>39.65016</v>
      </c>
      <c r="LY21" s="268">
        <v>2894</v>
      </c>
      <c r="LZ21" s="268">
        <v>11.578239999999999</v>
      </c>
      <c r="MA21" s="268">
        <v>64.564009999999996</v>
      </c>
      <c r="MB21" s="268">
        <v>0.29200999999999999</v>
      </c>
      <c r="MC21" s="268">
        <v>845</v>
      </c>
      <c r="MD21" s="268">
        <v>0.76993999999999996</v>
      </c>
      <c r="ME21" s="270">
        <v>0.47975000000000001</v>
      </c>
      <c r="MF21" s="268">
        <v>1.25373</v>
      </c>
      <c r="MG21" s="268">
        <v>4.2999099999999997</v>
      </c>
      <c r="MH21" s="268">
        <v>7.8266900000000001</v>
      </c>
      <c r="MI21" s="270">
        <v>6.3756399999999998</v>
      </c>
      <c r="MJ21" s="268">
        <v>24.33333</v>
      </c>
      <c r="MK21" s="270">
        <v>38509</v>
      </c>
      <c r="ML21" s="270">
        <v>28712</v>
      </c>
      <c r="MM21" s="268">
        <v>7.4139999999999998E-2</v>
      </c>
      <c r="MN21" s="268">
        <v>0.41341</v>
      </c>
      <c r="MO21" s="268">
        <v>0.12071999999999999</v>
      </c>
      <c r="MP21" s="268">
        <v>1.2239999999999999E-2</v>
      </c>
      <c r="MQ21" s="268">
        <v>6.8260000000000001E-2</v>
      </c>
      <c r="MR21" s="268">
        <v>1.993E-2</v>
      </c>
      <c r="MS21" s="269">
        <v>1</v>
      </c>
      <c r="MT21" s="269">
        <v>0.16510730000000001</v>
      </c>
      <c r="MU21" s="269">
        <v>0.83489270000000004</v>
      </c>
      <c r="MV21" s="269">
        <v>0.25440750000000001</v>
      </c>
      <c r="MW21" s="269">
        <v>0.74559249999999999</v>
      </c>
      <c r="MX21" s="269">
        <v>7.52472E-2</v>
      </c>
      <c r="MY21" s="269">
        <v>1.3154300000000001E-2</v>
      </c>
      <c r="MZ21" s="269">
        <v>0.18550559999999999</v>
      </c>
      <c r="NA21" s="269">
        <v>2.8449E-3</v>
      </c>
      <c r="NB21" s="269">
        <v>0.1955857</v>
      </c>
      <c r="NC21" s="269">
        <v>5.9248000000000002E-2</v>
      </c>
      <c r="ND21" s="269">
        <v>0.54366150000000002</v>
      </c>
      <c r="NE21" s="269">
        <v>0.72916709999999996</v>
      </c>
      <c r="NF21" s="269">
        <v>0</v>
      </c>
      <c r="NG21" s="269">
        <v>0.78996219999999995</v>
      </c>
      <c r="NH21" s="269">
        <v>6.9307300000000002E-2</v>
      </c>
      <c r="NI21" s="269">
        <v>0.14073060000000001</v>
      </c>
      <c r="NJ21" s="270">
        <v>9797</v>
      </c>
      <c r="NK21" s="268">
        <v>4.80654</v>
      </c>
      <c r="NL21" s="268">
        <v>29427</v>
      </c>
      <c r="NM21" s="268">
        <v>29427</v>
      </c>
      <c r="NN21" s="268">
        <v>4858</v>
      </c>
      <c r="NO21" s="269">
        <v>0.78737809999999997</v>
      </c>
      <c r="NP21" s="269">
        <v>0.17481440000000001</v>
      </c>
      <c r="NQ21" s="269">
        <v>3.7807399999999998E-2</v>
      </c>
      <c r="NR21" s="268">
        <v>0.46977999999999998</v>
      </c>
      <c r="NS21" s="268">
        <v>1.3767799999999999</v>
      </c>
      <c r="NT21" s="268">
        <v>0.35026000000000002</v>
      </c>
      <c r="NU21" s="268">
        <v>19</v>
      </c>
      <c r="NV21" s="268">
        <v>4.3106999999999998</v>
      </c>
      <c r="NW21" s="268">
        <v>89</v>
      </c>
      <c r="NX21" s="268">
        <v>3.3941499999999998</v>
      </c>
      <c r="NY21" s="268">
        <v>0.25540000000000002</v>
      </c>
      <c r="NZ21" s="268">
        <v>0.25065999999999999</v>
      </c>
    </row>
    <row r="22" spans="1:390" ht="15" x14ac:dyDescent="0.25">
      <c r="A22" s="3" t="s">
        <v>2815</v>
      </c>
      <c r="B22" s="55" t="s">
        <v>4638</v>
      </c>
      <c r="C22" s="55" t="s">
        <v>4524</v>
      </c>
      <c r="D22" s="55" t="s">
        <v>4525</v>
      </c>
      <c r="E22" s="55" t="s">
        <v>3414</v>
      </c>
      <c r="F22" s="55" t="s">
        <v>4524</v>
      </c>
      <c r="G22" s="55" t="s">
        <v>1958</v>
      </c>
      <c r="H22" s="55" t="s">
        <v>433</v>
      </c>
      <c r="I22" s="55" t="s">
        <v>416</v>
      </c>
      <c r="J22" s="55" t="s">
        <v>493</v>
      </c>
      <c r="K22" s="55" t="s">
        <v>499</v>
      </c>
      <c r="L22" s="55" t="s">
        <v>4527</v>
      </c>
      <c r="M22" s="55" t="s">
        <v>505</v>
      </c>
      <c r="N22" s="55" t="s">
        <v>2303</v>
      </c>
      <c r="O22" s="268">
        <v>58107</v>
      </c>
      <c r="P22" s="55" t="s">
        <v>512</v>
      </c>
      <c r="Q22" s="268">
        <v>229</v>
      </c>
      <c r="R22" s="268">
        <v>43</v>
      </c>
      <c r="S22" s="268">
        <v>1086</v>
      </c>
      <c r="T22" s="268">
        <v>14198</v>
      </c>
      <c r="U22" s="268">
        <v>23</v>
      </c>
      <c r="V22" s="268">
        <v>6</v>
      </c>
      <c r="W22" s="268">
        <v>18</v>
      </c>
      <c r="X22" s="55" t="s">
        <v>3403</v>
      </c>
      <c r="Y22" s="55" t="s">
        <v>2217</v>
      </c>
      <c r="Z22" s="55" t="s">
        <v>2340</v>
      </c>
      <c r="AA22" s="55" t="s">
        <v>3477</v>
      </c>
      <c r="AB22" s="55" t="s">
        <v>3478</v>
      </c>
      <c r="AC22" s="55" t="s">
        <v>2217</v>
      </c>
      <c r="AD22" s="55" t="s">
        <v>2340</v>
      </c>
      <c r="AE22" s="55" t="s">
        <v>3477</v>
      </c>
      <c r="AF22" s="55" t="s">
        <v>3479</v>
      </c>
      <c r="AG22" s="55" t="s">
        <v>1960</v>
      </c>
      <c r="AH22" s="268">
        <v>1</v>
      </c>
      <c r="AI22" s="55" t="s">
        <v>2135</v>
      </c>
      <c r="AJ22" s="55" t="s">
        <v>2152</v>
      </c>
      <c r="AK22" s="55" t="s">
        <v>2395</v>
      </c>
      <c r="AL22" s="55" t="s">
        <v>2467</v>
      </c>
      <c r="AM22" s="55" t="s">
        <v>2544</v>
      </c>
      <c r="AN22" s="55" t="s">
        <v>2618</v>
      </c>
      <c r="AO22" s="55" t="s">
        <v>4639</v>
      </c>
      <c r="AP22" s="55" t="s">
        <v>2380</v>
      </c>
      <c r="AQ22" s="55" t="s">
        <v>4640</v>
      </c>
      <c r="AR22" s="55" t="s">
        <v>2544</v>
      </c>
      <c r="AS22" s="55" t="s">
        <v>2618</v>
      </c>
      <c r="AT22" s="55" t="s">
        <v>3480</v>
      </c>
      <c r="AU22" s="55" t="s">
        <v>4529</v>
      </c>
      <c r="AV22" s="55" t="s">
        <v>4529</v>
      </c>
      <c r="AW22" s="55" t="s">
        <v>4529</v>
      </c>
      <c r="AX22" s="55" t="s">
        <v>4530</v>
      </c>
      <c r="AY22" s="55" t="s">
        <v>4531</v>
      </c>
      <c r="AZ22" s="55" t="s">
        <v>554</v>
      </c>
      <c r="BA22" s="55" t="s">
        <v>554</v>
      </c>
      <c r="BB22" s="268">
        <v>1</v>
      </c>
      <c r="BC22" s="268">
        <v>5</v>
      </c>
      <c r="BD22" s="268">
        <v>1</v>
      </c>
      <c r="BE22" s="268">
        <v>2</v>
      </c>
      <c r="BF22" s="268">
        <v>9</v>
      </c>
      <c r="BG22" s="55" t="s">
        <v>3403</v>
      </c>
      <c r="BH22" s="268">
        <v>13130</v>
      </c>
      <c r="BI22" s="268">
        <v>1</v>
      </c>
      <c r="BJ22" s="268">
        <v>0</v>
      </c>
      <c r="BK22" s="268">
        <v>1</v>
      </c>
      <c r="BL22" s="268">
        <v>24</v>
      </c>
      <c r="BM22" s="268">
        <v>25</v>
      </c>
      <c r="BN22" s="269">
        <v>0.04</v>
      </c>
      <c r="BO22" s="270">
        <v>54989</v>
      </c>
      <c r="BP22" s="55" t="s">
        <v>3481</v>
      </c>
      <c r="BQ22" s="55" t="s">
        <v>3482</v>
      </c>
      <c r="BR22" s="270">
        <v>36685</v>
      </c>
      <c r="BS22" s="270">
        <v>9.82</v>
      </c>
      <c r="BT22" s="270">
        <v>9.82</v>
      </c>
      <c r="BU22" s="270">
        <v>9.82</v>
      </c>
      <c r="BV22" s="270">
        <v>1274403</v>
      </c>
      <c r="BW22" s="270">
        <v>0</v>
      </c>
      <c r="BX22" s="270">
        <v>1158307</v>
      </c>
      <c r="BY22" s="270">
        <v>1158307</v>
      </c>
      <c r="BZ22" s="270">
        <v>116096</v>
      </c>
      <c r="CA22" s="270">
        <v>0</v>
      </c>
      <c r="CB22" s="270">
        <v>116096</v>
      </c>
      <c r="CC22" s="270">
        <v>0</v>
      </c>
      <c r="CD22" s="270">
        <v>0</v>
      </c>
      <c r="CE22" s="270">
        <v>0</v>
      </c>
      <c r="CF22" s="270">
        <v>0</v>
      </c>
      <c r="CG22" s="272">
        <v>0</v>
      </c>
      <c r="CH22" s="270">
        <v>748761</v>
      </c>
      <c r="CI22" s="270">
        <v>283972</v>
      </c>
      <c r="CJ22" s="270">
        <v>1032733</v>
      </c>
      <c r="CK22" s="270">
        <v>91500</v>
      </c>
      <c r="CL22" s="270">
        <v>6000</v>
      </c>
      <c r="CM22" s="270">
        <v>9200</v>
      </c>
      <c r="CN22" s="270">
        <v>106700</v>
      </c>
      <c r="CO22" s="270">
        <v>134970</v>
      </c>
      <c r="CP22" s="270">
        <v>1274403</v>
      </c>
      <c r="CQ22" s="279">
        <v>0</v>
      </c>
      <c r="CR22" s="270">
        <v>0</v>
      </c>
      <c r="CS22" s="270">
        <v>0</v>
      </c>
      <c r="CT22" s="270">
        <v>0</v>
      </c>
      <c r="CU22" s="270">
        <v>0</v>
      </c>
      <c r="CV22" s="270">
        <v>0</v>
      </c>
      <c r="CW22" s="270">
        <v>0</v>
      </c>
      <c r="CX22" s="288">
        <v>223727</v>
      </c>
      <c r="CY22" s="44">
        <v>64058</v>
      </c>
      <c r="CZ22" s="44">
        <v>49972</v>
      </c>
      <c r="DA22" s="44">
        <v>114030</v>
      </c>
      <c r="DB22" s="44">
        <v>37675</v>
      </c>
      <c r="DC22" s="44">
        <v>15772</v>
      </c>
      <c r="DD22" s="44">
        <v>53447</v>
      </c>
      <c r="DE22" s="44">
        <v>7739</v>
      </c>
      <c r="DF22" s="44">
        <v>2073</v>
      </c>
      <c r="DG22" s="44">
        <v>9812</v>
      </c>
      <c r="DH22" s="44">
        <v>177289</v>
      </c>
      <c r="DI22" s="55" t="s">
        <v>3403</v>
      </c>
      <c r="DJ22" s="268">
        <v>177289</v>
      </c>
      <c r="DK22" s="268">
        <v>0</v>
      </c>
      <c r="DL22" s="268">
        <v>351</v>
      </c>
      <c r="DM22" s="268">
        <v>1238</v>
      </c>
      <c r="DN22" s="268">
        <v>5118</v>
      </c>
      <c r="DO22" s="268">
        <v>0</v>
      </c>
      <c r="DP22" s="268">
        <v>0</v>
      </c>
      <c r="DQ22" s="268">
        <v>67</v>
      </c>
      <c r="DR22" s="268">
        <v>67</v>
      </c>
      <c r="DS22" s="268">
        <v>0</v>
      </c>
      <c r="DT22" s="268">
        <v>28215</v>
      </c>
      <c r="DU22" s="268">
        <v>8731</v>
      </c>
      <c r="DV22" s="55" t="s">
        <v>3403</v>
      </c>
      <c r="DW22" s="268">
        <v>0</v>
      </c>
      <c r="DX22" s="268">
        <v>36946</v>
      </c>
      <c r="DY22" s="268">
        <v>1920</v>
      </c>
      <c r="DZ22" s="268">
        <v>235</v>
      </c>
      <c r="EA22" s="55" t="s">
        <v>3403</v>
      </c>
      <c r="EB22" s="268">
        <v>0</v>
      </c>
      <c r="EC22" s="268">
        <v>2155</v>
      </c>
      <c r="ED22" s="268">
        <v>563</v>
      </c>
      <c r="EE22" s="55" t="s">
        <v>3403</v>
      </c>
      <c r="EF22" s="268">
        <v>0</v>
      </c>
      <c r="EG22" s="268">
        <v>563</v>
      </c>
      <c r="EH22" s="269">
        <v>2.5392600000000001E-2</v>
      </c>
      <c r="EI22" s="269">
        <v>1.5689E-3</v>
      </c>
      <c r="EJ22" s="269">
        <v>0.17728749999999999</v>
      </c>
      <c r="EK22" s="269">
        <v>0</v>
      </c>
      <c r="EL22" s="269">
        <v>0.1651388</v>
      </c>
      <c r="EM22" s="269">
        <v>2.9950000000000002E-4</v>
      </c>
      <c r="EN22" s="269">
        <v>0.79243450000000004</v>
      </c>
      <c r="EO22" s="269">
        <v>1.51658E-2</v>
      </c>
      <c r="EP22" s="269">
        <v>0.28691119999999998</v>
      </c>
      <c r="EQ22" s="268">
        <v>22</v>
      </c>
      <c r="ER22" s="281">
        <v>187619</v>
      </c>
      <c r="ES22" s="281">
        <v>53830</v>
      </c>
      <c r="ET22" s="268">
        <v>96105</v>
      </c>
      <c r="EU22" s="268">
        <v>20602</v>
      </c>
      <c r="EV22" s="268">
        <v>116707</v>
      </c>
      <c r="EW22" s="55" t="s">
        <v>3403</v>
      </c>
      <c r="EX22" s="55" t="s">
        <v>3403</v>
      </c>
      <c r="EY22" s="55" t="s">
        <v>3403</v>
      </c>
      <c r="EZ22" s="268">
        <v>47215</v>
      </c>
      <c r="FA22" s="268">
        <v>6615</v>
      </c>
      <c r="FB22" s="268">
        <v>53830</v>
      </c>
      <c r="FC22" s="268">
        <v>170537</v>
      </c>
      <c r="FD22" s="271">
        <v>189399</v>
      </c>
      <c r="FE22" s="268">
        <v>1754</v>
      </c>
      <c r="FF22" s="55" t="s">
        <v>3403</v>
      </c>
      <c r="FG22" s="268">
        <v>172291</v>
      </c>
      <c r="FH22" s="281">
        <v>2488</v>
      </c>
      <c r="FI22" s="281">
        <v>14579</v>
      </c>
      <c r="FJ22" s="55" t="s">
        <v>3403</v>
      </c>
      <c r="FK22" s="268">
        <v>17067</v>
      </c>
      <c r="FL22" s="268">
        <v>21</v>
      </c>
      <c r="FM22" s="268">
        <v>1635</v>
      </c>
      <c r="FN22" s="268">
        <v>1656</v>
      </c>
      <c r="FO22" s="268">
        <v>41</v>
      </c>
      <c r="FP22" s="268">
        <v>0</v>
      </c>
      <c r="FQ22" s="268">
        <v>41</v>
      </c>
      <c r="FR22" s="55" t="s">
        <v>3403</v>
      </c>
      <c r="FS22" s="268">
        <v>1697</v>
      </c>
      <c r="FT22" s="268">
        <v>2529</v>
      </c>
      <c r="FU22" s="268">
        <v>81657</v>
      </c>
      <c r="FV22" s="268">
        <v>86642</v>
      </c>
      <c r="FW22" s="268">
        <v>19320</v>
      </c>
      <c r="FX22" s="268">
        <v>0</v>
      </c>
      <c r="FY22" s="55" t="s">
        <v>3403</v>
      </c>
      <c r="FZ22" s="55" t="s">
        <v>3403</v>
      </c>
      <c r="GA22" s="268">
        <v>26127</v>
      </c>
      <c r="GB22" s="268">
        <v>10313</v>
      </c>
      <c r="GC22" s="268">
        <v>36440</v>
      </c>
      <c r="GD22" s="268">
        <v>112170</v>
      </c>
      <c r="GE22" s="268">
        <v>1</v>
      </c>
      <c r="GF22" s="268">
        <v>0.75561999999999996</v>
      </c>
      <c r="GG22" s="268">
        <v>5.1319999999999998E-2</v>
      </c>
      <c r="GH22" s="268">
        <v>11.906180000000001</v>
      </c>
      <c r="GI22" s="268">
        <v>10.23828</v>
      </c>
      <c r="GJ22" s="268">
        <v>19.071429999999999</v>
      </c>
      <c r="GK22" s="268">
        <v>279</v>
      </c>
      <c r="GL22" s="268">
        <v>4407</v>
      </c>
      <c r="GM22" s="268">
        <v>595</v>
      </c>
      <c r="GN22" s="268">
        <v>5999</v>
      </c>
      <c r="GO22" s="268">
        <v>18</v>
      </c>
      <c r="GP22" s="268">
        <v>10</v>
      </c>
      <c r="GQ22" s="268">
        <v>194</v>
      </c>
      <c r="GR22" s="268">
        <v>574</v>
      </c>
      <c r="GS22" s="268">
        <v>67</v>
      </c>
      <c r="GT22" s="268">
        <v>11</v>
      </c>
      <c r="GU22" s="268">
        <v>874</v>
      </c>
      <c r="GV22" s="268">
        <v>534</v>
      </c>
      <c r="GW22" s="268">
        <v>0</v>
      </c>
      <c r="GX22" s="268">
        <v>534</v>
      </c>
      <c r="GY22" s="268">
        <v>1693</v>
      </c>
      <c r="GZ22" s="268">
        <v>316</v>
      </c>
      <c r="HA22" s="268">
        <v>2009</v>
      </c>
      <c r="HB22" s="268">
        <v>2180</v>
      </c>
      <c r="HC22" s="268">
        <v>5683</v>
      </c>
      <c r="HD22" s="268">
        <v>7863</v>
      </c>
      <c r="HE22" s="268">
        <v>10406</v>
      </c>
      <c r="HF22" s="55" t="s">
        <v>3403</v>
      </c>
      <c r="HG22" s="55" t="s">
        <v>3403</v>
      </c>
      <c r="HH22" s="55" t="s">
        <v>3403</v>
      </c>
      <c r="HI22" s="55" t="s">
        <v>3403</v>
      </c>
      <c r="HJ22" s="55" t="s">
        <v>5026</v>
      </c>
      <c r="HK22" s="55" t="s">
        <v>5026</v>
      </c>
      <c r="HL22" s="268">
        <v>37170</v>
      </c>
      <c r="HM22" s="268">
        <v>1</v>
      </c>
      <c r="HN22" s="268">
        <v>78</v>
      </c>
      <c r="HO22" s="268">
        <v>768</v>
      </c>
      <c r="HP22" s="268">
        <v>28</v>
      </c>
      <c r="HQ22" s="268">
        <v>39</v>
      </c>
      <c r="HR22" s="268">
        <v>460</v>
      </c>
      <c r="HS22" s="268">
        <v>0</v>
      </c>
      <c r="HT22" s="268">
        <v>83</v>
      </c>
      <c r="HU22" s="268">
        <v>47</v>
      </c>
      <c r="HV22" s="268">
        <v>92</v>
      </c>
      <c r="HW22" s="268">
        <v>64497</v>
      </c>
      <c r="HX22" s="268">
        <v>1</v>
      </c>
      <c r="HY22" s="55" t="s">
        <v>3403</v>
      </c>
      <c r="HZ22" s="268">
        <v>1638</v>
      </c>
      <c r="IA22" s="55" t="s">
        <v>1960</v>
      </c>
      <c r="IB22" s="55" t="s">
        <v>2217</v>
      </c>
      <c r="IC22" s="55" t="s">
        <v>2340</v>
      </c>
      <c r="ID22" s="55" t="s">
        <v>3477</v>
      </c>
      <c r="IE22" s="55" t="s">
        <v>3479</v>
      </c>
      <c r="IF22" s="55" t="s">
        <v>2217</v>
      </c>
      <c r="IG22" s="55" t="s">
        <v>2340</v>
      </c>
      <c r="IH22" s="55" t="s">
        <v>3477</v>
      </c>
      <c r="II22" s="55" t="s">
        <v>3479</v>
      </c>
      <c r="IJ22" s="55" t="s">
        <v>2152</v>
      </c>
      <c r="IK22" s="55" t="s">
        <v>4641</v>
      </c>
      <c r="IL22" s="55" t="s">
        <v>3403</v>
      </c>
      <c r="IM22" s="55" t="s">
        <v>1393</v>
      </c>
      <c r="IN22" s="55" t="s">
        <v>2618</v>
      </c>
      <c r="IO22" s="268">
        <v>24434</v>
      </c>
      <c r="IP22" s="268">
        <v>28</v>
      </c>
      <c r="IQ22" s="55" t="s">
        <v>4642</v>
      </c>
      <c r="IR22" s="268">
        <v>13130</v>
      </c>
      <c r="IS22" s="268">
        <v>364</v>
      </c>
      <c r="IT22" s="55" t="s">
        <v>2311</v>
      </c>
      <c r="IU22" s="55" t="s">
        <v>88</v>
      </c>
      <c r="IV22" s="55" t="s">
        <v>1958</v>
      </c>
      <c r="IW22" s="55" t="s">
        <v>411</v>
      </c>
      <c r="IX22" s="268">
        <v>0</v>
      </c>
      <c r="IY22" s="55" t="s">
        <v>416</v>
      </c>
      <c r="IZ22" s="55" t="s">
        <v>2276</v>
      </c>
      <c r="JA22" s="55" t="s">
        <v>2276</v>
      </c>
      <c r="JB22" s="55" t="s">
        <v>512</v>
      </c>
      <c r="JC22" s="270">
        <v>6.79251</v>
      </c>
      <c r="JD22" s="270">
        <v>5.5044199999999996</v>
      </c>
      <c r="JE22" s="270">
        <v>0.56871000000000005</v>
      </c>
      <c r="JF22" s="270">
        <v>34.972639999999998</v>
      </c>
      <c r="JG22" s="270">
        <v>28.34064</v>
      </c>
      <c r="JH22" s="270">
        <v>2.9281000000000001</v>
      </c>
      <c r="JI22" s="270">
        <v>11.36135</v>
      </c>
      <c r="JJ22" s="270">
        <v>9.2068600000000007</v>
      </c>
      <c r="JK22" s="270">
        <v>0.95123000000000002</v>
      </c>
      <c r="JL22" s="270">
        <v>34.285789999999999</v>
      </c>
      <c r="JM22" s="270">
        <v>27.784050000000001</v>
      </c>
      <c r="JN22" s="270">
        <v>2.87059</v>
      </c>
      <c r="JO22" s="270">
        <v>122.46810000000001</v>
      </c>
      <c r="JP22" s="270">
        <v>99.243989999999997</v>
      </c>
      <c r="JQ22" s="270">
        <v>10.2537</v>
      </c>
      <c r="JR22" s="270">
        <v>23.674589999999998</v>
      </c>
      <c r="JS22" s="270">
        <v>19.185079999999999</v>
      </c>
      <c r="JT22" s="270">
        <v>1.98217</v>
      </c>
      <c r="JU22" s="268">
        <v>3.22885</v>
      </c>
      <c r="JV22" s="268">
        <v>1.9303999999999999</v>
      </c>
      <c r="JW22" s="268">
        <v>0</v>
      </c>
      <c r="JX22" s="268">
        <v>2.27772</v>
      </c>
      <c r="JY22" s="268">
        <v>0.63968000000000003</v>
      </c>
      <c r="JZ22" s="268">
        <v>0.92639000000000005</v>
      </c>
      <c r="KA22" s="268">
        <v>0.62712000000000001</v>
      </c>
      <c r="KB22" s="268">
        <v>0.17907999999999999</v>
      </c>
      <c r="KC22" s="268">
        <v>0</v>
      </c>
      <c r="KD22" s="268">
        <v>1.4300000000000001E-3</v>
      </c>
      <c r="KE22" s="268">
        <v>1.1099699999999999</v>
      </c>
      <c r="KF22" s="268">
        <v>9.1900000000000003E-3</v>
      </c>
      <c r="KG22" s="268">
        <v>0.13532</v>
      </c>
      <c r="KH22" s="268">
        <v>1486</v>
      </c>
      <c r="KI22" s="268">
        <v>37170</v>
      </c>
      <c r="KJ22" s="268">
        <v>37170</v>
      </c>
      <c r="KK22" s="268">
        <v>4486</v>
      </c>
      <c r="KL22" s="268">
        <v>112170</v>
      </c>
      <c r="KM22" s="268">
        <v>112170</v>
      </c>
      <c r="KN22" s="268">
        <v>187619</v>
      </c>
      <c r="KO22" s="268">
        <v>187619</v>
      </c>
      <c r="KP22" s="268">
        <v>0.83860999999999997</v>
      </c>
      <c r="KQ22" s="268">
        <v>7504</v>
      </c>
      <c r="KR22" s="268">
        <v>3.60806</v>
      </c>
      <c r="KS22" s="270">
        <v>1.99797</v>
      </c>
      <c r="KT22" s="270">
        <v>19.93404</v>
      </c>
      <c r="KU22" s="270">
        <v>0</v>
      </c>
      <c r="KV22" s="270">
        <v>0</v>
      </c>
      <c r="KW22" s="270">
        <v>21.931999999999999</v>
      </c>
      <c r="KX22" s="270">
        <v>17.772950000000002</v>
      </c>
      <c r="KY22" s="268">
        <v>3.85026</v>
      </c>
      <c r="KZ22" s="268">
        <v>0</v>
      </c>
      <c r="LA22" s="268">
        <v>6.0400000000000002E-3</v>
      </c>
      <c r="LB22" s="268">
        <v>0.63583000000000001</v>
      </c>
      <c r="LC22" s="268">
        <v>1.15E-3</v>
      </c>
      <c r="LD22" s="268">
        <v>2.7439999999999999E-2</v>
      </c>
      <c r="LE22" s="268">
        <v>0.68606</v>
      </c>
      <c r="LF22" s="268">
        <v>9.6322700000000001</v>
      </c>
      <c r="LG22" s="268">
        <v>3.0510799999999998</v>
      </c>
      <c r="LH22" s="268">
        <v>0.41303000000000001</v>
      </c>
      <c r="LI22" s="268">
        <v>1013</v>
      </c>
      <c r="LJ22" s="268">
        <v>1.8386400000000001</v>
      </c>
      <c r="LK22" s="270">
        <v>2.3227799999999998</v>
      </c>
      <c r="LL22" s="268">
        <v>93</v>
      </c>
      <c r="LM22" s="268">
        <v>155</v>
      </c>
      <c r="LN22" s="270">
        <v>21.931999999999999</v>
      </c>
      <c r="LO22" s="270">
        <v>1.8362700000000001</v>
      </c>
      <c r="LP22" s="270">
        <v>1.5746800000000001</v>
      </c>
      <c r="LQ22" s="268">
        <v>0.43024000000000001</v>
      </c>
      <c r="LR22" s="268">
        <v>1.721E-2</v>
      </c>
      <c r="LS22" s="268">
        <v>0.65861999999999998</v>
      </c>
      <c r="LT22" s="268">
        <v>0</v>
      </c>
      <c r="LU22" s="268">
        <v>1</v>
      </c>
      <c r="LV22" s="268">
        <v>1.6726300000000001</v>
      </c>
      <c r="LW22" s="268">
        <v>3608</v>
      </c>
      <c r="LX22" s="268">
        <v>8.5430299999999999</v>
      </c>
      <c r="LY22" s="268">
        <v>2157</v>
      </c>
      <c r="LZ22" s="268">
        <v>2.8309199999999999</v>
      </c>
      <c r="MA22" s="268">
        <v>14.289339999999999</v>
      </c>
      <c r="MB22" s="268">
        <v>0.33137</v>
      </c>
      <c r="MC22" s="268">
        <v>714</v>
      </c>
      <c r="MD22" s="268">
        <v>1.19245</v>
      </c>
      <c r="ME22" s="270">
        <v>0.95123000000000002</v>
      </c>
      <c r="MF22" s="268">
        <v>1.99454</v>
      </c>
      <c r="MG22" s="268">
        <v>22.596240000000002</v>
      </c>
      <c r="MH22" s="268">
        <v>5.1487100000000003</v>
      </c>
      <c r="MI22" s="270">
        <v>11.36135</v>
      </c>
      <c r="MJ22" s="268">
        <v>28.05556</v>
      </c>
      <c r="MK22" s="270">
        <v>41309</v>
      </c>
      <c r="ML22" s="270">
        <v>29950</v>
      </c>
      <c r="MM22" s="268">
        <v>0.13325000000000001</v>
      </c>
      <c r="MN22" s="268">
        <v>0.67259000000000002</v>
      </c>
      <c r="MO22" s="268">
        <v>0.22287999999999999</v>
      </c>
      <c r="MP22" s="268">
        <v>5.3299999999999997E-3</v>
      </c>
      <c r="MQ22" s="268">
        <v>2.69E-2</v>
      </c>
      <c r="MR22" s="268">
        <v>8.9200000000000008E-3</v>
      </c>
      <c r="MS22" s="269">
        <v>1</v>
      </c>
      <c r="MT22" s="269">
        <v>0.04</v>
      </c>
      <c r="MU22" s="269">
        <v>0.96</v>
      </c>
      <c r="MV22" s="269">
        <v>0.27497139999999998</v>
      </c>
      <c r="MW22" s="269">
        <v>0.72502860000000002</v>
      </c>
      <c r="MX22" s="269">
        <v>8.3725499999999994E-2</v>
      </c>
      <c r="MY22" s="269">
        <v>4.7080999999999998E-3</v>
      </c>
      <c r="MZ22" s="269">
        <v>0.22282750000000001</v>
      </c>
      <c r="NA22" s="269">
        <v>7.2191E-3</v>
      </c>
      <c r="NB22" s="269">
        <v>0.1059084</v>
      </c>
      <c r="NC22" s="269">
        <v>7.1798299999999995E-2</v>
      </c>
      <c r="ND22" s="269">
        <v>0.58753860000000002</v>
      </c>
      <c r="NE22" s="269">
        <v>0.81036609999999998</v>
      </c>
      <c r="NF22" s="269">
        <v>0</v>
      </c>
      <c r="NG22" s="269">
        <v>0.90890170000000003</v>
      </c>
      <c r="NH22" s="269">
        <v>0</v>
      </c>
      <c r="NI22" s="269">
        <v>9.1098299999999993E-2</v>
      </c>
      <c r="NJ22" s="270">
        <v>11358</v>
      </c>
      <c r="NK22" s="268">
        <v>3.0782099999999999</v>
      </c>
      <c r="NL22" s="268">
        <v>58107</v>
      </c>
      <c r="NM22" s="268">
        <v>58107</v>
      </c>
      <c r="NN22" s="268">
        <v>2324</v>
      </c>
      <c r="NO22" s="269">
        <v>0.85754450000000004</v>
      </c>
      <c r="NP22" s="269">
        <v>5.6232400000000002E-2</v>
      </c>
      <c r="NQ22" s="269">
        <v>8.6223099999999997E-2</v>
      </c>
      <c r="NR22" s="268">
        <v>0.25057000000000001</v>
      </c>
      <c r="NS22" s="268">
        <v>0.66069999999999995</v>
      </c>
      <c r="NT22" s="268">
        <v>0.18167</v>
      </c>
      <c r="NU22" s="268">
        <v>31</v>
      </c>
      <c r="NV22" s="268">
        <v>2.0504799999999999</v>
      </c>
      <c r="NW22" s="268">
        <v>20</v>
      </c>
      <c r="NX22" s="268">
        <v>1.7583800000000001</v>
      </c>
      <c r="NY22" s="268">
        <v>0.14721999999999999</v>
      </c>
      <c r="NZ22" s="268">
        <v>0.14721999999999999</v>
      </c>
    </row>
    <row r="23" spans="1:390" ht="15" x14ac:dyDescent="0.25">
      <c r="A23" s="3" t="s">
        <v>2816</v>
      </c>
      <c r="B23" s="55" t="s">
        <v>4643</v>
      </c>
      <c r="C23" s="55" t="s">
        <v>4524</v>
      </c>
      <c r="D23" s="55" t="s">
        <v>4525</v>
      </c>
      <c r="E23" s="55" t="s">
        <v>3414</v>
      </c>
      <c r="F23" s="55" t="s">
        <v>4524</v>
      </c>
      <c r="G23" s="55" t="s">
        <v>1961</v>
      </c>
      <c r="H23" s="55" t="s">
        <v>434</v>
      </c>
      <c r="I23" s="55" t="s">
        <v>416</v>
      </c>
      <c r="J23" s="55" t="s">
        <v>494</v>
      </c>
      <c r="K23" s="55" t="s">
        <v>499</v>
      </c>
      <c r="L23" s="55" t="s">
        <v>4527</v>
      </c>
      <c r="M23" s="55" t="s">
        <v>506</v>
      </c>
      <c r="N23" s="55" t="s">
        <v>2303</v>
      </c>
      <c r="O23" s="268">
        <v>186439</v>
      </c>
      <c r="P23" s="55" t="s">
        <v>503</v>
      </c>
      <c r="Q23" s="268">
        <v>1765</v>
      </c>
      <c r="R23" s="268">
        <v>164</v>
      </c>
      <c r="S23" s="268">
        <v>5291</v>
      </c>
      <c r="T23" s="268">
        <v>33523</v>
      </c>
      <c r="U23" s="268">
        <v>237</v>
      </c>
      <c r="V23" s="268">
        <v>64</v>
      </c>
      <c r="W23" s="268">
        <v>993</v>
      </c>
      <c r="X23" s="268">
        <v>3201</v>
      </c>
      <c r="Y23" s="55" t="s">
        <v>2218</v>
      </c>
      <c r="Z23" s="55" t="s">
        <v>2283</v>
      </c>
      <c r="AA23" s="55" t="s">
        <v>3483</v>
      </c>
      <c r="AB23" s="55" t="s">
        <v>3484</v>
      </c>
      <c r="AC23" s="55" t="s">
        <v>2218</v>
      </c>
      <c r="AD23" s="55" t="s">
        <v>2283</v>
      </c>
      <c r="AE23" s="55" t="s">
        <v>3483</v>
      </c>
      <c r="AF23" s="55" t="s">
        <v>3484</v>
      </c>
      <c r="AG23" s="55" t="s">
        <v>1963</v>
      </c>
      <c r="AH23" s="268">
        <v>2</v>
      </c>
      <c r="AI23" s="55" t="s">
        <v>3013</v>
      </c>
      <c r="AJ23" s="55" t="s">
        <v>1357</v>
      </c>
      <c r="AK23" s="55" t="s">
        <v>2396</v>
      </c>
      <c r="AL23" s="55" t="s">
        <v>2468</v>
      </c>
      <c r="AM23" s="55" t="s">
        <v>2545</v>
      </c>
      <c r="AN23" s="55" t="s">
        <v>2619</v>
      </c>
      <c r="AO23" s="55" t="s">
        <v>2676</v>
      </c>
      <c r="AP23" s="55" t="s">
        <v>4644</v>
      </c>
      <c r="AQ23" s="55" t="s">
        <v>2711</v>
      </c>
      <c r="AR23" s="55" t="s">
        <v>2545</v>
      </c>
      <c r="AS23" s="55" t="s">
        <v>2726</v>
      </c>
      <c r="AT23" s="55" t="s">
        <v>1479</v>
      </c>
      <c r="AU23" s="55" t="s">
        <v>4529</v>
      </c>
      <c r="AV23" s="55" t="s">
        <v>4529</v>
      </c>
      <c r="AW23" s="55" t="s">
        <v>4529</v>
      </c>
      <c r="AX23" s="55" t="s">
        <v>4530</v>
      </c>
      <c r="AY23" s="55" t="s">
        <v>4531</v>
      </c>
      <c r="AZ23" s="55" t="s">
        <v>554</v>
      </c>
      <c r="BA23" s="55" t="s">
        <v>554</v>
      </c>
      <c r="BB23" s="268">
        <v>0</v>
      </c>
      <c r="BC23" s="268">
        <v>10</v>
      </c>
      <c r="BD23" s="268">
        <v>0</v>
      </c>
      <c r="BE23" s="268">
        <v>2</v>
      </c>
      <c r="BF23" s="268">
        <v>12</v>
      </c>
      <c r="BG23" s="55" t="s">
        <v>3403</v>
      </c>
      <c r="BH23" s="268">
        <v>25058</v>
      </c>
      <c r="BI23" s="268">
        <v>1.91</v>
      </c>
      <c r="BJ23" s="268">
        <v>6</v>
      </c>
      <c r="BK23" s="268">
        <v>7.91</v>
      </c>
      <c r="BL23" s="268">
        <v>56.07</v>
      </c>
      <c r="BM23" s="268">
        <v>63.98</v>
      </c>
      <c r="BN23" s="269">
        <v>2.98531E-2</v>
      </c>
      <c r="BO23" s="270">
        <v>90709</v>
      </c>
      <c r="BP23" s="55" t="s">
        <v>3485</v>
      </c>
      <c r="BQ23" s="55" t="s">
        <v>3486</v>
      </c>
      <c r="BR23" s="270">
        <v>24731</v>
      </c>
      <c r="BS23" s="270">
        <v>9.76</v>
      </c>
      <c r="BT23" s="270">
        <v>10.72</v>
      </c>
      <c r="BU23" s="270">
        <v>10.72</v>
      </c>
      <c r="BV23" s="270">
        <v>3406894</v>
      </c>
      <c r="BW23" s="270">
        <v>207562</v>
      </c>
      <c r="BX23" s="270">
        <v>2452848</v>
      </c>
      <c r="BY23" s="270">
        <v>2660410</v>
      </c>
      <c r="BZ23" s="270">
        <v>363705</v>
      </c>
      <c r="CA23" s="270">
        <v>35000</v>
      </c>
      <c r="CB23" s="270">
        <v>398705</v>
      </c>
      <c r="CC23" s="270">
        <v>0</v>
      </c>
      <c r="CD23" s="270">
        <v>0</v>
      </c>
      <c r="CE23" s="270">
        <v>0</v>
      </c>
      <c r="CF23" s="270">
        <v>347779</v>
      </c>
      <c r="CG23" s="272">
        <v>5.3481000000000001E-2</v>
      </c>
      <c r="CH23" s="270">
        <v>1736717</v>
      </c>
      <c r="CI23" s="270">
        <v>657749</v>
      </c>
      <c r="CJ23" s="270">
        <v>2394466</v>
      </c>
      <c r="CK23" s="270">
        <v>141959</v>
      </c>
      <c r="CL23" s="270">
        <v>6588</v>
      </c>
      <c r="CM23" s="270">
        <v>30064</v>
      </c>
      <c r="CN23" s="270">
        <v>178611</v>
      </c>
      <c r="CO23" s="270">
        <v>624613</v>
      </c>
      <c r="CP23" s="270">
        <v>3197690</v>
      </c>
      <c r="CQ23" s="279">
        <v>182204</v>
      </c>
      <c r="CR23" s="270">
        <v>0</v>
      </c>
      <c r="CS23" s="270">
        <v>0</v>
      </c>
      <c r="CT23" s="270">
        <v>0</v>
      </c>
      <c r="CU23" s="270">
        <v>0</v>
      </c>
      <c r="CV23" s="270">
        <v>0</v>
      </c>
      <c r="CW23" s="270">
        <v>0</v>
      </c>
      <c r="CX23" s="288">
        <v>413991</v>
      </c>
      <c r="CY23" s="44">
        <v>110179</v>
      </c>
      <c r="CZ23" s="44">
        <v>111170</v>
      </c>
      <c r="DA23" s="44">
        <v>221349</v>
      </c>
      <c r="DB23" s="44">
        <v>64947</v>
      </c>
      <c r="DC23" s="44">
        <v>36865</v>
      </c>
      <c r="DD23" s="44">
        <v>101812</v>
      </c>
      <c r="DE23" s="44">
        <v>7393</v>
      </c>
      <c r="DF23" s="44">
        <v>2861</v>
      </c>
      <c r="DG23" s="44">
        <v>10254</v>
      </c>
      <c r="DH23" s="44">
        <v>333415</v>
      </c>
      <c r="DI23" s="55" t="s">
        <v>3403</v>
      </c>
      <c r="DJ23" s="268">
        <v>333415</v>
      </c>
      <c r="DK23" s="268">
        <v>2178</v>
      </c>
      <c r="DL23" s="268">
        <v>534</v>
      </c>
      <c r="DM23" s="268">
        <v>13210</v>
      </c>
      <c r="DN23" s="268">
        <v>11872</v>
      </c>
      <c r="DO23" s="268">
        <v>16187</v>
      </c>
      <c r="DP23" s="268">
        <v>10</v>
      </c>
      <c r="DQ23" s="268">
        <v>67</v>
      </c>
      <c r="DR23" s="268">
        <v>77</v>
      </c>
      <c r="DS23" s="268">
        <v>0</v>
      </c>
      <c r="DT23" s="268">
        <v>28215</v>
      </c>
      <c r="DU23" s="55" t="s">
        <v>3403</v>
      </c>
      <c r="DV23" s="55" t="s">
        <v>3403</v>
      </c>
      <c r="DW23" s="268">
        <v>11</v>
      </c>
      <c r="DX23" s="268">
        <v>28226</v>
      </c>
      <c r="DY23" s="268">
        <v>1920</v>
      </c>
      <c r="DZ23" s="55" t="s">
        <v>3403</v>
      </c>
      <c r="EA23" s="55" t="s">
        <v>3403</v>
      </c>
      <c r="EB23" s="268">
        <v>5809</v>
      </c>
      <c r="EC23" s="268">
        <v>7729</v>
      </c>
      <c r="ED23" s="268">
        <v>563</v>
      </c>
      <c r="EE23" s="55" t="s">
        <v>3403</v>
      </c>
      <c r="EF23" s="268">
        <v>0</v>
      </c>
      <c r="EG23" s="268">
        <v>563</v>
      </c>
      <c r="EH23" s="269">
        <v>3.0036899999999998E-2</v>
      </c>
      <c r="EI23" s="269">
        <v>1.2899000000000001E-3</v>
      </c>
      <c r="EJ23" s="269">
        <v>8.8209599999999999E-2</v>
      </c>
      <c r="EK23" s="269">
        <v>0</v>
      </c>
      <c r="EL23" s="269">
        <v>6.8180199999999996E-2</v>
      </c>
      <c r="EM23" s="269">
        <v>1.8599999999999999E-4</v>
      </c>
      <c r="EN23" s="269">
        <v>0.80536770000000002</v>
      </c>
      <c r="EO23" s="269">
        <v>5.0578400000000003E-2</v>
      </c>
      <c r="EP23" s="269">
        <v>0.57188450000000002</v>
      </c>
      <c r="EQ23" s="268">
        <v>85</v>
      </c>
      <c r="ER23" s="281">
        <v>287969</v>
      </c>
      <c r="ES23" s="281">
        <v>164685</v>
      </c>
      <c r="ET23" s="268">
        <v>269317</v>
      </c>
      <c r="EU23" s="268">
        <v>80098</v>
      </c>
      <c r="EV23" s="268">
        <v>349415</v>
      </c>
      <c r="EW23" s="268">
        <v>12004</v>
      </c>
      <c r="EX23" s="268">
        <v>3357</v>
      </c>
      <c r="EY23" s="268">
        <v>15361</v>
      </c>
      <c r="EZ23" s="268">
        <v>118682</v>
      </c>
      <c r="FA23" s="268">
        <v>30642</v>
      </c>
      <c r="FB23" s="268">
        <v>149324</v>
      </c>
      <c r="FC23" s="268">
        <v>514100</v>
      </c>
      <c r="FD23" s="271">
        <v>586989</v>
      </c>
      <c r="FE23" s="268">
        <v>5199</v>
      </c>
      <c r="FF23" s="55" t="s">
        <v>3403</v>
      </c>
      <c r="FG23" s="268">
        <v>519299</v>
      </c>
      <c r="FH23" s="281">
        <v>53239</v>
      </c>
      <c r="FI23" s="281">
        <v>26539</v>
      </c>
      <c r="FJ23" s="55" t="s">
        <v>3403</v>
      </c>
      <c r="FK23" s="268">
        <v>79778</v>
      </c>
      <c r="FL23" s="268">
        <v>894</v>
      </c>
      <c r="FM23" s="268">
        <v>64</v>
      </c>
      <c r="FN23" s="268">
        <v>958</v>
      </c>
      <c r="FO23" s="268">
        <v>513</v>
      </c>
      <c r="FP23" s="268">
        <v>2760</v>
      </c>
      <c r="FQ23" s="268">
        <v>3273</v>
      </c>
      <c r="FR23" s="268">
        <v>0</v>
      </c>
      <c r="FS23" s="268">
        <v>4231</v>
      </c>
      <c r="FT23" s="268">
        <v>56512</v>
      </c>
      <c r="FU23" s="268">
        <v>0</v>
      </c>
      <c r="FV23" s="268">
        <v>287969</v>
      </c>
      <c r="FW23" s="268">
        <v>0</v>
      </c>
      <c r="FX23" s="268">
        <v>0</v>
      </c>
      <c r="FY23" s="55" t="s">
        <v>3403</v>
      </c>
      <c r="FZ23" s="55" t="s">
        <v>3403</v>
      </c>
      <c r="GA23" s="268">
        <v>134980</v>
      </c>
      <c r="GB23" s="268">
        <v>21049</v>
      </c>
      <c r="GC23" s="268">
        <v>156029</v>
      </c>
      <c r="GD23" s="268">
        <v>677572</v>
      </c>
      <c r="GE23" s="268">
        <v>1</v>
      </c>
      <c r="GF23" s="268">
        <v>0.78080000000000005</v>
      </c>
      <c r="GG23" s="268">
        <v>0.1482</v>
      </c>
      <c r="GH23" s="268">
        <v>18.888919999999999</v>
      </c>
      <c r="GI23" s="268">
        <v>25.735389999999999</v>
      </c>
      <c r="GJ23" s="268">
        <v>16.282769999999999</v>
      </c>
      <c r="GK23" s="268">
        <v>2192</v>
      </c>
      <c r="GL23" s="268">
        <v>47347</v>
      </c>
      <c r="GM23" s="268">
        <v>914</v>
      </c>
      <c r="GN23" s="268">
        <v>11322</v>
      </c>
      <c r="GO23" s="268">
        <v>379</v>
      </c>
      <c r="GP23" s="268">
        <v>155</v>
      </c>
      <c r="GQ23" s="268">
        <v>1041</v>
      </c>
      <c r="GR23" s="268">
        <v>739</v>
      </c>
      <c r="GS23" s="268">
        <v>772</v>
      </c>
      <c r="GT23" s="268">
        <v>20</v>
      </c>
      <c r="GU23" s="268">
        <v>3106</v>
      </c>
      <c r="GV23" s="268">
        <v>6139</v>
      </c>
      <c r="GW23" s="268">
        <v>2556</v>
      </c>
      <c r="GX23" s="268">
        <v>8695</v>
      </c>
      <c r="GY23" s="268">
        <v>3372</v>
      </c>
      <c r="GZ23" s="268">
        <v>793</v>
      </c>
      <c r="HA23" s="268">
        <v>4165</v>
      </c>
      <c r="HB23" s="268">
        <v>37836</v>
      </c>
      <c r="HC23" s="268">
        <v>7973</v>
      </c>
      <c r="HD23" s="268">
        <v>45809</v>
      </c>
      <c r="HE23" s="268">
        <v>58669</v>
      </c>
      <c r="HF23" s="55" t="s">
        <v>3403</v>
      </c>
      <c r="HG23" s="55" t="s">
        <v>3403</v>
      </c>
      <c r="HH23" s="55" t="s">
        <v>3403</v>
      </c>
      <c r="HI23" s="55" t="s">
        <v>3403</v>
      </c>
      <c r="HJ23" s="55" t="s">
        <v>5026</v>
      </c>
      <c r="HK23" s="55" t="s">
        <v>5026</v>
      </c>
      <c r="HL23" s="268">
        <v>379658</v>
      </c>
      <c r="HM23" s="268">
        <v>1</v>
      </c>
      <c r="HN23" s="268">
        <v>792</v>
      </c>
      <c r="HO23" s="268">
        <v>1780</v>
      </c>
      <c r="HP23" s="268">
        <v>534</v>
      </c>
      <c r="HQ23" s="268">
        <v>662</v>
      </c>
      <c r="HR23" s="268">
        <v>5630</v>
      </c>
      <c r="HS23" s="268">
        <v>430</v>
      </c>
      <c r="HT23" s="268">
        <v>439</v>
      </c>
      <c r="HU23" s="268">
        <v>66</v>
      </c>
      <c r="HV23" s="268">
        <v>115</v>
      </c>
      <c r="HW23" s="268">
        <v>266163</v>
      </c>
      <c r="HX23" s="268">
        <v>2</v>
      </c>
      <c r="HY23" s="268">
        <v>193092</v>
      </c>
      <c r="HZ23" s="55" t="s">
        <v>3403</v>
      </c>
      <c r="IA23" s="55" t="s">
        <v>1606</v>
      </c>
      <c r="IB23" s="55" t="s">
        <v>735</v>
      </c>
      <c r="IC23" s="55" t="s">
        <v>1025</v>
      </c>
      <c r="ID23" s="55" t="s">
        <v>4645</v>
      </c>
      <c r="IE23" s="55" t="s">
        <v>4646</v>
      </c>
      <c r="IF23" s="55" t="s">
        <v>735</v>
      </c>
      <c r="IG23" s="55" t="s">
        <v>1025</v>
      </c>
      <c r="IH23" s="55" t="s">
        <v>4645</v>
      </c>
      <c r="II23" s="55" t="s">
        <v>4646</v>
      </c>
      <c r="IJ23" s="55" t="s">
        <v>1356</v>
      </c>
      <c r="IK23" s="55" t="s">
        <v>4647</v>
      </c>
      <c r="IL23" s="55" t="s">
        <v>4648</v>
      </c>
      <c r="IM23" s="55" t="s">
        <v>516</v>
      </c>
      <c r="IN23" s="55" t="s">
        <v>536</v>
      </c>
      <c r="IO23" s="268">
        <v>85738</v>
      </c>
      <c r="IP23" s="268">
        <v>62.98</v>
      </c>
      <c r="IQ23" s="55" t="s">
        <v>4649</v>
      </c>
      <c r="IR23" s="268">
        <v>25058</v>
      </c>
      <c r="IS23" s="268">
        <v>520</v>
      </c>
      <c r="IT23" s="55" t="s">
        <v>2134</v>
      </c>
      <c r="IU23" s="55" t="s">
        <v>91</v>
      </c>
      <c r="IV23" s="55" t="s">
        <v>1961</v>
      </c>
      <c r="IW23" s="55" t="s">
        <v>410</v>
      </c>
      <c r="IX23" s="268">
        <v>0</v>
      </c>
      <c r="IY23" s="55" t="s">
        <v>416</v>
      </c>
      <c r="IZ23" s="55" t="s">
        <v>2311</v>
      </c>
      <c r="JA23" s="55" t="s">
        <v>2311</v>
      </c>
      <c r="JB23" s="55" t="s">
        <v>503</v>
      </c>
      <c r="JC23" s="270">
        <v>11.104290000000001</v>
      </c>
      <c r="JD23" s="270">
        <v>8.3150099999999991</v>
      </c>
      <c r="JE23" s="270">
        <v>0.62024000000000001</v>
      </c>
      <c r="JF23" s="270">
        <v>20.494199999999999</v>
      </c>
      <c r="JG23" s="270">
        <v>15.34629</v>
      </c>
      <c r="JH23" s="270">
        <v>1.14473</v>
      </c>
      <c r="JI23" s="270">
        <v>4.7193399999999999</v>
      </c>
      <c r="JJ23" s="270">
        <v>3.53389</v>
      </c>
      <c r="JK23" s="270">
        <v>0.2636</v>
      </c>
      <c r="JL23" s="270">
        <v>8.4225499999999993</v>
      </c>
      <c r="JM23" s="270">
        <v>6.3068999999999997</v>
      </c>
      <c r="JN23" s="270">
        <v>0.47044999999999998</v>
      </c>
      <c r="JO23" s="270">
        <v>54.503909999999998</v>
      </c>
      <c r="JP23" s="270">
        <v>40.813139999999997</v>
      </c>
      <c r="JQ23" s="270">
        <v>3.0443799999999999</v>
      </c>
      <c r="JR23" s="270">
        <v>19.417010000000001</v>
      </c>
      <c r="JS23" s="270">
        <v>14.539669999999999</v>
      </c>
      <c r="JT23" s="270">
        <v>1.08456</v>
      </c>
      <c r="JU23" s="268">
        <v>1.54457</v>
      </c>
      <c r="JV23" s="268">
        <v>3.63428</v>
      </c>
      <c r="JW23" s="268">
        <v>2.7559</v>
      </c>
      <c r="JX23" s="268">
        <v>2.81358</v>
      </c>
      <c r="JY23" s="268">
        <v>2.0363699999999998</v>
      </c>
      <c r="JZ23" s="268">
        <v>0.88331999999999999</v>
      </c>
      <c r="KA23" s="268">
        <v>0.83689000000000002</v>
      </c>
      <c r="KB23" s="268">
        <v>0.31468000000000002</v>
      </c>
      <c r="KC23" s="268">
        <v>2.31E-3</v>
      </c>
      <c r="KD23" s="268">
        <v>2.3500000000000001E-3</v>
      </c>
      <c r="KE23" s="268">
        <v>1.42761</v>
      </c>
      <c r="KF23" s="268">
        <v>4.6640000000000001E-2</v>
      </c>
      <c r="KG23" s="268">
        <v>0.24571000000000001</v>
      </c>
      <c r="KH23" s="268">
        <v>5934</v>
      </c>
      <c r="KI23" s="268">
        <v>198773</v>
      </c>
      <c r="KJ23" s="268">
        <v>47997</v>
      </c>
      <c r="KK23" s="268">
        <v>10590</v>
      </c>
      <c r="KL23" s="268">
        <v>354749</v>
      </c>
      <c r="KM23" s="268">
        <v>85660</v>
      </c>
      <c r="KN23" s="268">
        <v>36405</v>
      </c>
      <c r="KO23" s="268">
        <v>150769</v>
      </c>
      <c r="KP23" s="268">
        <v>0.69559000000000004</v>
      </c>
      <c r="KQ23" s="268">
        <v>4500</v>
      </c>
      <c r="KR23" s="268">
        <v>2.1638999999999999</v>
      </c>
      <c r="KS23" s="270">
        <v>2.1385299999999998</v>
      </c>
      <c r="KT23" s="270">
        <v>14.269600000000001</v>
      </c>
      <c r="KU23" s="270">
        <v>0</v>
      </c>
      <c r="KV23" s="270">
        <v>1.86538</v>
      </c>
      <c r="KW23" s="270">
        <v>18.273510000000002</v>
      </c>
      <c r="KX23" s="270">
        <v>12.843159999999999</v>
      </c>
      <c r="KY23" s="268">
        <v>2.22052</v>
      </c>
      <c r="KZ23" s="268">
        <v>0</v>
      </c>
      <c r="LA23" s="268">
        <v>2.8600000000000001E-3</v>
      </c>
      <c r="LB23" s="268">
        <v>0.15140000000000001</v>
      </c>
      <c r="LC23" s="268">
        <v>4.0999999999999999E-4</v>
      </c>
      <c r="LD23" s="268">
        <v>1.2239999999999999E-2</v>
      </c>
      <c r="LE23" s="268">
        <v>0.41005000000000003</v>
      </c>
      <c r="LF23" s="268">
        <v>3.4224399999999999</v>
      </c>
      <c r="LG23" s="268">
        <v>1.78833</v>
      </c>
      <c r="LH23" s="268">
        <v>0.30074000000000001</v>
      </c>
      <c r="LI23" s="268">
        <v>180</v>
      </c>
      <c r="LJ23" s="268">
        <v>0.49349999999999999</v>
      </c>
      <c r="LK23" s="270">
        <v>3.3502299999999998</v>
      </c>
      <c r="LL23" s="268">
        <v>134</v>
      </c>
      <c r="LM23" s="268">
        <v>79</v>
      </c>
      <c r="LN23" s="270">
        <v>17.151399999999999</v>
      </c>
      <c r="LO23" s="270">
        <v>0.95801000000000003</v>
      </c>
      <c r="LP23" s="270">
        <v>0.76141999999999999</v>
      </c>
      <c r="LQ23" s="268">
        <v>0.34316999999999998</v>
      </c>
      <c r="LR23" s="268">
        <v>1.0240000000000001E-2</v>
      </c>
      <c r="LS23" s="268">
        <v>0.35936000000000001</v>
      </c>
      <c r="LT23" s="268">
        <v>8</v>
      </c>
      <c r="LU23" s="268">
        <v>8</v>
      </c>
      <c r="LV23" s="268">
        <v>0.42499999999999999</v>
      </c>
      <c r="LW23" s="268">
        <v>5537</v>
      </c>
      <c r="LX23" s="268">
        <v>27.040150000000001</v>
      </c>
      <c r="LY23" s="268">
        <v>13030</v>
      </c>
      <c r="LZ23" s="268">
        <v>15.15117</v>
      </c>
      <c r="MA23" s="268">
        <v>11.492100000000001</v>
      </c>
      <c r="MB23" s="268">
        <v>0.56032000000000004</v>
      </c>
      <c r="MC23" s="268">
        <v>7301</v>
      </c>
      <c r="MD23" s="268">
        <v>1.4376199999999999</v>
      </c>
      <c r="ME23" s="270">
        <v>0.2636</v>
      </c>
      <c r="MF23" s="268">
        <v>0.61099000000000003</v>
      </c>
      <c r="MG23" s="268">
        <v>13.44032</v>
      </c>
      <c r="MH23" s="268">
        <v>1.84561</v>
      </c>
      <c r="MI23" s="270">
        <v>4.7193399999999999</v>
      </c>
      <c r="MJ23" s="268">
        <v>40.157049999999998</v>
      </c>
      <c r="MK23" s="270">
        <v>37425</v>
      </c>
      <c r="ML23" s="270">
        <v>27144</v>
      </c>
      <c r="MM23" s="268">
        <v>0.22217999999999999</v>
      </c>
      <c r="MN23" s="268">
        <v>0.16852</v>
      </c>
      <c r="MO23" s="268">
        <v>9.443E-2</v>
      </c>
      <c r="MP23" s="268">
        <v>6.6299999999999996E-3</v>
      </c>
      <c r="MQ23" s="268">
        <v>5.0299999999999997E-3</v>
      </c>
      <c r="MR23" s="268">
        <v>2.82E-3</v>
      </c>
      <c r="MS23" s="269">
        <v>0.2414665</v>
      </c>
      <c r="MT23" s="269">
        <v>0.1236324</v>
      </c>
      <c r="MU23" s="269">
        <v>0.87636760000000002</v>
      </c>
      <c r="MV23" s="269">
        <v>0.27469549999999998</v>
      </c>
      <c r="MW23" s="269">
        <v>0.72530450000000002</v>
      </c>
      <c r="MX23" s="269">
        <v>5.5856299999999998E-2</v>
      </c>
      <c r="MY23" s="269">
        <v>2.0601999999999999E-3</v>
      </c>
      <c r="MZ23" s="269">
        <v>0.20569499999999999</v>
      </c>
      <c r="NA23" s="269">
        <v>9.4018000000000001E-3</v>
      </c>
      <c r="NB23" s="269">
        <v>0.1953326</v>
      </c>
      <c r="NC23" s="269">
        <v>4.4394200000000002E-2</v>
      </c>
      <c r="ND23" s="269">
        <v>0.54311609999999999</v>
      </c>
      <c r="NE23" s="269">
        <v>0.74881120000000001</v>
      </c>
      <c r="NF23" s="269">
        <v>0</v>
      </c>
      <c r="NG23" s="269">
        <v>0.78089019999999998</v>
      </c>
      <c r="NH23" s="269">
        <v>0.10208100000000001</v>
      </c>
      <c r="NI23" s="269">
        <v>0.11702890000000001</v>
      </c>
      <c r="NJ23" s="270">
        <v>10280</v>
      </c>
      <c r="NK23" s="268">
        <v>4.3426</v>
      </c>
      <c r="NL23" s="268">
        <v>23570</v>
      </c>
      <c r="NM23" s="268">
        <v>97612</v>
      </c>
      <c r="NN23" s="268">
        <v>2914</v>
      </c>
      <c r="NO23" s="269">
        <v>0.79479429999999995</v>
      </c>
      <c r="NP23" s="269">
        <v>3.6884599999999997E-2</v>
      </c>
      <c r="NQ23" s="269">
        <v>0.1683211</v>
      </c>
      <c r="NR23" s="268">
        <v>0.16581000000000001</v>
      </c>
      <c r="NS23" s="268">
        <v>0.43780999999999998</v>
      </c>
      <c r="NT23" s="268">
        <v>0.12026000000000001</v>
      </c>
      <c r="NU23" s="268">
        <v>43</v>
      </c>
      <c r="NV23" s="268">
        <v>2.02854</v>
      </c>
      <c r="NW23" s="268">
        <v>9</v>
      </c>
      <c r="NX23" s="268">
        <v>1.6122700000000001</v>
      </c>
      <c r="NY23" s="268">
        <v>9.0060000000000001E-2</v>
      </c>
      <c r="NZ23" s="268">
        <v>8.4529999999999994E-2</v>
      </c>
    </row>
    <row r="24" spans="1:390" ht="15" x14ac:dyDescent="0.25">
      <c r="A24" s="3" t="s">
        <v>2817</v>
      </c>
      <c r="B24" s="55" t="s">
        <v>4650</v>
      </c>
      <c r="C24" s="55" t="s">
        <v>4524</v>
      </c>
      <c r="D24" s="55" t="s">
        <v>4525</v>
      </c>
      <c r="E24" s="55" t="s">
        <v>3414</v>
      </c>
      <c r="F24" s="55" t="s">
        <v>4524</v>
      </c>
      <c r="G24" s="55" t="s">
        <v>1964</v>
      </c>
      <c r="H24" s="55" t="s">
        <v>435</v>
      </c>
      <c r="I24" s="55" t="s">
        <v>416</v>
      </c>
      <c r="J24" s="55" t="s">
        <v>493</v>
      </c>
      <c r="K24" s="55" t="s">
        <v>499</v>
      </c>
      <c r="L24" s="55" t="s">
        <v>4527</v>
      </c>
      <c r="M24" s="55" t="s">
        <v>505</v>
      </c>
      <c r="N24" s="55" t="s">
        <v>2303</v>
      </c>
      <c r="O24" s="268">
        <v>331279</v>
      </c>
      <c r="P24" s="55" t="s">
        <v>503</v>
      </c>
      <c r="Q24" s="268">
        <v>4050</v>
      </c>
      <c r="R24" s="268">
        <v>609</v>
      </c>
      <c r="S24" s="268">
        <v>17260</v>
      </c>
      <c r="T24" s="268">
        <v>119911</v>
      </c>
      <c r="U24" s="268">
        <v>649</v>
      </c>
      <c r="V24" s="268">
        <v>73</v>
      </c>
      <c r="W24" s="268">
        <v>881</v>
      </c>
      <c r="X24" s="268">
        <v>26778</v>
      </c>
      <c r="Y24" s="55" t="s">
        <v>2219</v>
      </c>
      <c r="Z24" s="55" t="s">
        <v>2284</v>
      </c>
      <c r="AA24" s="55" t="s">
        <v>3487</v>
      </c>
      <c r="AB24" s="55" t="s">
        <v>3488</v>
      </c>
      <c r="AC24" s="55" t="s">
        <v>744</v>
      </c>
      <c r="AD24" s="55" t="s">
        <v>2284</v>
      </c>
      <c r="AE24" s="55" t="s">
        <v>3487</v>
      </c>
      <c r="AF24" s="55" t="s">
        <v>3488</v>
      </c>
      <c r="AG24" s="55" t="s">
        <v>1616</v>
      </c>
      <c r="AH24" s="268">
        <v>2</v>
      </c>
      <c r="AI24" s="55" t="s">
        <v>2135</v>
      </c>
      <c r="AJ24" s="55" t="s">
        <v>2153</v>
      </c>
      <c r="AK24" s="55" t="s">
        <v>2397</v>
      </c>
      <c r="AL24" s="55" t="s">
        <v>2469</v>
      </c>
      <c r="AM24" s="55" t="s">
        <v>2546</v>
      </c>
      <c r="AN24" s="55" t="s">
        <v>2620</v>
      </c>
      <c r="AO24" s="55" t="s">
        <v>2677</v>
      </c>
      <c r="AP24" s="55" t="s">
        <v>2697</v>
      </c>
      <c r="AQ24" s="55" t="s">
        <v>2469</v>
      </c>
      <c r="AR24" s="55" t="s">
        <v>2546</v>
      </c>
      <c r="AS24" s="55" t="s">
        <v>2727</v>
      </c>
      <c r="AT24" s="55" t="s">
        <v>1480</v>
      </c>
      <c r="AU24" s="55" t="s">
        <v>4529</v>
      </c>
      <c r="AV24" s="55" t="s">
        <v>4529</v>
      </c>
      <c r="AW24" s="55" t="s">
        <v>4529</v>
      </c>
      <c r="AX24" s="55" t="s">
        <v>4530</v>
      </c>
      <c r="AY24" s="55" t="s">
        <v>4531</v>
      </c>
      <c r="AZ24" s="55" t="s">
        <v>554</v>
      </c>
      <c r="BA24" s="55" t="s">
        <v>554</v>
      </c>
      <c r="BB24" s="268">
        <v>1</v>
      </c>
      <c r="BC24" s="268">
        <v>8</v>
      </c>
      <c r="BD24" s="268">
        <v>0</v>
      </c>
      <c r="BE24" s="268">
        <v>1</v>
      </c>
      <c r="BF24" s="268">
        <v>10</v>
      </c>
      <c r="BG24" s="55" t="s">
        <v>3403</v>
      </c>
      <c r="BH24" s="268">
        <v>30108</v>
      </c>
      <c r="BI24" s="268">
        <v>43</v>
      </c>
      <c r="BJ24" s="268">
        <v>0</v>
      </c>
      <c r="BK24" s="268">
        <v>43</v>
      </c>
      <c r="BL24" s="268">
        <v>143.63</v>
      </c>
      <c r="BM24" s="268">
        <v>186.63</v>
      </c>
      <c r="BN24" s="269">
        <v>0.23040240000000001</v>
      </c>
      <c r="BO24" s="270">
        <v>102251</v>
      </c>
      <c r="BP24" s="55" t="s">
        <v>3489</v>
      </c>
      <c r="BQ24" s="55" t="s">
        <v>3407</v>
      </c>
      <c r="BR24" s="270">
        <v>37025</v>
      </c>
      <c r="BS24" s="270">
        <v>11.27</v>
      </c>
      <c r="BT24" s="270">
        <v>12.89</v>
      </c>
      <c r="BU24" s="270">
        <v>15.5</v>
      </c>
      <c r="BV24" s="270">
        <v>10810245</v>
      </c>
      <c r="BW24" s="270">
        <v>0</v>
      </c>
      <c r="BX24" s="270">
        <v>10011764</v>
      </c>
      <c r="BY24" s="270">
        <v>10011764</v>
      </c>
      <c r="BZ24" s="270">
        <v>306480</v>
      </c>
      <c r="CA24" s="270">
        <v>153012</v>
      </c>
      <c r="CB24" s="270">
        <v>459492</v>
      </c>
      <c r="CC24" s="270">
        <v>27000</v>
      </c>
      <c r="CD24" s="270">
        <v>200000</v>
      </c>
      <c r="CE24" s="270">
        <v>227000</v>
      </c>
      <c r="CF24" s="270">
        <v>111989</v>
      </c>
      <c r="CG24" s="272">
        <v>2.2949000000000001E-2</v>
      </c>
      <c r="CH24" s="270">
        <v>6053966</v>
      </c>
      <c r="CI24" s="270">
        <v>1886775</v>
      </c>
      <c r="CJ24" s="270">
        <v>7940741</v>
      </c>
      <c r="CK24" s="270">
        <v>815167</v>
      </c>
      <c r="CL24" s="270">
        <v>252556</v>
      </c>
      <c r="CM24" s="270">
        <v>26757</v>
      </c>
      <c r="CN24" s="270">
        <v>1094480</v>
      </c>
      <c r="CO24" s="270">
        <v>1249668</v>
      </c>
      <c r="CP24" s="270">
        <v>10284889</v>
      </c>
      <c r="CQ24" s="279">
        <v>248084</v>
      </c>
      <c r="CR24" s="270">
        <v>0</v>
      </c>
      <c r="CS24" s="270">
        <v>0</v>
      </c>
      <c r="CT24" s="270">
        <v>0</v>
      </c>
      <c r="CU24" s="270">
        <v>0</v>
      </c>
      <c r="CV24" s="270">
        <v>0</v>
      </c>
      <c r="CW24" s="270">
        <v>0</v>
      </c>
      <c r="CX24" s="288">
        <v>614254</v>
      </c>
      <c r="CY24" s="44">
        <v>123070</v>
      </c>
      <c r="CZ24" s="44">
        <v>144924</v>
      </c>
      <c r="DA24" s="44">
        <v>267994</v>
      </c>
      <c r="DB24" s="44">
        <v>130338</v>
      </c>
      <c r="DC24" s="44">
        <v>58916</v>
      </c>
      <c r="DD24" s="44">
        <v>189254</v>
      </c>
      <c r="DE24" s="44">
        <v>32554</v>
      </c>
      <c r="DF24" s="291" t="s">
        <v>3403</v>
      </c>
      <c r="DG24" s="44">
        <v>32554</v>
      </c>
      <c r="DH24" s="44">
        <v>489802</v>
      </c>
      <c r="DI24" s="55" t="s">
        <v>3403</v>
      </c>
      <c r="DJ24" s="268">
        <v>489802</v>
      </c>
      <c r="DK24" s="268">
        <v>11788</v>
      </c>
      <c r="DL24" s="268">
        <v>726</v>
      </c>
      <c r="DM24" s="268">
        <v>26488</v>
      </c>
      <c r="DN24" s="268">
        <v>26752</v>
      </c>
      <c r="DO24" s="268">
        <v>1</v>
      </c>
      <c r="DP24" s="268">
        <v>16</v>
      </c>
      <c r="DQ24" s="268">
        <v>67</v>
      </c>
      <c r="DR24" s="268">
        <v>83</v>
      </c>
      <c r="DS24" s="268">
        <v>102</v>
      </c>
      <c r="DT24" s="268">
        <v>28215</v>
      </c>
      <c r="DU24" s="55" t="s">
        <v>3403</v>
      </c>
      <c r="DV24" s="268">
        <v>14117</v>
      </c>
      <c r="DW24" s="268">
        <v>408</v>
      </c>
      <c r="DX24" s="268">
        <v>42740</v>
      </c>
      <c r="DY24" s="268">
        <v>1920</v>
      </c>
      <c r="DZ24" s="55" t="s">
        <v>3403</v>
      </c>
      <c r="EA24" s="268">
        <v>9608</v>
      </c>
      <c r="EB24" s="268">
        <v>3451</v>
      </c>
      <c r="EC24" s="268">
        <v>14979</v>
      </c>
      <c r="ED24" s="268">
        <v>563</v>
      </c>
      <c r="EE24" s="268">
        <v>230</v>
      </c>
      <c r="EF24" s="268">
        <v>0</v>
      </c>
      <c r="EG24" s="268">
        <v>793</v>
      </c>
      <c r="EH24" s="269">
        <v>4.4843000000000001E-2</v>
      </c>
      <c r="EI24" s="269">
        <v>1.1819000000000001E-3</v>
      </c>
      <c r="EJ24" s="269">
        <v>9.5423099999999997E-2</v>
      </c>
      <c r="EK24" s="269">
        <v>0</v>
      </c>
      <c r="EL24" s="269">
        <v>6.9580299999999998E-2</v>
      </c>
      <c r="EM24" s="269">
        <v>1.351E-4</v>
      </c>
      <c r="EN24" s="269">
        <v>0.79739329999999997</v>
      </c>
      <c r="EO24" s="269">
        <v>6.7507899999999996E-2</v>
      </c>
      <c r="EP24" s="269">
        <v>0.52633350000000001</v>
      </c>
      <c r="EQ24" s="268">
        <v>305</v>
      </c>
      <c r="ER24" s="281">
        <v>1502707</v>
      </c>
      <c r="ES24" s="281">
        <v>790925</v>
      </c>
      <c r="ET24" s="268">
        <v>391462</v>
      </c>
      <c r="EU24" s="268">
        <v>261965</v>
      </c>
      <c r="EV24" s="268">
        <v>653427</v>
      </c>
      <c r="EW24" s="268">
        <v>126559</v>
      </c>
      <c r="EX24" s="55" t="s">
        <v>3403</v>
      </c>
      <c r="EY24" s="268">
        <v>126559</v>
      </c>
      <c r="EZ24" s="268">
        <v>527756</v>
      </c>
      <c r="FA24" s="268">
        <v>136610</v>
      </c>
      <c r="FB24" s="268">
        <v>664366</v>
      </c>
      <c r="FC24" s="268">
        <v>1444352</v>
      </c>
      <c r="FD24" s="271">
        <v>1821601</v>
      </c>
      <c r="FE24" s="268">
        <v>27021</v>
      </c>
      <c r="FF24" s="55" t="s">
        <v>3403</v>
      </c>
      <c r="FG24" s="268">
        <v>1471373</v>
      </c>
      <c r="FH24" s="281">
        <v>123354</v>
      </c>
      <c r="FI24" s="281">
        <v>334971</v>
      </c>
      <c r="FJ24" s="55" t="s">
        <v>3403</v>
      </c>
      <c r="FK24" s="268">
        <v>458325</v>
      </c>
      <c r="FL24" s="268">
        <v>2920</v>
      </c>
      <c r="FM24" s="268">
        <v>166337</v>
      </c>
      <c r="FN24" s="268">
        <v>169257</v>
      </c>
      <c r="FO24" s="268">
        <v>827</v>
      </c>
      <c r="FP24" s="268">
        <v>17635</v>
      </c>
      <c r="FQ24" s="268">
        <v>18462</v>
      </c>
      <c r="FR24" s="268">
        <v>3030</v>
      </c>
      <c r="FS24" s="268">
        <v>190749</v>
      </c>
      <c r="FT24" s="268">
        <v>141816</v>
      </c>
      <c r="FU24" s="268">
        <v>228931</v>
      </c>
      <c r="FV24" s="268">
        <v>1273776</v>
      </c>
      <c r="FW24" s="55" t="s">
        <v>3403</v>
      </c>
      <c r="FX24" s="55" t="s">
        <v>3403</v>
      </c>
      <c r="FY24" s="268">
        <v>6145</v>
      </c>
      <c r="FZ24" s="268">
        <v>3</v>
      </c>
      <c r="GA24" s="268">
        <v>177987</v>
      </c>
      <c r="GB24" s="268">
        <v>11390</v>
      </c>
      <c r="GC24" s="268">
        <v>189377</v>
      </c>
      <c r="GD24" s="268">
        <v>1447152</v>
      </c>
      <c r="GE24" s="268">
        <v>3</v>
      </c>
      <c r="GF24" s="268">
        <v>0.83298000000000005</v>
      </c>
      <c r="GG24" s="268">
        <v>0.10531</v>
      </c>
      <c r="GH24" s="268">
        <v>23.868400000000001</v>
      </c>
      <c r="GI24" s="268">
        <v>27.621829999999999</v>
      </c>
      <c r="GJ24" s="268">
        <v>13.36037</v>
      </c>
      <c r="GK24" s="268">
        <v>3078</v>
      </c>
      <c r="GL24" s="268">
        <v>68540</v>
      </c>
      <c r="GM24" s="268">
        <v>919</v>
      </c>
      <c r="GN24" s="268">
        <v>26862</v>
      </c>
      <c r="GO24" s="268">
        <v>737</v>
      </c>
      <c r="GP24" s="268">
        <v>15</v>
      </c>
      <c r="GQ24" s="268">
        <v>2036</v>
      </c>
      <c r="GR24" s="268">
        <v>841</v>
      </c>
      <c r="GS24" s="268">
        <v>305</v>
      </c>
      <c r="GT24" s="268">
        <v>63</v>
      </c>
      <c r="GU24" s="268">
        <v>3997</v>
      </c>
      <c r="GV24" s="268">
        <v>9854</v>
      </c>
      <c r="GW24" s="268">
        <v>193</v>
      </c>
      <c r="GX24" s="268">
        <v>10047</v>
      </c>
      <c r="GY24" s="268">
        <v>4354</v>
      </c>
      <c r="GZ24" s="268">
        <v>1533</v>
      </c>
      <c r="HA24" s="268">
        <v>5887</v>
      </c>
      <c r="HB24" s="268">
        <v>54332</v>
      </c>
      <c r="HC24" s="268">
        <v>25136</v>
      </c>
      <c r="HD24" s="268">
        <v>79468</v>
      </c>
      <c r="HE24" s="268">
        <v>95402</v>
      </c>
      <c r="HF24" s="55" t="s">
        <v>3403</v>
      </c>
      <c r="HG24" s="55" t="s">
        <v>3403</v>
      </c>
      <c r="HH24" s="55" t="s">
        <v>3403</v>
      </c>
      <c r="HI24" s="55" t="s">
        <v>3403</v>
      </c>
      <c r="HJ24" s="55" t="s">
        <v>5026</v>
      </c>
      <c r="HK24" s="268">
        <v>8067</v>
      </c>
      <c r="HL24" s="268">
        <v>320856</v>
      </c>
      <c r="HM24" s="268">
        <v>1</v>
      </c>
      <c r="HN24" s="268">
        <v>368</v>
      </c>
      <c r="HO24" s="268">
        <v>2877</v>
      </c>
      <c r="HP24" s="268">
        <v>752</v>
      </c>
      <c r="HQ24" s="268">
        <v>8152</v>
      </c>
      <c r="HR24" s="268">
        <v>64313</v>
      </c>
      <c r="HS24" s="268">
        <v>1776</v>
      </c>
      <c r="HT24" s="268">
        <v>358</v>
      </c>
      <c r="HU24" s="268">
        <v>211</v>
      </c>
      <c r="HV24" s="268">
        <v>521</v>
      </c>
      <c r="HW24" s="268">
        <v>430451</v>
      </c>
      <c r="HX24" s="268">
        <v>1</v>
      </c>
      <c r="HY24" s="268">
        <v>1321257</v>
      </c>
      <c r="HZ24" s="268">
        <v>184102</v>
      </c>
      <c r="IA24" s="55" t="s">
        <v>1616</v>
      </c>
      <c r="IB24" s="55" t="s">
        <v>2219</v>
      </c>
      <c r="IC24" s="55" t="s">
        <v>2284</v>
      </c>
      <c r="ID24" s="55" t="s">
        <v>3487</v>
      </c>
      <c r="IE24" s="55" t="s">
        <v>3488</v>
      </c>
      <c r="IF24" s="55" t="s">
        <v>2219</v>
      </c>
      <c r="IG24" s="55" t="s">
        <v>2284</v>
      </c>
      <c r="IH24" s="55" t="s">
        <v>3487</v>
      </c>
      <c r="II24" s="55" t="s">
        <v>4651</v>
      </c>
      <c r="IJ24" s="55" t="s">
        <v>2153</v>
      </c>
      <c r="IK24" s="55" t="s">
        <v>4652</v>
      </c>
      <c r="IL24" s="55" t="s">
        <v>4653</v>
      </c>
      <c r="IM24" s="55" t="s">
        <v>4654</v>
      </c>
      <c r="IN24" s="55" t="s">
        <v>537</v>
      </c>
      <c r="IO24" s="268">
        <v>192613</v>
      </c>
      <c r="IP24" s="268">
        <v>186.65</v>
      </c>
      <c r="IQ24" s="55" t="s">
        <v>4655</v>
      </c>
      <c r="IR24" s="268">
        <v>30108</v>
      </c>
      <c r="IS24" s="268">
        <v>468</v>
      </c>
      <c r="IT24" s="55" t="s">
        <v>2134</v>
      </c>
      <c r="IU24" s="55" t="s">
        <v>100</v>
      </c>
      <c r="IV24" s="55" t="s">
        <v>1964</v>
      </c>
      <c r="IW24" s="55" t="s">
        <v>411</v>
      </c>
      <c r="IX24" s="268">
        <v>0</v>
      </c>
      <c r="IY24" s="55" t="s">
        <v>415</v>
      </c>
      <c r="IZ24" s="55" t="s">
        <v>2276</v>
      </c>
      <c r="JA24" s="55" t="s">
        <v>2328</v>
      </c>
      <c r="JB24" s="55" t="s">
        <v>503</v>
      </c>
      <c r="JC24" s="270">
        <v>6.8442400000000001</v>
      </c>
      <c r="JD24" s="270">
        <v>5.2842900000000004</v>
      </c>
      <c r="JE24" s="270">
        <v>0.72833999999999999</v>
      </c>
      <c r="JF24" s="270">
        <v>54.309069999999998</v>
      </c>
      <c r="JG24" s="270">
        <v>41.930860000000003</v>
      </c>
      <c r="JH24" s="270">
        <v>5.7793700000000001</v>
      </c>
      <c r="JI24" s="270">
        <v>7.1069899999999997</v>
      </c>
      <c r="JJ24" s="270">
        <v>5.4871499999999997</v>
      </c>
      <c r="JK24" s="270">
        <v>0.75629999999999997</v>
      </c>
      <c r="JL24" s="270">
        <v>32.05453</v>
      </c>
      <c r="JM24" s="270">
        <v>24.748609999999999</v>
      </c>
      <c r="JN24" s="270">
        <v>3.41113</v>
      </c>
      <c r="JO24" s="270">
        <v>107.8058</v>
      </c>
      <c r="JP24" s="270">
        <v>83.234530000000007</v>
      </c>
      <c r="JQ24" s="270">
        <v>11.472300000000001</v>
      </c>
      <c r="JR24" s="270">
        <v>13.00362</v>
      </c>
      <c r="JS24" s="270">
        <v>10.039820000000001</v>
      </c>
      <c r="JT24" s="270">
        <v>1.3837999999999999</v>
      </c>
      <c r="JU24" s="268">
        <v>4.5360800000000001</v>
      </c>
      <c r="JV24" s="268">
        <v>4.3683800000000002</v>
      </c>
      <c r="JW24" s="268">
        <v>9.3781199999999991</v>
      </c>
      <c r="JX24" s="268">
        <v>1.8904099999999999</v>
      </c>
      <c r="JY24" s="268">
        <v>0.96853999999999996</v>
      </c>
      <c r="JZ24" s="268">
        <v>2.3874900000000001</v>
      </c>
      <c r="KA24" s="268">
        <v>0.57164999999999999</v>
      </c>
      <c r="KB24" s="268">
        <v>0.28798000000000001</v>
      </c>
      <c r="KC24" s="268">
        <v>5.3600000000000002E-3</v>
      </c>
      <c r="KD24" s="268">
        <v>1.08E-3</v>
      </c>
      <c r="KE24" s="268">
        <v>1.2993600000000001</v>
      </c>
      <c r="KF24" s="268">
        <v>3.0329999999999999E-2</v>
      </c>
      <c r="KG24" s="268">
        <v>0.23988000000000001</v>
      </c>
      <c r="KH24" s="268">
        <v>1719</v>
      </c>
      <c r="KI24" s="268">
        <v>7461</v>
      </c>
      <c r="KJ24" s="268">
        <v>7461</v>
      </c>
      <c r="KK24" s="268">
        <v>7754</v>
      </c>
      <c r="KL24" s="268">
        <v>33654</v>
      </c>
      <c r="KM24" s="268">
        <v>33654</v>
      </c>
      <c r="KN24" s="268">
        <v>34946</v>
      </c>
      <c r="KO24" s="268">
        <v>34946</v>
      </c>
      <c r="KP24" s="268">
        <v>2.4463900000000001</v>
      </c>
      <c r="KQ24" s="268">
        <v>8051</v>
      </c>
      <c r="KR24" s="268">
        <v>3.8710599999999999</v>
      </c>
      <c r="KS24" s="270">
        <v>1.3870199999999999</v>
      </c>
      <c r="KT24" s="270">
        <v>30.221550000000001</v>
      </c>
      <c r="KU24" s="270">
        <v>0.68522000000000005</v>
      </c>
      <c r="KV24" s="270">
        <v>0.33805000000000002</v>
      </c>
      <c r="KW24" s="270">
        <v>32.63185</v>
      </c>
      <c r="KX24" s="270">
        <v>23.969950000000001</v>
      </c>
      <c r="KY24" s="268">
        <v>1.85419</v>
      </c>
      <c r="KZ24" s="268">
        <v>0</v>
      </c>
      <c r="LA24" s="268">
        <v>2.1900000000000001E-3</v>
      </c>
      <c r="LB24" s="268">
        <v>0.12902</v>
      </c>
      <c r="LC24" s="268">
        <v>2.5000000000000001E-4</v>
      </c>
      <c r="LD24" s="268">
        <v>0.22706000000000001</v>
      </c>
      <c r="LE24" s="268">
        <v>0.98548999999999998</v>
      </c>
      <c r="LF24" s="268">
        <v>3.8336199999999998</v>
      </c>
      <c r="LG24" s="268">
        <v>1.4785200000000001</v>
      </c>
      <c r="LH24" s="268">
        <v>0.43356</v>
      </c>
      <c r="LI24" s="268">
        <v>225</v>
      </c>
      <c r="LJ24" s="268">
        <v>0.43828</v>
      </c>
      <c r="LK24" s="270">
        <v>3.7722500000000001</v>
      </c>
      <c r="LL24" s="268">
        <v>218</v>
      </c>
      <c r="LM24" s="268">
        <v>145</v>
      </c>
      <c r="LN24" s="270">
        <v>31.045999999999999</v>
      </c>
      <c r="LO24" s="270">
        <v>3.3037999999999998</v>
      </c>
      <c r="LP24" s="270">
        <v>2.4606699999999999</v>
      </c>
      <c r="LQ24" s="268">
        <v>0.56335999999999997</v>
      </c>
      <c r="LR24" s="268">
        <v>0.1298</v>
      </c>
      <c r="LS24" s="268">
        <v>0.75843000000000005</v>
      </c>
      <c r="LT24" s="268">
        <v>34</v>
      </c>
      <c r="LU24" s="268">
        <v>6</v>
      </c>
      <c r="LV24" s="268">
        <v>1.0383899999999999</v>
      </c>
      <c r="LW24" s="268">
        <v>28898</v>
      </c>
      <c r="LX24" s="268">
        <v>48.065359999999998</v>
      </c>
      <c r="LY24" s="268">
        <v>27829</v>
      </c>
      <c r="LZ24" s="268">
        <v>10.656840000000001</v>
      </c>
      <c r="MA24" s="268">
        <v>49.910559999999997</v>
      </c>
      <c r="MB24" s="268">
        <v>0.22172</v>
      </c>
      <c r="MC24" s="268">
        <v>6170</v>
      </c>
      <c r="MD24" s="268">
        <v>0.40876000000000001</v>
      </c>
      <c r="ME24" s="270">
        <v>0.75629999999999997</v>
      </c>
      <c r="MF24" s="268">
        <v>0.42446</v>
      </c>
      <c r="MG24" s="268">
        <v>9.0884099999999997</v>
      </c>
      <c r="MH24" s="268">
        <v>7.9349999999999996</v>
      </c>
      <c r="MI24" s="270">
        <v>7.1069899999999997</v>
      </c>
      <c r="MJ24" s="268">
        <v>57.9</v>
      </c>
      <c r="MK24" s="270">
        <v>42548</v>
      </c>
      <c r="ML24" s="270">
        <v>32438</v>
      </c>
      <c r="MM24" s="268">
        <v>0.1242</v>
      </c>
      <c r="MN24" s="268">
        <v>0.58165999999999995</v>
      </c>
      <c r="MO24" s="268">
        <v>0.12895999999999999</v>
      </c>
      <c r="MP24" s="268">
        <v>2.862E-2</v>
      </c>
      <c r="MQ24" s="268">
        <v>0.13402</v>
      </c>
      <c r="MR24" s="268">
        <v>2.971E-2</v>
      </c>
      <c r="MS24" s="269">
        <v>1</v>
      </c>
      <c r="MT24" s="269">
        <v>0.23040240000000001</v>
      </c>
      <c r="MU24" s="269">
        <v>0.76959759999999999</v>
      </c>
      <c r="MV24" s="269">
        <v>0.23760690000000001</v>
      </c>
      <c r="MW24" s="269">
        <v>0.76239310000000005</v>
      </c>
      <c r="MX24" s="269">
        <v>0.10641630000000001</v>
      </c>
      <c r="MY24" s="269">
        <v>2.4556000000000001E-2</v>
      </c>
      <c r="MZ24" s="269">
        <v>0.18345120000000001</v>
      </c>
      <c r="NA24" s="269">
        <v>2.6015999999999999E-3</v>
      </c>
      <c r="NB24" s="269">
        <v>0.12150519999999999</v>
      </c>
      <c r="NC24" s="269">
        <v>7.9258700000000001E-2</v>
      </c>
      <c r="ND24" s="269">
        <v>0.58862729999999996</v>
      </c>
      <c r="NE24" s="269">
        <v>0.77207840000000005</v>
      </c>
      <c r="NF24" s="269">
        <v>2.0998599999999999E-2</v>
      </c>
      <c r="NG24" s="269">
        <v>0.92613659999999998</v>
      </c>
      <c r="NH24" s="269">
        <v>1.0359500000000001E-2</v>
      </c>
      <c r="NI24" s="269">
        <v>4.25052E-2</v>
      </c>
      <c r="NJ24" s="270">
        <v>10109</v>
      </c>
      <c r="NK24" s="268">
        <v>7.6416500000000003</v>
      </c>
      <c r="NL24" s="268">
        <v>7704</v>
      </c>
      <c r="NM24" s="268">
        <v>7704</v>
      </c>
      <c r="NN24" s="268">
        <v>1775</v>
      </c>
      <c r="NO24" s="269">
        <v>0.74479839999999997</v>
      </c>
      <c r="NP24" s="269">
        <v>0.2307543</v>
      </c>
      <c r="NQ24" s="269">
        <v>2.4447199999999999E-2</v>
      </c>
      <c r="NR24" s="268">
        <v>0.24822</v>
      </c>
      <c r="NS24" s="268">
        <v>0.79644000000000004</v>
      </c>
      <c r="NT24" s="268">
        <v>0.18923999999999999</v>
      </c>
      <c r="NU24" s="268">
        <v>5</v>
      </c>
      <c r="NV24" s="268">
        <v>1.8434299999999999</v>
      </c>
      <c r="NW24" s="268">
        <v>56</v>
      </c>
      <c r="NX24" s="268">
        <v>1.3729899999999999</v>
      </c>
      <c r="NY24" s="268">
        <v>0.14610999999999999</v>
      </c>
      <c r="NZ24" s="268">
        <v>0.13900999999999999</v>
      </c>
    </row>
    <row r="25" spans="1:390" ht="15" x14ac:dyDescent="0.25">
      <c r="A25" s="3" t="s">
        <v>2818</v>
      </c>
      <c r="B25" s="55" t="s">
        <v>4656</v>
      </c>
      <c r="C25" s="55" t="s">
        <v>4524</v>
      </c>
      <c r="D25" s="55" t="s">
        <v>4525</v>
      </c>
      <c r="E25" s="55" t="s">
        <v>3414</v>
      </c>
      <c r="F25" s="55" t="s">
        <v>4524</v>
      </c>
      <c r="G25" s="55" t="s">
        <v>1966</v>
      </c>
      <c r="H25" s="55" t="s">
        <v>436</v>
      </c>
      <c r="I25" s="55" t="s">
        <v>416</v>
      </c>
      <c r="J25" s="55" t="s">
        <v>493</v>
      </c>
      <c r="K25" s="55" t="s">
        <v>499</v>
      </c>
      <c r="L25" s="55" t="s">
        <v>4527</v>
      </c>
      <c r="M25" s="55" t="s">
        <v>508</v>
      </c>
      <c r="N25" s="55" t="s">
        <v>2303</v>
      </c>
      <c r="O25" s="268">
        <v>158179</v>
      </c>
      <c r="P25" s="55" t="s">
        <v>503</v>
      </c>
      <c r="Q25" s="268">
        <v>1145</v>
      </c>
      <c r="R25" s="268">
        <v>199</v>
      </c>
      <c r="S25" s="268">
        <v>6958</v>
      </c>
      <c r="T25" s="268">
        <v>46490</v>
      </c>
      <c r="U25" s="268">
        <v>324</v>
      </c>
      <c r="V25" s="268">
        <v>67</v>
      </c>
      <c r="W25" s="268">
        <v>867</v>
      </c>
      <c r="X25" s="268">
        <v>7052</v>
      </c>
      <c r="Y25" s="55" t="s">
        <v>2220</v>
      </c>
      <c r="Z25" s="55" t="s">
        <v>2341</v>
      </c>
      <c r="AA25" s="55" t="s">
        <v>3490</v>
      </c>
      <c r="AB25" s="55" t="s">
        <v>3403</v>
      </c>
      <c r="AC25" s="55" t="s">
        <v>2220</v>
      </c>
      <c r="AD25" s="55" t="s">
        <v>2341</v>
      </c>
      <c r="AE25" s="55" t="s">
        <v>3490</v>
      </c>
      <c r="AF25" s="55" t="s">
        <v>3403</v>
      </c>
      <c r="AG25" s="55" t="s">
        <v>1968</v>
      </c>
      <c r="AH25" s="268">
        <v>2</v>
      </c>
      <c r="AI25" s="55" t="s">
        <v>2135</v>
      </c>
      <c r="AJ25" s="55" t="s">
        <v>2154</v>
      </c>
      <c r="AK25" s="55" t="s">
        <v>2398</v>
      </c>
      <c r="AL25" s="55" t="s">
        <v>2470</v>
      </c>
      <c r="AM25" s="55" t="s">
        <v>2547</v>
      </c>
      <c r="AN25" s="55" t="s">
        <v>2621</v>
      </c>
      <c r="AO25" s="55" t="s">
        <v>2678</v>
      </c>
      <c r="AP25" s="55" t="s">
        <v>4657</v>
      </c>
      <c r="AQ25" s="55" t="s">
        <v>2712</v>
      </c>
      <c r="AR25" s="55" t="s">
        <v>2547</v>
      </c>
      <c r="AS25" s="55" t="s">
        <v>2728</v>
      </c>
      <c r="AT25" s="55" t="s">
        <v>3491</v>
      </c>
      <c r="AU25" s="55" t="s">
        <v>4529</v>
      </c>
      <c r="AV25" s="55" t="s">
        <v>4529</v>
      </c>
      <c r="AW25" s="55" t="s">
        <v>4529</v>
      </c>
      <c r="AX25" s="55" t="s">
        <v>4530</v>
      </c>
      <c r="AY25" s="55" t="s">
        <v>4531</v>
      </c>
      <c r="AZ25" s="55" t="s">
        <v>554</v>
      </c>
      <c r="BA25" s="55" t="s">
        <v>554</v>
      </c>
      <c r="BB25" s="268">
        <v>1</v>
      </c>
      <c r="BC25" s="268">
        <v>4</v>
      </c>
      <c r="BD25" s="268">
        <v>1</v>
      </c>
      <c r="BE25" s="268">
        <v>0</v>
      </c>
      <c r="BF25" s="268">
        <v>6</v>
      </c>
      <c r="BG25" s="55" t="s">
        <v>3403</v>
      </c>
      <c r="BH25" s="268">
        <v>16068</v>
      </c>
      <c r="BI25" s="268">
        <v>7.5</v>
      </c>
      <c r="BJ25" s="268">
        <v>0</v>
      </c>
      <c r="BK25" s="268">
        <v>7.5</v>
      </c>
      <c r="BL25" s="268">
        <v>51.99</v>
      </c>
      <c r="BM25" s="268">
        <v>59.49</v>
      </c>
      <c r="BN25" s="269">
        <v>0.12607160000000001</v>
      </c>
      <c r="BO25" s="270">
        <v>69011</v>
      </c>
      <c r="BP25" s="55" t="s">
        <v>3492</v>
      </c>
      <c r="BQ25" s="55" t="s">
        <v>3493</v>
      </c>
      <c r="BR25" s="270">
        <v>38884</v>
      </c>
      <c r="BS25" s="270">
        <v>11.87</v>
      </c>
      <c r="BT25" s="270">
        <v>12.49</v>
      </c>
      <c r="BU25" s="270">
        <v>15.21</v>
      </c>
      <c r="BV25" s="270">
        <v>3378253</v>
      </c>
      <c r="BW25" s="270">
        <v>0</v>
      </c>
      <c r="BX25" s="270">
        <v>3095508</v>
      </c>
      <c r="BY25" s="270">
        <v>3095508</v>
      </c>
      <c r="BZ25" s="270">
        <v>183947</v>
      </c>
      <c r="CA25" s="270">
        <v>0</v>
      </c>
      <c r="CB25" s="270">
        <v>183947</v>
      </c>
      <c r="CC25" s="270">
        <v>0</v>
      </c>
      <c r="CD25" s="270">
        <v>0</v>
      </c>
      <c r="CE25" s="270">
        <v>0</v>
      </c>
      <c r="CF25" s="270">
        <v>98798</v>
      </c>
      <c r="CG25" s="272">
        <v>3.4656399999999997E-2</v>
      </c>
      <c r="CH25" s="270">
        <v>1675977</v>
      </c>
      <c r="CI25" s="270">
        <v>582950</v>
      </c>
      <c r="CJ25" s="270">
        <v>2258927</v>
      </c>
      <c r="CK25" s="270">
        <v>242372</v>
      </c>
      <c r="CL25" s="270">
        <v>19878</v>
      </c>
      <c r="CM25" s="270">
        <v>11000</v>
      </c>
      <c r="CN25" s="270">
        <v>273250</v>
      </c>
      <c r="CO25" s="270">
        <v>846076</v>
      </c>
      <c r="CP25" s="270">
        <v>3378253</v>
      </c>
      <c r="CQ25" s="279">
        <v>117078</v>
      </c>
      <c r="CR25" s="270">
        <v>29641</v>
      </c>
      <c r="CS25" s="270">
        <v>0</v>
      </c>
      <c r="CT25" s="270">
        <v>0</v>
      </c>
      <c r="CU25" s="270">
        <v>0</v>
      </c>
      <c r="CV25" s="270">
        <v>29641</v>
      </c>
      <c r="CW25" s="270">
        <v>3407894</v>
      </c>
      <c r="CX25" s="288">
        <v>426592</v>
      </c>
      <c r="CY25" s="44">
        <v>108041</v>
      </c>
      <c r="CZ25" s="44">
        <v>109882</v>
      </c>
      <c r="DA25" s="44">
        <v>217923</v>
      </c>
      <c r="DB25" s="44">
        <v>66501</v>
      </c>
      <c r="DC25" s="44">
        <v>26325</v>
      </c>
      <c r="DD25" s="44">
        <v>92826</v>
      </c>
      <c r="DE25" s="44">
        <v>15393</v>
      </c>
      <c r="DF25" s="44">
        <v>4453</v>
      </c>
      <c r="DG25" s="44">
        <v>19846</v>
      </c>
      <c r="DH25" s="44">
        <v>330595</v>
      </c>
      <c r="DI25" s="55" t="s">
        <v>3403</v>
      </c>
      <c r="DJ25" s="268">
        <v>330595</v>
      </c>
      <c r="DK25" s="268">
        <v>2257</v>
      </c>
      <c r="DL25" s="268">
        <v>1618</v>
      </c>
      <c r="DM25" s="268">
        <v>15715</v>
      </c>
      <c r="DN25" s="268">
        <v>18449</v>
      </c>
      <c r="DO25" s="268">
        <v>264</v>
      </c>
      <c r="DP25" s="268">
        <v>22</v>
      </c>
      <c r="DQ25" s="268">
        <v>67</v>
      </c>
      <c r="DR25" s="268">
        <v>89</v>
      </c>
      <c r="DS25" s="268">
        <v>59</v>
      </c>
      <c r="DT25" s="268">
        <v>28215</v>
      </c>
      <c r="DU25" s="55" t="s">
        <v>3403</v>
      </c>
      <c r="DV25" s="268">
        <v>14117</v>
      </c>
      <c r="DW25" s="268">
        <v>2493</v>
      </c>
      <c r="DX25" s="268">
        <v>44825</v>
      </c>
      <c r="DY25" s="268">
        <v>1920</v>
      </c>
      <c r="DZ25" s="55" t="s">
        <v>3403</v>
      </c>
      <c r="EA25" s="268">
        <v>9608</v>
      </c>
      <c r="EB25" s="268">
        <v>278</v>
      </c>
      <c r="EC25" s="268">
        <v>11806</v>
      </c>
      <c r="ED25" s="268">
        <v>563</v>
      </c>
      <c r="EE25" s="268">
        <v>230</v>
      </c>
      <c r="EF25" s="268">
        <v>122</v>
      </c>
      <c r="EG25" s="268">
        <v>915</v>
      </c>
      <c r="EH25" s="269">
        <v>4.5392299999999997E-2</v>
      </c>
      <c r="EI25" s="269">
        <v>3.7929000000000001E-3</v>
      </c>
      <c r="EJ25" s="269">
        <v>0.1350353</v>
      </c>
      <c r="EK25" s="269">
        <v>0</v>
      </c>
      <c r="EL25" s="269">
        <v>0.105077</v>
      </c>
      <c r="EM25" s="269">
        <v>2.086E-4</v>
      </c>
      <c r="EN25" s="269">
        <v>0.77496770000000004</v>
      </c>
      <c r="EO25" s="269">
        <v>6.4513600000000004E-2</v>
      </c>
      <c r="EP25" s="269">
        <v>0.30194100000000001</v>
      </c>
      <c r="EQ25" s="268">
        <v>52</v>
      </c>
      <c r="ER25" s="281">
        <v>590059</v>
      </c>
      <c r="ES25" s="281">
        <v>178163</v>
      </c>
      <c r="ET25" s="268">
        <v>203267</v>
      </c>
      <c r="EU25" s="268">
        <v>50153</v>
      </c>
      <c r="EV25" s="268">
        <v>253420</v>
      </c>
      <c r="EW25" s="268">
        <v>21860</v>
      </c>
      <c r="EX25" s="268">
        <v>2373</v>
      </c>
      <c r="EY25" s="268">
        <v>24233</v>
      </c>
      <c r="EZ25" s="268">
        <v>127542</v>
      </c>
      <c r="FA25" s="268">
        <v>26388</v>
      </c>
      <c r="FB25" s="268">
        <v>153930</v>
      </c>
      <c r="FC25" s="268">
        <v>431583</v>
      </c>
      <c r="FD25" s="271">
        <v>538353</v>
      </c>
      <c r="FE25" s="268">
        <v>2147</v>
      </c>
      <c r="FF25" s="55" t="s">
        <v>3403</v>
      </c>
      <c r="FG25" s="268">
        <v>433730</v>
      </c>
      <c r="FH25" s="281">
        <v>18720</v>
      </c>
      <c r="FI25" s="281">
        <v>104005</v>
      </c>
      <c r="FJ25" s="55" t="s">
        <v>3403</v>
      </c>
      <c r="FK25" s="268">
        <v>122725</v>
      </c>
      <c r="FL25" s="268">
        <v>303</v>
      </c>
      <c r="FM25" s="268">
        <v>22164</v>
      </c>
      <c r="FN25" s="268">
        <v>22467</v>
      </c>
      <c r="FO25" s="268">
        <v>5854</v>
      </c>
      <c r="FP25" s="268">
        <v>277</v>
      </c>
      <c r="FQ25" s="268">
        <v>6131</v>
      </c>
      <c r="FR25" s="268">
        <v>2029</v>
      </c>
      <c r="FS25" s="268">
        <v>30627</v>
      </c>
      <c r="FT25" s="268">
        <v>24851</v>
      </c>
      <c r="FU25" s="268">
        <v>183449</v>
      </c>
      <c r="FV25" s="268">
        <v>390953</v>
      </c>
      <c r="FW25" s="268">
        <v>14928</v>
      </c>
      <c r="FX25" s="268">
        <v>729</v>
      </c>
      <c r="FY25" s="268">
        <v>232</v>
      </c>
      <c r="FZ25" s="268">
        <v>3</v>
      </c>
      <c r="GA25" s="268">
        <v>60311</v>
      </c>
      <c r="GB25" s="268">
        <v>28202</v>
      </c>
      <c r="GC25" s="268">
        <v>88513</v>
      </c>
      <c r="GD25" s="268">
        <v>558898</v>
      </c>
      <c r="GE25" s="268">
        <v>1</v>
      </c>
      <c r="GF25" s="268">
        <v>0.74434999999999996</v>
      </c>
      <c r="GG25" s="268">
        <v>0.19835</v>
      </c>
      <c r="GH25" s="268">
        <v>18.329180000000001</v>
      </c>
      <c r="GI25" s="268">
        <v>23.817060000000001</v>
      </c>
      <c r="GJ25" s="268">
        <v>10.146229999999999</v>
      </c>
      <c r="GK25" s="268">
        <v>3196</v>
      </c>
      <c r="GL25" s="268">
        <v>48928</v>
      </c>
      <c r="GM25" s="268">
        <v>1060</v>
      </c>
      <c r="GN25" s="268">
        <v>29081</v>
      </c>
      <c r="GO25" s="268">
        <v>1459</v>
      </c>
      <c r="GP25" s="268">
        <v>66</v>
      </c>
      <c r="GQ25" s="268">
        <v>1596</v>
      </c>
      <c r="GR25" s="268">
        <v>842</v>
      </c>
      <c r="GS25" s="268">
        <v>141</v>
      </c>
      <c r="GT25" s="268">
        <v>152</v>
      </c>
      <c r="GU25" s="268">
        <v>4256</v>
      </c>
      <c r="GV25" s="268">
        <v>12743</v>
      </c>
      <c r="GW25" s="268">
        <v>2730</v>
      </c>
      <c r="GX25" s="268">
        <v>15473</v>
      </c>
      <c r="GY25" s="268">
        <v>1659</v>
      </c>
      <c r="GZ25" s="268">
        <v>2811</v>
      </c>
      <c r="HA25" s="268">
        <v>4470</v>
      </c>
      <c r="HB25" s="268">
        <v>34526</v>
      </c>
      <c r="HC25" s="268">
        <v>23540</v>
      </c>
      <c r="HD25" s="268">
        <v>58066</v>
      </c>
      <c r="HE25" s="268">
        <v>78009</v>
      </c>
      <c r="HF25" s="55" t="s">
        <v>3403</v>
      </c>
      <c r="HG25" s="55" t="s">
        <v>3403</v>
      </c>
      <c r="HH25" s="55" t="s">
        <v>3403</v>
      </c>
      <c r="HI25" s="55" t="s">
        <v>3403</v>
      </c>
      <c r="HJ25" s="55" t="s">
        <v>5026</v>
      </c>
      <c r="HK25" s="55" t="s">
        <v>5026</v>
      </c>
      <c r="HL25" s="268">
        <v>219508</v>
      </c>
      <c r="HM25" s="268">
        <v>1</v>
      </c>
      <c r="HN25" s="268">
        <v>293</v>
      </c>
      <c r="HO25" s="268">
        <v>2438</v>
      </c>
      <c r="HP25" s="268">
        <v>1525</v>
      </c>
      <c r="HQ25" s="268">
        <v>527</v>
      </c>
      <c r="HR25" s="268">
        <v>5965</v>
      </c>
      <c r="HS25" s="268">
        <v>3363</v>
      </c>
      <c r="HT25" s="268">
        <v>2936</v>
      </c>
      <c r="HU25" s="268">
        <v>76</v>
      </c>
      <c r="HV25" s="268">
        <v>140</v>
      </c>
      <c r="HW25" s="268">
        <v>275324</v>
      </c>
      <c r="HX25" s="268">
        <v>2</v>
      </c>
      <c r="HY25" s="268">
        <v>210980</v>
      </c>
      <c r="HZ25" s="55" t="s">
        <v>3403</v>
      </c>
      <c r="IA25" s="55" t="s">
        <v>1625</v>
      </c>
      <c r="IB25" s="55" t="s">
        <v>2220</v>
      </c>
      <c r="IC25" s="55" t="s">
        <v>2341</v>
      </c>
      <c r="ID25" s="55" t="s">
        <v>3490</v>
      </c>
      <c r="IE25" s="55" t="s">
        <v>4658</v>
      </c>
      <c r="IF25" s="55" t="s">
        <v>2220</v>
      </c>
      <c r="IG25" s="55" t="s">
        <v>2341</v>
      </c>
      <c r="IH25" s="55" t="s">
        <v>3490</v>
      </c>
      <c r="II25" s="55" t="s">
        <v>4658</v>
      </c>
      <c r="IJ25" s="55" t="s">
        <v>2154</v>
      </c>
      <c r="IK25" s="55" t="s">
        <v>4659</v>
      </c>
      <c r="IL25" s="55" t="s">
        <v>4660</v>
      </c>
      <c r="IM25" s="55" t="s">
        <v>4661</v>
      </c>
      <c r="IN25" s="55" t="s">
        <v>538</v>
      </c>
      <c r="IO25" s="268">
        <v>69384</v>
      </c>
      <c r="IP25" s="268">
        <v>56.65</v>
      </c>
      <c r="IQ25" s="55" t="s">
        <v>4662</v>
      </c>
      <c r="IR25" s="268">
        <v>16068</v>
      </c>
      <c r="IS25" s="268">
        <v>312</v>
      </c>
      <c r="IT25" s="55" t="s">
        <v>2134</v>
      </c>
      <c r="IU25" s="55" t="s">
        <v>109</v>
      </c>
      <c r="IV25" s="55" t="s">
        <v>1966</v>
      </c>
      <c r="IW25" s="55" t="s">
        <v>411</v>
      </c>
      <c r="IX25" s="268">
        <v>0</v>
      </c>
      <c r="IY25" s="55" t="s">
        <v>416</v>
      </c>
      <c r="IZ25" s="55" t="s">
        <v>2298</v>
      </c>
      <c r="JA25" s="55" t="s">
        <v>2300</v>
      </c>
      <c r="JB25" s="55" t="s">
        <v>503</v>
      </c>
      <c r="JC25" s="270">
        <v>5.7252799999999997</v>
      </c>
      <c r="JD25" s="270">
        <v>3.8283100000000001</v>
      </c>
      <c r="JE25" s="270">
        <v>0.46309</v>
      </c>
      <c r="JF25" s="270">
        <v>38.166739999999997</v>
      </c>
      <c r="JG25" s="270">
        <v>25.520849999999999</v>
      </c>
      <c r="JH25" s="270">
        <v>3.0871200000000001</v>
      </c>
      <c r="JI25" s="270">
        <v>6.0444899999999997</v>
      </c>
      <c r="JJ25" s="270">
        <v>4.0417500000000004</v>
      </c>
      <c r="JK25" s="270">
        <v>0.48891000000000001</v>
      </c>
      <c r="JL25" s="270">
        <v>15.39011</v>
      </c>
      <c r="JM25" s="270">
        <v>10.29086</v>
      </c>
      <c r="JN25" s="270">
        <v>1.2448300000000001</v>
      </c>
      <c r="JO25" s="270">
        <v>43.30594</v>
      </c>
      <c r="JP25" s="270">
        <v>28.957260000000002</v>
      </c>
      <c r="JQ25" s="270">
        <v>3.5028000000000001</v>
      </c>
      <c r="JR25" s="270">
        <v>18.961590000000001</v>
      </c>
      <c r="JS25" s="270">
        <v>12.678990000000001</v>
      </c>
      <c r="JT25" s="270">
        <v>1.5337099999999999</v>
      </c>
      <c r="JU25" s="268">
        <v>3.7303199999999999</v>
      </c>
      <c r="JV25" s="268">
        <v>3.5333299999999999</v>
      </c>
      <c r="JW25" s="268">
        <v>37.994419999999998</v>
      </c>
      <c r="JX25" s="268">
        <v>33.170270000000002</v>
      </c>
      <c r="JY25" s="268">
        <v>1.3877200000000001</v>
      </c>
      <c r="JZ25" s="268">
        <v>1.1263399999999999</v>
      </c>
      <c r="KA25" s="268">
        <v>0.55957000000000001</v>
      </c>
      <c r="KB25" s="268">
        <v>0.49317</v>
      </c>
      <c r="KC25" s="268">
        <v>2.1260000000000001E-2</v>
      </c>
      <c r="KD25" s="268">
        <v>1.856E-2</v>
      </c>
      <c r="KE25" s="268">
        <v>1.7405900000000001</v>
      </c>
      <c r="KF25" s="268">
        <v>9.7820000000000004E-2</v>
      </c>
      <c r="KG25" s="268">
        <v>0.36709000000000003</v>
      </c>
      <c r="KH25" s="268">
        <v>3689</v>
      </c>
      <c r="KI25" s="268">
        <v>29267</v>
      </c>
      <c r="KJ25" s="268">
        <v>29267</v>
      </c>
      <c r="KK25" s="268">
        <v>9394</v>
      </c>
      <c r="KL25" s="268">
        <v>74519</v>
      </c>
      <c r="KM25" s="268">
        <v>74519</v>
      </c>
      <c r="KN25" s="268">
        <v>78674</v>
      </c>
      <c r="KO25" s="268">
        <v>78674</v>
      </c>
      <c r="KP25" s="268">
        <v>1.3831899999999999</v>
      </c>
      <c r="KQ25" s="268">
        <v>9918</v>
      </c>
      <c r="KR25" s="268">
        <v>4.7685700000000004</v>
      </c>
      <c r="KS25" s="270">
        <v>1.1629</v>
      </c>
      <c r="KT25" s="270">
        <v>19.569649999999999</v>
      </c>
      <c r="KU25" s="270">
        <v>0</v>
      </c>
      <c r="KV25" s="270">
        <v>0.62460000000000004</v>
      </c>
      <c r="KW25" s="270">
        <v>21.357150000000001</v>
      </c>
      <c r="KX25" s="270">
        <v>14.28083</v>
      </c>
      <c r="KY25" s="268">
        <v>2.6968899999999998</v>
      </c>
      <c r="KZ25" s="268">
        <v>0</v>
      </c>
      <c r="LA25" s="268">
        <v>1.023E-2</v>
      </c>
      <c r="LB25" s="268">
        <v>0.28338000000000002</v>
      </c>
      <c r="LC25" s="268">
        <v>5.5999999999999995E-4</v>
      </c>
      <c r="LD25" s="268">
        <v>8.473E-2</v>
      </c>
      <c r="LE25" s="268">
        <v>0.67210000000000003</v>
      </c>
      <c r="LF25" s="268">
        <v>18.279800000000002</v>
      </c>
      <c r="LG25" s="268">
        <v>2.0900099999999999</v>
      </c>
      <c r="LH25" s="268">
        <v>0.32868000000000003</v>
      </c>
      <c r="LI25" s="268">
        <v>506</v>
      </c>
      <c r="LJ25" s="268">
        <v>1.0055000000000001</v>
      </c>
      <c r="LK25" s="270">
        <v>5.3488499999999997</v>
      </c>
      <c r="LL25" s="268">
        <v>310</v>
      </c>
      <c r="LM25" s="268">
        <v>218</v>
      </c>
      <c r="LN25" s="270">
        <v>21.357150000000001</v>
      </c>
      <c r="LO25" s="270">
        <v>1.7274700000000001</v>
      </c>
      <c r="LP25" s="270">
        <v>1.53226</v>
      </c>
      <c r="LQ25" s="268">
        <v>0.37608999999999998</v>
      </c>
      <c r="LR25" s="268">
        <v>4.7410000000000001E-2</v>
      </c>
      <c r="LS25" s="268">
        <v>0.58736999999999995</v>
      </c>
      <c r="LT25" s="268">
        <v>64</v>
      </c>
      <c r="LU25" s="268">
        <v>56</v>
      </c>
      <c r="LV25" s="268">
        <v>1.05575</v>
      </c>
      <c r="LW25" s="268">
        <v>11347</v>
      </c>
      <c r="LX25" s="268">
        <v>34.783299999999997</v>
      </c>
      <c r="LY25" s="268">
        <v>10748</v>
      </c>
      <c r="LZ25" s="268">
        <v>13.66119</v>
      </c>
      <c r="MA25" s="268">
        <v>36.722619999999999</v>
      </c>
      <c r="MB25" s="268">
        <v>0.39274999999999999</v>
      </c>
      <c r="MC25" s="268">
        <v>4221</v>
      </c>
      <c r="MD25" s="268">
        <v>0.72296000000000005</v>
      </c>
      <c r="ME25" s="270">
        <v>0.48891000000000001</v>
      </c>
      <c r="MF25" s="268">
        <v>0.76327</v>
      </c>
      <c r="MG25" s="268">
        <v>10.158110000000001</v>
      </c>
      <c r="MH25" s="268">
        <v>6.6663500000000004</v>
      </c>
      <c r="MI25" s="270">
        <v>6.0444899999999997</v>
      </c>
      <c r="MJ25" s="268">
        <v>51.5</v>
      </c>
      <c r="MK25" s="270">
        <v>37971</v>
      </c>
      <c r="ML25" s="270">
        <v>28172</v>
      </c>
      <c r="MM25" s="268">
        <v>0.10082000000000001</v>
      </c>
      <c r="MN25" s="268">
        <v>0.27101999999999998</v>
      </c>
      <c r="MO25" s="268">
        <v>0.10644000000000001</v>
      </c>
      <c r="MP25" s="268">
        <v>1.2710000000000001E-2</v>
      </c>
      <c r="MQ25" s="268">
        <v>3.4169999999999999E-2</v>
      </c>
      <c r="MR25" s="268">
        <v>1.342E-2</v>
      </c>
      <c r="MS25" s="269">
        <v>1</v>
      </c>
      <c r="MT25" s="269">
        <v>0.12607160000000001</v>
      </c>
      <c r="MU25" s="269">
        <v>0.87392840000000005</v>
      </c>
      <c r="MV25" s="269">
        <v>0.25806499999999999</v>
      </c>
      <c r="MW25" s="269">
        <v>0.74193500000000001</v>
      </c>
      <c r="MX25" s="269">
        <v>8.0884999999999999E-2</v>
      </c>
      <c r="MY25" s="269">
        <v>5.8840999999999997E-3</v>
      </c>
      <c r="MZ25" s="269">
        <v>0.17255960000000001</v>
      </c>
      <c r="NA25" s="269">
        <v>3.2561000000000001E-3</v>
      </c>
      <c r="NB25" s="269">
        <v>0.2504478</v>
      </c>
      <c r="NC25" s="269">
        <v>7.1744799999999997E-2</v>
      </c>
      <c r="ND25" s="269">
        <v>0.49610759999999998</v>
      </c>
      <c r="NE25" s="269">
        <v>0.66866720000000002</v>
      </c>
      <c r="NF25" s="269">
        <v>0</v>
      </c>
      <c r="NG25" s="269">
        <v>0.91630440000000002</v>
      </c>
      <c r="NH25" s="269">
        <v>2.9245299999999998E-2</v>
      </c>
      <c r="NI25" s="269">
        <v>5.44503E-2</v>
      </c>
      <c r="NJ25" s="270">
        <v>9799</v>
      </c>
      <c r="NK25" s="268">
        <v>6.3143000000000002</v>
      </c>
      <c r="NL25" s="268">
        <v>21090</v>
      </c>
      <c r="NM25" s="268">
        <v>21090</v>
      </c>
      <c r="NN25" s="268">
        <v>2658</v>
      </c>
      <c r="NO25" s="269">
        <v>0.88699729999999999</v>
      </c>
      <c r="NP25" s="269">
        <v>7.2746599999999995E-2</v>
      </c>
      <c r="NQ25" s="269">
        <v>4.0256199999999999E-2</v>
      </c>
      <c r="NR25" s="268">
        <v>0.35206999999999999</v>
      </c>
      <c r="NS25" s="268">
        <v>1.0121899999999999</v>
      </c>
      <c r="NT25" s="268">
        <v>0.26121</v>
      </c>
      <c r="NU25" s="268">
        <v>29</v>
      </c>
      <c r="NV25" s="268">
        <v>2.43452</v>
      </c>
      <c r="NW25" s="268">
        <v>53</v>
      </c>
      <c r="NX25" s="268">
        <v>2.1594099999999998</v>
      </c>
      <c r="NY25" s="268">
        <v>0.17466000000000001</v>
      </c>
      <c r="NZ25" s="268">
        <v>0.17466000000000001</v>
      </c>
    </row>
    <row r="26" spans="1:390" ht="15" x14ac:dyDescent="0.25">
      <c r="A26" s="3" t="s">
        <v>2819</v>
      </c>
      <c r="B26" s="55" t="s">
        <v>4663</v>
      </c>
      <c r="C26" s="55" t="s">
        <v>4524</v>
      </c>
      <c r="D26" s="55" t="s">
        <v>4525</v>
      </c>
      <c r="E26" s="55" t="s">
        <v>3414</v>
      </c>
      <c r="F26" s="55" t="s">
        <v>4524</v>
      </c>
      <c r="G26" s="55" t="s">
        <v>1969</v>
      </c>
      <c r="H26" s="55" t="s">
        <v>437</v>
      </c>
      <c r="I26" s="55" t="s">
        <v>416</v>
      </c>
      <c r="J26" s="55" t="s">
        <v>493</v>
      </c>
      <c r="K26" s="55" t="s">
        <v>499</v>
      </c>
      <c r="L26" s="55" t="s">
        <v>4527</v>
      </c>
      <c r="M26" s="55" t="s">
        <v>505</v>
      </c>
      <c r="N26" s="55" t="s">
        <v>2303</v>
      </c>
      <c r="O26" s="268">
        <v>41497</v>
      </c>
      <c r="P26" s="55" t="s">
        <v>503</v>
      </c>
      <c r="Q26" s="268">
        <v>241</v>
      </c>
      <c r="R26" s="268">
        <v>23</v>
      </c>
      <c r="S26" s="268">
        <v>445</v>
      </c>
      <c r="T26" s="268">
        <v>11090</v>
      </c>
      <c r="U26" s="268">
        <v>87</v>
      </c>
      <c r="V26" s="268">
        <v>23</v>
      </c>
      <c r="W26" s="268">
        <v>445</v>
      </c>
      <c r="X26" s="268">
        <v>1219</v>
      </c>
      <c r="Y26" s="55" t="s">
        <v>2221</v>
      </c>
      <c r="Z26" s="55" t="s">
        <v>2342</v>
      </c>
      <c r="AA26" s="55" t="s">
        <v>3494</v>
      </c>
      <c r="AB26" s="55" t="s">
        <v>3495</v>
      </c>
      <c r="AC26" s="55" t="s">
        <v>2221</v>
      </c>
      <c r="AD26" s="55" t="s">
        <v>2342</v>
      </c>
      <c r="AE26" s="55" t="s">
        <v>3494</v>
      </c>
      <c r="AF26" s="55" t="s">
        <v>3495</v>
      </c>
      <c r="AG26" s="55" t="s">
        <v>1971</v>
      </c>
      <c r="AH26" s="268">
        <v>2</v>
      </c>
      <c r="AI26" s="55" t="s">
        <v>2135</v>
      </c>
      <c r="AJ26" s="55" t="s">
        <v>2155</v>
      </c>
      <c r="AK26" s="55" t="s">
        <v>2399</v>
      </c>
      <c r="AL26" s="55" t="s">
        <v>2471</v>
      </c>
      <c r="AM26" s="55" t="s">
        <v>2548</v>
      </c>
      <c r="AN26" s="55" t="s">
        <v>2622</v>
      </c>
      <c r="AO26" s="55" t="s">
        <v>2399</v>
      </c>
      <c r="AP26" s="55" t="s">
        <v>2694</v>
      </c>
      <c r="AQ26" s="55" t="s">
        <v>2471</v>
      </c>
      <c r="AR26" s="55" t="s">
        <v>2548</v>
      </c>
      <c r="AS26" s="55" t="s">
        <v>2622</v>
      </c>
      <c r="AT26" s="55" t="s">
        <v>3496</v>
      </c>
      <c r="AU26" s="55" t="s">
        <v>4529</v>
      </c>
      <c r="AV26" s="55" t="s">
        <v>4529</v>
      </c>
      <c r="AW26" s="55" t="s">
        <v>4529</v>
      </c>
      <c r="AX26" s="55" t="s">
        <v>4530</v>
      </c>
      <c r="AY26" s="55" t="s">
        <v>4531</v>
      </c>
      <c r="AZ26" s="55" t="s">
        <v>554</v>
      </c>
      <c r="BA26" s="55" t="s">
        <v>554</v>
      </c>
      <c r="BB26" s="268">
        <v>1</v>
      </c>
      <c r="BC26" s="268">
        <v>1</v>
      </c>
      <c r="BD26" s="268">
        <v>0</v>
      </c>
      <c r="BE26" s="268">
        <v>1</v>
      </c>
      <c r="BF26" s="268">
        <v>3</v>
      </c>
      <c r="BG26" s="55" t="s">
        <v>3403</v>
      </c>
      <c r="BH26" s="268">
        <v>4663</v>
      </c>
      <c r="BI26" s="268">
        <v>2</v>
      </c>
      <c r="BJ26" s="268">
        <v>0</v>
      </c>
      <c r="BK26" s="268">
        <v>2</v>
      </c>
      <c r="BL26" s="268">
        <v>4</v>
      </c>
      <c r="BM26" s="268">
        <v>6</v>
      </c>
      <c r="BN26" s="269">
        <v>0.3333333</v>
      </c>
      <c r="BO26" s="270">
        <v>52019</v>
      </c>
      <c r="BP26" s="55" t="s">
        <v>3497</v>
      </c>
      <c r="BQ26" s="55" t="s">
        <v>3404</v>
      </c>
      <c r="BR26" s="270">
        <v>36969</v>
      </c>
      <c r="BS26" s="270">
        <v>8.32</v>
      </c>
      <c r="BT26" s="270">
        <v>12.22</v>
      </c>
      <c r="BU26" s="270">
        <v>14.15</v>
      </c>
      <c r="BV26" s="270">
        <v>608203</v>
      </c>
      <c r="BW26" s="270">
        <v>49133</v>
      </c>
      <c r="BX26" s="270">
        <v>411605</v>
      </c>
      <c r="BY26" s="270">
        <v>460738</v>
      </c>
      <c r="BZ26" s="270">
        <v>82366</v>
      </c>
      <c r="CA26" s="270">
        <v>0</v>
      </c>
      <c r="CB26" s="270">
        <v>82366</v>
      </c>
      <c r="CC26" s="270">
        <v>0</v>
      </c>
      <c r="CD26" s="270">
        <v>0</v>
      </c>
      <c r="CE26" s="270">
        <v>0</v>
      </c>
      <c r="CF26" s="270">
        <v>65099</v>
      </c>
      <c r="CG26" s="272">
        <v>9.4096899999999997E-2</v>
      </c>
      <c r="CH26" s="270">
        <v>311921</v>
      </c>
      <c r="CI26" s="270">
        <v>94971</v>
      </c>
      <c r="CJ26" s="270">
        <v>406892</v>
      </c>
      <c r="CK26" s="270">
        <v>80787</v>
      </c>
      <c r="CL26" s="270">
        <v>22677</v>
      </c>
      <c r="CM26" s="270">
        <v>13737</v>
      </c>
      <c r="CN26" s="270">
        <v>117201</v>
      </c>
      <c r="CO26" s="270">
        <v>84110</v>
      </c>
      <c r="CP26" s="270">
        <v>608203</v>
      </c>
      <c r="CQ26" s="279">
        <v>57230</v>
      </c>
      <c r="CR26" s="270">
        <v>800</v>
      </c>
      <c r="CS26" s="270">
        <v>0</v>
      </c>
      <c r="CT26" s="270">
        <v>0</v>
      </c>
      <c r="CU26" s="270">
        <v>0</v>
      </c>
      <c r="CV26" s="270">
        <v>800</v>
      </c>
      <c r="CW26" s="270">
        <v>729</v>
      </c>
      <c r="CX26" s="288">
        <v>129045</v>
      </c>
      <c r="CY26" s="44">
        <v>24291</v>
      </c>
      <c r="CZ26" s="44">
        <v>22376</v>
      </c>
      <c r="DA26" s="44">
        <v>46667</v>
      </c>
      <c r="DB26" s="44">
        <v>15299</v>
      </c>
      <c r="DC26" s="44">
        <v>8970</v>
      </c>
      <c r="DD26" s="44">
        <v>24269</v>
      </c>
      <c r="DE26" s="44">
        <v>2556</v>
      </c>
      <c r="DF26" s="44">
        <v>624</v>
      </c>
      <c r="DG26" s="44">
        <v>3180</v>
      </c>
      <c r="DH26" s="44">
        <v>74116</v>
      </c>
      <c r="DI26" s="55" t="s">
        <v>3403</v>
      </c>
      <c r="DJ26" s="268">
        <v>74116</v>
      </c>
      <c r="DK26" s="268">
        <v>275</v>
      </c>
      <c r="DL26" s="268">
        <v>75</v>
      </c>
      <c r="DM26" s="268">
        <v>4085</v>
      </c>
      <c r="DN26" s="268">
        <v>2104</v>
      </c>
      <c r="DO26" s="268">
        <v>236</v>
      </c>
      <c r="DP26" s="268">
        <v>3</v>
      </c>
      <c r="DQ26" s="268">
        <v>67</v>
      </c>
      <c r="DR26" s="268">
        <v>70</v>
      </c>
      <c r="DS26" s="268">
        <v>0</v>
      </c>
      <c r="DT26" s="268">
        <v>28215</v>
      </c>
      <c r="DU26" s="268">
        <v>8731</v>
      </c>
      <c r="DV26" s="55" t="s">
        <v>3403</v>
      </c>
      <c r="DW26" s="268">
        <v>8213</v>
      </c>
      <c r="DX26" s="268">
        <v>45159</v>
      </c>
      <c r="DY26" s="268">
        <v>1920</v>
      </c>
      <c r="DZ26" s="268">
        <v>235</v>
      </c>
      <c r="EA26" s="55" t="s">
        <v>3403</v>
      </c>
      <c r="EB26" s="268">
        <v>207</v>
      </c>
      <c r="EC26" s="268">
        <v>2362</v>
      </c>
      <c r="ED26" s="268">
        <v>563</v>
      </c>
      <c r="EE26" s="55" t="s">
        <v>3403</v>
      </c>
      <c r="EF26" s="268">
        <v>0</v>
      </c>
      <c r="EG26" s="268">
        <v>563</v>
      </c>
      <c r="EH26" s="269">
        <v>2.06672E-2</v>
      </c>
      <c r="EI26" s="269">
        <v>5.8120000000000003E-4</v>
      </c>
      <c r="EJ26" s="269">
        <v>0.37261420000000001</v>
      </c>
      <c r="EK26" s="269">
        <v>0</v>
      </c>
      <c r="EL26" s="269">
        <v>0.34994769999999997</v>
      </c>
      <c r="EM26" s="269">
        <v>5.4239999999999996E-4</v>
      </c>
      <c r="EN26" s="269">
        <v>0.57434229999999997</v>
      </c>
      <c r="EO26" s="269">
        <v>4.9959299999999998E-2</v>
      </c>
      <c r="EP26" s="269">
        <v>0.36373549999999999</v>
      </c>
      <c r="EQ26" s="268">
        <v>28</v>
      </c>
      <c r="ER26" s="281">
        <v>111878</v>
      </c>
      <c r="ES26" s="281">
        <v>40694</v>
      </c>
      <c r="ET26" s="268">
        <v>36028</v>
      </c>
      <c r="EU26" s="268">
        <v>9979</v>
      </c>
      <c r="EV26" s="268">
        <v>46007</v>
      </c>
      <c r="EW26" s="268">
        <v>2977</v>
      </c>
      <c r="EX26" s="268">
        <v>785</v>
      </c>
      <c r="EY26" s="268">
        <v>3762</v>
      </c>
      <c r="EZ26" s="268">
        <v>28802</v>
      </c>
      <c r="FA26" s="268">
        <v>8130</v>
      </c>
      <c r="FB26" s="268">
        <v>36932</v>
      </c>
      <c r="FC26" s="268">
        <v>86701</v>
      </c>
      <c r="FD26" s="271">
        <v>93804</v>
      </c>
      <c r="FE26" s="268">
        <v>528</v>
      </c>
      <c r="FF26" s="55" t="s">
        <v>3403</v>
      </c>
      <c r="FG26" s="268">
        <v>87229</v>
      </c>
      <c r="FH26" s="281">
        <v>1252</v>
      </c>
      <c r="FI26" s="281">
        <v>8929</v>
      </c>
      <c r="FJ26" s="55" t="s">
        <v>3403</v>
      </c>
      <c r="FK26" s="268">
        <v>10181</v>
      </c>
      <c r="FL26" s="268">
        <v>91</v>
      </c>
      <c r="FM26" s="268">
        <v>3711</v>
      </c>
      <c r="FN26" s="268">
        <v>3802</v>
      </c>
      <c r="FO26" s="268">
        <v>8</v>
      </c>
      <c r="FP26" s="268">
        <v>148</v>
      </c>
      <c r="FQ26" s="268">
        <v>156</v>
      </c>
      <c r="FR26" s="268">
        <v>0</v>
      </c>
      <c r="FS26" s="268">
        <v>3958</v>
      </c>
      <c r="FT26" s="268">
        <v>1408</v>
      </c>
      <c r="FU26" s="268">
        <v>97672</v>
      </c>
      <c r="FV26" s="268">
        <v>8007</v>
      </c>
      <c r="FW26" s="55" t="s">
        <v>3403</v>
      </c>
      <c r="FX26" s="268">
        <v>6199</v>
      </c>
      <c r="FY26" s="55" t="s">
        <v>3403</v>
      </c>
      <c r="FZ26" s="268">
        <v>3</v>
      </c>
      <c r="GA26" s="268">
        <v>13657</v>
      </c>
      <c r="GB26" s="268">
        <v>5084</v>
      </c>
      <c r="GC26" s="268">
        <v>18741</v>
      </c>
      <c r="GD26" s="268">
        <v>65363</v>
      </c>
      <c r="GE26" s="268">
        <v>3</v>
      </c>
      <c r="GF26" s="268">
        <v>0.97668999999999995</v>
      </c>
      <c r="GG26" s="268">
        <v>1.481E-2</v>
      </c>
      <c r="GH26" s="268">
        <v>37.788989999999998</v>
      </c>
      <c r="GI26" s="268">
        <v>39.538080000000001</v>
      </c>
      <c r="GJ26" s="268">
        <v>18.76923</v>
      </c>
      <c r="GK26" s="268">
        <v>187</v>
      </c>
      <c r="GL26" s="268">
        <v>13126</v>
      </c>
      <c r="GM26" s="268">
        <v>685</v>
      </c>
      <c r="GN26" s="268">
        <v>19826</v>
      </c>
      <c r="GO26" s="268">
        <v>14</v>
      </c>
      <c r="GP26" s="268">
        <v>12</v>
      </c>
      <c r="GQ26" s="268">
        <v>141</v>
      </c>
      <c r="GR26" s="268">
        <v>673</v>
      </c>
      <c r="GS26" s="268">
        <v>32</v>
      </c>
      <c r="GT26" s="268">
        <v>0</v>
      </c>
      <c r="GU26" s="268">
        <v>872</v>
      </c>
      <c r="GV26" s="268">
        <v>361</v>
      </c>
      <c r="GW26" s="268">
        <v>127</v>
      </c>
      <c r="GX26" s="268">
        <v>488</v>
      </c>
      <c r="GY26" s="268">
        <v>280</v>
      </c>
      <c r="GZ26" s="268">
        <v>0</v>
      </c>
      <c r="HA26" s="268">
        <v>280</v>
      </c>
      <c r="HB26" s="268">
        <v>12485</v>
      </c>
      <c r="HC26" s="268">
        <v>19699</v>
      </c>
      <c r="HD26" s="268">
        <v>32184</v>
      </c>
      <c r="HE26" s="268">
        <v>32952</v>
      </c>
      <c r="HF26" s="55" t="s">
        <v>3403</v>
      </c>
      <c r="HG26" s="55" t="s">
        <v>3403</v>
      </c>
      <c r="HH26" s="55" t="s">
        <v>3403</v>
      </c>
      <c r="HI26" s="55" t="s">
        <v>3403</v>
      </c>
      <c r="HJ26" s="55" t="s">
        <v>5026</v>
      </c>
      <c r="HK26" s="55" t="s">
        <v>5026</v>
      </c>
      <c r="HL26" s="268">
        <v>9779</v>
      </c>
      <c r="HM26" s="268">
        <v>2</v>
      </c>
      <c r="HN26" s="268">
        <v>32</v>
      </c>
      <c r="HO26" s="268">
        <v>814</v>
      </c>
      <c r="HP26" s="268">
        <v>26</v>
      </c>
      <c r="HQ26" s="268">
        <v>1025</v>
      </c>
      <c r="HR26" s="268">
        <v>8942</v>
      </c>
      <c r="HS26" s="268">
        <v>590</v>
      </c>
      <c r="HT26" s="268">
        <v>505</v>
      </c>
      <c r="HU26" s="268">
        <v>13</v>
      </c>
      <c r="HV26" s="268">
        <v>20</v>
      </c>
      <c r="HW26" s="268">
        <v>20744</v>
      </c>
      <c r="HX26" s="268">
        <v>1</v>
      </c>
      <c r="HY26" s="268">
        <v>52753</v>
      </c>
      <c r="HZ26" s="55" t="s">
        <v>3403</v>
      </c>
      <c r="IA26" s="55" t="s">
        <v>1971</v>
      </c>
      <c r="IB26" s="55" t="s">
        <v>2221</v>
      </c>
      <c r="IC26" s="55" t="s">
        <v>2342</v>
      </c>
      <c r="ID26" s="55" t="s">
        <v>3494</v>
      </c>
      <c r="IE26" s="55" t="s">
        <v>3495</v>
      </c>
      <c r="IF26" s="55" t="s">
        <v>2221</v>
      </c>
      <c r="IG26" s="55" t="s">
        <v>2342</v>
      </c>
      <c r="IH26" s="55" t="s">
        <v>3494</v>
      </c>
      <c r="II26" s="55" t="s">
        <v>3495</v>
      </c>
      <c r="IJ26" s="55" t="s">
        <v>2155</v>
      </c>
      <c r="IK26" s="55" t="s">
        <v>4664</v>
      </c>
      <c r="IL26" s="55" t="s">
        <v>4665</v>
      </c>
      <c r="IM26" s="55" t="s">
        <v>517</v>
      </c>
      <c r="IN26" s="55" t="s">
        <v>4666</v>
      </c>
      <c r="IO26" s="268">
        <v>18120</v>
      </c>
      <c r="IP26" s="268">
        <v>10</v>
      </c>
      <c r="IQ26" s="55" t="s">
        <v>4667</v>
      </c>
      <c r="IR26" s="268">
        <v>4663</v>
      </c>
      <c r="IS26" s="268">
        <v>104</v>
      </c>
      <c r="IT26" s="55" t="s">
        <v>2134</v>
      </c>
      <c r="IU26" s="55" t="s">
        <v>115</v>
      </c>
      <c r="IV26" s="55" t="s">
        <v>1969</v>
      </c>
      <c r="IW26" s="55" t="s">
        <v>411</v>
      </c>
      <c r="IX26" s="268">
        <v>0</v>
      </c>
      <c r="IY26" s="55" t="s">
        <v>414</v>
      </c>
      <c r="IZ26" s="55" t="s">
        <v>2199</v>
      </c>
      <c r="JA26" s="55" t="s">
        <v>2276</v>
      </c>
      <c r="JB26" s="55" t="s">
        <v>503</v>
      </c>
      <c r="JC26" s="270">
        <v>5.4363099999999998</v>
      </c>
      <c r="JD26" s="270">
        <v>3.63693</v>
      </c>
      <c r="JE26" s="270">
        <v>1.04758</v>
      </c>
      <c r="JF26" s="270">
        <v>32.453069999999997</v>
      </c>
      <c r="JG26" s="270">
        <v>21.71133</v>
      </c>
      <c r="JH26" s="270">
        <v>6.2537200000000004</v>
      </c>
      <c r="JI26" s="270">
        <v>9.3049999999999997</v>
      </c>
      <c r="JJ26" s="270">
        <v>6.2251099999999999</v>
      </c>
      <c r="JK26" s="270">
        <v>1.79308</v>
      </c>
      <c r="JL26" s="270">
        <v>62.194809999999997</v>
      </c>
      <c r="JM26" s="270">
        <v>41.608750000000001</v>
      </c>
      <c r="JN26" s="270">
        <v>11.984970000000001</v>
      </c>
      <c r="JO26" s="270">
        <v>18.457239999999999</v>
      </c>
      <c r="JP26" s="270">
        <v>12.34802</v>
      </c>
      <c r="JQ26" s="270">
        <v>3.5567199999999999</v>
      </c>
      <c r="JR26" s="270">
        <v>14.94577</v>
      </c>
      <c r="JS26" s="270">
        <v>9.9988200000000003</v>
      </c>
      <c r="JT26" s="270">
        <v>2.8800599999999998</v>
      </c>
      <c r="JU26" s="268">
        <v>2.6960500000000001</v>
      </c>
      <c r="JV26" s="268">
        <v>1.5751299999999999</v>
      </c>
      <c r="JW26" s="268">
        <v>31.481780000000001</v>
      </c>
      <c r="JX26" s="268">
        <v>26.946269999999998</v>
      </c>
      <c r="JY26" s="268">
        <v>0.23566000000000001</v>
      </c>
      <c r="JZ26" s="268">
        <v>0.98065000000000002</v>
      </c>
      <c r="KA26" s="268">
        <v>0.45162000000000002</v>
      </c>
      <c r="KB26" s="268">
        <v>0.79408000000000001</v>
      </c>
      <c r="KC26" s="268">
        <v>1.422E-2</v>
      </c>
      <c r="KD26" s="268">
        <v>1.217E-2</v>
      </c>
      <c r="KE26" s="268">
        <v>0.49989</v>
      </c>
      <c r="KF26" s="268">
        <v>1.176E-2</v>
      </c>
      <c r="KG26" s="268">
        <v>0.77556999999999998</v>
      </c>
      <c r="KH26" s="268">
        <v>1629</v>
      </c>
      <c r="KI26" s="268">
        <v>4889</v>
      </c>
      <c r="KJ26" s="268">
        <v>4889</v>
      </c>
      <c r="KK26" s="268">
        <v>10893</v>
      </c>
      <c r="KL26" s="268">
        <v>32681</v>
      </c>
      <c r="KM26" s="268">
        <v>32681</v>
      </c>
      <c r="KN26" s="268">
        <v>55939</v>
      </c>
      <c r="KO26" s="268">
        <v>55939</v>
      </c>
      <c r="KP26" s="268">
        <v>0.86697000000000002</v>
      </c>
      <c r="KQ26" s="268">
        <v>18646</v>
      </c>
      <c r="KR26" s="268">
        <v>8.9645799999999998</v>
      </c>
      <c r="KS26" s="270">
        <v>1.9848699999999999</v>
      </c>
      <c r="KT26" s="270">
        <v>11.102919999999999</v>
      </c>
      <c r="KU26" s="270">
        <v>0</v>
      </c>
      <c r="KV26" s="270">
        <v>1.5687599999999999</v>
      </c>
      <c r="KW26" s="270">
        <v>14.656549999999999</v>
      </c>
      <c r="KX26" s="270">
        <v>9.8053399999999993</v>
      </c>
      <c r="KY26" s="268">
        <v>3.1097399999999999</v>
      </c>
      <c r="KZ26" s="268">
        <v>0</v>
      </c>
      <c r="LA26" s="268">
        <v>1.81E-3</v>
      </c>
      <c r="LB26" s="268">
        <v>1.0882499999999999</v>
      </c>
      <c r="LC26" s="268">
        <v>1.6900000000000001E-3</v>
      </c>
      <c r="LD26" s="268">
        <v>0.10672</v>
      </c>
      <c r="LE26" s="268">
        <v>0.32014999999999999</v>
      </c>
      <c r="LF26" s="268">
        <v>4.0019200000000001</v>
      </c>
      <c r="LG26" s="268">
        <v>1.78606</v>
      </c>
      <c r="LH26" s="268">
        <v>9.6390000000000003E-2</v>
      </c>
      <c r="LI26" s="268">
        <v>2409</v>
      </c>
      <c r="LJ26" s="268">
        <v>3.7351299999999998</v>
      </c>
      <c r="LK26" s="270">
        <v>2.0268899999999999</v>
      </c>
      <c r="LL26" s="268">
        <v>344</v>
      </c>
      <c r="LM26" s="268">
        <v>142</v>
      </c>
      <c r="LN26" s="270">
        <v>14.656549999999999</v>
      </c>
      <c r="LO26" s="270">
        <v>2.8243200000000002</v>
      </c>
      <c r="LP26" s="270">
        <v>1.94682</v>
      </c>
      <c r="LQ26" s="268">
        <v>0.14459</v>
      </c>
      <c r="LR26" s="268">
        <v>4.82E-2</v>
      </c>
      <c r="LS26" s="268">
        <v>0.21343999999999999</v>
      </c>
      <c r="LT26" s="268">
        <v>11</v>
      </c>
      <c r="LU26" s="268">
        <v>9</v>
      </c>
      <c r="LV26" s="268">
        <v>1.7116400000000001</v>
      </c>
      <c r="LW26" s="268">
        <v>2151</v>
      </c>
      <c r="LX26" s="268">
        <v>14.01737</v>
      </c>
      <c r="LY26" s="268">
        <v>1256</v>
      </c>
      <c r="LZ26" s="268">
        <v>2.0971500000000001</v>
      </c>
      <c r="MA26" s="268">
        <v>23.992709999999999</v>
      </c>
      <c r="MB26" s="268">
        <v>0.14960999999999999</v>
      </c>
      <c r="MC26" s="268">
        <v>188</v>
      </c>
      <c r="MD26" s="268">
        <v>1.15344</v>
      </c>
      <c r="ME26" s="270">
        <v>1.79308</v>
      </c>
      <c r="MF26" s="268">
        <v>1.97428</v>
      </c>
      <c r="MG26" s="268">
        <v>11.23696</v>
      </c>
      <c r="MH26" s="268">
        <v>5.9696899999999999</v>
      </c>
      <c r="MI26" s="270">
        <v>9.3049999999999997</v>
      </c>
      <c r="MJ26" s="268">
        <v>29.891030000000001</v>
      </c>
      <c r="MK26" s="270">
        <v>67815</v>
      </c>
      <c r="ML26" s="270">
        <v>51986</v>
      </c>
      <c r="MM26" s="268">
        <v>5.3629999999999997E-2</v>
      </c>
      <c r="MN26" s="268">
        <v>0.61355999999999999</v>
      </c>
      <c r="MO26" s="268">
        <v>9.1800000000000007E-2</v>
      </c>
      <c r="MP26" s="268">
        <v>1.788E-2</v>
      </c>
      <c r="MQ26" s="268">
        <v>0.20452000000000001</v>
      </c>
      <c r="MR26" s="268">
        <v>3.0599999999999999E-2</v>
      </c>
      <c r="MS26" s="269">
        <v>1</v>
      </c>
      <c r="MT26" s="269">
        <v>0.3333333</v>
      </c>
      <c r="MU26" s="269">
        <v>0.66666669999999995</v>
      </c>
      <c r="MV26" s="269">
        <v>0.2334059</v>
      </c>
      <c r="MW26" s="269">
        <v>0.76659409999999995</v>
      </c>
      <c r="MX26" s="269">
        <v>0.1927005</v>
      </c>
      <c r="MY26" s="269">
        <v>3.7285199999999998E-2</v>
      </c>
      <c r="MZ26" s="269">
        <v>0.15615019999999999</v>
      </c>
      <c r="NA26" s="269">
        <v>2.2586200000000001E-2</v>
      </c>
      <c r="NB26" s="269">
        <v>0.13829259999999999</v>
      </c>
      <c r="NC26" s="269">
        <v>0.132829</v>
      </c>
      <c r="ND26" s="269">
        <v>0.51285670000000005</v>
      </c>
      <c r="NE26" s="269">
        <v>0.66900689999999996</v>
      </c>
      <c r="NF26" s="269">
        <v>0</v>
      </c>
      <c r="NG26" s="269">
        <v>0.75753979999999999</v>
      </c>
      <c r="NH26" s="269">
        <v>0.10703500000000001</v>
      </c>
      <c r="NI26" s="269">
        <v>0.1354252</v>
      </c>
      <c r="NJ26" s="270">
        <v>15828</v>
      </c>
      <c r="NK26" s="268">
        <v>3.4876999999999998</v>
      </c>
      <c r="NL26" s="268">
        <v>20748</v>
      </c>
      <c r="NM26" s="268">
        <v>20748</v>
      </c>
      <c r="NN26" s="268">
        <v>6916</v>
      </c>
      <c r="NO26" s="269">
        <v>0.689303</v>
      </c>
      <c r="NP26" s="269">
        <v>0.1934881</v>
      </c>
      <c r="NQ26" s="269">
        <v>0.1172089</v>
      </c>
      <c r="NR26" s="268">
        <v>0.35866999999999999</v>
      </c>
      <c r="NS26" s="268">
        <v>1.1780200000000001</v>
      </c>
      <c r="NT26" s="268">
        <v>0.27495999999999998</v>
      </c>
      <c r="NU26" s="268">
        <v>4</v>
      </c>
      <c r="NV26" s="268">
        <v>1.3848499999999999</v>
      </c>
      <c r="NW26" s="268">
        <v>8</v>
      </c>
      <c r="NX26" s="268">
        <v>0.95457999999999998</v>
      </c>
      <c r="NY26" s="268">
        <v>0.18395</v>
      </c>
      <c r="NZ26" s="268">
        <v>0.18395</v>
      </c>
    </row>
    <row r="27" spans="1:390" ht="15" x14ac:dyDescent="0.25">
      <c r="A27" s="3" t="s">
        <v>2820</v>
      </c>
      <c r="B27" s="55" t="s">
        <v>4668</v>
      </c>
      <c r="C27" s="55" t="s">
        <v>4524</v>
      </c>
      <c r="D27" s="55" t="s">
        <v>4525</v>
      </c>
      <c r="E27" s="55" t="s">
        <v>3414</v>
      </c>
      <c r="F27" s="55" t="s">
        <v>4524</v>
      </c>
      <c r="G27" s="55" t="s">
        <v>1972</v>
      </c>
      <c r="H27" s="55" t="s">
        <v>438</v>
      </c>
      <c r="I27" s="55" t="s">
        <v>416</v>
      </c>
      <c r="J27" s="55" t="s">
        <v>493</v>
      </c>
      <c r="K27" s="55" t="s">
        <v>499</v>
      </c>
      <c r="L27" s="55" t="s">
        <v>4527</v>
      </c>
      <c r="M27" s="55" t="s">
        <v>505</v>
      </c>
      <c r="N27" s="55" t="s">
        <v>2303</v>
      </c>
      <c r="O27" s="268">
        <v>60100</v>
      </c>
      <c r="P27" s="55" t="s">
        <v>503</v>
      </c>
      <c r="Q27" s="268">
        <v>95</v>
      </c>
      <c r="R27" s="268">
        <v>23</v>
      </c>
      <c r="S27" s="268">
        <v>404</v>
      </c>
      <c r="T27" s="268">
        <v>7528</v>
      </c>
      <c r="U27" s="55" t="s">
        <v>3403</v>
      </c>
      <c r="V27" s="55" t="s">
        <v>3403</v>
      </c>
      <c r="W27" s="55" t="s">
        <v>3403</v>
      </c>
      <c r="X27" s="55" t="s">
        <v>3403</v>
      </c>
      <c r="Y27" s="55" t="s">
        <v>2222</v>
      </c>
      <c r="Z27" s="55" t="s">
        <v>2343</v>
      </c>
      <c r="AA27" s="55" t="s">
        <v>3498</v>
      </c>
      <c r="AB27" s="55" t="s">
        <v>2306</v>
      </c>
      <c r="AC27" s="55" t="s">
        <v>2317</v>
      </c>
      <c r="AD27" s="55" t="s">
        <v>2343</v>
      </c>
      <c r="AE27" s="55" t="s">
        <v>3498</v>
      </c>
      <c r="AF27" s="55" t="s">
        <v>2306</v>
      </c>
      <c r="AG27" s="55" t="s">
        <v>1974</v>
      </c>
      <c r="AH27" s="268">
        <v>2</v>
      </c>
      <c r="AI27" s="55" t="s">
        <v>2135</v>
      </c>
      <c r="AJ27" s="55" t="s">
        <v>2156</v>
      </c>
      <c r="AK27" s="55" t="s">
        <v>2400</v>
      </c>
      <c r="AL27" s="55" t="s">
        <v>2472</v>
      </c>
      <c r="AM27" s="55" t="s">
        <v>2549</v>
      </c>
      <c r="AN27" s="55" t="s">
        <v>2623</v>
      </c>
      <c r="AO27" s="55" t="s">
        <v>2400</v>
      </c>
      <c r="AP27" s="55" t="s">
        <v>2380</v>
      </c>
      <c r="AQ27" s="55" t="s">
        <v>2472</v>
      </c>
      <c r="AR27" s="55" t="s">
        <v>2549</v>
      </c>
      <c r="AS27" s="55" t="s">
        <v>2623</v>
      </c>
      <c r="AT27" s="55" t="s">
        <v>3499</v>
      </c>
      <c r="AU27" s="55" t="s">
        <v>4529</v>
      </c>
      <c r="AV27" s="55" t="s">
        <v>4529</v>
      </c>
      <c r="AW27" s="55" t="s">
        <v>4529</v>
      </c>
      <c r="AX27" s="55" t="s">
        <v>4530</v>
      </c>
      <c r="AY27" s="55" t="s">
        <v>4531</v>
      </c>
      <c r="AZ27" s="55" t="s">
        <v>554</v>
      </c>
      <c r="BA27" s="55" t="s">
        <v>554</v>
      </c>
      <c r="BB27" s="268">
        <v>1</v>
      </c>
      <c r="BC27" s="268">
        <v>5</v>
      </c>
      <c r="BD27" s="268">
        <v>0</v>
      </c>
      <c r="BE27" s="268">
        <v>0</v>
      </c>
      <c r="BF27" s="268">
        <v>6</v>
      </c>
      <c r="BG27" s="55" t="s">
        <v>3403</v>
      </c>
      <c r="BH27" s="268">
        <v>7515</v>
      </c>
      <c r="BI27" s="268">
        <v>1</v>
      </c>
      <c r="BJ27" s="268">
        <v>0</v>
      </c>
      <c r="BK27" s="268">
        <v>1</v>
      </c>
      <c r="BL27" s="268">
        <v>9.15</v>
      </c>
      <c r="BM27" s="268">
        <v>10.15</v>
      </c>
      <c r="BN27" s="269">
        <v>9.8522200000000004E-2</v>
      </c>
      <c r="BO27" s="270">
        <v>43960</v>
      </c>
      <c r="BP27" s="55" t="s">
        <v>3500</v>
      </c>
      <c r="BQ27" s="55" t="s">
        <v>3412</v>
      </c>
      <c r="BR27" s="270">
        <v>42252</v>
      </c>
      <c r="BS27" s="270">
        <v>9.57</v>
      </c>
      <c r="BT27" s="270">
        <v>12.13</v>
      </c>
      <c r="BU27" s="270">
        <v>12.13</v>
      </c>
      <c r="BV27" s="270">
        <v>624150</v>
      </c>
      <c r="BW27" s="270">
        <v>45507</v>
      </c>
      <c r="BX27" s="270">
        <v>439193</v>
      </c>
      <c r="BY27" s="270">
        <v>484700</v>
      </c>
      <c r="BZ27" s="270">
        <v>119450</v>
      </c>
      <c r="CA27" s="270">
        <v>0</v>
      </c>
      <c r="CB27" s="270">
        <v>119450</v>
      </c>
      <c r="CC27" s="270">
        <v>20000</v>
      </c>
      <c r="CD27" s="270">
        <v>0</v>
      </c>
      <c r="CE27" s="270">
        <v>20000</v>
      </c>
      <c r="CF27" s="270">
        <v>0</v>
      </c>
      <c r="CG27" s="272">
        <v>2.6965000000000001E-3</v>
      </c>
      <c r="CH27" s="270">
        <v>255645</v>
      </c>
      <c r="CI27" s="270">
        <v>82597</v>
      </c>
      <c r="CJ27" s="270">
        <v>338242</v>
      </c>
      <c r="CK27" s="270">
        <v>95963</v>
      </c>
      <c r="CL27" s="270">
        <v>0</v>
      </c>
      <c r="CM27" s="270">
        <v>28223</v>
      </c>
      <c r="CN27" s="270">
        <v>124186</v>
      </c>
      <c r="CO27" s="270">
        <v>90444</v>
      </c>
      <c r="CP27" s="270">
        <v>552872</v>
      </c>
      <c r="CQ27" s="279">
        <v>1683</v>
      </c>
      <c r="CR27" s="270">
        <v>0</v>
      </c>
      <c r="CS27" s="270">
        <v>0</v>
      </c>
      <c r="CT27" s="270">
        <v>0</v>
      </c>
      <c r="CU27" s="270">
        <v>0</v>
      </c>
      <c r="CV27" s="270">
        <v>0</v>
      </c>
      <c r="CW27" s="270">
        <v>0</v>
      </c>
      <c r="CX27" s="288">
        <v>107380</v>
      </c>
      <c r="CY27" s="44">
        <v>17531</v>
      </c>
      <c r="CZ27" s="44">
        <v>20638</v>
      </c>
      <c r="DA27" s="44">
        <v>38169</v>
      </c>
      <c r="DB27" s="44">
        <v>18199</v>
      </c>
      <c r="DC27" s="44">
        <v>12086</v>
      </c>
      <c r="DD27" s="44">
        <v>30285</v>
      </c>
      <c r="DE27" s="291" t="s">
        <v>3403</v>
      </c>
      <c r="DF27" s="291" t="s">
        <v>3403</v>
      </c>
      <c r="DG27" s="291" t="s">
        <v>3403</v>
      </c>
      <c r="DH27" s="44">
        <v>68454</v>
      </c>
      <c r="DI27" s="55" t="s">
        <v>3403</v>
      </c>
      <c r="DJ27" s="268">
        <v>68454</v>
      </c>
      <c r="DK27" s="268">
        <v>991</v>
      </c>
      <c r="DL27" s="268">
        <v>75</v>
      </c>
      <c r="DM27" s="268">
        <v>3801</v>
      </c>
      <c r="DN27" s="268">
        <v>2582</v>
      </c>
      <c r="DO27" s="268">
        <v>693</v>
      </c>
      <c r="DP27" s="268">
        <v>19</v>
      </c>
      <c r="DQ27" s="268">
        <v>67</v>
      </c>
      <c r="DR27" s="268">
        <v>86</v>
      </c>
      <c r="DS27" s="268">
        <v>0</v>
      </c>
      <c r="DT27" s="268">
        <v>28215</v>
      </c>
      <c r="DU27" s="55" t="s">
        <v>3403</v>
      </c>
      <c r="DV27" s="55" t="s">
        <v>3403</v>
      </c>
      <c r="DW27" s="268">
        <v>0</v>
      </c>
      <c r="DX27" s="268">
        <v>28215</v>
      </c>
      <c r="DY27" s="268">
        <v>1920</v>
      </c>
      <c r="DZ27" s="55" t="s">
        <v>3403</v>
      </c>
      <c r="EA27" s="55" t="s">
        <v>3403</v>
      </c>
      <c r="EB27" s="55" t="s">
        <v>3403</v>
      </c>
      <c r="EC27" s="268">
        <v>1920</v>
      </c>
      <c r="ED27" s="268">
        <v>563</v>
      </c>
      <c r="EE27" s="55" t="s">
        <v>3403</v>
      </c>
      <c r="EF27" s="268">
        <v>0</v>
      </c>
      <c r="EG27" s="268">
        <v>563</v>
      </c>
      <c r="EH27" s="269">
        <v>2.9288499999999999E-2</v>
      </c>
      <c r="EI27" s="269">
        <v>6.9850000000000001E-4</v>
      </c>
      <c r="EJ27" s="269">
        <v>0.28588190000000002</v>
      </c>
      <c r="EK27" s="269">
        <v>0</v>
      </c>
      <c r="EL27" s="269">
        <v>0.2627584</v>
      </c>
      <c r="EM27" s="269">
        <v>8.0090000000000001E-4</v>
      </c>
      <c r="EN27" s="269">
        <v>0.63749299999999998</v>
      </c>
      <c r="EO27" s="269">
        <v>5.3278100000000002E-2</v>
      </c>
      <c r="EP27" s="269">
        <v>0.20952299999999999</v>
      </c>
      <c r="EQ27" s="268">
        <v>0</v>
      </c>
      <c r="ER27" s="281">
        <v>74178</v>
      </c>
      <c r="ES27" s="281">
        <v>15542</v>
      </c>
      <c r="ET27" s="268">
        <v>26976</v>
      </c>
      <c r="EU27" s="268">
        <v>7717</v>
      </c>
      <c r="EV27" s="268">
        <v>34693</v>
      </c>
      <c r="EW27" s="55" t="s">
        <v>3403</v>
      </c>
      <c r="EX27" s="55" t="s">
        <v>3403</v>
      </c>
      <c r="EY27" s="55" t="s">
        <v>3403</v>
      </c>
      <c r="EZ27" s="268">
        <v>12284</v>
      </c>
      <c r="FA27" s="268">
        <v>3258</v>
      </c>
      <c r="FB27" s="268">
        <v>15542</v>
      </c>
      <c r="FC27" s="268">
        <v>50235</v>
      </c>
      <c r="FD27" s="271">
        <v>72211</v>
      </c>
      <c r="FE27" s="268">
        <v>11317</v>
      </c>
      <c r="FF27" s="55" t="s">
        <v>3403</v>
      </c>
      <c r="FG27" s="268">
        <v>61552</v>
      </c>
      <c r="FH27" s="281">
        <v>1961</v>
      </c>
      <c r="FI27" s="281">
        <v>8698</v>
      </c>
      <c r="FJ27" s="55" t="s">
        <v>3403</v>
      </c>
      <c r="FK27" s="268">
        <v>10659</v>
      </c>
      <c r="FL27" s="268">
        <v>21</v>
      </c>
      <c r="FM27" s="268">
        <v>0</v>
      </c>
      <c r="FN27" s="268">
        <v>21</v>
      </c>
      <c r="FO27" s="268">
        <v>0</v>
      </c>
      <c r="FP27" s="268">
        <v>0</v>
      </c>
      <c r="FQ27" s="268">
        <v>0</v>
      </c>
      <c r="FR27" s="268">
        <v>0</v>
      </c>
      <c r="FS27" s="268">
        <v>21</v>
      </c>
      <c r="FT27" s="268">
        <v>1961</v>
      </c>
      <c r="FU27" s="268">
        <v>37092</v>
      </c>
      <c r="FV27" s="268">
        <v>37086</v>
      </c>
      <c r="FW27" s="268">
        <v>0</v>
      </c>
      <c r="FX27" s="268">
        <v>0</v>
      </c>
      <c r="FY27" s="55" t="s">
        <v>3403</v>
      </c>
      <c r="FZ27" s="268">
        <v>3</v>
      </c>
      <c r="GA27" s="268">
        <v>16473</v>
      </c>
      <c r="GB27" s="268">
        <v>4674</v>
      </c>
      <c r="GC27" s="268">
        <v>21147</v>
      </c>
      <c r="GD27" s="268">
        <v>53310</v>
      </c>
      <c r="GE27" s="268">
        <v>2</v>
      </c>
      <c r="GF27" s="268">
        <v>0.87155000000000005</v>
      </c>
      <c r="GG27" s="268">
        <v>0.12845000000000001</v>
      </c>
      <c r="GH27" s="268">
        <v>23.07273</v>
      </c>
      <c r="GI27" s="268">
        <v>23.784949999999998</v>
      </c>
      <c r="GJ27" s="268">
        <v>19.176469999999998</v>
      </c>
      <c r="GK27" s="268">
        <v>104</v>
      </c>
      <c r="GL27" s="268">
        <v>2241</v>
      </c>
      <c r="GM27" s="268">
        <v>6</v>
      </c>
      <c r="GN27" s="268">
        <v>297</v>
      </c>
      <c r="GO27" s="268">
        <v>17</v>
      </c>
      <c r="GP27" s="268">
        <v>0</v>
      </c>
      <c r="GQ27" s="268">
        <v>87</v>
      </c>
      <c r="GR27" s="268">
        <v>6</v>
      </c>
      <c r="GS27" s="268">
        <v>0</v>
      </c>
      <c r="GT27" s="268">
        <v>0</v>
      </c>
      <c r="GU27" s="268">
        <v>110</v>
      </c>
      <c r="GV27" s="268">
        <v>326</v>
      </c>
      <c r="GW27" s="268">
        <v>0</v>
      </c>
      <c r="GX27" s="268">
        <v>326</v>
      </c>
      <c r="GY27" s="268">
        <v>0</v>
      </c>
      <c r="GZ27" s="268">
        <v>0</v>
      </c>
      <c r="HA27" s="268">
        <v>0</v>
      </c>
      <c r="HB27" s="268">
        <v>1915</v>
      </c>
      <c r="HC27" s="268">
        <v>297</v>
      </c>
      <c r="HD27" s="268">
        <v>2212</v>
      </c>
      <c r="HE27" s="268">
        <v>2538</v>
      </c>
      <c r="HF27" s="55" t="s">
        <v>3403</v>
      </c>
      <c r="HG27" s="55" t="s">
        <v>3403</v>
      </c>
      <c r="HH27" s="55" t="s">
        <v>3403</v>
      </c>
      <c r="HI27" s="55" t="s">
        <v>3403</v>
      </c>
      <c r="HJ27" s="55" t="s">
        <v>5026</v>
      </c>
      <c r="HK27" s="55" t="s">
        <v>5026</v>
      </c>
      <c r="HL27" s="55" t="s">
        <v>3403</v>
      </c>
      <c r="HM27" s="268">
        <v>3</v>
      </c>
      <c r="HN27" s="268">
        <v>0</v>
      </c>
      <c r="HO27" s="268">
        <v>93</v>
      </c>
      <c r="HP27" s="268">
        <v>17</v>
      </c>
      <c r="HQ27" s="268">
        <v>76</v>
      </c>
      <c r="HR27" s="268">
        <v>620</v>
      </c>
      <c r="HS27" s="268">
        <v>8</v>
      </c>
      <c r="HT27" s="268">
        <v>199</v>
      </c>
      <c r="HU27" s="268">
        <v>14</v>
      </c>
      <c r="HV27" s="268">
        <v>44</v>
      </c>
      <c r="HW27" s="268">
        <v>11525</v>
      </c>
      <c r="HX27" s="268">
        <v>1</v>
      </c>
      <c r="HY27" s="55" t="s">
        <v>3403</v>
      </c>
      <c r="HZ27" s="55" t="s">
        <v>3403</v>
      </c>
      <c r="IA27" s="55" t="s">
        <v>1632</v>
      </c>
      <c r="IB27" s="55" t="s">
        <v>2222</v>
      </c>
      <c r="IC27" s="55" t="s">
        <v>2343</v>
      </c>
      <c r="ID27" s="55" t="s">
        <v>3498</v>
      </c>
      <c r="IE27" s="55" t="s">
        <v>2306</v>
      </c>
      <c r="IF27" s="55" t="s">
        <v>2317</v>
      </c>
      <c r="IG27" s="55" t="s">
        <v>2343</v>
      </c>
      <c r="IH27" s="55" t="s">
        <v>3498</v>
      </c>
      <c r="II27" s="55" t="s">
        <v>4669</v>
      </c>
      <c r="IJ27" s="55" t="s">
        <v>2156</v>
      </c>
      <c r="IK27" s="55" t="s">
        <v>4670</v>
      </c>
      <c r="IL27" s="55" t="s">
        <v>3403</v>
      </c>
      <c r="IM27" s="55" t="s">
        <v>2400</v>
      </c>
      <c r="IN27" s="55" t="s">
        <v>2623</v>
      </c>
      <c r="IO27" s="268">
        <v>14634</v>
      </c>
      <c r="IP27" s="268">
        <v>15</v>
      </c>
      <c r="IQ27" s="55" t="s">
        <v>4671</v>
      </c>
      <c r="IR27" s="268">
        <v>7515</v>
      </c>
      <c r="IS27" s="268">
        <v>312</v>
      </c>
      <c r="IT27" s="55" t="s">
        <v>2134</v>
      </c>
      <c r="IU27" s="55" t="s">
        <v>117</v>
      </c>
      <c r="IV27" s="55" t="s">
        <v>1972</v>
      </c>
      <c r="IW27" s="55" t="s">
        <v>411</v>
      </c>
      <c r="IX27" s="268">
        <v>0</v>
      </c>
      <c r="IY27" s="55" t="s">
        <v>416</v>
      </c>
      <c r="IZ27" s="55" t="s">
        <v>3403</v>
      </c>
      <c r="JA27" s="55" t="s">
        <v>3403</v>
      </c>
      <c r="JB27" s="55" t="s">
        <v>503</v>
      </c>
      <c r="JC27" s="270">
        <v>7.4533100000000001</v>
      </c>
      <c r="JD27" s="270">
        <v>4.5598700000000001</v>
      </c>
      <c r="JE27" s="270">
        <v>1.6741600000000001</v>
      </c>
      <c r="JF27" s="270">
        <v>26.14423</v>
      </c>
      <c r="JG27" s="270">
        <v>15.9948</v>
      </c>
      <c r="JH27" s="270">
        <v>5.8725100000000001</v>
      </c>
      <c r="JI27" s="270">
        <v>10.370889999999999</v>
      </c>
      <c r="JJ27" s="270">
        <v>6.3448099999999998</v>
      </c>
      <c r="JK27" s="270">
        <v>2.32951</v>
      </c>
      <c r="JL27" s="270">
        <v>0</v>
      </c>
      <c r="JM27" s="270">
        <v>0</v>
      </c>
      <c r="JN27" s="270">
        <v>0</v>
      </c>
      <c r="JO27" s="270">
        <v>217.83767</v>
      </c>
      <c r="JP27" s="270">
        <v>133.27108000000001</v>
      </c>
      <c r="JQ27" s="270">
        <v>48.93065</v>
      </c>
      <c r="JR27" s="270">
        <v>35.572769999999998</v>
      </c>
      <c r="JS27" s="270">
        <v>21.763089999999998</v>
      </c>
      <c r="JT27" s="270">
        <v>7.9903500000000003</v>
      </c>
      <c r="JU27" s="268">
        <v>1.23424</v>
      </c>
      <c r="JV27" s="268">
        <v>0.88702000000000003</v>
      </c>
      <c r="JW27" s="268">
        <v>0.37830000000000003</v>
      </c>
      <c r="JX27" s="268">
        <v>9.4103200000000005</v>
      </c>
      <c r="JY27" s="268">
        <v>0</v>
      </c>
      <c r="JZ27" s="268">
        <v>0.2586</v>
      </c>
      <c r="KA27" s="268">
        <v>0.35186000000000001</v>
      </c>
      <c r="KB27" s="268">
        <v>4.2229999999999997E-2</v>
      </c>
      <c r="KC27" s="268">
        <v>1.2999999999999999E-4</v>
      </c>
      <c r="KD27" s="268">
        <v>3.31E-3</v>
      </c>
      <c r="KE27" s="268">
        <v>0.19176000000000001</v>
      </c>
      <c r="KF27" s="268">
        <v>5.4200000000000003E-3</v>
      </c>
      <c r="KG27" s="268">
        <v>3.6810000000000002E-2</v>
      </c>
      <c r="KH27" s="268">
        <v>0</v>
      </c>
      <c r="KI27" s="268">
        <v>0</v>
      </c>
      <c r="KJ27" s="268">
        <v>0</v>
      </c>
      <c r="KK27" s="268">
        <v>5252</v>
      </c>
      <c r="KL27" s="268">
        <v>53310</v>
      </c>
      <c r="KM27" s="268">
        <v>53310</v>
      </c>
      <c r="KN27" s="268">
        <v>74178</v>
      </c>
      <c r="KO27" s="268">
        <v>74178</v>
      </c>
      <c r="KP27" s="268">
        <v>0.69079999999999997</v>
      </c>
      <c r="KQ27" s="268">
        <v>7308</v>
      </c>
      <c r="KR27" s="268">
        <v>3.51355</v>
      </c>
      <c r="KS27" s="270">
        <v>1.98752</v>
      </c>
      <c r="KT27" s="270">
        <v>8.0648900000000001</v>
      </c>
      <c r="KU27" s="270">
        <v>0.33278000000000002</v>
      </c>
      <c r="KV27" s="270">
        <v>0</v>
      </c>
      <c r="KW27" s="270">
        <v>10.38519</v>
      </c>
      <c r="KX27" s="270">
        <v>5.6279899999999996</v>
      </c>
      <c r="KY27" s="268">
        <v>1.7866899999999999</v>
      </c>
      <c r="KZ27" s="268">
        <v>0</v>
      </c>
      <c r="LA27" s="268">
        <v>1.25E-3</v>
      </c>
      <c r="LB27" s="268">
        <v>0.46947</v>
      </c>
      <c r="LC27" s="268">
        <v>1.4300000000000001E-3</v>
      </c>
      <c r="LD27" s="268">
        <v>4.7289999999999999E-2</v>
      </c>
      <c r="LE27" s="268">
        <v>0.47997000000000001</v>
      </c>
      <c r="LF27" s="268">
        <v>3.5466000000000002</v>
      </c>
      <c r="LG27" s="268">
        <v>1.139</v>
      </c>
      <c r="LH27" s="268">
        <v>0.15225</v>
      </c>
      <c r="LI27" s="268">
        <v>1334</v>
      </c>
      <c r="LJ27" s="268">
        <v>4.06677</v>
      </c>
      <c r="LK27" s="270">
        <v>1.5048900000000001</v>
      </c>
      <c r="LL27" s="268">
        <v>270</v>
      </c>
      <c r="LM27" s="268">
        <v>148</v>
      </c>
      <c r="LN27" s="270">
        <v>9.1991999999999994</v>
      </c>
      <c r="LO27" s="270">
        <v>2.0663200000000002</v>
      </c>
      <c r="LP27" s="270">
        <v>1.5967199999999999</v>
      </c>
      <c r="LQ27" s="268">
        <v>0.16889000000000001</v>
      </c>
      <c r="LR27" s="268">
        <v>1.6639999999999999E-2</v>
      </c>
      <c r="LS27" s="268">
        <v>0.43269000000000002</v>
      </c>
      <c r="LT27" s="268">
        <v>0</v>
      </c>
      <c r="LU27" s="268">
        <v>3</v>
      </c>
      <c r="LV27" s="268">
        <v>1.3914500000000001</v>
      </c>
      <c r="LW27" s="268">
        <v>1426</v>
      </c>
      <c r="LX27" s="268">
        <v>7.0938100000000004</v>
      </c>
      <c r="LY27" s="268">
        <v>1025</v>
      </c>
      <c r="LZ27" s="268">
        <v>0</v>
      </c>
      <c r="MA27" s="268">
        <v>9.8706600000000009</v>
      </c>
      <c r="MB27" s="268">
        <v>0</v>
      </c>
      <c r="MC27" s="55" t="s">
        <v>3403</v>
      </c>
      <c r="MD27" s="268">
        <v>1.4476</v>
      </c>
      <c r="ME27" s="270">
        <v>2.32951</v>
      </c>
      <c r="MF27" s="268">
        <v>2.0142600000000002</v>
      </c>
      <c r="MG27" s="268">
        <v>12.504160000000001</v>
      </c>
      <c r="MH27" s="268">
        <v>3.50773</v>
      </c>
      <c r="MI27" s="270">
        <v>10.370889999999999</v>
      </c>
      <c r="MJ27" s="268">
        <v>24.086539999999999</v>
      </c>
      <c r="MK27" s="270">
        <v>33324</v>
      </c>
      <c r="ML27" s="270">
        <v>25186</v>
      </c>
      <c r="MM27" s="268">
        <v>0.13683000000000001</v>
      </c>
      <c r="MN27" s="268">
        <v>0</v>
      </c>
      <c r="MO27" s="268">
        <v>0.19040000000000001</v>
      </c>
      <c r="MP27" s="268">
        <v>1.3480000000000001E-2</v>
      </c>
      <c r="MQ27" s="268">
        <v>0</v>
      </c>
      <c r="MR27" s="268">
        <v>1.8759999999999999E-2</v>
      </c>
      <c r="MS27" s="269">
        <v>1</v>
      </c>
      <c r="MT27" s="269">
        <v>9.8522200000000004E-2</v>
      </c>
      <c r="MU27" s="269">
        <v>0.9014778</v>
      </c>
      <c r="MV27" s="269">
        <v>0.244195</v>
      </c>
      <c r="MW27" s="269">
        <v>0.75580499999999995</v>
      </c>
      <c r="MX27" s="269">
        <v>0.22461980000000001</v>
      </c>
      <c r="MY27" s="269">
        <v>0</v>
      </c>
      <c r="MZ27" s="269">
        <v>0.14939620000000001</v>
      </c>
      <c r="NA27" s="269">
        <v>5.1048000000000003E-2</v>
      </c>
      <c r="NB27" s="269">
        <v>0.1635894</v>
      </c>
      <c r="NC27" s="269">
        <v>0.1735718</v>
      </c>
      <c r="ND27" s="269">
        <v>0.46239459999999999</v>
      </c>
      <c r="NE27" s="269">
        <v>0.61179079999999997</v>
      </c>
      <c r="NF27" s="269">
        <v>3.2043599999999998E-2</v>
      </c>
      <c r="NG27" s="269">
        <v>0.77657609999999999</v>
      </c>
      <c r="NH27" s="269">
        <v>0</v>
      </c>
      <c r="NI27" s="269">
        <v>0.1913803</v>
      </c>
      <c r="NJ27" s="270">
        <v>8137</v>
      </c>
      <c r="NK27" s="268">
        <v>2.5209199999999998</v>
      </c>
      <c r="NL27" s="268">
        <v>60100</v>
      </c>
      <c r="NM27" s="268">
        <v>60100</v>
      </c>
      <c r="NN27" s="268">
        <v>5921</v>
      </c>
      <c r="NO27" s="269">
        <v>0.77273610000000004</v>
      </c>
      <c r="NP27" s="269">
        <v>0</v>
      </c>
      <c r="NQ27" s="269">
        <v>0.22726389999999999</v>
      </c>
      <c r="NR27" s="268">
        <v>0.29015999999999997</v>
      </c>
      <c r="NS27" s="268">
        <v>0.89807000000000003</v>
      </c>
      <c r="NT27" s="268">
        <v>0.21929999999999999</v>
      </c>
      <c r="NU27" s="268">
        <v>0</v>
      </c>
      <c r="NV27" s="268">
        <v>0.77298999999999995</v>
      </c>
      <c r="NW27" s="268">
        <v>2</v>
      </c>
      <c r="NX27" s="268">
        <v>0.59731000000000001</v>
      </c>
      <c r="NY27" s="268">
        <v>0.13417000000000001</v>
      </c>
      <c r="NZ27" s="268">
        <v>0.11885</v>
      </c>
    </row>
    <row r="28" spans="1:390" ht="15" x14ac:dyDescent="0.25">
      <c r="A28" s="3" t="s">
        <v>2821</v>
      </c>
      <c r="B28" s="55" t="s">
        <v>4672</v>
      </c>
      <c r="C28" s="55" t="s">
        <v>4524</v>
      </c>
      <c r="D28" s="55" t="s">
        <v>4525</v>
      </c>
      <c r="E28" s="55" t="s">
        <v>3414</v>
      </c>
      <c r="F28" s="55" t="s">
        <v>4524</v>
      </c>
      <c r="G28" s="55" t="s">
        <v>1975</v>
      </c>
      <c r="H28" s="55" t="s">
        <v>439</v>
      </c>
      <c r="I28" s="55" t="s">
        <v>416</v>
      </c>
      <c r="J28" s="55" t="s">
        <v>493</v>
      </c>
      <c r="K28" s="55" t="s">
        <v>499</v>
      </c>
      <c r="L28" s="55" t="s">
        <v>4527</v>
      </c>
      <c r="M28" s="55" t="s">
        <v>508</v>
      </c>
      <c r="N28" s="55" t="s">
        <v>2303</v>
      </c>
      <c r="O28" s="268">
        <v>277732</v>
      </c>
      <c r="P28" s="55" t="s">
        <v>503</v>
      </c>
      <c r="Q28" s="268">
        <v>4222</v>
      </c>
      <c r="R28" s="268">
        <v>739</v>
      </c>
      <c r="S28" s="268">
        <v>29349</v>
      </c>
      <c r="T28" s="268">
        <v>321568</v>
      </c>
      <c r="U28" s="268">
        <v>587</v>
      </c>
      <c r="V28" s="268">
        <v>125</v>
      </c>
      <c r="W28" s="268">
        <v>1585</v>
      </c>
      <c r="X28" s="268">
        <v>30145</v>
      </c>
      <c r="Y28" s="55" t="s">
        <v>2223</v>
      </c>
      <c r="Z28" s="55" t="s">
        <v>2157</v>
      </c>
      <c r="AA28" s="55" t="s">
        <v>3501</v>
      </c>
      <c r="AB28" s="55" t="s">
        <v>3502</v>
      </c>
      <c r="AC28" s="55" t="s">
        <v>2318</v>
      </c>
      <c r="AD28" s="55" t="s">
        <v>2157</v>
      </c>
      <c r="AE28" s="55" t="s">
        <v>3503</v>
      </c>
      <c r="AF28" s="55" t="s">
        <v>3504</v>
      </c>
      <c r="AG28" s="55" t="s">
        <v>1977</v>
      </c>
      <c r="AH28" s="268">
        <v>3</v>
      </c>
      <c r="AI28" s="55" t="s">
        <v>2135</v>
      </c>
      <c r="AJ28" s="55" t="s">
        <v>2157</v>
      </c>
      <c r="AK28" s="55" t="s">
        <v>2401</v>
      </c>
      <c r="AL28" s="55" t="s">
        <v>2473</v>
      </c>
      <c r="AM28" s="55" t="s">
        <v>2550</v>
      </c>
      <c r="AN28" s="55" t="s">
        <v>2624</v>
      </c>
      <c r="AO28" s="55" t="s">
        <v>2679</v>
      </c>
      <c r="AP28" s="55" t="s">
        <v>4673</v>
      </c>
      <c r="AQ28" s="55" t="s">
        <v>2713</v>
      </c>
      <c r="AR28" s="55" t="s">
        <v>2723</v>
      </c>
      <c r="AS28" s="55" t="s">
        <v>2729</v>
      </c>
      <c r="AT28" s="55" t="s">
        <v>3505</v>
      </c>
      <c r="AU28" s="55" t="s">
        <v>4529</v>
      </c>
      <c r="AV28" s="55" t="s">
        <v>4529</v>
      </c>
      <c r="AW28" s="55" t="s">
        <v>4529</v>
      </c>
      <c r="AX28" s="55" t="s">
        <v>4530</v>
      </c>
      <c r="AY28" s="55" t="s">
        <v>4531</v>
      </c>
      <c r="AZ28" s="55" t="s">
        <v>554</v>
      </c>
      <c r="BA28" s="55" t="s">
        <v>554</v>
      </c>
      <c r="BB28" s="268">
        <v>1</v>
      </c>
      <c r="BC28" s="268">
        <v>7</v>
      </c>
      <c r="BD28" s="268">
        <v>1</v>
      </c>
      <c r="BE28" s="268">
        <v>2</v>
      </c>
      <c r="BF28" s="268">
        <v>11</v>
      </c>
      <c r="BG28" s="55" t="s">
        <v>3403</v>
      </c>
      <c r="BH28" s="268">
        <v>20278</v>
      </c>
      <c r="BI28" s="268">
        <v>49.36</v>
      </c>
      <c r="BJ28" s="268">
        <v>0</v>
      </c>
      <c r="BK28" s="268">
        <v>49.36</v>
      </c>
      <c r="BL28" s="268">
        <v>79.48</v>
      </c>
      <c r="BM28" s="268">
        <v>128.84</v>
      </c>
      <c r="BN28" s="269">
        <v>0.38311079999999997</v>
      </c>
      <c r="BO28" s="270">
        <v>106700</v>
      </c>
      <c r="BP28" s="55" t="s">
        <v>4674</v>
      </c>
      <c r="BQ28" s="55" t="s">
        <v>3404</v>
      </c>
      <c r="BR28" s="270">
        <v>36472</v>
      </c>
      <c r="BS28" s="270">
        <v>12.6</v>
      </c>
      <c r="BT28" s="270">
        <v>13.91</v>
      </c>
      <c r="BU28" s="270">
        <v>16.13</v>
      </c>
      <c r="BV28" s="270">
        <v>9616107</v>
      </c>
      <c r="BW28" s="270">
        <v>0</v>
      </c>
      <c r="BX28" s="270">
        <v>9095142</v>
      </c>
      <c r="BY28" s="270">
        <v>9095142</v>
      </c>
      <c r="BZ28" s="270">
        <v>222753</v>
      </c>
      <c r="CA28" s="270">
        <v>0</v>
      </c>
      <c r="CB28" s="270">
        <v>222753</v>
      </c>
      <c r="CC28" s="270">
        <v>0</v>
      </c>
      <c r="CD28" s="270">
        <v>0</v>
      </c>
      <c r="CE28" s="270">
        <v>0</v>
      </c>
      <c r="CF28" s="270">
        <v>298212</v>
      </c>
      <c r="CG28" s="272">
        <v>5.5612200000000001E-2</v>
      </c>
      <c r="CH28" s="270">
        <v>5359348</v>
      </c>
      <c r="CI28" s="270">
        <v>1257131</v>
      </c>
      <c r="CJ28" s="270">
        <v>6616479</v>
      </c>
      <c r="CK28" s="270">
        <v>792197</v>
      </c>
      <c r="CL28" s="270">
        <v>134000</v>
      </c>
      <c r="CM28" s="270">
        <v>248006</v>
      </c>
      <c r="CN28" s="270">
        <v>1174203</v>
      </c>
      <c r="CO28" s="270">
        <v>1281362</v>
      </c>
      <c r="CP28" s="270">
        <v>9072044</v>
      </c>
      <c r="CQ28" s="279">
        <v>534773</v>
      </c>
      <c r="CR28" s="270">
        <v>0</v>
      </c>
      <c r="CS28" s="270">
        <v>0</v>
      </c>
      <c r="CT28" s="270">
        <v>0</v>
      </c>
      <c r="CU28" s="270">
        <v>0</v>
      </c>
      <c r="CV28" s="270">
        <v>0</v>
      </c>
      <c r="CW28" s="270">
        <v>23182</v>
      </c>
      <c r="CX28" s="288">
        <v>726144</v>
      </c>
      <c r="CY28" s="44">
        <v>182865</v>
      </c>
      <c r="CZ28" s="44">
        <v>172119</v>
      </c>
      <c r="DA28" s="44">
        <v>354984</v>
      </c>
      <c r="DB28" s="44">
        <v>159860</v>
      </c>
      <c r="DC28" s="44">
        <v>67431</v>
      </c>
      <c r="DD28" s="44">
        <v>227291</v>
      </c>
      <c r="DE28" s="44">
        <v>23686</v>
      </c>
      <c r="DF28" s="44">
        <v>2357</v>
      </c>
      <c r="DG28" s="44">
        <v>26043</v>
      </c>
      <c r="DH28" s="44">
        <v>608318</v>
      </c>
      <c r="DI28" s="55" t="s">
        <v>3403</v>
      </c>
      <c r="DJ28" s="268">
        <v>608318</v>
      </c>
      <c r="DK28" s="268">
        <v>0</v>
      </c>
      <c r="DL28" s="268">
        <v>663</v>
      </c>
      <c r="DM28" s="268">
        <v>40168</v>
      </c>
      <c r="DN28" s="268">
        <v>40400</v>
      </c>
      <c r="DO28" s="268">
        <v>855</v>
      </c>
      <c r="DP28" s="268">
        <v>14</v>
      </c>
      <c r="DQ28" s="268">
        <v>67</v>
      </c>
      <c r="DR28" s="268">
        <v>81</v>
      </c>
      <c r="DS28" s="268">
        <v>0</v>
      </c>
      <c r="DT28" s="268">
        <v>28215</v>
      </c>
      <c r="DU28" s="55" t="s">
        <v>3403</v>
      </c>
      <c r="DV28" s="55" t="s">
        <v>3403</v>
      </c>
      <c r="DW28" s="268">
        <v>2932</v>
      </c>
      <c r="DX28" s="268">
        <v>31147</v>
      </c>
      <c r="DY28" s="268">
        <v>1920</v>
      </c>
      <c r="DZ28" s="55" t="s">
        <v>3403</v>
      </c>
      <c r="EA28" s="55" t="s">
        <v>3403</v>
      </c>
      <c r="EB28" s="268">
        <v>2028</v>
      </c>
      <c r="EC28" s="268">
        <v>3948</v>
      </c>
      <c r="ED28" s="268">
        <v>563</v>
      </c>
      <c r="EE28" s="55" t="s">
        <v>3403</v>
      </c>
      <c r="EF28" s="268">
        <v>1</v>
      </c>
      <c r="EG28" s="268">
        <v>564</v>
      </c>
      <c r="EH28" s="269">
        <v>5.6413100000000001E-2</v>
      </c>
      <c r="EI28" s="269">
        <v>9.1299999999999997E-4</v>
      </c>
      <c r="EJ28" s="269">
        <v>4.91073E-2</v>
      </c>
      <c r="EK28" s="269">
        <v>0</v>
      </c>
      <c r="EL28" s="269">
        <v>4.28937E-2</v>
      </c>
      <c r="EM28" s="269">
        <v>1.115E-4</v>
      </c>
      <c r="EN28" s="269">
        <v>0.83773739999999997</v>
      </c>
      <c r="EO28" s="269">
        <v>6.0753799999999997E-2</v>
      </c>
      <c r="EP28" s="269">
        <v>0.4016516</v>
      </c>
      <c r="EQ28" s="268">
        <v>157</v>
      </c>
      <c r="ER28" s="281">
        <v>3197336</v>
      </c>
      <c r="ES28" s="281">
        <v>1284215</v>
      </c>
      <c r="ET28" s="268">
        <v>531222</v>
      </c>
      <c r="EU28" s="268">
        <v>423182</v>
      </c>
      <c r="EV28" s="268">
        <v>954404</v>
      </c>
      <c r="EW28" s="268">
        <v>89092</v>
      </c>
      <c r="EX28" s="268">
        <v>4484</v>
      </c>
      <c r="EY28" s="268">
        <v>93576</v>
      </c>
      <c r="EZ28" s="268">
        <v>992974</v>
      </c>
      <c r="FA28" s="268">
        <v>197665</v>
      </c>
      <c r="FB28" s="268">
        <v>1190639</v>
      </c>
      <c r="FC28" s="268">
        <v>2238619</v>
      </c>
      <c r="FD28" s="271">
        <v>3057075</v>
      </c>
      <c r="FE28" s="268">
        <v>3546</v>
      </c>
      <c r="FF28" s="55" t="s">
        <v>3403</v>
      </c>
      <c r="FG28" s="268">
        <v>2242165</v>
      </c>
      <c r="FH28" s="281">
        <v>240703</v>
      </c>
      <c r="FI28" s="281">
        <v>651109</v>
      </c>
      <c r="FJ28" s="55" t="s">
        <v>3403</v>
      </c>
      <c r="FK28" s="268">
        <v>891812</v>
      </c>
      <c r="FL28" s="268">
        <v>869</v>
      </c>
      <c r="FM28" s="268">
        <v>38259</v>
      </c>
      <c r="FN28" s="268">
        <v>39128</v>
      </c>
      <c r="FO28" s="268">
        <v>491</v>
      </c>
      <c r="FP28" s="268">
        <v>16183</v>
      </c>
      <c r="FQ28" s="268">
        <v>16674</v>
      </c>
      <c r="FR28" s="268">
        <v>0</v>
      </c>
      <c r="FS28" s="268">
        <v>55802</v>
      </c>
      <c r="FT28" s="268">
        <v>257377</v>
      </c>
      <c r="FU28" s="268">
        <v>596999</v>
      </c>
      <c r="FV28" s="268">
        <v>2550648</v>
      </c>
      <c r="FW28" s="268">
        <v>18021</v>
      </c>
      <c r="FX28" s="268">
        <v>31668</v>
      </c>
      <c r="FY28" s="55" t="s">
        <v>3403</v>
      </c>
      <c r="FZ28" s="55" t="s">
        <v>3403</v>
      </c>
      <c r="GA28" s="268">
        <v>151961</v>
      </c>
      <c r="GB28" s="268">
        <v>45661</v>
      </c>
      <c r="GC28" s="268">
        <v>197622</v>
      </c>
      <c r="GD28" s="268">
        <v>1646088</v>
      </c>
      <c r="GE28" s="268">
        <v>1</v>
      </c>
      <c r="GF28" s="268">
        <v>0.85596000000000005</v>
      </c>
      <c r="GG28" s="268">
        <v>0.1009</v>
      </c>
      <c r="GH28" s="268">
        <v>28.457920000000001</v>
      </c>
      <c r="GI28" s="268">
        <v>38.462589999999999</v>
      </c>
      <c r="GJ28" s="268">
        <v>11.24654</v>
      </c>
      <c r="GK28" s="268">
        <v>4928</v>
      </c>
      <c r="GL28" s="268">
        <v>135727</v>
      </c>
      <c r="GM28" s="268">
        <v>728</v>
      </c>
      <c r="GN28" s="268">
        <v>25231</v>
      </c>
      <c r="GO28" s="268">
        <v>1415</v>
      </c>
      <c r="GP28" s="268">
        <v>29</v>
      </c>
      <c r="GQ28" s="268">
        <v>2927</v>
      </c>
      <c r="GR28" s="268">
        <v>655</v>
      </c>
      <c r="GS28" s="268">
        <v>586</v>
      </c>
      <c r="GT28" s="268">
        <v>44</v>
      </c>
      <c r="GU28" s="268">
        <v>5656</v>
      </c>
      <c r="GV28" s="268">
        <v>14782</v>
      </c>
      <c r="GW28" s="268">
        <v>1458</v>
      </c>
      <c r="GX28" s="268">
        <v>16240</v>
      </c>
      <c r="GY28" s="268">
        <v>5212</v>
      </c>
      <c r="GZ28" s="268">
        <v>1733</v>
      </c>
      <c r="HA28" s="268">
        <v>6945</v>
      </c>
      <c r="HB28" s="268">
        <v>115733</v>
      </c>
      <c r="HC28" s="268">
        <v>22040</v>
      </c>
      <c r="HD28" s="268">
        <v>137773</v>
      </c>
      <c r="HE28" s="268">
        <v>160958</v>
      </c>
      <c r="HF28" s="55" t="s">
        <v>3403</v>
      </c>
      <c r="HG28" s="55" t="s">
        <v>3403</v>
      </c>
      <c r="HH28" s="55" t="s">
        <v>3403</v>
      </c>
      <c r="HI28" s="55" t="s">
        <v>3403</v>
      </c>
      <c r="HJ28" s="55" t="s">
        <v>5026</v>
      </c>
      <c r="HK28" s="55" t="s">
        <v>5026</v>
      </c>
      <c r="HL28" s="268">
        <v>224484</v>
      </c>
      <c r="HM28" s="268">
        <v>2</v>
      </c>
      <c r="HN28" s="268">
        <v>630</v>
      </c>
      <c r="HO28" s="268">
        <v>3582</v>
      </c>
      <c r="HP28" s="268">
        <v>1444</v>
      </c>
      <c r="HQ28" s="268">
        <v>12711</v>
      </c>
      <c r="HR28" s="268">
        <v>112006</v>
      </c>
      <c r="HS28" s="268">
        <v>508</v>
      </c>
      <c r="HT28" s="268">
        <v>2482</v>
      </c>
      <c r="HU28" s="268">
        <v>143</v>
      </c>
      <c r="HV28" s="268">
        <v>215</v>
      </c>
      <c r="HW28" s="268">
        <v>413072</v>
      </c>
      <c r="HX28" s="268">
        <v>1</v>
      </c>
      <c r="HY28" s="268">
        <v>2893882</v>
      </c>
      <c r="HZ28" s="55" t="s">
        <v>3403</v>
      </c>
      <c r="IA28" s="55" t="s">
        <v>1977</v>
      </c>
      <c r="IB28" s="55" t="s">
        <v>2223</v>
      </c>
      <c r="IC28" s="55" t="s">
        <v>2157</v>
      </c>
      <c r="ID28" s="55" t="s">
        <v>3501</v>
      </c>
      <c r="IE28" s="55" t="s">
        <v>3502</v>
      </c>
      <c r="IF28" s="55" t="s">
        <v>2318</v>
      </c>
      <c r="IG28" s="55" t="s">
        <v>2157</v>
      </c>
      <c r="IH28" s="55" t="s">
        <v>3503</v>
      </c>
      <c r="II28" s="55" t="s">
        <v>3504</v>
      </c>
      <c r="IJ28" s="55" t="s">
        <v>2157</v>
      </c>
      <c r="IK28" s="55" t="s">
        <v>4675</v>
      </c>
      <c r="IL28" s="55" t="s">
        <v>4676</v>
      </c>
      <c r="IM28" s="55" t="s">
        <v>518</v>
      </c>
      <c r="IN28" s="55" t="s">
        <v>4677</v>
      </c>
      <c r="IO28" s="268">
        <v>180402</v>
      </c>
      <c r="IP28" s="268">
        <v>128.38</v>
      </c>
      <c r="IQ28" s="55" t="s">
        <v>4678</v>
      </c>
      <c r="IR28" s="268">
        <v>20278</v>
      </c>
      <c r="IS28" s="268">
        <v>426</v>
      </c>
      <c r="IT28" s="55" t="s">
        <v>1905</v>
      </c>
      <c r="IU28" s="55" t="s">
        <v>122</v>
      </c>
      <c r="IV28" s="55" t="s">
        <v>1975</v>
      </c>
      <c r="IW28" s="55" t="s">
        <v>411</v>
      </c>
      <c r="IX28" s="268">
        <v>0</v>
      </c>
      <c r="IY28" s="55" t="s">
        <v>415</v>
      </c>
      <c r="IZ28" s="55" t="s">
        <v>2377</v>
      </c>
      <c r="JA28" s="55" t="s">
        <v>2377</v>
      </c>
      <c r="JB28" s="55" t="s">
        <v>503</v>
      </c>
      <c r="JC28" s="270">
        <v>2.83738</v>
      </c>
      <c r="JD28" s="270">
        <v>2.0693700000000002</v>
      </c>
      <c r="JE28" s="270">
        <v>0.36724000000000001</v>
      </c>
      <c r="JF28" s="270">
        <v>45.906039999999997</v>
      </c>
      <c r="JG28" s="270">
        <v>33.48048</v>
      </c>
      <c r="JH28" s="270">
        <v>5.9416599999999997</v>
      </c>
      <c r="JI28" s="270">
        <v>5.5112800000000002</v>
      </c>
      <c r="JJ28" s="270">
        <v>4.01952</v>
      </c>
      <c r="JK28" s="270">
        <v>0.71333000000000002</v>
      </c>
      <c r="JL28" s="270">
        <v>40.412880000000001</v>
      </c>
      <c r="JM28" s="270">
        <v>29.474170000000001</v>
      </c>
      <c r="JN28" s="270">
        <v>5.2306800000000004</v>
      </c>
      <c r="JO28" s="270">
        <v>56.3628</v>
      </c>
      <c r="JP28" s="270">
        <v>41.106870000000001</v>
      </c>
      <c r="JQ28" s="270">
        <v>7.2950900000000001</v>
      </c>
      <c r="JR28" s="270">
        <v>7.0642699999999996</v>
      </c>
      <c r="JS28" s="270">
        <v>5.1521600000000003</v>
      </c>
      <c r="JT28" s="270">
        <v>0.91434000000000004</v>
      </c>
      <c r="JU28" s="268">
        <v>11.512309999999999</v>
      </c>
      <c r="JV28" s="268">
        <v>5.9268900000000002</v>
      </c>
      <c r="JW28" s="268">
        <v>2.57056</v>
      </c>
      <c r="JX28" s="268">
        <v>12.559329999999999</v>
      </c>
      <c r="JY28" s="268">
        <v>0.80828</v>
      </c>
      <c r="JZ28" s="268">
        <v>4.6239400000000002</v>
      </c>
      <c r="KA28" s="268">
        <v>0.71155999999999997</v>
      </c>
      <c r="KB28" s="268">
        <v>0.57954000000000006</v>
      </c>
      <c r="KC28" s="268">
        <v>1.83E-3</v>
      </c>
      <c r="KD28" s="268">
        <v>8.94E-3</v>
      </c>
      <c r="KE28" s="268">
        <v>1.4873000000000001</v>
      </c>
      <c r="KF28" s="268">
        <v>5.8470000000000001E-2</v>
      </c>
      <c r="KG28" s="268">
        <v>0.49606</v>
      </c>
      <c r="KH28" s="268">
        <v>1742</v>
      </c>
      <c r="KI28" s="268">
        <v>4547</v>
      </c>
      <c r="KJ28" s="268">
        <v>4547</v>
      </c>
      <c r="KK28" s="268">
        <v>12776</v>
      </c>
      <c r="KL28" s="268">
        <v>33348</v>
      </c>
      <c r="KM28" s="268">
        <v>33348</v>
      </c>
      <c r="KN28" s="268">
        <v>64775</v>
      </c>
      <c r="KO28" s="268">
        <v>64775</v>
      </c>
      <c r="KP28" s="268">
        <v>4.4031700000000003</v>
      </c>
      <c r="KQ28" s="268">
        <v>24816</v>
      </c>
      <c r="KR28" s="268">
        <v>11.93093</v>
      </c>
      <c r="KS28" s="270">
        <v>0.80203999999999998</v>
      </c>
      <c r="KT28" s="270">
        <v>32.747909999999997</v>
      </c>
      <c r="KU28" s="270">
        <v>0</v>
      </c>
      <c r="KV28" s="270">
        <v>1.0737399999999999</v>
      </c>
      <c r="KW28" s="270">
        <v>34.623690000000003</v>
      </c>
      <c r="KX28" s="270">
        <v>23.823250000000002</v>
      </c>
      <c r="KY28" s="268">
        <v>2.6145499999999999</v>
      </c>
      <c r="KZ28" s="268">
        <v>0</v>
      </c>
      <c r="LA28" s="268">
        <v>2.3900000000000002E-3</v>
      </c>
      <c r="LB28" s="268">
        <v>0.11215</v>
      </c>
      <c r="LC28" s="268">
        <v>2.9E-4</v>
      </c>
      <c r="LD28" s="268">
        <v>0.24976999999999999</v>
      </c>
      <c r="LE28" s="268">
        <v>0.65195000000000003</v>
      </c>
      <c r="LF28" s="268">
        <v>3.3548900000000001</v>
      </c>
      <c r="LG28" s="268">
        <v>2.1903100000000002</v>
      </c>
      <c r="LH28" s="268">
        <v>0.28617999999999999</v>
      </c>
      <c r="LI28" s="268">
        <v>157</v>
      </c>
      <c r="LJ28" s="268">
        <v>0.40987000000000001</v>
      </c>
      <c r="LK28" s="270">
        <v>4.6136600000000003</v>
      </c>
      <c r="LL28" s="268">
        <v>223</v>
      </c>
      <c r="LM28" s="268">
        <v>207</v>
      </c>
      <c r="LN28" s="270">
        <v>32.664740000000002</v>
      </c>
      <c r="LO28" s="270">
        <v>4.22783</v>
      </c>
      <c r="LP28" s="270">
        <v>2.8523800000000001</v>
      </c>
      <c r="LQ28" s="268">
        <v>0.46389999999999998</v>
      </c>
      <c r="LR28" s="268">
        <v>0.17773</v>
      </c>
      <c r="LS28" s="268">
        <v>0.40217999999999998</v>
      </c>
      <c r="LT28" s="268">
        <v>9</v>
      </c>
      <c r="LU28" s="268">
        <v>47</v>
      </c>
      <c r="LV28" s="268">
        <v>1.94238</v>
      </c>
      <c r="LW28" s="268">
        <v>61487</v>
      </c>
      <c r="LX28" s="268">
        <v>81.176050000000004</v>
      </c>
      <c r="LY28" s="268">
        <v>31655</v>
      </c>
      <c r="LZ28" s="268">
        <v>11.070320000000001</v>
      </c>
      <c r="MA28" s="268">
        <v>157.67511999999999</v>
      </c>
      <c r="MB28" s="268">
        <v>0.13636999999999999</v>
      </c>
      <c r="MC28" s="268">
        <v>4317</v>
      </c>
      <c r="MD28" s="268">
        <v>0.22711000000000001</v>
      </c>
      <c r="ME28" s="270">
        <v>0.71333000000000002</v>
      </c>
      <c r="MF28" s="268">
        <v>0.44113000000000002</v>
      </c>
      <c r="MG28" s="268">
        <v>7.3012800000000002</v>
      </c>
      <c r="MH28" s="268">
        <v>16.17905</v>
      </c>
      <c r="MI28" s="270">
        <v>5.5112800000000002</v>
      </c>
      <c r="MJ28" s="268">
        <v>35.451050000000002</v>
      </c>
      <c r="MK28" s="270">
        <v>51354</v>
      </c>
      <c r="ML28" s="270">
        <v>41596</v>
      </c>
      <c r="MM28" s="268">
        <v>4.0300000000000002E-2</v>
      </c>
      <c r="MN28" s="268">
        <v>0.57394000000000001</v>
      </c>
      <c r="MO28" s="268">
        <v>7.8270000000000006E-2</v>
      </c>
      <c r="MP28" s="268">
        <v>1.5440000000000001E-2</v>
      </c>
      <c r="MQ28" s="268">
        <v>0.21987999999999999</v>
      </c>
      <c r="MR28" s="268">
        <v>2.9989999999999999E-2</v>
      </c>
      <c r="MS28" s="269">
        <v>1</v>
      </c>
      <c r="MT28" s="269">
        <v>0.38311079999999997</v>
      </c>
      <c r="MU28" s="269">
        <v>0.61688920000000003</v>
      </c>
      <c r="MV28" s="269">
        <v>0.19</v>
      </c>
      <c r="MW28" s="269">
        <v>0.81</v>
      </c>
      <c r="MX28" s="269">
        <v>0.12943089999999999</v>
      </c>
      <c r="MY28" s="269">
        <v>1.4770699999999999E-2</v>
      </c>
      <c r="MZ28" s="269">
        <v>0.138572</v>
      </c>
      <c r="NA28" s="269">
        <v>2.7337400000000001E-2</v>
      </c>
      <c r="NB28" s="269">
        <v>0.1412429</v>
      </c>
      <c r="NC28" s="269">
        <v>8.7322899999999995E-2</v>
      </c>
      <c r="ND28" s="269">
        <v>0.59075420000000001</v>
      </c>
      <c r="NE28" s="269">
        <v>0.72932620000000004</v>
      </c>
      <c r="NF28" s="269">
        <v>0</v>
      </c>
      <c r="NG28" s="269">
        <v>0.94582370000000004</v>
      </c>
      <c r="NH28" s="269">
        <v>3.10117E-2</v>
      </c>
      <c r="NI28" s="269">
        <v>2.31646E-2</v>
      </c>
      <c r="NJ28" s="270">
        <v>9757</v>
      </c>
      <c r="NK28" s="268">
        <v>8.3294800000000002</v>
      </c>
      <c r="NL28" s="268">
        <v>5626</v>
      </c>
      <c r="NM28" s="268">
        <v>5626</v>
      </c>
      <c r="NN28" s="268">
        <v>2155</v>
      </c>
      <c r="NO28" s="269">
        <v>0.67466780000000004</v>
      </c>
      <c r="NP28" s="269">
        <v>0.11412</v>
      </c>
      <c r="NQ28" s="269">
        <v>0.21121219999999999</v>
      </c>
      <c r="NR28" s="268">
        <v>0.59658999999999995</v>
      </c>
      <c r="NS28" s="268">
        <v>2.5433599999999998</v>
      </c>
      <c r="NT28" s="268">
        <v>0.48324</v>
      </c>
      <c r="NU28" s="268">
        <v>23</v>
      </c>
      <c r="NV28" s="268">
        <v>4.0360399999999998</v>
      </c>
      <c r="NW28" s="268">
        <v>12</v>
      </c>
      <c r="NX28" s="268">
        <v>2.7229800000000002</v>
      </c>
      <c r="NY28" s="268">
        <v>0.35243999999999998</v>
      </c>
      <c r="NZ28" s="268">
        <v>0.33250000000000002</v>
      </c>
    </row>
    <row r="29" spans="1:390" ht="15" x14ac:dyDescent="0.25">
      <c r="A29" s="3" t="s">
        <v>2822</v>
      </c>
      <c r="B29" s="55" t="s">
        <v>4679</v>
      </c>
      <c r="C29" s="55" t="s">
        <v>4524</v>
      </c>
      <c r="D29" s="55" t="s">
        <v>4525</v>
      </c>
      <c r="E29" s="55" t="s">
        <v>3414</v>
      </c>
      <c r="F29" s="55" t="s">
        <v>4524</v>
      </c>
      <c r="G29" s="55" t="s">
        <v>1978</v>
      </c>
      <c r="H29" s="55" t="s">
        <v>440</v>
      </c>
      <c r="I29" s="55" t="s">
        <v>416</v>
      </c>
      <c r="J29" s="55" t="s">
        <v>494</v>
      </c>
      <c r="K29" s="55" t="s">
        <v>499</v>
      </c>
      <c r="L29" s="55" t="s">
        <v>4527</v>
      </c>
      <c r="M29" s="55" t="s">
        <v>506</v>
      </c>
      <c r="N29" s="55" t="s">
        <v>2303</v>
      </c>
      <c r="O29" s="268">
        <v>109236</v>
      </c>
      <c r="P29" s="55" t="s">
        <v>503</v>
      </c>
      <c r="Q29" s="268">
        <v>1003</v>
      </c>
      <c r="R29" s="268">
        <v>179</v>
      </c>
      <c r="S29" s="268">
        <v>4030</v>
      </c>
      <c r="T29" s="268">
        <v>30906</v>
      </c>
      <c r="U29" s="268">
        <v>11</v>
      </c>
      <c r="V29" s="268">
        <v>2</v>
      </c>
      <c r="W29" s="268">
        <v>11</v>
      </c>
      <c r="X29" s="268">
        <v>4039</v>
      </c>
      <c r="Y29" s="55" t="s">
        <v>2224</v>
      </c>
      <c r="Z29" s="55" t="s">
        <v>2344</v>
      </c>
      <c r="AA29" s="55" t="s">
        <v>3506</v>
      </c>
      <c r="AB29" s="55" t="s">
        <v>3403</v>
      </c>
      <c r="AC29" s="55" t="s">
        <v>2224</v>
      </c>
      <c r="AD29" s="55" t="s">
        <v>2344</v>
      </c>
      <c r="AE29" s="55" t="s">
        <v>3506</v>
      </c>
      <c r="AF29" s="55" t="s">
        <v>3403</v>
      </c>
      <c r="AG29" s="55" t="s">
        <v>1980</v>
      </c>
      <c r="AH29" s="268">
        <v>2</v>
      </c>
      <c r="AI29" s="55" t="s">
        <v>3013</v>
      </c>
      <c r="AJ29" s="55" t="s">
        <v>2158</v>
      </c>
      <c r="AK29" s="55" t="s">
        <v>2402</v>
      </c>
      <c r="AL29" s="55" t="s">
        <v>2474</v>
      </c>
      <c r="AM29" s="55" t="s">
        <v>2551</v>
      </c>
      <c r="AN29" s="55" t="s">
        <v>2625</v>
      </c>
      <c r="AO29" s="55" t="s">
        <v>4680</v>
      </c>
      <c r="AP29" s="55" t="s">
        <v>4681</v>
      </c>
      <c r="AQ29" s="55" t="s">
        <v>2474</v>
      </c>
      <c r="AR29" s="55" t="s">
        <v>2551</v>
      </c>
      <c r="AS29" s="55" t="s">
        <v>2730</v>
      </c>
      <c r="AT29" s="55" t="s">
        <v>1481</v>
      </c>
      <c r="AU29" s="55" t="s">
        <v>4529</v>
      </c>
      <c r="AV29" s="55" t="s">
        <v>4529</v>
      </c>
      <c r="AW29" s="55" t="s">
        <v>4529</v>
      </c>
      <c r="AX29" s="55" t="s">
        <v>4530</v>
      </c>
      <c r="AY29" s="55" t="s">
        <v>4531</v>
      </c>
      <c r="AZ29" s="55" t="s">
        <v>554</v>
      </c>
      <c r="BA29" s="55" t="s">
        <v>554</v>
      </c>
      <c r="BB29" s="268">
        <v>1</v>
      </c>
      <c r="BC29" s="268">
        <v>6</v>
      </c>
      <c r="BD29" s="268">
        <v>1</v>
      </c>
      <c r="BE29" s="268">
        <v>2</v>
      </c>
      <c r="BF29" s="268">
        <v>10</v>
      </c>
      <c r="BG29" s="55" t="s">
        <v>3403</v>
      </c>
      <c r="BH29" s="268">
        <v>18698</v>
      </c>
      <c r="BI29" s="268">
        <v>4.75</v>
      </c>
      <c r="BJ29" s="268">
        <v>0</v>
      </c>
      <c r="BK29" s="268">
        <v>4.75</v>
      </c>
      <c r="BL29" s="268">
        <v>37.229999999999997</v>
      </c>
      <c r="BM29" s="268">
        <v>41.98</v>
      </c>
      <c r="BN29" s="269">
        <v>0.1131491</v>
      </c>
      <c r="BO29" s="270">
        <v>65257</v>
      </c>
      <c r="BP29" s="55" t="s">
        <v>3507</v>
      </c>
      <c r="BQ29" s="55" t="s">
        <v>3412</v>
      </c>
      <c r="BR29" s="270">
        <v>37125</v>
      </c>
      <c r="BS29" s="270">
        <v>10.34</v>
      </c>
      <c r="BT29" s="270">
        <v>10.34</v>
      </c>
      <c r="BU29" s="270">
        <v>10.96</v>
      </c>
      <c r="BV29" s="270">
        <v>2491645</v>
      </c>
      <c r="BW29" s="270">
        <v>1500</v>
      </c>
      <c r="BX29" s="270">
        <v>2025747</v>
      </c>
      <c r="BY29" s="270">
        <v>2027247</v>
      </c>
      <c r="BZ29" s="270">
        <v>372581</v>
      </c>
      <c r="CA29" s="270">
        <v>1000</v>
      </c>
      <c r="CB29" s="270">
        <v>373581</v>
      </c>
      <c r="CC29" s="270">
        <v>12096</v>
      </c>
      <c r="CD29" s="270">
        <v>0</v>
      </c>
      <c r="CE29" s="270">
        <v>12096</v>
      </c>
      <c r="CF29" s="270">
        <v>78721</v>
      </c>
      <c r="CG29" s="272">
        <v>2.15283E-2</v>
      </c>
      <c r="CH29" s="270">
        <v>1321838</v>
      </c>
      <c r="CI29" s="270">
        <v>562925</v>
      </c>
      <c r="CJ29" s="270">
        <v>1884763</v>
      </c>
      <c r="CK29" s="270">
        <v>96280</v>
      </c>
      <c r="CL29" s="270">
        <v>11688</v>
      </c>
      <c r="CM29" s="270">
        <v>23594</v>
      </c>
      <c r="CN29" s="270">
        <v>131562</v>
      </c>
      <c r="CO29" s="270">
        <v>360705</v>
      </c>
      <c r="CP29" s="270">
        <v>2377030</v>
      </c>
      <c r="CQ29" s="279">
        <v>53641</v>
      </c>
      <c r="CR29" s="270">
        <v>0</v>
      </c>
      <c r="CS29" s="270">
        <v>0</v>
      </c>
      <c r="CT29" s="270">
        <v>0</v>
      </c>
      <c r="CU29" s="270">
        <v>0</v>
      </c>
      <c r="CV29" s="270">
        <v>0</v>
      </c>
      <c r="CW29" s="270">
        <v>0</v>
      </c>
      <c r="CX29" s="288">
        <v>272000</v>
      </c>
      <c r="CY29" s="44">
        <v>64583</v>
      </c>
      <c r="CZ29" s="44">
        <v>73403</v>
      </c>
      <c r="DA29" s="44">
        <v>137986</v>
      </c>
      <c r="DB29" s="44">
        <v>45960</v>
      </c>
      <c r="DC29" s="44">
        <v>18441</v>
      </c>
      <c r="DD29" s="44">
        <v>64401</v>
      </c>
      <c r="DE29" s="44">
        <v>4606</v>
      </c>
      <c r="DF29" s="44">
        <v>1970</v>
      </c>
      <c r="DG29" s="44">
        <v>6576</v>
      </c>
      <c r="DH29" s="44">
        <v>208963</v>
      </c>
      <c r="DI29" s="55" t="s">
        <v>3403</v>
      </c>
      <c r="DJ29" s="268">
        <v>208963</v>
      </c>
      <c r="DK29" s="268">
        <v>8125</v>
      </c>
      <c r="DL29" s="268">
        <v>124</v>
      </c>
      <c r="DM29" s="268">
        <v>8860</v>
      </c>
      <c r="DN29" s="268">
        <v>13893</v>
      </c>
      <c r="DO29" s="268">
        <v>471</v>
      </c>
      <c r="DP29" s="268">
        <v>8</v>
      </c>
      <c r="DQ29" s="268">
        <v>67</v>
      </c>
      <c r="DR29" s="268">
        <v>75</v>
      </c>
      <c r="DS29" s="268">
        <v>0</v>
      </c>
      <c r="DT29" s="268">
        <v>28215</v>
      </c>
      <c r="DU29" s="55" t="s">
        <v>3403</v>
      </c>
      <c r="DV29" s="55" t="s">
        <v>3403</v>
      </c>
      <c r="DW29" s="268">
        <v>791</v>
      </c>
      <c r="DX29" s="268">
        <v>29006</v>
      </c>
      <c r="DY29" s="268">
        <v>1920</v>
      </c>
      <c r="DZ29" s="55" t="s">
        <v>3403</v>
      </c>
      <c r="EA29" s="55" t="s">
        <v>3403</v>
      </c>
      <c r="EB29" s="55" t="s">
        <v>3403</v>
      </c>
      <c r="EC29" s="268">
        <v>1920</v>
      </c>
      <c r="ED29" s="268">
        <v>563</v>
      </c>
      <c r="EE29" s="55" t="s">
        <v>3403</v>
      </c>
      <c r="EF29" s="268">
        <v>0</v>
      </c>
      <c r="EG29" s="268">
        <v>563</v>
      </c>
      <c r="EH29" s="269">
        <v>5.3147100000000003E-2</v>
      </c>
      <c r="EI29" s="269">
        <v>4.5590000000000002E-4</v>
      </c>
      <c r="EJ29" s="269">
        <v>0.11576839999999999</v>
      </c>
      <c r="EK29" s="269">
        <v>0</v>
      </c>
      <c r="EL29" s="269">
        <v>0.1066397</v>
      </c>
      <c r="EM29" s="269">
        <v>2.7569999999999998E-4</v>
      </c>
      <c r="EN29" s="269">
        <v>0.76824630000000005</v>
      </c>
      <c r="EO29" s="269">
        <v>3.9632399999999998E-2</v>
      </c>
      <c r="EP29" s="269">
        <v>0.35380600000000001</v>
      </c>
      <c r="EQ29" s="268">
        <v>12</v>
      </c>
      <c r="ER29" s="281">
        <v>473248</v>
      </c>
      <c r="ES29" s="281">
        <v>167438</v>
      </c>
      <c r="ET29" s="268">
        <v>145537</v>
      </c>
      <c r="EU29" s="268">
        <v>51851</v>
      </c>
      <c r="EV29" s="268">
        <v>197388</v>
      </c>
      <c r="EW29" s="268">
        <v>10674</v>
      </c>
      <c r="EX29" s="268">
        <v>897</v>
      </c>
      <c r="EY29" s="268">
        <v>11571</v>
      </c>
      <c r="EZ29" s="268">
        <v>135512</v>
      </c>
      <c r="FA29" s="268">
        <v>20355</v>
      </c>
      <c r="FB29" s="268">
        <v>155867</v>
      </c>
      <c r="FC29" s="268">
        <v>364826</v>
      </c>
      <c r="FD29" s="271">
        <v>470258</v>
      </c>
      <c r="FE29" s="268">
        <v>9687</v>
      </c>
      <c r="FF29" s="55" t="s">
        <v>3403</v>
      </c>
      <c r="FG29" s="268">
        <v>374513</v>
      </c>
      <c r="FH29" s="281">
        <v>26593</v>
      </c>
      <c r="FI29" s="281">
        <v>80395</v>
      </c>
      <c r="FJ29" s="55" t="s">
        <v>3403</v>
      </c>
      <c r="FK29" s="268">
        <v>106988</v>
      </c>
      <c r="FL29" s="268">
        <v>236</v>
      </c>
      <c r="FM29" s="268">
        <v>21907</v>
      </c>
      <c r="FN29" s="268">
        <v>22143</v>
      </c>
      <c r="FO29" s="268">
        <v>328</v>
      </c>
      <c r="FP29" s="268">
        <v>0</v>
      </c>
      <c r="FQ29" s="268">
        <v>328</v>
      </c>
      <c r="FR29" s="55" t="s">
        <v>3403</v>
      </c>
      <c r="FS29" s="268">
        <v>22471</v>
      </c>
      <c r="FT29" s="268">
        <v>26921</v>
      </c>
      <c r="FU29" s="268">
        <v>127598</v>
      </c>
      <c r="FV29" s="268">
        <v>337184</v>
      </c>
      <c r="FW29" s="268">
        <v>8466</v>
      </c>
      <c r="FX29" s="268">
        <v>0</v>
      </c>
      <c r="FY29" s="268">
        <v>624</v>
      </c>
      <c r="FZ29" s="268">
        <v>3</v>
      </c>
      <c r="GA29" s="268">
        <v>41686</v>
      </c>
      <c r="GB29" s="268">
        <v>11947</v>
      </c>
      <c r="GC29" s="268">
        <v>53633</v>
      </c>
      <c r="GD29" s="268">
        <v>377512</v>
      </c>
      <c r="GE29" s="268">
        <v>1</v>
      </c>
      <c r="GF29" s="268">
        <v>0.85672000000000004</v>
      </c>
      <c r="GG29" s="268">
        <v>0.14147999999999999</v>
      </c>
      <c r="GH29" s="268">
        <v>16.971109999999999</v>
      </c>
      <c r="GI29" s="268">
        <v>18.339870000000001</v>
      </c>
      <c r="GJ29" s="268">
        <v>11.77657</v>
      </c>
      <c r="GK29" s="268">
        <v>1313</v>
      </c>
      <c r="GL29" s="268">
        <v>21703</v>
      </c>
      <c r="GM29" s="268">
        <v>487</v>
      </c>
      <c r="GN29" s="268">
        <v>8845</v>
      </c>
      <c r="GO29" s="268">
        <v>355</v>
      </c>
      <c r="GP29" s="268">
        <v>12</v>
      </c>
      <c r="GQ29" s="268">
        <v>952</v>
      </c>
      <c r="GR29" s="268">
        <v>475</v>
      </c>
      <c r="GS29" s="268">
        <v>6</v>
      </c>
      <c r="GT29" s="268">
        <v>0</v>
      </c>
      <c r="GU29" s="268">
        <v>1800</v>
      </c>
      <c r="GV29" s="268">
        <v>3676</v>
      </c>
      <c r="GW29" s="268">
        <v>646</v>
      </c>
      <c r="GX29" s="268">
        <v>4322</v>
      </c>
      <c r="GY29" s="268">
        <v>55</v>
      </c>
      <c r="GZ29" s="268">
        <v>0</v>
      </c>
      <c r="HA29" s="268">
        <v>55</v>
      </c>
      <c r="HB29" s="268">
        <v>17972</v>
      </c>
      <c r="HC29" s="268">
        <v>8199</v>
      </c>
      <c r="HD29" s="268">
        <v>26171</v>
      </c>
      <c r="HE29" s="268">
        <v>30548</v>
      </c>
      <c r="HF29" s="55" t="s">
        <v>3403</v>
      </c>
      <c r="HG29" s="55" t="s">
        <v>3403</v>
      </c>
      <c r="HH29" s="268">
        <v>238</v>
      </c>
      <c r="HI29" s="268">
        <v>891</v>
      </c>
      <c r="HJ29" s="55" t="s">
        <v>5026</v>
      </c>
      <c r="HK29" s="55" t="s">
        <v>5026</v>
      </c>
      <c r="HL29" s="268">
        <v>52652</v>
      </c>
      <c r="HM29" s="268">
        <v>1</v>
      </c>
      <c r="HN29" s="268">
        <v>6</v>
      </c>
      <c r="HO29" s="268">
        <v>1427</v>
      </c>
      <c r="HP29" s="268">
        <v>367</v>
      </c>
      <c r="HQ29" s="268">
        <v>1414</v>
      </c>
      <c r="HR29" s="268">
        <v>17780</v>
      </c>
      <c r="HS29" s="268">
        <v>901</v>
      </c>
      <c r="HT29" s="268">
        <v>1089</v>
      </c>
      <c r="HU29" s="268">
        <v>58</v>
      </c>
      <c r="HV29" s="268">
        <v>107</v>
      </c>
      <c r="HW29" s="268">
        <v>92635</v>
      </c>
      <c r="HX29" s="268">
        <v>1</v>
      </c>
      <c r="HY29" s="268">
        <v>58518</v>
      </c>
      <c r="HZ29" s="268">
        <v>11765</v>
      </c>
      <c r="IA29" s="55" t="s">
        <v>1650</v>
      </c>
      <c r="IB29" s="55" t="s">
        <v>2224</v>
      </c>
      <c r="IC29" s="55" t="s">
        <v>2344</v>
      </c>
      <c r="ID29" s="55" t="s">
        <v>3506</v>
      </c>
      <c r="IE29" s="55" t="s">
        <v>4682</v>
      </c>
      <c r="IF29" s="55" t="s">
        <v>2224</v>
      </c>
      <c r="IG29" s="55" t="s">
        <v>2344</v>
      </c>
      <c r="IH29" s="55" t="s">
        <v>3506</v>
      </c>
      <c r="II29" s="55" t="s">
        <v>4682</v>
      </c>
      <c r="IJ29" s="55" t="s">
        <v>2158</v>
      </c>
      <c r="IK29" s="55" t="s">
        <v>4683</v>
      </c>
      <c r="IL29" s="55" t="s">
        <v>4684</v>
      </c>
      <c r="IM29" s="55" t="s">
        <v>4685</v>
      </c>
      <c r="IN29" s="55" t="s">
        <v>539</v>
      </c>
      <c r="IO29" s="268">
        <v>63788</v>
      </c>
      <c r="IP29" s="268">
        <v>39.119999999999997</v>
      </c>
      <c r="IQ29" s="55" t="s">
        <v>4686</v>
      </c>
      <c r="IR29" s="268">
        <v>18698</v>
      </c>
      <c r="IS29" s="268">
        <v>416</v>
      </c>
      <c r="IT29" s="55" t="s">
        <v>2377</v>
      </c>
      <c r="IU29" s="55" t="s">
        <v>136</v>
      </c>
      <c r="IV29" s="55" t="s">
        <v>1978</v>
      </c>
      <c r="IW29" s="55" t="s">
        <v>411</v>
      </c>
      <c r="IX29" s="268">
        <v>0</v>
      </c>
      <c r="IY29" s="55" t="s">
        <v>416</v>
      </c>
      <c r="IZ29" s="55" t="s">
        <v>1905</v>
      </c>
      <c r="JA29" s="55" t="s">
        <v>2276</v>
      </c>
      <c r="JB29" s="55" t="s">
        <v>503</v>
      </c>
      <c r="JC29" s="270">
        <v>5.0228000000000002</v>
      </c>
      <c r="JD29" s="270">
        <v>3.9826100000000002</v>
      </c>
      <c r="JE29" s="270">
        <v>0.27800000000000002</v>
      </c>
      <c r="JF29" s="270">
        <v>44.32029</v>
      </c>
      <c r="JG29" s="270">
        <v>35.141849999999998</v>
      </c>
      <c r="JH29" s="270">
        <v>2.4529999999999998</v>
      </c>
      <c r="JI29" s="270">
        <v>6.29657</v>
      </c>
      <c r="JJ29" s="270">
        <v>4.9925899999999999</v>
      </c>
      <c r="JK29" s="270">
        <v>0.34849999999999998</v>
      </c>
      <c r="JL29" s="270">
        <v>45.146050000000002</v>
      </c>
      <c r="JM29" s="270">
        <v>35.796610000000001</v>
      </c>
      <c r="JN29" s="270">
        <v>2.49871</v>
      </c>
      <c r="JO29" s="270">
        <v>77.812950000000001</v>
      </c>
      <c r="JP29" s="270">
        <v>61.698410000000003</v>
      </c>
      <c r="JQ29" s="270">
        <v>4.3067299999999999</v>
      </c>
      <c r="JR29" s="270">
        <v>14.196479999999999</v>
      </c>
      <c r="JS29" s="270">
        <v>11.25648</v>
      </c>
      <c r="JT29" s="270">
        <v>0.78573999999999999</v>
      </c>
      <c r="JU29" s="268">
        <v>4.3323400000000003</v>
      </c>
      <c r="JV29" s="268">
        <v>3.4559299999999999</v>
      </c>
      <c r="JW29" s="268">
        <v>16.79936</v>
      </c>
      <c r="JX29" s="268">
        <v>20.304659999999998</v>
      </c>
      <c r="JY29" s="268">
        <v>0.48199999999999998</v>
      </c>
      <c r="JZ29" s="268">
        <v>1.53281</v>
      </c>
      <c r="KA29" s="268">
        <v>0.49098000000000003</v>
      </c>
      <c r="KB29" s="268">
        <v>0.27965000000000001</v>
      </c>
      <c r="KC29" s="268">
        <v>8.2500000000000004E-3</v>
      </c>
      <c r="KD29" s="268">
        <v>9.9699999999999997E-3</v>
      </c>
      <c r="KE29" s="268">
        <v>0.84802999999999995</v>
      </c>
      <c r="KF29" s="268">
        <v>3.9570000000000001E-2</v>
      </c>
      <c r="KG29" s="268">
        <v>0.23957999999999999</v>
      </c>
      <c r="KH29" s="268">
        <v>1254</v>
      </c>
      <c r="KI29" s="268">
        <v>11084</v>
      </c>
      <c r="KJ29" s="268">
        <v>11084</v>
      </c>
      <c r="KK29" s="268">
        <v>8992</v>
      </c>
      <c r="KL29" s="268">
        <v>79476</v>
      </c>
      <c r="KM29" s="268">
        <v>79476</v>
      </c>
      <c r="KN29" s="268">
        <v>99631</v>
      </c>
      <c r="KO29" s="268">
        <v>99631</v>
      </c>
      <c r="KP29" s="268">
        <v>1.7398800000000001</v>
      </c>
      <c r="KQ29" s="268">
        <v>11273</v>
      </c>
      <c r="KR29" s="268">
        <v>5.4198000000000004</v>
      </c>
      <c r="KS29" s="270">
        <v>3.41994</v>
      </c>
      <c r="KT29" s="270">
        <v>18.558409999999999</v>
      </c>
      <c r="KU29" s="270">
        <v>0.11073</v>
      </c>
      <c r="KV29" s="270">
        <v>0.72065000000000001</v>
      </c>
      <c r="KW29" s="270">
        <v>22.809740000000001</v>
      </c>
      <c r="KX29" s="270">
        <v>17.254049999999999</v>
      </c>
      <c r="KY29" s="268">
        <v>2.4900199999999999</v>
      </c>
      <c r="KZ29" s="268">
        <v>0</v>
      </c>
      <c r="LA29" s="268">
        <v>1.14E-3</v>
      </c>
      <c r="LB29" s="268">
        <v>0.26554</v>
      </c>
      <c r="LC29" s="268">
        <v>6.8999999999999997E-4</v>
      </c>
      <c r="LD29" s="268">
        <v>8.856E-2</v>
      </c>
      <c r="LE29" s="268">
        <v>0.78273000000000004</v>
      </c>
      <c r="LF29" s="268">
        <v>2.3120099999999999</v>
      </c>
      <c r="LG29" s="268">
        <v>1.9129499999999999</v>
      </c>
      <c r="LH29" s="268">
        <v>0.34082000000000001</v>
      </c>
      <c r="LI29" s="268">
        <v>540</v>
      </c>
      <c r="LJ29" s="268">
        <v>1.39839</v>
      </c>
      <c r="LK29" s="270">
        <v>3.3020700000000001</v>
      </c>
      <c r="LL29" s="268">
        <v>200</v>
      </c>
      <c r="LM29" s="268">
        <v>269</v>
      </c>
      <c r="LN29" s="270">
        <v>21.7605</v>
      </c>
      <c r="LO29" s="270">
        <v>1.20438</v>
      </c>
      <c r="LP29" s="270">
        <v>0.88139000000000001</v>
      </c>
      <c r="LQ29" s="268">
        <v>0.38430999999999998</v>
      </c>
      <c r="LR29" s="268">
        <v>4.3479999999999998E-2</v>
      </c>
      <c r="LS29" s="268">
        <v>0.69416</v>
      </c>
      <c r="LT29" s="268">
        <v>17</v>
      </c>
      <c r="LU29" s="268">
        <v>20</v>
      </c>
      <c r="LV29" s="268">
        <v>1.2536</v>
      </c>
      <c r="LW29" s="268">
        <v>9100</v>
      </c>
      <c r="LX29" s="268">
        <v>20.189969999999999</v>
      </c>
      <c r="LY29" s="268">
        <v>7259</v>
      </c>
      <c r="LZ29" s="268">
        <v>2.8159200000000002</v>
      </c>
      <c r="MA29" s="268">
        <v>25.310089999999999</v>
      </c>
      <c r="MB29" s="268">
        <v>0.13947000000000001</v>
      </c>
      <c r="MC29" s="268">
        <v>1012</v>
      </c>
      <c r="MD29" s="268">
        <v>0.57474999999999998</v>
      </c>
      <c r="ME29" s="270">
        <v>0.34849999999999998</v>
      </c>
      <c r="MF29" s="268">
        <v>0.72050999999999998</v>
      </c>
      <c r="MG29" s="268">
        <v>17.117069999999998</v>
      </c>
      <c r="MH29" s="268">
        <v>8.8238199999999996</v>
      </c>
      <c r="MI29" s="270">
        <v>6.29657</v>
      </c>
      <c r="MJ29" s="268">
        <v>35.957689999999999</v>
      </c>
      <c r="MK29" s="270">
        <v>44896</v>
      </c>
      <c r="ML29" s="270">
        <v>31487</v>
      </c>
      <c r="MM29" s="268">
        <v>8.8709999999999997E-2</v>
      </c>
      <c r="MN29" s="268">
        <v>0.79730999999999996</v>
      </c>
      <c r="MO29" s="268">
        <v>0.11119999999999999</v>
      </c>
      <c r="MP29" s="268">
        <v>1.004E-2</v>
      </c>
      <c r="MQ29" s="268">
        <v>9.0209999999999999E-2</v>
      </c>
      <c r="MR29" s="268">
        <v>1.2579999999999999E-2</v>
      </c>
      <c r="MS29" s="269">
        <v>1</v>
      </c>
      <c r="MT29" s="269">
        <v>0.1131491</v>
      </c>
      <c r="MU29" s="269">
        <v>0.8868509</v>
      </c>
      <c r="MV29" s="269">
        <v>0.29867149999999998</v>
      </c>
      <c r="MW29" s="269">
        <v>0.70132850000000002</v>
      </c>
      <c r="MX29" s="269">
        <v>5.5347199999999999E-2</v>
      </c>
      <c r="MY29" s="269">
        <v>4.9170999999999998E-3</v>
      </c>
      <c r="MZ29" s="269">
        <v>0.23681859999999999</v>
      </c>
      <c r="NA29" s="269">
        <v>9.9258000000000002E-3</v>
      </c>
      <c r="NB29" s="269">
        <v>0.15174609999999999</v>
      </c>
      <c r="NC29" s="269">
        <v>4.05043E-2</v>
      </c>
      <c r="ND29" s="269">
        <v>0.55608809999999997</v>
      </c>
      <c r="NE29" s="269">
        <v>0.79290669999999996</v>
      </c>
      <c r="NF29" s="269">
        <v>4.8545999999999997E-3</v>
      </c>
      <c r="NG29" s="269">
        <v>0.81361790000000001</v>
      </c>
      <c r="NH29" s="269">
        <v>3.1593999999999997E-2</v>
      </c>
      <c r="NI29" s="269">
        <v>0.1499335</v>
      </c>
      <c r="NJ29" s="270">
        <v>13409</v>
      </c>
      <c r="NK29" s="268">
        <v>7.0388000000000002</v>
      </c>
      <c r="NL29" s="268">
        <v>22997</v>
      </c>
      <c r="NM29" s="268">
        <v>22997</v>
      </c>
      <c r="NN29" s="268">
        <v>2602</v>
      </c>
      <c r="NO29" s="269">
        <v>0.73182230000000004</v>
      </c>
      <c r="NP29" s="269">
        <v>8.8840199999999994E-2</v>
      </c>
      <c r="NQ29" s="269">
        <v>0.17933750000000001</v>
      </c>
      <c r="NR29" s="268">
        <v>0.35802</v>
      </c>
      <c r="NS29" s="268">
        <v>0.84069000000000005</v>
      </c>
      <c r="NT29" s="268">
        <v>0.25108999999999998</v>
      </c>
      <c r="NU29" s="268">
        <v>40</v>
      </c>
      <c r="NV29" s="268">
        <v>4.91533</v>
      </c>
      <c r="NW29" s="268">
        <v>20</v>
      </c>
      <c r="NX29" s="268">
        <v>3.5971500000000001</v>
      </c>
      <c r="NY29" s="268">
        <v>0.19908999999999999</v>
      </c>
      <c r="NZ29" s="268">
        <v>0.18992999999999999</v>
      </c>
    </row>
    <row r="30" spans="1:390" ht="15" x14ac:dyDescent="0.25">
      <c r="A30" s="3" t="s">
        <v>2823</v>
      </c>
      <c r="B30" s="55" t="s">
        <v>4687</v>
      </c>
      <c r="C30" s="55" t="s">
        <v>4524</v>
      </c>
      <c r="D30" s="55" t="s">
        <v>4525</v>
      </c>
      <c r="E30" s="55" t="s">
        <v>3414</v>
      </c>
      <c r="F30" s="55" t="s">
        <v>4524</v>
      </c>
      <c r="G30" s="55" t="s">
        <v>1981</v>
      </c>
      <c r="H30" s="55" t="s">
        <v>441</v>
      </c>
      <c r="I30" s="55" t="s">
        <v>416</v>
      </c>
      <c r="J30" s="55" t="s">
        <v>497</v>
      </c>
      <c r="K30" s="55" t="s">
        <v>499</v>
      </c>
      <c r="L30" s="55" t="s">
        <v>4527</v>
      </c>
      <c r="M30" s="55" t="s">
        <v>505</v>
      </c>
      <c r="N30" s="55" t="s">
        <v>2303</v>
      </c>
      <c r="O30" s="268">
        <v>56039</v>
      </c>
      <c r="P30" s="55" t="s">
        <v>503</v>
      </c>
      <c r="Q30" s="268">
        <v>579</v>
      </c>
      <c r="R30" s="268">
        <v>79</v>
      </c>
      <c r="S30" s="268">
        <v>2851</v>
      </c>
      <c r="T30" s="268">
        <v>6798</v>
      </c>
      <c r="U30" s="268">
        <v>123</v>
      </c>
      <c r="V30" s="268">
        <v>52</v>
      </c>
      <c r="W30" s="268">
        <v>665</v>
      </c>
      <c r="X30" s="55" t="s">
        <v>3403</v>
      </c>
      <c r="Y30" s="55" t="s">
        <v>2225</v>
      </c>
      <c r="Z30" s="55" t="s">
        <v>2345</v>
      </c>
      <c r="AA30" s="55" t="s">
        <v>3508</v>
      </c>
      <c r="AB30" s="55" t="s">
        <v>3509</v>
      </c>
      <c r="AC30" s="55" t="s">
        <v>2225</v>
      </c>
      <c r="AD30" s="55" t="s">
        <v>2345</v>
      </c>
      <c r="AE30" s="55" t="s">
        <v>3508</v>
      </c>
      <c r="AF30" s="55" t="s">
        <v>3509</v>
      </c>
      <c r="AG30" s="55" t="s">
        <v>1983</v>
      </c>
      <c r="AH30" s="268">
        <v>1</v>
      </c>
      <c r="AI30" s="55" t="s">
        <v>2135</v>
      </c>
      <c r="AJ30" s="55" t="s">
        <v>2159</v>
      </c>
      <c r="AK30" s="55" t="s">
        <v>2403</v>
      </c>
      <c r="AL30" s="55" t="s">
        <v>2475</v>
      </c>
      <c r="AM30" s="55" t="s">
        <v>2552</v>
      </c>
      <c r="AN30" s="55" t="s">
        <v>2626</v>
      </c>
      <c r="AO30" s="55" t="s">
        <v>4688</v>
      </c>
      <c r="AP30" s="55" t="s">
        <v>2698</v>
      </c>
      <c r="AQ30" s="55" t="s">
        <v>2475</v>
      </c>
      <c r="AR30" s="55" t="s">
        <v>2552</v>
      </c>
      <c r="AS30" s="55" t="s">
        <v>2731</v>
      </c>
      <c r="AT30" s="55" t="s">
        <v>3510</v>
      </c>
      <c r="AU30" s="55" t="s">
        <v>4529</v>
      </c>
      <c r="AV30" s="55" t="s">
        <v>4529</v>
      </c>
      <c r="AW30" s="55" t="s">
        <v>4529</v>
      </c>
      <c r="AX30" s="55" t="s">
        <v>4530</v>
      </c>
      <c r="AY30" s="55" t="s">
        <v>4531</v>
      </c>
      <c r="AZ30" s="55" t="s">
        <v>554</v>
      </c>
      <c r="BA30" s="55" t="s">
        <v>554</v>
      </c>
      <c r="BB30" s="268">
        <v>1</v>
      </c>
      <c r="BC30" s="268">
        <v>1</v>
      </c>
      <c r="BD30" s="268">
        <v>0</v>
      </c>
      <c r="BE30" s="268">
        <v>1</v>
      </c>
      <c r="BF30" s="268">
        <v>3</v>
      </c>
      <c r="BG30" s="55" t="s">
        <v>3403</v>
      </c>
      <c r="BH30" s="268">
        <v>5700</v>
      </c>
      <c r="BI30" s="268">
        <v>2</v>
      </c>
      <c r="BJ30" s="268">
        <v>0</v>
      </c>
      <c r="BK30" s="268">
        <v>2</v>
      </c>
      <c r="BL30" s="268">
        <v>11.75</v>
      </c>
      <c r="BM30" s="268">
        <v>13.75</v>
      </c>
      <c r="BN30" s="269">
        <v>0.14545449999999999</v>
      </c>
      <c r="BO30" s="270">
        <v>45000</v>
      </c>
      <c r="BP30" s="55" t="s">
        <v>3403</v>
      </c>
      <c r="BQ30" s="55" t="s">
        <v>3407</v>
      </c>
      <c r="BR30" s="270">
        <v>34000</v>
      </c>
      <c r="BS30" s="270">
        <v>8.5</v>
      </c>
      <c r="BT30" s="270">
        <v>8.5</v>
      </c>
      <c r="BU30" s="270">
        <v>9.5</v>
      </c>
      <c r="BV30" s="270">
        <v>735334</v>
      </c>
      <c r="BW30" s="270">
        <v>174528</v>
      </c>
      <c r="BX30" s="270">
        <v>373850</v>
      </c>
      <c r="BY30" s="270">
        <v>548378</v>
      </c>
      <c r="BZ30" s="270">
        <v>117208</v>
      </c>
      <c r="CA30" s="270">
        <v>0</v>
      </c>
      <c r="CB30" s="270">
        <v>117208</v>
      </c>
      <c r="CC30" s="270">
        <v>0</v>
      </c>
      <c r="CD30" s="270">
        <v>1299</v>
      </c>
      <c r="CE30" s="270">
        <v>1299</v>
      </c>
      <c r="CF30" s="270">
        <v>68449</v>
      </c>
      <c r="CG30" s="272">
        <v>0.16128319999999999</v>
      </c>
      <c r="CH30" s="270">
        <v>339872</v>
      </c>
      <c r="CI30" s="270">
        <v>124142</v>
      </c>
      <c r="CJ30" s="270">
        <v>464014</v>
      </c>
      <c r="CK30" s="270">
        <v>47060</v>
      </c>
      <c r="CL30" s="270">
        <v>1042</v>
      </c>
      <c r="CM30" s="270">
        <v>1150</v>
      </c>
      <c r="CN30" s="270">
        <v>49252</v>
      </c>
      <c r="CO30" s="270">
        <v>194192</v>
      </c>
      <c r="CP30" s="270">
        <v>707458</v>
      </c>
      <c r="CQ30" s="279">
        <v>118597</v>
      </c>
      <c r="CR30" s="270">
        <v>0</v>
      </c>
      <c r="CS30" s="270">
        <v>0</v>
      </c>
      <c r="CT30" s="270">
        <v>0</v>
      </c>
      <c r="CU30" s="270">
        <v>0</v>
      </c>
      <c r="CV30" s="270">
        <v>0</v>
      </c>
      <c r="CW30" s="270">
        <v>0</v>
      </c>
      <c r="CX30" s="288">
        <v>142377</v>
      </c>
      <c r="CY30" s="44">
        <v>38813</v>
      </c>
      <c r="CZ30" s="44">
        <v>33779</v>
      </c>
      <c r="DA30" s="44">
        <v>72592</v>
      </c>
      <c r="DB30" s="44">
        <v>19857</v>
      </c>
      <c r="DC30" s="44">
        <v>15919</v>
      </c>
      <c r="DD30" s="44">
        <v>35776</v>
      </c>
      <c r="DE30" s="44">
        <v>568</v>
      </c>
      <c r="DF30" s="44">
        <v>0</v>
      </c>
      <c r="DG30" s="44">
        <v>568</v>
      </c>
      <c r="DH30" s="44">
        <v>108936</v>
      </c>
      <c r="DI30" s="55" t="s">
        <v>3403</v>
      </c>
      <c r="DJ30" s="268">
        <v>108936</v>
      </c>
      <c r="DK30" s="268">
        <v>698</v>
      </c>
      <c r="DL30" s="268">
        <v>108</v>
      </c>
      <c r="DM30" s="268">
        <v>1255</v>
      </c>
      <c r="DN30" s="268">
        <v>193</v>
      </c>
      <c r="DO30" s="268">
        <v>421</v>
      </c>
      <c r="DP30" s="268">
        <v>1</v>
      </c>
      <c r="DQ30" s="268">
        <v>67</v>
      </c>
      <c r="DR30" s="268">
        <v>68</v>
      </c>
      <c r="DS30" s="268">
        <v>0</v>
      </c>
      <c r="DT30" s="268">
        <v>28215</v>
      </c>
      <c r="DU30" s="55" t="s">
        <v>3403</v>
      </c>
      <c r="DV30" s="55" t="s">
        <v>3403</v>
      </c>
      <c r="DW30" s="268">
        <v>0</v>
      </c>
      <c r="DX30" s="268">
        <v>28215</v>
      </c>
      <c r="DY30" s="268">
        <v>1920</v>
      </c>
      <c r="DZ30" s="55" t="s">
        <v>3403</v>
      </c>
      <c r="EA30" s="55" t="s">
        <v>3403</v>
      </c>
      <c r="EB30" s="268">
        <v>0</v>
      </c>
      <c r="EC30" s="268">
        <v>1920</v>
      </c>
      <c r="ED30" s="268">
        <v>563</v>
      </c>
      <c r="EE30" s="55" t="s">
        <v>3403</v>
      </c>
      <c r="EF30" s="268">
        <v>0</v>
      </c>
      <c r="EG30" s="268">
        <v>563</v>
      </c>
      <c r="EH30" s="269">
        <v>5.3097999999999999E-3</v>
      </c>
      <c r="EI30" s="269">
        <v>7.5849999999999995E-4</v>
      </c>
      <c r="EJ30" s="269">
        <v>0.21561069999999999</v>
      </c>
      <c r="EK30" s="269">
        <v>0</v>
      </c>
      <c r="EL30" s="269">
        <v>0.19817109999999999</v>
      </c>
      <c r="EM30" s="269">
        <v>4.7760000000000001E-4</v>
      </c>
      <c r="EN30" s="269">
        <v>0.76512360000000001</v>
      </c>
      <c r="EO30" s="269">
        <v>2.23E-2</v>
      </c>
      <c r="EP30" s="269">
        <v>0.30323470000000002</v>
      </c>
      <c r="EQ30" s="268">
        <v>24</v>
      </c>
      <c r="ER30" s="281">
        <v>70579</v>
      </c>
      <c r="ES30" s="281">
        <v>21402</v>
      </c>
      <c r="ET30" s="268">
        <v>37577</v>
      </c>
      <c r="EU30" s="268">
        <v>8968</v>
      </c>
      <c r="EV30" s="268">
        <v>46545</v>
      </c>
      <c r="EW30" s="55" t="s">
        <v>3403</v>
      </c>
      <c r="EX30" s="55" t="s">
        <v>3403</v>
      </c>
      <c r="EY30" s="55" t="s">
        <v>3403</v>
      </c>
      <c r="EZ30" s="268">
        <v>16794</v>
      </c>
      <c r="FA30" s="268">
        <v>4608</v>
      </c>
      <c r="FB30" s="268">
        <v>21402</v>
      </c>
      <c r="FC30" s="268">
        <v>67947</v>
      </c>
      <c r="FD30" s="271">
        <v>70482</v>
      </c>
      <c r="FE30" s="268">
        <v>262</v>
      </c>
      <c r="FF30" s="55" t="s">
        <v>3403</v>
      </c>
      <c r="FG30" s="268">
        <v>68209</v>
      </c>
      <c r="FH30" s="281">
        <v>1852</v>
      </c>
      <c r="FI30" s="281">
        <v>421</v>
      </c>
      <c r="FJ30" s="55" t="s">
        <v>3403</v>
      </c>
      <c r="FK30" s="268">
        <v>2273</v>
      </c>
      <c r="FL30" s="268">
        <v>58</v>
      </c>
      <c r="FM30" s="268">
        <v>0</v>
      </c>
      <c r="FN30" s="268">
        <v>58</v>
      </c>
      <c r="FO30" s="268">
        <v>0</v>
      </c>
      <c r="FP30" s="268">
        <v>0</v>
      </c>
      <c r="FQ30" s="268">
        <v>0</v>
      </c>
      <c r="FR30" s="55" t="s">
        <v>3403</v>
      </c>
      <c r="FS30" s="268">
        <v>58</v>
      </c>
      <c r="FT30" s="268">
        <v>1852</v>
      </c>
      <c r="FU30" s="268">
        <v>53918</v>
      </c>
      <c r="FV30" s="268">
        <v>12555</v>
      </c>
      <c r="FW30" s="55" t="s">
        <v>3403</v>
      </c>
      <c r="FX30" s="268">
        <v>4106</v>
      </c>
      <c r="FY30" s="55" t="s">
        <v>3403</v>
      </c>
      <c r="FZ30" s="268">
        <v>3</v>
      </c>
      <c r="GA30" s="268">
        <v>14714</v>
      </c>
      <c r="GB30" s="268">
        <v>5923</v>
      </c>
      <c r="GC30" s="268">
        <v>20637</v>
      </c>
      <c r="GD30" s="268">
        <v>147267</v>
      </c>
      <c r="GE30" s="268">
        <v>1</v>
      </c>
      <c r="GF30" s="268">
        <v>0.93030999999999997</v>
      </c>
      <c r="GG30" s="268">
        <v>6.9690000000000002E-2</v>
      </c>
      <c r="GH30" s="268">
        <v>19.950500000000002</v>
      </c>
      <c r="GI30" s="268">
        <v>20.69716</v>
      </c>
      <c r="GJ30" s="268">
        <v>13.46575</v>
      </c>
      <c r="GK30" s="268">
        <v>101</v>
      </c>
      <c r="GL30" s="268">
        <v>1707</v>
      </c>
      <c r="GM30" s="268">
        <v>606</v>
      </c>
      <c r="GN30" s="268">
        <v>12398</v>
      </c>
      <c r="GO30" s="268">
        <v>18</v>
      </c>
      <c r="GP30" s="268">
        <v>55</v>
      </c>
      <c r="GQ30" s="268">
        <v>83</v>
      </c>
      <c r="GR30" s="268">
        <v>551</v>
      </c>
      <c r="GS30" s="55" t="s">
        <v>3403</v>
      </c>
      <c r="GT30" s="55" t="s">
        <v>3403</v>
      </c>
      <c r="GU30" s="268">
        <v>707</v>
      </c>
      <c r="GV30" s="268">
        <v>326</v>
      </c>
      <c r="GW30" s="268">
        <v>657</v>
      </c>
      <c r="GX30" s="268">
        <v>983</v>
      </c>
      <c r="GY30" s="55" t="s">
        <v>3403</v>
      </c>
      <c r="GZ30" s="55" t="s">
        <v>3403</v>
      </c>
      <c r="HA30" s="55" t="s">
        <v>3403</v>
      </c>
      <c r="HB30" s="268">
        <v>1381</v>
      </c>
      <c r="HC30" s="268">
        <v>11741</v>
      </c>
      <c r="HD30" s="268">
        <v>13122</v>
      </c>
      <c r="HE30" s="268">
        <v>14105</v>
      </c>
      <c r="HF30" s="55" t="s">
        <v>3403</v>
      </c>
      <c r="HG30" s="55" t="s">
        <v>3403</v>
      </c>
      <c r="HH30" s="55" t="s">
        <v>3403</v>
      </c>
      <c r="HI30" s="55" t="s">
        <v>3403</v>
      </c>
      <c r="HJ30" s="268">
        <v>968</v>
      </c>
      <c r="HK30" s="268">
        <v>159</v>
      </c>
      <c r="HL30" s="268">
        <v>2144</v>
      </c>
      <c r="HM30" s="268">
        <v>1</v>
      </c>
      <c r="HN30" s="55" t="s">
        <v>3403</v>
      </c>
      <c r="HO30" s="268">
        <v>634</v>
      </c>
      <c r="HP30" s="268">
        <v>73</v>
      </c>
      <c r="HQ30" s="268">
        <v>485</v>
      </c>
      <c r="HR30" s="268">
        <v>2677</v>
      </c>
      <c r="HS30" s="268">
        <v>80</v>
      </c>
      <c r="HT30" s="268">
        <v>84</v>
      </c>
      <c r="HU30" s="268">
        <v>18</v>
      </c>
      <c r="HV30" s="268">
        <v>34</v>
      </c>
      <c r="HW30" s="268">
        <v>42627</v>
      </c>
      <c r="HX30" s="268">
        <v>1</v>
      </c>
      <c r="HY30" s="268">
        <v>30798</v>
      </c>
      <c r="HZ30" s="268">
        <v>5870</v>
      </c>
      <c r="IA30" s="55" t="s">
        <v>1983</v>
      </c>
      <c r="IB30" s="55" t="s">
        <v>2225</v>
      </c>
      <c r="IC30" s="55" t="s">
        <v>2345</v>
      </c>
      <c r="ID30" s="55" t="s">
        <v>3508</v>
      </c>
      <c r="IE30" s="55" t="s">
        <v>3509</v>
      </c>
      <c r="IF30" s="55" t="s">
        <v>2225</v>
      </c>
      <c r="IG30" s="55" t="s">
        <v>2345</v>
      </c>
      <c r="IH30" s="55" t="s">
        <v>3508</v>
      </c>
      <c r="II30" s="55" t="s">
        <v>3509</v>
      </c>
      <c r="IJ30" s="55" t="s">
        <v>2159</v>
      </c>
      <c r="IK30" s="55" t="s">
        <v>4689</v>
      </c>
      <c r="IL30" s="55" t="s">
        <v>4690</v>
      </c>
      <c r="IM30" s="55" t="s">
        <v>2403</v>
      </c>
      <c r="IN30" s="55" t="s">
        <v>2626</v>
      </c>
      <c r="IO30" s="268">
        <v>23450</v>
      </c>
      <c r="IP30" s="268">
        <v>13.75</v>
      </c>
      <c r="IQ30" s="55" t="s">
        <v>4691</v>
      </c>
      <c r="IR30" s="268">
        <v>5700</v>
      </c>
      <c r="IS30" s="268">
        <v>104</v>
      </c>
      <c r="IT30" s="55" t="s">
        <v>2134</v>
      </c>
      <c r="IU30" s="55" t="s">
        <v>139</v>
      </c>
      <c r="IV30" s="55" t="s">
        <v>1981</v>
      </c>
      <c r="IW30" s="55" t="s">
        <v>411</v>
      </c>
      <c r="IX30" s="268">
        <v>0</v>
      </c>
      <c r="IY30" s="55" t="s">
        <v>414</v>
      </c>
      <c r="IZ30" s="55" t="s">
        <v>2328</v>
      </c>
      <c r="JA30" s="55" t="s">
        <v>2377</v>
      </c>
      <c r="JB30" s="55" t="s">
        <v>503</v>
      </c>
      <c r="JC30" s="270">
        <v>10.023630000000001</v>
      </c>
      <c r="JD30" s="270">
        <v>6.5743900000000002</v>
      </c>
      <c r="JE30" s="270">
        <v>0.69782999999999995</v>
      </c>
      <c r="JF30" s="270">
        <v>34.28105</v>
      </c>
      <c r="JG30" s="270">
        <v>22.484570000000001</v>
      </c>
      <c r="JH30" s="270">
        <v>2.38659</v>
      </c>
      <c r="JI30" s="270">
        <v>4.8039100000000001</v>
      </c>
      <c r="JJ30" s="270">
        <v>3.15083</v>
      </c>
      <c r="JK30" s="270">
        <v>0.33444000000000002</v>
      </c>
      <c r="JL30" s="270">
        <v>329.97107999999997</v>
      </c>
      <c r="JM30" s="270">
        <v>216.42444</v>
      </c>
      <c r="JN30" s="270">
        <v>22.972010000000001</v>
      </c>
      <c r="JO30" s="270">
        <v>50.15654</v>
      </c>
      <c r="JP30" s="270">
        <v>32.897129999999997</v>
      </c>
      <c r="JQ30" s="270">
        <v>3.4918100000000001</v>
      </c>
      <c r="JR30" s="270">
        <v>33.055700000000002</v>
      </c>
      <c r="JS30" s="270">
        <v>21.680869999999999</v>
      </c>
      <c r="JT30" s="270">
        <v>2.3012800000000002</v>
      </c>
      <c r="JU30" s="268">
        <v>1.25946</v>
      </c>
      <c r="JV30" s="268">
        <v>2.6279400000000002</v>
      </c>
      <c r="JW30" s="268">
        <v>3.8765299999999998</v>
      </c>
      <c r="JX30" s="268">
        <v>4.07036</v>
      </c>
      <c r="JY30" s="268">
        <v>3.8260000000000002E-2</v>
      </c>
      <c r="JZ30" s="268">
        <v>0.38191000000000003</v>
      </c>
      <c r="KA30" s="268">
        <v>0.36825999999999998</v>
      </c>
      <c r="KB30" s="268">
        <v>0.25169999999999998</v>
      </c>
      <c r="KC30" s="268">
        <v>1.4300000000000001E-3</v>
      </c>
      <c r="KD30" s="268">
        <v>1.5E-3</v>
      </c>
      <c r="KE30" s="268">
        <v>0.76066999999999996</v>
      </c>
      <c r="KF30" s="268">
        <v>1.754E-2</v>
      </c>
      <c r="KG30" s="268">
        <v>0.23416000000000001</v>
      </c>
      <c r="KH30" s="268">
        <v>155</v>
      </c>
      <c r="KI30" s="268">
        <v>1072</v>
      </c>
      <c r="KJ30" s="268">
        <v>1072</v>
      </c>
      <c r="KK30" s="268">
        <v>10710</v>
      </c>
      <c r="KL30" s="268">
        <v>73633</v>
      </c>
      <c r="KM30" s="268">
        <v>73633</v>
      </c>
      <c r="KN30" s="268">
        <v>35289</v>
      </c>
      <c r="KO30" s="268">
        <v>35289</v>
      </c>
      <c r="KP30" s="268">
        <v>0.49571999999999999</v>
      </c>
      <c r="KQ30" s="268">
        <v>5133</v>
      </c>
      <c r="KR30" s="268">
        <v>2.4678</v>
      </c>
      <c r="KS30" s="270">
        <v>2.0915400000000002</v>
      </c>
      <c r="KT30" s="270">
        <v>9.7856500000000004</v>
      </c>
      <c r="KU30" s="270">
        <v>2.3179999999999999E-2</v>
      </c>
      <c r="KV30" s="270">
        <v>1.2214499999999999</v>
      </c>
      <c r="KW30" s="270">
        <v>13.121829999999999</v>
      </c>
      <c r="KX30" s="270">
        <v>8.2802000000000007</v>
      </c>
      <c r="KY30" s="268">
        <v>2.54068</v>
      </c>
      <c r="KZ30" s="268">
        <v>0</v>
      </c>
      <c r="LA30" s="268">
        <v>1.9300000000000001E-3</v>
      </c>
      <c r="LB30" s="268">
        <v>0.50348999999999999</v>
      </c>
      <c r="LC30" s="268">
        <v>1.2099999999999999E-3</v>
      </c>
      <c r="LD30" s="268">
        <v>9.6909999999999996E-2</v>
      </c>
      <c r="LE30" s="268">
        <v>0.66627999999999998</v>
      </c>
      <c r="LF30" s="268">
        <v>5.23332</v>
      </c>
      <c r="LG30" s="268">
        <v>1.9439299999999999</v>
      </c>
      <c r="LH30" s="268">
        <v>0.20968000000000001</v>
      </c>
      <c r="LI30" s="268">
        <v>1367</v>
      </c>
      <c r="LJ30" s="268">
        <v>3.2950499999999998</v>
      </c>
      <c r="LK30" s="270">
        <v>3.4653</v>
      </c>
      <c r="LL30" s="268">
        <v>153</v>
      </c>
      <c r="LM30" s="268">
        <v>36</v>
      </c>
      <c r="LN30" s="270">
        <v>12.62439</v>
      </c>
      <c r="LO30" s="270">
        <v>0.87888999999999995</v>
      </c>
      <c r="LP30" s="270">
        <v>0.83977000000000002</v>
      </c>
      <c r="LQ30" s="268">
        <v>0.24535999999999999</v>
      </c>
      <c r="LR30" s="268">
        <v>3.569E-2</v>
      </c>
      <c r="LS30" s="268">
        <v>0.56937000000000004</v>
      </c>
      <c r="LT30" s="268">
        <v>1</v>
      </c>
      <c r="LU30" s="268">
        <v>1</v>
      </c>
      <c r="LV30" s="268">
        <v>0.47926000000000002</v>
      </c>
      <c r="LW30" s="268">
        <v>1357</v>
      </c>
      <c r="LX30" s="268">
        <v>25.836320000000001</v>
      </c>
      <c r="LY30" s="268">
        <v>2832</v>
      </c>
      <c r="LZ30" s="268">
        <v>0.37613999999999997</v>
      </c>
      <c r="MA30" s="268">
        <v>12.38228</v>
      </c>
      <c r="MB30" s="268">
        <v>1.456E-2</v>
      </c>
      <c r="MC30" s="268">
        <v>41</v>
      </c>
      <c r="MD30" s="268">
        <v>2.0172699999999999</v>
      </c>
      <c r="ME30" s="270">
        <v>0.33444000000000002</v>
      </c>
      <c r="MF30" s="268">
        <v>0.96679999999999999</v>
      </c>
      <c r="MG30" s="268">
        <v>10.17149</v>
      </c>
      <c r="MH30" s="268">
        <v>3.4200200000000001</v>
      </c>
      <c r="MI30" s="270">
        <v>4.8039100000000001</v>
      </c>
      <c r="MJ30" s="268">
        <v>36.538460000000001</v>
      </c>
      <c r="MK30" s="270">
        <v>33746</v>
      </c>
      <c r="ML30" s="270">
        <v>24717</v>
      </c>
      <c r="MM30" s="268">
        <v>0.19481999999999999</v>
      </c>
      <c r="MN30" s="268">
        <v>6.4132499999999997</v>
      </c>
      <c r="MO30" s="268">
        <v>9.3369999999999995E-2</v>
      </c>
      <c r="MP30" s="268">
        <v>2.8340000000000001E-2</v>
      </c>
      <c r="MQ30" s="268">
        <v>0.93284</v>
      </c>
      <c r="MR30" s="268">
        <v>1.358E-2</v>
      </c>
      <c r="MS30" s="269">
        <v>1</v>
      </c>
      <c r="MT30" s="269">
        <v>0.14545449999999999</v>
      </c>
      <c r="MU30" s="269">
        <v>0.85454549999999996</v>
      </c>
      <c r="MV30" s="269">
        <v>0.26753929999999998</v>
      </c>
      <c r="MW30" s="269">
        <v>0.73246069999999996</v>
      </c>
      <c r="MX30" s="269">
        <v>6.9618299999999994E-2</v>
      </c>
      <c r="MY30" s="269">
        <v>1.4729000000000001E-3</v>
      </c>
      <c r="MZ30" s="269">
        <v>0.1754761</v>
      </c>
      <c r="NA30" s="269">
        <v>1.6255E-3</v>
      </c>
      <c r="NB30" s="269">
        <v>0.27449259999999998</v>
      </c>
      <c r="NC30" s="269">
        <v>6.6519800000000004E-2</v>
      </c>
      <c r="ND30" s="269">
        <v>0.48041299999999998</v>
      </c>
      <c r="NE30" s="269">
        <v>0.6558891</v>
      </c>
      <c r="NF30" s="269">
        <v>1.7665000000000001E-3</v>
      </c>
      <c r="NG30" s="269">
        <v>0.74575360000000002</v>
      </c>
      <c r="NH30" s="269">
        <v>9.3085600000000004E-2</v>
      </c>
      <c r="NI30" s="269">
        <v>0.15939420000000001</v>
      </c>
      <c r="NJ30" s="270">
        <v>9028</v>
      </c>
      <c r="NK30" s="268">
        <v>7.1360700000000001</v>
      </c>
      <c r="NL30" s="268">
        <v>28019</v>
      </c>
      <c r="NM30" s="268">
        <v>28019</v>
      </c>
      <c r="NN30" s="268">
        <v>4075</v>
      </c>
      <c r="NO30" s="269">
        <v>0.95549419999999996</v>
      </c>
      <c r="NP30" s="269">
        <v>2.1156500000000002E-2</v>
      </c>
      <c r="NQ30" s="269">
        <v>2.33493E-2</v>
      </c>
      <c r="NR30" s="268">
        <v>0.20766000000000001</v>
      </c>
      <c r="NS30" s="268">
        <v>0.56852999999999998</v>
      </c>
      <c r="NT30" s="268">
        <v>0.15211</v>
      </c>
      <c r="NU30" s="268">
        <v>67</v>
      </c>
      <c r="NV30" s="268">
        <v>1.49977</v>
      </c>
      <c r="NW30" s="268">
        <v>61</v>
      </c>
      <c r="NX30" s="268">
        <v>1.43302</v>
      </c>
      <c r="NY30" s="268">
        <v>9.9760000000000001E-2</v>
      </c>
      <c r="NZ30" s="268">
        <v>9.5979999999999996E-2</v>
      </c>
    </row>
    <row r="31" spans="1:390" ht="15" x14ac:dyDescent="0.25">
      <c r="A31" s="3" t="s">
        <v>2824</v>
      </c>
      <c r="B31" s="55" t="s">
        <v>4692</v>
      </c>
      <c r="C31" s="55" t="s">
        <v>4524</v>
      </c>
      <c r="D31" s="55" t="s">
        <v>4525</v>
      </c>
      <c r="E31" s="55" t="s">
        <v>3414</v>
      </c>
      <c r="F31" s="55" t="s">
        <v>4524</v>
      </c>
      <c r="G31" s="55" t="s">
        <v>1984</v>
      </c>
      <c r="H31" s="55" t="s">
        <v>442</v>
      </c>
      <c r="I31" s="55" t="s">
        <v>416</v>
      </c>
      <c r="J31" s="55" t="s">
        <v>496</v>
      </c>
      <c r="K31" s="55" t="s">
        <v>501</v>
      </c>
      <c r="L31" s="55" t="s">
        <v>4527</v>
      </c>
      <c r="M31" s="55" t="s">
        <v>509</v>
      </c>
      <c r="N31" s="55" t="s">
        <v>2303</v>
      </c>
      <c r="O31" s="268">
        <v>4695</v>
      </c>
      <c r="P31" s="55" t="s">
        <v>503</v>
      </c>
      <c r="Q31" s="268">
        <v>124</v>
      </c>
      <c r="R31" s="268">
        <v>57</v>
      </c>
      <c r="S31" s="268">
        <v>590</v>
      </c>
      <c r="T31" s="268">
        <v>-1</v>
      </c>
      <c r="U31" s="268">
        <v>5</v>
      </c>
      <c r="V31" s="268">
        <v>3</v>
      </c>
      <c r="W31" s="268">
        <v>4</v>
      </c>
      <c r="X31" s="55" t="s">
        <v>3403</v>
      </c>
      <c r="Y31" s="55" t="s">
        <v>2226</v>
      </c>
      <c r="Z31" s="55" t="s">
        <v>2285</v>
      </c>
      <c r="AA31" s="55" t="s">
        <v>3511</v>
      </c>
      <c r="AB31" s="55" t="s">
        <v>3403</v>
      </c>
      <c r="AC31" s="55" t="s">
        <v>2226</v>
      </c>
      <c r="AD31" s="55" t="s">
        <v>2285</v>
      </c>
      <c r="AE31" s="55" t="s">
        <v>3511</v>
      </c>
      <c r="AF31" s="55" t="s">
        <v>3403</v>
      </c>
      <c r="AG31" s="55" t="s">
        <v>1986</v>
      </c>
      <c r="AH31" s="268">
        <v>2</v>
      </c>
      <c r="AI31" s="55" t="s">
        <v>2929</v>
      </c>
      <c r="AJ31" s="55" t="s">
        <v>2160</v>
      </c>
      <c r="AK31" s="55" t="s">
        <v>2404</v>
      </c>
      <c r="AL31" s="55" t="s">
        <v>2476</v>
      </c>
      <c r="AM31" s="55" t="s">
        <v>2553</v>
      </c>
      <c r="AN31" s="55" t="s">
        <v>2627</v>
      </c>
      <c r="AO31" s="55" t="s">
        <v>2404</v>
      </c>
      <c r="AP31" s="55" t="s">
        <v>2380</v>
      </c>
      <c r="AQ31" s="55" t="s">
        <v>2476</v>
      </c>
      <c r="AR31" s="55" t="s">
        <v>2553</v>
      </c>
      <c r="AS31" s="55" t="s">
        <v>2627</v>
      </c>
      <c r="AT31" s="55" t="s">
        <v>1482</v>
      </c>
      <c r="AU31" s="55" t="s">
        <v>4529</v>
      </c>
      <c r="AV31" s="55" t="s">
        <v>4529</v>
      </c>
      <c r="AW31" s="55" t="s">
        <v>4529</v>
      </c>
      <c r="AX31" s="55" t="s">
        <v>4530</v>
      </c>
      <c r="AY31" s="55" t="s">
        <v>4531</v>
      </c>
      <c r="AZ31" s="55" t="s">
        <v>554</v>
      </c>
      <c r="BA31" s="55" t="s">
        <v>554</v>
      </c>
      <c r="BB31" s="268">
        <v>1</v>
      </c>
      <c r="BC31" s="268">
        <v>0</v>
      </c>
      <c r="BD31" s="268">
        <v>0</v>
      </c>
      <c r="BE31" s="268">
        <v>0</v>
      </c>
      <c r="BF31" s="268">
        <v>1</v>
      </c>
      <c r="BG31" s="55" t="s">
        <v>3403</v>
      </c>
      <c r="BH31" s="268">
        <v>2457</v>
      </c>
      <c r="BI31" s="268">
        <v>1</v>
      </c>
      <c r="BJ31" s="268">
        <v>1</v>
      </c>
      <c r="BK31" s="268">
        <v>2</v>
      </c>
      <c r="BL31" s="268">
        <v>2</v>
      </c>
      <c r="BM31" s="268">
        <v>4</v>
      </c>
      <c r="BN31" s="269">
        <v>0.25</v>
      </c>
      <c r="BO31" s="270">
        <v>43055</v>
      </c>
      <c r="BP31" s="55" t="s">
        <v>3512</v>
      </c>
      <c r="BQ31" s="55" t="s">
        <v>3421</v>
      </c>
      <c r="BR31" s="270">
        <v>41005</v>
      </c>
      <c r="BS31" s="270">
        <v>13.1</v>
      </c>
      <c r="BT31" s="270">
        <v>15.1</v>
      </c>
      <c r="BU31" s="270">
        <v>16.600000000000001</v>
      </c>
      <c r="BV31" s="270">
        <v>274221</v>
      </c>
      <c r="BW31" s="270">
        <v>250581</v>
      </c>
      <c r="BX31" s="270">
        <v>3803</v>
      </c>
      <c r="BY31" s="270">
        <v>254384</v>
      </c>
      <c r="BZ31" s="270">
        <v>3849</v>
      </c>
      <c r="CA31" s="270">
        <v>0</v>
      </c>
      <c r="CB31" s="270">
        <v>3849</v>
      </c>
      <c r="CC31" s="270">
        <v>15988</v>
      </c>
      <c r="CD31" s="270">
        <v>0</v>
      </c>
      <c r="CE31" s="270">
        <v>15988</v>
      </c>
      <c r="CF31" s="270">
        <v>0</v>
      </c>
      <c r="CG31" s="272">
        <v>0</v>
      </c>
      <c r="CH31" s="270">
        <v>126177</v>
      </c>
      <c r="CI31" s="270">
        <v>48690</v>
      </c>
      <c r="CJ31" s="270">
        <v>174867</v>
      </c>
      <c r="CK31" s="270">
        <v>14174</v>
      </c>
      <c r="CL31" s="270">
        <v>356</v>
      </c>
      <c r="CM31" s="270">
        <v>652</v>
      </c>
      <c r="CN31" s="270">
        <v>15182</v>
      </c>
      <c r="CO31" s="270">
        <v>60532</v>
      </c>
      <c r="CP31" s="270">
        <v>250581</v>
      </c>
      <c r="CQ31" s="279">
        <v>0</v>
      </c>
      <c r="CR31" s="270">
        <v>0</v>
      </c>
      <c r="CS31" s="270">
        <v>0</v>
      </c>
      <c r="CT31" s="270">
        <v>0</v>
      </c>
      <c r="CU31" s="270">
        <v>0</v>
      </c>
      <c r="CV31" s="270">
        <v>0</v>
      </c>
      <c r="CW31" s="270">
        <v>0</v>
      </c>
      <c r="CX31" s="288">
        <v>76888</v>
      </c>
      <c r="CY31" s="44">
        <v>7339</v>
      </c>
      <c r="CZ31" s="44">
        <v>11258</v>
      </c>
      <c r="DA31" s="44">
        <v>18597</v>
      </c>
      <c r="DB31" s="44">
        <v>7799</v>
      </c>
      <c r="DC31" s="44">
        <v>5822</v>
      </c>
      <c r="DD31" s="44">
        <v>13621</v>
      </c>
      <c r="DE31" s="44">
        <v>1398</v>
      </c>
      <c r="DF31" s="44">
        <v>2061</v>
      </c>
      <c r="DG31" s="44">
        <v>3459</v>
      </c>
      <c r="DH31" s="44">
        <v>35677</v>
      </c>
      <c r="DI31" s="55" t="s">
        <v>3403</v>
      </c>
      <c r="DJ31" s="268">
        <v>35677</v>
      </c>
      <c r="DK31" s="268">
        <v>0</v>
      </c>
      <c r="DL31" s="268">
        <v>93</v>
      </c>
      <c r="DM31" s="268">
        <v>289</v>
      </c>
      <c r="DN31" s="268">
        <v>1050</v>
      </c>
      <c r="DO31" s="268">
        <v>47</v>
      </c>
      <c r="DP31" s="268">
        <v>1</v>
      </c>
      <c r="DQ31" s="268">
        <v>67</v>
      </c>
      <c r="DR31" s="268">
        <v>68</v>
      </c>
      <c r="DS31" s="268">
        <v>0</v>
      </c>
      <c r="DT31" s="268">
        <v>28215</v>
      </c>
      <c r="DU31" s="268">
        <v>8731</v>
      </c>
      <c r="DV31" s="55" t="s">
        <v>3403</v>
      </c>
      <c r="DW31" s="268">
        <v>0</v>
      </c>
      <c r="DX31" s="268">
        <v>36946</v>
      </c>
      <c r="DY31" s="268">
        <v>1920</v>
      </c>
      <c r="DZ31" s="268">
        <v>235</v>
      </c>
      <c r="EA31" s="55" t="s">
        <v>3403</v>
      </c>
      <c r="EB31" s="268">
        <v>0</v>
      </c>
      <c r="EC31" s="268">
        <v>2155</v>
      </c>
      <c r="ED31" s="268">
        <v>563</v>
      </c>
      <c r="EE31" s="55" t="s">
        <v>3403</v>
      </c>
      <c r="EF31" s="268">
        <v>0</v>
      </c>
      <c r="EG31" s="268">
        <v>563</v>
      </c>
      <c r="EH31" s="269">
        <v>2.09786E-2</v>
      </c>
      <c r="EI31" s="269">
        <v>1.2095999999999999E-3</v>
      </c>
      <c r="EJ31" s="269">
        <v>0.51586719999999997</v>
      </c>
      <c r="EK31" s="269">
        <v>0</v>
      </c>
      <c r="EL31" s="269">
        <v>0.48051709999999997</v>
      </c>
      <c r="EM31" s="269">
        <v>8.8440000000000003E-4</v>
      </c>
      <c r="EN31" s="269">
        <v>0.4640126</v>
      </c>
      <c r="EO31" s="269">
        <v>3.1786500000000002E-2</v>
      </c>
      <c r="EP31" s="269">
        <v>0.3550353</v>
      </c>
      <c r="EQ31" s="268">
        <v>12</v>
      </c>
      <c r="ER31" s="281">
        <v>16573</v>
      </c>
      <c r="ES31" s="281">
        <v>5884</v>
      </c>
      <c r="ET31" s="268">
        <v>5773</v>
      </c>
      <c r="EU31" s="268">
        <v>2274</v>
      </c>
      <c r="EV31" s="268">
        <v>8047</v>
      </c>
      <c r="EW31" s="55" t="s">
        <v>3403</v>
      </c>
      <c r="EX31" s="55" t="s">
        <v>3403</v>
      </c>
      <c r="EY31" s="55" t="s">
        <v>3403</v>
      </c>
      <c r="EZ31" s="268">
        <v>5386</v>
      </c>
      <c r="FA31" s="268">
        <v>498</v>
      </c>
      <c r="FB31" s="268">
        <v>5884</v>
      </c>
      <c r="FC31" s="268">
        <v>13931</v>
      </c>
      <c r="FD31" s="271">
        <v>16573</v>
      </c>
      <c r="FE31" s="268">
        <v>1976</v>
      </c>
      <c r="FF31" s="55" t="s">
        <v>3403</v>
      </c>
      <c r="FG31" s="268">
        <v>15907</v>
      </c>
      <c r="FH31" s="281">
        <v>112</v>
      </c>
      <c r="FI31" s="281">
        <v>519</v>
      </c>
      <c r="FJ31" s="55" t="s">
        <v>3403</v>
      </c>
      <c r="FK31" s="268">
        <v>631</v>
      </c>
      <c r="FL31" s="268">
        <v>24</v>
      </c>
      <c r="FM31" s="268">
        <v>0</v>
      </c>
      <c r="FN31" s="268">
        <v>24</v>
      </c>
      <c r="FO31" s="268">
        <v>35</v>
      </c>
      <c r="FP31" s="268">
        <v>0</v>
      </c>
      <c r="FQ31" s="268">
        <v>35</v>
      </c>
      <c r="FR31" s="55" t="s">
        <v>3403</v>
      </c>
      <c r="FS31" s="268">
        <v>59</v>
      </c>
      <c r="FT31" s="268">
        <v>147</v>
      </c>
      <c r="FU31" s="268">
        <v>16573</v>
      </c>
      <c r="FV31" s="55" t="s">
        <v>3403</v>
      </c>
      <c r="FW31" s="55" t="s">
        <v>3403</v>
      </c>
      <c r="FX31" s="55" t="s">
        <v>3403</v>
      </c>
      <c r="FY31" s="268">
        <v>3</v>
      </c>
      <c r="FZ31" s="268">
        <v>1</v>
      </c>
      <c r="GA31" s="268">
        <v>7599</v>
      </c>
      <c r="GB31" s="268">
        <v>1785</v>
      </c>
      <c r="GC31" s="268">
        <v>9384</v>
      </c>
      <c r="GD31" s="268">
        <v>29792</v>
      </c>
      <c r="GE31" s="268">
        <v>1</v>
      </c>
      <c r="GF31" s="268">
        <v>0.75009999999999999</v>
      </c>
      <c r="GG31" s="268">
        <v>0.24831</v>
      </c>
      <c r="GH31" s="268">
        <v>16.42484</v>
      </c>
      <c r="GI31" s="268">
        <v>16.25</v>
      </c>
      <c r="GJ31" s="268">
        <v>18.35294</v>
      </c>
      <c r="GK31" s="268">
        <v>137</v>
      </c>
      <c r="GL31" s="268">
        <v>2367</v>
      </c>
      <c r="GM31" s="268">
        <v>16</v>
      </c>
      <c r="GN31" s="268">
        <v>146</v>
      </c>
      <c r="GO31" s="268">
        <v>30</v>
      </c>
      <c r="GP31" s="268">
        <v>4</v>
      </c>
      <c r="GQ31" s="268">
        <v>104</v>
      </c>
      <c r="GR31" s="268">
        <v>12</v>
      </c>
      <c r="GS31" s="268">
        <v>3</v>
      </c>
      <c r="GT31" s="55" t="s">
        <v>3403</v>
      </c>
      <c r="GU31" s="268">
        <v>153</v>
      </c>
      <c r="GV31" s="268">
        <v>550</v>
      </c>
      <c r="GW31" s="268">
        <v>74</v>
      </c>
      <c r="GX31" s="268">
        <v>624</v>
      </c>
      <c r="GY31" s="268">
        <v>4</v>
      </c>
      <c r="GZ31" s="55" t="s">
        <v>3403</v>
      </c>
      <c r="HA31" s="268">
        <v>4</v>
      </c>
      <c r="HB31" s="268">
        <v>1813</v>
      </c>
      <c r="HC31" s="268">
        <v>72</v>
      </c>
      <c r="HD31" s="268">
        <v>1885</v>
      </c>
      <c r="HE31" s="268">
        <v>2513</v>
      </c>
      <c r="HF31" s="55" t="s">
        <v>3403</v>
      </c>
      <c r="HG31" s="55" t="s">
        <v>3403</v>
      </c>
      <c r="HH31" s="55" t="s">
        <v>3403</v>
      </c>
      <c r="HI31" s="55" t="s">
        <v>3403</v>
      </c>
      <c r="HJ31" s="268">
        <v>6610</v>
      </c>
      <c r="HK31" s="55" t="s">
        <v>5026</v>
      </c>
      <c r="HL31" s="268">
        <v>19462</v>
      </c>
      <c r="HM31" s="268">
        <v>1</v>
      </c>
      <c r="HN31" s="268">
        <v>3</v>
      </c>
      <c r="HO31" s="268">
        <v>116</v>
      </c>
      <c r="HP31" s="268">
        <v>34</v>
      </c>
      <c r="HQ31" s="268">
        <v>12</v>
      </c>
      <c r="HR31" s="268">
        <v>168</v>
      </c>
      <c r="HS31" s="268">
        <v>271</v>
      </c>
      <c r="HT31" s="268">
        <v>252</v>
      </c>
      <c r="HU31" s="268">
        <v>6</v>
      </c>
      <c r="HV31" s="268">
        <v>19</v>
      </c>
      <c r="HW31" s="268">
        <v>9656</v>
      </c>
      <c r="HX31" s="268">
        <v>2</v>
      </c>
      <c r="HY31" s="268">
        <v>31656</v>
      </c>
      <c r="HZ31" s="55" t="s">
        <v>3403</v>
      </c>
      <c r="IA31" s="55" t="s">
        <v>1986</v>
      </c>
      <c r="IB31" s="55" t="s">
        <v>2226</v>
      </c>
      <c r="IC31" s="55" t="s">
        <v>2285</v>
      </c>
      <c r="ID31" s="55" t="s">
        <v>3511</v>
      </c>
      <c r="IE31" s="55" t="s">
        <v>4693</v>
      </c>
      <c r="IF31" s="55" t="s">
        <v>2226</v>
      </c>
      <c r="IG31" s="55" t="s">
        <v>2285</v>
      </c>
      <c r="IH31" s="55" t="s">
        <v>3511</v>
      </c>
      <c r="II31" s="55" t="s">
        <v>4693</v>
      </c>
      <c r="IJ31" s="55" t="s">
        <v>2160</v>
      </c>
      <c r="IK31" s="55" t="s">
        <v>4694</v>
      </c>
      <c r="IL31" s="55" t="s">
        <v>3403</v>
      </c>
      <c r="IM31" s="55" t="s">
        <v>2404</v>
      </c>
      <c r="IN31" s="55" t="s">
        <v>2627</v>
      </c>
      <c r="IO31" s="268">
        <v>9366</v>
      </c>
      <c r="IP31" s="268">
        <v>4</v>
      </c>
      <c r="IQ31" s="55" t="s">
        <v>4695</v>
      </c>
      <c r="IR31" s="268">
        <v>2457</v>
      </c>
      <c r="IS31" s="268">
        <v>52</v>
      </c>
      <c r="IT31" s="55" t="s">
        <v>2134</v>
      </c>
      <c r="IU31" s="55" t="s">
        <v>141</v>
      </c>
      <c r="IV31" s="55" t="s">
        <v>1984</v>
      </c>
      <c r="IW31" s="55" t="s">
        <v>411</v>
      </c>
      <c r="IX31" s="268">
        <v>0</v>
      </c>
      <c r="IY31" s="55" t="s">
        <v>414</v>
      </c>
      <c r="IZ31" s="55" t="s">
        <v>2276</v>
      </c>
      <c r="JA31" s="55" t="s">
        <v>2300</v>
      </c>
      <c r="JB31" s="55" t="s">
        <v>503</v>
      </c>
      <c r="JC31" s="270">
        <v>15.11983</v>
      </c>
      <c r="JD31" s="270">
        <v>10.55132</v>
      </c>
      <c r="JE31" s="270">
        <v>0.91607000000000005</v>
      </c>
      <c r="JF31" s="270">
        <v>26.703009999999999</v>
      </c>
      <c r="JG31" s="270">
        <v>18.634589999999999</v>
      </c>
      <c r="JH31" s="270">
        <v>1.6178600000000001</v>
      </c>
      <c r="JI31" s="270">
        <v>8.4110200000000006</v>
      </c>
      <c r="JJ31" s="270">
        <v>5.8696000000000002</v>
      </c>
      <c r="JK31" s="270">
        <v>0.50960000000000005</v>
      </c>
      <c r="JL31" s="270">
        <v>12.875400000000001</v>
      </c>
      <c r="JM31" s="270">
        <v>8.9850499999999993</v>
      </c>
      <c r="JN31" s="270">
        <v>0.78008</v>
      </c>
      <c r="JO31" s="270">
        <v>99.713890000000006</v>
      </c>
      <c r="JP31" s="270">
        <v>69.584959999999995</v>
      </c>
      <c r="JQ31" s="270">
        <v>6.0413800000000002</v>
      </c>
      <c r="JR31" s="270">
        <v>42.586849999999998</v>
      </c>
      <c r="JS31" s="270">
        <v>29.719069999999999</v>
      </c>
      <c r="JT31" s="270">
        <v>2.5802200000000002</v>
      </c>
      <c r="JU31" s="268">
        <v>3.5299299999999998</v>
      </c>
      <c r="JV31" s="268">
        <v>6.3454699999999997</v>
      </c>
      <c r="JW31" s="268">
        <v>28.87894</v>
      </c>
      <c r="JX31" s="268">
        <v>26.854220000000002</v>
      </c>
      <c r="JY31" s="268">
        <v>4.1452600000000004</v>
      </c>
      <c r="JZ31" s="268">
        <v>1.25325</v>
      </c>
      <c r="KA31" s="268">
        <v>1.9987200000000001</v>
      </c>
      <c r="KB31" s="268">
        <v>0.53525</v>
      </c>
      <c r="KC31" s="268">
        <v>5.772E-2</v>
      </c>
      <c r="KD31" s="268">
        <v>5.3670000000000002E-2</v>
      </c>
      <c r="KE31" s="268">
        <v>2.0566599999999999</v>
      </c>
      <c r="KF31" s="268">
        <v>0.13291</v>
      </c>
      <c r="KG31" s="268">
        <v>0.40149000000000001</v>
      </c>
      <c r="KH31" s="268">
        <v>4865</v>
      </c>
      <c r="KI31" s="268">
        <v>19462</v>
      </c>
      <c r="KJ31" s="268">
        <v>9731</v>
      </c>
      <c r="KK31" s="268">
        <v>7448</v>
      </c>
      <c r="KL31" s="268">
        <v>29792</v>
      </c>
      <c r="KM31" s="268">
        <v>14896</v>
      </c>
      <c r="KN31" s="268">
        <v>8286</v>
      </c>
      <c r="KO31" s="268">
        <v>16573</v>
      </c>
      <c r="KP31" s="268">
        <v>0.21554999999999999</v>
      </c>
      <c r="KQ31" s="268">
        <v>4143</v>
      </c>
      <c r="KR31" s="268">
        <v>1.9919500000000001</v>
      </c>
      <c r="KS31" s="270">
        <v>0.81981000000000004</v>
      </c>
      <c r="KT31" s="270">
        <v>54.181899999999999</v>
      </c>
      <c r="KU31" s="270">
        <v>3.4053200000000001</v>
      </c>
      <c r="KV31" s="270">
        <v>0</v>
      </c>
      <c r="KW31" s="270">
        <v>58.407029999999999</v>
      </c>
      <c r="KX31" s="270">
        <v>37.245370000000001</v>
      </c>
      <c r="KY31" s="268">
        <v>16.376570000000001</v>
      </c>
      <c r="KZ31" s="268">
        <v>0</v>
      </c>
      <c r="LA31" s="268">
        <v>1.9810000000000001E-2</v>
      </c>
      <c r="LB31" s="268">
        <v>7.8692200000000003</v>
      </c>
      <c r="LC31" s="268">
        <v>1.448E-2</v>
      </c>
      <c r="LD31" s="268">
        <v>0.10656</v>
      </c>
      <c r="LE31" s="268">
        <v>0.42625999999999997</v>
      </c>
      <c r="LF31" s="268">
        <v>9.9104899999999994</v>
      </c>
      <c r="LG31" s="268">
        <v>7.5989399999999998</v>
      </c>
      <c r="LH31" s="268">
        <v>0.42598999999999998</v>
      </c>
      <c r="LI31" s="268">
        <v>3937</v>
      </c>
      <c r="LJ31" s="268">
        <v>7.2463800000000003</v>
      </c>
      <c r="LK31" s="270">
        <v>12.892860000000001</v>
      </c>
      <c r="LL31" s="268">
        <v>260</v>
      </c>
      <c r="LM31" s="268">
        <v>171</v>
      </c>
      <c r="LN31" s="270">
        <v>53.371879999999997</v>
      </c>
      <c r="LO31" s="270">
        <v>3.2336499999999999</v>
      </c>
      <c r="LP31" s="270">
        <v>3.0189599999999999</v>
      </c>
      <c r="LQ31" s="268">
        <v>0.85197000000000001</v>
      </c>
      <c r="LR31" s="268">
        <v>0.21299000000000001</v>
      </c>
      <c r="LS31" s="268">
        <v>0.21312999999999999</v>
      </c>
      <c r="LT31" s="268">
        <v>5</v>
      </c>
      <c r="LU31" s="268">
        <v>4</v>
      </c>
      <c r="LV31" s="268">
        <v>0.55628999999999995</v>
      </c>
      <c r="LW31" s="268">
        <v>318</v>
      </c>
      <c r="LX31" s="268">
        <v>12.125360000000001</v>
      </c>
      <c r="LY31" s="268">
        <v>572</v>
      </c>
      <c r="LZ31" s="268">
        <v>7.9210399999999996</v>
      </c>
      <c r="MA31" s="268">
        <v>6.7452199999999998</v>
      </c>
      <c r="MB31" s="268">
        <v>0.65325999999999995</v>
      </c>
      <c r="MC31" s="268">
        <v>374</v>
      </c>
      <c r="MD31" s="268">
        <v>4.6393500000000003</v>
      </c>
      <c r="ME31" s="270">
        <v>0.50960000000000005</v>
      </c>
      <c r="MF31" s="268">
        <v>2.5808300000000002</v>
      </c>
      <c r="MG31" s="268">
        <v>52.332270000000001</v>
      </c>
      <c r="MH31" s="268">
        <v>1.7660899999999999</v>
      </c>
      <c r="MI31" s="270">
        <v>8.4110200000000006</v>
      </c>
      <c r="MJ31" s="268">
        <v>47.25</v>
      </c>
      <c r="MK31" s="270">
        <v>43716</v>
      </c>
      <c r="ML31" s="270">
        <v>31544</v>
      </c>
      <c r="MM31" s="268">
        <v>0.24135999999999999</v>
      </c>
      <c r="MN31" s="268">
        <v>0.20552999999999999</v>
      </c>
      <c r="MO31" s="268">
        <v>0.13425999999999999</v>
      </c>
      <c r="MP31" s="268">
        <v>6.0339999999999998E-2</v>
      </c>
      <c r="MQ31" s="268">
        <v>5.1380000000000002E-2</v>
      </c>
      <c r="MR31" s="268">
        <v>3.3570000000000003E-2</v>
      </c>
      <c r="MS31" s="269">
        <v>0.5</v>
      </c>
      <c r="MT31" s="269">
        <v>0.5</v>
      </c>
      <c r="MU31" s="269">
        <v>0.5</v>
      </c>
      <c r="MV31" s="269">
        <v>0.27844020000000003</v>
      </c>
      <c r="MW31" s="269">
        <v>0.72155979999999997</v>
      </c>
      <c r="MX31" s="269">
        <v>6.0587200000000001E-2</v>
      </c>
      <c r="MY31" s="269">
        <v>1.4207E-3</v>
      </c>
      <c r="MZ31" s="269">
        <v>0.19430839999999999</v>
      </c>
      <c r="NA31" s="269">
        <v>2.6020000000000001E-3</v>
      </c>
      <c r="NB31" s="269">
        <v>0.24156659999999999</v>
      </c>
      <c r="NC31" s="269">
        <v>5.6564499999999997E-2</v>
      </c>
      <c r="ND31" s="269">
        <v>0.50353780000000004</v>
      </c>
      <c r="NE31" s="269">
        <v>0.69784619999999997</v>
      </c>
      <c r="NF31" s="269">
        <v>5.8303300000000002E-2</v>
      </c>
      <c r="NG31" s="269">
        <v>0.9276605</v>
      </c>
      <c r="NH31" s="269">
        <v>0</v>
      </c>
      <c r="NI31" s="269">
        <v>1.4036099999999999E-2</v>
      </c>
      <c r="NJ31" s="270">
        <v>12172</v>
      </c>
      <c r="NK31" s="268">
        <v>3.1747700000000001</v>
      </c>
      <c r="NL31" s="268">
        <v>2347</v>
      </c>
      <c r="NM31" s="268">
        <v>4695</v>
      </c>
      <c r="NN31" s="268">
        <v>1173</v>
      </c>
      <c r="NO31" s="269">
        <v>0.93360560000000004</v>
      </c>
      <c r="NP31" s="269">
        <v>2.3448799999999999E-2</v>
      </c>
      <c r="NQ31" s="269">
        <v>4.29456E-2</v>
      </c>
      <c r="NR31" s="268">
        <v>0.13134999999999999</v>
      </c>
      <c r="NS31" s="268">
        <v>0.34038000000000002</v>
      </c>
      <c r="NT31" s="268">
        <v>9.4769999999999993E-2</v>
      </c>
      <c r="NU31" s="268">
        <v>46</v>
      </c>
      <c r="NV31" s="268">
        <v>1.1692499999999999</v>
      </c>
      <c r="NW31" s="268">
        <v>25</v>
      </c>
      <c r="NX31" s="268">
        <v>1.09162</v>
      </c>
      <c r="NY31" s="268">
        <v>6.6140000000000004E-2</v>
      </c>
      <c r="NZ31" s="268">
        <v>6.0440000000000001E-2</v>
      </c>
    </row>
    <row r="32" spans="1:390" ht="15" x14ac:dyDescent="0.25">
      <c r="A32" s="3" t="s">
        <v>2825</v>
      </c>
      <c r="B32" s="55" t="s">
        <v>4696</v>
      </c>
      <c r="C32" s="55" t="s">
        <v>4524</v>
      </c>
      <c r="D32" s="55" t="s">
        <v>4525</v>
      </c>
      <c r="E32" s="55" t="s">
        <v>3414</v>
      </c>
      <c r="F32" s="55" t="s">
        <v>4524</v>
      </c>
      <c r="G32" s="55" t="s">
        <v>1987</v>
      </c>
      <c r="H32" s="55" t="s">
        <v>443</v>
      </c>
      <c r="I32" s="55" t="s">
        <v>416</v>
      </c>
      <c r="J32" s="55" t="s">
        <v>494</v>
      </c>
      <c r="K32" s="55" t="s">
        <v>499</v>
      </c>
      <c r="L32" s="55" t="s">
        <v>4527</v>
      </c>
      <c r="M32" s="55" t="s">
        <v>506</v>
      </c>
      <c r="N32" s="55" t="s">
        <v>2303</v>
      </c>
      <c r="O32" s="268">
        <v>89256</v>
      </c>
      <c r="P32" s="55" t="s">
        <v>503</v>
      </c>
      <c r="Q32" s="268">
        <v>937</v>
      </c>
      <c r="R32" s="268">
        <v>378</v>
      </c>
      <c r="S32" s="268">
        <v>8726</v>
      </c>
      <c r="T32" s="268">
        <v>31066</v>
      </c>
      <c r="U32" s="268">
        <v>145</v>
      </c>
      <c r="V32" s="268">
        <v>101</v>
      </c>
      <c r="W32" s="268">
        <v>2980</v>
      </c>
      <c r="X32" s="268">
        <v>3081</v>
      </c>
      <c r="Y32" s="55" t="s">
        <v>2227</v>
      </c>
      <c r="Z32" s="55" t="s">
        <v>2346</v>
      </c>
      <c r="AA32" s="55" t="s">
        <v>3513</v>
      </c>
      <c r="AB32" s="55" t="s">
        <v>3514</v>
      </c>
      <c r="AC32" s="55" t="s">
        <v>2227</v>
      </c>
      <c r="AD32" s="55" t="s">
        <v>2346</v>
      </c>
      <c r="AE32" s="55" t="s">
        <v>3513</v>
      </c>
      <c r="AF32" s="55" t="s">
        <v>3514</v>
      </c>
      <c r="AG32" s="55" t="s">
        <v>1989</v>
      </c>
      <c r="AH32" s="268">
        <v>1</v>
      </c>
      <c r="AI32" s="55" t="s">
        <v>3013</v>
      </c>
      <c r="AJ32" s="55" t="s">
        <v>2161</v>
      </c>
      <c r="AK32" s="55" t="s">
        <v>2405</v>
      </c>
      <c r="AL32" s="55" t="s">
        <v>2477</v>
      </c>
      <c r="AM32" s="55" t="s">
        <v>2554</v>
      </c>
      <c r="AN32" s="55" t="s">
        <v>2628</v>
      </c>
      <c r="AO32" s="55" t="s">
        <v>2680</v>
      </c>
      <c r="AP32" s="55" t="s">
        <v>2699</v>
      </c>
      <c r="AQ32" s="55" t="s">
        <v>2714</v>
      </c>
      <c r="AR32" s="55" t="s">
        <v>2554</v>
      </c>
      <c r="AS32" s="55" t="s">
        <v>2732</v>
      </c>
      <c r="AT32" s="55" t="s">
        <v>1483</v>
      </c>
      <c r="AU32" s="55" t="s">
        <v>4529</v>
      </c>
      <c r="AV32" s="55" t="s">
        <v>4529</v>
      </c>
      <c r="AW32" s="55" t="s">
        <v>4529</v>
      </c>
      <c r="AX32" s="55" t="s">
        <v>4530</v>
      </c>
      <c r="AY32" s="55" t="s">
        <v>4531</v>
      </c>
      <c r="AZ32" s="55" t="s">
        <v>554</v>
      </c>
      <c r="BA32" s="55" t="s">
        <v>554</v>
      </c>
      <c r="BB32" s="268">
        <v>0</v>
      </c>
      <c r="BC32" s="268">
        <v>6</v>
      </c>
      <c r="BD32" s="268">
        <v>0</v>
      </c>
      <c r="BE32" s="268">
        <v>1</v>
      </c>
      <c r="BF32" s="268">
        <v>7</v>
      </c>
      <c r="BG32" s="55" t="s">
        <v>3403</v>
      </c>
      <c r="BH32" s="268">
        <v>13696</v>
      </c>
      <c r="BI32" s="268">
        <v>7.75</v>
      </c>
      <c r="BJ32" s="268">
        <v>0</v>
      </c>
      <c r="BK32" s="268">
        <v>7.75</v>
      </c>
      <c r="BL32" s="268">
        <v>49.8</v>
      </c>
      <c r="BM32" s="268">
        <v>57.55</v>
      </c>
      <c r="BN32" s="269">
        <v>0.13466549999999999</v>
      </c>
      <c r="BO32" s="270">
        <v>76086</v>
      </c>
      <c r="BP32" s="55" t="s">
        <v>3515</v>
      </c>
      <c r="BQ32" s="55" t="s">
        <v>3417</v>
      </c>
      <c r="BR32" s="270">
        <v>33000</v>
      </c>
      <c r="BS32" s="270">
        <v>8.08</v>
      </c>
      <c r="BT32" s="270">
        <v>11.94</v>
      </c>
      <c r="BU32" s="270">
        <v>15.25</v>
      </c>
      <c r="BV32" s="270">
        <v>3013153</v>
      </c>
      <c r="BW32" s="270">
        <v>22000</v>
      </c>
      <c r="BX32" s="270">
        <v>2047630</v>
      </c>
      <c r="BY32" s="270">
        <v>2069630</v>
      </c>
      <c r="BZ32" s="270">
        <v>313368</v>
      </c>
      <c r="CA32" s="270">
        <v>54408</v>
      </c>
      <c r="CB32" s="270">
        <v>367776</v>
      </c>
      <c r="CC32" s="270">
        <v>20000</v>
      </c>
      <c r="CD32" s="270">
        <v>0</v>
      </c>
      <c r="CE32" s="270">
        <v>20000</v>
      </c>
      <c r="CF32" s="270">
        <v>555747</v>
      </c>
      <c r="CG32" s="272">
        <v>2.21645E-2</v>
      </c>
      <c r="CH32" s="270">
        <v>1550064</v>
      </c>
      <c r="CI32" s="270">
        <v>562068</v>
      </c>
      <c r="CJ32" s="270">
        <v>2112132</v>
      </c>
      <c r="CK32" s="270">
        <v>198609</v>
      </c>
      <c r="CL32" s="270">
        <v>44556</v>
      </c>
      <c r="CM32" s="270">
        <v>44043</v>
      </c>
      <c r="CN32" s="270">
        <v>287208</v>
      </c>
      <c r="CO32" s="270">
        <v>506018</v>
      </c>
      <c r="CP32" s="270">
        <v>2905358</v>
      </c>
      <c r="CQ32" s="279">
        <v>66785</v>
      </c>
      <c r="CR32" s="270">
        <v>0</v>
      </c>
      <c r="CS32" s="270">
        <v>0</v>
      </c>
      <c r="CT32" s="270">
        <v>0</v>
      </c>
      <c r="CU32" s="270">
        <v>0</v>
      </c>
      <c r="CV32" s="270">
        <v>0</v>
      </c>
      <c r="CW32" s="270">
        <v>0</v>
      </c>
      <c r="CX32" s="288">
        <v>292190</v>
      </c>
      <c r="CY32" s="44">
        <v>83130</v>
      </c>
      <c r="CZ32" s="44">
        <v>59053</v>
      </c>
      <c r="DA32" s="44">
        <v>142183</v>
      </c>
      <c r="DB32" s="44">
        <v>47966</v>
      </c>
      <c r="DC32" s="44">
        <v>19699</v>
      </c>
      <c r="DD32" s="44">
        <v>67665</v>
      </c>
      <c r="DE32" s="44">
        <v>6100</v>
      </c>
      <c r="DF32" s="44">
        <v>869</v>
      </c>
      <c r="DG32" s="44">
        <v>6969</v>
      </c>
      <c r="DH32" s="44">
        <v>216817</v>
      </c>
      <c r="DI32" s="55" t="s">
        <v>3403</v>
      </c>
      <c r="DJ32" s="268">
        <v>216817</v>
      </c>
      <c r="DK32" s="268">
        <v>11397</v>
      </c>
      <c r="DL32" s="268">
        <v>491</v>
      </c>
      <c r="DM32" s="268">
        <v>9175</v>
      </c>
      <c r="DN32" s="268">
        <v>14198</v>
      </c>
      <c r="DO32" s="268">
        <v>166</v>
      </c>
      <c r="DP32" s="268">
        <v>2</v>
      </c>
      <c r="DQ32" s="268">
        <v>67</v>
      </c>
      <c r="DR32" s="268">
        <v>69</v>
      </c>
      <c r="DS32" s="268">
        <v>0</v>
      </c>
      <c r="DT32" s="268">
        <v>28215</v>
      </c>
      <c r="DU32" s="268">
        <v>8731</v>
      </c>
      <c r="DV32" s="55" t="s">
        <v>3403</v>
      </c>
      <c r="DW32" s="268">
        <v>188</v>
      </c>
      <c r="DX32" s="268">
        <v>37134</v>
      </c>
      <c r="DY32" s="268">
        <v>1920</v>
      </c>
      <c r="DZ32" s="268">
        <v>235</v>
      </c>
      <c r="EA32" s="55" t="s">
        <v>3403</v>
      </c>
      <c r="EB32" s="268">
        <v>25</v>
      </c>
      <c r="EC32" s="268">
        <v>2180</v>
      </c>
      <c r="ED32" s="268">
        <v>563</v>
      </c>
      <c r="EE32" s="55" t="s">
        <v>3403</v>
      </c>
      <c r="EF32" s="268">
        <v>0</v>
      </c>
      <c r="EG32" s="268">
        <v>563</v>
      </c>
      <c r="EH32" s="269">
        <v>5.0518500000000001E-2</v>
      </c>
      <c r="EI32" s="269">
        <v>1.6804000000000001E-3</v>
      </c>
      <c r="EJ32" s="269">
        <v>0.13647629999999999</v>
      </c>
      <c r="EK32" s="269">
        <v>0</v>
      </c>
      <c r="EL32" s="269">
        <v>0.12708849999999999</v>
      </c>
      <c r="EM32" s="269">
        <v>2.3609999999999999E-4</v>
      </c>
      <c r="EN32" s="269">
        <v>0.74204110000000001</v>
      </c>
      <c r="EO32" s="269">
        <v>3.8861699999999999E-2</v>
      </c>
      <c r="EP32" s="269">
        <v>0.35388320000000001</v>
      </c>
      <c r="EQ32" s="268">
        <v>117</v>
      </c>
      <c r="ER32" s="281">
        <v>374553</v>
      </c>
      <c r="ES32" s="281">
        <v>132548</v>
      </c>
      <c r="ET32" s="268">
        <v>151671</v>
      </c>
      <c r="EU32" s="268">
        <v>48125</v>
      </c>
      <c r="EV32" s="268">
        <v>199796</v>
      </c>
      <c r="EW32" s="268">
        <v>9561</v>
      </c>
      <c r="EX32" s="268">
        <v>1315</v>
      </c>
      <c r="EY32" s="268">
        <v>10876</v>
      </c>
      <c r="EZ32" s="268">
        <v>100518</v>
      </c>
      <c r="FA32" s="268">
        <v>21154</v>
      </c>
      <c r="FB32" s="268">
        <v>121672</v>
      </c>
      <c r="FC32" s="268">
        <v>332344</v>
      </c>
      <c r="FD32" s="271">
        <v>406381</v>
      </c>
      <c r="FE32" s="268">
        <v>7520</v>
      </c>
      <c r="FF32" s="55" t="s">
        <v>3403</v>
      </c>
      <c r="FG32" s="268">
        <v>339864</v>
      </c>
      <c r="FH32" s="281">
        <v>47012</v>
      </c>
      <c r="FI32" s="281">
        <v>29618</v>
      </c>
      <c r="FJ32" s="55" t="s">
        <v>3403</v>
      </c>
      <c r="FK32" s="268">
        <v>76630</v>
      </c>
      <c r="FL32" s="268">
        <v>131</v>
      </c>
      <c r="FM32" s="268">
        <v>18243</v>
      </c>
      <c r="FN32" s="268">
        <v>18374</v>
      </c>
      <c r="FO32" s="268">
        <v>88</v>
      </c>
      <c r="FP32" s="268">
        <v>675</v>
      </c>
      <c r="FQ32" s="268">
        <v>763</v>
      </c>
      <c r="FR32" s="268">
        <v>0</v>
      </c>
      <c r="FS32" s="268">
        <v>19137</v>
      </c>
      <c r="FT32" s="268">
        <v>47775</v>
      </c>
      <c r="FU32" s="268">
        <v>0</v>
      </c>
      <c r="FV32" s="268">
        <v>365263</v>
      </c>
      <c r="FW32" s="268">
        <v>0</v>
      </c>
      <c r="FX32" s="268">
        <v>9290</v>
      </c>
      <c r="FY32" s="268">
        <v>2578</v>
      </c>
      <c r="FZ32" s="268">
        <v>1</v>
      </c>
      <c r="GA32" s="268">
        <v>50362</v>
      </c>
      <c r="GB32" s="268">
        <v>6847</v>
      </c>
      <c r="GC32" s="268">
        <v>57209</v>
      </c>
      <c r="GD32" s="268">
        <v>458484</v>
      </c>
      <c r="GE32" s="268">
        <v>1</v>
      </c>
      <c r="GF32" s="268">
        <v>0.63236000000000003</v>
      </c>
      <c r="GG32" s="268">
        <v>0.33279999999999998</v>
      </c>
      <c r="GH32" s="268">
        <v>19.579640000000001</v>
      </c>
      <c r="GI32" s="268">
        <v>18.600529999999999</v>
      </c>
      <c r="GJ32" s="268">
        <v>23.913039999999999</v>
      </c>
      <c r="GK32" s="268">
        <v>1597</v>
      </c>
      <c r="GL32" s="268">
        <v>30629</v>
      </c>
      <c r="GM32" s="268">
        <v>682</v>
      </c>
      <c r="GN32" s="268">
        <v>13993</v>
      </c>
      <c r="GO32" s="268">
        <v>620</v>
      </c>
      <c r="GP32" s="268">
        <v>1</v>
      </c>
      <c r="GQ32" s="268">
        <v>836</v>
      </c>
      <c r="GR32" s="268">
        <v>681</v>
      </c>
      <c r="GS32" s="268">
        <v>141</v>
      </c>
      <c r="GT32" s="268">
        <v>0</v>
      </c>
      <c r="GU32" s="268">
        <v>2279</v>
      </c>
      <c r="GV32" s="268">
        <v>14650</v>
      </c>
      <c r="GW32" s="268">
        <v>200</v>
      </c>
      <c r="GX32" s="268">
        <v>14850</v>
      </c>
      <c r="GY32" s="268">
        <v>1555</v>
      </c>
      <c r="GZ32" s="268">
        <v>0</v>
      </c>
      <c r="HA32" s="268">
        <v>1555</v>
      </c>
      <c r="HB32" s="268">
        <v>14424</v>
      </c>
      <c r="HC32" s="268">
        <v>13793</v>
      </c>
      <c r="HD32" s="268">
        <v>28217</v>
      </c>
      <c r="HE32" s="268">
        <v>44622</v>
      </c>
      <c r="HF32" s="268">
        <v>11</v>
      </c>
      <c r="HG32" s="268">
        <v>260</v>
      </c>
      <c r="HH32" s="268">
        <v>79</v>
      </c>
      <c r="HI32" s="268">
        <v>1266</v>
      </c>
      <c r="HJ32" s="268">
        <v>38156</v>
      </c>
      <c r="HK32" s="268">
        <v>19078</v>
      </c>
      <c r="HL32" s="268">
        <v>125151</v>
      </c>
      <c r="HM32" s="268">
        <v>3</v>
      </c>
      <c r="HN32" s="268">
        <v>141</v>
      </c>
      <c r="HO32" s="268">
        <v>1517</v>
      </c>
      <c r="HP32" s="268">
        <v>621</v>
      </c>
      <c r="HQ32" s="268">
        <v>6452</v>
      </c>
      <c r="HR32" s="268">
        <v>26621</v>
      </c>
      <c r="HS32" s="268">
        <v>3629</v>
      </c>
      <c r="HT32" s="268">
        <v>3522</v>
      </c>
      <c r="HU32" s="268">
        <v>104</v>
      </c>
      <c r="HV32" s="268">
        <v>123</v>
      </c>
      <c r="HW32" s="268">
        <v>65861</v>
      </c>
      <c r="HX32" s="268">
        <v>1</v>
      </c>
      <c r="HY32" s="268">
        <v>79682</v>
      </c>
      <c r="HZ32" s="268">
        <v>56334</v>
      </c>
      <c r="IA32" s="55" t="s">
        <v>1658</v>
      </c>
      <c r="IB32" s="55" t="s">
        <v>772</v>
      </c>
      <c r="IC32" s="55" t="s">
        <v>1342</v>
      </c>
      <c r="ID32" s="55" t="s">
        <v>4697</v>
      </c>
      <c r="IE32" s="55" t="s">
        <v>4698</v>
      </c>
      <c r="IF32" s="55" t="s">
        <v>772</v>
      </c>
      <c r="IG32" s="55" t="s">
        <v>1342</v>
      </c>
      <c r="IH32" s="55" t="s">
        <v>4697</v>
      </c>
      <c r="II32" s="55" t="s">
        <v>4698</v>
      </c>
      <c r="IJ32" s="55" t="s">
        <v>978</v>
      </c>
      <c r="IK32" s="55" t="s">
        <v>4699</v>
      </c>
      <c r="IL32" s="55" t="s">
        <v>4700</v>
      </c>
      <c r="IM32" s="55" t="s">
        <v>519</v>
      </c>
      <c r="IN32" s="55" t="s">
        <v>540</v>
      </c>
      <c r="IO32" s="268">
        <v>84456</v>
      </c>
      <c r="IP32" s="268">
        <v>47.3</v>
      </c>
      <c r="IQ32" s="55" t="s">
        <v>4701</v>
      </c>
      <c r="IR32" s="268">
        <v>13696</v>
      </c>
      <c r="IS32" s="268">
        <v>312</v>
      </c>
      <c r="IT32" s="55" t="s">
        <v>2328</v>
      </c>
      <c r="IU32" s="55" t="s">
        <v>146</v>
      </c>
      <c r="IV32" s="55" t="s">
        <v>1987</v>
      </c>
      <c r="IW32" s="55" t="s">
        <v>410</v>
      </c>
      <c r="IX32" s="268">
        <v>0</v>
      </c>
      <c r="IY32" s="55" t="s">
        <v>416</v>
      </c>
      <c r="IZ32" s="55" t="s">
        <v>2276</v>
      </c>
      <c r="JA32" s="55" t="s">
        <v>2276</v>
      </c>
      <c r="JB32" s="55" t="s">
        <v>503</v>
      </c>
      <c r="JC32" s="270">
        <v>7.7568700000000002</v>
      </c>
      <c r="JD32" s="270">
        <v>5.6390700000000002</v>
      </c>
      <c r="JE32" s="270">
        <v>0.76680000000000004</v>
      </c>
      <c r="JF32" s="270">
        <v>50.784979999999997</v>
      </c>
      <c r="JG32" s="270">
        <v>36.919580000000003</v>
      </c>
      <c r="JH32" s="270">
        <v>5.0203300000000004</v>
      </c>
      <c r="JI32" s="270">
        <v>6.3368799999999998</v>
      </c>
      <c r="JJ32" s="270">
        <v>4.60677</v>
      </c>
      <c r="JK32" s="270">
        <v>0.62643000000000004</v>
      </c>
      <c r="JL32" s="270">
        <v>23.21482</v>
      </c>
      <c r="JM32" s="270">
        <v>16.876670000000001</v>
      </c>
      <c r="JN32" s="270">
        <v>2.2948900000000001</v>
      </c>
      <c r="JO32" s="270">
        <v>65.110439999999997</v>
      </c>
      <c r="JP32" s="270">
        <v>47.333869999999997</v>
      </c>
      <c r="JQ32" s="270">
        <v>6.4364699999999999</v>
      </c>
      <c r="JR32" s="270">
        <v>21.91929</v>
      </c>
      <c r="JS32" s="270">
        <v>15.934850000000001</v>
      </c>
      <c r="JT32" s="270">
        <v>2.16682</v>
      </c>
      <c r="JU32" s="268">
        <v>4.1963900000000001</v>
      </c>
      <c r="JV32" s="268">
        <v>5.13673</v>
      </c>
      <c r="JW32" s="268">
        <v>63.434080000000002</v>
      </c>
      <c r="JX32" s="268">
        <v>61.563740000000003</v>
      </c>
      <c r="JY32" s="268">
        <v>1.4021600000000001</v>
      </c>
      <c r="JZ32" s="268">
        <v>1.4850300000000001</v>
      </c>
      <c r="KA32" s="268">
        <v>0.64095000000000002</v>
      </c>
      <c r="KB32" s="268">
        <v>0.49992999999999999</v>
      </c>
      <c r="KC32" s="268">
        <v>4.0660000000000002E-2</v>
      </c>
      <c r="KD32" s="268">
        <v>3.9460000000000002E-2</v>
      </c>
      <c r="KE32" s="268">
        <v>0.73789000000000005</v>
      </c>
      <c r="KF32" s="268">
        <v>0.16638</v>
      </c>
      <c r="KG32" s="268">
        <v>0.31613999999999998</v>
      </c>
      <c r="KH32" s="268">
        <v>2174</v>
      </c>
      <c r="KI32" s="268">
        <v>16148</v>
      </c>
      <c r="KJ32" s="268">
        <v>16148</v>
      </c>
      <c r="KK32" s="268">
        <v>7966</v>
      </c>
      <c r="KL32" s="268">
        <v>59159</v>
      </c>
      <c r="KM32" s="268">
        <v>59159</v>
      </c>
      <c r="KN32" s="268">
        <v>48329</v>
      </c>
      <c r="KO32" s="268">
        <v>48329</v>
      </c>
      <c r="KP32" s="268">
        <v>1.2818799999999999</v>
      </c>
      <c r="KQ32" s="268">
        <v>6508</v>
      </c>
      <c r="KR32" s="268">
        <v>3.1289899999999999</v>
      </c>
      <c r="KS32" s="270">
        <v>4.1204599999999996</v>
      </c>
      <c r="KT32" s="270">
        <v>23.187570000000001</v>
      </c>
      <c r="KU32" s="270">
        <v>0.22406999999999999</v>
      </c>
      <c r="KV32" s="270">
        <v>6.2264400000000002</v>
      </c>
      <c r="KW32" s="270">
        <v>33.75855</v>
      </c>
      <c r="KX32" s="270">
        <v>23.66375</v>
      </c>
      <c r="KY32" s="268">
        <v>3.2736200000000002</v>
      </c>
      <c r="KZ32" s="268">
        <v>0</v>
      </c>
      <c r="LA32" s="268">
        <v>5.4999999999999997E-3</v>
      </c>
      <c r="LB32" s="268">
        <v>0.41604000000000002</v>
      </c>
      <c r="LC32" s="268">
        <v>7.6999999999999996E-4</v>
      </c>
      <c r="LD32" s="268">
        <v>0.13547000000000001</v>
      </c>
      <c r="LE32" s="268">
        <v>1.00596</v>
      </c>
      <c r="LF32" s="268">
        <v>8.5825700000000005</v>
      </c>
      <c r="LG32" s="268">
        <v>2.42916</v>
      </c>
      <c r="LH32" s="268">
        <v>0.55794999999999995</v>
      </c>
      <c r="LI32" s="268">
        <v>649</v>
      </c>
      <c r="LJ32" s="268">
        <v>1.2060999999999999</v>
      </c>
      <c r="LK32" s="270">
        <v>5.6692900000000002</v>
      </c>
      <c r="LL32" s="268">
        <v>198</v>
      </c>
      <c r="LM32" s="268">
        <v>258</v>
      </c>
      <c r="LN32" s="270">
        <v>32.550840000000001</v>
      </c>
      <c r="LO32" s="270">
        <v>3.2178</v>
      </c>
      <c r="LP32" s="270">
        <v>2.2251599999999998</v>
      </c>
      <c r="LQ32" s="268">
        <v>0.64476999999999995</v>
      </c>
      <c r="LR32" s="268">
        <v>8.6830000000000004E-2</v>
      </c>
      <c r="LS32" s="268">
        <v>0.87048999999999999</v>
      </c>
      <c r="LT32" s="268">
        <v>69</v>
      </c>
      <c r="LU32" s="268">
        <v>67</v>
      </c>
      <c r="LV32" s="268">
        <v>0.81694</v>
      </c>
      <c r="LW32" s="268">
        <v>7202</v>
      </c>
      <c r="LX32" s="268">
        <v>33.475760000000001</v>
      </c>
      <c r="LY32" s="268">
        <v>8817</v>
      </c>
      <c r="LZ32" s="268">
        <v>9.1377799999999993</v>
      </c>
      <c r="MA32" s="268">
        <v>27.347619999999999</v>
      </c>
      <c r="MB32" s="268">
        <v>0.27296999999999999</v>
      </c>
      <c r="MC32" s="268">
        <v>2406</v>
      </c>
      <c r="MD32" s="268">
        <v>0.78010000000000002</v>
      </c>
      <c r="ME32" s="270">
        <v>0.62643000000000004</v>
      </c>
      <c r="MF32" s="268">
        <v>0.63729999999999998</v>
      </c>
      <c r="MG32" s="268">
        <v>15.34463</v>
      </c>
      <c r="MH32" s="268">
        <v>6.5471000000000004</v>
      </c>
      <c r="MI32" s="270">
        <v>6.3368799999999998</v>
      </c>
      <c r="MJ32" s="268">
        <v>37.626370000000001</v>
      </c>
      <c r="MK32" s="270">
        <v>36700</v>
      </c>
      <c r="ML32" s="270">
        <v>26934</v>
      </c>
      <c r="MM32" s="268">
        <v>0.15365000000000001</v>
      </c>
      <c r="MN32" s="268">
        <v>0.45984000000000003</v>
      </c>
      <c r="MO32" s="268">
        <v>0.12551999999999999</v>
      </c>
      <c r="MP32" s="268">
        <v>2.069E-2</v>
      </c>
      <c r="MQ32" s="268">
        <v>6.1929999999999999E-2</v>
      </c>
      <c r="MR32" s="268">
        <v>1.6899999999999998E-2</v>
      </c>
      <c r="MS32" s="269">
        <v>1</v>
      </c>
      <c r="MT32" s="269">
        <v>0.13466549999999999</v>
      </c>
      <c r="MU32" s="269">
        <v>0.86533450000000001</v>
      </c>
      <c r="MV32" s="269">
        <v>0.26611400000000002</v>
      </c>
      <c r="MW32" s="269">
        <v>0.73388600000000004</v>
      </c>
      <c r="MX32" s="269">
        <v>9.8854600000000001E-2</v>
      </c>
      <c r="MY32" s="269">
        <v>1.53358E-2</v>
      </c>
      <c r="MZ32" s="269">
        <v>0.19345909999999999</v>
      </c>
      <c r="NA32" s="269">
        <v>1.5159199999999999E-2</v>
      </c>
      <c r="NB32" s="269">
        <v>0.17416719999999999</v>
      </c>
      <c r="NC32" s="269">
        <v>6.8359600000000006E-2</v>
      </c>
      <c r="ND32" s="269">
        <v>0.53351910000000002</v>
      </c>
      <c r="NE32" s="269">
        <v>0.72697820000000002</v>
      </c>
      <c r="NF32" s="269">
        <v>6.6375999999999996E-3</v>
      </c>
      <c r="NG32" s="269">
        <v>0.68686519999999995</v>
      </c>
      <c r="NH32" s="269">
        <v>0.1844404</v>
      </c>
      <c r="NI32" s="269">
        <v>0.1220569</v>
      </c>
      <c r="NJ32" s="270">
        <v>9766</v>
      </c>
      <c r="NK32" s="268">
        <v>8.0141899999999993</v>
      </c>
      <c r="NL32" s="268">
        <v>11516</v>
      </c>
      <c r="NM32" s="268">
        <v>11516</v>
      </c>
      <c r="NN32" s="268">
        <v>1550</v>
      </c>
      <c r="NO32" s="269">
        <v>0.69151629999999997</v>
      </c>
      <c r="NP32" s="269">
        <v>0.155135</v>
      </c>
      <c r="NQ32" s="269">
        <v>0.15334880000000001</v>
      </c>
      <c r="NR32" s="268">
        <v>0.24163999999999999</v>
      </c>
      <c r="NS32" s="268">
        <v>0.66637999999999997</v>
      </c>
      <c r="NT32" s="268">
        <v>0.17732999999999999</v>
      </c>
      <c r="NU32" s="268">
        <v>8</v>
      </c>
      <c r="NV32" s="268">
        <v>1.88588</v>
      </c>
      <c r="NW32" s="268">
        <v>8</v>
      </c>
      <c r="NX32" s="268">
        <v>1.3041199999999999</v>
      </c>
      <c r="NY32" s="268">
        <v>0.12892000000000001</v>
      </c>
      <c r="NZ32" s="268">
        <v>0.12431</v>
      </c>
    </row>
    <row r="33" spans="1:390" ht="15" x14ac:dyDescent="0.25">
      <c r="A33" s="3" t="s">
        <v>2826</v>
      </c>
      <c r="B33" s="55" t="s">
        <v>4702</v>
      </c>
      <c r="C33" s="55" t="s">
        <v>4524</v>
      </c>
      <c r="D33" s="55" t="s">
        <v>4525</v>
      </c>
      <c r="E33" s="55" t="s">
        <v>3414</v>
      </c>
      <c r="F33" s="55" t="s">
        <v>4524</v>
      </c>
      <c r="G33" s="55" t="s">
        <v>1990</v>
      </c>
      <c r="H33" s="55" t="s">
        <v>444</v>
      </c>
      <c r="I33" s="55" t="s">
        <v>416</v>
      </c>
      <c r="J33" s="55" t="s">
        <v>493</v>
      </c>
      <c r="K33" s="55" t="s">
        <v>499</v>
      </c>
      <c r="L33" s="55" t="s">
        <v>4527</v>
      </c>
      <c r="M33" s="55" t="s">
        <v>508</v>
      </c>
      <c r="N33" s="55" t="s">
        <v>2303</v>
      </c>
      <c r="O33" s="268">
        <v>357475</v>
      </c>
      <c r="P33" s="55" t="s">
        <v>503</v>
      </c>
      <c r="Q33" s="268">
        <v>6569</v>
      </c>
      <c r="R33" s="268">
        <v>323</v>
      </c>
      <c r="S33" s="268">
        <v>14751</v>
      </c>
      <c r="T33" s="268">
        <v>145818</v>
      </c>
      <c r="U33" s="268">
        <v>1459</v>
      </c>
      <c r="V33" s="268">
        <v>46</v>
      </c>
      <c r="W33" s="268">
        <v>810</v>
      </c>
      <c r="X33" s="268">
        <v>14317</v>
      </c>
      <c r="Y33" s="55" t="s">
        <v>2228</v>
      </c>
      <c r="Z33" s="55" t="s">
        <v>2347</v>
      </c>
      <c r="AA33" s="55" t="s">
        <v>3516</v>
      </c>
      <c r="AB33" s="55" t="s">
        <v>3517</v>
      </c>
      <c r="AC33" s="55" t="s">
        <v>2228</v>
      </c>
      <c r="AD33" s="55" t="s">
        <v>2347</v>
      </c>
      <c r="AE33" s="55" t="s">
        <v>3516</v>
      </c>
      <c r="AF33" s="55" t="s">
        <v>3517</v>
      </c>
      <c r="AG33" s="55" t="s">
        <v>1992</v>
      </c>
      <c r="AH33" s="268">
        <v>3</v>
      </c>
      <c r="AI33" s="55" t="s">
        <v>2135</v>
      </c>
      <c r="AJ33" s="55" t="s">
        <v>2162</v>
      </c>
      <c r="AK33" s="55" t="s">
        <v>2406</v>
      </c>
      <c r="AL33" s="55" t="s">
        <v>2478</v>
      </c>
      <c r="AM33" s="55" t="s">
        <v>2555</v>
      </c>
      <c r="AN33" s="55" t="s">
        <v>2629</v>
      </c>
      <c r="AO33" s="55" t="s">
        <v>2406</v>
      </c>
      <c r="AP33" s="55" t="s">
        <v>2380</v>
      </c>
      <c r="AQ33" s="55" t="s">
        <v>2478</v>
      </c>
      <c r="AR33" s="55" t="s">
        <v>2555</v>
      </c>
      <c r="AS33" s="55" t="s">
        <v>4703</v>
      </c>
      <c r="AT33" s="55" t="s">
        <v>1484</v>
      </c>
      <c r="AU33" s="55" t="s">
        <v>4529</v>
      </c>
      <c r="AV33" s="55" t="s">
        <v>4529</v>
      </c>
      <c r="AW33" s="55" t="s">
        <v>4529</v>
      </c>
      <c r="AX33" s="55" t="s">
        <v>4530</v>
      </c>
      <c r="AY33" s="55" t="s">
        <v>4531</v>
      </c>
      <c r="AZ33" s="55" t="s">
        <v>554</v>
      </c>
      <c r="BA33" s="55" t="s">
        <v>554</v>
      </c>
      <c r="BB33" s="268">
        <v>1</v>
      </c>
      <c r="BC33" s="268">
        <v>11</v>
      </c>
      <c r="BD33" s="268">
        <v>2</v>
      </c>
      <c r="BE33" s="268">
        <v>4</v>
      </c>
      <c r="BF33" s="268">
        <v>18</v>
      </c>
      <c r="BG33" s="55" t="s">
        <v>3403</v>
      </c>
      <c r="BH33" s="268">
        <v>31504</v>
      </c>
      <c r="BI33" s="268">
        <v>46.5</v>
      </c>
      <c r="BJ33" s="268">
        <v>1</v>
      </c>
      <c r="BK33" s="268">
        <v>47.5</v>
      </c>
      <c r="BL33" s="268">
        <v>56</v>
      </c>
      <c r="BM33" s="268">
        <v>103.5</v>
      </c>
      <c r="BN33" s="269">
        <v>0.44927539999999999</v>
      </c>
      <c r="BO33" s="270">
        <v>123075</v>
      </c>
      <c r="BP33" s="55" t="s">
        <v>3518</v>
      </c>
      <c r="BQ33" s="55" t="s">
        <v>3519</v>
      </c>
      <c r="BR33" s="270">
        <v>34216</v>
      </c>
      <c r="BS33" s="270">
        <v>12.28</v>
      </c>
      <c r="BT33" s="270">
        <v>12.45</v>
      </c>
      <c r="BU33" s="270">
        <v>14.73</v>
      </c>
      <c r="BV33" s="270">
        <v>7840556</v>
      </c>
      <c r="BW33" s="270">
        <v>0</v>
      </c>
      <c r="BX33" s="270">
        <v>7386340</v>
      </c>
      <c r="BY33" s="270">
        <v>7386340</v>
      </c>
      <c r="BZ33" s="270">
        <v>285612</v>
      </c>
      <c r="CA33" s="270">
        <v>0</v>
      </c>
      <c r="CB33" s="270">
        <v>285612</v>
      </c>
      <c r="CC33" s="270">
        <v>44291</v>
      </c>
      <c r="CD33" s="270">
        <v>19896</v>
      </c>
      <c r="CE33" s="270">
        <v>64187</v>
      </c>
      <c r="CF33" s="270">
        <v>104417</v>
      </c>
      <c r="CG33" s="272">
        <v>0</v>
      </c>
      <c r="CH33" s="270">
        <v>3786208</v>
      </c>
      <c r="CI33" s="270">
        <v>1326564</v>
      </c>
      <c r="CJ33" s="270">
        <v>5112772</v>
      </c>
      <c r="CK33" s="270">
        <v>694792</v>
      </c>
      <c r="CL33" s="270">
        <v>235100</v>
      </c>
      <c r="CM33" s="270">
        <v>179965</v>
      </c>
      <c r="CN33" s="270">
        <v>1109857</v>
      </c>
      <c r="CO33" s="270">
        <v>1617927</v>
      </c>
      <c r="CP33" s="270">
        <v>7840556</v>
      </c>
      <c r="CQ33" s="279">
        <v>0</v>
      </c>
      <c r="CR33" s="270">
        <v>0</v>
      </c>
      <c r="CS33" s="270">
        <v>0</v>
      </c>
      <c r="CT33" s="270">
        <v>0</v>
      </c>
      <c r="CU33" s="270">
        <v>0</v>
      </c>
      <c r="CV33" s="270">
        <v>0</v>
      </c>
      <c r="CW33" s="270">
        <v>0</v>
      </c>
      <c r="CX33" s="288">
        <v>846152</v>
      </c>
      <c r="CY33" s="44">
        <v>171028</v>
      </c>
      <c r="CZ33" s="44">
        <v>251017</v>
      </c>
      <c r="DA33" s="44">
        <v>422045</v>
      </c>
      <c r="DB33" s="44">
        <v>139137</v>
      </c>
      <c r="DC33" s="44">
        <v>80233</v>
      </c>
      <c r="DD33" s="44">
        <v>219370</v>
      </c>
      <c r="DE33" s="291" t="s">
        <v>3403</v>
      </c>
      <c r="DF33" s="291" t="s">
        <v>3403</v>
      </c>
      <c r="DG33" s="291" t="s">
        <v>3403</v>
      </c>
      <c r="DH33" s="44">
        <v>641415</v>
      </c>
      <c r="DI33" s="55" t="s">
        <v>3403</v>
      </c>
      <c r="DJ33" s="268">
        <v>641415</v>
      </c>
      <c r="DK33" s="268">
        <v>2706</v>
      </c>
      <c r="DL33" s="268">
        <v>1528</v>
      </c>
      <c r="DM33" s="268">
        <v>39890</v>
      </c>
      <c r="DN33" s="268">
        <v>28207</v>
      </c>
      <c r="DO33" s="268">
        <v>26277</v>
      </c>
      <c r="DP33" s="268">
        <v>28</v>
      </c>
      <c r="DQ33" s="268">
        <v>67</v>
      </c>
      <c r="DR33" s="268">
        <v>95</v>
      </c>
      <c r="DS33" s="268">
        <v>0</v>
      </c>
      <c r="DT33" s="268">
        <v>28215</v>
      </c>
      <c r="DU33" s="55" t="s">
        <v>3403</v>
      </c>
      <c r="DV33" s="268">
        <v>14117</v>
      </c>
      <c r="DW33" s="268">
        <v>43688</v>
      </c>
      <c r="DX33" s="268">
        <v>86020</v>
      </c>
      <c r="DY33" s="268">
        <v>1920</v>
      </c>
      <c r="DZ33" s="55" t="s">
        <v>3403</v>
      </c>
      <c r="EA33" s="268">
        <v>9608</v>
      </c>
      <c r="EB33" s="268">
        <v>8245</v>
      </c>
      <c r="EC33" s="268">
        <v>19773</v>
      </c>
      <c r="ED33" s="268">
        <v>0</v>
      </c>
      <c r="EE33" s="268">
        <v>230</v>
      </c>
      <c r="EF33" s="268">
        <v>11</v>
      </c>
      <c r="EG33" s="268">
        <v>241</v>
      </c>
      <c r="EH33" s="269">
        <v>3.3620400000000002E-2</v>
      </c>
      <c r="EI33" s="269">
        <v>1.8058E-3</v>
      </c>
      <c r="EJ33" s="269">
        <v>0.12531320000000001</v>
      </c>
      <c r="EK33" s="269">
        <v>0</v>
      </c>
      <c r="EL33" s="269">
        <v>0.10166020000000001</v>
      </c>
      <c r="EM33" s="269">
        <v>1.1230000000000001E-4</v>
      </c>
      <c r="EN33" s="269">
        <v>0.75803759999999998</v>
      </c>
      <c r="EO33" s="269">
        <v>7.0511000000000004E-2</v>
      </c>
      <c r="EP33" s="269">
        <v>0.30071959999999998</v>
      </c>
      <c r="EQ33" s="268">
        <v>30</v>
      </c>
      <c r="ER33" s="281">
        <v>1887526</v>
      </c>
      <c r="ES33" s="281">
        <v>567616</v>
      </c>
      <c r="ET33" s="268">
        <v>688925</v>
      </c>
      <c r="EU33" s="268">
        <v>127184</v>
      </c>
      <c r="EV33" s="268">
        <v>816109</v>
      </c>
      <c r="EW33" s="268">
        <v>41603</v>
      </c>
      <c r="EX33" s="268">
        <v>2793</v>
      </c>
      <c r="EY33" s="268">
        <v>44396</v>
      </c>
      <c r="EZ33" s="268">
        <v>414646</v>
      </c>
      <c r="FA33" s="268">
        <v>108574</v>
      </c>
      <c r="FB33" s="268">
        <v>523220</v>
      </c>
      <c r="FC33" s="268">
        <v>1383725</v>
      </c>
      <c r="FD33" s="271">
        <v>1764493</v>
      </c>
      <c r="FE33" s="268">
        <v>27484</v>
      </c>
      <c r="FF33" s="55" t="s">
        <v>3403</v>
      </c>
      <c r="FG33" s="268">
        <v>1411209</v>
      </c>
      <c r="FH33" s="281">
        <v>136473</v>
      </c>
      <c r="FI33" s="281">
        <v>225796</v>
      </c>
      <c r="FJ33" s="55" t="s">
        <v>3403</v>
      </c>
      <c r="FK33" s="268">
        <v>362269</v>
      </c>
      <c r="FL33" s="268">
        <v>8642</v>
      </c>
      <c r="FM33" s="268">
        <v>68406</v>
      </c>
      <c r="FN33" s="268">
        <v>77048</v>
      </c>
      <c r="FO33" s="268">
        <v>89</v>
      </c>
      <c r="FP33" s="268">
        <v>35322</v>
      </c>
      <c r="FQ33" s="268">
        <v>35411</v>
      </c>
      <c r="FR33" s="55" t="s">
        <v>3403</v>
      </c>
      <c r="FS33" s="268">
        <v>112459</v>
      </c>
      <c r="FT33" s="268">
        <v>171884</v>
      </c>
      <c r="FU33" s="268">
        <v>474624</v>
      </c>
      <c r="FV33" s="268">
        <v>1354648</v>
      </c>
      <c r="FW33" s="268">
        <v>25517</v>
      </c>
      <c r="FX33" s="268">
        <v>32737</v>
      </c>
      <c r="FY33" s="268">
        <v>0</v>
      </c>
      <c r="FZ33" s="55" t="s">
        <v>3403</v>
      </c>
      <c r="GA33" s="268">
        <v>169503</v>
      </c>
      <c r="GB33" s="268">
        <v>32612</v>
      </c>
      <c r="GC33" s="268">
        <v>202115</v>
      </c>
      <c r="GD33" s="268">
        <v>1475556</v>
      </c>
      <c r="GE33" s="268">
        <v>1</v>
      </c>
      <c r="GF33" s="268">
        <v>0.62717000000000001</v>
      </c>
      <c r="GG33" s="268">
        <v>0.33793000000000001</v>
      </c>
      <c r="GH33" s="268">
        <v>20.442029999999999</v>
      </c>
      <c r="GI33" s="268">
        <v>35.175710000000002</v>
      </c>
      <c r="GJ33" s="268">
        <v>11.60263</v>
      </c>
      <c r="GK33" s="268">
        <v>3817</v>
      </c>
      <c r="GL33" s="268">
        <v>76214</v>
      </c>
      <c r="GM33" s="268">
        <v>1289</v>
      </c>
      <c r="GN33" s="268">
        <v>28163</v>
      </c>
      <c r="GO33" s="268">
        <v>1929</v>
      </c>
      <c r="GP33" s="268">
        <v>1111</v>
      </c>
      <c r="GQ33" s="268">
        <v>1685</v>
      </c>
      <c r="GR33" s="268">
        <v>176</v>
      </c>
      <c r="GS33" s="268">
        <v>203</v>
      </c>
      <c r="GT33" s="268">
        <v>2</v>
      </c>
      <c r="GU33" s="268">
        <v>5106</v>
      </c>
      <c r="GV33" s="268">
        <v>20402</v>
      </c>
      <c r="GW33" s="268">
        <v>14870</v>
      </c>
      <c r="GX33" s="268">
        <v>35272</v>
      </c>
      <c r="GY33" s="268">
        <v>3437</v>
      </c>
      <c r="GZ33" s="268">
        <v>206</v>
      </c>
      <c r="HA33" s="268">
        <v>3643</v>
      </c>
      <c r="HB33" s="268">
        <v>52375</v>
      </c>
      <c r="HC33" s="268">
        <v>13087</v>
      </c>
      <c r="HD33" s="268">
        <v>65462</v>
      </c>
      <c r="HE33" s="268">
        <v>104377</v>
      </c>
      <c r="HF33" s="55" t="s">
        <v>3403</v>
      </c>
      <c r="HG33" s="55" t="s">
        <v>3403</v>
      </c>
      <c r="HH33" s="55" t="s">
        <v>3403</v>
      </c>
      <c r="HI33" s="55" t="s">
        <v>3403</v>
      </c>
      <c r="HJ33" s="55" t="s">
        <v>5026</v>
      </c>
      <c r="HK33" s="55" t="s">
        <v>5026</v>
      </c>
      <c r="HL33" s="268">
        <v>609409</v>
      </c>
      <c r="HM33" s="268">
        <v>1</v>
      </c>
      <c r="HN33" s="268">
        <v>205</v>
      </c>
      <c r="HO33" s="268">
        <v>1861</v>
      </c>
      <c r="HP33" s="268">
        <v>3040</v>
      </c>
      <c r="HQ33" s="268">
        <v>4006</v>
      </c>
      <c r="HR33" s="268">
        <v>89189</v>
      </c>
      <c r="HS33" s="268">
        <v>2722</v>
      </c>
      <c r="HT33" s="268">
        <v>3664</v>
      </c>
      <c r="HU33" s="268">
        <v>140</v>
      </c>
      <c r="HV33" s="268">
        <v>229</v>
      </c>
      <c r="HW33" s="268">
        <v>388161</v>
      </c>
      <c r="HX33" s="268">
        <v>1</v>
      </c>
      <c r="HY33" s="268">
        <v>1414972</v>
      </c>
      <c r="HZ33" s="55" t="s">
        <v>3403</v>
      </c>
      <c r="IA33" s="55" t="s">
        <v>1992</v>
      </c>
      <c r="IB33" s="55" t="s">
        <v>2228</v>
      </c>
      <c r="IC33" s="55" t="s">
        <v>2347</v>
      </c>
      <c r="ID33" s="55" t="s">
        <v>3516</v>
      </c>
      <c r="IE33" s="55" t="s">
        <v>3517</v>
      </c>
      <c r="IF33" s="55" t="s">
        <v>2228</v>
      </c>
      <c r="IG33" s="55" t="s">
        <v>2347</v>
      </c>
      <c r="IH33" s="55" t="s">
        <v>3516</v>
      </c>
      <c r="II33" s="55" t="s">
        <v>3517</v>
      </c>
      <c r="IJ33" s="55" t="s">
        <v>2162</v>
      </c>
      <c r="IK33" s="55" t="s">
        <v>4704</v>
      </c>
      <c r="IL33" s="55" t="s">
        <v>4705</v>
      </c>
      <c r="IM33" s="55" t="s">
        <v>520</v>
      </c>
      <c r="IN33" s="55" t="s">
        <v>4706</v>
      </c>
      <c r="IO33" s="268">
        <v>181450</v>
      </c>
      <c r="IP33" s="268">
        <v>104</v>
      </c>
      <c r="IQ33" s="55" t="s">
        <v>4707</v>
      </c>
      <c r="IR33" s="268">
        <v>31504</v>
      </c>
      <c r="IS33" s="268">
        <v>676</v>
      </c>
      <c r="IT33" s="55" t="s">
        <v>2134</v>
      </c>
      <c r="IU33" s="55" t="s">
        <v>148</v>
      </c>
      <c r="IV33" s="55" t="s">
        <v>1990</v>
      </c>
      <c r="IW33" s="55" t="s">
        <v>411</v>
      </c>
      <c r="IX33" s="268">
        <v>0</v>
      </c>
      <c r="IY33" s="55" t="s">
        <v>415</v>
      </c>
      <c r="IZ33" s="55" t="s">
        <v>2377</v>
      </c>
      <c r="JA33" s="55" t="s">
        <v>2377</v>
      </c>
      <c r="JB33" s="55" t="s">
        <v>503</v>
      </c>
      <c r="JC33" s="270">
        <v>4.15388</v>
      </c>
      <c r="JD33" s="270">
        <v>2.70872</v>
      </c>
      <c r="JE33" s="270">
        <v>0.58799999999999997</v>
      </c>
      <c r="JF33" s="270">
        <v>38.792549999999999</v>
      </c>
      <c r="JG33" s="270">
        <v>25.29635</v>
      </c>
      <c r="JH33" s="270">
        <v>5.4912200000000002</v>
      </c>
      <c r="JI33" s="270">
        <v>5.3136299999999999</v>
      </c>
      <c r="JJ33" s="270">
        <v>3.4649800000000002</v>
      </c>
      <c r="JK33" s="270">
        <v>0.75216000000000005</v>
      </c>
      <c r="JL33" s="270">
        <v>12.86584</v>
      </c>
      <c r="JM33" s="270">
        <v>8.3897200000000005</v>
      </c>
      <c r="JN33" s="270">
        <v>1.8211999999999999</v>
      </c>
      <c r="JO33" s="270">
        <v>75.117660000000001</v>
      </c>
      <c r="JP33" s="270">
        <v>48.983699999999999</v>
      </c>
      <c r="JQ33" s="270">
        <v>10.63316</v>
      </c>
      <c r="JR33" s="270">
        <v>13.813129999999999</v>
      </c>
      <c r="JS33" s="270">
        <v>9.0074500000000004</v>
      </c>
      <c r="JT33" s="270">
        <v>1.9553</v>
      </c>
      <c r="JU33" s="268">
        <v>5.2801600000000004</v>
      </c>
      <c r="JV33" s="268">
        <v>4.1277200000000001</v>
      </c>
      <c r="JW33" s="268">
        <v>13.46758</v>
      </c>
      <c r="JX33" s="268">
        <v>18.12829</v>
      </c>
      <c r="JY33" s="268">
        <v>1.7047600000000001</v>
      </c>
      <c r="JZ33" s="268">
        <v>1.58785</v>
      </c>
      <c r="KA33" s="268">
        <v>0.56540000000000001</v>
      </c>
      <c r="KB33" s="268">
        <v>0.29198000000000002</v>
      </c>
      <c r="KC33" s="268">
        <v>7.6099999999999996E-3</v>
      </c>
      <c r="KD33" s="268">
        <v>1.025E-2</v>
      </c>
      <c r="KE33" s="268">
        <v>1.0858399999999999</v>
      </c>
      <c r="KF33" s="268">
        <v>9.8669999999999994E-2</v>
      </c>
      <c r="KG33" s="268">
        <v>0.18312</v>
      </c>
      <c r="KH33" s="268">
        <v>5888</v>
      </c>
      <c r="KI33" s="268">
        <v>13105</v>
      </c>
      <c r="KJ33" s="268">
        <v>12829</v>
      </c>
      <c r="KK33" s="268">
        <v>14256</v>
      </c>
      <c r="KL33" s="268">
        <v>31732</v>
      </c>
      <c r="KM33" s="268">
        <v>31064</v>
      </c>
      <c r="KN33" s="268">
        <v>39737</v>
      </c>
      <c r="KO33" s="268">
        <v>40591</v>
      </c>
      <c r="KP33" s="268">
        <v>2.2307199999999998</v>
      </c>
      <c r="KQ33" s="268">
        <v>18236</v>
      </c>
      <c r="KR33" s="268">
        <v>8.7677700000000005</v>
      </c>
      <c r="KS33" s="270">
        <v>0.79896999999999996</v>
      </c>
      <c r="KT33" s="270">
        <v>20.66254</v>
      </c>
      <c r="KU33" s="270">
        <v>0.17956</v>
      </c>
      <c r="KV33" s="270">
        <v>0.29210000000000003</v>
      </c>
      <c r="KW33" s="270">
        <v>21.933160000000001</v>
      </c>
      <c r="KX33" s="270">
        <v>14.30246</v>
      </c>
      <c r="KY33" s="268">
        <v>2.3670200000000001</v>
      </c>
      <c r="KZ33" s="268">
        <v>0</v>
      </c>
      <c r="LA33" s="268">
        <v>4.2700000000000004E-3</v>
      </c>
      <c r="LB33" s="268">
        <v>0.24063000000000001</v>
      </c>
      <c r="LC33" s="268">
        <v>2.7E-4</v>
      </c>
      <c r="LD33" s="268">
        <v>0.23007</v>
      </c>
      <c r="LE33" s="268">
        <v>0.51207999999999998</v>
      </c>
      <c r="LF33" s="268">
        <v>7.5600500000000004</v>
      </c>
      <c r="LG33" s="268">
        <v>1.7942899999999999</v>
      </c>
      <c r="LH33" s="268">
        <v>0.15665000000000001</v>
      </c>
      <c r="LI33" s="268">
        <v>425</v>
      </c>
      <c r="LJ33" s="268">
        <v>0.47003</v>
      </c>
      <c r="LK33" s="270">
        <v>4.5259900000000002</v>
      </c>
      <c r="LL33" s="268">
        <v>295</v>
      </c>
      <c r="LM33" s="268">
        <v>140</v>
      </c>
      <c r="LN33" s="270">
        <v>21.933160000000001</v>
      </c>
      <c r="LO33" s="270">
        <v>3.1047099999999999</v>
      </c>
      <c r="LP33" s="270">
        <v>1.9436100000000001</v>
      </c>
      <c r="LQ33" s="268">
        <v>0.28953000000000001</v>
      </c>
      <c r="LR33" s="268">
        <v>0.13008</v>
      </c>
      <c r="LS33" s="268">
        <v>0.27706999999999998</v>
      </c>
      <c r="LT33" s="268">
        <v>52</v>
      </c>
      <c r="LU33" s="268">
        <v>70</v>
      </c>
      <c r="LV33" s="268">
        <v>1.2791999999999999</v>
      </c>
      <c r="LW33" s="268">
        <v>36298</v>
      </c>
      <c r="LX33" s="268">
        <v>46.8371</v>
      </c>
      <c r="LY33" s="268">
        <v>28376</v>
      </c>
      <c r="LZ33" s="268">
        <v>19.343859999999999</v>
      </c>
      <c r="MA33" s="268">
        <v>59.913849999999996</v>
      </c>
      <c r="MB33" s="268">
        <v>0.41299999999999998</v>
      </c>
      <c r="MC33" s="268">
        <v>11719</v>
      </c>
      <c r="MD33" s="268">
        <v>0.44829000000000002</v>
      </c>
      <c r="ME33" s="270">
        <v>0.75216000000000005</v>
      </c>
      <c r="MF33" s="268">
        <v>0.57345000000000002</v>
      </c>
      <c r="MG33" s="268">
        <v>8.8129200000000001</v>
      </c>
      <c r="MH33" s="268">
        <v>9.33887</v>
      </c>
      <c r="MI33" s="270">
        <v>5.3136299999999999</v>
      </c>
      <c r="MJ33" s="268">
        <v>33.658119999999997</v>
      </c>
      <c r="MK33" s="270">
        <v>49398</v>
      </c>
      <c r="ML33" s="270">
        <v>36581</v>
      </c>
      <c r="MM33" s="268">
        <v>5.4829999999999997E-2</v>
      </c>
      <c r="MN33" s="268">
        <v>0.16983999999999999</v>
      </c>
      <c r="MO33" s="268">
        <v>7.0139999999999994E-2</v>
      </c>
      <c r="MP33" s="268">
        <v>2.4639999999999999E-2</v>
      </c>
      <c r="MQ33" s="268">
        <v>7.6300000000000007E-2</v>
      </c>
      <c r="MR33" s="268">
        <v>3.1510000000000003E-2</v>
      </c>
      <c r="MS33" s="269">
        <v>0.97894740000000002</v>
      </c>
      <c r="MT33" s="269">
        <v>0.45893719999999999</v>
      </c>
      <c r="MU33" s="269">
        <v>0.54106279999999995</v>
      </c>
      <c r="MV33" s="269">
        <v>0.25946079999999999</v>
      </c>
      <c r="MW33" s="269">
        <v>0.74053919999999995</v>
      </c>
      <c r="MX33" s="269">
        <v>0.1415534</v>
      </c>
      <c r="MY33" s="269">
        <v>2.9985100000000001E-2</v>
      </c>
      <c r="MZ33" s="269">
        <v>0.1691926</v>
      </c>
      <c r="NA33" s="269">
        <v>2.2953100000000001E-2</v>
      </c>
      <c r="NB33" s="269">
        <v>0.2063536</v>
      </c>
      <c r="NC33" s="269">
        <v>8.8615100000000002E-2</v>
      </c>
      <c r="ND33" s="269">
        <v>0.48290040000000001</v>
      </c>
      <c r="NE33" s="269">
        <v>0.65209300000000003</v>
      </c>
      <c r="NF33" s="269">
        <v>8.1864999999999993E-3</v>
      </c>
      <c r="NG33" s="269">
        <v>0.94206840000000003</v>
      </c>
      <c r="NH33" s="269">
        <v>1.3317600000000001E-2</v>
      </c>
      <c r="NI33" s="269">
        <v>3.6427500000000002E-2</v>
      </c>
      <c r="NJ33" s="270">
        <v>12817</v>
      </c>
      <c r="NK33" s="268">
        <v>7.3005800000000001</v>
      </c>
      <c r="NL33" s="268">
        <v>7525</v>
      </c>
      <c r="NM33" s="268">
        <v>7687</v>
      </c>
      <c r="NN33" s="268">
        <v>3453</v>
      </c>
      <c r="NO33" s="269">
        <v>0.6260194</v>
      </c>
      <c r="NP33" s="269">
        <v>0.21182909999999999</v>
      </c>
      <c r="NQ33" s="269">
        <v>0.1621515</v>
      </c>
      <c r="NR33" s="268">
        <v>0.49852999999999997</v>
      </c>
      <c r="NS33" s="268">
        <v>1.4228700000000001</v>
      </c>
      <c r="NT33" s="268">
        <v>0.36918000000000001</v>
      </c>
      <c r="NU33" s="268">
        <v>8</v>
      </c>
      <c r="NV33" s="268">
        <v>2.7166800000000002</v>
      </c>
      <c r="NW33" s="268">
        <v>10</v>
      </c>
      <c r="NX33" s="268">
        <v>1.70069</v>
      </c>
      <c r="NY33" s="268">
        <v>0.24074000000000001</v>
      </c>
      <c r="NZ33" s="268">
        <v>0.24074000000000001</v>
      </c>
    </row>
    <row r="34" spans="1:390" ht="15" x14ac:dyDescent="0.25">
      <c r="A34" s="3" t="s">
        <v>2827</v>
      </c>
      <c r="B34" s="55" t="s">
        <v>4708</v>
      </c>
      <c r="C34" s="55" t="s">
        <v>4524</v>
      </c>
      <c r="D34" s="55" t="s">
        <v>4525</v>
      </c>
      <c r="E34" s="55" t="s">
        <v>3414</v>
      </c>
      <c r="F34" s="55" t="s">
        <v>4524</v>
      </c>
      <c r="G34" s="55" t="s">
        <v>1993</v>
      </c>
      <c r="H34" s="55" t="s">
        <v>445</v>
      </c>
      <c r="I34" s="55" t="s">
        <v>416</v>
      </c>
      <c r="J34" s="55" t="s">
        <v>493</v>
      </c>
      <c r="K34" s="55" t="s">
        <v>499</v>
      </c>
      <c r="L34" s="55" t="s">
        <v>4527</v>
      </c>
      <c r="M34" s="55" t="s">
        <v>505</v>
      </c>
      <c r="N34" s="55" t="s">
        <v>2303</v>
      </c>
      <c r="O34" s="268">
        <v>61633</v>
      </c>
      <c r="P34" s="55" t="s">
        <v>512</v>
      </c>
      <c r="Q34" s="268">
        <v>0</v>
      </c>
      <c r="R34" s="268">
        <v>62</v>
      </c>
      <c r="S34" s="268">
        <v>1235</v>
      </c>
      <c r="T34" s="55" t="s">
        <v>3403</v>
      </c>
      <c r="U34" s="55" t="s">
        <v>3403</v>
      </c>
      <c r="V34" s="55" t="s">
        <v>3403</v>
      </c>
      <c r="W34" s="55" t="s">
        <v>3403</v>
      </c>
      <c r="X34" s="55" t="s">
        <v>3403</v>
      </c>
      <c r="Y34" s="55" t="s">
        <v>2229</v>
      </c>
      <c r="Z34" s="55" t="s">
        <v>2286</v>
      </c>
      <c r="AA34" s="55" t="s">
        <v>3520</v>
      </c>
      <c r="AB34" s="55" t="s">
        <v>3521</v>
      </c>
      <c r="AC34" s="55" t="s">
        <v>2229</v>
      </c>
      <c r="AD34" s="55" t="s">
        <v>2286</v>
      </c>
      <c r="AE34" s="55" t="s">
        <v>3520</v>
      </c>
      <c r="AF34" s="55" t="s">
        <v>3521</v>
      </c>
      <c r="AG34" s="55" t="s">
        <v>1995</v>
      </c>
      <c r="AH34" s="268">
        <v>3</v>
      </c>
      <c r="AI34" s="55" t="s">
        <v>2135</v>
      </c>
      <c r="AJ34" s="55" t="s">
        <v>2163</v>
      </c>
      <c r="AK34" s="55" t="s">
        <v>2407</v>
      </c>
      <c r="AL34" s="55" t="s">
        <v>2479</v>
      </c>
      <c r="AM34" s="55" t="s">
        <v>2556</v>
      </c>
      <c r="AN34" s="55" t="s">
        <v>2630</v>
      </c>
      <c r="AO34" s="55" t="s">
        <v>2694</v>
      </c>
      <c r="AP34" s="55" t="s">
        <v>2694</v>
      </c>
      <c r="AQ34" s="55" t="s">
        <v>2479</v>
      </c>
      <c r="AR34" s="55" t="s">
        <v>2556</v>
      </c>
      <c r="AS34" s="55" t="s">
        <v>2630</v>
      </c>
      <c r="AT34" s="55" t="s">
        <v>3522</v>
      </c>
      <c r="AU34" s="55" t="s">
        <v>4529</v>
      </c>
      <c r="AV34" s="55" t="s">
        <v>4529</v>
      </c>
      <c r="AW34" s="55" t="s">
        <v>4529</v>
      </c>
      <c r="AX34" s="55" t="s">
        <v>4530</v>
      </c>
      <c r="AY34" s="55" t="s">
        <v>4531</v>
      </c>
      <c r="AZ34" s="55" t="s">
        <v>554</v>
      </c>
      <c r="BA34" s="55" t="s">
        <v>554</v>
      </c>
      <c r="BB34" s="268">
        <v>1</v>
      </c>
      <c r="BC34" s="268">
        <v>3</v>
      </c>
      <c r="BD34" s="268">
        <v>1</v>
      </c>
      <c r="BE34" s="268">
        <v>0</v>
      </c>
      <c r="BF34" s="268">
        <v>5</v>
      </c>
      <c r="BG34" s="55" t="s">
        <v>3403</v>
      </c>
      <c r="BH34" s="268">
        <v>8236</v>
      </c>
      <c r="BI34" s="268">
        <v>3</v>
      </c>
      <c r="BJ34" s="268">
        <v>0</v>
      </c>
      <c r="BK34" s="268">
        <v>3</v>
      </c>
      <c r="BL34" s="268">
        <v>9.1</v>
      </c>
      <c r="BM34" s="268">
        <v>12.1</v>
      </c>
      <c r="BN34" s="269">
        <v>0.24793390000000001</v>
      </c>
      <c r="BO34" s="270">
        <v>63326</v>
      </c>
      <c r="BP34" s="55" t="s">
        <v>3523</v>
      </c>
      <c r="BQ34" s="55" t="s">
        <v>3470</v>
      </c>
      <c r="BR34" s="270">
        <v>36242</v>
      </c>
      <c r="BS34" s="270">
        <v>10.71</v>
      </c>
      <c r="BT34" s="270">
        <v>10.71</v>
      </c>
      <c r="BU34" s="270">
        <v>10.71</v>
      </c>
      <c r="BV34" s="270">
        <v>812379</v>
      </c>
      <c r="BW34" s="270">
        <v>3000</v>
      </c>
      <c r="BX34" s="270">
        <v>663295</v>
      </c>
      <c r="BY34" s="270">
        <v>666295</v>
      </c>
      <c r="BZ34" s="270">
        <v>108384</v>
      </c>
      <c r="CA34" s="270">
        <v>0</v>
      </c>
      <c r="CB34" s="270">
        <v>108384</v>
      </c>
      <c r="CC34" s="270">
        <v>15000</v>
      </c>
      <c r="CD34" s="270">
        <v>0</v>
      </c>
      <c r="CE34" s="270">
        <v>15000</v>
      </c>
      <c r="CF34" s="270">
        <v>22700</v>
      </c>
      <c r="CG34" s="272">
        <v>3.11296E-2</v>
      </c>
      <c r="CH34" s="270">
        <v>436256</v>
      </c>
      <c r="CI34" s="270">
        <v>147528</v>
      </c>
      <c r="CJ34" s="270">
        <v>583784</v>
      </c>
      <c r="CK34" s="270">
        <v>95006</v>
      </c>
      <c r="CL34" s="270">
        <v>22990</v>
      </c>
      <c r="CM34" s="270">
        <v>10874</v>
      </c>
      <c r="CN34" s="270">
        <v>128870</v>
      </c>
      <c r="CO34" s="270">
        <v>132600</v>
      </c>
      <c r="CP34" s="270">
        <v>845254</v>
      </c>
      <c r="CQ34" s="279">
        <v>25289</v>
      </c>
      <c r="CR34" s="270">
        <v>0</v>
      </c>
      <c r="CS34" s="270">
        <v>0</v>
      </c>
      <c r="CT34" s="270">
        <v>0</v>
      </c>
      <c r="CU34" s="270">
        <v>0</v>
      </c>
      <c r="CV34" s="270">
        <v>0</v>
      </c>
      <c r="CW34" s="270">
        <v>0</v>
      </c>
      <c r="CX34" s="288">
        <v>143783</v>
      </c>
      <c r="CY34" s="44">
        <v>36418</v>
      </c>
      <c r="CZ34" s="44">
        <v>21366</v>
      </c>
      <c r="DA34" s="44">
        <v>57784</v>
      </c>
      <c r="DB34" s="44">
        <v>24121</v>
      </c>
      <c r="DC34" s="44">
        <v>11357</v>
      </c>
      <c r="DD34" s="44">
        <v>35478</v>
      </c>
      <c r="DE34" s="44">
        <v>1489</v>
      </c>
      <c r="DF34" s="44">
        <v>318</v>
      </c>
      <c r="DG34" s="44">
        <v>1807</v>
      </c>
      <c r="DH34" s="44">
        <v>95069</v>
      </c>
      <c r="DI34" s="55" t="s">
        <v>3403</v>
      </c>
      <c r="DJ34" s="268">
        <v>95069</v>
      </c>
      <c r="DK34" s="268">
        <v>926</v>
      </c>
      <c r="DL34" s="268">
        <v>107</v>
      </c>
      <c r="DM34" s="268">
        <v>5360</v>
      </c>
      <c r="DN34" s="268">
        <v>2550</v>
      </c>
      <c r="DO34" s="268">
        <v>35</v>
      </c>
      <c r="DP34" s="268">
        <v>5</v>
      </c>
      <c r="DQ34" s="268">
        <v>67</v>
      </c>
      <c r="DR34" s="268">
        <v>72</v>
      </c>
      <c r="DS34" s="268">
        <v>0</v>
      </c>
      <c r="DT34" s="268">
        <v>28215</v>
      </c>
      <c r="DU34" s="268">
        <v>8731</v>
      </c>
      <c r="DV34" s="55" t="s">
        <v>3403</v>
      </c>
      <c r="DW34" s="268">
        <v>0</v>
      </c>
      <c r="DX34" s="268">
        <v>36946</v>
      </c>
      <c r="DY34" s="268">
        <v>1920</v>
      </c>
      <c r="DZ34" s="268">
        <v>235</v>
      </c>
      <c r="EA34" s="55" t="s">
        <v>3403</v>
      </c>
      <c r="EB34" s="268">
        <v>0</v>
      </c>
      <c r="EC34" s="268">
        <v>2155</v>
      </c>
      <c r="ED34" s="268">
        <v>563</v>
      </c>
      <c r="EE34" s="55" t="s">
        <v>3403</v>
      </c>
      <c r="EF34" s="268">
        <v>0</v>
      </c>
      <c r="EG34" s="268">
        <v>563</v>
      </c>
      <c r="EH34" s="269">
        <v>2.1650699999999998E-2</v>
      </c>
      <c r="EI34" s="269">
        <v>7.4419999999999998E-4</v>
      </c>
      <c r="EJ34" s="269">
        <v>0.2758602</v>
      </c>
      <c r="EK34" s="269">
        <v>0</v>
      </c>
      <c r="EL34" s="269">
        <v>0.25695669999999998</v>
      </c>
      <c r="EM34" s="269">
        <v>5.0080000000000003E-4</v>
      </c>
      <c r="EN34" s="269">
        <v>0.66119779999999995</v>
      </c>
      <c r="EO34" s="269">
        <v>5.2266300000000002E-2</v>
      </c>
      <c r="EP34" s="269">
        <v>0.35575689999999999</v>
      </c>
      <c r="EQ34" s="268">
        <v>8</v>
      </c>
      <c r="ER34" s="281">
        <v>152503</v>
      </c>
      <c r="ES34" s="281">
        <v>54254</v>
      </c>
      <c r="ET34" s="268">
        <v>44154</v>
      </c>
      <c r="EU34" s="268">
        <v>11995</v>
      </c>
      <c r="EV34" s="268">
        <v>56149</v>
      </c>
      <c r="EW34" s="268">
        <v>3708</v>
      </c>
      <c r="EX34" s="268">
        <v>755</v>
      </c>
      <c r="EY34" s="268">
        <v>4463</v>
      </c>
      <c r="EZ34" s="268">
        <v>40374</v>
      </c>
      <c r="FA34" s="268">
        <v>9417</v>
      </c>
      <c r="FB34" s="268">
        <v>49791</v>
      </c>
      <c r="FC34" s="268">
        <v>110403</v>
      </c>
      <c r="FD34" s="271">
        <v>126583</v>
      </c>
      <c r="FE34" s="268">
        <v>2226</v>
      </c>
      <c r="FF34" s="55" t="s">
        <v>3403</v>
      </c>
      <c r="FG34" s="268">
        <v>112629</v>
      </c>
      <c r="FH34" s="281">
        <v>12278</v>
      </c>
      <c r="FI34" s="281">
        <v>5955</v>
      </c>
      <c r="FJ34" s="55" t="s">
        <v>3403</v>
      </c>
      <c r="FK34" s="268">
        <v>18233</v>
      </c>
      <c r="FL34" s="268">
        <v>44</v>
      </c>
      <c r="FM34" s="268">
        <v>2535</v>
      </c>
      <c r="FN34" s="268">
        <v>2579</v>
      </c>
      <c r="FO34" s="268">
        <v>26</v>
      </c>
      <c r="FP34" s="268">
        <v>158</v>
      </c>
      <c r="FQ34" s="268">
        <v>184</v>
      </c>
      <c r="FR34" s="268">
        <v>0</v>
      </c>
      <c r="FS34" s="268">
        <v>2763</v>
      </c>
      <c r="FT34" s="268">
        <v>12462</v>
      </c>
      <c r="FU34" s="268">
        <v>52600</v>
      </c>
      <c r="FV34" s="268">
        <v>99147</v>
      </c>
      <c r="FW34" s="268">
        <v>756</v>
      </c>
      <c r="FX34" s="268">
        <v>0</v>
      </c>
      <c r="FY34" s="55" t="s">
        <v>3403</v>
      </c>
      <c r="FZ34" s="268">
        <v>3</v>
      </c>
      <c r="GA34" s="268">
        <v>22002</v>
      </c>
      <c r="GB34" s="268">
        <v>7935</v>
      </c>
      <c r="GC34" s="268">
        <v>29937</v>
      </c>
      <c r="GD34" s="268">
        <v>173988</v>
      </c>
      <c r="GE34" s="268">
        <v>1</v>
      </c>
      <c r="GF34" s="268">
        <v>0.95823000000000003</v>
      </c>
      <c r="GG34" s="268">
        <v>3.1329999999999997E-2</v>
      </c>
      <c r="GH34" s="268">
        <v>10.43985</v>
      </c>
      <c r="GI34" s="268">
        <v>10.079549999999999</v>
      </c>
      <c r="GJ34" s="268">
        <v>87</v>
      </c>
      <c r="GK34" s="268">
        <v>239</v>
      </c>
      <c r="GL34" s="268">
        <v>2285</v>
      </c>
      <c r="GM34" s="268">
        <v>27</v>
      </c>
      <c r="GN34" s="268">
        <v>492</v>
      </c>
      <c r="GO34" s="268">
        <v>0</v>
      </c>
      <c r="GP34" s="268">
        <v>1</v>
      </c>
      <c r="GQ34" s="268">
        <v>239</v>
      </c>
      <c r="GR34" s="268">
        <v>25</v>
      </c>
      <c r="GS34" s="268">
        <v>0</v>
      </c>
      <c r="GT34" s="268">
        <v>1</v>
      </c>
      <c r="GU34" s="268">
        <v>266</v>
      </c>
      <c r="GV34" s="268">
        <v>0</v>
      </c>
      <c r="GW34" s="268">
        <v>87</v>
      </c>
      <c r="GX34" s="268">
        <v>87</v>
      </c>
      <c r="GY34" s="268">
        <v>0</v>
      </c>
      <c r="GZ34" s="268">
        <v>29</v>
      </c>
      <c r="HA34" s="268">
        <v>29</v>
      </c>
      <c r="HB34" s="268">
        <v>2285</v>
      </c>
      <c r="HC34" s="268">
        <v>376</v>
      </c>
      <c r="HD34" s="268">
        <v>2661</v>
      </c>
      <c r="HE34" s="268">
        <v>2777</v>
      </c>
      <c r="HF34" s="268">
        <v>0</v>
      </c>
      <c r="HG34" s="268">
        <v>0</v>
      </c>
      <c r="HH34" s="268">
        <v>0</v>
      </c>
      <c r="HI34" s="268">
        <v>0</v>
      </c>
      <c r="HJ34" s="268">
        <v>4680</v>
      </c>
      <c r="HK34" s="268">
        <v>1560</v>
      </c>
      <c r="HL34" s="268">
        <v>11787</v>
      </c>
      <c r="HM34" s="268">
        <v>2</v>
      </c>
      <c r="HN34" s="268">
        <v>1</v>
      </c>
      <c r="HO34" s="268">
        <v>264</v>
      </c>
      <c r="HP34" s="268">
        <v>1</v>
      </c>
      <c r="HQ34" s="268">
        <v>352</v>
      </c>
      <c r="HR34" s="268">
        <v>10776</v>
      </c>
      <c r="HS34" s="268">
        <v>63</v>
      </c>
      <c r="HT34" s="268">
        <v>157</v>
      </c>
      <c r="HU34" s="268">
        <v>19</v>
      </c>
      <c r="HV34" s="268">
        <v>33</v>
      </c>
      <c r="HW34" s="268">
        <v>24958</v>
      </c>
      <c r="HX34" s="268">
        <v>1</v>
      </c>
      <c r="HY34" s="268">
        <v>13500</v>
      </c>
      <c r="HZ34" s="268">
        <v>1999</v>
      </c>
      <c r="IA34" s="55" t="s">
        <v>1995</v>
      </c>
      <c r="IB34" s="55" t="s">
        <v>2229</v>
      </c>
      <c r="IC34" s="55" t="s">
        <v>2286</v>
      </c>
      <c r="ID34" s="55" t="s">
        <v>3520</v>
      </c>
      <c r="IE34" s="55" t="s">
        <v>4709</v>
      </c>
      <c r="IF34" s="55" t="s">
        <v>2229</v>
      </c>
      <c r="IG34" s="55" t="s">
        <v>2286</v>
      </c>
      <c r="IH34" s="55" t="s">
        <v>3520</v>
      </c>
      <c r="II34" s="55" t="s">
        <v>4709</v>
      </c>
      <c r="IJ34" s="55" t="s">
        <v>2163</v>
      </c>
      <c r="IK34" s="55" t="s">
        <v>4710</v>
      </c>
      <c r="IL34" s="55" t="s">
        <v>4711</v>
      </c>
      <c r="IM34" s="55" t="s">
        <v>2407</v>
      </c>
      <c r="IN34" s="55" t="s">
        <v>4712</v>
      </c>
      <c r="IO34" s="268">
        <v>16496</v>
      </c>
      <c r="IP34" s="268">
        <v>12.57</v>
      </c>
      <c r="IQ34" s="55" t="s">
        <v>4713</v>
      </c>
      <c r="IR34" s="268">
        <v>8236</v>
      </c>
      <c r="IS34" s="268">
        <v>213</v>
      </c>
      <c r="IT34" s="55" t="s">
        <v>2134</v>
      </c>
      <c r="IU34" s="55" t="s">
        <v>161</v>
      </c>
      <c r="IV34" s="55" t="s">
        <v>1993</v>
      </c>
      <c r="IW34" s="55" t="s">
        <v>411</v>
      </c>
      <c r="IX34" s="268">
        <v>0</v>
      </c>
      <c r="IY34" s="55" t="s">
        <v>414</v>
      </c>
      <c r="IZ34" s="55" t="s">
        <v>1905</v>
      </c>
      <c r="JA34" s="55" t="s">
        <v>2298</v>
      </c>
      <c r="JB34" s="55" t="s">
        <v>503</v>
      </c>
      <c r="JC34" s="270">
        <v>5.5425399999999998</v>
      </c>
      <c r="JD34" s="270">
        <v>3.82802</v>
      </c>
      <c r="JE34" s="270">
        <v>0.84502999999999995</v>
      </c>
      <c r="JF34" s="270">
        <v>28.23443</v>
      </c>
      <c r="JG34" s="270">
        <v>19.500419999999998</v>
      </c>
      <c r="JH34" s="270">
        <v>4.30471</v>
      </c>
      <c r="JI34" s="270">
        <v>4.8581200000000004</v>
      </c>
      <c r="JJ34" s="270">
        <v>3.3553099999999998</v>
      </c>
      <c r="JK34" s="270">
        <v>0.74068000000000001</v>
      </c>
      <c r="JL34" s="270">
        <v>71.710700000000003</v>
      </c>
      <c r="JM34" s="270">
        <v>49.52778</v>
      </c>
      <c r="JN34" s="270">
        <v>10.93323</v>
      </c>
      <c r="JO34" s="270">
        <v>304.37666999999999</v>
      </c>
      <c r="JP34" s="270">
        <v>210.22110000000001</v>
      </c>
      <c r="JQ34" s="270">
        <v>46.406190000000002</v>
      </c>
      <c r="JR34" s="270">
        <v>15.57957</v>
      </c>
      <c r="JS34" s="270">
        <v>10.760199999999999</v>
      </c>
      <c r="JT34" s="270">
        <v>2.3753099999999998</v>
      </c>
      <c r="JU34" s="268">
        <v>2.47437</v>
      </c>
      <c r="JV34" s="268">
        <v>2.8229700000000002</v>
      </c>
      <c r="JW34" s="268">
        <v>2.1044200000000002</v>
      </c>
      <c r="JX34" s="268">
        <v>5.2443499999999998</v>
      </c>
      <c r="JY34" s="268">
        <v>0.19123999999999999</v>
      </c>
      <c r="JZ34" s="268">
        <v>0.88027999999999995</v>
      </c>
      <c r="KA34" s="268">
        <v>0.48573</v>
      </c>
      <c r="KB34" s="268">
        <v>4.5060000000000003E-2</v>
      </c>
      <c r="KC34" s="268">
        <v>1.0200000000000001E-3</v>
      </c>
      <c r="KD34" s="268">
        <v>2.5500000000000002E-3</v>
      </c>
      <c r="KE34" s="268">
        <v>0.40494999999999998</v>
      </c>
      <c r="KF34" s="268">
        <v>1.41E-3</v>
      </c>
      <c r="KG34" s="268">
        <v>4.317E-2</v>
      </c>
      <c r="KH34" s="268">
        <v>974</v>
      </c>
      <c r="KI34" s="268">
        <v>3929</v>
      </c>
      <c r="KJ34" s="268">
        <v>3929</v>
      </c>
      <c r="KK34" s="268">
        <v>14379</v>
      </c>
      <c r="KL34" s="268">
        <v>57996</v>
      </c>
      <c r="KM34" s="268">
        <v>57996</v>
      </c>
      <c r="KN34" s="268">
        <v>50834</v>
      </c>
      <c r="KO34" s="268">
        <v>50834</v>
      </c>
      <c r="KP34" s="268">
        <v>1.0606500000000001</v>
      </c>
      <c r="KQ34" s="268">
        <v>12603</v>
      </c>
      <c r="KR34" s="268">
        <v>6.0594000000000001</v>
      </c>
      <c r="KS34" s="270">
        <v>1.75854</v>
      </c>
      <c r="KT34" s="270">
        <v>10.810689999999999</v>
      </c>
      <c r="KU34" s="270">
        <v>0.24338000000000001</v>
      </c>
      <c r="KV34" s="270">
        <v>0.36831000000000003</v>
      </c>
      <c r="KW34" s="270">
        <v>13.180910000000001</v>
      </c>
      <c r="KX34" s="270">
        <v>9.47194</v>
      </c>
      <c r="KY34" s="268">
        <v>2.3328899999999999</v>
      </c>
      <c r="KZ34" s="268">
        <v>0</v>
      </c>
      <c r="LA34" s="268">
        <v>1.74E-3</v>
      </c>
      <c r="LB34" s="268">
        <v>0.59945000000000004</v>
      </c>
      <c r="LC34" s="268">
        <v>1.17E-3</v>
      </c>
      <c r="LD34" s="268">
        <v>0.10020999999999999</v>
      </c>
      <c r="LE34" s="268">
        <v>0.40417999999999998</v>
      </c>
      <c r="LF34" s="268">
        <v>3.5741700000000001</v>
      </c>
      <c r="LG34" s="268">
        <v>1.5425</v>
      </c>
      <c r="LH34" s="268">
        <v>0.14765</v>
      </c>
      <c r="LI34" s="268">
        <v>1234</v>
      </c>
      <c r="LJ34" s="268">
        <v>2.4050500000000001</v>
      </c>
      <c r="LK34" s="270">
        <v>2.15144</v>
      </c>
      <c r="LL34" s="268">
        <v>251</v>
      </c>
      <c r="LM34" s="268">
        <v>103</v>
      </c>
      <c r="LN34" s="270">
        <v>13.714309999999999</v>
      </c>
      <c r="LO34" s="270">
        <v>2.0909300000000002</v>
      </c>
      <c r="LP34" s="270">
        <v>1.54148</v>
      </c>
      <c r="LQ34" s="268">
        <v>0.19631999999999999</v>
      </c>
      <c r="LR34" s="268">
        <v>4.8680000000000001E-2</v>
      </c>
      <c r="LS34" s="268">
        <v>0.30397000000000002</v>
      </c>
      <c r="LT34" s="268">
        <v>1</v>
      </c>
      <c r="LU34" s="268">
        <v>3</v>
      </c>
      <c r="LV34" s="268">
        <v>0.87651000000000001</v>
      </c>
      <c r="LW34" s="268">
        <v>2932</v>
      </c>
      <c r="LX34" s="268">
        <v>21.125299999999999</v>
      </c>
      <c r="LY34" s="268">
        <v>3345</v>
      </c>
      <c r="LZ34" s="268">
        <v>1.43116</v>
      </c>
      <c r="MA34" s="268">
        <v>18.516629999999999</v>
      </c>
      <c r="MB34" s="268">
        <v>6.7750000000000005E-2</v>
      </c>
      <c r="MC34" s="268">
        <v>226</v>
      </c>
      <c r="MD34" s="268">
        <v>0.94281999999999999</v>
      </c>
      <c r="ME34" s="270">
        <v>0.74068000000000001</v>
      </c>
      <c r="MF34" s="268">
        <v>0.82640000000000002</v>
      </c>
      <c r="MG34" s="268">
        <v>13.362970000000001</v>
      </c>
      <c r="MH34" s="268">
        <v>5.0941299999999998</v>
      </c>
      <c r="MI34" s="270">
        <v>4.8581200000000004</v>
      </c>
      <c r="MJ34" s="268">
        <v>31.676919999999999</v>
      </c>
      <c r="MK34" s="270">
        <v>48246</v>
      </c>
      <c r="ML34" s="270">
        <v>36054</v>
      </c>
      <c r="MM34" s="268">
        <v>7.9339999999999994E-2</v>
      </c>
      <c r="MN34" s="268">
        <v>1.0265500000000001</v>
      </c>
      <c r="MO34" s="268">
        <v>6.9550000000000001E-2</v>
      </c>
      <c r="MP34" s="268">
        <v>1.967E-2</v>
      </c>
      <c r="MQ34" s="268">
        <v>0.25452000000000002</v>
      </c>
      <c r="MR34" s="268">
        <v>1.7239999999999998E-2</v>
      </c>
      <c r="MS34" s="269">
        <v>1</v>
      </c>
      <c r="MT34" s="269">
        <v>0.24793390000000001</v>
      </c>
      <c r="MU34" s="269">
        <v>0.75206609999999996</v>
      </c>
      <c r="MV34" s="269">
        <v>0.25270989999999999</v>
      </c>
      <c r="MW34" s="269">
        <v>0.74729009999999996</v>
      </c>
      <c r="MX34" s="269">
        <v>0.15246299999999999</v>
      </c>
      <c r="MY34" s="269">
        <v>2.7198900000000002E-2</v>
      </c>
      <c r="MZ34" s="269">
        <v>0.17453689999999999</v>
      </c>
      <c r="NA34" s="269">
        <v>1.2864799999999999E-2</v>
      </c>
      <c r="NB34" s="269">
        <v>0.15687590000000001</v>
      </c>
      <c r="NC34" s="269">
        <v>0.11239929999999999</v>
      </c>
      <c r="ND34" s="269">
        <v>0.51612409999999997</v>
      </c>
      <c r="NE34" s="269">
        <v>0.69066099999999997</v>
      </c>
      <c r="NF34" s="269">
        <v>1.8464299999999999E-2</v>
      </c>
      <c r="NG34" s="269">
        <v>0.8201775</v>
      </c>
      <c r="NH34" s="269">
        <v>2.7942600000000001E-2</v>
      </c>
      <c r="NI34" s="269">
        <v>0.1334156</v>
      </c>
      <c r="NJ34" s="270">
        <v>12192</v>
      </c>
      <c r="NK34" s="268">
        <v>5.8117999999999999</v>
      </c>
      <c r="NL34" s="268">
        <v>20544</v>
      </c>
      <c r="NM34" s="268">
        <v>20544</v>
      </c>
      <c r="NN34" s="268">
        <v>5093</v>
      </c>
      <c r="NO34" s="269">
        <v>0.73722359999999998</v>
      </c>
      <c r="NP34" s="269">
        <v>0.17839679999999999</v>
      </c>
      <c r="NQ34" s="269">
        <v>8.4379599999999999E-2</v>
      </c>
      <c r="NR34" s="268">
        <v>0.34956999999999999</v>
      </c>
      <c r="NS34" s="268">
        <v>1.03372</v>
      </c>
      <c r="NT34" s="268">
        <v>0.26123000000000002</v>
      </c>
      <c r="NU34" s="268">
        <v>6</v>
      </c>
      <c r="NV34" s="268">
        <v>1.6051899999999999</v>
      </c>
      <c r="NW34" s="268">
        <v>14</v>
      </c>
      <c r="NX34" s="268">
        <v>1.1833899999999999</v>
      </c>
      <c r="NY34" s="268">
        <v>0.18042</v>
      </c>
      <c r="NZ34" s="268">
        <v>0.18772</v>
      </c>
    </row>
    <row r="35" spans="1:390" ht="15" x14ac:dyDescent="0.25">
      <c r="A35" s="3" t="s">
        <v>3690</v>
      </c>
      <c r="B35" s="55" t="s">
        <v>4714</v>
      </c>
      <c r="C35" s="55" t="s">
        <v>4524</v>
      </c>
      <c r="D35" s="55" t="s">
        <v>4525</v>
      </c>
      <c r="E35" s="55" t="s">
        <v>3414</v>
      </c>
      <c r="F35" s="55" t="s">
        <v>4524</v>
      </c>
      <c r="G35" s="55" t="s">
        <v>3525</v>
      </c>
      <c r="H35" s="55" t="s">
        <v>3526</v>
      </c>
      <c r="I35" s="55" t="s">
        <v>416</v>
      </c>
      <c r="J35" s="55" t="s">
        <v>494</v>
      </c>
      <c r="K35" s="55" t="s">
        <v>499</v>
      </c>
      <c r="L35" s="55" t="s">
        <v>4527</v>
      </c>
      <c r="M35" s="55" t="s">
        <v>506</v>
      </c>
      <c r="N35" s="55" t="s">
        <v>4527</v>
      </c>
      <c r="O35" s="268">
        <v>207646</v>
      </c>
      <c r="P35" s="55" t="s">
        <v>503</v>
      </c>
      <c r="Q35" s="268">
        <v>2877</v>
      </c>
      <c r="R35" s="268">
        <v>334</v>
      </c>
      <c r="S35" s="268">
        <v>11834</v>
      </c>
      <c r="T35" s="268">
        <v>81653</v>
      </c>
      <c r="U35" s="268">
        <v>415</v>
      </c>
      <c r="V35" s="268">
        <v>38</v>
      </c>
      <c r="W35" s="268">
        <v>279</v>
      </c>
      <c r="X35" s="268">
        <v>13042</v>
      </c>
      <c r="Y35" s="55" t="s">
        <v>3527</v>
      </c>
      <c r="Z35" s="55" t="s">
        <v>3528</v>
      </c>
      <c r="AA35" s="55" t="s">
        <v>3529</v>
      </c>
      <c r="AB35" s="55" t="s">
        <v>3530</v>
      </c>
      <c r="AC35" s="55" t="s">
        <v>3527</v>
      </c>
      <c r="AD35" s="55" t="s">
        <v>3528</v>
      </c>
      <c r="AE35" s="55" t="s">
        <v>3529</v>
      </c>
      <c r="AF35" s="55" t="s">
        <v>3530</v>
      </c>
      <c r="AG35" s="55" t="s">
        <v>3524</v>
      </c>
      <c r="AH35" s="268">
        <v>2</v>
      </c>
      <c r="AI35" s="55" t="s">
        <v>2135</v>
      </c>
      <c r="AJ35" s="55" t="s">
        <v>1362</v>
      </c>
      <c r="AK35" s="55" t="s">
        <v>3531</v>
      </c>
      <c r="AL35" s="55" t="s">
        <v>4715</v>
      </c>
      <c r="AM35" s="55" t="s">
        <v>2557</v>
      </c>
      <c r="AN35" s="55" t="s">
        <v>4716</v>
      </c>
      <c r="AO35" s="55" t="s">
        <v>4717</v>
      </c>
      <c r="AP35" s="55" t="s">
        <v>2694</v>
      </c>
      <c r="AQ35" s="55" t="s">
        <v>2480</v>
      </c>
      <c r="AR35" s="55" t="s">
        <v>2557</v>
      </c>
      <c r="AS35" s="55" t="s">
        <v>4716</v>
      </c>
      <c r="AT35" s="55" t="s">
        <v>3532</v>
      </c>
      <c r="AU35" s="55" t="s">
        <v>4595</v>
      </c>
      <c r="AV35" s="55" t="s">
        <v>4529</v>
      </c>
      <c r="AW35" s="55" t="s">
        <v>4529</v>
      </c>
      <c r="AX35" s="55" t="s">
        <v>4530</v>
      </c>
      <c r="AY35" s="55" t="s">
        <v>4531</v>
      </c>
      <c r="AZ35" s="55" t="s">
        <v>1996</v>
      </c>
      <c r="BA35" s="55" t="s">
        <v>3403</v>
      </c>
      <c r="BB35" s="268">
        <v>1</v>
      </c>
      <c r="BC35" s="268">
        <v>9</v>
      </c>
      <c r="BD35" s="268">
        <v>0</v>
      </c>
      <c r="BE35" s="268">
        <v>0</v>
      </c>
      <c r="BF35" s="268">
        <v>10</v>
      </c>
      <c r="BG35" s="55" t="s">
        <v>3403</v>
      </c>
      <c r="BH35" s="268">
        <v>14716</v>
      </c>
      <c r="BI35" s="268">
        <v>11.5</v>
      </c>
      <c r="BJ35" s="268">
        <v>2</v>
      </c>
      <c r="BK35" s="268">
        <v>13.5</v>
      </c>
      <c r="BL35" s="268">
        <v>37.380000000000003</v>
      </c>
      <c r="BM35" s="268">
        <v>50.88</v>
      </c>
      <c r="BN35" s="269">
        <v>0.226022</v>
      </c>
      <c r="BO35" s="270">
        <v>94269</v>
      </c>
      <c r="BP35" s="55" t="s">
        <v>2779</v>
      </c>
      <c r="BQ35" s="55" t="s">
        <v>3414</v>
      </c>
      <c r="BR35" s="270">
        <v>35670</v>
      </c>
      <c r="BS35" s="270">
        <v>10.199999999999999</v>
      </c>
      <c r="BT35" s="270">
        <v>12.8</v>
      </c>
      <c r="BU35" s="270">
        <v>16.07</v>
      </c>
      <c r="BV35" s="270">
        <v>3941068</v>
      </c>
      <c r="BW35" s="270">
        <v>0</v>
      </c>
      <c r="BX35" s="270">
        <v>3692195</v>
      </c>
      <c r="BY35" s="270">
        <v>3692195</v>
      </c>
      <c r="BZ35" s="270">
        <v>214884</v>
      </c>
      <c r="CA35" s="270">
        <v>0</v>
      </c>
      <c r="CB35" s="270">
        <v>214884</v>
      </c>
      <c r="CC35" s="270">
        <v>0</v>
      </c>
      <c r="CD35" s="270">
        <v>0</v>
      </c>
      <c r="CE35" s="270">
        <v>0</v>
      </c>
      <c r="CF35" s="270">
        <v>33989</v>
      </c>
      <c r="CG35" s="272">
        <v>0.1214696</v>
      </c>
      <c r="CH35" s="270">
        <v>1739244</v>
      </c>
      <c r="CI35" s="270">
        <v>692813</v>
      </c>
      <c r="CJ35" s="270">
        <v>2432057</v>
      </c>
      <c r="CK35" s="270">
        <v>287922</v>
      </c>
      <c r="CL35" s="270">
        <v>55196</v>
      </c>
      <c r="CM35" s="270">
        <v>0</v>
      </c>
      <c r="CN35" s="270">
        <v>343118</v>
      </c>
      <c r="CO35" s="270">
        <v>687183</v>
      </c>
      <c r="CP35" s="270">
        <v>3462358</v>
      </c>
      <c r="CQ35" s="279">
        <v>478720</v>
      </c>
      <c r="CR35" s="270">
        <v>0</v>
      </c>
      <c r="CS35" s="270">
        <v>0</v>
      </c>
      <c r="CT35" s="270">
        <v>0</v>
      </c>
      <c r="CU35" s="270">
        <v>0</v>
      </c>
      <c r="CV35" s="270">
        <v>0</v>
      </c>
      <c r="CW35" s="270">
        <v>0</v>
      </c>
      <c r="CX35" s="288">
        <v>547240</v>
      </c>
      <c r="CY35" s="44">
        <v>114487</v>
      </c>
      <c r="CZ35" s="44">
        <v>187382</v>
      </c>
      <c r="DA35" s="44">
        <v>301869</v>
      </c>
      <c r="DB35" s="44">
        <v>86867</v>
      </c>
      <c r="DC35" s="44">
        <v>51879</v>
      </c>
      <c r="DD35" s="44">
        <v>138746</v>
      </c>
      <c r="DE35" s="44">
        <v>17915</v>
      </c>
      <c r="DF35" s="291" t="s">
        <v>3403</v>
      </c>
      <c r="DG35" s="291" t="s">
        <v>3403</v>
      </c>
      <c r="DH35" s="44">
        <v>458530</v>
      </c>
      <c r="DI35" s="55" t="s">
        <v>3403</v>
      </c>
      <c r="DJ35" s="268">
        <v>458530</v>
      </c>
      <c r="DK35" s="268">
        <v>0</v>
      </c>
      <c r="DL35" s="268">
        <v>401</v>
      </c>
      <c r="DM35" s="268">
        <v>13366</v>
      </c>
      <c r="DN35" s="268">
        <v>18782</v>
      </c>
      <c r="DO35" s="268">
        <v>804</v>
      </c>
      <c r="DP35" s="268">
        <v>10</v>
      </c>
      <c r="DQ35" s="268">
        <v>67</v>
      </c>
      <c r="DR35" s="268">
        <v>77</v>
      </c>
      <c r="DS35" s="268">
        <v>173</v>
      </c>
      <c r="DT35" s="268">
        <v>28215</v>
      </c>
      <c r="DU35" s="55" t="s">
        <v>3403</v>
      </c>
      <c r="DV35" s="268">
        <v>14117</v>
      </c>
      <c r="DW35" s="268">
        <v>129</v>
      </c>
      <c r="DX35" s="268">
        <v>42461</v>
      </c>
      <c r="DY35" s="268">
        <v>1920</v>
      </c>
      <c r="DZ35" s="55" t="s">
        <v>3403</v>
      </c>
      <c r="EA35" s="268">
        <v>9608</v>
      </c>
      <c r="EB35" s="268">
        <v>325</v>
      </c>
      <c r="EC35" s="268">
        <v>11853</v>
      </c>
      <c r="ED35" s="268">
        <v>563</v>
      </c>
      <c r="EE35" s="268">
        <v>230</v>
      </c>
      <c r="EF35" s="268">
        <v>0</v>
      </c>
      <c r="EG35" s="268">
        <v>793</v>
      </c>
      <c r="EH35" s="269">
        <v>3.5770400000000001E-2</v>
      </c>
      <c r="EI35" s="269">
        <v>7.3280000000000003E-4</v>
      </c>
      <c r="EJ35" s="269">
        <v>0.10101599999999999</v>
      </c>
      <c r="EK35" s="269">
        <v>0</v>
      </c>
      <c r="EL35" s="269">
        <v>7.7591199999999999E-2</v>
      </c>
      <c r="EM35" s="269">
        <v>1.407E-4</v>
      </c>
      <c r="EN35" s="269">
        <v>0.83789559999999996</v>
      </c>
      <c r="EO35" s="269">
        <v>4.6084E-2</v>
      </c>
      <c r="EP35" s="269">
        <v>0.33121810000000002</v>
      </c>
      <c r="EQ35" s="268">
        <v>85</v>
      </c>
      <c r="ER35" s="281">
        <v>928337</v>
      </c>
      <c r="ES35" s="281">
        <v>307482</v>
      </c>
      <c r="ET35" s="268">
        <v>261913</v>
      </c>
      <c r="EU35" s="268">
        <v>101826</v>
      </c>
      <c r="EV35" s="268">
        <v>363739</v>
      </c>
      <c r="EW35" s="268">
        <v>40328</v>
      </c>
      <c r="EX35" s="55" t="s">
        <v>3403</v>
      </c>
      <c r="EY35" s="268">
        <v>40328</v>
      </c>
      <c r="EZ35" s="268">
        <v>213829</v>
      </c>
      <c r="FA35" s="268">
        <v>53325</v>
      </c>
      <c r="FB35" s="268">
        <v>267154</v>
      </c>
      <c r="FC35" s="268">
        <v>671221</v>
      </c>
      <c r="FD35" s="271">
        <v>801051</v>
      </c>
      <c r="FE35" s="55" t="s">
        <v>3403</v>
      </c>
      <c r="FF35" s="55" t="s">
        <v>3403</v>
      </c>
      <c r="FG35" s="268">
        <v>671221</v>
      </c>
      <c r="FH35" s="281">
        <v>46613</v>
      </c>
      <c r="FI35" s="281">
        <v>121820</v>
      </c>
      <c r="FJ35" s="55" t="s">
        <v>3403</v>
      </c>
      <c r="FK35" s="268">
        <v>168433</v>
      </c>
      <c r="FL35" s="268">
        <v>525</v>
      </c>
      <c r="FM35" s="268">
        <v>85559</v>
      </c>
      <c r="FN35" s="268">
        <v>86084</v>
      </c>
      <c r="FO35" s="268">
        <v>254</v>
      </c>
      <c r="FP35" s="268">
        <v>1471</v>
      </c>
      <c r="FQ35" s="268">
        <v>1725</v>
      </c>
      <c r="FR35" s="268">
        <v>874</v>
      </c>
      <c r="FS35" s="268">
        <v>88683</v>
      </c>
      <c r="FT35" s="268">
        <v>48338</v>
      </c>
      <c r="FU35" s="268">
        <v>617879</v>
      </c>
      <c r="FV35" s="268">
        <v>310458</v>
      </c>
      <c r="FW35" s="55" t="s">
        <v>3403</v>
      </c>
      <c r="FX35" s="55" t="s">
        <v>3403</v>
      </c>
      <c r="FY35" s="55" t="s">
        <v>3403</v>
      </c>
      <c r="FZ35" s="55" t="s">
        <v>3403</v>
      </c>
      <c r="GA35" s="268">
        <v>90063</v>
      </c>
      <c r="GB35" s="268">
        <v>28919</v>
      </c>
      <c r="GC35" s="268">
        <v>118982</v>
      </c>
      <c r="GD35" s="268">
        <v>513339</v>
      </c>
      <c r="GE35" s="268">
        <v>1</v>
      </c>
      <c r="GF35" s="268">
        <v>0.86558000000000002</v>
      </c>
      <c r="GG35" s="268">
        <v>6.2780000000000002E-2</v>
      </c>
      <c r="GH35" s="268">
        <v>32.5319</v>
      </c>
      <c r="GI35" s="268">
        <v>34.76455</v>
      </c>
      <c r="GJ35" s="268">
        <v>14.36585</v>
      </c>
      <c r="GK35" s="268">
        <v>1258</v>
      </c>
      <c r="GL35" s="268">
        <v>30739</v>
      </c>
      <c r="GM35" s="268">
        <v>184</v>
      </c>
      <c r="GN35" s="268">
        <v>16172</v>
      </c>
      <c r="GO35" s="268">
        <v>156</v>
      </c>
      <c r="GP35" s="268">
        <v>49</v>
      </c>
      <c r="GQ35" s="268">
        <v>1038</v>
      </c>
      <c r="GR35" s="268">
        <v>130</v>
      </c>
      <c r="GS35" s="268">
        <v>64</v>
      </c>
      <c r="GT35" s="268">
        <v>5</v>
      </c>
      <c r="GU35" s="268">
        <v>1442</v>
      </c>
      <c r="GV35" s="268">
        <v>1904</v>
      </c>
      <c r="GW35" s="268">
        <v>1041</v>
      </c>
      <c r="GX35" s="268">
        <v>2945</v>
      </c>
      <c r="GY35" s="268">
        <v>833</v>
      </c>
      <c r="GZ35" s="268">
        <v>2528</v>
      </c>
      <c r="HA35" s="268">
        <v>3361</v>
      </c>
      <c r="HB35" s="268">
        <v>28002</v>
      </c>
      <c r="HC35" s="268">
        <v>12603</v>
      </c>
      <c r="HD35" s="268">
        <v>40605</v>
      </c>
      <c r="HE35" s="268">
        <v>46911</v>
      </c>
      <c r="HF35" s="55" t="s">
        <v>3403</v>
      </c>
      <c r="HG35" s="55" t="s">
        <v>3403</v>
      </c>
      <c r="HH35" s="55" t="s">
        <v>3403</v>
      </c>
      <c r="HI35" s="55" t="s">
        <v>3403</v>
      </c>
      <c r="HJ35" s="55" t="s">
        <v>5026</v>
      </c>
      <c r="HK35" s="55" t="s">
        <v>5026</v>
      </c>
      <c r="HL35" s="268">
        <v>166738</v>
      </c>
      <c r="HM35" s="268">
        <v>2</v>
      </c>
      <c r="HN35" s="268">
        <v>69</v>
      </c>
      <c r="HO35" s="268">
        <v>1168</v>
      </c>
      <c r="HP35" s="268">
        <v>205</v>
      </c>
      <c r="HQ35" s="268">
        <v>212</v>
      </c>
      <c r="HR35" s="268">
        <v>15129</v>
      </c>
      <c r="HS35" s="268">
        <v>412</v>
      </c>
      <c r="HT35" s="268">
        <v>1357</v>
      </c>
      <c r="HU35" s="268">
        <v>61</v>
      </c>
      <c r="HV35" s="268">
        <v>69</v>
      </c>
      <c r="HW35" s="268">
        <v>125575</v>
      </c>
      <c r="HX35" s="268">
        <v>4</v>
      </c>
      <c r="HY35" s="268">
        <v>223108</v>
      </c>
      <c r="HZ35" s="268">
        <v>0</v>
      </c>
      <c r="IA35" s="55" t="s">
        <v>4718</v>
      </c>
      <c r="IB35" s="55" t="s">
        <v>4719</v>
      </c>
      <c r="IC35" s="55" t="s">
        <v>3528</v>
      </c>
      <c r="ID35" s="55" t="s">
        <v>3529</v>
      </c>
      <c r="IE35" s="55" t="s">
        <v>3403</v>
      </c>
      <c r="IF35" s="55" t="s">
        <v>4719</v>
      </c>
      <c r="IG35" s="55" t="s">
        <v>3528</v>
      </c>
      <c r="IH35" s="55" t="s">
        <v>3529</v>
      </c>
      <c r="II35" s="55" t="s">
        <v>3403</v>
      </c>
      <c r="IJ35" s="55" t="s">
        <v>3690</v>
      </c>
      <c r="IK35" s="55" t="s">
        <v>4715</v>
      </c>
      <c r="IL35" s="55" t="s">
        <v>4720</v>
      </c>
      <c r="IM35" s="55" t="s">
        <v>4717</v>
      </c>
      <c r="IN35" s="55" t="s">
        <v>4716</v>
      </c>
      <c r="IO35" s="268">
        <v>92233</v>
      </c>
      <c r="IP35" s="268">
        <v>51.88</v>
      </c>
      <c r="IQ35" s="55" t="s">
        <v>4721</v>
      </c>
      <c r="IR35" s="268">
        <v>14716</v>
      </c>
      <c r="IS35" s="268">
        <v>520</v>
      </c>
      <c r="IT35" s="55" t="s">
        <v>1905</v>
      </c>
      <c r="IU35" s="55" t="s">
        <v>4722</v>
      </c>
      <c r="IV35" s="55" t="s">
        <v>4723</v>
      </c>
      <c r="IW35" s="55" t="s">
        <v>411</v>
      </c>
      <c r="IX35" s="268">
        <v>0</v>
      </c>
      <c r="IY35" s="55" t="s">
        <v>415</v>
      </c>
      <c r="IZ35" s="55" t="s">
        <v>2300</v>
      </c>
      <c r="JA35" s="55" t="s">
        <v>2300</v>
      </c>
      <c r="JB35" s="55" t="s">
        <v>512</v>
      </c>
      <c r="JC35" s="270">
        <v>3.7296299999999998</v>
      </c>
      <c r="JD35" s="270">
        <v>2.6198000000000001</v>
      </c>
      <c r="JE35" s="270">
        <v>0.36960999999999999</v>
      </c>
      <c r="JF35" s="270">
        <v>29.09985</v>
      </c>
      <c r="JG35" s="270">
        <v>20.440550000000002</v>
      </c>
      <c r="JH35" s="270">
        <v>2.8837799999999998</v>
      </c>
      <c r="JI35" s="270">
        <v>6.7447800000000004</v>
      </c>
      <c r="JJ35" s="270">
        <v>4.7377200000000004</v>
      </c>
      <c r="JK35" s="270">
        <v>0.66839999999999999</v>
      </c>
      <c r="JL35" s="270">
        <v>20.765260000000001</v>
      </c>
      <c r="JM35" s="270">
        <v>14.5861</v>
      </c>
      <c r="JN35" s="270">
        <v>2.05783</v>
      </c>
      <c r="JO35" s="270">
        <v>73.806950000000001</v>
      </c>
      <c r="JP35" s="270">
        <v>51.844070000000002</v>
      </c>
      <c r="JQ35" s="270">
        <v>7.3142300000000002</v>
      </c>
      <c r="JR35" s="270">
        <v>11.26036</v>
      </c>
      <c r="JS35" s="270">
        <v>7.9095899999999997</v>
      </c>
      <c r="JT35" s="270">
        <v>1.1158999999999999</v>
      </c>
      <c r="JU35" s="268">
        <v>4.4707699999999999</v>
      </c>
      <c r="JV35" s="268">
        <v>2.4721799999999998</v>
      </c>
      <c r="JW35" s="268">
        <v>3.46271</v>
      </c>
      <c r="JX35" s="268">
        <v>11.40509</v>
      </c>
      <c r="JY35" s="268">
        <v>0.80298999999999998</v>
      </c>
      <c r="JZ35" s="268">
        <v>1.4807999999999999</v>
      </c>
      <c r="KA35" s="268">
        <v>0.57299999999999995</v>
      </c>
      <c r="KB35" s="268">
        <v>0.22592000000000001</v>
      </c>
      <c r="KC35" s="268">
        <v>1.98E-3</v>
      </c>
      <c r="KD35" s="268">
        <v>6.5399999999999998E-3</v>
      </c>
      <c r="KE35" s="268">
        <v>0.60475999999999996</v>
      </c>
      <c r="KF35" s="268">
        <v>1.418E-2</v>
      </c>
      <c r="KG35" s="268">
        <v>0.19555</v>
      </c>
      <c r="KH35" s="268">
        <v>3277</v>
      </c>
      <c r="KI35" s="268">
        <v>14498</v>
      </c>
      <c r="KJ35" s="268">
        <v>12350</v>
      </c>
      <c r="KK35" s="268">
        <v>10089</v>
      </c>
      <c r="KL35" s="268">
        <v>44638</v>
      </c>
      <c r="KM35" s="268">
        <v>38025</v>
      </c>
      <c r="KN35" s="268">
        <v>68765</v>
      </c>
      <c r="KO35" s="268">
        <v>80724</v>
      </c>
      <c r="KP35" s="268">
        <v>1.6963999999999999</v>
      </c>
      <c r="KQ35" s="268">
        <v>18245</v>
      </c>
      <c r="KR35" s="268">
        <v>8.7719299999999993</v>
      </c>
      <c r="KS35" s="270">
        <v>1.0348599999999999</v>
      </c>
      <c r="KT35" s="270">
        <v>17.781199999999998</v>
      </c>
      <c r="KU35" s="270">
        <v>0</v>
      </c>
      <c r="KV35" s="270">
        <v>0.16369</v>
      </c>
      <c r="KW35" s="270">
        <v>18.97974</v>
      </c>
      <c r="KX35" s="270">
        <v>11.71252</v>
      </c>
      <c r="KY35" s="268">
        <v>2.6354500000000001</v>
      </c>
      <c r="KZ35" s="268">
        <v>0</v>
      </c>
      <c r="LA35" s="268">
        <v>1.9300000000000001E-3</v>
      </c>
      <c r="LB35" s="268">
        <v>0.20449000000000001</v>
      </c>
      <c r="LC35" s="268">
        <v>3.6999999999999999E-4</v>
      </c>
      <c r="LD35" s="268">
        <v>9.665E-2</v>
      </c>
      <c r="LE35" s="268">
        <v>0.42763000000000001</v>
      </c>
      <c r="LF35" s="268">
        <v>3.37026</v>
      </c>
      <c r="LG35" s="268">
        <v>2.2082299999999999</v>
      </c>
      <c r="LH35" s="268">
        <v>0.18002000000000001</v>
      </c>
      <c r="LI35" s="268">
        <v>356</v>
      </c>
      <c r="LJ35" s="268">
        <v>0.64715999999999996</v>
      </c>
      <c r="LK35" s="270">
        <v>3.3094000000000001</v>
      </c>
      <c r="LL35" s="268">
        <v>211</v>
      </c>
      <c r="LM35" s="268">
        <v>164</v>
      </c>
      <c r="LN35" s="270">
        <v>16.674330000000001</v>
      </c>
      <c r="LO35" s="270">
        <v>1.65242</v>
      </c>
      <c r="LP35" s="270">
        <v>1.3866000000000001</v>
      </c>
      <c r="LQ35" s="268">
        <v>0.24503</v>
      </c>
      <c r="LR35" s="268">
        <v>5.5379999999999999E-2</v>
      </c>
      <c r="LS35" s="268">
        <v>0.31417</v>
      </c>
      <c r="LT35" s="268">
        <v>7</v>
      </c>
      <c r="LU35" s="268">
        <v>26</v>
      </c>
      <c r="LV35" s="268">
        <v>1.80843</v>
      </c>
      <c r="LW35" s="268">
        <v>17852</v>
      </c>
      <c r="LX35" s="268">
        <v>34.883049999999997</v>
      </c>
      <c r="LY35" s="268">
        <v>9871</v>
      </c>
      <c r="LZ35" s="268">
        <v>11.33039</v>
      </c>
      <c r="MA35" s="268">
        <v>63.083509999999997</v>
      </c>
      <c r="MB35" s="268">
        <v>0.32480999999999999</v>
      </c>
      <c r="MC35" s="268">
        <v>3206</v>
      </c>
      <c r="MD35" s="268">
        <v>0.58948</v>
      </c>
      <c r="ME35" s="270">
        <v>0.66839999999999999</v>
      </c>
      <c r="MF35" s="268">
        <v>1.0660400000000001</v>
      </c>
      <c r="MG35" s="268">
        <v>7.0870600000000001</v>
      </c>
      <c r="MH35" s="268">
        <v>7.8023300000000004</v>
      </c>
      <c r="MI35" s="270">
        <v>6.7447800000000004</v>
      </c>
      <c r="MJ35" s="268">
        <v>28.3</v>
      </c>
      <c r="MK35" s="270">
        <v>47799</v>
      </c>
      <c r="ML35" s="270">
        <v>34183</v>
      </c>
      <c r="MM35" s="268">
        <v>5.4809999999999998E-2</v>
      </c>
      <c r="MN35" s="268">
        <v>0.30514999999999998</v>
      </c>
      <c r="MO35" s="268">
        <v>9.912E-2</v>
      </c>
      <c r="MP35" s="268">
        <v>1.239E-2</v>
      </c>
      <c r="MQ35" s="268">
        <v>6.8970000000000004E-2</v>
      </c>
      <c r="MR35" s="268">
        <v>2.24E-2</v>
      </c>
      <c r="MS35" s="269">
        <v>0.8518519</v>
      </c>
      <c r="MT35" s="269">
        <v>0.26533020000000002</v>
      </c>
      <c r="MU35" s="269">
        <v>0.73466980000000004</v>
      </c>
      <c r="MV35" s="269">
        <v>0.28486709999999998</v>
      </c>
      <c r="MW35" s="269">
        <v>0.71513289999999996</v>
      </c>
      <c r="MX35" s="269">
        <v>9.9099499999999993E-2</v>
      </c>
      <c r="MY35" s="269">
        <v>1.59417E-2</v>
      </c>
      <c r="MZ35" s="269">
        <v>0.20009859999999999</v>
      </c>
      <c r="NA35" s="269">
        <v>0</v>
      </c>
      <c r="NB35" s="269">
        <v>0.1984725</v>
      </c>
      <c r="NC35" s="269">
        <v>8.3157800000000004E-2</v>
      </c>
      <c r="ND35" s="269">
        <v>0.50232929999999998</v>
      </c>
      <c r="NE35" s="269">
        <v>0.70242789999999999</v>
      </c>
      <c r="NF35" s="269">
        <v>0</v>
      </c>
      <c r="NG35" s="269">
        <v>0.9368514</v>
      </c>
      <c r="NH35" s="269">
        <v>8.6242999999999997E-3</v>
      </c>
      <c r="NI35" s="269">
        <v>5.4524299999999998E-2</v>
      </c>
      <c r="NJ35" s="270">
        <v>13616</v>
      </c>
      <c r="NK35" s="268">
        <v>4.3144299999999998</v>
      </c>
      <c r="NL35" s="268">
        <v>15381</v>
      </c>
      <c r="NM35" s="268">
        <v>18056</v>
      </c>
      <c r="NN35" s="268">
        <v>4081</v>
      </c>
      <c r="NO35" s="269">
        <v>0.83913409999999999</v>
      </c>
      <c r="NP35" s="269">
        <v>0.16086590000000001</v>
      </c>
      <c r="NQ35" s="269">
        <v>0</v>
      </c>
      <c r="NR35" s="268">
        <v>0.53376000000000001</v>
      </c>
      <c r="NS35" s="268">
        <v>1.33995</v>
      </c>
      <c r="NT35" s="268">
        <v>0.38170999999999999</v>
      </c>
      <c r="NU35" s="268">
        <v>16</v>
      </c>
      <c r="NV35" s="268">
        <v>3.2242700000000002</v>
      </c>
      <c r="NW35" s="268">
        <v>0</v>
      </c>
      <c r="NX35" s="268">
        <v>2.7055899999999999</v>
      </c>
      <c r="NY35" s="268">
        <v>0.26812000000000002</v>
      </c>
      <c r="NZ35" s="268">
        <v>0.23555000000000001</v>
      </c>
    </row>
    <row r="36" spans="1:390" ht="15" x14ac:dyDescent="0.25">
      <c r="A36" s="3" t="s">
        <v>2828</v>
      </c>
      <c r="B36" s="55" t="s">
        <v>4727</v>
      </c>
      <c r="C36" s="55" t="s">
        <v>4524</v>
      </c>
      <c r="D36" s="55" t="s">
        <v>4525</v>
      </c>
      <c r="E36" s="55" t="s">
        <v>3414</v>
      </c>
      <c r="F36" s="55" t="s">
        <v>4524</v>
      </c>
      <c r="G36" s="55" t="s">
        <v>2001</v>
      </c>
      <c r="H36" s="55" t="s">
        <v>447</v>
      </c>
      <c r="I36" s="55" t="s">
        <v>416</v>
      </c>
      <c r="J36" s="55" t="s">
        <v>493</v>
      </c>
      <c r="K36" s="55" t="s">
        <v>499</v>
      </c>
      <c r="L36" s="55" t="s">
        <v>4527</v>
      </c>
      <c r="M36" s="55" t="s">
        <v>505</v>
      </c>
      <c r="N36" s="55" t="s">
        <v>2303</v>
      </c>
      <c r="O36" s="268">
        <v>58036</v>
      </c>
      <c r="P36" s="55" t="s">
        <v>503</v>
      </c>
      <c r="Q36" s="268">
        <v>492</v>
      </c>
      <c r="R36" s="268">
        <v>47</v>
      </c>
      <c r="S36" s="268">
        <v>2661</v>
      </c>
      <c r="T36" s="268">
        <v>10075</v>
      </c>
      <c r="U36" s="268">
        <v>149</v>
      </c>
      <c r="V36" s="268">
        <v>13</v>
      </c>
      <c r="W36" s="268">
        <v>140</v>
      </c>
      <c r="X36" s="268">
        <v>2152</v>
      </c>
      <c r="Y36" s="55" t="s">
        <v>2232</v>
      </c>
      <c r="Z36" s="55" t="s">
        <v>2349</v>
      </c>
      <c r="AA36" s="55" t="s">
        <v>3536</v>
      </c>
      <c r="AB36" s="55" t="s">
        <v>2307</v>
      </c>
      <c r="AC36" s="55" t="s">
        <v>2319</v>
      </c>
      <c r="AD36" s="55" t="s">
        <v>2349</v>
      </c>
      <c r="AE36" s="55" t="s">
        <v>3536</v>
      </c>
      <c r="AF36" s="55" t="s">
        <v>2307</v>
      </c>
      <c r="AG36" s="55" t="s">
        <v>2003</v>
      </c>
      <c r="AH36" s="268">
        <v>2</v>
      </c>
      <c r="AI36" s="55" t="s">
        <v>2135</v>
      </c>
      <c r="AJ36" s="55" t="s">
        <v>2164</v>
      </c>
      <c r="AK36" s="55" t="s">
        <v>2409</v>
      </c>
      <c r="AL36" s="55" t="s">
        <v>2482</v>
      </c>
      <c r="AM36" s="55" t="s">
        <v>2559</v>
      </c>
      <c r="AN36" s="55" t="s">
        <v>2632</v>
      </c>
      <c r="AO36" s="55" t="s">
        <v>4728</v>
      </c>
      <c r="AP36" s="55" t="s">
        <v>2701</v>
      </c>
      <c r="AQ36" s="55" t="s">
        <v>2482</v>
      </c>
      <c r="AR36" s="55" t="s">
        <v>2559</v>
      </c>
      <c r="AS36" s="55" t="s">
        <v>4729</v>
      </c>
      <c r="AT36" s="55" t="s">
        <v>1485</v>
      </c>
      <c r="AU36" s="55" t="s">
        <v>4529</v>
      </c>
      <c r="AV36" s="55" t="s">
        <v>4529</v>
      </c>
      <c r="AW36" s="55" t="s">
        <v>4529</v>
      </c>
      <c r="AX36" s="55" t="s">
        <v>4530</v>
      </c>
      <c r="AY36" s="55" t="s">
        <v>4531</v>
      </c>
      <c r="AZ36" s="55" t="s">
        <v>554</v>
      </c>
      <c r="BA36" s="55" t="s">
        <v>554</v>
      </c>
      <c r="BB36" s="268">
        <v>1</v>
      </c>
      <c r="BC36" s="268">
        <v>3</v>
      </c>
      <c r="BD36" s="268">
        <v>0</v>
      </c>
      <c r="BE36" s="268">
        <v>0</v>
      </c>
      <c r="BF36" s="268">
        <v>4</v>
      </c>
      <c r="BG36" s="55" t="s">
        <v>3403</v>
      </c>
      <c r="BH36" s="268">
        <v>7644</v>
      </c>
      <c r="BI36" s="268">
        <v>4</v>
      </c>
      <c r="BJ36" s="268">
        <v>0</v>
      </c>
      <c r="BK36" s="268">
        <v>4</v>
      </c>
      <c r="BL36" s="268">
        <v>14.5</v>
      </c>
      <c r="BM36" s="268">
        <v>18.5</v>
      </c>
      <c r="BN36" s="269">
        <v>0.2162162</v>
      </c>
      <c r="BO36" s="270">
        <v>68305</v>
      </c>
      <c r="BP36" s="55" t="s">
        <v>3537</v>
      </c>
      <c r="BQ36" s="55" t="s">
        <v>3417</v>
      </c>
      <c r="BR36" s="270">
        <v>31470</v>
      </c>
      <c r="BS36" s="270">
        <v>8</v>
      </c>
      <c r="BT36" s="270">
        <v>8</v>
      </c>
      <c r="BU36" s="270">
        <v>8</v>
      </c>
      <c r="BV36" s="270">
        <v>1055563</v>
      </c>
      <c r="BW36" s="270">
        <v>0</v>
      </c>
      <c r="BX36" s="270">
        <v>898562</v>
      </c>
      <c r="BY36" s="270">
        <v>898562</v>
      </c>
      <c r="BZ36" s="270">
        <v>112656</v>
      </c>
      <c r="CA36" s="270">
        <v>0</v>
      </c>
      <c r="CB36" s="270">
        <v>112656</v>
      </c>
      <c r="CC36" s="270">
        <v>0</v>
      </c>
      <c r="CD36" s="270">
        <v>0</v>
      </c>
      <c r="CE36" s="270">
        <v>0</v>
      </c>
      <c r="CF36" s="270">
        <v>44345</v>
      </c>
      <c r="CG36" s="272">
        <v>5.8002199999999997E-2</v>
      </c>
      <c r="CH36" s="270">
        <v>477588</v>
      </c>
      <c r="CI36" s="270">
        <v>116796</v>
      </c>
      <c r="CJ36" s="270">
        <v>594384</v>
      </c>
      <c r="CK36" s="270">
        <v>94600</v>
      </c>
      <c r="CL36" s="270">
        <v>21053</v>
      </c>
      <c r="CM36" s="270">
        <v>18230</v>
      </c>
      <c r="CN36" s="270">
        <v>133883</v>
      </c>
      <c r="CO36" s="270">
        <v>153383</v>
      </c>
      <c r="CP36" s="270">
        <v>881650</v>
      </c>
      <c r="CQ36" s="279">
        <v>61225</v>
      </c>
      <c r="CR36" s="270">
        <v>0</v>
      </c>
      <c r="CS36" s="270">
        <v>0</v>
      </c>
      <c r="CT36" s="270">
        <v>0</v>
      </c>
      <c r="CU36" s="270">
        <v>0</v>
      </c>
      <c r="CV36" s="270">
        <v>0</v>
      </c>
      <c r="CW36" s="270">
        <v>6795616</v>
      </c>
      <c r="CX36" s="288">
        <v>177717</v>
      </c>
      <c r="CY36" s="44">
        <v>46168</v>
      </c>
      <c r="CZ36" s="44">
        <v>31938</v>
      </c>
      <c r="DA36" s="44">
        <v>78106</v>
      </c>
      <c r="DB36" s="44">
        <v>25088</v>
      </c>
      <c r="DC36" s="44">
        <v>11290</v>
      </c>
      <c r="DD36" s="44">
        <v>36378</v>
      </c>
      <c r="DE36" s="44">
        <v>5876</v>
      </c>
      <c r="DF36" s="44">
        <v>1246</v>
      </c>
      <c r="DG36" s="44">
        <v>7122</v>
      </c>
      <c r="DH36" s="44">
        <v>121606</v>
      </c>
      <c r="DI36" s="55" t="s">
        <v>3403</v>
      </c>
      <c r="DJ36" s="268">
        <v>121606</v>
      </c>
      <c r="DK36" s="268">
        <v>968</v>
      </c>
      <c r="DL36" s="268">
        <v>217</v>
      </c>
      <c r="DM36" s="268">
        <v>4259</v>
      </c>
      <c r="DN36" s="268">
        <v>6771</v>
      </c>
      <c r="DO36" s="268">
        <v>0</v>
      </c>
      <c r="DP36" s="268">
        <v>5</v>
      </c>
      <c r="DQ36" s="268">
        <v>67</v>
      </c>
      <c r="DR36" s="268">
        <v>72</v>
      </c>
      <c r="DS36" s="268">
        <v>0</v>
      </c>
      <c r="DT36" s="268">
        <v>28215</v>
      </c>
      <c r="DU36" s="268">
        <v>8731</v>
      </c>
      <c r="DV36" s="55" t="s">
        <v>3403</v>
      </c>
      <c r="DW36" s="55" t="s">
        <v>3403</v>
      </c>
      <c r="DX36" s="268">
        <v>36946</v>
      </c>
      <c r="DY36" s="268">
        <v>1920</v>
      </c>
      <c r="DZ36" s="268">
        <v>235</v>
      </c>
      <c r="EA36" s="55" t="s">
        <v>3403</v>
      </c>
      <c r="EB36" s="268">
        <v>4160</v>
      </c>
      <c r="EC36" s="268">
        <v>6315</v>
      </c>
      <c r="ED36" s="268">
        <v>563</v>
      </c>
      <c r="EE36" s="55" t="s">
        <v>3403</v>
      </c>
      <c r="EF36" s="55" t="s">
        <v>3403</v>
      </c>
      <c r="EG36" s="268">
        <v>563</v>
      </c>
      <c r="EH36" s="269">
        <v>4.1267900000000003E-2</v>
      </c>
      <c r="EI36" s="269">
        <v>1.2210000000000001E-3</v>
      </c>
      <c r="EJ36" s="269">
        <v>0.24659429999999999</v>
      </c>
      <c r="EK36" s="269">
        <v>0</v>
      </c>
      <c r="EL36" s="269">
        <v>0.2078923</v>
      </c>
      <c r="EM36" s="269">
        <v>4.0509999999999998E-4</v>
      </c>
      <c r="EN36" s="269">
        <v>0.68426770000000003</v>
      </c>
      <c r="EO36" s="269">
        <v>5.9499099999999999E-2</v>
      </c>
      <c r="EP36" s="269">
        <v>0.64460220000000001</v>
      </c>
      <c r="EQ36" s="268">
        <v>1</v>
      </c>
      <c r="ER36" s="281">
        <v>86610</v>
      </c>
      <c r="ES36" s="281">
        <v>55829</v>
      </c>
      <c r="ET36" s="268">
        <v>64764</v>
      </c>
      <c r="EU36" s="268">
        <v>15501</v>
      </c>
      <c r="EV36" s="268">
        <v>80265</v>
      </c>
      <c r="EW36" s="268">
        <v>3830</v>
      </c>
      <c r="EX36" s="268">
        <v>200</v>
      </c>
      <c r="EY36" s="268">
        <v>4030</v>
      </c>
      <c r="EZ36" s="268">
        <v>44205</v>
      </c>
      <c r="FA36" s="268">
        <v>7594</v>
      </c>
      <c r="FB36" s="268">
        <v>51799</v>
      </c>
      <c r="FC36" s="268">
        <v>136094</v>
      </c>
      <c r="FD36" s="271">
        <v>161248</v>
      </c>
      <c r="FE36" s="268">
        <v>1525</v>
      </c>
      <c r="FF36" s="55" t="s">
        <v>3403</v>
      </c>
      <c r="FG36" s="268">
        <v>137619</v>
      </c>
      <c r="FH36" s="281">
        <v>4456</v>
      </c>
      <c r="FI36" s="281">
        <v>22299</v>
      </c>
      <c r="FJ36" s="55" t="s">
        <v>3403</v>
      </c>
      <c r="FK36" s="268">
        <v>26755</v>
      </c>
      <c r="FL36" s="268">
        <v>93</v>
      </c>
      <c r="FM36" s="268">
        <v>7491</v>
      </c>
      <c r="FN36" s="268">
        <v>7584</v>
      </c>
      <c r="FO36" s="268">
        <v>141</v>
      </c>
      <c r="FP36" s="268">
        <v>763</v>
      </c>
      <c r="FQ36" s="268">
        <v>904</v>
      </c>
      <c r="FR36" s="55" t="s">
        <v>3403</v>
      </c>
      <c r="FS36" s="268">
        <v>8488</v>
      </c>
      <c r="FT36" s="268">
        <v>5360</v>
      </c>
      <c r="FU36" s="268">
        <v>86610</v>
      </c>
      <c r="FV36" s="55" t="s">
        <v>3403</v>
      </c>
      <c r="FW36" s="55" t="s">
        <v>3403</v>
      </c>
      <c r="FX36" s="55" t="s">
        <v>3403</v>
      </c>
      <c r="FY36" s="55" t="s">
        <v>3403</v>
      </c>
      <c r="FZ36" s="55" t="s">
        <v>3403</v>
      </c>
      <c r="GA36" s="268">
        <v>35877</v>
      </c>
      <c r="GB36" s="268">
        <v>14440</v>
      </c>
      <c r="GC36" s="268">
        <v>50317</v>
      </c>
      <c r="GD36" s="268">
        <v>203587</v>
      </c>
      <c r="GE36" s="268">
        <v>1</v>
      </c>
      <c r="GF36" s="268">
        <v>0.80669999999999997</v>
      </c>
      <c r="GG36" s="268">
        <v>9.1270000000000004E-2</v>
      </c>
      <c r="GH36" s="268">
        <v>17.875340000000001</v>
      </c>
      <c r="GI36" s="268">
        <v>21.63008</v>
      </c>
      <c r="GJ36" s="268">
        <v>8.7246400000000008</v>
      </c>
      <c r="GK36" s="268">
        <v>369</v>
      </c>
      <c r="GL36" s="268">
        <v>6489</v>
      </c>
      <c r="GM36" s="55" t="s">
        <v>3403</v>
      </c>
      <c r="GN36" s="268">
        <v>107</v>
      </c>
      <c r="GO36" s="268">
        <v>69</v>
      </c>
      <c r="GP36" s="55" t="s">
        <v>3403</v>
      </c>
      <c r="GQ36" s="268">
        <v>246</v>
      </c>
      <c r="GR36" s="55" t="s">
        <v>3403</v>
      </c>
      <c r="GS36" s="268">
        <v>54</v>
      </c>
      <c r="GT36" s="55" t="s">
        <v>3403</v>
      </c>
      <c r="GU36" s="268">
        <v>369</v>
      </c>
      <c r="GV36" s="268">
        <v>602</v>
      </c>
      <c r="GW36" s="268">
        <v>0</v>
      </c>
      <c r="GX36" s="268">
        <v>602</v>
      </c>
      <c r="GY36" s="268">
        <v>673</v>
      </c>
      <c r="GZ36" s="268">
        <v>0</v>
      </c>
      <c r="HA36" s="268">
        <v>673</v>
      </c>
      <c r="HB36" s="268">
        <v>5214</v>
      </c>
      <c r="HC36" s="268">
        <v>107</v>
      </c>
      <c r="HD36" s="268">
        <v>5321</v>
      </c>
      <c r="HE36" s="268">
        <v>6596</v>
      </c>
      <c r="HF36" s="55" t="s">
        <v>3403</v>
      </c>
      <c r="HG36" s="55" t="s">
        <v>3403</v>
      </c>
      <c r="HH36" s="55" t="s">
        <v>3403</v>
      </c>
      <c r="HI36" s="55" t="s">
        <v>3403</v>
      </c>
      <c r="HJ36" s="55" t="s">
        <v>5026</v>
      </c>
      <c r="HK36" s="55" t="s">
        <v>5026</v>
      </c>
      <c r="HL36" s="268">
        <v>12690</v>
      </c>
      <c r="HM36" s="268">
        <v>3</v>
      </c>
      <c r="HN36" s="55" t="s">
        <v>3403</v>
      </c>
      <c r="HO36" s="268">
        <v>246</v>
      </c>
      <c r="HP36" s="268">
        <v>69</v>
      </c>
      <c r="HQ36" s="268">
        <v>345</v>
      </c>
      <c r="HR36" s="268">
        <v>13111</v>
      </c>
      <c r="HS36" s="268">
        <v>21</v>
      </c>
      <c r="HT36" s="268">
        <v>91</v>
      </c>
      <c r="HU36" s="268">
        <v>22</v>
      </c>
      <c r="HV36" s="268">
        <v>46</v>
      </c>
      <c r="HW36" s="268">
        <v>61369</v>
      </c>
      <c r="HX36" s="268">
        <v>4</v>
      </c>
      <c r="HY36" s="55" t="s">
        <v>3403</v>
      </c>
      <c r="HZ36" s="55" t="s">
        <v>3403</v>
      </c>
      <c r="IA36" s="55" t="s">
        <v>1689</v>
      </c>
      <c r="IB36" s="55" t="s">
        <v>2232</v>
      </c>
      <c r="IC36" s="55" t="s">
        <v>2349</v>
      </c>
      <c r="ID36" s="55" t="s">
        <v>3536</v>
      </c>
      <c r="IE36" s="55" t="s">
        <v>2307</v>
      </c>
      <c r="IF36" s="55" t="s">
        <v>2319</v>
      </c>
      <c r="IG36" s="55" t="s">
        <v>2349</v>
      </c>
      <c r="IH36" s="55" t="s">
        <v>3536</v>
      </c>
      <c r="II36" s="55" t="s">
        <v>4730</v>
      </c>
      <c r="IJ36" s="55" t="s">
        <v>2164</v>
      </c>
      <c r="IK36" s="55" t="s">
        <v>4731</v>
      </c>
      <c r="IL36" s="55" t="s">
        <v>4732</v>
      </c>
      <c r="IM36" s="55" t="s">
        <v>4733</v>
      </c>
      <c r="IN36" s="55" t="s">
        <v>4734</v>
      </c>
      <c r="IO36" s="268">
        <v>31653</v>
      </c>
      <c r="IP36" s="268">
        <v>17</v>
      </c>
      <c r="IQ36" s="55" t="s">
        <v>4735</v>
      </c>
      <c r="IR36" s="268">
        <v>7644</v>
      </c>
      <c r="IS36" s="268">
        <v>208</v>
      </c>
      <c r="IT36" s="55" t="s">
        <v>2134</v>
      </c>
      <c r="IU36" s="55" t="s">
        <v>180</v>
      </c>
      <c r="IV36" s="55" t="s">
        <v>2001</v>
      </c>
      <c r="IW36" s="55" t="s">
        <v>411</v>
      </c>
      <c r="IX36" s="268">
        <v>0</v>
      </c>
      <c r="IY36" s="55" t="s">
        <v>416</v>
      </c>
      <c r="IZ36" s="55" t="s">
        <v>1905</v>
      </c>
      <c r="JA36" s="55" t="s">
        <v>2276</v>
      </c>
      <c r="JB36" s="55" t="s">
        <v>503</v>
      </c>
      <c r="JC36" s="270">
        <v>10.179539999999999</v>
      </c>
      <c r="JD36" s="270">
        <v>6.8627599999999997</v>
      </c>
      <c r="JE36" s="270">
        <v>1.5458099999999999</v>
      </c>
      <c r="JF36" s="270">
        <v>17.521909999999998</v>
      </c>
      <c r="JG36" s="270">
        <v>11.81279</v>
      </c>
      <c r="JH36" s="270">
        <v>2.66079</v>
      </c>
      <c r="JI36" s="270">
        <v>4.3305800000000003</v>
      </c>
      <c r="JJ36" s="270">
        <v>2.9195600000000002</v>
      </c>
      <c r="JK36" s="270">
        <v>0.65761999999999998</v>
      </c>
      <c r="JL36" s="270">
        <v>69.475970000000004</v>
      </c>
      <c r="JM36" s="270">
        <v>46.838769999999997</v>
      </c>
      <c r="JN36" s="270">
        <v>10.550280000000001</v>
      </c>
      <c r="JO36" s="270">
        <v>133.66434000000001</v>
      </c>
      <c r="JP36" s="270">
        <v>90.112799999999993</v>
      </c>
      <c r="JQ36" s="270">
        <v>20.297599999999999</v>
      </c>
      <c r="JR36" s="270">
        <v>15.791969999999999</v>
      </c>
      <c r="JS36" s="270">
        <v>10.646509999999999</v>
      </c>
      <c r="JT36" s="270">
        <v>2.3980899999999998</v>
      </c>
      <c r="JU36" s="268">
        <v>1.4923500000000001</v>
      </c>
      <c r="JV36" s="268">
        <v>3.5079400000000001</v>
      </c>
      <c r="JW36" s="268">
        <v>0.41735</v>
      </c>
      <c r="JX36" s="268">
        <v>1.80853</v>
      </c>
      <c r="JY36" s="268">
        <v>0.21865999999999999</v>
      </c>
      <c r="JZ36" s="268">
        <v>0.96196999999999999</v>
      </c>
      <c r="KA36" s="268">
        <v>0.86699999999999999</v>
      </c>
      <c r="KB36" s="268">
        <v>0.11365</v>
      </c>
      <c r="KC36" s="268">
        <v>3.6000000000000002E-4</v>
      </c>
      <c r="KD36" s="268">
        <v>1.57E-3</v>
      </c>
      <c r="KE36" s="268">
        <v>1.0574300000000001</v>
      </c>
      <c r="KF36" s="268">
        <v>1.0370000000000001E-2</v>
      </c>
      <c r="KG36" s="268">
        <v>9.1679999999999998E-2</v>
      </c>
      <c r="KH36" s="268">
        <v>685</v>
      </c>
      <c r="KI36" s="268">
        <v>3172</v>
      </c>
      <c r="KJ36" s="268">
        <v>3172</v>
      </c>
      <c r="KK36" s="268">
        <v>11004</v>
      </c>
      <c r="KL36" s="268">
        <v>50896</v>
      </c>
      <c r="KM36" s="268">
        <v>50896</v>
      </c>
      <c r="KN36" s="268">
        <v>21652</v>
      </c>
      <c r="KO36" s="268">
        <v>21652</v>
      </c>
      <c r="KP36" s="268">
        <v>0.48735000000000001</v>
      </c>
      <c r="KQ36" s="268">
        <v>4681</v>
      </c>
      <c r="KR36" s="268">
        <v>2.2507799999999998</v>
      </c>
      <c r="KS36" s="270">
        <v>1.9411400000000001</v>
      </c>
      <c r="KT36" s="270">
        <v>15.482839999999999</v>
      </c>
      <c r="KU36" s="270">
        <v>0</v>
      </c>
      <c r="KV36" s="270">
        <v>0.76409000000000005</v>
      </c>
      <c r="KW36" s="270">
        <v>18.18807</v>
      </c>
      <c r="KX36" s="270">
        <v>10.24164</v>
      </c>
      <c r="KY36" s="268">
        <v>3.0621900000000002</v>
      </c>
      <c r="KZ36" s="268">
        <v>0</v>
      </c>
      <c r="LA36" s="268">
        <v>3.7399999999999998E-3</v>
      </c>
      <c r="LB36" s="268">
        <v>0.63660000000000005</v>
      </c>
      <c r="LC36" s="268">
        <v>1.24E-3</v>
      </c>
      <c r="LD36" s="268">
        <v>7.9500000000000001E-2</v>
      </c>
      <c r="LE36" s="268">
        <v>0.36767</v>
      </c>
      <c r="LF36" s="268">
        <v>4.3126600000000002</v>
      </c>
      <c r="LG36" s="268">
        <v>2.0953499999999998</v>
      </c>
      <c r="LH36" s="268">
        <v>0.24984000000000001</v>
      </c>
      <c r="LI36" s="268">
        <v>734</v>
      </c>
      <c r="LJ36" s="268">
        <v>1.43093</v>
      </c>
      <c r="LK36" s="270">
        <v>2.64289</v>
      </c>
      <c r="LL36" s="268">
        <v>210</v>
      </c>
      <c r="LM36" s="268">
        <v>145</v>
      </c>
      <c r="LN36" s="270">
        <v>15.19143</v>
      </c>
      <c r="LO36" s="270">
        <v>2.3069000000000002</v>
      </c>
      <c r="LP36" s="270">
        <v>1.63002</v>
      </c>
      <c r="LQ36" s="268">
        <v>0.31877</v>
      </c>
      <c r="LR36" s="268">
        <v>6.8919999999999995E-2</v>
      </c>
      <c r="LS36" s="268">
        <v>0.28816999999999998</v>
      </c>
      <c r="LT36" s="268">
        <v>0</v>
      </c>
      <c r="LU36" s="268">
        <v>1</v>
      </c>
      <c r="LV36" s="268">
        <v>0.42542000000000002</v>
      </c>
      <c r="LW36" s="268">
        <v>1665</v>
      </c>
      <c r="LX36" s="268">
        <v>26.633569999999999</v>
      </c>
      <c r="LY36" s="268">
        <v>3915</v>
      </c>
      <c r="LZ36" s="268">
        <v>1.6601300000000001</v>
      </c>
      <c r="MA36" s="268">
        <v>11.33046</v>
      </c>
      <c r="MB36" s="268">
        <v>6.2330000000000003E-2</v>
      </c>
      <c r="MC36" s="268">
        <v>244</v>
      </c>
      <c r="MD36" s="268">
        <v>2.05192</v>
      </c>
      <c r="ME36" s="270">
        <v>0.65761999999999998</v>
      </c>
      <c r="MF36" s="268">
        <v>0.87292999999999998</v>
      </c>
      <c r="MG36" s="268">
        <v>13.171139999999999</v>
      </c>
      <c r="MH36" s="268">
        <v>1.72129</v>
      </c>
      <c r="MI36" s="270">
        <v>4.3305800000000003</v>
      </c>
      <c r="MJ36" s="268">
        <v>36.75</v>
      </c>
      <c r="MK36" s="270">
        <v>32128</v>
      </c>
      <c r="ML36" s="270">
        <v>25815</v>
      </c>
      <c r="MM36" s="268">
        <v>0.21360000000000001</v>
      </c>
      <c r="MN36" s="268">
        <v>1.45784</v>
      </c>
      <c r="MO36" s="268">
        <v>9.0870000000000006E-2</v>
      </c>
      <c r="MP36" s="268">
        <v>4.6179999999999999E-2</v>
      </c>
      <c r="MQ36" s="268">
        <v>0.31520999999999999</v>
      </c>
      <c r="MR36" s="268">
        <v>1.9650000000000001E-2</v>
      </c>
      <c r="MS36" s="269">
        <v>1</v>
      </c>
      <c r="MT36" s="269">
        <v>0.2162162</v>
      </c>
      <c r="MU36" s="269">
        <v>0.78378380000000003</v>
      </c>
      <c r="MV36" s="269">
        <v>0.19649920000000001</v>
      </c>
      <c r="MW36" s="269">
        <v>0.80350080000000002</v>
      </c>
      <c r="MX36" s="269">
        <v>0.15185499999999999</v>
      </c>
      <c r="MY36" s="269">
        <v>2.38791E-2</v>
      </c>
      <c r="MZ36" s="269">
        <v>0.13247429999999999</v>
      </c>
      <c r="NA36" s="269">
        <v>2.06771E-2</v>
      </c>
      <c r="NB36" s="269">
        <v>0.17397270000000001</v>
      </c>
      <c r="NC36" s="269">
        <v>0.1072988</v>
      </c>
      <c r="ND36" s="269">
        <v>0.54169800000000001</v>
      </c>
      <c r="NE36" s="269">
        <v>0.67417229999999995</v>
      </c>
      <c r="NF36" s="269">
        <v>0</v>
      </c>
      <c r="NG36" s="269">
        <v>0.85126329999999995</v>
      </c>
      <c r="NH36" s="269">
        <v>4.2010800000000001E-2</v>
      </c>
      <c r="NI36" s="269">
        <v>0.106726</v>
      </c>
      <c r="NJ36" s="270">
        <v>6313</v>
      </c>
      <c r="NK36" s="268">
        <v>4.0460900000000004</v>
      </c>
      <c r="NL36" s="268">
        <v>14509</v>
      </c>
      <c r="NM36" s="268">
        <v>14509</v>
      </c>
      <c r="NN36" s="268">
        <v>3137</v>
      </c>
      <c r="NO36" s="269">
        <v>0.70658710000000002</v>
      </c>
      <c r="NP36" s="269">
        <v>0.15724920000000001</v>
      </c>
      <c r="NQ36" s="269">
        <v>0.1361637</v>
      </c>
      <c r="NR36" s="268">
        <v>0.18135000000000001</v>
      </c>
      <c r="NS36" s="268">
        <v>0.74155000000000004</v>
      </c>
      <c r="NT36" s="268">
        <v>0.14571000000000001</v>
      </c>
      <c r="NU36" s="268">
        <v>4</v>
      </c>
      <c r="NV36" s="268">
        <v>0.91554000000000002</v>
      </c>
      <c r="NW36" s="268">
        <v>4</v>
      </c>
      <c r="NX36" s="268">
        <v>0.64690999999999999</v>
      </c>
      <c r="NY36" s="268">
        <v>9.8239999999999994E-2</v>
      </c>
      <c r="NZ36" s="268">
        <v>8.2049999999999998E-2</v>
      </c>
    </row>
    <row r="37" spans="1:390" ht="15" x14ac:dyDescent="0.25">
      <c r="A37" s="3" t="s">
        <v>2829</v>
      </c>
      <c r="B37" s="55" t="s">
        <v>4736</v>
      </c>
      <c r="C37" s="55" t="s">
        <v>4524</v>
      </c>
      <c r="D37" s="55" t="s">
        <v>4525</v>
      </c>
      <c r="E37" s="55" t="s">
        <v>3414</v>
      </c>
      <c r="F37" s="55" t="s">
        <v>4524</v>
      </c>
      <c r="G37" s="55" t="s">
        <v>2004</v>
      </c>
      <c r="H37" s="55" t="s">
        <v>448</v>
      </c>
      <c r="I37" s="55" t="s">
        <v>416</v>
      </c>
      <c r="J37" s="55" t="s">
        <v>496</v>
      </c>
      <c r="K37" s="55" t="s">
        <v>499</v>
      </c>
      <c r="L37" s="55" t="s">
        <v>4527</v>
      </c>
      <c r="M37" s="55" t="s">
        <v>508</v>
      </c>
      <c r="N37" s="55" t="s">
        <v>2303</v>
      </c>
      <c r="O37" s="268">
        <v>400188</v>
      </c>
      <c r="P37" s="55" t="s">
        <v>503</v>
      </c>
      <c r="Q37" s="268">
        <v>5182</v>
      </c>
      <c r="R37" s="268">
        <v>388</v>
      </c>
      <c r="S37" s="268">
        <v>18393</v>
      </c>
      <c r="T37" s="268">
        <v>190344</v>
      </c>
      <c r="U37" s="268">
        <v>894</v>
      </c>
      <c r="V37" s="268">
        <v>67</v>
      </c>
      <c r="W37" s="268">
        <v>674</v>
      </c>
      <c r="X37" s="268">
        <v>21838</v>
      </c>
      <c r="Y37" s="55" t="s">
        <v>2233</v>
      </c>
      <c r="Z37" s="55" t="s">
        <v>2350</v>
      </c>
      <c r="AA37" s="55" t="s">
        <v>3538</v>
      </c>
      <c r="AB37" s="55" t="s">
        <v>3539</v>
      </c>
      <c r="AC37" s="55" t="s">
        <v>2320</v>
      </c>
      <c r="AD37" s="55" t="s">
        <v>2350</v>
      </c>
      <c r="AE37" s="55" t="s">
        <v>3540</v>
      </c>
      <c r="AF37" s="55" t="s">
        <v>3541</v>
      </c>
      <c r="AG37" s="55" t="s">
        <v>2006</v>
      </c>
      <c r="AH37" s="268">
        <v>2</v>
      </c>
      <c r="AI37" s="55" t="s">
        <v>2135</v>
      </c>
      <c r="AJ37" s="55" t="s">
        <v>2165</v>
      </c>
      <c r="AK37" s="55" t="s">
        <v>2410</v>
      </c>
      <c r="AL37" s="55" t="s">
        <v>2483</v>
      </c>
      <c r="AM37" s="55" t="s">
        <v>2560</v>
      </c>
      <c r="AN37" s="55" t="s">
        <v>2633</v>
      </c>
      <c r="AO37" s="55" t="s">
        <v>4737</v>
      </c>
      <c r="AP37" s="55" t="s">
        <v>2699</v>
      </c>
      <c r="AQ37" s="55" t="s">
        <v>4738</v>
      </c>
      <c r="AR37" s="55" t="s">
        <v>2560</v>
      </c>
      <c r="AS37" s="55" t="s">
        <v>4739</v>
      </c>
      <c r="AT37" s="55" t="s">
        <v>1486</v>
      </c>
      <c r="AU37" s="55" t="s">
        <v>4529</v>
      </c>
      <c r="AV37" s="55" t="s">
        <v>4529</v>
      </c>
      <c r="AW37" s="55" t="s">
        <v>4529</v>
      </c>
      <c r="AX37" s="55" t="s">
        <v>4530</v>
      </c>
      <c r="AY37" s="55" t="s">
        <v>4531</v>
      </c>
      <c r="AZ37" s="55" t="s">
        <v>554</v>
      </c>
      <c r="BA37" s="55" t="s">
        <v>554</v>
      </c>
      <c r="BB37" s="268">
        <v>1</v>
      </c>
      <c r="BC37" s="268">
        <v>6</v>
      </c>
      <c r="BD37" s="268">
        <v>1</v>
      </c>
      <c r="BE37" s="268">
        <v>0</v>
      </c>
      <c r="BF37" s="268">
        <v>8</v>
      </c>
      <c r="BG37" s="55" t="s">
        <v>3403</v>
      </c>
      <c r="BH37" s="268">
        <v>25680</v>
      </c>
      <c r="BI37" s="268">
        <v>30</v>
      </c>
      <c r="BJ37" s="268">
        <v>0</v>
      </c>
      <c r="BK37" s="268">
        <v>30</v>
      </c>
      <c r="BL37" s="268">
        <v>60.5</v>
      </c>
      <c r="BM37" s="268">
        <v>90.5</v>
      </c>
      <c r="BN37" s="269">
        <v>0.3314917</v>
      </c>
      <c r="BO37" s="270">
        <v>106038</v>
      </c>
      <c r="BP37" s="55" t="s">
        <v>3403</v>
      </c>
      <c r="BQ37" s="55" t="s">
        <v>3421</v>
      </c>
      <c r="BR37" s="270">
        <v>35250</v>
      </c>
      <c r="BS37" s="270">
        <v>8.65</v>
      </c>
      <c r="BT37" s="270">
        <v>8.65</v>
      </c>
      <c r="BU37" s="270">
        <v>13.95</v>
      </c>
      <c r="BV37" s="270">
        <v>8344850</v>
      </c>
      <c r="BW37" s="270">
        <v>6449895</v>
      </c>
      <c r="BX37" s="270">
        <v>1356847</v>
      </c>
      <c r="BY37" s="270">
        <v>7806742</v>
      </c>
      <c r="BZ37" s="270">
        <v>310153</v>
      </c>
      <c r="CA37" s="270">
        <v>0</v>
      </c>
      <c r="CB37" s="270">
        <v>310153</v>
      </c>
      <c r="CC37" s="270">
        <v>0</v>
      </c>
      <c r="CD37" s="270">
        <v>0</v>
      </c>
      <c r="CE37" s="270">
        <v>0</v>
      </c>
      <c r="CF37" s="270">
        <v>227955</v>
      </c>
      <c r="CG37" s="272">
        <v>5.5603899999999998E-2</v>
      </c>
      <c r="CH37" s="270">
        <v>3878122</v>
      </c>
      <c r="CI37" s="270">
        <v>1361945</v>
      </c>
      <c r="CJ37" s="270">
        <v>5240067</v>
      </c>
      <c r="CK37" s="270">
        <v>604184</v>
      </c>
      <c r="CL37" s="270">
        <v>341812</v>
      </c>
      <c r="CM37" s="270">
        <v>164344</v>
      </c>
      <c r="CN37" s="270">
        <v>1110340</v>
      </c>
      <c r="CO37" s="270">
        <v>1236575</v>
      </c>
      <c r="CP37" s="270">
        <v>7586982</v>
      </c>
      <c r="CQ37" s="279">
        <v>464006</v>
      </c>
      <c r="CR37" s="270">
        <v>0</v>
      </c>
      <c r="CS37" s="270">
        <v>0</v>
      </c>
      <c r="CT37" s="270">
        <v>0</v>
      </c>
      <c r="CU37" s="270">
        <v>0</v>
      </c>
      <c r="CV37" s="270">
        <v>0</v>
      </c>
      <c r="CW37" s="270">
        <v>0</v>
      </c>
      <c r="CX37" s="288">
        <v>654123</v>
      </c>
      <c r="CY37" s="44">
        <v>123199</v>
      </c>
      <c r="CZ37" s="44">
        <v>179379</v>
      </c>
      <c r="DA37" s="44">
        <v>302578</v>
      </c>
      <c r="DB37" s="44">
        <v>120970</v>
      </c>
      <c r="DC37" s="44">
        <v>67984</v>
      </c>
      <c r="DD37" s="44">
        <v>188954</v>
      </c>
      <c r="DE37" s="44">
        <v>21946</v>
      </c>
      <c r="DF37" s="44">
        <v>2074</v>
      </c>
      <c r="DG37" s="44">
        <v>24020</v>
      </c>
      <c r="DH37" s="44">
        <v>515552</v>
      </c>
      <c r="DI37" s="55" t="s">
        <v>3403</v>
      </c>
      <c r="DJ37" s="268">
        <v>515552</v>
      </c>
      <c r="DK37" s="268">
        <v>1167</v>
      </c>
      <c r="DL37" s="268">
        <v>761</v>
      </c>
      <c r="DM37" s="268">
        <v>19645</v>
      </c>
      <c r="DN37" s="268">
        <v>37358</v>
      </c>
      <c r="DO37" s="268">
        <v>10400</v>
      </c>
      <c r="DP37" s="268">
        <v>17</v>
      </c>
      <c r="DQ37" s="268">
        <v>67</v>
      </c>
      <c r="DR37" s="268">
        <v>84</v>
      </c>
      <c r="DS37" s="268">
        <v>0</v>
      </c>
      <c r="DT37" s="268">
        <v>28215</v>
      </c>
      <c r="DU37" s="55" t="s">
        <v>3403</v>
      </c>
      <c r="DV37" s="268">
        <v>14117</v>
      </c>
      <c r="DW37" s="268">
        <v>11809</v>
      </c>
      <c r="DX37" s="268">
        <v>54141</v>
      </c>
      <c r="DY37" s="268">
        <v>1920</v>
      </c>
      <c r="DZ37" s="55" t="s">
        <v>3403</v>
      </c>
      <c r="EA37" s="268">
        <v>9608</v>
      </c>
      <c r="EB37" s="268">
        <v>2694</v>
      </c>
      <c r="EC37" s="268">
        <v>14222</v>
      </c>
      <c r="ED37" s="268">
        <v>563</v>
      </c>
      <c r="EE37" s="268">
        <v>230</v>
      </c>
      <c r="EF37" s="268">
        <v>0</v>
      </c>
      <c r="EG37" s="268">
        <v>793</v>
      </c>
      <c r="EH37" s="269">
        <v>5.8323899999999998E-2</v>
      </c>
      <c r="EI37" s="269">
        <v>1.1634E-3</v>
      </c>
      <c r="EJ37" s="269">
        <v>0.1057232</v>
      </c>
      <c r="EK37" s="269">
        <v>0</v>
      </c>
      <c r="EL37" s="269">
        <v>8.2768800000000003E-2</v>
      </c>
      <c r="EM37" s="269">
        <v>1.284E-4</v>
      </c>
      <c r="EN37" s="269">
        <v>0.78815760000000001</v>
      </c>
      <c r="EO37" s="269">
        <v>5.17747E-2</v>
      </c>
      <c r="EP37" s="269">
        <v>0.41278510000000002</v>
      </c>
      <c r="EQ37" s="268">
        <v>88</v>
      </c>
      <c r="ER37" s="281">
        <v>1728776</v>
      </c>
      <c r="ES37" s="281">
        <v>713613</v>
      </c>
      <c r="ET37" s="268">
        <v>344782</v>
      </c>
      <c r="EU37" s="268">
        <v>157623</v>
      </c>
      <c r="EV37" s="268">
        <v>502405</v>
      </c>
      <c r="EW37" s="268">
        <v>60824</v>
      </c>
      <c r="EX37" s="268">
        <v>1610</v>
      </c>
      <c r="EY37" s="268">
        <v>62434</v>
      </c>
      <c r="EZ37" s="268">
        <v>528880</v>
      </c>
      <c r="FA37" s="268">
        <v>122299</v>
      </c>
      <c r="FB37" s="268">
        <v>651179</v>
      </c>
      <c r="FC37" s="268">
        <v>1216018</v>
      </c>
      <c r="FD37" s="271">
        <v>1554592</v>
      </c>
      <c r="FE37" s="268">
        <v>0</v>
      </c>
      <c r="FF37" s="55" t="s">
        <v>3403</v>
      </c>
      <c r="FG37" s="268">
        <v>1216018</v>
      </c>
      <c r="FH37" s="281">
        <v>76942</v>
      </c>
      <c r="FI37" s="281">
        <v>279703</v>
      </c>
      <c r="FJ37" s="55" t="s">
        <v>3403</v>
      </c>
      <c r="FK37" s="268">
        <v>356645</v>
      </c>
      <c r="FL37" s="268">
        <v>793</v>
      </c>
      <c r="FM37" s="268">
        <v>111452</v>
      </c>
      <c r="FN37" s="268">
        <v>112245</v>
      </c>
      <c r="FO37" s="268">
        <v>91</v>
      </c>
      <c r="FP37" s="268">
        <v>44272</v>
      </c>
      <c r="FQ37" s="268">
        <v>44363</v>
      </c>
      <c r="FR37" s="268">
        <v>0</v>
      </c>
      <c r="FS37" s="268">
        <v>156608</v>
      </c>
      <c r="FT37" s="268">
        <v>121305</v>
      </c>
      <c r="FU37" s="268">
        <v>546723</v>
      </c>
      <c r="FV37" s="268">
        <v>1177824</v>
      </c>
      <c r="FW37" s="268">
        <v>3906</v>
      </c>
      <c r="FX37" s="268">
        <v>323</v>
      </c>
      <c r="FY37" s="268">
        <v>1017</v>
      </c>
      <c r="FZ37" s="268">
        <v>1</v>
      </c>
      <c r="GA37" s="268">
        <v>195369</v>
      </c>
      <c r="GB37" s="268">
        <v>54560</v>
      </c>
      <c r="GC37" s="268">
        <v>249929</v>
      </c>
      <c r="GD37" s="268">
        <v>3185136</v>
      </c>
      <c r="GE37" s="268">
        <v>1</v>
      </c>
      <c r="GF37" s="268">
        <v>0.77037999999999995</v>
      </c>
      <c r="GG37" s="268">
        <v>0.19117999999999999</v>
      </c>
      <c r="GH37" s="268">
        <v>22.7545</v>
      </c>
      <c r="GI37" s="268">
        <v>31.757580000000001</v>
      </c>
      <c r="GJ37" s="268">
        <v>11.674720000000001</v>
      </c>
      <c r="GK37" s="268">
        <v>3279</v>
      </c>
      <c r="GL37" s="268">
        <v>64546</v>
      </c>
      <c r="GM37" s="268">
        <v>607</v>
      </c>
      <c r="GN37" s="268">
        <v>23878</v>
      </c>
      <c r="GO37" s="268">
        <v>1366</v>
      </c>
      <c r="GP37" s="268">
        <v>82</v>
      </c>
      <c r="GQ37" s="268">
        <v>1638</v>
      </c>
      <c r="GR37" s="268">
        <v>507</v>
      </c>
      <c r="GS37" s="268">
        <v>275</v>
      </c>
      <c r="GT37" s="268">
        <v>18</v>
      </c>
      <c r="GU37" s="268">
        <v>3886</v>
      </c>
      <c r="GV37" s="268">
        <v>14561</v>
      </c>
      <c r="GW37" s="268">
        <v>2344</v>
      </c>
      <c r="GX37" s="268">
        <v>16905</v>
      </c>
      <c r="GY37" s="268">
        <v>3128</v>
      </c>
      <c r="GZ37" s="268">
        <v>271</v>
      </c>
      <c r="HA37" s="268">
        <v>3399</v>
      </c>
      <c r="HB37" s="268">
        <v>46857</v>
      </c>
      <c r="HC37" s="268">
        <v>21263</v>
      </c>
      <c r="HD37" s="268">
        <v>68120</v>
      </c>
      <c r="HE37" s="268">
        <v>88424</v>
      </c>
      <c r="HF37" s="268">
        <v>83</v>
      </c>
      <c r="HG37" s="268">
        <v>763</v>
      </c>
      <c r="HH37" s="268">
        <v>343</v>
      </c>
      <c r="HI37" s="268">
        <v>1275</v>
      </c>
      <c r="HJ37" s="268">
        <v>63258</v>
      </c>
      <c r="HK37" s="268">
        <v>497</v>
      </c>
      <c r="HL37" s="268">
        <v>277615</v>
      </c>
      <c r="HM37" s="268">
        <v>3</v>
      </c>
      <c r="HN37" s="268">
        <v>293</v>
      </c>
      <c r="HO37" s="268">
        <v>2145</v>
      </c>
      <c r="HP37" s="268">
        <v>1448</v>
      </c>
      <c r="HQ37" s="268">
        <v>7480</v>
      </c>
      <c r="HR37" s="268">
        <v>40721</v>
      </c>
      <c r="HS37" s="268">
        <v>605</v>
      </c>
      <c r="HT37" s="268">
        <v>323</v>
      </c>
      <c r="HU37" s="268">
        <v>113</v>
      </c>
      <c r="HV37" s="268">
        <v>253</v>
      </c>
      <c r="HW37" s="268">
        <v>587242</v>
      </c>
      <c r="HX37" s="268">
        <v>1</v>
      </c>
      <c r="HY37" s="268">
        <v>249825</v>
      </c>
      <c r="HZ37" s="55" t="s">
        <v>3403</v>
      </c>
      <c r="IA37" s="55" t="s">
        <v>2006</v>
      </c>
      <c r="IB37" s="55" t="s">
        <v>2233</v>
      </c>
      <c r="IC37" s="55" t="s">
        <v>2350</v>
      </c>
      <c r="ID37" s="55" t="s">
        <v>3538</v>
      </c>
      <c r="IE37" s="55" t="s">
        <v>3539</v>
      </c>
      <c r="IF37" s="55" t="s">
        <v>2320</v>
      </c>
      <c r="IG37" s="55" t="s">
        <v>2350</v>
      </c>
      <c r="IH37" s="55" t="s">
        <v>3540</v>
      </c>
      <c r="II37" s="55" t="s">
        <v>3541</v>
      </c>
      <c r="IJ37" s="55" t="s">
        <v>2165</v>
      </c>
      <c r="IK37" s="55" t="s">
        <v>4740</v>
      </c>
      <c r="IL37" s="55" t="s">
        <v>4741</v>
      </c>
      <c r="IM37" s="55" t="s">
        <v>2410</v>
      </c>
      <c r="IN37" s="55" t="s">
        <v>2633</v>
      </c>
      <c r="IO37" s="268">
        <v>162988</v>
      </c>
      <c r="IP37" s="268">
        <v>94.16</v>
      </c>
      <c r="IQ37" s="55" t="s">
        <v>4742</v>
      </c>
      <c r="IR37" s="268">
        <v>25680</v>
      </c>
      <c r="IS37" s="268">
        <v>382</v>
      </c>
      <c r="IT37" s="55" t="s">
        <v>2449</v>
      </c>
      <c r="IU37" s="55" t="s">
        <v>188</v>
      </c>
      <c r="IV37" s="55" t="s">
        <v>2004</v>
      </c>
      <c r="IW37" s="55" t="s">
        <v>411</v>
      </c>
      <c r="IX37" s="268">
        <v>0</v>
      </c>
      <c r="IY37" s="55" t="s">
        <v>415</v>
      </c>
      <c r="IZ37" s="55" t="s">
        <v>2276</v>
      </c>
      <c r="JA37" s="55" t="s">
        <v>2328</v>
      </c>
      <c r="JB37" s="55" t="s">
        <v>503</v>
      </c>
      <c r="JC37" s="270">
        <v>4.3886399999999997</v>
      </c>
      <c r="JD37" s="270">
        <v>3.0310800000000002</v>
      </c>
      <c r="JE37" s="270">
        <v>0.64227000000000001</v>
      </c>
      <c r="JF37" s="270">
        <v>30.356549999999999</v>
      </c>
      <c r="JG37" s="270">
        <v>20.96622</v>
      </c>
      <c r="JH37" s="270">
        <v>4.4426199999999998</v>
      </c>
      <c r="JI37" s="270">
        <v>2.3820000000000001</v>
      </c>
      <c r="JJ37" s="270">
        <v>1.64516</v>
      </c>
      <c r="JK37" s="270">
        <v>0.34860000000000002</v>
      </c>
      <c r="JL37" s="270">
        <v>27.329149999999998</v>
      </c>
      <c r="JM37" s="270">
        <v>18.875299999999999</v>
      </c>
      <c r="JN37" s="270">
        <v>3.9995699999999998</v>
      </c>
      <c r="JO37" s="270">
        <v>85.802289999999999</v>
      </c>
      <c r="JP37" s="270">
        <v>59.260689999999997</v>
      </c>
      <c r="JQ37" s="270">
        <v>12.557</v>
      </c>
      <c r="JR37" s="270">
        <v>10.631790000000001</v>
      </c>
      <c r="JS37" s="270">
        <v>7.3430099999999996</v>
      </c>
      <c r="JT37" s="270">
        <v>1.5559400000000001</v>
      </c>
      <c r="JU37" s="268">
        <v>4.3199100000000001</v>
      </c>
      <c r="JV37" s="268">
        <v>7.9591000000000003</v>
      </c>
      <c r="JW37" s="268">
        <v>2.42069</v>
      </c>
      <c r="JX37" s="268">
        <v>1.29237</v>
      </c>
      <c r="JY37" s="268">
        <v>0.69371000000000005</v>
      </c>
      <c r="JZ37" s="268">
        <v>1.7831900000000001</v>
      </c>
      <c r="KA37" s="268">
        <v>0.62453000000000003</v>
      </c>
      <c r="KB37" s="268">
        <v>0.22095999999999999</v>
      </c>
      <c r="KC37" s="268">
        <v>1.5100000000000001E-3</v>
      </c>
      <c r="KD37" s="268">
        <v>8.0999999999999996E-4</v>
      </c>
      <c r="KE37" s="268">
        <v>1.4674199999999999</v>
      </c>
      <c r="KF37" s="268">
        <v>4.224E-2</v>
      </c>
      <c r="KG37" s="268">
        <v>0.17022000000000001</v>
      </c>
      <c r="KH37" s="268">
        <v>3067</v>
      </c>
      <c r="KI37" s="268">
        <v>9253</v>
      </c>
      <c r="KJ37" s="268">
        <v>9253</v>
      </c>
      <c r="KK37" s="268">
        <v>35194</v>
      </c>
      <c r="KL37" s="268">
        <v>106171</v>
      </c>
      <c r="KM37" s="268">
        <v>106171</v>
      </c>
      <c r="KN37" s="268">
        <v>57625</v>
      </c>
      <c r="KO37" s="268">
        <v>57625</v>
      </c>
      <c r="KP37" s="268">
        <v>2.64289</v>
      </c>
      <c r="KQ37" s="268">
        <v>19102</v>
      </c>
      <c r="KR37" s="268">
        <v>9.1838899999999999</v>
      </c>
      <c r="KS37" s="270">
        <v>0.77502000000000004</v>
      </c>
      <c r="KT37" s="270">
        <v>19.50769</v>
      </c>
      <c r="KU37" s="270">
        <v>0</v>
      </c>
      <c r="KV37" s="270">
        <v>0.56962000000000002</v>
      </c>
      <c r="KW37" s="270">
        <v>20.852319999999999</v>
      </c>
      <c r="KX37" s="270">
        <v>13.094010000000001</v>
      </c>
      <c r="KY37" s="268">
        <v>1.6345400000000001</v>
      </c>
      <c r="KZ37" s="268">
        <v>0</v>
      </c>
      <c r="LA37" s="268">
        <v>1.9E-3</v>
      </c>
      <c r="LB37" s="268">
        <v>0.13528999999999999</v>
      </c>
      <c r="LC37" s="268">
        <v>2.1000000000000001E-4</v>
      </c>
      <c r="LD37" s="268">
        <v>0.12003</v>
      </c>
      <c r="LE37" s="268">
        <v>0.36209999999999998</v>
      </c>
      <c r="LF37" s="268">
        <v>3.0448599999999999</v>
      </c>
      <c r="LG37" s="268">
        <v>1.28827</v>
      </c>
      <c r="LH37" s="268">
        <v>0.15118000000000001</v>
      </c>
      <c r="LI37" s="268">
        <v>216</v>
      </c>
      <c r="LJ37" s="268">
        <v>0.33610000000000001</v>
      </c>
      <c r="LK37" s="270">
        <v>3.0899899999999998</v>
      </c>
      <c r="LL37" s="268">
        <v>135</v>
      </c>
      <c r="LM37" s="268">
        <v>152</v>
      </c>
      <c r="LN37" s="270">
        <v>18.958539999999999</v>
      </c>
      <c r="LO37" s="270">
        <v>2.7745500000000001</v>
      </c>
      <c r="LP37" s="270">
        <v>1.5097499999999999</v>
      </c>
      <c r="LQ37" s="268">
        <v>0.22614000000000001</v>
      </c>
      <c r="LR37" s="268">
        <v>7.4959999999999999E-2</v>
      </c>
      <c r="LS37" s="268">
        <v>0.24207000000000001</v>
      </c>
      <c r="LT37" s="268">
        <v>11</v>
      </c>
      <c r="LU37" s="268">
        <v>6</v>
      </c>
      <c r="LV37" s="268">
        <v>0.54276000000000002</v>
      </c>
      <c r="LW37" s="268">
        <v>33245</v>
      </c>
      <c r="LX37" s="268">
        <v>124.03178</v>
      </c>
      <c r="LY37" s="268">
        <v>61252</v>
      </c>
      <c r="LZ37" s="268">
        <v>10.810549999999999</v>
      </c>
      <c r="MA37" s="268">
        <v>67.319940000000003</v>
      </c>
      <c r="MB37" s="268">
        <v>8.7160000000000001E-2</v>
      </c>
      <c r="MC37" s="268">
        <v>5338</v>
      </c>
      <c r="MD37" s="268">
        <v>0.37836999999999998</v>
      </c>
      <c r="ME37" s="270">
        <v>0.34860000000000002</v>
      </c>
      <c r="MF37" s="268">
        <v>0.20537</v>
      </c>
      <c r="MG37" s="268">
        <v>6.4169799999999997</v>
      </c>
      <c r="MH37" s="268">
        <v>6.9170699999999998</v>
      </c>
      <c r="MI37" s="270">
        <v>2.3820000000000001</v>
      </c>
      <c r="MJ37" s="268">
        <v>61.73077</v>
      </c>
      <c r="MK37" s="270">
        <v>57901</v>
      </c>
      <c r="ML37" s="270">
        <v>42852</v>
      </c>
      <c r="MM37" s="268">
        <v>5.2350000000000001E-2</v>
      </c>
      <c r="MN37" s="268">
        <v>0.32599</v>
      </c>
      <c r="MO37" s="268">
        <v>2.8410000000000001E-2</v>
      </c>
      <c r="MP37" s="268">
        <v>1.7350000000000001E-2</v>
      </c>
      <c r="MQ37" s="268">
        <v>0.10806</v>
      </c>
      <c r="MR37" s="268">
        <v>9.4199999999999996E-3</v>
      </c>
      <c r="MS37" s="269">
        <v>1</v>
      </c>
      <c r="MT37" s="269">
        <v>0.3314917</v>
      </c>
      <c r="MU37" s="269">
        <v>0.66850830000000006</v>
      </c>
      <c r="MV37" s="269">
        <v>0.25990980000000002</v>
      </c>
      <c r="MW37" s="269">
        <v>0.74009020000000003</v>
      </c>
      <c r="MX37" s="269">
        <v>0.14634800000000001</v>
      </c>
      <c r="MY37" s="269">
        <v>4.5052399999999999E-2</v>
      </c>
      <c r="MZ37" s="269">
        <v>0.1795108</v>
      </c>
      <c r="NA37" s="269">
        <v>2.1661300000000001E-2</v>
      </c>
      <c r="NB37" s="269">
        <v>0.1629864</v>
      </c>
      <c r="NC37" s="269">
        <v>7.9634300000000005E-2</v>
      </c>
      <c r="ND37" s="269">
        <v>0.51115480000000002</v>
      </c>
      <c r="NE37" s="269">
        <v>0.69066550000000004</v>
      </c>
      <c r="NF37" s="269">
        <v>0</v>
      </c>
      <c r="NG37" s="269">
        <v>0.93551620000000002</v>
      </c>
      <c r="NH37" s="269">
        <v>2.7316799999999999E-2</v>
      </c>
      <c r="NI37" s="269">
        <v>3.7166999999999999E-2</v>
      </c>
      <c r="NJ37" s="270">
        <v>15049</v>
      </c>
      <c r="NK37" s="268">
        <v>12.744160000000001</v>
      </c>
      <c r="NL37" s="268">
        <v>13339</v>
      </c>
      <c r="NM37" s="268">
        <v>13339</v>
      </c>
      <c r="NN37" s="268">
        <v>4421</v>
      </c>
      <c r="NO37" s="269">
        <v>0.54414320000000005</v>
      </c>
      <c r="NP37" s="269">
        <v>0.30784440000000002</v>
      </c>
      <c r="NQ37" s="269">
        <v>0.14801230000000001</v>
      </c>
      <c r="NR37" s="268">
        <v>0.44578000000000001</v>
      </c>
      <c r="NS37" s="268">
        <v>1.2693399999999999</v>
      </c>
      <c r="NT37" s="268">
        <v>0.32990999999999998</v>
      </c>
      <c r="NU37" s="268">
        <v>5</v>
      </c>
      <c r="NV37" s="268">
        <v>2.8613400000000002</v>
      </c>
      <c r="NW37" s="268">
        <v>10</v>
      </c>
      <c r="NX37" s="268">
        <v>1.55698</v>
      </c>
      <c r="NY37" s="268">
        <v>0.22786000000000001</v>
      </c>
      <c r="NZ37" s="268">
        <v>0.20716999999999999</v>
      </c>
    </row>
    <row r="38" spans="1:390" s="267" customFormat="1" ht="15" x14ac:dyDescent="0.25">
      <c r="A38" s="3" t="s">
        <v>2830</v>
      </c>
      <c r="B38" s="55" t="s">
        <v>4748</v>
      </c>
      <c r="C38" s="55" t="s">
        <v>4524</v>
      </c>
      <c r="D38" s="55" t="s">
        <v>4525</v>
      </c>
      <c r="E38" s="55" t="s">
        <v>3414</v>
      </c>
      <c r="F38" s="55" t="s">
        <v>4524</v>
      </c>
      <c r="G38" s="55" t="s">
        <v>2010</v>
      </c>
      <c r="H38" s="55" t="s">
        <v>450</v>
      </c>
      <c r="I38" s="55" t="s">
        <v>416</v>
      </c>
      <c r="J38" s="55" t="s">
        <v>493</v>
      </c>
      <c r="K38" s="55" t="s">
        <v>499</v>
      </c>
      <c r="L38" s="55" t="s">
        <v>4527</v>
      </c>
      <c r="M38" s="55" t="s">
        <v>508</v>
      </c>
      <c r="N38" s="55" t="s">
        <v>2303</v>
      </c>
      <c r="O38" s="281">
        <v>38617</v>
      </c>
      <c r="P38" s="55" t="s">
        <v>503</v>
      </c>
      <c r="Q38" s="281">
        <v>315</v>
      </c>
      <c r="R38" s="281">
        <v>169</v>
      </c>
      <c r="S38" s="281">
        <v>134</v>
      </c>
      <c r="T38" s="281">
        <v>1920</v>
      </c>
      <c r="U38" s="281">
        <v>5</v>
      </c>
      <c r="V38" s="281">
        <v>5</v>
      </c>
      <c r="W38" s="281">
        <v>18</v>
      </c>
      <c r="X38" s="281">
        <v>20</v>
      </c>
      <c r="Y38" s="55" t="s">
        <v>2235</v>
      </c>
      <c r="Z38" s="55" t="s">
        <v>2167</v>
      </c>
      <c r="AA38" s="55" t="s">
        <v>3545</v>
      </c>
      <c r="AB38" s="55" t="s">
        <v>2308</v>
      </c>
      <c r="AC38" s="55" t="s">
        <v>2321</v>
      </c>
      <c r="AD38" s="55" t="s">
        <v>2167</v>
      </c>
      <c r="AE38" s="55" t="s">
        <v>3545</v>
      </c>
      <c r="AF38" s="55" t="s">
        <v>2308</v>
      </c>
      <c r="AG38" s="55" t="s">
        <v>2012</v>
      </c>
      <c r="AH38" s="281">
        <v>1</v>
      </c>
      <c r="AI38" s="55" t="s">
        <v>2135</v>
      </c>
      <c r="AJ38" s="55" t="s">
        <v>2167</v>
      </c>
      <c r="AK38" s="55" t="s">
        <v>2412</v>
      </c>
      <c r="AL38" s="55" t="s">
        <v>2485</v>
      </c>
      <c r="AM38" s="55" t="s">
        <v>2562</v>
      </c>
      <c r="AN38" s="55" t="s">
        <v>2635</v>
      </c>
      <c r="AO38" s="55" t="s">
        <v>2412</v>
      </c>
      <c r="AP38" s="55" t="s">
        <v>2694</v>
      </c>
      <c r="AQ38" s="55" t="s">
        <v>2485</v>
      </c>
      <c r="AR38" s="55" t="s">
        <v>2562</v>
      </c>
      <c r="AS38" s="55" t="s">
        <v>2635</v>
      </c>
      <c r="AT38" s="55" t="s">
        <v>3546</v>
      </c>
      <c r="AU38" s="55" t="s">
        <v>4529</v>
      </c>
      <c r="AV38" s="55" t="s">
        <v>4529</v>
      </c>
      <c r="AW38" s="55" t="s">
        <v>4529</v>
      </c>
      <c r="AX38" s="55" t="s">
        <v>4530</v>
      </c>
      <c r="AY38" s="55" t="s">
        <v>4531</v>
      </c>
      <c r="AZ38" s="55" t="s">
        <v>554</v>
      </c>
      <c r="BA38" s="55" t="s">
        <v>554</v>
      </c>
      <c r="BB38" s="281">
        <v>1</v>
      </c>
      <c r="BC38" s="281">
        <v>4</v>
      </c>
      <c r="BD38" s="281">
        <v>0</v>
      </c>
      <c r="BE38" s="281">
        <v>1</v>
      </c>
      <c r="BF38" s="281">
        <v>6</v>
      </c>
      <c r="BG38" s="55" t="s">
        <v>3403</v>
      </c>
      <c r="BH38" s="281">
        <v>12454</v>
      </c>
      <c r="BI38" s="281">
        <v>1</v>
      </c>
      <c r="BJ38" s="281">
        <v>0</v>
      </c>
      <c r="BK38" s="281">
        <v>1</v>
      </c>
      <c r="BL38" s="281">
        <v>10</v>
      </c>
      <c r="BM38" s="281">
        <v>11</v>
      </c>
      <c r="BN38" s="340">
        <v>9.0909100000000007E-2</v>
      </c>
      <c r="BO38" s="279">
        <v>62583</v>
      </c>
      <c r="BP38" s="55" t="s">
        <v>3547</v>
      </c>
      <c r="BQ38" s="55" t="s">
        <v>3548</v>
      </c>
      <c r="BR38" s="279">
        <v>50668</v>
      </c>
      <c r="BS38" s="279">
        <v>13.96</v>
      </c>
      <c r="BT38" s="279">
        <v>12.95</v>
      </c>
      <c r="BU38" s="279">
        <v>11.73</v>
      </c>
      <c r="BV38" s="279">
        <v>588966</v>
      </c>
      <c r="BW38" s="279">
        <v>0</v>
      </c>
      <c r="BX38" s="279">
        <v>480930</v>
      </c>
      <c r="BY38" s="279">
        <v>480930</v>
      </c>
      <c r="BZ38" s="279">
        <v>98312</v>
      </c>
      <c r="CA38" s="279">
        <v>0</v>
      </c>
      <c r="CB38" s="279">
        <v>98312</v>
      </c>
      <c r="CC38" s="279">
        <v>0</v>
      </c>
      <c r="CD38" s="279">
        <v>0</v>
      </c>
      <c r="CE38" s="279">
        <v>0</v>
      </c>
      <c r="CF38" s="279">
        <v>9724</v>
      </c>
      <c r="CG38" s="340">
        <v>2.9521200000000001E-2</v>
      </c>
      <c r="CH38" s="279">
        <v>361331</v>
      </c>
      <c r="CI38" s="279">
        <v>125028</v>
      </c>
      <c r="CJ38" s="279">
        <v>486359</v>
      </c>
      <c r="CK38" s="279">
        <v>15322</v>
      </c>
      <c r="CL38" s="279">
        <v>0</v>
      </c>
      <c r="CM38" s="279">
        <v>0</v>
      </c>
      <c r="CN38" s="279">
        <v>15322</v>
      </c>
      <c r="CO38" s="279">
        <v>69898</v>
      </c>
      <c r="CP38" s="279">
        <v>571579</v>
      </c>
      <c r="CQ38" s="279">
        <v>17387</v>
      </c>
      <c r="CR38" s="279">
        <v>8760</v>
      </c>
      <c r="CS38" s="279">
        <v>0</v>
      </c>
      <c r="CT38" s="279">
        <v>0</v>
      </c>
      <c r="CU38" s="279">
        <v>0</v>
      </c>
      <c r="CV38" s="279">
        <v>8760</v>
      </c>
      <c r="CW38" s="279">
        <v>5821</v>
      </c>
      <c r="CX38" s="291">
        <v>130825</v>
      </c>
      <c r="CY38" s="291">
        <v>39891</v>
      </c>
      <c r="CZ38" s="291">
        <v>27382</v>
      </c>
      <c r="DA38" s="291">
        <v>67273</v>
      </c>
      <c r="DB38" s="291">
        <v>14339</v>
      </c>
      <c r="DC38" s="291">
        <v>11587</v>
      </c>
      <c r="DD38" s="291">
        <v>25926</v>
      </c>
      <c r="DE38" s="291" t="s">
        <v>3403</v>
      </c>
      <c r="DF38" s="291" t="s">
        <v>3403</v>
      </c>
      <c r="DG38" s="291" t="s">
        <v>3403</v>
      </c>
      <c r="DH38" s="291">
        <v>93199</v>
      </c>
      <c r="DI38" s="55" t="s">
        <v>3403</v>
      </c>
      <c r="DJ38" s="281">
        <v>93199</v>
      </c>
      <c r="DK38" s="281">
        <v>2500</v>
      </c>
      <c r="DL38" s="281">
        <v>62</v>
      </c>
      <c r="DM38" s="281">
        <v>799</v>
      </c>
      <c r="DN38" s="281">
        <v>0</v>
      </c>
      <c r="DO38" s="281">
        <v>3500</v>
      </c>
      <c r="DP38" s="281">
        <v>0</v>
      </c>
      <c r="DQ38" s="281">
        <v>67</v>
      </c>
      <c r="DR38" s="281">
        <v>67</v>
      </c>
      <c r="DS38" s="281">
        <v>0</v>
      </c>
      <c r="DT38" s="281">
        <v>28215</v>
      </c>
      <c r="DU38" s="55" t="s">
        <v>3403</v>
      </c>
      <c r="DV38" s="55" t="s">
        <v>3403</v>
      </c>
      <c r="DW38" s="281">
        <v>0</v>
      </c>
      <c r="DX38" s="281">
        <v>28215</v>
      </c>
      <c r="DY38" s="281">
        <v>1920</v>
      </c>
      <c r="DZ38" s="55" t="s">
        <v>3403</v>
      </c>
      <c r="EA38" s="55" t="s">
        <v>3403</v>
      </c>
      <c r="EB38" s="281">
        <v>0</v>
      </c>
      <c r="EC38" s="281">
        <v>1920</v>
      </c>
      <c r="ED38" s="281">
        <v>563</v>
      </c>
      <c r="EE38" s="55" t="s">
        <v>3403</v>
      </c>
      <c r="EF38" s="281">
        <v>0</v>
      </c>
      <c r="EG38" s="281">
        <v>563</v>
      </c>
      <c r="EH38" s="340">
        <v>4.3035E-3</v>
      </c>
      <c r="EI38" s="340">
        <v>4.7390000000000003E-4</v>
      </c>
      <c r="EJ38" s="340">
        <v>0.23464930000000001</v>
      </c>
      <c r="EK38" s="340">
        <v>0</v>
      </c>
      <c r="EL38" s="340">
        <v>0.21566979999999999</v>
      </c>
      <c r="EM38" s="340">
        <v>5.1210000000000003E-4</v>
      </c>
      <c r="EN38" s="340">
        <v>0.71239439999999998</v>
      </c>
      <c r="EO38" s="340">
        <v>2.07835E-2</v>
      </c>
      <c r="EP38" s="340">
        <v>9.9578799999999995E-2</v>
      </c>
      <c r="EQ38" s="281">
        <v>36</v>
      </c>
      <c r="ER38" s="281">
        <v>120377</v>
      </c>
      <c r="ES38" s="281">
        <v>11987</v>
      </c>
      <c r="ET38" s="281">
        <v>101247</v>
      </c>
      <c r="EU38" s="281">
        <v>6181</v>
      </c>
      <c r="EV38" s="281">
        <v>107428</v>
      </c>
      <c r="EW38" s="55" t="s">
        <v>3403</v>
      </c>
      <c r="EX38" s="55" t="s">
        <v>3403</v>
      </c>
      <c r="EY38" s="55" t="s">
        <v>3403</v>
      </c>
      <c r="EZ38" s="281">
        <v>9221</v>
      </c>
      <c r="FA38" s="281">
        <v>2766</v>
      </c>
      <c r="FB38" s="281">
        <v>11987</v>
      </c>
      <c r="FC38" s="281">
        <v>119415</v>
      </c>
      <c r="FD38" s="281">
        <v>120360</v>
      </c>
      <c r="FE38" s="281">
        <v>372</v>
      </c>
      <c r="FF38" s="55" t="s">
        <v>3403</v>
      </c>
      <c r="FG38" s="281">
        <v>119787</v>
      </c>
      <c r="FH38" s="281">
        <v>573</v>
      </c>
      <c r="FI38" s="281">
        <v>0</v>
      </c>
      <c r="FJ38" s="55" t="s">
        <v>3403</v>
      </c>
      <c r="FK38" s="281">
        <v>573</v>
      </c>
      <c r="FL38" s="281">
        <v>17</v>
      </c>
      <c r="FM38" s="281">
        <v>0</v>
      </c>
      <c r="FN38" s="281">
        <v>17</v>
      </c>
      <c r="FO38" s="281">
        <v>0</v>
      </c>
      <c r="FP38" s="281">
        <v>0</v>
      </c>
      <c r="FQ38" s="281">
        <v>0</v>
      </c>
      <c r="FR38" s="55" t="s">
        <v>3403</v>
      </c>
      <c r="FS38" s="281">
        <v>17</v>
      </c>
      <c r="FT38" s="281">
        <v>573</v>
      </c>
      <c r="FU38" s="281">
        <v>17577</v>
      </c>
      <c r="FV38" s="281">
        <v>99197</v>
      </c>
      <c r="FW38" s="281">
        <v>3103</v>
      </c>
      <c r="FX38" s="281">
        <v>500</v>
      </c>
      <c r="FY38" s="281">
        <v>1000</v>
      </c>
      <c r="FZ38" s="281">
        <v>1</v>
      </c>
      <c r="GA38" s="281">
        <v>14448</v>
      </c>
      <c r="GB38" s="281">
        <v>5042</v>
      </c>
      <c r="GC38" s="281">
        <v>19490</v>
      </c>
      <c r="GD38" s="281">
        <v>71016</v>
      </c>
      <c r="GE38" s="281">
        <v>3</v>
      </c>
      <c r="GF38" s="281">
        <v>0.70633999999999997</v>
      </c>
      <c r="GG38" s="281">
        <v>0.29365999999999998</v>
      </c>
      <c r="GH38" s="281">
        <v>12.943490000000001</v>
      </c>
      <c r="GI38" s="281">
        <v>19.584209999999999</v>
      </c>
      <c r="GJ38" s="281">
        <v>7.2971700000000004</v>
      </c>
      <c r="GK38" s="281">
        <v>247</v>
      </c>
      <c r="GL38" s="281">
        <v>4051</v>
      </c>
      <c r="GM38" s="281">
        <v>160</v>
      </c>
      <c r="GN38" s="281">
        <v>1217</v>
      </c>
      <c r="GO38" s="281">
        <v>72</v>
      </c>
      <c r="GP38" s="281">
        <v>140</v>
      </c>
      <c r="GQ38" s="281">
        <v>170</v>
      </c>
      <c r="GR38" s="281">
        <v>20</v>
      </c>
      <c r="GS38" s="281">
        <v>5</v>
      </c>
      <c r="GT38" s="55" t="s">
        <v>3403</v>
      </c>
      <c r="GU38" s="281">
        <v>407</v>
      </c>
      <c r="GV38" s="281">
        <v>580</v>
      </c>
      <c r="GW38" s="281">
        <v>967</v>
      </c>
      <c r="GX38" s="281">
        <v>1547</v>
      </c>
      <c r="GY38" s="55" t="s">
        <v>3403</v>
      </c>
      <c r="GZ38" s="55" t="s">
        <v>3403</v>
      </c>
      <c r="HA38" s="55" t="s">
        <v>3403</v>
      </c>
      <c r="HB38" s="281">
        <v>3471</v>
      </c>
      <c r="HC38" s="281">
        <v>250</v>
      </c>
      <c r="HD38" s="281">
        <v>3721</v>
      </c>
      <c r="HE38" s="281">
        <v>5268</v>
      </c>
      <c r="HF38" s="55" t="s">
        <v>3403</v>
      </c>
      <c r="HG38" s="55" t="s">
        <v>3403</v>
      </c>
      <c r="HH38" s="55" t="s">
        <v>3403</v>
      </c>
      <c r="HI38" s="55" t="s">
        <v>3403</v>
      </c>
      <c r="HJ38" s="55" t="s">
        <v>5026</v>
      </c>
      <c r="HK38" s="55" t="s">
        <v>5026</v>
      </c>
      <c r="HL38" s="281">
        <v>28665</v>
      </c>
      <c r="HM38" s="281">
        <v>1</v>
      </c>
      <c r="HN38" s="55" t="s">
        <v>3403</v>
      </c>
      <c r="HO38" s="281">
        <v>190</v>
      </c>
      <c r="HP38" s="281">
        <v>212</v>
      </c>
      <c r="HQ38" s="281">
        <v>160</v>
      </c>
      <c r="HR38" s="281">
        <v>1217</v>
      </c>
      <c r="HS38" s="281">
        <v>1</v>
      </c>
      <c r="HT38" s="281">
        <v>28</v>
      </c>
      <c r="HU38" s="281">
        <v>17</v>
      </c>
      <c r="HV38" s="281">
        <v>55</v>
      </c>
      <c r="HW38" s="281">
        <v>35007</v>
      </c>
      <c r="HX38" s="281">
        <v>2</v>
      </c>
      <c r="HY38" s="281">
        <v>1301</v>
      </c>
      <c r="HZ38" s="281">
        <v>1204</v>
      </c>
      <c r="IA38" s="55" t="s">
        <v>1701</v>
      </c>
      <c r="IB38" s="55" t="s">
        <v>2235</v>
      </c>
      <c r="IC38" s="55" t="s">
        <v>2167</v>
      </c>
      <c r="ID38" s="55" t="s">
        <v>3545</v>
      </c>
      <c r="IE38" s="55" t="s">
        <v>2308</v>
      </c>
      <c r="IF38" s="55" t="s">
        <v>2321</v>
      </c>
      <c r="IG38" s="55" t="s">
        <v>2167</v>
      </c>
      <c r="IH38" s="55" t="s">
        <v>3545</v>
      </c>
      <c r="II38" s="55" t="s">
        <v>1404</v>
      </c>
      <c r="IJ38" s="55" t="s">
        <v>2167</v>
      </c>
      <c r="IK38" s="55" t="s">
        <v>4749</v>
      </c>
      <c r="IL38" s="55" t="s">
        <v>4750</v>
      </c>
      <c r="IM38" s="55" t="s">
        <v>521</v>
      </c>
      <c r="IN38" s="55" t="s">
        <v>542</v>
      </c>
      <c r="IO38" s="281">
        <v>25910</v>
      </c>
      <c r="IP38" s="281">
        <v>11.5</v>
      </c>
      <c r="IQ38" s="55" t="s">
        <v>4751</v>
      </c>
      <c r="IR38" s="281">
        <v>12454</v>
      </c>
      <c r="IS38" s="281">
        <v>310</v>
      </c>
      <c r="IT38" s="55" t="s">
        <v>2134</v>
      </c>
      <c r="IU38" s="55" t="s">
        <v>193</v>
      </c>
      <c r="IV38" s="55" t="s">
        <v>2010</v>
      </c>
      <c r="IW38" s="55" t="s">
        <v>411</v>
      </c>
      <c r="IX38" s="281">
        <v>1</v>
      </c>
      <c r="IY38" s="55" t="s">
        <v>416</v>
      </c>
      <c r="IZ38" s="55" t="s">
        <v>2311</v>
      </c>
      <c r="JA38" s="55" t="s">
        <v>2199</v>
      </c>
      <c r="JB38" s="55" t="s">
        <v>503</v>
      </c>
      <c r="JC38" s="279">
        <v>4.74824</v>
      </c>
      <c r="JD38" s="279">
        <v>4.0403000000000002</v>
      </c>
      <c r="JE38" s="279">
        <v>0.12728</v>
      </c>
      <c r="JF38" s="279">
        <v>29.326779999999999</v>
      </c>
      <c r="JG38" s="279">
        <v>24.954280000000001</v>
      </c>
      <c r="JH38" s="279">
        <v>0.78615000000000002</v>
      </c>
      <c r="JI38" s="279">
        <v>8.0485900000000008</v>
      </c>
      <c r="JJ38" s="279">
        <v>6.8485800000000001</v>
      </c>
      <c r="JK38" s="279">
        <v>0.21575</v>
      </c>
      <c r="JL38" s="279">
        <v>19.939959999999999</v>
      </c>
      <c r="JM38" s="279">
        <v>16.966999999999999</v>
      </c>
      <c r="JN38" s="279">
        <v>0.53452</v>
      </c>
      <c r="JO38" s="279">
        <v>108.50019</v>
      </c>
      <c r="JP38" s="279">
        <v>92.323269999999994</v>
      </c>
      <c r="JQ38" s="279">
        <v>2.9085000000000001</v>
      </c>
      <c r="JR38" s="279">
        <v>47.683239999999998</v>
      </c>
      <c r="JS38" s="279">
        <v>40.573869999999999</v>
      </c>
      <c r="JT38" s="279">
        <v>1.2782199999999999</v>
      </c>
      <c r="JU38" s="281">
        <v>3.1172</v>
      </c>
      <c r="JV38" s="281">
        <v>1.8389800000000001</v>
      </c>
      <c r="JW38" s="281">
        <v>5.1310000000000001E-2</v>
      </c>
      <c r="JX38" s="281">
        <v>1.4366300000000001</v>
      </c>
      <c r="JY38" s="281">
        <v>0.74229000000000001</v>
      </c>
      <c r="JZ38" s="281">
        <v>0.31041000000000002</v>
      </c>
      <c r="KA38" s="281">
        <v>0.50470000000000004</v>
      </c>
      <c r="KB38" s="281">
        <v>0.13642000000000001</v>
      </c>
      <c r="KC38" s="281">
        <v>3.0000000000000001E-5</v>
      </c>
      <c r="KD38" s="281">
        <v>7.2999999999999996E-4</v>
      </c>
      <c r="KE38" s="281">
        <v>0.90651999999999999</v>
      </c>
      <c r="KF38" s="281">
        <v>4.0059999999999998E-2</v>
      </c>
      <c r="KG38" s="281">
        <v>9.6360000000000001E-2</v>
      </c>
      <c r="KH38" s="281">
        <v>2605</v>
      </c>
      <c r="KI38" s="281">
        <v>28665</v>
      </c>
      <c r="KJ38" s="281">
        <v>28665</v>
      </c>
      <c r="KK38" s="281">
        <v>6456</v>
      </c>
      <c r="KL38" s="281">
        <v>71016</v>
      </c>
      <c r="KM38" s="281">
        <v>71016</v>
      </c>
      <c r="KN38" s="281">
        <v>120377</v>
      </c>
      <c r="KO38" s="281">
        <v>120377</v>
      </c>
      <c r="KP38" s="281">
        <v>0.92013999999999996</v>
      </c>
      <c r="KQ38" s="281">
        <v>10943</v>
      </c>
      <c r="KR38" s="281">
        <v>5.2612300000000003</v>
      </c>
      <c r="KS38" s="279">
        <v>2.54582</v>
      </c>
      <c r="KT38" s="279">
        <v>12.45384</v>
      </c>
      <c r="KU38" s="279">
        <v>0</v>
      </c>
      <c r="KV38" s="279">
        <v>0.25180999999999998</v>
      </c>
      <c r="KW38" s="279">
        <v>15.251469999999999</v>
      </c>
      <c r="KX38" s="279">
        <v>12.594429999999999</v>
      </c>
      <c r="KY38" s="281">
        <v>3.3877600000000001</v>
      </c>
      <c r="KZ38" s="281">
        <v>0</v>
      </c>
      <c r="LA38" s="281">
        <v>1.6100000000000001E-3</v>
      </c>
      <c r="LB38" s="281">
        <v>0.73063999999999996</v>
      </c>
      <c r="LC38" s="281">
        <v>1.73E-3</v>
      </c>
      <c r="LD38" s="281">
        <v>5.1310000000000001E-2</v>
      </c>
      <c r="LE38" s="281">
        <v>0.56438999999999995</v>
      </c>
      <c r="LF38" s="281">
        <v>3.1811199999999999</v>
      </c>
      <c r="LG38" s="281">
        <v>2.4134199999999999</v>
      </c>
      <c r="LH38" s="281">
        <v>0.25895000000000001</v>
      </c>
      <c r="LI38" s="281">
        <v>1447</v>
      </c>
      <c r="LJ38" s="281">
        <v>3.4376600000000002</v>
      </c>
      <c r="LK38" s="279">
        <v>1.81003</v>
      </c>
      <c r="LL38" s="281">
        <v>139</v>
      </c>
      <c r="LM38" s="281">
        <v>28</v>
      </c>
      <c r="LN38" s="279">
        <v>14.80123</v>
      </c>
      <c r="LO38" s="279">
        <v>0.39677000000000001</v>
      </c>
      <c r="LP38" s="279">
        <v>0.39677000000000001</v>
      </c>
      <c r="LQ38" s="281">
        <v>0.28484999999999999</v>
      </c>
      <c r="LR38" s="281">
        <v>2.5899999999999999E-2</v>
      </c>
      <c r="LS38" s="281">
        <v>0.51307999999999998</v>
      </c>
      <c r="LT38" s="281">
        <v>0</v>
      </c>
      <c r="LU38" s="281">
        <v>0</v>
      </c>
      <c r="LV38" s="281">
        <v>1.6950700000000001</v>
      </c>
      <c r="LW38" s="281">
        <v>2314</v>
      </c>
      <c r="LX38" s="281">
        <v>5.7022599999999999</v>
      </c>
      <c r="LY38" s="281">
        <v>1365</v>
      </c>
      <c r="LZ38" s="281">
        <v>2.3016700000000001</v>
      </c>
      <c r="MA38" s="281">
        <v>9.6657299999999999</v>
      </c>
      <c r="MB38" s="281">
        <v>0.40364</v>
      </c>
      <c r="MC38" s="281">
        <v>551</v>
      </c>
      <c r="MD38" s="281">
        <v>1.0867899999999999</v>
      </c>
      <c r="ME38" s="279">
        <v>0.21575</v>
      </c>
      <c r="MF38" s="281">
        <v>1.84219</v>
      </c>
      <c r="MG38" s="281">
        <v>32.250050000000002</v>
      </c>
      <c r="MH38" s="281">
        <v>6.1763500000000002</v>
      </c>
      <c r="MI38" s="279">
        <v>8.0485900000000008</v>
      </c>
      <c r="MJ38" s="281">
        <v>39.916670000000003</v>
      </c>
      <c r="MK38" s="279">
        <v>44214</v>
      </c>
      <c r="ML38" s="279">
        <v>32848</v>
      </c>
      <c r="MM38" s="281">
        <v>9.1380000000000003E-2</v>
      </c>
      <c r="MN38" s="281">
        <v>0.38374000000000003</v>
      </c>
      <c r="MO38" s="281">
        <v>0.15489</v>
      </c>
      <c r="MP38" s="281">
        <v>8.3099999999999997E-3</v>
      </c>
      <c r="MQ38" s="281">
        <v>3.4889999999999997E-2</v>
      </c>
      <c r="MR38" s="281">
        <v>1.4080000000000001E-2</v>
      </c>
      <c r="MS38" s="340">
        <v>1</v>
      </c>
      <c r="MT38" s="340">
        <v>9.0909100000000007E-2</v>
      </c>
      <c r="MU38" s="340">
        <v>0.90909090000000004</v>
      </c>
      <c r="MV38" s="340">
        <v>0.2570694</v>
      </c>
      <c r="MW38" s="340">
        <v>0.7429306</v>
      </c>
      <c r="MX38" s="340">
        <v>2.6806400000000001E-2</v>
      </c>
      <c r="MY38" s="340">
        <v>0</v>
      </c>
      <c r="MZ38" s="340">
        <v>0.2187414</v>
      </c>
      <c r="NA38" s="340">
        <v>0</v>
      </c>
      <c r="NB38" s="340">
        <v>0.1222893</v>
      </c>
      <c r="NC38" s="340">
        <v>2.6806400000000001E-2</v>
      </c>
      <c r="ND38" s="340">
        <v>0.63216280000000002</v>
      </c>
      <c r="NE38" s="340">
        <v>0.8509042</v>
      </c>
      <c r="NF38" s="340">
        <v>0</v>
      </c>
      <c r="NG38" s="340">
        <v>0.81656669999999998</v>
      </c>
      <c r="NH38" s="340">
        <v>1.6510299999999999E-2</v>
      </c>
      <c r="NI38" s="340">
        <v>0.16692299999999999</v>
      </c>
      <c r="NJ38" s="279">
        <v>11366</v>
      </c>
      <c r="NK38" s="281">
        <v>3.64371</v>
      </c>
      <c r="NL38" s="281">
        <v>38617</v>
      </c>
      <c r="NM38" s="281">
        <v>38617</v>
      </c>
      <c r="NN38" s="281">
        <v>3510</v>
      </c>
      <c r="NO38" s="340">
        <v>1</v>
      </c>
      <c r="NP38" s="340">
        <v>0</v>
      </c>
      <c r="NQ38" s="340">
        <v>0</v>
      </c>
      <c r="NR38" s="281">
        <v>0.33315</v>
      </c>
      <c r="NS38" s="281">
        <v>0.96279999999999999</v>
      </c>
      <c r="NT38" s="281">
        <v>0.24751000000000001</v>
      </c>
      <c r="NU38" s="281">
        <v>0</v>
      </c>
      <c r="NV38" s="281">
        <v>7.8564800000000004</v>
      </c>
      <c r="NW38" s="281">
        <v>0</v>
      </c>
      <c r="NX38" s="281">
        <v>7.8564800000000004</v>
      </c>
      <c r="NY38" s="281">
        <v>0.21060000000000001</v>
      </c>
      <c r="NZ38" s="281">
        <v>0.20438999999999999</v>
      </c>
    </row>
    <row r="39" spans="1:390" ht="15" x14ac:dyDescent="0.25">
      <c r="A39" s="3" t="s">
        <v>2831</v>
      </c>
      <c r="B39" s="55" t="s">
        <v>4752</v>
      </c>
      <c r="C39" s="55" t="s">
        <v>4524</v>
      </c>
      <c r="D39" s="55" t="s">
        <v>4525</v>
      </c>
      <c r="E39" s="55" t="s">
        <v>3414</v>
      </c>
      <c r="F39" s="55" t="s">
        <v>4524</v>
      </c>
      <c r="G39" s="55" t="s">
        <v>2013</v>
      </c>
      <c r="H39" s="55" t="s">
        <v>451</v>
      </c>
      <c r="I39" s="55" t="s">
        <v>416</v>
      </c>
      <c r="J39" s="55" t="s">
        <v>493</v>
      </c>
      <c r="K39" s="55" t="s">
        <v>499</v>
      </c>
      <c r="L39" s="55" t="s">
        <v>4527</v>
      </c>
      <c r="M39" s="55" t="s">
        <v>505</v>
      </c>
      <c r="N39" s="55" t="s">
        <v>2303</v>
      </c>
      <c r="O39" s="268">
        <v>120900</v>
      </c>
      <c r="P39" s="55" t="s">
        <v>503</v>
      </c>
      <c r="Q39" s="268">
        <v>425</v>
      </c>
      <c r="R39" s="268">
        <v>104</v>
      </c>
      <c r="S39" s="268">
        <v>6592</v>
      </c>
      <c r="T39" s="268">
        <v>135650</v>
      </c>
      <c r="U39" s="268">
        <v>8</v>
      </c>
      <c r="V39" s="268">
        <v>13</v>
      </c>
      <c r="W39" s="268">
        <v>85</v>
      </c>
      <c r="X39" s="268">
        <v>6394</v>
      </c>
      <c r="Y39" s="55" t="s">
        <v>2236</v>
      </c>
      <c r="Z39" s="55" t="s">
        <v>2351</v>
      </c>
      <c r="AA39" s="55" t="s">
        <v>3549</v>
      </c>
      <c r="AB39" s="55" t="s">
        <v>3550</v>
      </c>
      <c r="AC39" s="55" t="s">
        <v>2322</v>
      </c>
      <c r="AD39" s="55" t="s">
        <v>2351</v>
      </c>
      <c r="AE39" s="55" t="s">
        <v>3549</v>
      </c>
      <c r="AF39" s="55" t="s">
        <v>3550</v>
      </c>
      <c r="AG39" s="55" t="s">
        <v>2015</v>
      </c>
      <c r="AH39" s="268">
        <v>2</v>
      </c>
      <c r="AI39" s="55" t="s">
        <v>2135</v>
      </c>
      <c r="AJ39" s="55" t="s">
        <v>2168</v>
      </c>
      <c r="AK39" s="55" t="s">
        <v>527</v>
      </c>
      <c r="AL39" s="55" t="s">
        <v>2486</v>
      </c>
      <c r="AM39" s="55" t="s">
        <v>2563</v>
      </c>
      <c r="AN39" s="55" t="s">
        <v>4753</v>
      </c>
      <c r="AO39" s="55" t="s">
        <v>2682</v>
      </c>
      <c r="AP39" s="55" t="s">
        <v>4754</v>
      </c>
      <c r="AQ39" s="55" t="s">
        <v>2486</v>
      </c>
      <c r="AR39" s="55" t="s">
        <v>2563</v>
      </c>
      <c r="AS39" s="55" t="s">
        <v>4755</v>
      </c>
      <c r="AT39" s="55" t="s">
        <v>1488</v>
      </c>
      <c r="AU39" s="55" t="s">
        <v>4529</v>
      </c>
      <c r="AV39" s="55" t="s">
        <v>4529</v>
      </c>
      <c r="AW39" s="55" t="s">
        <v>4529</v>
      </c>
      <c r="AX39" s="55" t="s">
        <v>4530</v>
      </c>
      <c r="AY39" s="55" t="s">
        <v>4531</v>
      </c>
      <c r="AZ39" s="55" t="s">
        <v>554</v>
      </c>
      <c r="BA39" s="55" t="s">
        <v>554</v>
      </c>
      <c r="BB39" s="268">
        <v>1</v>
      </c>
      <c r="BC39" s="268">
        <v>5</v>
      </c>
      <c r="BD39" s="268">
        <v>0</v>
      </c>
      <c r="BE39" s="268">
        <v>1</v>
      </c>
      <c r="BF39" s="268">
        <v>7</v>
      </c>
      <c r="BG39" s="55" t="s">
        <v>3403</v>
      </c>
      <c r="BH39" s="268">
        <v>11008</v>
      </c>
      <c r="BI39" s="268">
        <v>4</v>
      </c>
      <c r="BJ39" s="268">
        <v>1</v>
      </c>
      <c r="BK39" s="268">
        <v>5</v>
      </c>
      <c r="BL39" s="268">
        <v>19</v>
      </c>
      <c r="BM39" s="268">
        <v>24</v>
      </c>
      <c r="BN39" s="269">
        <v>0.1666667</v>
      </c>
      <c r="BO39" s="270">
        <v>55510</v>
      </c>
      <c r="BP39" s="55" t="s">
        <v>4756</v>
      </c>
      <c r="BQ39" s="55" t="s">
        <v>3414</v>
      </c>
      <c r="BR39" s="270">
        <v>36141</v>
      </c>
      <c r="BS39" s="270">
        <v>7.25</v>
      </c>
      <c r="BT39" s="270">
        <v>20.99</v>
      </c>
      <c r="BU39" s="270">
        <v>13.21</v>
      </c>
      <c r="BV39" s="270">
        <v>1447050</v>
      </c>
      <c r="BW39" s="270">
        <v>494669</v>
      </c>
      <c r="BX39" s="270">
        <v>766871</v>
      </c>
      <c r="BY39" s="270">
        <v>1261540</v>
      </c>
      <c r="BZ39" s="270">
        <v>154729</v>
      </c>
      <c r="CA39" s="270">
        <v>0</v>
      </c>
      <c r="CB39" s="270">
        <v>154729</v>
      </c>
      <c r="CC39" s="270">
        <v>0</v>
      </c>
      <c r="CD39" s="270">
        <v>0</v>
      </c>
      <c r="CE39" s="270">
        <v>0</v>
      </c>
      <c r="CF39" s="270">
        <v>30781</v>
      </c>
      <c r="CG39" s="272">
        <v>8.00926E-2</v>
      </c>
      <c r="CH39" s="270">
        <v>750594</v>
      </c>
      <c r="CI39" s="270">
        <v>226764</v>
      </c>
      <c r="CJ39" s="270">
        <v>977358</v>
      </c>
      <c r="CK39" s="270">
        <v>114196</v>
      </c>
      <c r="CL39" s="270">
        <v>26050</v>
      </c>
      <c r="CM39" s="270">
        <v>17002</v>
      </c>
      <c r="CN39" s="270">
        <v>157248</v>
      </c>
      <c r="CO39" s="270">
        <v>196546</v>
      </c>
      <c r="CP39" s="270">
        <v>1331152</v>
      </c>
      <c r="CQ39" s="279">
        <v>115898</v>
      </c>
      <c r="CR39" s="270">
        <v>0</v>
      </c>
      <c r="CS39" s="270">
        <v>0</v>
      </c>
      <c r="CT39" s="270">
        <v>0</v>
      </c>
      <c r="CU39" s="270">
        <v>2994</v>
      </c>
      <c r="CV39" s="270">
        <v>2994</v>
      </c>
      <c r="CW39" s="270">
        <v>0</v>
      </c>
      <c r="CX39" s="288">
        <v>246995</v>
      </c>
      <c r="CY39" s="44">
        <v>52242</v>
      </c>
      <c r="CZ39" s="44">
        <v>49539</v>
      </c>
      <c r="DA39" s="44">
        <v>101781</v>
      </c>
      <c r="DB39" s="44">
        <v>54380</v>
      </c>
      <c r="DC39" s="44">
        <v>29801</v>
      </c>
      <c r="DD39" s="44">
        <v>84181</v>
      </c>
      <c r="DE39" s="44">
        <v>4018</v>
      </c>
      <c r="DF39" s="44">
        <v>3200</v>
      </c>
      <c r="DG39" s="44">
        <v>7218</v>
      </c>
      <c r="DH39" s="44">
        <v>193180</v>
      </c>
      <c r="DI39" s="55" t="s">
        <v>3403</v>
      </c>
      <c r="DJ39" s="268">
        <v>193180</v>
      </c>
      <c r="DK39" s="268">
        <v>0</v>
      </c>
      <c r="DL39" s="268">
        <v>0</v>
      </c>
      <c r="DM39" s="268">
        <v>7546</v>
      </c>
      <c r="DN39" s="268">
        <v>10380</v>
      </c>
      <c r="DO39" s="268">
        <v>312</v>
      </c>
      <c r="DP39" s="268">
        <v>6</v>
      </c>
      <c r="DQ39" s="268">
        <v>67</v>
      </c>
      <c r="DR39" s="268">
        <v>73</v>
      </c>
      <c r="DS39" s="268">
        <v>0</v>
      </c>
      <c r="DT39" s="268">
        <v>28215</v>
      </c>
      <c r="DU39" s="55" t="s">
        <v>3403</v>
      </c>
      <c r="DV39" s="55" t="s">
        <v>3403</v>
      </c>
      <c r="DW39" s="55" t="s">
        <v>3403</v>
      </c>
      <c r="DX39" s="268">
        <v>28215</v>
      </c>
      <c r="DY39" s="268">
        <v>1920</v>
      </c>
      <c r="DZ39" s="55" t="s">
        <v>3403</v>
      </c>
      <c r="EA39" s="55" t="s">
        <v>3403</v>
      </c>
      <c r="EB39" s="268">
        <v>4806</v>
      </c>
      <c r="EC39" s="268">
        <v>6726</v>
      </c>
      <c r="ED39" s="268">
        <v>563</v>
      </c>
      <c r="EE39" s="55" t="s">
        <v>3403</v>
      </c>
      <c r="EF39" s="55" t="s">
        <v>3403</v>
      </c>
      <c r="EG39" s="268">
        <v>563</v>
      </c>
      <c r="EH39" s="269">
        <v>4.4304499999999997E-2</v>
      </c>
      <c r="EI39" s="269">
        <v>0</v>
      </c>
      <c r="EJ39" s="269">
        <v>0.1437438</v>
      </c>
      <c r="EK39" s="269">
        <v>0</v>
      </c>
      <c r="EL39" s="269">
        <v>0.1142331</v>
      </c>
      <c r="EM39" s="269">
        <v>2.9559999999999998E-4</v>
      </c>
      <c r="EN39" s="269">
        <v>0.78212110000000001</v>
      </c>
      <c r="EO39" s="269">
        <v>5.7782500000000001E-2</v>
      </c>
      <c r="EP39" s="269">
        <v>0.47040510000000002</v>
      </c>
      <c r="EQ39" s="268">
        <v>6</v>
      </c>
      <c r="ER39" s="281">
        <v>292584</v>
      </c>
      <c r="ES39" s="281">
        <v>137633</v>
      </c>
      <c r="ET39" s="268">
        <v>77055</v>
      </c>
      <c r="EU39" s="268">
        <v>22971</v>
      </c>
      <c r="EV39" s="268">
        <v>100026</v>
      </c>
      <c r="EW39" s="268">
        <v>5891</v>
      </c>
      <c r="EX39" s="268">
        <v>503</v>
      </c>
      <c r="EY39" s="268">
        <v>6394</v>
      </c>
      <c r="EZ39" s="268">
        <v>105544</v>
      </c>
      <c r="FA39" s="268">
        <v>25695</v>
      </c>
      <c r="FB39" s="268">
        <v>131239</v>
      </c>
      <c r="FC39" s="268">
        <v>237659</v>
      </c>
      <c r="FD39" s="271">
        <v>288270</v>
      </c>
      <c r="FE39" s="268">
        <v>1279</v>
      </c>
      <c r="FF39" s="55" t="s">
        <v>3403</v>
      </c>
      <c r="FG39" s="268">
        <v>238938</v>
      </c>
      <c r="FH39" s="281">
        <v>12535</v>
      </c>
      <c r="FI39" s="281">
        <v>41416</v>
      </c>
      <c r="FJ39" s="55" t="s">
        <v>3403</v>
      </c>
      <c r="FK39" s="268">
        <v>53951</v>
      </c>
      <c r="FL39" s="268">
        <v>521</v>
      </c>
      <c r="FM39" s="268">
        <v>0</v>
      </c>
      <c r="FN39" s="268">
        <v>521</v>
      </c>
      <c r="FO39" s="268">
        <v>289</v>
      </c>
      <c r="FP39" s="268">
        <v>1486</v>
      </c>
      <c r="FQ39" s="268">
        <v>1775</v>
      </c>
      <c r="FR39" s="55" t="s">
        <v>3403</v>
      </c>
      <c r="FS39" s="268">
        <v>2296</v>
      </c>
      <c r="FT39" s="268">
        <v>14310</v>
      </c>
      <c r="FU39" s="268">
        <v>129868</v>
      </c>
      <c r="FV39" s="268">
        <v>162716</v>
      </c>
      <c r="FW39" s="55" t="s">
        <v>3403</v>
      </c>
      <c r="FX39" s="55" t="s">
        <v>3403</v>
      </c>
      <c r="FY39" s="55" t="s">
        <v>3403</v>
      </c>
      <c r="FZ39" s="55" t="s">
        <v>3403</v>
      </c>
      <c r="GA39" s="268">
        <v>32118</v>
      </c>
      <c r="GB39" s="268">
        <v>6611</v>
      </c>
      <c r="GC39" s="268">
        <v>38729</v>
      </c>
      <c r="GD39" s="268">
        <v>267202</v>
      </c>
      <c r="GE39" s="268">
        <v>3</v>
      </c>
      <c r="GF39" s="268">
        <v>0.96130000000000004</v>
      </c>
      <c r="GG39" s="268">
        <v>3.2640000000000002E-2</v>
      </c>
      <c r="GH39" s="268">
        <v>14.109719999999999</v>
      </c>
      <c r="GI39" s="268">
        <v>15.024749999999999</v>
      </c>
      <c r="GJ39" s="268">
        <v>6.9405900000000003</v>
      </c>
      <c r="GK39" s="268">
        <v>783</v>
      </c>
      <c r="GL39" s="268">
        <v>19407</v>
      </c>
      <c r="GM39" s="268">
        <v>739</v>
      </c>
      <c r="GN39" s="268">
        <v>2068</v>
      </c>
      <c r="GO39" s="268">
        <v>98</v>
      </c>
      <c r="GP39" s="268">
        <v>3</v>
      </c>
      <c r="GQ39" s="268">
        <v>638</v>
      </c>
      <c r="GR39" s="268">
        <v>736</v>
      </c>
      <c r="GS39" s="268">
        <v>47</v>
      </c>
      <c r="GT39" s="268">
        <v>0</v>
      </c>
      <c r="GU39" s="268">
        <v>1522</v>
      </c>
      <c r="GV39" s="268">
        <v>701</v>
      </c>
      <c r="GW39" s="268">
        <v>0</v>
      </c>
      <c r="GX39" s="268">
        <v>701</v>
      </c>
      <c r="GY39" s="268">
        <v>130</v>
      </c>
      <c r="GZ39" s="268">
        <v>0</v>
      </c>
      <c r="HA39" s="268">
        <v>130</v>
      </c>
      <c r="HB39" s="268">
        <v>18576</v>
      </c>
      <c r="HC39" s="268">
        <v>2068</v>
      </c>
      <c r="HD39" s="268">
        <v>20644</v>
      </c>
      <c r="HE39" s="268">
        <v>21475</v>
      </c>
      <c r="HF39" s="268">
        <v>1</v>
      </c>
      <c r="HG39" s="268">
        <v>60</v>
      </c>
      <c r="HH39" s="55" t="s">
        <v>3403</v>
      </c>
      <c r="HI39" s="55" t="s">
        <v>3403</v>
      </c>
      <c r="HJ39" s="55" t="s">
        <v>5026</v>
      </c>
      <c r="HK39" s="55" t="s">
        <v>5026</v>
      </c>
      <c r="HL39" s="268">
        <v>4166</v>
      </c>
      <c r="HM39" s="268">
        <v>2</v>
      </c>
      <c r="HN39" s="268">
        <v>47</v>
      </c>
      <c r="HO39" s="268">
        <v>1374</v>
      </c>
      <c r="HP39" s="268">
        <v>101</v>
      </c>
      <c r="HQ39" s="268">
        <v>4461</v>
      </c>
      <c r="HR39" s="268">
        <v>618</v>
      </c>
      <c r="HS39" s="268">
        <v>1</v>
      </c>
      <c r="HT39" s="268">
        <v>240</v>
      </c>
      <c r="HU39" s="268">
        <v>31</v>
      </c>
      <c r="HV39" s="268">
        <v>94</v>
      </c>
      <c r="HW39" s="268">
        <v>51810</v>
      </c>
      <c r="HX39" s="268">
        <v>1</v>
      </c>
      <c r="HY39" s="268">
        <v>41669</v>
      </c>
      <c r="HZ39" s="55" t="s">
        <v>3403</v>
      </c>
      <c r="IA39" s="55" t="s">
        <v>2015</v>
      </c>
      <c r="IB39" s="55" t="s">
        <v>2236</v>
      </c>
      <c r="IC39" s="55" t="s">
        <v>2351</v>
      </c>
      <c r="ID39" s="55" t="s">
        <v>3549</v>
      </c>
      <c r="IE39" s="55" t="s">
        <v>3550</v>
      </c>
      <c r="IF39" s="55" t="s">
        <v>2322</v>
      </c>
      <c r="IG39" s="55" t="s">
        <v>2351</v>
      </c>
      <c r="IH39" s="55" t="s">
        <v>3549</v>
      </c>
      <c r="II39" s="55" t="s">
        <v>3550</v>
      </c>
      <c r="IJ39" s="55" t="s">
        <v>2168</v>
      </c>
      <c r="IK39" s="55" t="s">
        <v>4757</v>
      </c>
      <c r="IL39" s="55" t="s">
        <v>3403</v>
      </c>
      <c r="IM39" s="55" t="s">
        <v>527</v>
      </c>
      <c r="IN39" s="55" t="s">
        <v>4753</v>
      </c>
      <c r="IO39" s="268">
        <v>28495</v>
      </c>
      <c r="IP39" s="268">
        <v>22.8</v>
      </c>
      <c r="IQ39" s="55" t="s">
        <v>4758</v>
      </c>
      <c r="IR39" s="268">
        <v>11008</v>
      </c>
      <c r="IS39" s="268">
        <v>308</v>
      </c>
      <c r="IT39" s="55" t="s">
        <v>2134</v>
      </c>
      <c r="IU39" s="55" t="s">
        <v>200</v>
      </c>
      <c r="IV39" s="55" t="s">
        <v>2013</v>
      </c>
      <c r="IW39" s="55" t="s">
        <v>411</v>
      </c>
      <c r="IX39" s="268">
        <v>0</v>
      </c>
      <c r="IY39" s="55" t="s">
        <v>416</v>
      </c>
      <c r="IZ39" s="55" t="s">
        <v>2276</v>
      </c>
      <c r="JA39" s="55" t="s">
        <v>2311</v>
      </c>
      <c r="JB39" s="55" t="s">
        <v>503</v>
      </c>
      <c r="JC39" s="270">
        <v>4.5496400000000001</v>
      </c>
      <c r="JD39" s="270">
        <v>3.3404400000000001</v>
      </c>
      <c r="JE39" s="270">
        <v>0.53744999999999998</v>
      </c>
      <c r="JF39" s="270">
        <v>34.370939999999997</v>
      </c>
      <c r="JG39" s="270">
        <v>25.23582</v>
      </c>
      <c r="JH39" s="270">
        <v>4.0602099999999997</v>
      </c>
      <c r="JI39" s="270">
        <v>4.9818199999999999</v>
      </c>
      <c r="JJ39" s="270">
        <v>3.6577500000000001</v>
      </c>
      <c r="JK39" s="270">
        <v>0.58850000000000002</v>
      </c>
      <c r="JL39" s="270">
        <v>319.52760000000001</v>
      </c>
      <c r="JM39" s="270">
        <v>234.60346000000001</v>
      </c>
      <c r="JN39" s="270">
        <v>37.745559999999998</v>
      </c>
      <c r="JO39" s="270">
        <v>61.98612</v>
      </c>
      <c r="JP39" s="270">
        <v>45.511429999999997</v>
      </c>
      <c r="JQ39" s="270">
        <v>7.3223700000000003</v>
      </c>
      <c r="JR39" s="270">
        <v>9.6717499999999994</v>
      </c>
      <c r="JS39" s="270">
        <v>7.1011899999999999</v>
      </c>
      <c r="JT39" s="270">
        <v>1.14252</v>
      </c>
      <c r="JU39" s="268">
        <v>2.4200499999999998</v>
      </c>
      <c r="JV39" s="268">
        <v>2.2101099999999998</v>
      </c>
      <c r="JW39" s="268">
        <v>2.5819999999999999E-2</v>
      </c>
      <c r="JX39" s="268">
        <v>6.1969099999999999</v>
      </c>
      <c r="JY39" s="268">
        <v>3.4459999999999998E-2</v>
      </c>
      <c r="JZ39" s="268">
        <v>1.1384000000000001</v>
      </c>
      <c r="KA39" s="268">
        <v>0.32034000000000001</v>
      </c>
      <c r="KB39" s="268">
        <v>0.17763000000000001</v>
      </c>
      <c r="KC39" s="268">
        <v>1.0000000000000001E-5</v>
      </c>
      <c r="KD39" s="268">
        <v>1.99E-3</v>
      </c>
      <c r="KE39" s="268">
        <v>0.42853999999999998</v>
      </c>
      <c r="KF39" s="268">
        <v>5.7999999999999996E-3</v>
      </c>
      <c r="KG39" s="268">
        <v>0.17075000000000001</v>
      </c>
      <c r="KH39" s="268">
        <v>173</v>
      </c>
      <c r="KI39" s="268">
        <v>1041</v>
      </c>
      <c r="KJ39" s="268">
        <v>833</v>
      </c>
      <c r="KK39" s="268">
        <v>11133</v>
      </c>
      <c r="KL39" s="268">
        <v>66800</v>
      </c>
      <c r="KM39" s="268">
        <v>53440</v>
      </c>
      <c r="KN39" s="268">
        <v>58516</v>
      </c>
      <c r="KO39" s="268">
        <v>73146</v>
      </c>
      <c r="KP39" s="268">
        <v>1.1845699999999999</v>
      </c>
      <c r="KQ39" s="268">
        <v>12191</v>
      </c>
      <c r="KR39" s="268">
        <v>5.8610600000000002</v>
      </c>
      <c r="KS39" s="270">
        <v>1.2798099999999999</v>
      </c>
      <c r="KT39" s="270">
        <v>10.434570000000001</v>
      </c>
      <c r="KU39" s="270">
        <v>0</v>
      </c>
      <c r="KV39" s="270">
        <v>0.25459999999999999</v>
      </c>
      <c r="KW39" s="270">
        <v>11.96898</v>
      </c>
      <c r="KX39" s="270">
        <v>8.0840200000000006</v>
      </c>
      <c r="KY39" s="268">
        <v>2.04297</v>
      </c>
      <c r="KZ39" s="268">
        <v>0</v>
      </c>
      <c r="LA39" s="268">
        <v>0</v>
      </c>
      <c r="LB39" s="268">
        <v>0.23336999999999999</v>
      </c>
      <c r="LC39" s="268">
        <v>5.9999999999999995E-4</v>
      </c>
      <c r="LD39" s="268">
        <v>0.10328</v>
      </c>
      <c r="LE39" s="268">
        <v>0.61968999999999996</v>
      </c>
      <c r="LF39" s="268">
        <v>0</v>
      </c>
      <c r="LG39" s="268">
        <v>1.59785</v>
      </c>
      <c r="LH39" s="268">
        <v>0.15715000000000001</v>
      </c>
      <c r="LI39" s="268">
        <v>728</v>
      </c>
      <c r="LJ39" s="268">
        <v>1.88489</v>
      </c>
      <c r="LK39" s="270">
        <v>1.6256900000000001</v>
      </c>
      <c r="LL39" s="268">
        <v>368</v>
      </c>
      <c r="LM39" s="268">
        <v>282</v>
      </c>
      <c r="LN39" s="270">
        <v>11.01036</v>
      </c>
      <c r="LO39" s="270">
        <v>1.3006500000000001</v>
      </c>
      <c r="LP39" s="270">
        <v>0.94455</v>
      </c>
      <c r="LQ39" s="268">
        <v>0.19850999999999999</v>
      </c>
      <c r="LR39" s="268">
        <v>3.3090000000000001E-2</v>
      </c>
      <c r="LS39" s="268">
        <v>0.49059000000000003</v>
      </c>
      <c r="LT39" s="268">
        <v>0</v>
      </c>
      <c r="LU39" s="268">
        <v>4</v>
      </c>
      <c r="LV39" s="268">
        <v>1.0949899999999999</v>
      </c>
      <c r="LW39" s="268">
        <v>5626</v>
      </c>
      <c r="LX39" s="268">
        <v>24.273440000000001</v>
      </c>
      <c r="LY39" s="268">
        <v>5138</v>
      </c>
      <c r="LZ39" s="268">
        <v>0.37845000000000001</v>
      </c>
      <c r="MA39" s="268">
        <v>26.579219999999999</v>
      </c>
      <c r="MB39" s="268">
        <v>1.559E-2</v>
      </c>
      <c r="MC39" s="268">
        <v>80</v>
      </c>
      <c r="MD39" s="268">
        <v>0.84418000000000004</v>
      </c>
      <c r="ME39" s="270">
        <v>0.58850000000000002</v>
      </c>
      <c r="MF39" s="268">
        <v>0.92437999999999998</v>
      </c>
      <c r="MG39" s="268">
        <v>9.1050500000000003</v>
      </c>
      <c r="MH39" s="268">
        <v>7.5546499999999996</v>
      </c>
      <c r="MI39" s="270">
        <v>4.9818199999999999</v>
      </c>
      <c r="MJ39" s="268">
        <v>30.241759999999999</v>
      </c>
      <c r="MK39" s="270">
        <v>40723</v>
      </c>
      <c r="ML39" s="270">
        <v>31274</v>
      </c>
      <c r="MM39" s="268">
        <v>8.2030000000000006E-2</v>
      </c>
      <c r="MN39" s="268">
        <v>5.7609199999999996</v>
      </c>
      <c r="MO39" s="268">
        <v>8.9819999999999997E-2</v>
      </c>
      <c r="MP39" s="268">
        <v>1.367E-2</v>
      </c>
      <c r="MQ39" s="268">
        <v>0.96014999999999995</v>
      </c>
      <c r="MR39" s="268">
        <v>1.4970000000000001E-2</v>
      </c>
      <c r="MS39" s="269">
        <v>0.8</v>
      </c>
      <c r="MT39" s="269">
        <v>0.2083333</v>
      </c>
      <c r="MU39" s="269">
        <v>0.79166669999999995</v>
      </c>
      <c r="MV39" s="269">
        <v>0.23201730000000001</v>
      </c>
      <c r="MW39" s="269">
        <v>0.76798270000000002</v>
      </c>
      <c r="MX39" s="269">
        <v>0.11812930000000001</v>
      </c>
      <c r="MY39" s="269">
        <v>1.95695E-2</v>
      </c>
      <c r="MZ39" s="269">
        <v>0.17035169999999999</v>
      </c>
      <c r="NA39" s="269">
        <v>1.27724E-2</v>
      </c>
      <c r="NB39" s="269">
        <v>0.14765110000000001</v>
      </c>
      <c r="NC39" s="269">
        <v>8.5787299999999997E-2</v>
      </c>
      <c r="ND39" s="269">
        <v>0.56386800000000004</v>
      </c>
      <c r="NE39" s="269">
        <v>0.73421970000000003</v>
      </c>
      <c r="NF39" s="269">
        <v>0</v>
      </c>
      <c r="NG39" s="269">
        <v>0.8718013</v>
      </c>
      <c r="NH39" s="269">
        <v>2.1271600000000002E-2</v>
      </c>
      <c r="NI39" s="269">
        <v>0.1069272</v>
      </c>
      <c r="NJ39" s="270">
        <v>9448</v>
      </c>
      <c r="NK39" s="268">
        <v>6.8992699999999996</v>
      </c>
      <c r="NL39" s="268">
        <v>24180</v>
      </c>
      <c r="NM39" s="268">
        <v>30225</v>
      </c>
      <c r="NN39" s="268">
        <v>5037</v>
      </c>
      <c r="NO39" s="269">
        <v>0.72621590000000003</v>
      </c>
      <c r="NP39" s="269">
        <v>0.1656619</v>
      </c>
      <c r="NQ39" s="269">
        <v>0.1081222</v>
      </c>
      <c r="NR39" s="268">
        <v>0.38979999999999998</v>
      </c>
      <c r="NS39" s="268">
        <v>1.29026</v>
      </c>
      <c r="NT39" s="268">
        <v>0.29936000000000001</v>
      </c>
      <c r="NU39" s="268">
        <v>11</v>
      </c>
      <c r="NV39" s="268">
        <v>2.5621200000000002</v>
      </c>
      <c r="NW39" s="268">
        <v>17</v>
      </c>
      <c r="NX39" s="268">
        <v>1.8606499999999999</v>
      </c>
      <c r="NY39" s="268">
        <v>0.2198</v>
      </c>
      <c r="NZ39" s="268">
        <v>0.20219000000000001</v>
      </c>
    </row>
    <row r="40" spans="1:390" ht="15" x14ac:dyDescent="0.25">
      <c r="A40" s="3" t="s">
        <v>2832</v>
      </c>
      <c r="B40" s="55" t="s">
        <v>4763</v>
      </c>
      <c r="C40" s="55" t="s">
        <v>4524</v>
      </c>
      <c r="D40" s="55" t="s">
        <v>4525</v>
      </c>
      <c r="E40" s="55" t="s">
        <v>3414</v>
      </c>
      <c r="F40" s="55" t="s">
        <v>4524</v>
      </c>
      <c r="G40" s="55" t="s">
        <v>2019</v>
      </c>
      <c r="H40" s="55" t="s">
        <v>453</v>
      </c>
      <c r="I40" s="55" t="s">
        <v>416</v>
      </c>
      <c r="J40" s="55" t="s">
        <v>493</v>
      </c>
      <c r="K40" s="55" t="s">
        <v>499</v>
      </c>
      <c r="L40" s="55" t="s">
        <v>4527</v>
      </c>
      <c r="M40" s="55" t="s">
        <v>505</v>
      </c>
      <c r="N40" s="55" t="s">
        <v>2303</v>
      </c>
      <c r="O40" s="268">
        <v>59276</v>
      </c>
      <c r="P40" s="55" t="s">
        <v>503</v>
      </c>
      <c r="Q40" s="268">
        <v>273</v>
      </c>
      <c r="R40" s="268">
        <v>18</v>
      </c>
      <c r="S40" s="268">
        <v>1262</v>
      </c>
      <c r="T40" s="268">
        <v>22715</v>
      </c>
      <c r="U40" s="268">
        <v>58</v>
      </c>
      <c r="V40" s="268">
        <v>8</v>
      </c>
      <c r="W40" s="268">
        <v>94</v>
      </c>
      <c r="X40" s="268">
        <v>2595</v>
      </c>
      <c r="Y40" s="55" t="s">
        <v>2238</v>
      </c>
      <c r="Z40" s="55" t="s">
        <v>2353</v>
      </c>
      <c r="AA40" s="55" t="s">
        <v>3554</v>
      </c>
      <c r="AB40" s="55" t="s">
        <v>3555</v>
      </c>
      <c r="AC40" s="55" t="s">
        <v>2238</v>
      </c>
      <c r="AD40" s="55" t="s">
        <v>2353</v>
      </c>
      <c r="AE40" s="55" t="s">
        <v>3554</v>
      </c>
      <c r="AF40" s="55" t="s">
        <v>3555</v>
      </c>
      <c r="AG40" s="55" t="s">
        <v>2021</v>
      </c>
      <c r="AH40" s="268">
        <v>3</v>
      </c>
      <c r="AI40" s="55" t="s">
        <v>2135</v>
      </c>
      <c r="AJ40" s="55" t="s">
        <v>2169</v>
      </c>
      <c r="AK40" s="55" t="s">
        <v>2413</v>
      </c>
      <c r="AL40" s="55" t="s">
        <v>2488</v>
      </c>
      <c r="AM40" s="55" t="s">
        <v>2565</v>
      </c>
      <c r="AN40" s="55" t="s">
        <v>2636</v>
      </c>
      <c r="AO40" s="55" t="s">
        <v>2413</v>
      </c>
      <c r="AP40" s="55" t="s">
        <v>2380</v>
      </c>
      <c r="AQ40" s="55" t="s">
        <v>2488</v>
      </c>
      <c r="AR40" s="55" t="s">
        <v>2565</v>
      </c>
      <c r="AS40" s="55" t="s">
        <v>2636</v>
      </c>
      <c r="AT40" s="55" t="s">
        <v>1490</v>
      </c>
      <c r="AU40" s="55" t="s">
        <v>4529</v>
      </c>
      <c r="AV40" s="55" t="s">
        <v>4529</v>
      </c>
      <c r="AW40" s="55" t="s">
        <v>4529</v>
      </c>
      <c r="AX40" s="55" t="s">
        <v>4530</v>
      </c>
      <c r="AY40" s="55" t="s">
        <v>4531</v>
      </c>
      <c r="AZ40" s="55" t="s">
        <v>554</v>
      </c>
      <c r="BA40" s="55" t="s">
        <v>554</v>
      </c>
      <c r="BB40" s="268">
        <v>1</v>
      </c>
      <c r="BC40" s="268">
        <v>3</v>
      </c>
      <c r="BD40" s="268">
        <v>0</v>
      </c>
      <c r="BE40" s="268">
        <v>1</v>
      </c>
      <c r="BF40" s="268">
        <v>5</v>
      </c>
      <c r="BG40" s="55" t="s">
        <v>3403</v>
      </c>
      <c r="BH40" s="268">
        <v>7022</v>
      </c>
      <c r="BI40" s="268">
        <v>3</v>
      </c>
      <c r="BJ40" s="268">
        <v>2</v>
      </c>
      <c r="BK40" s="268">
        <v>5</v>
      </c>
      <c r="BL40" s="268">
        <v>12</v>
      </c>
      <c r="BM40" s="268">
        <v>17</v>
      </c>
      <c r="BN40" s="269">
        <v>0.17647060000000001</v>
      </c>
      <c r="BO40" s="270">
        <v>66380</v>
      </c>
      <c r="BP40" s="55" t="s">
        <v>3556</v>
      </c>
      <c r="BQ40" s="55" t="s">
        <v>3412</v>
      </c>
      <c r="BR40" s="270">
        <v>36685</v>
      </c>
      <c r="BS40" s="270">
        <v>9.65</v>
      </c>
      <c r="BT40" s="270">
        <v>10.19</v>
      </c>
      <c r="BU40" s="270">
        <v>11.8</v>
      </c>
      <c r="BV40" s="270">
        <v>1395712</v>
      </c>
      <c r="BW40" s="270">
        <v>0</v>
      </c>
      <c r="BX40" s="270">
        <v>1253328</v>
      </c>
      <c r="BY40" s="270">
        <v>1253328</v>
      </c>
      <c r="BZ40" s="270">
        <v>101372</v>
      </c>
      <c r="CA40" s="270">
        <v>0</v>
      </c>
      <c r="CB40" s="270">
        <v>101372</v>
      </c>
      <c r="CC40" s="270">
        <v>41012</v>
      </c>
      <c r="CD40" s="270">
        <v>0</v>
      </c>
      <c r="CE40" s="270">
        <v>41012</v>
      </c>
      <c r="CF40" s="270">
        <v>0</v>
      </c>
      <c r="CG40" s="272">
        <v>2.4495699999999999E-2</v>
      </c>
      <c r="CH40" s="270">
        <v>699108</v>
      </c>
      <c r="CI40" s="270">
        <v>273999</v>
      </c>
      <c r="CJ40" s="270">
        <v>973107</v>
      </c>
      <c r="CK40" s="270">
        <v>118518</v>
      </c>
      <c r="CL40" s="270">
        <v>29774</v>
      </c>
      <c r="CM40" s="270">
        <v>24181</v>
      </c>
      <c r="CN40" s="270">
        <v>172473</v>
      </c>
      <c r="CO40" s="270">
        <v>181753</v>
      </c>
      <c r="CP40" s="270">
        <v>1327333</v>
      </c>
      <c r="CQ40" s="279">
        <v>34189</v>
      </c>
      <c r="CR40" s="270">
        <v>0</v>
      </c>
      <c r="CS40" s="270">
        <v>0</v>
      </c>
      <c r="CT40" s="270">
        <v>99966</v>
      </c>
      <c r="CU40" s="270">
        <v>33642</v>
      </c>
      <c r="CV40" s="270">
        <v>133608</v>
      </c>
      <c r="CW40" s="270">
        <v>125856</v>
      </c>
      <c r="CX40" s="288">
        <v>207732</v>
      </c>
      <c r="CY40" s="44">
        <v>46664</v>
      </c>
      <c r="CZ40" s="44">
        <v>47508</v>
      </c>
      <c r="DA40" s="44">
        <v>94172</v>
      </c>
      <c r="DB40" s="44">
        <v>25979</v>
      </c>
      <c r="DC40" s="44">
        <v>11101</v>
      </c>
      <c r="DD40" s="44">
        <v>37080</v>
      </c>
      <c r="DE40" s="44">
        <v>3906</v>
      </c>
      <c r="DF40" s="44">
        <v>0</v>
      </c>
      <c r="DG40" s="44">
        <v>3906</v>
      </c>
      <c r="DH40" s="44">
        <v>135158</v>
      </c>
      <c r="DI40" s="55" t="s">
        <v>3403</v>
      </c>
      <c r="DJ40" s="268">
        <v>135158</v>
      </c>
      <c r="DK40" s="268">
        <v>112</v>
      </c>
      <c r="DL40" s="268">
        <v>253</v>
      </c>
      <c r="DM40" s="268">
        <v>9249</v>
      </c>
      <c r="DN40" s="268">
        <v>7798</v>
      </c>
      <c r="DO40" s="268">
        <v>155</v>
      </c>
      <c r="DP40" s="268">
        <v>5</v>
      </c>
      <c r="DQ40" s="268">
        <v>67</v>
      </c>
      <c r="DR40" s="268">
        <v>72</v>
      </c>
      <c r="DS40" s="268">
        <v>32</v>
      </c>
      <c r="DT40" s="268">
        <v>28215</v>
      </c>
      <c r="DU40" s="55" t="s">
        <v>3403</v>
      </c>
      <c r="DV40" s="268">
        <v>14117</v>
      </c>
      <c r="DW40" s="268">
        <v>250</v>
      </c>
      <c r="DX40" s="268">
        <v>42582</v>
      </c>
      <c r="DY40" s="268">
        <v>1920</v>
      </c>
      <c r="DZ40" s="55" t="s">
        <v>3403</v>
      </c>
      <c r="EA40" s="268">
        <v>9608</v>
      </c>
      <c r="EB40" s="268">
        <v>0</v>
      </c>
      <c r="EC40" s="268">
        <v>11528</v>
      </c>
      <c r="ED40" s="268">
        <v>563</v>
      </c>
      <c r="EE40" s="268">
        <v>230</v>
      </c>
      <c r="EF40" s="268">
        <v>0</v>
      </c>
      <c r="EG40" s="268">
        <v>793</v>
      </c>
      <c r="EH40" s="269">
        <v>4.1356200000000003E-2</v>
      </c>
      <c r="EI40" s="269">
        <v>1.2179000000000001E-3</v>
      </c>
      <c r="EJ40" s="269">
        <v>0.2644513</v>
      </c>
      <c r="EK40" s="269">
        <v>0</v>
      </c>
      <c r="EL40" s="269">
        <v>0.20498530000000001</v>
      </c>
      <c r="EM40" s="269">
        <v>3.4660000000000002E-4</v>
      </c>
      <c r="EN40" s="269">
        <v>0.6506364</v>
      </c>
      <c r="EO40" s="269">
        <v>0.1000183</v>
      </c>
      <c r="EP40" s="269">
        <v>0.18131910000000001</v>
      </c>
      <c r="EQ40" s="268">
        <v>18</v>
      </c>
      <c r="ER40" s="281">
        <v>435310</v>
      </c>
      <c r="ES40" s="281">
        <v>78930</v>
      </c>
      <c r="ET40" s="268">
        <v>136088</v>
      </c>
      <c r="EU40" s="268">
        <v>49737</v>
      </c>
      <c r="EV40" s="268">
        <v>185825</v>
      </c>
      <c r="EW40" s="268">
        <v>6335</v>
      </c>
      <c r="EX40" s="268">
        <v>7</v>
      </c>
      <c r="EY40" s="268">
        <v>6342</v>
      </c>
      <c r="EZ40" s="268">
        <v>57159</v>
      </c>
      <c r="FA40" s="268">
        <v>15429</v>
      </c>
      <c r="FB40" s="268">
        <v>72588</v>
      </c>
      <c r="FC40" s="268">
        <v>264755</v>
      </c>
      <c r="FD40" s="271">
        <v>383355</v>
      </c>
      <c r="FE40" s="268">
        <v>8795</v>
      </c>
      <c r="FF40" s="55" t="s">
        <v>3403</v>
      </c>
      <c r="FG40" s="268">
        <v>273550</v>
      </c>
      <c r="FH40" s="281">
        <v>31454</v>
      </c>
      <c r="FI40" s="281">
        <v>84358</v>
      </c>
      <c r="FJ40" s="55" t="s">
        <v>3403</v>
      </c>
      <c r="FK40" s="268">
        <v>115812</v>
      </c>
      <c r="FL40" s="268">
        <v>60</v>
      </c>
      <c r="FM40" s="268">
        <v>13213</v>
      </c>
      <c r="FN40" s="268">
        <v>13273</v>
      </c>
      <c r="FO40" s="268">
        <v>67</v>
      </c>
      <c r="FP40" s="268">
        <v>268</v>
      </c>
      <c r="FQ40" s="268">
        <v>335</v>
      </c>
      <c r="FR40" s="268">
        <v>462</v>
      </c>
      <c r="FS40" s="268">
        <v>14070</v>
      </c>
      <c r="FT40" s="268">
        <v>31789</v>
      </c>
      <c r="FU40" s="268">
        <v>274246</v>
      </c>
      <c r="FV40" s="268">
        <v>160785</v>
      </c>
      <c r="FW40" s="268">
        <v>279</v>
      </c>
      <c r="FX40" s="55" t="s">
        <v>3403</v>
      </c>
      <c r="FY40" s="55" t="s">
        <v>3403</v>
      </c>
      <c r="FZ40" s="55" t="s">
        <v>3403</v>
      </c>
      <c r="GA40" s="268">
        <v>26924</v>
      </c>
      <c r="GB40" s="268">
        <v>4367</v>
      </c>
      <c r="GC40" s="268">
        <v>31291</v>
      </c>
      <c r="GD40" s="268">
        <v>250000</v>
      </c>
      <c r="GE40" s="268">
        <v>4</v>
      </c>
      <c r="GF40" s="268">
        <v>0.76776999999999995</v>
      </c>
      <c r="GG40" s="268">
        <v>0.23222999999999999</v>
      </c>
      <c r="GH40" s="268">
        <v>13.60506</v>
      </c>
      <c r="GI40" s="268">
        <v>20.097259999999999</v>
      </c>
      <c r="GJ40" s="268">
        <v>6.5789499999999999</v>
      </c>
      <c r="GK40" s="268">
        <v>577</v>
      </c>
      <c r="GL40" s="268">
        <v>8059</v>
      </c>
      <c r="GM40" s="268">
        <v>56</v>
      </c>
      <c r="GN40" s="268">
        <v>553</v>
      </c>
      <c r="GO40" s="268">
        <v>260</v>
      </c>
      <c r="GP40" s="268">
        <v>44</v>
      </c>
      <c r="GQ40" s="268">
        <v>317</v>
      </c>
      <c r="GR40" s="268">
        <v>12</v>
      </c>
      <c r="GS40" s="55" t="s">
        <v>3403</v>
      </c>
      <c r="GT40" s="55" t="s">
        <v>3403</v>
      </c>
      <c r="GU40" s="268">
        <v>633</v>
      </c>
      <c r="GV40" s="268">
        <v>1900</v>
      </c>
      <c r="GW40" s="268">
        <v>100</v>
      </c>
      <c r="GX40" s="268">
        <v>2000</v>
      </c>
      <c r="GY40" s="55" t="s">
        <v>3403</v>
      </c>
      <c r="GZ40" s="55" t="s">
        <v>3403</v>
      </c>
      <c r="HA40" s="55" t="s">
        <v>3403</v>
      </c>
      <c r="HB40" s="268">
        <v>6159</v>
      </c>
      <c r="HC40" s="268">
        <v>453</v>
      </c>
      <c r="HD40" s="268">
        <v>6612</v>
      </c>
      <c r="HE40" s="268">
        <v>8612</v>
      </c>
      <c r="HF40" s="268">
        <v>1</v>
      </c>
      <c r="HG40" s="268">
        <v>14</v>
      </c>
      <c r="HH40" s="55" t="s">
        <v>3403</v>
      </c>
      <c r="HI40" s="55" t="s">
        <v>3403</v>
      </c>
      <c r="HJ40" s="268">
        <v>260</v>
      </c>
      <c r="HK40" s="55" t="s">
        <v>5026</v>
      </c>
      <c r="HL40" s="55" t="s">
        <v>3403</v>
      </c>
      <c r="HM40" s="268">
        <v>3</v>
      </c>
      <c r="HN40" s="55" t="s">
        <v>3403</v>
      </c>
      <c r="HO40" s="268">
        <v>329</v>
      </c>
      <c r="HP40" s="268">
        <v>304</v>
      </c>
      <c r="HQ40" s="268">
        <v>440</v>
      </c>
      <c r="HR40" s="268">
        <v>4540</v>
      </c>
      <c r="HS40" s="268">
        <v>2860</v>
      </c>
      <c r="HT40" s="268">
        <v>2037</v>
      </c>
      <c r="HU40" s="268">
        <v>28</v>
      </c>
      <c r="HV40" s="268">
        <v>40</v>
      </c>
      <c r="HW40" s="268">
        <v>37371</v>
      </c>
      <c r="HX40" s="268">
        <v>1</v>
      </c>
      <c r="HY40" s="268">
        <v>164544</v>
      </c>
      <c r="HZ40" s="55" t="s">
        <v>3403</v>
      </c>
      <c r="IA40" s="55" t="s">
        <v>2021</v>
      </c>
      <c r="IB40" s="55" t="s">
        <v>2238</v>
      </c>
      <c r="IC40" s="55" t="s">
        <v>2353</v>
      </c>
      <c r="ID40" s="55" t="s">
        <v>3554</v>
      </c>
      <c r="IE40" s="55" t="s">
        <v>3555</v>
      </c>
      <c r="IF40" s="55" t="s">
        <v>2238</v>
      </c>
      <c r="IG40" s="55" t="s">
        <v>2353</v>
      </c>
      <c r="IH40" s="55" t="s">
        <v>3554</v>
      </c>
      <c r="II40" s="55" t="s">
        <v>3555</v>
      </c>
      <c r="IJ40" s="55" t="s">
        <v>2169</v>
      </c>
      <c r="IK40" s="55" t="s">
        <v>4764</v>
      </c>
      <c r="IL40" s="55" t="s">
        <v>4765</v>
      </c>
      <c r="IM40" s="55" t="s">
        <v>2413</v>
      </c>
      <c r="IN40" s="55" t="s">
        <v>2636</v>
      </c>
      <c r="IO40" s="268">
        <v>34328</v>
      </c>
      <c r="IP40" s="268">
        <v>18</v>
      </c>
      <c r="IQ40" s="55" t="s">
        <v>4766</v>
      </c>
      <c r="IR40" s="268">
        <v>7022</v>
      </c>
      <c r="IS40" s="268">
        <v>208</v>
      </c>
      <c r="IT40" s="55" t="s">
        <v>2134</v>
      </c>
      <c r="IU40" s="55" t="s">
        <v>206</v>
      </c>
      <c r="IV40" s="55" t="s">
        <v>2019</v>
      </c>
      <c r="IW40" s="55" t="s">
        <v>411</v>
      </c>
      <c r="IX40" s="268">
        <v>0</v>
      </c>
      <c r="IY40" s="55" t="s">
        <v>414</v>
      </c>
      <c r="IZ40" s="55" t="s">
        <v>2199</v>
      </c>
      <c r="JA40" s="55" t="s">
        <v>2199</v>
      </c>
      <c r="JB40" s="55" t="s">
        <v>503</v>
      </c>
      <c r="JC40" s="270">
        <v>3.0491700000000002</v>
      </c>
      <c r="JD40" s="270">
        <v>2.23543</v>
      </c>
      <c r="JE40" s="270">
        <v>0.39621000000000001</v>
      </c>
      <c r="JF40" s="270">
        <v>42.418999999999997</v>
      </c>
      <c r="JG40" s="270">
        <v>31.09862</v>
      </c>
      <c r="JH40" s="270">
        <v>5.5118999999999998</v>
      </c>
      <c r="JI40" s="270">
        <v>5.3093300000000001</v>
      </c>
      <c r="JJ40" s="270">
        <v>3.8924300000000001</v>
      </c>
      <c r="JK40" s="270">
        <v>0.68989</v>
      </c>
      <c r="JL40" s="270">
        <v>0</v>
      </c>
      <c r="JM40" s="270">
        <v>0</v>
      </c>
      <c r="JN40" s="270">
        <v>0</v>
      </c>
      <c r="JO40" s="270">
        <v>154.12599</v>
      </c>
      <c r="JP40" s="270">
        <v>112.99431</v>
      </c>
      <c r="JQ40" s="270">
        <v>20.027059999999999</v>
      </c>
      <c r="JR40" s="270">
        <v>16.816579999999998</v>
      </c>
      <c r="JS40" s="270">
        <v>12.32873</v>
      </c>
      <c r="JT40" s="270">
        <v>2.1851400000000001</v>
      </c>
      <c r="JU40" s="268">
        <v>7.3437799999999998</v>
      </c>
      <c r="JV40" s="268">
        <v>4.2175599999999998</v>
      </c>
      <c r="JW40" s="268">
        <v>91.400080000000003</v>
      </c>
      <c r="JX40" s="268">
        <v>65.098590000000002</v>
      </c>
      <c r="JY40" s="268">
        <v>0</v>
      </c>
      <c r="JZ40" s="268">
        <v>1.3315699999999999</v>
      </c>
      <c r="KA40" s="268">
        <v>0.52788999999999997</v>
      </c>
      <c r="KB40" s="268">
        <v>0.14529</v>
      </c>
      <c r="KC40" s="268">
        <v>4.8250000000000001E-2</v>
      </c>
      <c r="KD40" s="268">
        <v>3.4360000000000002E-2</v>
      </c>
      <c r="KE40" s="268">
        <v>0.63046000000000002</v>
      </c>
      <c r="KF40" s="268">
        <v>3.3739999999999999E-2</v>
      </c>
      <c r="KG40" s="268">
        <v>0.11155</v>
      </c>
      <c r="KH40" s="268">
        <v>0</v>
      </c>
      <c r="KI40" s="268">
        <v>0</v>
      </c>
      <c r="KJ40" s="268">
        <v>0</v>
      </c>
      <c r="KK40" s="268">
        <v>14705</v>
      </c>
      <c r="KL40" s="268">
        <v>83333</v>
      </c>
      <c r="KM40" s="268">
        <v>50000</v>
      </c>
      <c r="KN40" s="268">
        <v>87062</v>
      </c>
      <c r="KO40" s="268">
        <v>145103</v>
      </c>
      <c r="KP40" s="268">
        <v>2.0955400000000002</v>
      </c>
      <c r="KQ40" s="268">
        <v>25606</v>
      </c>
      <c r="KR40" s="268">
        <v>12.3108</v>
      </c>
      <c r="KS40" s="270">
        <v>1.71017</v>
      </c>
      <c r="KT40" s="270">
        <v>21.143940000000001</v>
      </c>
      <c r="KU40" s="270">
        <v>0.69188000000000005</v>
      </c>
      <c r="KV40" s="270">
        <v>0</v>
      </c>
      <c r="KW40" s="270">
        <v>23.54599</v>
      </c>
      <c r="KX40" s="270">
        <v>16.416540000000001</v>
      </c>
      <c r="KY40" s="268">
        <v>3.5044900000000001</v>
      </c>
      <c r="KZ40" s="268">
        <v>0</v>
      </c>
      <c r="LA40" s="268">
        <v>4.2700000000000004E-3</v>
      </c>
      <c r="LB40" s="268">
        <v>0.71836999999999995</v>
      </c>
      <c r="LC40" s="268">
        <v>1.2099999999999999E-3</v>
      </c>
      <c r="LD40" s="268">
        <v>9.5869999999999997E-2</v>
      </c>
      <c r="LE40" s="268">
        <v>0.54329000000000005</v>
      </c>
      <c r="LF40" s="268">
        <v>8.0853900000000003</v>
      </c>
      <c r="LG40" s="268">
        <v>2.2801499999999999</v>
      </c>
      <c r="LH40" s="268">
        <v>0.20244000000000001</v>
      </c>
      <c r="LI40" s="268">
        <v>1360</v>
      </c>
      <c r="LJ40" s="268">
        <v>2.30098</v>
      </c>
      <c r="LK40" s="270">
        <v>3.0662199999999999</v>
      </c>
      <c r="LL40" s="268">
        <v>663</v>
      </c>
      <c r="LM40" s="268">
        <v>274</v>
      </c>
      <c r="LN40" s="270">
        <v>22.392420000000001</v>
      </c>
      <c r="LO40" s="270">
        <v>2.9096600000000001</v>
      </c>
      <c r="LP40" s="270">
        <v>1.99943</v>
      </c>
      <c r="LQ40" s="268">
        <v>0.28678999999999999</v>
      </c>
      <c r="LR40" s="268">
        <v>5.0610000000000002E-2</v>
      </c>
      <c r="LS40" s="268">
        <v>0.38350000000000001</v>
      </c>
      <c r="LT40" s="268">
        <v>55</v>
      </c>
      <c r="LU40" s="268">
        <v>39</v>
      </c>
      <c r="LV40" s="268">
        <v>1.7412399999999999</v>
      </c>
      <c r="LW40" s="268">
        <v>8371</v>
      </c>
      <c r="LX40" s="268">
        <v>35.60239</v>
      </c>
      <c r="LY40" s="268">
        <v>4807</v>
      </c>
      <c r="LZ40" s="268">
        <v>0</v>
      </c>
      <c r="MA40" s="268">
        <v>61.992310000000003</v>
      </c>
      <c r="MB40" s="268">
        <v>0</v>
      </c>
      <c r="MC40" s="55" t="s">
        <v>3403</v>
      </c>
      <c r="MD40" s="268">
        <v>0.47720000000000001</v>
      </c>
      <c r="ME40" s="270">
        <v>0.68989</v>
      </c>
      <c r="MF40" s="268">
        <v>0.83092999999999995</v>
      </c>
      <c r="MG40" s="268">
        <v>11.84628</v>
      </c>
      <c r="MH40" s="268">
        <v>13.911670000000001</v>
      </c>
      <c r="MI40" s="270">
        <v>5.3093300000000001</v>
      </c>
      <c r="MJ40" s="268">
        <v>27.00769</v>
      </c>
      <c r="MK40" s="270">
        <v>57241</v>
      </c>
      <c r="ML40" s="270">
        <v>41124</v>
      </c>
      <c r="MM40" s="268">
        <v>3.9050000000000001E-2</v>
      </c>
      <c r="MN40" s="268">
        <v>0</v>
      </c>
      <c r="MO40" s="268">
        <v>6.8000000000000005E-2</v>
      </c>
      <c r="MP40" s="268">
        <v>6.8900000000000003E-3</v>
      </c>
      <c r="MQ40" s="268">
        <v>0</v>
      </c>
      <c r="MR40" s="268">
        <v>1.2E-2</v>
      </c>
      <c r="MS40" s="269">
        <v>0.6</v>
      </c>
      <c r="MT40" s="269">
        <v>0.29411759999999998</v>
      </c>
      <c r="MU40" s="269">
        <v>0.70588240000000002</v>
      </c>
      <c r="MV40" s="269">
        <v>0.28157130000000002</v>
      </c>
      <c r="MW40" s="269">
        <v>0.71842870000000003</v>
      </c>
      <c r="MX40" s="269">
        <v>0.12993950000000001</v>
      </c>
      <c r="MY40" s="269">
        <v>2.2431400000000001E-2</v>
      </c>
      <c r="MZ40" s="269">
        <v>0.20642820000000001</v>
      </c>
      <c r="NA40" s="269">
        <v>1.82177E-2</v>
      </c>
      <c r="NB40" s="269">
        <v>0.136931</v>
      </c>
      <c r="NC40" s="269">
        <v>8.9290300000000003E-2</v>
      </c>
      <c r="ND40" s="269">
        <v>0.52670130000000004</v>
      </c>
      <c r="NE40" s="269">
        <v>0.73312949999999999</v>
      </c>
      <c r="NF40" s="269">
        <v>2.9384299999999999E-2</v>
      </c>
      <c r="NG40" s="269">
        <v>0.89798469999999997</v>
      </c>
      <c r="NH40" s="269">
        <v>0</v>
      </c>
      <c r="NI40" s="269">
        <v>7.2631000000000001E-2</v>
      </c>
      <c r="NJ40" s="270">
        <v>16117</v>
      </c>
      <c r="NK40" s="268">
        <v>7.9895199999999997</v>
      </c>
      <c r="NL40" s="268">
        <v>11855</v>
      </c>
      <c r="NM40" s="268">
        <v>19758</v>
      </c>
      <c r="NN40" s="268">
        <v>3486</v>
      </c>
      <c r="NO40" s="269">
        <v>0.68716840000000001</v>
      </c>
      <c r="NP40" s="269">
        <v>0.1726299</v>
      </c>
      <c r="NQ40" s="269">
        <v>0.14020170000000001</v>
      </c>
      <c r="NR40" s="268">
        <v>0.62265999999999999</v>
      </c>
      <c r="NS40" s="268">
        <v>1.58873</v>
      </c>
      <c r="NT40" s="268">
        <v>0.44734000000000002</v>
      </c>
      <c r="NU40" s="268">
        <v>14</v>
      </c>
      <c r="NV40" s="268">
        <v>3.6729400000000001</v>
      </c>
      <c r="NW40" s="268">
        <v>18</v>
      </c>
      <c r="NX40" s="268">
        <v>2.52393</v>
      </c>
      <c r="NY40" s="268">
        <v>0.32795999999999997</v>
      </c>
      <c r="NZ40" s="268">
        <v>0.31189</v>
      </c>
    </row>
    <row r="41" spans="1:390" ht="15" x14ac:dyDescent="0.25">
      <c r="A41" s="3" t="s">
        <v>2833</v>
      </c>
      <c r="B41" s="55" t="s">
        <v>4767</v>
      </c>
      <c r="C41" s="55" t="s">
        <v>4524</v>
      </c>
      <c r="D41" s="55" t="s">
        <v>4525</v>
      </c>
      <c r="E41" s="55" t="s">
        <v>3414</v>
      </c>
      <c r="F41" s="55" t="s">
        <v>4524</v>
      </c>
      <c r="G41" s="55" t="s">
        <v>2022</v>
      </c>
      <c r="H41" s="55" t="s">
        <v>454</v>
      </c>
      <c r="I41" s="55" t="s">
        <v>416</v>
      </c>
      <c r="J41" s="55" t="s">
        <v>493</v>
      </c>
      <c r="K41" s="55" t="s">
        <v>499</v>
      </c>
      <c r="L41" s="55" t="s">
        <v>4527</v>
      </c>
      <c r="M41" s="55" t="s">
        <v>505</v>
      </c>
      <c r="N41" s="55" t="s">
        <v>2303</v>
      </c>
      <c r="O41" s="268">
        <v>108340</v>
      </c>
      <c r="P41" s="55" t="s">
        <v>503</v>
      </c>
      <c r="Q41" s="268">
        <v>2012</v>
      </c>
      <c r="R41" s="268">
        <v>153</v>
      </c>
      <c r="S41" s="268">
        <v>5139</v>
      </c>
      <c r="T41" s="268">
        <v>41576</v>
      </c>
      <c r="U41" s="268">
        <v>460</v>
      </c>
      <c r="V41" s="268">
        <v>26</v>
      </c>
      <c r="W41" s="268">
        <v>342</v>
      </c>
      <c r="X41" s="268">
        <v>6251</v>
      </c>
      <c r="Y41" s="55" t="s">
        <v>2239</v>
      </c>
      <c r="Z41" s="55" t="s">
        <v>2354</v>
      </c>
      <c r="AA41" s="55" t="s">
        <v>3557</v>
      </c>
      <c r="AB41" s="55" t="s">
        <v>3558</v>
      </c>
      <c r="AC41" s="55" t="s">
        <v>2239</v>
      </c>
      <c r="AD41" s="55" t="s">
        <v>2354</v>
      </c>
      <c r="AE41" s="55" t="s">
        <v>3557</v>
      </c>
      <c r="AF41" s="55" t="s">
        <v>3558</v>
      </c>
      <c r="AG41" s="55" t="s">
        <v>2024</v>
      </c>
      <c r="AH41" s="268">
        <v>3</v>
      </c>
      <c r="AI41" s="55" t="s">
        <v>2135</v>
      </c>
      <c r="AJ41" s="55" t="s">
        <v>2170</v>
      </c>
      <c r="AK41" s="55" t="s">
        <v>2414</v>
      </c>
      <c r="AL41" s="55" t="s">
        <v>2489</v>
      </c>
      <c r="AM41" s="55" t="s">
        <v>2566</v>
      </c>
      <c r="AN41" s="55" t="s">
        <v>2637</v>
      </c>
      <c r="AO41" s="55" t="s">
        <v>4768</v>
      </c>
      <c r="AP41" s="55" t="s">
        <v>4573</v>
      </c>
      <c r="AQ41" s="55" t="s">
        <v>2489</v>
      </c>
      <c r="AR41" s="55" t="s">
        <v>2566</v>
      </c>
      <c r="AS41" s="55" t="s">
        <v>4769</v>
      </c>
      <c r="AT41" s="55" t="s">
        <v>1491</v>
      </c>
      <c r="AU41" s="55" t="s">
        <v>4529</v>
      </c>
      <c r="AV41" s="55" t="s">
        <v>4529</v>
      </c>
      <c r="AW41" s="55" t="s">
        <v>4529</v>
      </c>
      <c r="AX41" s="55" t="s">
        <v>4530</v>
      </c>
      <c r="AY41" s="55" t="s">
        <v>4531</v>
      </c>
      <c r="AZ41" s="55" t="s">
        <v>554</v>
      </c>
      <c r="BA41" s="55" t="s">
        <v>554</v>
      </c>
      <c r="BB41" s="268">
        <v>1</v>
      </c>
      <c r="BC41" s="268">
        <v>5</v>
      </c>
      <c r="BD41" s="268">
        <v>0</v>
      </c>
      <c r="BE41" s="268">
        <v>0</v>
      </c>
      <c r="BF41" s="268">
        <v>6</v>
      </c>
      <c r="BG41" s="55" t="s">
        <v>3403</v>
      </c>
      <c r="BH41" s="268">
        <v>13750</v>
      </c>
      <c r="BI41" s="268">
        <v>10</v>
      </c>
      <c r="BJ41" s="268">
        <v>0</v>
      </c>
      <c r="BK41" s="268">
        <v>10</v>
      </c>
      <c r="BL41" s="268">
        <v>25.9</v>
      </c>
      <c r="BM41" s="268">
        <v>35.9</v>
      </c>
      <c r="BN41" s="269">
        <v>0.27855150000000001</v>
      </c>
      <c r="BO41" s="270">
        <v>94270</v>
      </c>
      <c r="BP41" s="55" t="s">
        <v>3559</v>
      </c>
      <c r="BQ41" s="55" t="s">
        <v>3560</v>
      </c>
      <c r="BR41" s="270">
        <v>37713</v>
      </c>
      <c r="BS41" s="270">
        <v>12.07</v>
      </c>
      <c r="BT41" s="270">
        <v>14.13</v>
      </c>
      <c r="BU41" s="270">
        <v>17.88</v>
      </c>
      <c r="BV41" s="270">
        <v>2928190</v>
      </c>
      <c r="BW41" s="270">
        <v>0</v>
      </c>
      <c r="BX41" s="270">
        <v>2735550</v>
      </c>
      <c r="BY41" s="270">
        <v>2735550</v>
      </c>
      <c r="BZ41" s="270">
        <v>139425</v>
      </c>
      <c r="CA41" s="270">
        <v>0</v>
      </c>
      <c r="CB41" s="270">
        <v>139425</v>
      </c>
      <c r="CC41" s="270">
        <v>0</v>
      </c>
      <c r="CD41" s="270">
        <v>0</v>
      </c>
      <c r="CE41" s="270">
        <v>0</v>
      </c>
      <c r="CF41" s="270">
        <v>53215</v>
      </c>
      <c r="CG41" s="272">
        <v>5.2334699999999998E-2</v>
      </c>
      <c r="CH41" s="270">
        <v>1375013</v>
      </c>
      <c r="CI41" s="270">
        <v>639796</v>
      </c>
      <c r="CJ41" s="270">
        <v>2014809</v>
      </c>
      <c r="CK41" s="270">
        <v>314913</v>
      </c>
      <c r="CL41" s="270">
        <v>54659</v>
      </c>
      <c r="CM41" s="270">
        <v>58710</v>
      </c>
      <c r="CN41" s="270">
        <v>428282</v>
      </c>
      <c r="CO41" s="270">
        <v>321852</v>
      </c>
      <c r="CP41" s="270">
        <v>2764943</v>
      </c>
      <c r="CQ41" s="279">
        <v>153246</v>
      </c>
      <c r="CR41" s="270">
        <v>0</v>
      </c>
      <c r="CS41" s="270">
        <v>0</v>
      </c>
      <c r="CT41" s="270">
        <v>0</v>
      </c>
      <c r="CU41" s="270">
        <v>0</v>
      </c>
      <c r="CV41" s="270">
        <v>0</v>
      </c>
      <c r="CW41" s="270">
        <v>0</v>
      </c>
      <c r="CX41" s="288">
        <v>353906</v>
      </c>
      <c r="CY41" s="44">
        <v>96239</v>
      </c>
      <c r="CZ41" s="44">
        <v>78304</v>
      </c>
      <c r="DA41" s="44">
        <v>174543</v>
      </c>
      <c r="DB41" s="44">
        <v>50687</v>
      </c>
      <c r="DC41" s="44">
        <v>24872</v>
      </c>
      <c r="DD41" s="44">
        <v>75559</v>
      </c>
      <c r="DE41" s="44">
        <v>10241</v>
      </c>
      <c r="DF41" s="44">
        <v>3933</v>
      </c>
      <c r="DG41" s="44">
        <v>14174</v>
      </c>
      <c r="DH41" s="44">
        <v>264276</v>
      </c>
      <c r="DI41" s="55" t="s">
        <v>3403</v>
      </c>
      <c r="DJ41" s="268">
        <v>264276</v>
      </c>
      <c r="DK41" s="268">
        <v>0</v>
      </c>
      <c r="DL41" s="268">
        <v>285</v>
      </c>
      <c r="DM41" s="268">
        <v>13954</v>
      </c>
      <c r="DN41" s="268">
        <v>16993</v>
      </c>
      <c r="DO41" s="268">
        <v>2092</v>
      </c>
      <c r="DP41" s="268">
        <v>7</v>
      </c>
      <c r="DQ41" s="268">
        <v>67</v>
      </c>
      <c r="DR41" s="268">
        <v>74</v>
      </c>
      <c r="DS41" s="268">
        <v>0</v>
      </c>
      <c r="DT41" s="268">
        <v>28215</v>
      </c>
      <c r="DU41" s="55" t="s">
        <v>3403</v>
      </c>
      <c r="DV41" s="268">
        <v>14117</v>
      </c>
      <c r="DW41" s="268">
        <v>1209</v>
      </c>
      <c r="DX41" s="268">
        <v>43541</v>
      </c>
      <c r="DY41" s="268">
        <v>1920</v>
      </c>
      <c r="DZ41" s="55" t="s">
        <v>3403</v>
      </c>
      <c r="EA41" s="268">
        <v>9608</v>
      </c>
      <c r="EB41" s="268">
        <v>370</v>
      </c>
      <c r="EC41" s="268">
        <v>11898</v>
      </c>
      <c r="ED41" s="268">
        <v>563</v>
      </c>
      <c r="EE41" s="268">
        <v>230</v>
      </c>
      <c r="EF41" s="268">
        <v>0</v>
      </c>
      <c r="EG41" s="268">
        <v>793</v>
      </c>
      <c r="EH41" s="269">
        <v>5.0256299999999997E-2</v>
      </c>
      <c r="EI41" s="269">
        <v>8.053E-4</v>
      </c>
      <c r="EJ41" s="269">
        <v>0.15888959999999999</v>
      </c>
      <c r="EK41" s="269">
        <v>0</v>
      </c>
      <c r="EL41" s="269">
        <v>0.12302979999999999</v>
      </c>
      <c r="EM41" s="269">
        <v>2.0909999999999999E-4</v>
      </c>
      <c r="EN41" s="269">
        <v>0.74674070000000003</v>
      </c>
      <c r="EO41" s="269">
        <v>7.3047600000000004E-2</v>
      </c>
      <c r="EP41" s="269">
        <v>0.22707359999999999</v>
      </c>
      <c r="EQ41" s="268">
        <v>26</v>
      </c>
      <c r="ER41" s="281">
        <v>981378</v>
      </c>
      <c r="ES41" s="281">
        <v>222845</v>
      </c>
      <c r="ET41" s="268">
        <v>271084</v>
      </c>
      <c r="EU41" s="268">
        <v>100201</v>
      </c>
      <c r="EV41" s="268">
        <v>371285</v>
      </c>
      <c r="EW41" s="268">
        <v>25285</v>
      </c>
      <c r="EX41" s="268">
        <v>3437</v>
      </c>
      <c r="EY41" s="268">
        <v>28722</v>
      </c>
      <c r="EZ41" s="268">
        <v>157060</v>
      </c>
      <c r="FA41" s="268">
        <v>37063</v>
      </c>
      <c r="FB41" s="268">
        <v>194123</v>
      </c>
      <c r="FC41" s="268">
        <v>594130</v>
      </c>
      <c r="FD41" s="271">
        <v>886365</v>
      </c>
      <c r="FE41" s="268">
        <v>5051</v>
      </c>
      <c r="FF41" s="55" t="s">
        <v>3403</v>
      </c>
      <c r="FG41" s="268">
        <v>599181</v>
      </c>
      <c r="FH41" s="281">
        <v>66291</v>
      </c>
      <c r="FI41" s="281">
        <v>237785</v>
      </c>
      <c r="FJ41" s="55" t="s">
        <v>3403</v>
      </c>
      <c r="FK41" s="268">
        <v>304076</v>
      </c>
      <c r="FL41" s="268">
        <v>151</v>
      </c>
      <c r="FM41" s="268">
        <v>26309</v>
      </c>
      <c r="FN41" s="268">
        <v>26460</v>
      </c>
      <c r="FO41" s="268">
        <v>27</v>
      </c>
      <c r="FP41" s="268">
        <v>11803</v>
      </c>
      <c r="FQ41" s="268">
        <v>11830</v>
      </c>
      <c r="FR41" s="55" t="s">
        <v>3403</v>
      </c>
      <c r="FS41" s="268">
        <v>38290</v>
      </c>
      <c r="FT41" s="268">
        <v>78121</v>
      </c>
      <c r="FU41" s="268">
        <v>673972</v>
      </c>
      <c r="FV41" s="268">
        <v>307406</v>
      </c>
      <c r="FW41" s="55" t="s">
        <v>3403</v>
      </c>
      <c r="FX41" s="55" t="s">
        <v>3403</v>
      </c>
      <c r="FY41" s="268">
        <v>206</v>
      </c>
      <c r="FZ41" s="268">
        <v>1</v>
      </c>
      <c r="GA41" s="268">
        <v>49530</v>
      </c>
      <c r="GB41" s="268">
        <v>9849</v>
      </c>
      <c r="GC41" s="268">
        <v>59379</v>
      </c>
      <c r="GD41" s="268">
        <v>567812</v>
      </c>
      <c r="GE41" s="268">
        <v>1</v>
      </c>
      <c r="GF41" s="268">
        <v>0.73055000000000003</v>
      </c>
      <c r="GG41" s="268">
        <v>0.20687</v>
      </c>
      <c r="GH41" s="268">
        <v>19.93721</v>
      </c>
      <c r="GI41" s="268">
        <v>21.735949999999999</v>
      </c>
      <c r="GJ41" s="268">
        <v>15.846489999999999</v>
      </c>
      <c r="GK41" s="268">
        <v>779</v>
      </c>
      <c r="GL41" s="268">
        <v>15537</v>
      </c>
      <c r="GM41" s="268">
        <v>97</v>
      </c>
      <c r="GN41" s="268">
        <v>1928</v>
      </c>
      <c r="GO41" s="268">
        <v>228</v>
      </c>
      <c r="GP41" s="268">
        <v>0</v>
      </c>
      <c r="GQ41" s="268">
        <v>493</v>
      </c>
      <c r="GR41" s="268">
        <v>94</v>
      </c>
      <c r="GS41" s="268">
        <v>58</v>
      </c>
      <c r="GT41" s="268">
        <v>3</v>
      </c>
      <c r="GU41" s="268">
        <v>876</v>
      </c>
      <c r="GV41" s="268">
        <v>3613</v>
      </c>
      <c r="GW41" s="55" t="s">
        <v>3403</v>
      </c>
      <c r="GX41" s="268">
        <v>3613</v>
      </c>
      <c r="GY41" s="268">
        <v>1018</v>
      </c>
      <c r="GZ41" s="268">
        <v>75</v>
      </c>
      <c r="HA41" s="268">
        <v>1093</v>
      </c>
      <c r="HB41" s="268">
        <v>10906</v>
      </c>
      <c r="HC41" s="268">
        <v>1853</v>
      </c>
      <c r="HD41" s="268">
        <v>12759</v>
      </c>
      <c r="HE41" s="268">
        <v>17465</v>
      </c>
      <c r="HF41" s="55" t="s">
        <v>3403</v>
      </c>
      <c r="HG41" s="55" t="s">
        <v>3403</v>
      </c>
      <c r="HH41" s="55" t="s">
        <v>3403</v>
      </c>
      <c r="HI41" s="55" t="s">
        <v>3403</v>
      </c>
      <c r="HJ41" s="55" t="s">
        <v>5026</v>
      </c>
      <c r="HK41" s="55" t="s">
        <v>5026</v>
      </c>
      <c r="HL41" s="268">
        <v>150943</v>
      </c>
      <c r="HM41" s="268">
        <v>1</v>
      </c>
      <c r="HN41" s="268">
        <v>61</v>
      </c>
      <c r="HO41" s="268">
        <v>587</v>
      </c>
      <c r="HP41" s="268">
        <v>228</v>
      </c>
      <c r="HQ41" s="268">
        <v>192</v>
      </c>
      <c r="HR41" s="55" t="s">
        <v>3403</v>
      </c>
      <c r="HS41" s="268">
        <v>756</v>
      </c>
      <c r="HT41" s="268">
        <v>814</v>
      </c>
      <c r="HU41" s="268">
        <v>52</v>
      </c>
      <c r="HV41" s="268">
        <v>77</v>
      </c>
      <c r="HW41" s="268">
        <v>77155</v>
      </c>
      <c r="HX41" s="268">
        <v>1</v>
      </c>
      <c r="HY41" s="268">
        <v>206355</v>
      </c>
      <c r="HZ41" s="55" t="s">
        <v>3403</v>
      </c>
      <c r="IA41" s="55" t="s">
        <v>2024</v>
      </c>
      <c r="IB41" s="55" t="s">
        <v>2239</v>
      </c>
      <c r="IC41" s="55" t="s">
        <v>2354</v>
      </c>
      <c r="ID41" s="55" t="s">
        <v>3557</v>
      </c>
      <c r="IE41" s="55" t="s">
        <v>3558</v>
      </c>
      <c r="IF41" s="55" t="s">
        <v>2239</v>
      </c>
      <c r="IG41" s="55" t="s">
        <v>2354</v>
      </c>
      <c r="IH41" s="55" t="s">
        <v>3557</v>
      </c>
      <c r="II41" s="55" t="s">
        <v>3558</v>
      </c>
      <c r="IJ41" s="55" t="s">
        <v>2170</v>
      </c>
      <c r="IK41" s="55" t="s">
        <v>4770</v>
      </c>
      <c r="IL41" s="55" t="s">
        <v>4771</v>
      </c>
      <c r="IM41" s="55" t="s">
        <v>2414</v>
      </c>
      <c r="IN41" s="55" t="s">
        <v>2637</v>
      </c>
      <c r="IO41" s="268">
        <v>61790</v>
      </c>
      <c r="IP41" s="268">
        <v>36.5</v>
      </c>
      <c r="IQ41" s="55" t="s">
        <v>4772</v>
      </c>
      <c r="IR41" s="268">
        <v>13750</v>
      </c>
      <c r="IS41" s="268">
        <v>312</v>
      </c>
      <c r="IT41" s="55" t="s">
        <v>2134</v>
      </c>
      <c r="IU41" s="55" t="s">
        <v>210</v>
      </c>
      <c r="IV41" s="55" t="s">
        <v>2022</v>
      </c>
      <c r="IW41" s="55" t="s">
        <v>411</v>
      </c>
      <c r="IX41" s="268">
        <v>0</v>
      </c>
      <c r="IY41" s="55" t="s">
        <v>414</v>
      </c>
      <c r="IZ41" s="55" t="s">
        <v>2311</v>
      </c>
      <c r="JA41" s="55" t="s">
        <v>2328</v>
      </c>
      <c r="JB41" s="55" t="s">
        <v>503</v>
      </c>
      <c r="JC41" s="270">
        <v>2.8174100000000002</v>
      </c>
      <c r="JD41" s="270">
        <v>2.0530400000000002</v>
      </c>
      <c r="JE41" s="270">
        <v>0.43641000000000002</v>
      </c>
      <c r="JF41" s="270">
        <v>46.564320000000002</v>
      </c>
      <c r="JG41" s="270">
        <v>33.931339999999999</v>
      </c>
      <c r="JH41" s="270">
        <v>7.2126799999999998</v>
      </c>
      <c r="JI41" s="270">
        <v>4.8694699999999997</v>
      </c>
      <c r="JJ41" s="270">
        <v>3.5483699999999998</v>
      </c>
      <c r="JK41" s="270">
        <v>0.75427</v>
      </c>
      <c r="JL41" s="270">
        <v>18.317799999999998</v>
      </c>
      <c r="JM41" s="270">
        <v>13.348140000000001</v>
      </c>
      <c r="JN41" s="270">
        <v>2.83738</v>
      </c>
      <c r="JO41" s="270">
        <v>158.31336999999999</v>
      </c>
      <c r="JP41" s="270">
        <v>115.36266999999999</v>
      </c>
      <c r="JQ41" s="270">
        <v>24.522300000000001</v>
      </c>
      <c r="JR41" s="270">
        <v>12.40747</v>
      </c>
      <c r="JS41" s="270">
        <v>9.0412999999999997</v>
      </c>
      <c r="JT41" s="270">
        <v>1.92188</v>
      </c>
      <c r="JU41" s="268">
        <v>9.0583200000000001</v>
      </c>
      <c r="JV41" s="268">
        <v>5.2410199999999998</v>
      </c>
      <c r="JW41" s="268">
        <v>12.731769999999999</v>
      </c>
      <c r="JX41" s="268">
        <v>13.708550000000001</v>
      </c>
      <c r="JY41" s="268">
        <v>1.39323</v>
      </c>
      <c r="JZ41" s="268">
        <v>2.0569000000000002</v>
      </c>
      <c r="KA41" s="268">
        <v>0.54808000000000001</v>
      </c>
      <c r="KB41" s="268">
        <v>0.16120999999999999</v>
      </c>
      <c r="KC41" s="268">
        <v>6.9800000000000001E-3</v>
      </c>
      <c r="KD41" s="268">
        <v>7.5100000000000002E-3</v>
      </c>
      <c r="KE41" s="268">
        <v>0.71216000000000002</v>
      </c>
      <c r="KF41" s="268">
        <v>3.3349999999999998E-2</v>
      </c>
      <c r="KG41" s="268">
        <v>0.11777</v>
      </c>
      <c r="KH41" s="268">
        <v>4204</v>
      </c>
      <c r="KI41" s="268">
        <v>15094</v>
      </c>
      <c r="KJ41" s="268">
        <v>15094</v>
      </c>
      <c r="KK41" s="268">
        <v>15816</v>
      </c>
      <c r="KL41" s="268">
        <v>56781</v>
      </c>
      <c r="KM41" s="268">
        <v>56781</v>
      </c>
      <c r="KN41" s="268">
        <v>98137</v>
      </c>
      <c r="KO41" s="268">
        <v>98137</v>
      </c>
      <c r="KP41" s="268">
        <v>2.7729900000000001</v>
      </c>
      <c r="KQ41" s="268">
        <v>27336</v>
      </c>
      <c r="KR41" s="268">
        <v>13.142519999999999</v>
      </c>
      <c r="KS41" s="270">
        <v>1.2869200000000001</v>
      </c>
      <c r="KT41" s="270">
        <v>25.249680000000001</v>
      </c>
      <c r="KU41" s="270">
        <v>0</v>
      </c>
      <c r="KV41" s="270">
        <v>0.49119000000000002</v>
      </c>
      <c r="KW41" s="270">
        <v>27.02778</v>
      </c>
      <c r="KX41" s="270">
        <v>18.597090000000001</v>
      </c>
      <c r="KY41" s="268">
        <v>3.2666200000000001</v>
      </c>
      <c r="KZ41" s="268">
        <v>0</v>
      </c>
      <c r="LA41" s="268">
        <v>2.63E-3</v>
      </c>
      <c r="LB41" s="268">
        <v>0.40189000000000002</v>
      </c>
      <c r="LC41" s="268">
        <v>6.8000000000000005E-4</v>
      </c>
      <c r="LD41" s="268">
        <v>0.16841</v>
      </c>
      <c r="LE41" s="268">
        <v>0.60458999999999996</v>
      </c>
      <c r="LF41" s="268">
        <v>4.7996800000000004</v>
      </c>
      <c r="LG41" s="268">
        <v>2.4393199999999999</v>
      </c>
      <c r="LH41" s="268">
        <v>0.23905999999999999</v>
      </c>
      <c r="LI41" s="268">
        <v>733</v>
      </c>
      <c r="LJ41" s="268">
        <v>1.2462299999999999</v>
      </c>
      <c r="LK41" s="270">
        <v>2.9707599999999998</v>
      </c>
      <c r="LL41" s="268">
        <v>435</v>
      </c>
      <c r="LM41" s="268">
        <v>299</v>
      </c>
      <c r="LN41" s="270">
        <v>25.520980000000002</v>
      </c>
      <c r="LO41" s="270">
        <v>3.9531299999999998</v>
      </c>
      <c r="LP41" s="270">
        <v>2.9067099999999999</v>
      </c>
      <c r="LQ41" s="268">
        <v>0.33135999999999999</v>
      </c>
      <c r="LR41" s="268">
        <v>9.2299999999999993E-2</v>
      </c>
      <c r="LS41" s="268">
        <v>0.43618000000000001</v>
      </c>
      <c r="LT41" s="268">
        <v>14</v>
      </c>
      <c r="LU41" s="268">
        <v>15</v>
      </c>
      <c r="LV41" s="268">
        <v>1.7283500000000001</v>
      </c>
      <c r="LW41" s="268">
        <v>18872</v>
      </c>
      <c r="LX41" s="268">
        <v>41.29542</v>
      </c>
      <c r="LY41" s="268">
        <v>10919</v>
      </c>
      <c r="LZ41" s="268">
        <v>10.97767</v>
      </c>
      <c r="MA41" s="268">
        <v>71.372950000000003</v>
      </c>
      <c r="MB41" s="268">
        <v>0.26583000000000001</v>
      </c>
      <c r="MC41" s="268">
        <v>2902</v>
      </c>
      <c r="MD41" s="268">
        <v>0.36062</v>
      </c>
      <c r="ME41" s="270">
        <v>0.75427</v>
      </c>
      <c r="MF41" s="268">
        <v>0.62327999999999995</v>
      </c>
      <c r="MG41" s="268">
        <v>12.69153</v>
      </c>
      <c r="MH41" s="268">
        <v>16.527360000000002</v>
      </c>
      <c r="MI41" s="270">
        <v>4.8694699999999997</v>
      </c>
      <c r="MJ41" s="268">
        <v>44.070509999999999</v>
      </c>
      <c r="MK41" s="270">
        <v>56122</v>
      </c>
      <c r="ML41" s="270">
        <v>38301</v>
      </c>
      <c r="MM41" s="268">
        <v>3.6580000000000001E-2</v>
      </c>
      <c r="MN41" s="268">
        <v>0.23784</v>
      </c>
      <c r="MO41" s="268">
        <v>6.3229999999999995E-2</v>
      </c>
      <c r="MP41" s="268">
        <v>1.0189999999999999E-2</v>
      </c>
      <c r="MQ41" s="268">
        <v>6.6250000000000003E-2</v>
      </c>
      <c r="MR41" s="268">
        <v>1.7610000000000001E-2</v>
      </c>
      <c r="MS41" s="269">
        <v>1</v>
      </c>
      <c r="MT41" s="269">
        <v>0.27855150000000001</v>
      </c>
      <c r="MU41" s="269">
        <v>0.72144850000000005</v>
      </c>
      <c r="MV41" s="269">
        <v>0.31754670000000002</v>
      </c>
      <c r="MW41" s="269">
        <v>0.68245330000000004</v>
      </c>
      <c r="MX41" s="269">
        <v>0.15489720000000001</v>
      </c>
      <c r="MY41" s="269">
        <v>1.9768600000000001E-2</v>
      </c>
      <c r="MZ41" s="269">
        <v>0.23139570000000001</v>
      </c>
      <c r="NA41" s="269">
        <v>2.1233700000000001E-2</v>
      </c>
      <c r="NB41" s="269">
        <v>0.1164046</v>
      </c>
      <c r="NC41" s="269">
        <v>0.11389489999999999</v>
      </c>
      <c r="ND41" s="269">
        <v>0.49730249999999998</v>
      </c>
      <c r="NE41" s="269">
        <v>0.72869819999999996</v>
      </c>
      <c r="NF41" s="269">
        <v>0</v>
      </c>
      <c r="NG41" s="269">
        <v>0.93421189999999998</v>
      </c>
      <c r="NH41" s="269">
        <v>1.81733E-2</v>
      </c>
      <c r="NI41" s="269">
        <v>4.7614700000000003E-2</v>
      </c>
      <c r="NJ41" s="270">
        <v>17821</v>
      </c>
      <c r="NK41" s="268">
        <v>9.5625099999999996</v>
      </c>
      <c r="NL41" s="268">
        <v>10834</v>
      </c>
      <c r="NM41" s="268">
        <v>10834</v>
      </c>
      <c r="NN41" s="268">
        <v>3017</v>
      </c>
      <c r="NO41" s="269">
        <v>0.73529359999999999</v>
      </c>
      <c r="NP41" s="269">
        <v>0.12762390000000001</v>
      </c>
      <c r="NQ41" s="269">
        <v>0.1370826</v>
      </c>
      <c r="NR41" s="268">
        <v>0.71372000000000002</v>
      </c>
      <c r="NS41" s="268">
        <v>1.53389</v>
      </c>
      <c r="NT41" s="268">
        <v>0.48708000000000001</v>
      </c>
      <c r="NU41" s="268">
        <v>17</v>
      </c>
      <c r="NV41" s="268">
        <v>3.1163500000000002</v>
      </c>
      <c r="NW41" s="268">
        <v>16</v>
      </c>
      <c r="NX41" s="268">
        <v>2.2914300000000001</v>
      </c>
      <c r="NY41" s="268">
        <v>0.35493999999999998</v>
      </c>
      <c r="NZ41" s="268">
        <v>0.33515</v>
      </c>
    </row>
    <row r="42" spans="1:390" ht="15" x14ac:dyDescent="0.25">
      <c r="A42" s="3" t="s">
        <v>2834</v>
      </c>
      <c r="B42" s="55" t="s">
        <v>4773</v>
      </c>
      <c r="C42" s="55" t="s">
        <v>4524</v>
      </c>
      <c r="D42" s="55" t="s">
        <v>4525</v>
      </c>
      <c r="E42" s="55" t="s">
        <v>3414</v>
      </c>
      <c r="F42" s="55" t="s">
        <v>4524</v>
      </c>
      <c r="G42" s="55" t="s">
        <v>2025</v>
      </c>
      <c r="H42" s="55" t="s">
        <v>455</v>
      </c>
      <c r="I42" s="55" t="s">
        <v>416</v>
      </c>
      <c r="J42" s="55" t="s">
        <v>496</v>
      </c>
      <c r="K42" s="55" t="s">
        <v>499</v>
      </c>
      <c r="L42" s="55" t="s">
        <v>4527</v>
      </c>
      <c r="M42" s="55" t="s">
        <v>509</v>
      </c>
      <c r="N42" s="55" t="s">
        <v>2303</v>
      </c>
      <c r="O42" s="268">
        <v>40039</v>
      </c>
      <c r="P42" s="55" t="s">
        <v>512</v>
      </c>
      <c r="Q42" s="268">
        <v>1173</v>
      </c>
      <c r="R42" s="268">
        <v>117</v>
      </c>
      <c r="S42" s="268">
        <v>5754</v>
      </c>
      <c r="T42" s="268">
        <v>32283</v>
      </c>
      <c r="U42" s="55" t="s">
        <v>3403</v>
      </c>
      <c r="V42" s="55" t="s">
        <v>3403</v>
      </c>
      <c r="W42" s="55" t="s">
        <v>3403</v>
      </c>
      <c r="X42" s="268">
        <v>0</v>
      </c>
      <c r="Y42" s="55" t="s">
        <v>2240</v>
      </c>
      <c r="Z42" s="55" t="s">
        <v>2355</v>
      </c>
      <c r="AA42" s="55" t="s">
        <v>3561</v>
      </c>
      <c r="AB42" s="55" t="s">
        <v>3562</v>
      </c>
      <c r="AC42" s="55" t="s">
        <v>2240</v>
      </c>
      <c r="AD42" s="55" t="s">
        <v>2355</v>
      </c>
      <c r="AE42" s="55" t="s">
        <v>3561</v>
      </c>
      <c r="AF42" s="55" t="s">
        <v>3562</v>
      </c>
      <c r="AG42" s="55" t="s">
        <v>2027</v>
      </c>
      <c r="AH42" s="268">
        <v>2</v>
      </c>
      <c r="AI42" s="55" t="s">
        <v>2929</v>
      </c>
      <c r="AJ42" s="55" t="s">
        <v>2148</v>
      </c>
      <c r="AK42" s="55" t="s">
        <v>2415</v>
      </c>
      <c r="AL42" s="55" t="s">
        <v>2490</v>
      </c>
      <c r="AM42" s="55" t="s">
        <v>2567</v>
      </c>
      <c r="AN42" s="55" t="s">
        <v>2638</v>
      </c>
      <c r="AO42" s="55" t="s">
        <v>2684</v>
      </c>
      <c r="AP42" s="55" t="s">
        <v>2702</v>
      </c>
      <c r="AQ42" s="55" t="s">
        <v>2715</v>
      </c>
      <c r="AR42" s="55" t="s">
        <v>2567</v>
      </c>
      <c r="AS42" s="55" t="s">
        <v>2734</v>
      </c>
      <c r="AT42" s="55" t="s">
        <v>1492</v>
      </c>
      <c r="AU42" s="55" t="s">
        <v>4529</v>
      </c>
      <c r="AV42" s="55" t="s">
        <v>4529</v>
      </c>
      <c r="AW42" s="55" t="s">
        <v>4529</v>
      </c>
      <c r="AX42" s="55" t="s">
        <v>4530</v>
      </c>
      <c r="AY42" s="55" t="s">
        <v>4531</v>
      </c>
      <c r="AZ42" s="55" t="s">
        <v>554</v>
      </c>
      <c r="BA42" s="55" t="s">
        <v>554</v>
      </c>
      <c r="BB42" s="268">
        <v>1</v>
      </c>
      <c r="BC42" s="268">
        <v>1</v>
      </c>
      <c r="BD42" s="268">
        <v>0</v>
      </c>
      <c r="BE42" s="268">
        <v>2</v>
      </c>
      <c r="BF42" s="268">
        <v>4</v>
      </c>
      <c r="BG42" s="55" t="s">
        <v>3403</v>
      </c>
      <c r="BH42" s="268">
        <v>6656</v>
      </c>
      <c r="BI42" s="268">
        <v>6.56</v>
      </c>
      <c r="BJ42" s="268">
        <v>0.94</v>
      </c>
      <c r="BK42" s="268">
        <v>7.5</v>
      </c>
      <c r="BL42" s="268">
        <v>17.440000000000001</v>
      </c>
      <c r="BM42" s="268">
        <v>24.94</v>
      </c>
      <c r="BN42" s="269">
        <v>0.26303130000000002</v>
      </c>
      <c r="BO42" s="270">
        <v>70756</v>
      </c>
      <c r="BP42" s="55" t="s">
        <v>3563</v>
      </c>
      <c r="BQ42" s="55" t="s">
        <v>3421</v>
      </c>
      <c r="BR42" s="270">
        <v>39378</v>
      </c>
      <c r="BS42" s="270">
        <v>13.6</v>
      </c>
      <c r="BT42" s="270">
        <v>13.6</v>
      </c>
      <c r="BU42" s="270">
        <v>13.6</v>
      </c>
      <c r="BV42" s="270">
        <v>1927412</v>
      </c>
      <c r="BW42" s="270">
        <v>1643986</v>
      </c>
      <c r="BX42" s="270">
        <v>205000</v>
      </c>
      <c r="BY42" s="270">
        <v>1848986</v>
      </c>
      <c r="BZ42" s="270">
        <v>25462</v>
      </c>
      <c r="CA42" s="270">
        <v>0</v>
      </c>
      <c r="CB42" s="270">
        <v>25462</v>
      </c>
      <c r="CC42" s="270">
        <v>0</v>
      </c>
      <c r="CD42" s="270">
        <v>0</v>
      </c>
      <c r="CE42" s="270">
        <v>0</v>
      </c>
      <c r="CF42" s="270">
        <v>52964</v>
      </c>
      <c r="CG42" s="272">
        <v>0.11478140000000001</v>
      </c>
      <c r="CH42" s="270">
        <v>976515</v>
      </c>
      <c r="CI42" s="270">
        <v>223570</v>
      </c>
      <c r="CJ42" s="270">
        <v>1200085</v>
      </c>
      <c r="CK42" s="270">
        <v>184018</v>
      </c>
      <c r="CL42" s="270">
        <v>57152</v>
      </c>
      <c r="CM42" s="270">
        <v>58775</v>
      </c>
      <c r="CN42" s="270">
        <v>299945</v>
      </c>
      <c r="CO42" s="270">
        <v>427382</v>
      </c>
      <c r="CP42" s="270">
        <v>1927412</v>
      </c>
      <c r="CQ42" s="279">
        <v>221231</v>
      </c>
      <c r="CR42" s="270">
        <v>7706</v>
      </c>
      <c r="CS42" s="270">
        <v>0</v>
      </c>
      <c r="CT42" s="270">
        <v>0</v>
      </c>
      <c r="CU42" s="270">
        <v>0</v>
      </c>
      <c r="CV42" s="270">
        <v>7706</v>
      </c>
      <c r="CW42" s="270">
        <v>1434</v>
      </c>
      <c r="CX42" s="288">
        <v>205116</v>
      </c>
      <c r="CY42" s="44">
        <v>38132</v>
      </c>
      <c r="CZ42" s="44">
        <v>40161</v>
      </c>
      <c r="DA42" s="44">
        <v>78293</v>
      </c>
      <c r="DB42" s="44">
        <v>18655</v>
      </c>
      <c r="DC42" s="44">
        <v>15913</v>
      </c>
      <c r="DD42" s="44">
        <v>34568</v>
      </c>
      <c r="DE42" s="44">
        <v>4897</v>
      </c>
      <c r="DF42" s="44">
        <v>2520</v>
      </c>
      <c r="DG42" s="44">
        <v>7417</v>
      </c>
      <c r="DH42" s="44">
        <v>120278</v>
      </c>
      <c r="DI42" s="55" t="s">
        <v>3403</v>
      </c>
      <c r="DJ42" s="268">
        <v>120278</v>
      </c>
      <c r="DK42" s="268">
        <v>0</v>
      </c>
      <c r="DL42" s="268">
        <v>347</v>
      </c>
      <c r="DM42" s="268">
        <v>9243</v>
      </c>
      <c r="DN42" s="268">
        <v>12868</v>
      </c>
      <c r="DO42" s="268">
        <v>7645</v>
      </c>
      <c r="DP42" s="268">
        <v>15</v>
      </c>
      <c r="DQ42" s="268">
        <v>67</v>
      </c>
      <c r="DR42" s="268">
        <v>82</v>
      </c>
      <c r="DS42" s="268">
        <v>0</v>
      </c>
      <c r="DT42" s="268">
        <v>28215</v>
      </c>
      <c r="DU42" s="55" t="s">
        <v>3403</v>
      </c>
      <c r="DV42" s="268">
        <v>14117</v>
      </c>
      <c r="DW42" s="268">
        <v>0</v>
      </c>
      <c r="DX42" s="268">
        <v>42332</v>
      </c>
      <c r="DY42" s="268">
        <v>1920</v>
      </c>
      <c r="DZ42" s="55" t="s">
        <v>3403</v>
      </c>
      <c r="EA42" s="268">
        <v>9608</v>
      </c>
      <c r="EB42" s="268">
        <v>0</v>
      </c>
      <c r="EC42" s="268">
        <v>11528</v>
      </c>
      <c r="ED42" s="268">
        <v>563</v>
      </c>
      <c r="EE42" s="268">
        <v>230</v>
      </c>
      <c r="EF42" s="268">
        <v>0</v>
      </c>
      <c r="EG42" s="268">
        <v>793</v>
      </c>
      <c r="EH42" s="269">
        <v>6.6601300000000002E-2</v>
      </c>
      <c r="EI42" s="269">
        <v>1.6917E-3</v>
      </c>
      <c r="EJ42" s="269">
        <v>0.2664492</v>
      </c>
      <c r="EK42" s="269">
        <v>0</v>
      </c>
      <c r="EL42" s="269">
        <v>0.2063808</v>
      </c>
      <c r="EM42" s="269">
        <v>3.9980000000000001E-4</v>
      </c>
      <c r="EN42" s="269">
        <v>0.58639010000000003</v>
      </c>
      <c r="EO42" s="269">
        <v>0.1012647</v>
      </c>
      <c r="EP42" s="269">
        <v>0.33000249999999998</v>
      </c>
      <c r="EQ42" s="268">
        <v>20</v>
      </c>
      <c r="ER42" s="281">
        <v>326443</v>
      </c>
      <c r="ES42" s="281">
        <v>107727</v>
      </c>
      <c r="ET42" s="268">
        <v>107264</v>
      </c>
      <c r="EU42" s="268">
        <v>21631</v>
      </c>
      <c r="EV42" s="268">
        <v>128895</v>
      </c>
      <c r="EW42" s="55" t="s">
        <v>3403</v>
      </c>
      <c r="EX42" s="55" t="s">
        <v>3403</v>
      </c>
      <c r="EY42" s="55" t="s">
        <v>3403</v>
      </c>
      <c r="EZ42" s="268">
        <v>88707</v>
      </c>
      <c r="FA42" s="268">
        <v>19020</v>
      </c>
      <c r="FB42" s="268">
        <v>107727</v>
      </c>
      <c r="FC42" s="268">
        <v>236622</v>
      </c>
      <c r="FD42" s="271">
        <v>379272</v>
      </c>
      <c r="FE42" s="268">
        <v>1122</v>
      </c>
      <c r="FF42" s="55" t="s">
        <v>3403</v>
      </c>
      <c r="FG42" s="268">
        <v>237744</v>
      </c>
      <c r="FH42" s="281">
        <v>37171</v>
      </c>
      <c r="FI42" s="281">
        <v>104254</v>
      </c>
      <c r="FJ42" s="55" t="s">
        <v>3403</v>
      </c>
      <c r="FK42" s="268">
        <v>141425</v>
      </c>
      <c r="FL42" s="268">
        <v>391</v>
      </c>
      <c r="FM42" s="268">
        <v>0</v>
      </c>
      <c r="FN42" s="268">
        <v>391</v>
      </c>
      <c r="FO42" s="268">
        <v>103</v>
      </c>
      <c r="FP42" s="268">
        <v>0</v>
      </c>
      <c r="FQ42" s="268">
        <v>103</v>
      </c>
      <c r="FR42" s="268">
        <v>0</v>
      </c>
      <c r="FS42" s="268">
        <v>494</v>
      </c>
      <c r="FT42" s="268">
        <v>37274</v>
      </c>
      <c r="FU42" s="268">
        <v>307199</v>
      </c>
      <c r="FV42" s="268">
        <v>19244</v>
      </c>
      <c r="FW42" s="268">
        <v>0</v>
      </c>
      <c r="FX42" s="268">
        <v>0</v>
      </c>
      <c r="FY42" s="268">
        <v>0</v>
      </c>
      <c r="FZ42" s="268">
        <v>3</v>
      </c>
      <c r="GA42" s="268">
        <v>49245</v>
      </c>
      <c r="GB42" s="268">
        <v>16376</v>
      </c>
      <c r="GC42" s="268">
        <v>65621</v>
      </c>
      <c r="GD42" s="268">
        <v>365529</v>
      </c>
      <c r="GE42" s="268">
        <v>1</v>
      </c>
      <c r="GF42" s="268">
        <v>0.65612000000000004</v>
      </c>
      <c r="GG42" s="268">
        <v>0.34388000000000002</v>
      </c>
      <c r="GH42" s="268">
        <v>26.869710000000001</v>
      </c>
      <c r="GI42" s="268">
        <v>24.6816</v>
      </c>
      <c r="GJ42" s="268">
        <v>32.340000000000003</v>
      </c>
      <c r="GK42" s="268">
        <v>600</v>
      </c>
      <c r="GL42" s="268">
        <v>18608</v>
      </c>
      <c r="GM42" s="268">
        <v>275</v>
      </c>
      <c r="GN42" s="268">
        <v>4903</v>
      </c>
      <c r="GO42" s="268">
        <v>250</v>
      </c>
      <c r="GP42" s="268">
        <v>0</v>
      </c>
      <c r="GQ42" s="268">
        <v>350</v>
      </c>
      <c r="GR42" s="268">
        <v>275</v>
      </c>
      <c r="GS42" s="268">
        <v>0</v>
      </c>
      <c r="GT42" s="268">
        <v>0</v>
      </c>
      <c r="GU42" s="268">
        <v>875</v>
      </c>
      <c r="GV42" s="268">
        <v>8085</v>
      </c>
      <c r="GW42" s="268">
        <v>0</v>
      </c>
      <c r="GX42" s="268">
        <v>8085</v>
      </c>
      <c r="GY42" s="268">
        <v>0</v>
      </c>
      <c r="GZ42" s="268">
        <v>0</v>
      </c>
      <c r="HA42" s="268">
        <v>0</v>
      </c>
      <c r="HB42" s="268">
        <v>10523</v>
      </c>
      <c r="HC42" s="268">
        <v>4903</v>
      </c>
      <c r="HD42" s="268">
        <v>15426</v>
      </c>
      <c r="HE42" s="268">
        <v>23511</v>
      </c>
      <c r="HF42" s="55" t="s">
        <v>3403</v>
      </c>
      <c r="HG42" s="55" t="s">
        <v>3403</v>
      </c>
      <c r="HH42" s="55" t="s">
        <v>3403</v>
      </c>
      <c r="HI42" s="55" t="s">
        <v>3403</v>
      </c>
      <c r="HJ42" s="55" t="s">
        <v>5026</v>
      </c>
      <c r="HK42" s="55" t="s">
        <v>5026</v>
      </c>
      <c r="HL42" s="268">
        <v>132322</v>
      </c>
      <c r="HM42" s="268">
        <v>3</v>
      </c>
      <c r="HN42" s="268">
        <v>0</v>
      </c>
      <c r="HO42" s="268">
        <v>625</v>
      </c>
      <c r="HP42" s="268">
        <v>250</v>
      </c>
      <c r="HQ42" s="268">
        <v>723</v>
      </c>
      <c r="HR42" s="268">
        <v>5057</v>
      </c>
      <c r="HS42" s="268">
        <v>411</v>
      </c>
      <c r="HT42" s="268">
        <v>411</v>
      </c>
      <c r="HU42" s="268">
        <v>34</v>
      </c>
      <c r="HV42" s="268">
        <v>70</v>
      </c>
      <c r="HW42" s="268">
        <v>71823</v>
      </c>
      <c r="HX42" s="268">
        <v>1</v>
      </c>
      <c r="HY42" s="55" t="s">
        <v>3403</v>
      </c>
      <c r="HZ42" s="55" t="s">
        <v>3403</v>
      </c>
      <c r="IA42" s="55" t="s">
        <v>1720</v>
      </c>
      <c r="IB42" s="55" t="s">
        <v>2240</v>
      </c>
      <c r="IC42" s="55" t="s">
        <v>2355</v>
      </c>
      <c r="ID42" s="55" t="s">
        <v>3561</v>
      </c>
      <c r="IE42" s="55" t="s">
        <v>3562</v>
      </c>
      <c r="IF42" s="55" t="s">
        <v>2240</v>
      </c>
      <c r="IG42" s="55" t="s">
        <v>2355</v>
      </c>
      <c r="IH42" s="55" t="s">
        <v>3561</v>
      </c>
      <c r="II42" s="55" t="s">
        <v>3562</v>
      </c>
      <c r="IJ42" s="55" t="s">
        <v>2148</v>
      </c>
      <c r="IK42" s="55" t="s">
        <v>4774</v>
      </c>
      <c r="IL42" s="55" t="s">
        <v>3403</v>
      </c>
      <c r="IM42" s="55" t="s">
        <v>2415</v>
      </c>
      <c r="IN42" s="55" t="s">
        <v>2638</v>
      </c>
      <c r="IO42" s="268">
        <v>44800</v>
      </c>
      <c r="IP42" s="268">
        <v>24.94</v>
      </c>
      <c r="IQ42" s="55" t="s">
        <v>4775</v>
      </c>
      <c r="IR42" s="268">
        <v>6656</v>
      </c>
      <c r="IS42" s="268">
        <v>104</v>
      </c>
      <c r="IT42" s="55" t="s">
        <v>2134</v>
      </c>
      <c r="IU42" s="55" t="s">
        <v>216</v>
      </c>
      <c r="IV42" s="55" t="s">
        <v>2025</v>
      </c>
      <c r="IW42" s="55" t="s">
        <v>411</v>
      </c>
      <c r="IX42" s="268">
        <v>0</v>
      </c>
      <c r="IY42" s="55" t="s">
        <v>415</v>
      </c>
      <c r="IZ42" s="55" t="s">
        <v>2300</v>
      </c>
      <c r="JA42" s="55" t="s">
        <v>2300</v>
      </c>
      <c r="JB42" s="55" t="s">
        <v>503</v>
      </c>
      <c r="JC42" s="270">
        <v>5.90428</v>
      </c>
      <c r="JD42" s="270">
        <v>3.67625</v>
      </c>
      <c r="JE42" s="270">
        <v>0.91883000000000004</v>
      </c>
      <c r="JF42" s="270">
        <v>29.371880000000001</v>
      </c>
      <c r="JG42" s="270">
        <v>18.288119999999999</v>
      </c>
      <c r="JH42" s="270">
        <v>4.5708700000000002</v>
      </c>
      <c r="JI42" s="270">
        <v>5.2729400000000002</v>
      </c>
      <c r="JJ42" s="270">
        <v>3.28315</v>
      </c>
      <c r="JK42" s="270">
        <v>0.82057999999999998</v>
      </c>
      <c r="JL42" s="270">
        <v>14.56607</v>
      </c>
      <c r="JM42" s="270">
        <v>9.0694300000000005</v>
      </c>
      <c r="JN42" s="270">
        <v>2.2667799999999998</v>
      </c>
      <c r="JO42" s="270">
        <v>81.979159999999993</v>
      </c>
      <c r="JP42" s="270">
        <v>51.043550000000003</v>
      </c>
      <c r="JQ42" s="270">
        <v>12.75765</v>
      </c>
      <c r="JR42" s="270">
        <v>17.891629999999999</v>
      </c>
      <c r="JS42" s="270">
        <v>11.14006</v>
      </c>
      <c r="JT42" s="270">
        <v>2.7843100000000001</v>
      </c>
      <c r="JU42" s="268">
        <v>8.1531300000000009</v>
      </c>
      <c r="JV42" s="268">
        <v>9.1293199999999999</v>
      </c>
      <c r="JW42" s="268">
        <v>6.2632399999999997</v>
      </c>
      <c r="JX42" s="268">
        <v>6.2632399999999997</v>
      </c>
      <c r="JY42" s="268">
        <v>3.3048299999999999</v>
      </c>
      <c r="JZ42" s="268">
        <v>2.69055</v>
      </c>
      <c r="KA42" s="268">
        <v>1.63893</v>
      </c>
      <c r="KB42" s="268">
        <v>0.58720000000000006</v>
      </c>
      <c r="KC42" s="268">
        <v>1.026E-2</v>
      </c>
      <c r="KD42" s="268">
        <v>1.026E-2</v>
      </c>
      <c r="KE42" s="268">
        <v>1.79383</v>
      </c>
      <c r="KF42" s="268">
        <v>0.20193</v>
      </c>
      <c r="KG42" s="268">
        <v>0.38527</v>
      </c>
      <c r="KH42" s="268">
        <v>5305</v>
      </c>
      <c r="KI42" s="268">
        <v>20171</v>
      </c>
      <c r="KJ42" s="268">
        <v>17642</v>
      </c>
      <c r="KK42" s="268">
        <v>14656</v>
      </c>
      <c r="KL42" s="268">
        <v>55720</v>
      </c>
      <c r="KM42" s="268">
        <v>48737</v>
      </c>
      <c r="KN42" s="268">
        <v>43525</v>
      </c>
      <c r="KO42" s="268">
        <v>49762</v>
      </c>
      <c r="KP42" s="268">
        <v>1.5914999999999999</v>
      </c>
      <c r="KQ42" s="268">
        <v>13089</v>
      </c>
      <c r="KR42" s="268">
        <v>6.2928499999999996</v>
      </c>
      <c r="KS42" s="270">
        <v>0.63593</v>
      </c>
      <c r="KT42" s="270">
        <v>46.17962</v>
      </c>
      <c r="KU42" s="270">
        <v>0</v>
      </c>
      <c r="KV42" s="270">
        <v>1.32281</v>
      </c>
      <c r="KW42" s="270">
        <v>48.138370000000002</v>
      </c>
      <c r="KX42" s="270">
        <v>29.972899999999999</v>
      </c>
      <c r="KY42" s="268">
        <v>5.1229100000000001</v>
      </c>
      <c r="KZ42" s="268">
        <v>0</v>
      </c>
      <c r="LA42" s="268">
        <v>8.6700000000000006E-3</v>
      </c>
      <c r="LB42" s="268">
        <v>1.0572699999999999</v>
      </c>
      <c r="LC42" s="268">
        <v>2.0500000000000002E-3</v>
      </c>
      <c r="LD42" s="268">
        <v>9.9970000000000003E-2</v>
      </c>
      <c r="LE42" s="268">
        <v>0.38006000000000001</v>
      </c>
      <c r="LF42" s="268">
        <v>5.2879399999999999</v>
      </c>
      <c r="LG42" s="268">
        <v>3.0040200000000001</v>
      </c>
      <c r="LH42" s="268">
        <v>0.43558000000000002</v>
      </c>
      <c r="LI42" s="268">
        <v>645</v>
      </c>
      <c r="LJ42" s="268">
        <v>1.2496</v>
      </c>
      <c r="LK42" s="270">
        <v>10.67414</v>
      </c>
      <c r="LL42" s="268">
        <v>316</v>
      </c>
      <c r="LM42" s="268">
        <v>208</v>
      </c>
      <c r="LN42" s="270">
        <v>48.138370000000002</v>
      </c>
      <c r="LO42" s="270">
        <v>7.49132</v>
      </c>
      <c r="LP42" s="270">
        <v>4.5959700000000003</v>
      </c>
      <c r="LQ42" s="268">
        <v>0.62289000000000005</v>
      </c>
      <c r="LR42" s="268">
        <v>0.16384000000000001</v>
      </c>
      <c r="LS42" s="268">
        <v>0.26577000000000001</v>
      </c>
      <c r="LT42" s="268">
        <v>7</v>
      </c>
      <c r="LU42" s="268">
        <v>7</v>
      </c>
      <c r="LV42" s="268">
        <v>0.89307000000000003</v>
      </c>
      <c r="LW42" s="268">
        <v>6277</v>
      </c>
      <c r="LX42" s="268">
        <v>54.91722</v>
      </c>
      <c r="LY42" s="268">
        <v>7029</v>
      </c>
      <c r="LZ42" s="268">
        <v>19.880109999999998</v>
      </c>
      <c r="MA42" s="268">
        <v>49.044919999999998</v>
      </c>
      <c r="MB42" s="268">
        <v>0.36199999999999999</v>
      </c>
      <c r="MC42" s="268">
        <v>2544</v>
      </c>
      <c r="MD42" s="268">
        <v>0.62834000000000001</v>
      </c>
      <c r="ME42" s="270">
        <v>0.82057999999999998</v>
      </c>
      <c r="MF42" s="268">
        <v>0.56115000000000004</v>
      </c>
      <c r="MG42" s="268">
        <v>16.62379</v>
      </c>
      <c r="MH42" s="268">
        <v>4.9746699999999997</v>
      </c>
      <c r="MI42" s="270">
        <v>5.2729400000000002</v>
      </c>
      <c r="MJ42" s="268">
        <v>32</v>
      </c>
      <c r="MK42" s="270">
        <v>48118</v>
      </c>
      <c r="ML42" s="270">
        <v>39154</v>
      </c>
      <c r="MM42" s="268">
        <v>7.6399999999999996E-2</v>
      </c>
      <c r="MN42" s="268">
        <v>0.18848000000000001</v>
      </c>
      <c r="MO42" s="268">
        <v>6.8229999999999999E-2</v>
      </c>
      <c r="MP42" s="268">
        <v>2.01E-2</v>
      </c>
      <c r="MQ42" s="268">
        <v>4.9579999999999999E-2</v>
      </c>
      <c r="MR42" s="268">
        <v>1.7950000000000001E-2</v>
      </c>
      <c r="MS42" s="269">
        <v>0.87466670000000002</v>
      </c>
      <c r="MT42" s="269">
        <v>0.30072169999999998</v>
      </c>
      <c r="MU42" s="269">
        <v>0.69927830000000002</v>
      </c>
      <c r="MV42" s="269">
        <v>0.18629509999999999</v>
      </c>
      <c r="MW42" s="269">
        <v>0.81370489999999995</v>
      </c>
      <c r="MX42" s="269">
        <v>0.1556206</v>
      </c>
      <c r="MY42" s="269">
        <v>2.96522E-2</v>
      </c>
      <c r="MZ42" s="269">
        <v>0.1159949</v>
      </c>
      <c r="NA42" s="269">
        <v>3.0494299999999998E-2</v>
      </c>
      <c r="NB42" s="269">
        <v>0.22173880000000001</v>
      </c>
      <c r="NC42" s="269">
        <v>9.5474100000000006E-2</v>
      </c>
      <c r="ND42" s="269">
        <v>0.50664569999999998</v>
      </c>
      <c r="NE42" s="269">
        <v>0.62264059999999999</v>
      </c>
      <c r="NF42" s="269">
        <v>0</v>
      </c>
      <c r="NG42" s="269">
        <v>0.9593102</v>
      </c>
      <c r="NH42" s="269">
        <v>2.7479300000000002E-2</v>
      </c>
      <c r="NI42" s="269">
        <v>1.32105E-2</v>
      </c>
      <c r="NJ42" s="270">
        <v>8964</v>
      </c>
      <c r="NK42" s="268">
        <v>5.5703100000000001</v>
      </c>
      <c r="NL42" s="268">
        <v>5338</v>
      </c>
      <c r="NM42" s="268">
        <v>6103</v>
      </c>
      <c r="NN42" s="268">
        <v>1605</v>
      </c>
      <c r="NO42" s="269">
        <v>0.61350579999999999</v>
      </c>
      <c r="NP42" s="269">
        <v>0.19054160000000001</v>
      </c>
      <c r="NQ42" s="269">
        <v>0.1959526</v>
      </c>
      <c r="NR42" s="268">
        <v>0.33428999999999998</v>
      </c>
      <c r="NS42" s="268">
        <v>1.46014</v>
      </c>
      <c r="NT42" s="268">
        <v>0.27201999999999998</v>
      </c>
      <c r="NU42" s="268">
        <v>5</v>
      </c>
      <c r="NV42" s="268">
        <v>1.77397</v>
      </c>
      <c r="NW42" s="268">
        <v>5</v>
      </c>
      <c r="NX42" s="268">
        <v>1.0883400000000001</v>
      </c>
      <c r="NY42" s="268">
        <v>0.16936999999999999</v>
      </c>
      <c r="NZ42" s="268">
        <v>0.16936999999999999</v>
      </c>
    </row>
    <row r="43" spans="1:390" ht="15" x14ac:dyDescent="0.25">
      <c r="A43" s="3" t="s">
        <v>2835</v>
      </c>
      <c r="B43" s="55" t="s">
        <v>4776</v>
      </c>
      <c r="C43" s="55" t="s">
        <v>4524</v>
      </c>
      <c r="D43" s="55" t="s">
        <v>4525</v>
      </c>
      <c r="E43" s="55" t="s">
        <v>3414</v>
      </c>
      <c r="F43" s="55" t="s">
        <v>4524</v>
      </c>
      <c r="G43" s="55" t="s">
        <v>2028</v>
      </c>
      <c r="H43" s="55" t="s">
        <v>456</v>
      </c>
      <c r="I43" s="55" t="s">
        <v>416</v>
      </c>
      <c r="J43" s="55" t="s">
        <v>496</v>
      </c>
      <c r="K43" s="55" t="s">
        <v>499</v>
      </c>
      <c r="L43" s="55" t="s">
        <v>4527</v>
      </c>
      <c r="M43" s="55" t="s">
        <v>509</v>
      </c>
      <c r="N43" s="55" t="s">
        <v>2303</v>
      </c>
      <c r="O43" s="268">
        <v>106393</v>
      </c>
      <c r="P43" s="55" t="s">
        <v>503</v>
      </c>
      <c r="Q43" s="268">
        <v>1400</v>
      </c>
      <c r="R43" s="268">
        <v>689</v>
      </c>
      <c r="S43" s="268">
        <v>9351</v>
      </c>
      <c r="T43" s="268">
        <v>38378</v>
      </c>
      <c r="U43" s="268">
        <v>75</v>
      </c>
      <c r="V43" s="268">
        <v>1</v>
      </c>
      <c r="W43" s="268">
        <v>53</v>
      </c>
      <c r="X43" s="268">
        <v>2850</v>
      </c>
      <c r="Y43" s="55" t="s">
        <v>2241</v>
      </c>
      <c r="Z43" s="55" t="s">
        <v>2356</v>
      </c>
      <c r="AA43" s="55" t="s">
        <v>3564</v>
      </c>
      <c r="AB43" s="55" t="s">
        <v>3565</v>
      </c>
      <c r="AC43" s="55" t="s">
        <v>2323</v>
      </c>
      <c r="AD43" s="55" t="s">
        <v>2356</v>
      </c>
      <c r="AE43" s="55" t="s">
        <v>3566</v>
      </c>
      <c r="AF43" s="55" t="s">
        <v>3567</v>
      </c>
      <c r="AG43" s="55" t="s">
        <v>2030</v>
      </c>
      <c r="AH43" s="268">
        <v>3</v>
      </c>
      <c r="AI43" s="55" t="s">
        <v>2929</v>
      </c>
      <c r="AJ43" s="55" t="s">
        <v>2165</v>
      </c>
      <c r="AK43" s="55" t="s">
        <v>2416</v>
      </c>
      <c r="AL43" s="55" t="s">
        <v>2491</v>
      </c>
      <c r="AM43" s="55" t="s">
        <v>2568</v>
      </c>
      <c r="AN43" s="55" t="s">
        <v>2639</v>
      </c>
      <c r="AO43" s="55" t="s">
        <v>2685</v>
      </c>
      <c r="AP43" s="55" t="s">
        <v>2698</v>
      </c>
      <c r="AQ43" s="55" t="s">
        <v>2716</v>
      </c>
      <c r="AR43" s="55" t="s">
        <v>2568</v>
      </c>
      <c r="AS43" s="55" t="s">
        <v>2735</v>
      </c>
      <c r="AT43" s="55" t="s">
        <v>1493</v>
      </c>
      <c r="AU43" s="55" t="s">
        <v>4529</v>
      </c>
      <c r="AV43" s="55" t="s">
        <v>4529</v>
      </c>
      <c r="AW43" s="55" t="s">
        <v>4529</v>
      </c>
      <c r="AX43" s="55" t="s">
        <v>4530</v>
      </c>
      <c r="AY43" s="55" t="s">
        <v>4531</v>
      </c>
      <c r="AZ43" s="55" t="s">
        <v>554</v>
      </c>
      <c r="BA43" s="55" t="s">
        <v>554</v>
      </c>
      <c r="BB43" s="268">
        <v>1</v>
      </c>
      <c r="BC43" s="268">
        <v>0</v>
      </c>
      <c r="BD43" s="268">
        <v>1</v>
      </c>
      <c r="BE43" s="268">
        <v>1</v>
      </c>
      <c r="BF43" s="268">
        <v>3</v>
      </c>
      <c r="BG43" s="55" t="s">
        <v>3403</v>
      </c>
      <c r="BH43" s="268">
        <v>3134</v>
      </c>
      <c r="BI43" s="268">
        <v>19.5</v>
      </c>
      <c r="BJ43" s="268">
        <v>0</v>
      </c>
      <c r="BK43" s="268">
        <v>19.5</v>
      </c>
      <c r="BL43" s="268">
        <v>43</v>
      </c>
      <c r="BM43" s="268">
        <v>62.5</v>
      </c>
      <c r="BN43" s="269">
        <v>0.312</v>
      </c>
      <c r="BO43" s="270">
        <v>102469</v>
      </c>
      <c r="BP43" s="55" t="s">
        <v>3568</v>
      </c>
      <c r="BQ43" s="55" t="s">
        <v>3412</v>
      </c>
      <c r="BR43" s="270">
        <v>35337</v>
      </c>
      <c r="BS43" s="270">
        <v>11.49</v>
      </c>
      <c r="BT43" s="270">
        <v>11.49</v>
      </c>
      <c r="BU43" s="270">
        <v>13.31</v>
      </c>
      <c r="BV43" s="270">
        <v>4655924</v>
      </c>
      <c r="BW43" s="270">
        <v>4198047</v>
      </c>
      <c r="BX43" s="270">
        <v>359960</v>
      </c>
      <c r="BY43" s="270">
        <v>4558007</v>
      </c>
      <c r="BZ43" s="270">
        <v>77917</v>
      </c>
      <c r="CA43" s="270">
        <v>0</v>
      </c>
      <c r="CB43" s="270">
        <v>77917</v>
      </c>
      <c r="CC43" s="270">
        <v>20000</v>
      </c>
      <c r="CD43" s="270">
        <v>0</v>
      </c>
      <c r="CE43" s="270">
        <v>20000</v>
      </c>
      <c r="CF43" s="270">
        <v>0</v>
      </c>
      <c r="CG43" s="272">
        <v>7.2555999999999995E-2</v>
      </c>
      <c r="CH43" s="270">
        <v>1735440</v>
      </c>
      <c r="CI43" s="270">
        <v>1029703</v>
      </c>
      <c r="CJ43" s="270">
        <v>2765143</v>
      </c>
      <c r="CK43" s="270">
        <v>231836</v>
      </c>
      <c r="CL43" s="270">
        <v>89079</v>
      </c>
      <c r="CM43" s="270">
        <v>89595</v>
      </c>
      <c r="CN43" s="270">
        <v>410510</v>
      </c>
      <c r="CO43" s="270">
        <v>1142456</v>
      </c>
      <c r="CP43" s="270">
        <v>4318109</v>
      </c>
      <c r="CQ43" s="279">
        <v>337815</v>
      </c>
      <c r="CR43" s="270">
        <v>0</v>
      </c>
      <c r="CS43" s="270">
        <v>0</v>
      </c>
      <c r="CT43" s="270">
        <v>0</v>
      </c>
      <c r="CU43" s="270">
        <v>0</v>
      </c>
      <c r="CV43" s="270">
        <v>0</v>
      </c>
      <c r="CW43" s="270">
        <v>0</v>
      </c>
      <c r="CX43" s="288">
        <v>444406</v>
      </c>
      <c r="CY43" s="44">
        <v>63406</v>
      </c>
      <c r="CZ43" s="44">
        <v>122544</v>
      </c>
      <c r="DA43" s="44">
        <v>185950</v>
      </c>
      <c r="DB43" s="44">
        <v>50513</v>
      </c>
      <c r="DC43" s="44">
        <v>26670</v>
      </c>
      <c r="DD43" s="44">
        <v>77183</v>
      </c>
      <c r="DE43" s="291" t="s">
        <v>3403</v>
      </c>
      <c r="DF43" s="291" t="s">
        <v>3403</v>
      </c>
      <c r="DG43" s="291" t="s">
        <v>3403</v>
      </c>
      <c r="DH43" s="44">
        <v>263133</v>
      </c>
      <c r="DI43" s="55" t="s">
        <v>3403</v>
      </c>
      <c r="DJ43" s="268">
        <v>263133</v>
      </c>
      <c r="DK43" s="268">
        <v>63870</v>
      </c>
      <c r="DL43" s="268">
        <v>566</v>
      </c>
      <c r="DM43" s="268">
        <v>9879</v>
      </c>
      <c r="DN43" s="268">
        <v>17407</v>
      </c>
      <c r="DO43" s="268">
        <v>18591</v>
      </c>
      <c r="DP43" s="268">
        <v>28</v>
      </c>
      <c r="DQ43" s="268">
        <v>67</v>
      </c>
      <c r="DR43" s="268">
        <v>95</v>
      </c>
      <c r="DS43" s="268">
        <v>105</v>
      </c>
      <c r="DT43" s="268">
        <v>28215</v>
      </c>
      <c r="DU43" s="55" t="s">
        <v>3403</v>
      </c>
      <c r="DV43" s="268">
        <v>14117</v>
      </c>
      <c r="DW43" s="268">
        <v>16107</v>
      </c>
      <c r="DX43" s="268">
        <v>58439</v>
      </c>
      <c r="DY43" s="268">
        <v>1920</v>
      </c>
      <c r="DZ43" s="55" t="s">
        <v>3403</v>
      </c>
      <c r="EA43" s="268">
        <v>9608</v>
      </c>
      <c r="EB43" s="55" t="s">
        <v>3403</v>
      </c>
      <c r="EC43" s="268">
        <v>11528</v>
      </c>
      <c r="ED43" s="268">
        <v>563</v>
      </c>
      <c r="EE43" s="268">
        <v>230</v>
      </c>
      <c r="EF43" s="55" t="s">
        <v>3403</v>
      </c>
      <c r="EG43" s="268">
        <v>793</v>
      </c>
      <c r="EH43" s="269">
        <v>4.0953499999999997E-2</v>
      </c>
      <c r="EI43" s="269">
        <v>1.2735999999999999E-3</v>
      </c>
      <c r="EJ43" s="269">
        <v>0.15945999999999999</v>
      </c>
      <c r="EK43" s="269">
        <v>0</v>
      </c>
      <c r="EL43" s="269">
        <v>0.13149910000000001</v>
      </c>
      <c r="EM43" s="269">
        <v>2.1379999999999999E-4</v>
      </c>
      <c r="EN43" s="269">
        <v>0.59210050000000003</v>
      </c>
      <c r="EO43" s="269">
        <v>4.8169900000000002E-2</v>
      </c>
      <c r="EP43" s="269">
        <v>0.21573539999999999</v>
      </c>
      <c r="EQ43" s="268">
        <v>28</v>
      </c>
      <c r="ER43" s="281">
        <v>853110</v>
      </c>
      <c r="ES43" s="281">
        <v>184046</v>
      </c>
      <c r="ET43" s="268">
        <v>190754</v>
      </c>
      <c r="EU43" s="268">
        <v>105120</v>
      </c>
      <c r="EV43" s="268">
        <v>295874</v>
      </c>
      <c r="EW43" s="55" t="s">
        <v>3403</v>
      </c>
      <c r="EX43" s="55" t="s">
        <v>3403</v>
      </c>
      <c r="EY43" s="55" t="s">
        <v>3403</v>
      </c>
      <c r="EZ43" s="268">
        <v>149190</v>
      </c>
      <c r="FA43" s="268">
        <v>34856</v>
      </c>
      <c r="FB43" s="268">
        <v>184046</v>
      </c>
      <c r="FC43" s="268">
        <v>479920</v>
      </c>
      <c r="FD43" s="271">
        <v>828545</v>
      </c>
      <c r="FE43" s="268">
        <v>1708</v>
      </c>
      <c r="FF43" s="55" t="s">
        <v>3403</v>
      </c>
      <c r="FG43" s="268">
        <v>481628</v>
      </c>
      <c r="FH43" s="281">
        <v>52933</v>
      </c>
      <c r="FI43" s="281">
        <v>293826</v>
      </c>
      <c r="FJ43" s="55" t="s">
        <v>3403</v>
      </c>
      <c r="FK43" s="268">
        <v>346759</v>
      </c>
      <c r="FL43" s="268">
        <v>299</v>
      </c>
      <c r="FM43" s="268">
        <v>24723</v>
      </c>
      <c r="FN43" s="268">
        <v>25022</v>
      </c>
      <c r="FO43" s="268">
        <v>158</v>
      </c>
      <c r="FP43" s="268">
        <v>0</v>
      </c>
      <c r="FQ43" s="268">
        <v>158</v>
      </c>
      <c r="FR43" s="268">
        <v>614</v>
      </c>
      <c r="FS43" s="268">
        <v>25794</v>
      </c>
      <c r="FT43" s="268">
        <v>53091</v>
      </c>
      <c r="FU43" s="268">
        <v>844752</v>
      </c>
      <c r="FV43" s="268">
        <v>0</v>
      </c>
      <c r="FW43" s="268">
        <v>8358</v>
      </c>
      <c r="FX43" s="268">
        <v>0</v>
      </c>
      <c r="FY43" s="55" t="s">
        <v>3403</v>
      </c>
      <c r="FZ43" s="55" t="s">
        <v>3403</v>
      </c>
      <c r="GA43" s="268">
        <v>73343</v>
      </c>
      <c r="GB43" s="268">
        <v>13951</v>
      </c>
      <c r="GC43" s="268">
        <v>87294</v>
      </c>
      <c r="GD43" s="268">
        <v>400223</v>
      </c>
      <c r="GE43" s="268">
        <v>1</v>
      </c>
      <c r="GF43" s="268">
        <v>0.76175999999999999</v>
      </c>
      <c r="GG43" s="268">
        <v>0.23824000000000001</v>
      </c>
      <c r="GH43" s="268">
        <v>10.34136</v>
      </c>
      <c r="GI43" s="268">
        <v>11.16864</v>
      </c>
      <c r="GJ43" s="268">
        <v>8.3611299999999993</v>
      </c>
      <c r="GK43" s="268">
        <v>2704</v>
      </c>
      <c r="GL43" s="268">
        <v>23066</v>
      </c>
      <c r="GM43" s="268">
        <v>1365</v>
      </c>
      <c r="GN43" s="268">
        <v>19013</v>
      </c>
      <c r="GO43" s="268">
        <v>1172</v>
      </c>
      <c r="GP43" s="268">
        <v>27</v>
      </c>
      <c r="GQ43" s="268">
        <v>1532</v>
      </c>
      <c r="GR43" s="268">
        <v>1338</v>
      </c>
      <c r="GS43" s="55" t="s">
        <v>3403</v>
      </c>
      <c r="GT43" s="55" t="s">
        <v>3403</v>
      </c>
      <c r="GU43" s="268">
        <v>4069</v>
      </c>
      <c r="GV43" s="268">
        <v>8608</v>
      </c>
      <c r="GW43" s="268">
        <v>1417</v>
      </c>
      <c r="GX43" s="268">
        <v>10025</v>
      </c>
      <c r="GY43" s="55" t="s">
        <v>3403</v>
      </c>
      <c r="GZ43" s="55" t="s">
        <v>3403</v>
      </c>
      <c r="HA43" s="55" t="s">
        <v>3403</v>
      </c>
      <c r="HB43" s="268">
        <v>14458</v>
      </c>
      <c r="HC43" s="268">
        <v>17596</v>
      </c>
      <c r="HD43" s="268">
        <v>32054</v>
      </c>
      <c r="HE43" s="268">
        <v>42079</v>
      </c>
      <c r="HF43" s="55" t="s">
        <v>3403</v>
      </c>
      <c r="HG43" s="55" t="s">
        <v>3403</v>
      </c>
      <c r="HH43" s="55" t="s">
        <v>3403</v>
      </c>
      <c r="HI43" s="55" t="s">
        <v>3403</v>
      </c>
      <c r="HJ43" s="55" t="s">
        <v>5026</v>
      </c>
      <c r="HK43" s="55" t="s">
        <v>5026</v>
      </c>
      <c r="HL43" s="268">
        <v>101455</v>
      </c>
      <c r="HM43" s="268">
        <v>1</v>
      </c>
      <c r="HN43" s="55" t="s">
        <v>3403</v>
      </c>
      <c r="HO43" s="268">
        <v>2870</v>
      </c>
      <c r="HP43" s="268">
        <v>1199</v>
      </c>
      <c r="HQ43" s="268">
        <v>82</v>
      </c>
      <c r="HR43" s="268">
        <v>2194</v>
      </c>
      <c r="HS43" s="268">
        <v>1034</v>
      </c>
      <c r="HT43" s="268">
        <v>687</v>
      </c>
      <c r="HU43" s="268">
        <v>73</v>
      </c>
      <c r="HV43" s="268">
        <v>82</v>
      </c>
      <c r="HW43" s="268">
        <v>75486</v>
      </c>
      <c r="HX43" s="268">
        <v>1</v>
      </c>
      <c r="HY43" s="268">
        <v>274557</v>
      </c>
      <c r="HZ43" s="268">
        <v>1316</v>
      </c>
      <c r="IA43" s="55" t="s">
        <v>2030</v>
      </c>
      <c r="IB43" s="55" t="s">
        <v>2241</v>
      </c>
      <c r="IC43" s="55" t="s">
        <v>2356</v>
      </c>
      <c r="ID43" s="55" t="s">
        <v>3564</v>
      </c>
      <c r="IE43" s="55" t="s">
        <v>3565</v>
      </c>
      <c r="IF43" s="55" t="s">
        <v>2323</v>
      </c>
      <c r="IG43" s="55" t="s">
        <v>2356</v>
      </c>
      <c r="IH43" s="55" t="s">
        <v>3566</v>
      </c>
      <c r="II43" s="55" t="s">
        <v>3567</v>
      </c>
      <c r="IJ43" s="55" t="s">
        <v>2165</v>
      </c>
      <c r="IK43" s="55" t="s">
        <v>4777</v>
      </c>
      <c r="IL43" s="55" t="s">
        <v>4778</v>
      </c>
      <c r="IM43" s="55" t="s">
        <v>4779</v>
      </c>
      <c r="IN43" s="55" t="s">
        <v>2639</v>
      </c>
      <c r="IO43" s="268">
        <v>83440</v>
      </c>
      <c r="IP43" s="268">
        <v>63.25</v>
      </c>
      <c r="IQ43" s="55" t="s">
        <v>4780</v>
      </c>
      <c r="IR43" s="268">
        <v>3134</v>
      </c>
      <c r="IS43" s="268">
        <v>50</v>
      </c>
      <c r="IT43" s="55" t="s">
        <v>2134</v>
      </c>
      <c r="IU43" s="55" t="s">
        <v>218</v>
      </c>
      <c r="IV43" s="55" t="s">
        <v>2028</v>
      </c>
      <c r="IW43" s="55" t="s">
        <v>411</v>
      </c>
      <c r="IX43" s="268">
        <v>1</v>
      </c>
      <c r="IY43" s="55" t="s">
        <v>415</v>
      </c>
      <c r="IZ43" s="55" t="s">
        <v>2300</v>
      </c>
      <c r="JA43" s="55" t="s">
        <v>2298</v>
      </c>
      <c r="JB43" s="55" t="s">
        <v>503</v>
      </c>
      <c r="JC43" s="270">
        <v>5.0616099999999999</v>
      </c>
      <c r="JD43" s="270">
        <v>3.24125</v>
      </c>
      <c r="JE43" s="270">
        <v>0.48119000000000001</v>
      </c>
      <c r="JF43" s="270">
        <v>49.466270000000002</v>
      </c>
      <c r="JG43" s="270">
        <v>31.676210000000001</v>
      </c>
      <c r="JH43" s="270">
        <v>4.70261</v>
      </c>
      <c r="JI43" s="270">
        <v>10.789260000000001</v>
      </c>
      <c r="JJ43" s="270">
        <v>6.9090100000000003</v>
      </c>
      <c r="JK43" s="270">
        <v>1.0257000000000001</v>
      </c>
      <c r="JL43" s="270">
        <v>42.561819999999997</v>
      </c>
      <c r="JM43" s="270">
        <v>27.25487</v>
      </c>
      <c r="JN43" s="270">
        <v>4.0462300000000004</v>
      </c>
      <c r="JO43" s="270">
        <v>102.6191</v>
      </c>
      <c r="JP43" s="270">
        <v>65.713130000000007</v>
      </c>
      <c r="JQ43" s="270">
        <v>9.7556999999999992</v>
      </c>
      <c r="JR43" s="270">
        <v>23.462119999999999</v>
      </c>
      <c r="JS43" s="270">
        <v>15.0242</v>
      </c>
      <c r="JT43" s="270">
        <v>2.23047</v>
      </c>
      <c r="JU43" s="268">
        <v>8.0184800000000003</v>
      </c>
      <c r="JV43" s="268">
        <v>3.7617400000000001</v>
      </c>
      <c r="JW43" s="268">
        <v>11.84503</v>
      </c>
      <c r="JX43" s="268">
        <v>7.8699599999999998</v>
      </c>
      <c r="JY43" s="268">
        <v>0.95359000000000005</v>
      </c>
      <c r="JZ43" s="268">
        <v>1.72987</v>
      </c>
      <c r="KA43" s="268">
        <v>0.82049000000000005</v>
      </c>
      <c r="KB43" s="268">
        <v>0.39550999999999997</v>
      </c>
      <c r="KC43" s="268">
        <v>9.7199999999999995E-3</v>
      </c>
      <c r="KD43" s="268">
        <v>6.4599999999999996E-3</v>
      </c>
      <c r="KE43" s="268">
        <v>0.70950000000000002</v>
      </c>
      <c r="KF43" s="268">
        <v>9.4229999999999994E-2</v>
      </c>
      <c r="KG43" s="268">
        <v>0.30127999999999999</v>
      </c>
      <c r="KH43" s="268">
        <v>1623</v>
      </c>
      <c r="KI43" s="268">
        <v>5202</v>
      </c>
      <c r="KJ43" s="268">
        <v>5202</v>
      </c>
      <c r="KK43" s="268">
        <v>6403</v>
      </c>
      <c r="KL43" s="268">
        <v>20524</v>
      </c>
      <c r="KM43" s="268">
        <v>20524</v>
      </c>
      <c r="KN43" s="268">
        <v>43749</v>
      </c>
      <c r="KO43" s="268">
        <v>43749</v>
      </c>
      <c r="KP43" s="268">
        <v>1.9196599999999999</v>
      </c>
      <c r="KQ43" s="268">
        <v>13649</v>
      </c>
      <c r="KR43" s="268">
        <v>6.5623800000000001</v>
      </c>
      <c r="KS43" s="270">
        <v>0.73234999999999995</v>
      </c>
      <c r="KT43" s="270">
        <v>42.841230000000003</v>
      </c>
      <c r="KU43" s="270">
        <v>0.18798000000000001</v>
      </c>
      <c r="KV43" s="270">
        <v>0</v>
      </c>
      <c r="KW43" s="270">
        <v>43.761560000000003</v>
      </c>
      <c r="KX43" s="270">
        <v>25.989899999999999</v>
      </c>
      <c r="KY43" s="268">
        <v>4.1770199999999997</v>
      </c>
      <c r="KZ43" s="268">
        <v>0</v>
      </c>
      <c r="LA43" s="268">
        <v>5.3200000000000001E-3</v>
      </c>
      <c r="LB43" s="268">
        <v>0.54927000000000004</v>
      </c>
      <c r="LC43" s="268">
        <v>8.8999999999999995E-4</v>
      </c>
      <c r="LD43" s="268">
        <v>0.22338</v>
      </c>
      <c r="LE43" s="268">
        <v>0.71597</v>
      </c>
      <c r="LF43" s="268">
        <v>6.4838399999999998</v>
      </c>
      <c r="LG43" s="268">
        <v>2.47322</v>
      </c>
      <c r="LH43" s="268">
        <v>0.40416000000000002</v>
      </c>
      <c r="LI43" s="268">
        <v>669</v>
      </c>
      <c r="LJ43" s="268">
        <v>1.0882799999999999</v>
      </c>
      <c r="LK43" s="270">
        <v>10.73807</v>
      </c>
      <c r="LL43" s="268">
        <v>245</v>
      </c>
      <c r="LM43" s="268">
        <v>208</v>
      </c>
      <c r="LN43" s="270">
        <v>40.586399999999998</v>
      </c>
      <c r="LO43" s="270">
        <v>3.8584299999999998</v>
      </c>
      <c r="LP43" s="270">
        <v>2.1790500000000002</v>
      </c>
      <c r="LQ43" s="268">
        <v>0.58743999999999996</v>
      </c>
      <c r="LR43" s="268">
        <v>0.18328</v>
      </c>
      <c r="LS43" s="268">
        <v>0.49258999999999997</v>
      </c>
      <c r="LT43" s="268">
        <v>19</v>
      </c>
      <c r="LU43" s="268">
        <v>13</v>
      </c>
      <c r="LV43" s="268">
        <v>2.1315900000000001</v>
      </c>
      <c r="LW43" s="268">
        <v>16405</v>
      </c>
      <c r="LX43" s="268">
        <v>127.70357</v>
      </c>
      <c r="LY43" s="268">
        <v>7696</v>
      </c>
      <c r="LZ43" s="268">
        <v>32.372369999999997</v>
      </c>
      <c r="MA43" s="268">
        <v>272.21123</v>
      </c>
      <c r="MB43" s="268">
        <v>0.2535</v>
      </c>
      <c r="MC43" s="268">
        <v>1951</v>
      </c>
      <c r="MD43" s="268">
        <v>0.52092000000000005</v>
      </c>
      <c r="ME43" s="270">
        <v>1.0257000000000001</v>
      </c>
      <c r="MF43" s="268">
        <v>1.1104000000000001</v>
      </c>
      <c r="MG43" s="268">
        <v>2.9456799999999999</v>
      </c>
      <c r="MH43" s="268">
        <v>9.7728400000000004</v>
      </c>
      <c r="MI43" s="270">
        <v>10.789260000000001</v>
      </c>
      <c r="MJ43" s="268">
        <v>20.089739999999999</v>
      </c>
      <c r="MK43" s="270">
        <v>44242</v>
      </c>
      <c r="ML43" s="270">
        <v>27767</v>
      </c>
      <c r="MM43" s="268">
        <v>7.3260000000000006E-2</v>
      </c>
      <c r="MN43" s="268">
        <v>0.61604000000000003</v>
      </c>
      <c r="MO43" s="268">
        <v>0.15615999999999999</v>
      </c>
      <c r="MP43" s="268">
        <v>2.2859999999999998E-2</v>
      </c>
      <c r="MQ43" s="268">
        <v>0.19220000000000001</v>
      </c>
      <c r="MR43" s="268">
        <v>4.8719999999999999E-2</v>
      </c>
      <c r="MS43" s="269">
        <v>1</v>
      </c>
      <c r="MT43" s="269">
        <v>0.312</v>
      </c>
      <c r="MU43" s="269">
        <v>0.68799999999999994</v>
      </c>
      <c r="MV43" s="269">
        <v>0.37238690000000002</v>
      </c>
      <c r="MW43" s="269">
        <v>0.62761310000000003</v>
      </c>
      <c r="MX43" s="269">
        <v>9.5067100000000002E-2</v>
      </c>
      <c r="MY43" s="269">
        <v>2.06292E-2</v>
      </c>
      <c r="MZ43" s="269">
        <v>0.2384616</v>
      </c>
      <c r="NA43" s="269">
        <v>2.0748699999999998E-2</v>
      </c>
      <c r="NB43" s="269">
        <v>0.26457320000000001</v>
      </c>
      <c r="NC43" s="269">
        <v>5.3689199999999999E-2</v>
      </c>
      <c r="ND43" s="269">
        <v>0.40189809999999998</v>
      </c>
      <c r="NE43" s="269">
        <v>0.64035969999999998</v>
      </c>
      <c r="NF43" s="269">
        <v>4.2956000000000001E-3</v>
      </c>
      <c r="NG43" s="269">
        <v>0.97896939999999999</v>
      </c>
      <c r="NH43" s="269">
        <v>0</v>
      </c>
      <c r="NI43" s="269">
        <v>1.6735E-2</v>
      </c>
      <c r="NJ43" s="270">
        <v>16475</v>
      </c>
      <c r="NK43" s="268">
        <v>4.5847699999999998</v>
      </c>
      <c r="NL43" s="268">
        <v>5456</v>
      </c>
      <c r="NM43" s="268">
        <v>5456</v>
      </c>
      <c r="NN43" s="268">
        <v>1702</v>
      </c>
      <c r="NO43" s="269">
        <v>0.56475120000000001</v>
      </c>
      <c r="NP43" s="269">
        <v>0.21699589999999999</v>
      </c>
      <c r="NQ43" s="269">
        <v>0.2182529</v>
      </c>
      <c r="NR43" s="268">
        <v>0.49158000000000002</v>
      </c>
      <c r="NS43" s="268">
        <v>0.82850000000000001</v>
      </c>
      <c r="NT43" s="268">
        <v>0.30852000000000002</v>
      </c>
      <c r="NU43" s="268">
        <v>9</v>
      </c>
      <c r="NV43" s="268">
        <v>3.6798000000000002</v>
      </c>
      <c r="NW43" s="268">
        <v>9</v>
      </c>
      <c r="NX43" s="268">
        <v>2.0781700000000001</v>
      </c>
      <c r="NY43" s="268">
        <v>0.19757</v>
      </c>
      <c r="NZ43" s="268">
        <v>0.18323</v>
      </c>
    </row>
    <row r="44" spans="1:390" ht="15" x14ac:dyDescent="0.25">
      <c r="A44" s="3" t="s">
        <v>2836</v>
      </c>
      <c r="B44" s="55" t="s">
        <v>4781</v>
      </c>
      <c r="C44" s="55" t="s">
        <v>4524</v>
      </c>
      <c r="D44" s="55" t="s">
        <v>4525</v>
      </c>
      <c r="E44" s="55" t="s">
        <v>3414</v>
      </c>
      <c r="F44" s="55" t="s">
        <v>4524</v>
      </c>
      <c r="G44" s="55" t="s">
        <v>2032</v>
      </c>
      <c r="H44" s="55" t="s">
        <v>457</v>
      </c>
      <c r="I44" s="55" t="s">
        <v>416</v>
      </c>
      <c r="J44" s="55" t="s">
        <v>493</v>
      </c>
      <c r="K44" s="55" t="s">
        <v>499</v>
      </c>
      <c r="L44" s="55" t="s">
        <v>4527</v>
      </c>
      <c r="M44" s="55" t="s">
        <v>508</v>
      </c>
      <c r="N44" s="55" t="s">
        <v>2303</v>
      </c>
      <c r="O44" s="268">
        <v>128980</v>
      </c>
      <c r="P44" s="55" t="s">
        <v>512</v>
      </c>
      <c r="Q44" s="268">
        <v>1475</v>
      </c>
      <c r="R44" s="268">
        <v>66</v>
      </c>
      <c r="S44" s="268">
        <v>3961</v>
      </c>
      <c r="T44" s="268">
        <v>46838</v>
      </c>
      <c r="U44" s="268">
        <v>262</v>
      </c>
      <c r="V44" s="268">
        <v>23</v>
      </c>
      <c r="W44" s="268">
        <v>402</v>
      </c>
      <c r="X44" s="268">
        <v>8519</v>
      </c>
      <c r="Y44" s="55" t="s">
        <v>2243</v>
      </c>
      <c r="Z44" s="55" t="s">
        <v>2357</v>
      </c>
      <c r="AA44" s="55" t="s">
        <v>3569</v>
      </c>
      <c r="AB44" s="55" t="s">
        <v>3570</v>
      </c>
      <c r="AC44" s="55" t="s">
        <v>2325</v>
      </c>
      <c r="AD44" s="55" t="s">
        <v>2357</v>
      </c>
      <c r="AE44" s="55" t="s">
        <v>3569</v>
      </c>
      <c r="AF44" s="55" t="s">
        <v>3570</v>
      </c>
      <c r="AG44" s="55" t="s">
        <v>2034</v>
      </c>
      <c r="AH44" s="268">
        <v>3</v>
      </c>
      <c r="AI44" s="55" t="s">
        <v>2135</v>
      </c>
      <c r="AJ44" s="55" t="s">
        <v>2171</v>
      </c>
      <c r="AK44" s="55" t="s">
        <v>2418</v>
      </c>
      <c r="AL44" s="55" t="s">
        <v>2493</v>
      </c>
      <c r="AM44" s="55" t="s">
        <v>2570</v>
      </c>
      <c r="AN44" s="55" t="s">
        <v>2641</v>
      </c>
      <c r="AO44" s="55" t="s">
        <v>2418</v>
      </c>
      <c r="AP44" s="55" t="s">
        <v>4782</v>
      </c>
      <c r="AQ44" s="55" t="s">
        <v>2493</v>
      </c>
      <c r="AR44" s="55" t="s">
        <v>4783</v>
      </c>
      <c r="AS44" s="55" t="s">
        <v>2641</v>
      </c>
      <c r="AT44" s="55" t="s">
        <v>1494</v>
      </c>
      <c r="AU44" s="55" t="s">
        <v>4529</v>
      </c>
      <c r="AV44" s="55" t="s">
        <v>4529</v>
      </c>
      <c r="AW44" s="55" t="s">
        <v>4529</v>
      </c>
      <c r="AX44" s="55" t="s">
        <v>4530</v>
      </c>
      <c r="AY44" s="55" t="s">
        <v>4531</v>
      </c>
      <c r="AZ44" s="55" t="s">
        <v>554</v>
      </c>
      <c r="BA44" s="55" t="s">
        <v>554</v>
      </c>
      <c r="BB44" s="268">
        <v>1</v>
      </c>
      <c r="BC44" s="268">
        <v>2</v>
      </c>
      <c r="BD44" s="268">
        <v>0</v>
      </c>
      <c r="BE44" s="268">
        <v>0</v>
      </c>
      <c r="BF44" s="268">
        <v>3</v>
      </c>
      <c r="BG44" s="55" t="s">
        <v>3403</v>
      </c>
      <c r="BH44" s="268">
        <v>8112</v>
      </c>
      <c r="BI44" s="268">
        <v>6</v>
      </c>
      <c r="BJ44" s="268">
        <v>0</v>
      </c>
      <c r="BK44" s="268">
        <v>6</v>
      </c>
      <c r="BL44" s="268">
        <v>23</v>
      </c>
      <c r="BM44" s="268">
        <v>29</v>
      </c>
      <c r="BN44" s="269">
        <v>0.20689660000000001</v>
      </c>
      <c r="BO44" s="270">
        <v>94813</v>
      </c>
      <c r="BP44" s="55" t="s">
        <v>2780</v>
      </c>
      <c r="BQ44" s="55" t="s">
        <v>3486</v>
      </c>
      <c r="BR44" s="270">
        <v>37274</v>
      </c>
      <c r="BS44" s="270">
        <v>11.43</v>
      </c>
      <c r="BT44" s="270">
        <v>13.08</v>
      </c>
      <c r="BU44" s="270">
        <v>15.67</v>
      </c>
      <c r="BV44" s="270">
        <v>2364798</v>
      </c>
      <c r="BW44" s="270">
        <v>0</v>
      </c>
      <c r="BX44" s="270">
        <v>2206843</v>
      </c>
      <c r="BY44" s="270">
        <v>2206843</v>
      </c>
      <c r="BZ44" s="270">
        <v>134430</v>
      </c>
      <c r="CA44" s="270">
        <v>0</v>
      </c>
      <c r="CB44" s="270">
        <v>134430</v>
      </c>
      <c r="CC44" s="270">
        <v>23525</v>
      </c>
      <c r="CD44" s="270">
        <v>0</v>
      </c>
      <c r="CE44" s="270">
        <v>23525</v>
      </c>
      <c r="CF44" s="270">
        <v>0</v>
      </c>
      <c r="CG44" s="272">
        <v>0</v>
      </c>
      <c r="CH44" s="270">
        <v>1098893</v>
      </c>
      <c r="CI44" s="270">
        <v>414846</v>
      </c>
      <c r="CJ44" s="270">
        <v>1513739</v>
      </c>
      <c r="CK44" s="270">
        <v>211693</v>
      </c>
      <c r="CL44" s="270">
        <v>84262</v>
      </c>
      <c r="CM44" s="270">
        <v>4841</v>
      </c>
      <c r="CN44" s="270">
        <v>300796</v>
      </c>
      <c r="CO44" s="270">
        <v>389085</v>
      </c>
      <c r="CP44" s="270">
        <v>2203620</v>
      </c>
      <c r="CQ44" s="279">
        <v>0</v>
      </c>
      <c r="CR44" s="270">
        <v>0</v>
      </c>
      <c r="CS44" s="270">
        <v>0</v>
      </c>
      <c r="CT44" s="270">
        <v>0</v>
      </c>
      <c r="CU44" s="270">
        <v>0</v>
      </c>
      <c r="CV44" s="270">
        <v>0</v>
      </c>
      <c r="CW44" s="270">
        <v>0</v>
      </c>
      <c r="CX44" s="288">
        <v>275502</v>
      </c>
      <c r="CY44" s="44">
        <v>62913</v>
      </c>
      <c r="CZ44" s="44">
        <v>70779</v>
      </c>
      <c r="DA44" s="44">
        <v>133692</v>
      </c>
      <c r="DB44" s="44">
        <v>38592</v>
      </c>
      <c r="DC44" s="44">
        <v>25325</v>
      </c>
      <c r="DD44" s="44">
        <v>63917</v>
      </c>
      <c r="DE44" s="44">
        <v>6031</v>
      </c>
      <c r="DF44" s="44">
        <v>2821</v>
      </c>
      <c r="DG44" s="44">
        <v>8852</v>
      </c>
      <c r="DH44" s="44">
        <v>206461</v>
      </c>
      <c r="DI44" s="55" t="s">
        <v>3403</v>
      </c>
      <c r="DJ44" s="268">
        <v>206461</v>
      </c>
      <c r="DK44" s="268">
        <v>17618</v>
      </c>
      <c r="DL44" s="268">
        <v>56</v>
      </c>
      <c r="DM44" s="268">
        <v>7329</v>
      </c>
      <c r="DN44" s="268">
        <v>8411</v>
      </c>
      <c r="DO44" s="268">
        <v>85</v>
      </c>
      <c r="DP44" s="268">
        <v>7</v>
      </c>
      <c r="DQ44" s="268">
        <v>67</v>
      </c>
      <c r="DR44" s="268">
        <v>74</v>
      </c>
      <c r="DS44" s="268">
        <v>0</v>
      </c>
      <c r="DT44" s="268">
        <v>28215</v>
      </c>
      <c r="DU44" s="55" t="s">
        <v>3403</v>
      </c>
      <c r="DV44" s="55" t="s">
        <v>3403</v>
      </c>
      <c r="DW44" s="268">
        <v>4197</v>
      </c>
      <c r="DX44" s="268">
        <v>32412</v>
      </c>
      <c r="DY44" s="268">
        <v>1920</v>
      </c>
      <c r="DZ44" s="55" t="s">
        <v>3403</v>
      </c>
      <c r="EA44" s="55" t="s">
        <v>3403</v>
      </c>
      <c r="EB44" s="268">
        <v>456</v>
      </c>
      <c r="EC44" s="268">
        <v>2376</v>
      </c>
      <c r="ED44" s="268">
        <v>563</v>
      </c>
      <c r="EE44" s="55" t="s">
        <v>3403</v>
      </c>
      <c r="EF44" s="268">
        <v>117</v>
      </c>
      <c r="EG44" s="268">
        <v>680</v>
      </c>
      <c r="EH44" s="269">
        <v>3.2997899999999997E-2</v>
      </c>
      <c r="EI44" s="269">
        <v>2.0330000000000001E-4</v>
      </c>
      <c r="EJ44" s="269">
        <v>0.12873950000000001</v>
      </c>
      <c r="EK44" s="269">
        <v>0</v>
      </c>
      <c r="EL44" s="269">
        <v>0.1176471</v>
      </c>
      <c r="EM44" s="269">
        <v>2.6860000000000002E-4</v>
      </c>
      <c r="EN44" s="269">
        <v>0.74939929999999999</v>
      </c>
      <c r="EO44" s="269">
        <v>3.5226599999999997E-2</v>
      </c>
      <c r="EP44" s="269">
        <v>0.3273297</v>
      </c>
      <c r="EQ44" s="55" t="s">
        <v>3403</v>
      </c>
      <c r="ER44" s="281">
        <v>468497</v>
      </c>
      <c r="ES44" s="281">
        <v>153353</v>
      </c>
      <c r="ET44" s="268">
        <v>139011</v>
      </c>
      <c r="EU44" s="268">
        <v>62401</v>
      </c>
      <c r="EV44" s="268">
        <v>201412</v>
      </c>
      <c r="EW44" s="268">
        <v>16007</v>
      </c>
      <c r="EX44" s="268">
        <v>1935</v>
      </c>
      <c r="EY44" s="268">
        <v>17942</v>
      </c>
      <c r="EZ44" s="268">
        <v>89251</v>
      </c>
      <c r="FA44" s="268">
        <v>46160</v>
      </c>
      <c r="FB44" s="268">
        <v>135411</v>
      </c>
      <c r="FC44" s="268">
        <v>354765</v>
      </c>
      <c r="FD44" s="271">
        <v>402208</v>
      </c>
      <c r="FE44" s="268">
        <v>0</v>
      </c>
      <c r="FF44" s="55" t="s">
        <v>3403</v>
      </c>
      <c r="FG44" s="268">
        <v>354765</v>
      </c>
      <c r="FH44" s="281">
        <v>21772</v>
      </c>
      <c r="FI44" s="281">
        <v>41725</v>
      </c>
      <c r="FJ44" s="55" t="s">
        <v>3403</v>
      </c>
      <c r="FK44" s="268">
        <v>63497</v>
      </c>
      <c r="FL44" s="268">
        <v>143</v>
      </c>
      <c r="FM44" s="268">
        <v>17993</v>
      </c>
      <c r="FN44" s="268">
        <v>18136</v>
      </c>
      <c r="FO44" s="268">
        <v>29</v>
      </c>
      <c r="FP44" s="268">
        <v>1859</v>
      </c>
      <c r="FQ44" s="268">
        <v>1888</v>
      </c>
      <c r="FR44" s="268">
        <v>0</v>
      </c>
      <c r="FS44" s="268">
        <v>20024</v>
      </c>
      <c r="FT44" s="268">
        <v>23660</v>
      </c>
      <c r="FU44" s="268">
        <v>394815</v>
      </c>
      <c r="FV44" s="268">
        <v>55894</v>
      </c>
      <c r="FW44" s="268">
        <v>0</v>
      </c>
      <c r="FX44" s="268">
        <v>17788</v>
      </c>
      <c r="FY44" s="55" t="s">
        <v>3403</v>
      </c>
      <c r="FZ44" s="268">
        <v>3</v>
      </c>
      <c r="GA44" s="268">
        <v>44359</v>
      </c>
      <c r="GB44" s="268">
        <v>13523</v>
      </c>
      <c r="GC44" s="268">
        <v>57882</v>
      </c>
      <c r="GD44" s="268">
        <v>300891</v>
      </c>
      <c r="GE44" s="268">
        <v>1</v>
      </c>
      <c r="GF44" s="268">
        <v>0.86819999999999997</v>
      </c>
      <c r="GG44" s="268">
        <v>0.1318</v>
      </c>
      <c r="GH44" s="268">
        <v>30.235589999999998</v>
      </c>
      <c r="GI44" s="268">
        <v>32.833860000000001</v>
      </c>
      <c r="GJ44" s="268">
        <v>19.875</v>
      </c>
      <c r="GK44" s="268">
        <v>399</v>
      </c>
      <c r="GL44" s="268">
        <v>12064</v>
      </c>
      <c r="GM44" s="268">
        <v>0</v>
      </c>
      <c r="GN44" s="268">
        <v>0</v>
      </c>
      <c r="GO44" s="268">
        <v>80</v>
      </c>
      <c r="GP44" s="268">
        <v>0</v>
      </c>
      <c r="GQ44" s="268">
        <v>319</v>
      </c>
      <c r="GR44" s="268">
        <v>0</v>
      </c>
      <c r="GS44" s="55" t="s">
        <v>3403</v>
      </c>
      <c r="GT44" s="268">
        <v>0</v>
      </c>
      <c r="GU44" s="268">
        <v>399</v>
      </c>
      <c r="GV44" s="268">
        <v>1590</v>
      </c>
      <c r="GW44" s="268">
        <v>0</v>
      </c>
      <c r="GX44" s="268">
        <v>1590</v>
      </c>
      <c r="GY44" s="55" t="s">
        <v>3403</v>
      </c>
      <c r="GZ44" s="268">
        <v>0</v>
      </c>
      <c r="HA44" s="268">
        <v>0</v>
      </c>
      <c r="HB44" s="268">
        <v>10474</v>
      </c>
      <c r="HC44" s="268">
        <v>0</v>
      </c>
      <c r="HD44" s="268">
        <v>10474</v>
      </c>
      <c r="HE44" s="268">
        <v>12064</v>
      </c>
      <c r="HF44" s="55" t="s">
        <v>3403</v>
      </c>
      <c r="HG44" s="55" t="s">
        <v>3403</v>
      </c>
      <c r="HH44" s="55" t="s">
        <v>3403</v>
      </c>
      <c r="HI44" s="55" t="s">
        <v>3403</v>
      </c>
      <c r="HJ44" s="55" t="s">
        <v>5026</v>
      </c>
      <c r="HK44" s="55" t="s">
        <v>5026</v>
      </c>
      <c r="HL44" s="268">
        <v>38371</v>
      </c>
      <c r="HM44" s="268">
        <v>2</v>
      </c>
      <c r="HN44" s="268">
        <v>0</v>
      </c>
      <c r="HO44" s="268">
        <v>319</v>
      </c>
      <c r="HP44" s="268">
        <v>80</v>
      </c>
      <c r="HQ44" s="268">
        <v>630</v>
      </c>
      <c r="HR44" s="268">
        <v>7277</v>
      </c>
      <c r="HS44" s="268">
        <v>109</v>
      </c>
      <c r="HT44" s="268">
        <v>179</v>
      </c>
      <c r="HU44" s="268">
        <v>50</v>
      </c>
      <c r="HV44" s="268">
        <v>78</v>
      </c>
      <c r="HW44" s="268">
        <v>91058</v>
      </c>
      <c r="HX44" s="268">
        <v>1</v>
      </c>
      <c r="HY44" s="268">
        <v>118395</v>
      </c>
      <c r="HZ44" s="268">
        <v>16998</v>
      </c>
      <c r="IA44" s="55" t="s">
        <v>2034</v>
      </c>
      <c r="IB44" s="55" t="s">
        <v>2243</v>
      </c>
      <c r="IC44" s="55" t="s">
        <v>2357</v>
      </c>
      <c r="ID44" s="55" t="s">
        <v>4784</v>
      </c>
      <c r="IE44" s="55" t="s">
        <v>3570</v>
      </c>
      <c r="IF44" s="55" t="s">
        <v>2325</v>
      </c>
      <c r="IG44" s="55" t="s">
        <v>2357</v>
      </c>
      <c r="IH44" s="55" t="s">
        <v>4784</v>
      </c>
      <c r="II44" s="55" t="s">
        <v>3570</v>
      </c>
      <c r="IJ44" s="55" t="s">
        <v>2171</v>
      </c>
      <c r="IK44" s="55" t="s">
        <v>4785</v>
      </c>
      <c r="IL44" s="55" t="s">
        <v>3403</v>
      </c>
      <c r="IM44" s="55" t="s">
        <v>4786</v>
      </c>
      <c r="IN44" s="55" t="s">
        <v>4787</v>
      </c>
      <c r="IO44" s="268">
        <v>64000</v>
      </c>
      <c r="IP44" s="268">
        <v>29</v>
      </c>
      <c r="IQ44" s="55" t="s">
        <v>4788</v>
      </c>
      <c r="IR44" s="268">
        <v>8112</v>
      </c>
      <c r="IS44" s="268">
        <v>156</v>
      </c>
      <c r="IT44" s="55" t="s">
        <v>2134</v>
      </c>
      <c r="IU44" s="55" t="s">
        <v>224</v>
      </c>
      <c r="IV44" s="55" t="s">
        <v>2032</v>
      </c>
      <c r="IW44" s="55" t="s">
        <v>411</v>
      </c>
      <c r="IX44" s="268">
        <v>0</v>
      </c>
      <c r="IY44" s="55" t="s">
        <v>416</v>
      </c>
      <c r="IZ44" s="55" t="s">
        <v>2300</v>
      </c>
      <c r="JA44" s="55" t="s">
        <v>2300</v>
      </c>
      <c r="JB44" s="55" t="s">
        <v>503</v>
      </c>
      <c r="JC44" s="270">
        <v>4.7035900000000002</v>
      </c>
      <c r="JD44" s="270">
        <v>3.2310500000000002</v>
      </c>
      <c r="JE44" s="270">
        <v>0.64204000000000006</v>
      </c>
      <c r="JF44" s="270">
        <v>38.070900000000002</v>
      </c>
      <c r="JG44" s="270">
        <v>26.152149999999999</v>
      </c>
      <c r="JH44" s="270">
        <v>5.1967100000000004</v>
      </c>
      <c r="JI44" s="270">
        <v>7.3236499999999998</v>
      </c>
      <c r="JJ44" s="270">
        <v>5.0308599999999997</v>
      </c>
      <c r="JK44" s="270">
        <v>0.99968000000000001</v>
      </c>
      <c r="JL44" s="270">
        <v>57.429310000000001</v>
      </c>
      <c r="JM44" s="270">
        <v>39.45008</v>
      </c>
      <c r="JN44" s="270">
        <v>7.8391500000000001</v>
      </c>
      <c r="JO44" s="270">
        <v>182.66081</v>
      </c>
      <c r="JP44" s="270">
        <v>125.47571000000001</v>
      </c>
      <c r="JQ44" s="270">
        <v>24.93336</v>
      </c>
      <c r="JR44" s="270">
        <v>14.369590000000001</v>
      </c>
      <c r="JS44" s="270">
        <v>9.8709399999999992</v>
      </c>
      <c r="JT44" s="270">
        <v>1.96146</v>
      </c>
      <c r="JU44" s="268">
        <v>3.63232</v>
      </c>
      <c r="JV44" s="268">
        <v>2.3328500000000001</v>
      </c>
      <c r="JW44" s="268">
        <v>1.88314</v>
      </c>
      <c r="JX44" s="268">
        <v>3.0924999999999998</v>
      </c>
      <c r="JY44" s="268">
        <v>0.29749999999999999</v>
      </c>
      <c r="JZ44" s="268">
        <v>1.1889700000000001</v>
      </c>
      <c r="KA44" s="268">
        <v>0.44877</v>
      </c>
      <c r="KB44" s="268">
        <v>9.3530000000000002E-2</v>
      </c>
      <c r="KC44" s="268">
        <v>8.4999999999999995E-4</v>
      </c>
      <c r="KD44" s="268">
        <v>1.39E-3</v>
      </c>
      <c r="KE44" s="268">
        <v>0.70599000000000001</v>
      </c>
      <c r="KF44" s="268">
        <v>1.2330000000000001E-2</v>
      </c>
      <c r="KG44" s="268">
        <v>8.1210000000000004E-2</v>
      </c>
      <c r="KH44" s="268">
        <v>1323</v>
      </c>
      <c r="KI44" s="268">
        <v>6395</v>
      </c>
      <c r="KJ44" s="268">
        <v>6395</v>
      </c>
      <c r="KK44" s="268">
        <v>10375</v>
      </c>
      <c r="KL44" s="268">
        <v>50148</v>
      </c>
      <c r="KM44" s="268">
        <v>50148</v>
      </c>
      <c r="KN44" s="268">
        <v>78082</v>
      </c>
      <c r="KO44" s="268">
        <v>78082</v>
      </c>
      <c r="KP44" s="268">
        <v>1.70052</v>
      </c>
      <c r="KQ44" s="268">
        <v>16155</v>
      </c>
      <c r="KR44" s="268">
        <v>7.7668600000000003</v>
      </c>
      <c r="KS44" s="270">
        <v>1.0422499999999999</v>
      </c>
      <c r="KT44" s="270">
        <v>17.109960000000001</v>
      </c>
      <c r="KU44" s="270">
        <v>0.18239</v>
      </c>
      <c r="KV44" s="270">
        <v>0</v>
      </c>
      <c r="KW44" s="270">
        <v>18.334610000000001</v>
      </c>
      <c r="KX44" s="270">
        <v>11.736230000000001</v>
      </c>
      <c r="KY44" s="268">
        <v>2.1360100000000002</v>
      </c>
      <c r="KZ44" s="268">
        <v>0</v>
      </c>
      <c r="LA44" s="268">
        <v>4.2999999999999999E-4</v>
      </c>
      <c r="LB44" s="268">
        <v>0.25129000000000001</v>
      </c>
      <c r="LC44" s="268">
        <v>5.6999999999999998E-4</v>
      </c>
      <c r="LD44" s="268">
        <v>0.10366</v>
      </c>
      <c r="LE44" s="268">
        <v>0.50102000000000002</v>
      </c>
      <c r="LF44" s="268">
        <v>0.96748999999999996</v>
      </c>
      <c r="LG44" s="268">
        <v>1.6007199999999999</v>
      </c>
      <c r="LH44" s="268">
        <v>0.17832000000000001</v>
      </c>
      <c r="LI44" s="268">
        <v>559</v>
      </c>
      <c r="LJ44" s="268">
        <v>1.2784599999999999</v>
      </c>
      <c r="LK44" s="270">
        <v>3.0166300000000001</v>
      </c>
      <c r="LL44" s="268">
        <v>167</v>
      </c>
      <c r="LM44" s="268">
        <v>157</v>
      </c>
      <c r="LN44" s="270">
        <v>17.084969999999998</v>
      </c>
      <c r="LO44" s="270">
        <v>2.3321100000000001</v>
      </c>
      <c r="LP44" s="270">
        <v>1.6412899999999999</v>
      </c>
      <c r="LQ44" s="268">
        <v>0.22484000000000001</v>
      </c>
      <c r="LR44" s="268">
        <v>4.6519999999999999E-2</v>
      </c>
      <c r="LS44" s="268">
        <v>0.39735999999999999</v>
      </c>
      <c r="LT44" s="268">
        <v>2</v>
      </c>
      <c r="LU44" s="268">
        <v>3</v>
      </c>
      <c r="LV44" s="268">
        <v>1.5570299999999999</v>
      </c>
      <c r="LW44" s="268">
        <v>9009</v>
      </c>
      <c r="LX44" s="268">
        <v>37.092089999999999</v>
      </c>
      <c r="LY44" s="268">
        <v>5786</v>
      </c>
      <c r="LZ44" s="268">
        <v>4.7301500000000001</v>
      </c>
      <c r="MA44" s="268">
        <v>57.753570000000003</v>
      </c>
      <c r="MB44" s="268">
        <v>0.12751999999999999</v>
      </c>
      <c r="MC44" s="268">
        <v>737</v>
      </c>
      <c r="MD44" s="268">
        <v>0.58804999999999996</v>
      </c>
      <c r="ME44" s="270">
        <v>0.99968000000000001</v>
      </c>
      <c r="MF44" s="268">
        <v>0.91561999999999999</v>
      </c>
      <c r="MG44" s="268">
        <v>6.2893499999999998</v>
      </c>
      <c r="MH44" s="268">
        <v>8.0939999999999994</v>
      </c>
      <c r="MI44" s="270">
        <v>7.3236499999999998</v>
      </c>
      <c r="MJ44" s="268">
        <v>52</v>
      </c>
      <c r="MK44" s="270">
        <v>52197</v>
      </c>
      <c r="ML44" s="270">
        <v>37892</v>
      </c>
      <c r="MM44" s="268">
        <v>6.1899999999999997E-2</v>
      </c>
      <c r="MN44" s="268">
        <v>0.75578000000000001</v>
      </c>
      <c r="MO44" s="268">
        <v>9.6379999999999993E-2</v>
      </c>
      <c r="MP44" s="268">
        <v>1.281E-2</v>
      </c>
      <c r="MQ44" s="268">
        <v>0.15637000000000001</v>
      </c>
      <c r="MR44" s="268">
        <v>1.9939999999999999E-2</v>
      </c>
      <c r="MS44" s="269">
        <v>1</v>
      </c>
      <c r="MT44" s="269">
        <v>0.20689660000000001</v>
      </c>
      <c r="MU44" s="269">
        <v>0.79310340000000001</v>
      </c>
      <c r="MV44" s="269">
        <v>0.27405380000000001</v>
      </c>
      <c r="MW44" s="269">
        <v>0.72594619999999999</v>
      </c>
      <c r="MX44" s="269">
        <v>0.13650080000000001</v>
      </c>
      <c r="MY44" s="269">
        <v>3.8238000000000001E-2</v>
      </c>
      <c r="MZ44" s="269">
        <v>0.1882566</v>
      </c>
      <c r="NA44" s="269">
        <v>2.1968000000000001E-3</v>
      </c>
      <c r="NB44" s="269">
        <v>0.17656630000000001</v>
      </c>
      <c r="NC44" s="269">
        <v>9.6065999999999999E-2</v>
      </c>
      <c r="ND44" s="269">
        <v>0.49867630000000002</v>
      </c>
      <c r="NE44" s="269">
        <v>0.68693289999999996</v>
      </c>
      <c r="NF44" s="269">
        <v>9.9480000000000002E-3</v>
      </c>
      <c r="NG44" s="269">
        <v>0.93320570000000003</v>
      </c>
      <c r="NH44" s="269">
        <v>0</v>
      </c>
      <c r="NI44" s="269">
        <v>5.6846300000000002E-2</v>
      </c>
      <c r="NJ44" s="270">
        <v>14305</v>
      </c>
      <c r="NK44" s="268">
        <v>5.1983499999999996</v>
      </c>
      <c r="NL44" s="268">
        <v>21496</v>
      </c>
      <c r="NM44" s="268">
        <v>21496</v>
      </c>
      <c r="NN44" s="268">
        <v>4447</v>
      </c>
      <c r="NO44" s="269">
        <v>0.70377599999999996</v>
      </c>
      <c r="NP44" s="269">
        <v>0.28013009999999999</v>
      </c>
      <c r="NQ44" s="269">
        <v>1.6094000000000001E-2</v>
      </c>
      <c r="NR44" s="268">
        <v>0.42634</v>
      </c>
      <c r="NS44" s="268">
        <v>1.1293299999999999</v>
      </c>
      <c r="NT44" s="268">
        <v>0.3095</v>
      </c>
      <c r="NU44" s="268">
        <v>5</v>
      </c>
      <c r="NV44" s="268">
        <v>2.2130999999999998</v>
      </c>
      <c r="NW44" s="268">
        <v>96</v>
      </c>
      <c r="NX44" s="268">
        <v>1.55752</v>
      </c>
      <c r="NY44" s="268">
        <v>0.21260000000000001</v>
      </c>
      <c r="NZ44" s="268">
        <v>0.19811000000000001</v>
      </c>
    </row>
    <row r="45" spans="1:390" ht="15" x14ac:dyDescent="0.25">
      <c r="A45" s="3" t="s">
        <v>2837</v>
      </c>
      <c r="B45" s="55" t="s">
        <v>4894</v>
      </c>
      <c r="C45" s="55" t="s">
        <v>4524</v>
      </c>
      <c r="D45" s="55" t="s">
        <v>4525</v>
      </c>
      <c r="E45" s="55" t="s">
        <v>3414</v>
      </c>
      <c r="F45" s="55" t="s">
        <v>4524</v>
      </c>
      <c r="G45" s="55" t="s">
        <v>2077</v>
      </c>
      <c r="H45" s="55" t="s">
        <v>472</v>
      </c>
      <c r="I45" s="55" t="s">
        <v>416</v>
      </c>
      <c r="J45" s="55" t="s">
        <v>495</v>
      </c>
      <c r="K45" s="55" t="s">
        <v>499</v>
      </c>
      <c r="L45" s="55" t="s">
        <v>4527</v>
      </c>
      <c r="M45" s="55" t="s">
        <v>505</v>
      </c>
      <c r="N45" s="55" t="s">
        <v>2303</v>
      </c>
      <c r="O45" s="268">
        <v>174933</v>
      </c>
      <c r="P45" s="55" t="s">
        <v>503</v>
      </c>
      <c r="Q45" s="268">
        <v>1485</v>
      </c>
      <c r="R45" s="268">
        <v>267</v>
      </c>
      <c r="S45" s="268">
        <v>9926</v>
      </c>
      <c r="T45" s="268">
        <v>61791</v>
      </c>
      <c r="U45" s="268">
        <v>177</v>
      </c>
      <c r="V45" s="268">
        <v>63</v>
      </c>
      <c r="W45" s="268">
        <v>845</v>
      </c>
      <c r="X45" s="268">
        <v>8064</v>
      </c>
      <c r="Y45" s="55" t="s">
        <v>2258</v>
      </c>
      <c r="Z45" s="55" t="s">
        <v>2366</v>
      </c>
      <c r="AA45" s="55" t="s">
        <v>3632</v>
      </c>
      <c r="AB45" s="55" t="s">
        <v>3633</v>
      </c>
      <c r="AC45" s="55" t="s">
        <v>2258</v>
      </c>
      <c r="AD45" s="55" t="s">
        <v>2366</v>
      </c>
      <c r="AE45" s="55" t="s">
        <v>3632</v>
      </c>
      <c r="AF45" s="55" t="s">
        <v>3633</v>
      </c>
      <c r="AG45" s="55" t="s">
        <v>2079</v>
      </c>
      <c r="AH45" s="268">
        <v>3</v>
      </c>
      <c r="AI45" s="55" t="s">
        <v>2135</v>
      </c>
      <c r="AJ45" s="55" t="s">
        <v>2183</v>
      </c>
      <c r="AK45" s="55" t="s">
        <v>2431</v>
      </c>
      <c r="AL45" s="55" t="s">
        <v>2507</v>
      </c>
      <c r="AM45" s="55" t="s">
        <v>2584</v>
      </c>
      <c r="AN45" s="55" t="s">
        <v>2655</v>
      </c>
      <c r="AO45" s="55" t="s">
        <v>2431</v>
      </c>
      <c r="AP45" s="55" t="s">
        <v>2380</v>
      </c>
      <c r="AQ45" s="55" t="s">
        <v>2507</v>
      </c>
      <c r="AR45" s="55" t="s">
        <v>2584</v>
      </c>
      <c r="AS45" s="55" t="s">
        <v>2655</v>
      </c>
      <c r="AT45" s="55" t="s">
        <v>1507</v>
      </c>
      <c r="AU45" s="55" t="s">
        <v>4529</v>
      </c>
      <c r="AV45" s="55" t="s">
        <v>4529</v>
      </c>
      <c r="AW45" s="55" t="s">
        <v>4529</v>
      </c>
      <c r="AX45" s="55" t="s">
        <v>4530</v>
      </c>
      <c r="AY45" s="55" t="s">
        <v>4531</v>
      </c>
      <c r="AZ45" s="55" t="s">
        <v>554</v>
      </c>
      <c r="BA45" s="55" t="s">
        <v>554</v>
      </c>
      <c r="BB45" s="268">
        <v>1</v>
      </c>
      <c r="BC45" s="268">
        <v>6</v>
      </c>
      <c r="BD45" s="268">
        <v>1</v>
      </c>
      <c r="BE45" s="268">
        <v>0</v>
      </c>
      <c r="BF45" s="268">
        <v>8</v>
      </c>
      <c r="BG45" s="55" t="s">
        <v>3403</v>
      </c>
      <c r="BH45" s="268">
        <v>15366</v>
      </c>
      <c r="BI45" s="268">
        <v>5</v>
      </c>
      <c r="BJ45" s="268">
        <v>1</v>
      </c>
      <c r="BK45" s="268">
        <v>6</v>
      </c>
      <c r="BL45" s="268">
        <v>22.18</v>
      </c>
      <c r="BM45" s="268">
        <v>28.18</v>
      </c>
      <c r="BN45" s="269">
        <v>0.1774308</v>
      </c>
      <c r="BO45" s="270">
        <v>58554</v>
      </c>
      <c r="BP45" s="55" t="s">
        <v>3634</v>
      </c>
      <c r="BQ45" s="55" t="s">
        <v>3426</v>
      </c>
      <c r="BR45" s="270">
        <v>36685</v>
      </c>
      <c r="BS45" s="270">
        <v>7.25</v>
      </c>
      <c r="BT45" s="270">
        <v>8.5</v>
      </c>
      <c r="BU45" s="270">
        <v>11</v>
      </c>
      <c r="BV45" s="270">
        <v>1730489</v>
      </c>
      <c r="BW45" s="270">
        <v>1030278</v>
      </c>
      <c r="BX45" s="270">
        <v>441000</v>
      </c>
      <c r="BY45" s="270">
        <v>1471278</v>
      </c>
      <c r="BZ45" s="270">
        <v>187667</v>
      </c>
      <c r="CA45" s="270">
        <v>0</v>
      </c>
      <c r="CB45" s="270">
        <v>187667</v>
      </c>
      <c r="CC45" s="270">
        <v>11000</v>
      </c>
      <c r="CD45" s="270">
        <v>0</v>
      </c>
      <c r="CE45" s="270">
        <v>11000</v>
      </c>
      <c r="CF45" s="270">
        <v>60544</v>
      </c>
      <c r="CG45" s="272">
        <v>3.4530100000000001E-2</v>
      </c>
      <c r="CH45" s="270">
        <v>886193</v>
      </c>
      <c r="CI45" s="270">
        <v>342486</v>
      </c>
      <c r="CJ45" s="270">
        <v>1228679</v>
      </c>
      <c r="CK45" s="270">
        <v>90296</v>
      </c>
      <c r="CL45" s="270">
        <v>1000</v>
      </c>
      <c r="CM45" s="270">
        <v>23718</v>
      </c>
      <c r="CN45" s="270">
        <v>115014</v>
      </c>
      <c r="CO45" s="270">
        <v>327042</v>
      </c>
      <c r="CP45" s="270">
        <v>1670735</v>
      </c>
      <c r="CQ45" s="279">
        <v>59754</v>
      </c>
      <c r="CR45" s="270">
        <v>0</v>
      </c>
      <c r="CS45" s="270">
        <v>0</v>
      </c>
      <c r="CT45" s="270">
        <v>0</v>
      </c>
      <c r="CU45" s="270">
        <v>0</v>
      </c>
      <c r="CV45" s="270">
        <v>0</v>
      </c>
      <c r="CW45" s="270">
        <v>0</v>
      </c>
      <c r="CX45" s="288">
        <v>374679</v>
      </c>
      <c r="CY45" s="44">
        <v>102324</v>
      </c>
      <c r="CZ45" s="44">
        <v>90050</v>
      </c>
      <c r="DA45" s="44">
        <v>192374</v>
      </c>
      <c r="DB45" s="44">
        <v>76584</v>
      </c>
      <c r="DC45" s="44">
        <v>36416</v>
      </c>
      <c r="DD45" s="44">
        <v>113000</v>
      </c>
      <c r="DE45" s="44">
        <v>10014</v>
      </c>
      <c r="DF45" s="44">
        <v>4603</v>
      </c>
      <c r="DG45" s="44">
        <v>14617</v>
      </c>
      <c r="DH45" s="44">
        <v>319991</v>
      </c>
      <c r="DI45" s="55" t="s">
        <v>3403</v>
      </c>
      <c r="DJ45" s="268">
        <v>319991</v>
      </c>
      <c r="DK45" s="268">
        <v>0</v>
      </c>
      <c r="DL45" s="268">
        <v>84</v>
      </c>
      <c r="DM45" s="268">
        <v>13898</v>
      </c>
      <c r="DN45" s="268">
        <v>9742</v>
      </c>
      <c r="DO45" s="268">
        <v>197</v>
      </c>
      <c r="DP45" s="268">
        <v>2</v>
      </c>
      <c r="DQ45" s="268">
        <v>67</v>
      </c>
      <c r="DR45" s="268">
        <v>69</v>
      </c>
      <c r="DS45" s="268">
        <v>0</v>
      </c>
      <c r="DT45" s="268">
        <v>28215</v>
      </c>
      <c r="DU45" s="55" t="s">
        <v>3403</v>
      </c>
      <c r="DV45" s="55" t="s">
        <v>3403</v>
      </c>
      <c r="DW45" s="268">
        <v>0</v>
      </c>
      <c r="DX45" s="268">
        <v>28215</v>
      </c>
      <c r="DY45" s="268">
        <v>1920</v>
      </c>
      <c r="DZ45" s="55" t="s">
        <v>3403</v>
      </c>
      <c r="EA45" s="55" t="s">
        <v>3403</v>
      </c>
      <c r="EB45" s="268">
        <v>0</v>
      </c>
      <c r="EC45" s="268">
        <v>1920</v>
      </c>
      <c r="ED45" s="268">
        <v>563</v>
      </c>
      <c r="EE45" s="55" t="s">
        <v>3403</v>
      </c>
      <c r="EF45" s="268">
        <v>0</v>
      </c>
      <c r="EG45" s="268">
        <v>563</v>
      </c>
      <c r="EH45" s="269">
        <v>2.75035E-2</v>
      </c>
      <c r="EI45" s="269">
        <v>2.242E-4</v>
      </c>
      <c r="EJ45" s="269">
        <v>8.1931500000000004E-2</v>
      </c>
      <c r="EK45" s="269">
        <v>0</v>
      </c>
      <c r="EL45" s="269">
        <v>7.5304499999999996E-2</v>
      </c>
      <c r="EM45" s="269">
        <v>1.8420000000000001E-4</v>
      </c>
      <c r="EN45" s="269">
        <v>0.85404040000000003</v>
      </c>
      <c r="EO45" s="269">
        <v>4.2217499999999998E-2</v>
      </c>
      <c r="EP45" s="269">
        <v>0.49440220000000001</v>
      </c>
      <c r="EQ45" s="268">
        <v>0</v>
      </c>
      <c r="ER45" s="281">
        <v>409359</v>
      </c>
      <c r="ES45" s="281">
        <v>202388</v>
      </c>
      <c r="ET45" s="268">
        <v>128702</v>
      </c>
      <c r="EU45" s="268">
        <v>41935</v>
      </c>
      <c r="EV45" s="268">
        <v>170637</v>
      </c>
      <c r="EW45" s="268">
        <v>17206</v>
      </c>
      <c r="EX45" s="268">
        <v>7171</v>
      </c>
      <c r="EY45" s="268">
        <v>24377</v>
      </c>
      <c r="EZ45" s="268">
        <v>143179</v>
      </c>
      <c r="FA45" s="268">
        <v>34832</v>
      </c>
      <c r="FB45" s="268">
        <v>178011</v>
      </c>
      <c r="FC45" s="268">
        <v>373025</v>
      </c>
      <c r="FD45" s="271">
        <v>385227</v>
      </c>
      <c r="FE45" s="268">
        <v>0</v>
      </c>
      <c r="FF45" s="55" t="s">
        <v>3403</v>
      </c>
      <c r="FG45" s="268">
        <v>373025</v>
      </c>
      <c r="FH45" s="281">
        <v>22920</v>
      </c>
      <c r="FI45" s="281">
        <v>13414</v>
      </c>
      <c r="FJ45" s="55" t="s">
        <v>3403</v>
      </c>
      <c r="FK45" s="268">
        <v>36334</v>
      </c>
      <c r="FL45" s="268">
        <v>163</v>
      </c>
      <c r="FM45" s="268">
        <v>0</v>
      </c>
      <c r="FN45" s="268">
        <v>163</v>
      </c>
      <c r="FO45" s="268">
        <v>245</v>
      </c>
      <c r="FP45" s="268">
        <v>0</v>
      </c>
      <c r="FQ45" s="268">
        <v>245</v>
      </c>
      <c r="FR45" s="268">
        <v>0</v>
      </c>
      <c r="FS45" s="268">
        <v>408</v>
      </c>
      <c r="FT45" s="268">
        <v>23165</v>
      </c>
      <c r="FU45" s="268">
        <v>155760</v>
      </c>
      <c r="FV45" s="268">
        <v>228038</v>
      </c>
      <c r="FW45" s="268">
        <v>25561</v>
      </c>
      <c r="FX45" s="268">
        <v>0</v>
      </c>
      <c r="FY45" s="55" t="s">
        <v>3403</v>
      </c>
      <c r="FZ45" s="268">
        <v>3</v>
      </c>
      <c r="GA45" s="268">
        <v>35752</v>
      </c>
      <c r="GB45" s="268">
        <v>6794</v>
      </c>
      <c r="GC45" s="268">
        <v>42546</v>
      </c>
      <c r="GD45" s="268">
        <v>355096</v>
      </c>
      <c r="GE45" s="268">
        <v>1</v>
      </c>
      <c r="GF45" s="268">
        <v>0.81791000000000003</v>
      </c>
      <c r="GG45" s="268">
        <v>0.12914999999999999</v>
      </c>
      <c r="GH45" s="268">
        <v>25.84206</v>
      </c>
      <c r="GI45" s="268">
        <v>24.449729999999999</v>
      </c>
      <c r="GJ45" s="268">
        <v>46.986840000000001</v>
      </c>
      <c r="GK45" s="268">
        <v>928</v>
      </c>
      <c r="GL45" s="268">
        <v>23000</v>
      </c>
      <c r="GM45" s="268">
        <v>142</v>
      </c>
      <c r="GN45" s="268">
        <v>4651</v>
      </c>
      <c r="GO45" s="268">
        <v>76</v>
      </c>
      <c r="GP45" s="268">
        <v>0</v>
      </c>
      <c r="GQ45" s="268">
        <v>788</v>
      </c>
      <c r="GR45" s="268">
        <v>137</v>
      </c>
      <c r="GS45" s="268">
        <v>64</v>
      </c>
      <c r="GT45" s="268">
        <v>5</v>
      </c>
      <c r="GU45" s="268">
        <v>1070</v>
      </c>
      <c r="GV45" s="268">
        <v>3571</v>
      </c>
      <c r="GW45" s="268">
        <v>0</v>
      </c>
      <c r="GX45" s="268">
        <v>3571</v>
      </c>
      <c r="GY45" s="268">
        <v>919</v>
      </c>
      <c r="GZ45" s="268">
        <v>545</v>
      </c>
      <c r="HA45" s="268">
        <v>1464</v>
      </c>
      <c r="HB45" s="268">
        <v>18510</v>
      </c>
      <c r="HC45" s="268">
        <v>4106</v>
      </c>
      <c r="HD45" s="268">
        <v>22616</v>
      </c>
      <c r="HE45" s="268">
        <v>27651</v>
      </c>
      <c r="HF45" s="55" t="s">
        <v>3403</v>
      </c>
      <c r="HG45" s="55" t="s">
        <v>3403</v>
      </c>
      <c r="HH45" s="268">
        <v>22</v>
      </c>
      <c r="HI45" s="268">
        <v>110</v>
      </c>
      <c r="HJ45" s="55" t="s">
        <v>5026</v>
      </c>
      <c r="HK45" s="55" t="s">
        <v>5026</v>
      </c>
      <c r="HL45" s="268">
        <v>127826</v>
      </c>
      <c r="HM45" s="268">
        <v>1</v>
      </c>
      <c r="HN45" s="268">
        <v>69</v>
      </c>
      <c r="HO45" s="268">
        <v>925</v>
      </c>
      <c r="HP45" s="268">
        <v>76</v>
      </c>
      <c r="HQ45" s="268">
        <v>307</v>
      </c>
      <c r="HR45" s="268">
        <v>5065</v>
      </c>
      <c r="HS45" s="268">
        <v>0</v>
      </c>
      <c r="HT45" s="268">
        <v>187</v>
      </c>
      <c r="HU45" s="268">
        <v>34</v>
      </c>
      <c r="HV45" s="268">
        <v>58</v>
      </c>
      <c r="HW45" s="268">
        <v>66736</v>
      </c>
      <c r="HX45" s="268">
        <v>1</v>
      </c>
      <c r="HY45" s="268">
        <v>26380</v>
      </c>
      <c r="HZ45" s="268">
        <v>5744</v>
      </c>
      <c r="IA45" s="55" t="s">
        <v>577</v>
      </c>
      <c r="IB45" s="55" t="s">
        <v>2258</v>
      </c>
      <c r="IC45" s="55" t="s">
        <v>2366</v>
      </c>
      <c r="ID45" s="55" t="s">
        <v>3632</v>
      </c>
      <c r="IE45" s="55" t="s">
        <v>3633</v>
      </c>
      <c r="IF45" s="55" t="s">
        <v>2258</v>
      </c>
      <c r="IG45" s="55" t="s">
        <v>2366</v>
      </c>
      <c r="IH45" s="55" t="s">
        <v>3632</v>
      </c>
      <c r="II45" s="55" t="s">
        <v>3633</v>
      </c>
      <c r="IJ45" s="55" t="s">
        <v>2183</v>
      </c>
      <c r="IK45" s="55" t="s">
        <v>4895</v>
      </c>
      <c r="IL45" s="55" t="s">
        <v>2584</v>
      </c>
      <c r="IM45" s="55" t="s">
        <v>2431</v>
      </c>
      <c r="IN45" s="55" t="s">
        <v>2655</v>
      </c>
      <c r="IO45" s="268">
        <v>62824</v>
      </c>
      <c r="IP45" s="268">
        <v>25.43</v>
      </c>
      <c r="IQ45" s="55" t="s">
        <v>4896</v>
      </c>
      <c r="IR45" s="268">
        <v>15366</v>
      </c>
      <c r="IS45" s="268">
        <v>413</v>
      </c>
      <c r="IT45" s="55" t="s">
        <v>2134</v>
      </c>
      <c r="IU45" s="55" t="s">
        <v>302</v>
      </c>
      <c r="IV45" s="55" t="s">
        <v>2077</v>
      </c>
      <c r="IW45" s="55" t="s">
        <v>411</v>
      </c>
      <c r="IX45" s="268">
        <v>0</v>
      </c>
      <c r="IY45" s="55" t="s">
        <v>414</v>
      </c>
      <c r="IZ45" s="55" t="s">
        <v>2134</v>
      </c>
      <c r="JA45" s="55" t="s">
        <v>2311</v>
      </c>
      <c r="JB45" s="55" t="s">
        <v>503</v>
      </c>
      <c r="JC45" s="270">
        <v>4.08134</v>
      </c>
      <c r="JD45" s="270">
        <v>3.0014699999999999</v>
      </c>
      <c r="JE45" s="270">
        <v>0.28095999999999999</v>
      </c>
      <c r="JF45" s="270">
        <v>39.268909999999998</v>
      </c>
      <c r="JG45" s="270">
        <v>28.87884</v>
      </c>
      <c r="JH45" s="270">
        <v>2.70329</v>
      </c>
      <c r="JI45" s="270">
        <v>4.7050200000000002</v>
      </c>
      <c r="JJ45" s="270">
        <v>3.4601299999999999</v>
      </c>
      <c r="JK45" s="270">
        <v>0.32390000000000002</v>
      </c>
      <c r="JL45" s="270">
        <v>13.07038</v>
      </c>
      <c r="JM45" s="270">
        <v>9.6121200000000009</v>
      </c>
      <c r="JN45" s="270">
        <v>0.89976999999999996</v>
      </c>
      <c r="JO45" s="270">
        <v>60.422229999999999</v>
      </c>
      <c r="JP45" s="270">
        <v>44.435250000000003</v>
      </c>
      <c r="JQ45" s="270">
        <v>4.1594899999999999</v>
      </c>
      <c r="JR45" s="270">
        <v>8.2551100000000002</v>
      </c>
      <c r="JS45" s="270">
        <v>6.0709099999999996</v>
      </c>
      <c r="JT45" s="270">
        <v>0.56828000000000001</v>
      </c>
      <c r="JU45" s="268">
        <v>2.34009</v>
      </c>
      <c r="JV45" s="268">
        <v>2.0299</v>
      </c>
      <c r="JW45" s="268">
        <v>0</v>
      </c>
      <c r="JX45" s="268">
        <v>4.3952400000000003</v>
      </c>
      <c r="JY45" s="268">
        <v>0.73070999999999997</v>
      </c>
      <c r="JZ45" s="268">
        <v>1.1569499999999999</v>
      </c>
      <c r="KA45" s="268">
        <v>0.24321000000000001</v>
      </c>
      <c r="KB45" s="268">
        <v>0.15806999999999999</v>
      </c>
      <c r="KC45" s="268">
        <v>0</v>
      </c>
      <c r="KD45" s="268">
        <v>1.07E-3</v>
      </c>
      <c r="KE45" s="268">
        <v>0.38149</v>
      </c>
      <c r="KF45" s="268">
        <v>2.0410000000000001E-2</v>
      </c>
      <c r="KG45" s="268">
        <v>0.12928000000000001</v>
      </c>
      <c r="KH45" s="268">
        <v>4536</v>
      </c>
      <c r="KI45" s="268">
        <v>25565</v>
      </c>
      <c r="KJ45" s="268">
        <v>21304</v>
      </c>
      <c r="KK45" s="268">
        <v>12600</v>
      </c>
      <c r="KL45" s="268">
        <v>71019</v>
      </c>
      <c r="KM45" s="268">
        <v>59182</v>
      </c>
      <c r="KN45" s="268">
        <v>68226</v>
      </c>
      <c r="KO45" s="268">
        <v>81871</v>
      </c>
      <c r="KP45" s="268">
        <v>1.09256</v>
      </c>
      <c r="KQ45" s="268">
        <v>14526</v>
      </c>
      <c r="KR45" s="268">
        <v>6.98393</v>
      </c>
      <c r="KS45" s="270">
        <v>1.0727899999999999</v>
      </c>
      <c r="KT45" s="270">
        <v>8.41052</v>
      </c>
      <c r="KU45" s="270">
        <v>6.2880000000000005E-2</v>
      </c>
      <c r="KV45" s="270">
        <v>0.34610000000000002</v>
      </c>
      <c r="KW45" s="270">
        <v>9.8923000000000005</v>
      </c>
      <c r="KX45" s="270">
        <v>7.0237100000000003</v>
      </c>
      <c r="KY45" s="268">
        <v>2.1418400000000002</v>
      </c>
      <c r="KZ45" s="268">
        <v>0</v>
      </c>
      <c r="LA45" s="268">
        <v>4.8000000000000001E-4</v>
      </c>
      <c r="LB45" s="268">
        <v>0.16128999999999999</v>
      </c>
      <c r="LC45" s="268">
        <v>3.8999999999999999E-4</v>
      </c>
      <c r="LD45" s="268">
        <v>0.11752</v>
      </c>
      <c r="LE45" s="268">
        <v>0.66234000000000004</v>
      </c>
      <c r="LF45" s="268">
        <v>1.9743299999999999</v>
      </c>
      <c r="LG45" s="268">
        <v>1.8292200000000001</v>
      </c>
      <c r="LH45" s="268">
        <v>0.12679000000000001</v>
      </c>
      <c r="LI45" s="268">
        <v>663</v>
      </c>
      <c r="LJ45" s="268">
        <v>1.6217699999999999</v>
      </c>
      <c r="LK45" s="270">
        <v>1.8695299999999999</v>
      </c>
      <c r="LL45" s="268">
        <v>371</v>
      </c>
      <c r="LM45" s="268">
        <v>242</v>
      </c>
      <c r="LN45" s="270">
        <v>9.5507100000000005</v>
      </c>
      <c r="LO45" s="270">
        <v>0.65747</v>
      </c>
      <c r="LP45" s="270">
        <v>0.51617000000000002</v>
      </c>
      <c r="LQ45" s="268">
        <v>0.16109000000000001</v>
      </c>
      <c r="LR45" s="268">
        <v>2.8580000000000001E-2</v>
      </c>
      <c r="LS45" s="268">
        <v>0.52132000000000001</v>
      </c>
      <c r="LT45" s="268">
        <v>0</v>
      </c>
      <c r="LU45" s="268">
        <v>3</v>
      </c>
      <c r="LV45" s="268">
        <v>1.1528099999999999</v>
      </c>
      <c r="LW45" s="268">
        <v>7872</v>
      </c>
      <c r="LX45" s="268">
        <v>23.109200000000001</v>
      </c>
      <c r="LY45" s="268">
        <v>6828</v>
      </c>
      <c r="LZ45" s="268">
        <v>8.3187599999999993</v>
      </c>
      <c r="MA45" s="268">
        <v>26.64057</v>
      </c>
      <c r="MB45" s="268">
        <v>0.35998000000000002</v>
      </c>
      <c r="MC45" s="268">
        <v>2458</v>
      </c>
      <c r="MD45" s="268">
        <v>0.91527999999999998</v>
      </c>
      <c r="ME45" s="270">
        <v>0.32390000000000002</v>
      </c>
      <c r="MF45" s="268">
        <v>1.05515</v>
      </c>
      <c r="MG45" s="268">
        <v>8.7839299999999998</v>
      </c>
      <c r="MH45" s="268">
        <v>9.6215600000000006</v>
      </c>
      <c r="MI45" s="270">
        <v>4.7050200000000002</v>
      </c>
      <c r="MJ45" s="268">
        <v>36.9375</v>
      </c>
      <c r="MK45" s="270">
        <v>43601</v>
      </c>
      <c r="ML45" s="270">
        <v>31447</v>
      </c>
      <c r="MM45" s="268">
        <v>6.8839999999999998E-2</v>
      </c>
      <c r="MN45" s="268">
        <v>0.22045999999999999</v>
      </c>
      <c r="MO45" s="268">
        <v>7.936E-2</v>
      </c>
      <c r="MP45" s="268">
        <v>1.221E-2</v>
      </c>
      <c r="MQ45" s="268">
        <v>3.9120000000000002E-2</v>
      </c>
      <c r="MR45" s="268">
        <v>1.4080000000000001E-2</v>
      </c>
      <c r="MS45" s="269">
        <v>0.83333330000000005</v>
      </c>
      <c r="MT45" s="269">
        <v>0.212917</v>
      </c>
      <c r="MU45" s="269">
        <v>0.78708299999999998</v>
      </c>
      <c r="MV45" s="269">
        <v>0.27874330000000003</v>
      </c>
      <c r="MW45" s="269">
        <v>0.72125669999999997</v>
      </c>
      <c r="MX45" s="269">
        <v>6.8840399999999996E-2</v>
      </c>
      <c r="MY45" s="269">
        <v>5.9849999999999997E-4</v>
      </c>
      <c r="MZ45" s="269">
        <v>0.20499120000000001</v>
      </c>
      <c r="NA45" s="269">
        <v>1.41961E-2</v>
      </c>
      <c r="NB45" s="269">
        <v>0.19574739999999999</v>
      </c>
      <c r="NC45" s="269">
        <v>5.4045700000000002E-2</v>
      </c>
      <c r="ND45" s="269">
        <v>0.53042100000000003</v>
      </c>
      <c r="NE45" s="269">
        <v>0.73541230000000002</v>
      </c>
      <c r="NF45" s="269">
        <v>6.3565999999999996E-3</v>
      </c>
      <c r="NG45" s="269">
        <v>0.8502094</v>
      </c>
      <c r="NH45" s="269">
        <v>3.49866E-2</v>
      </c>
      <c r="NI45" s="269">
        <v>0.1084474</v>
      </c>
      <c r="NJ45" s="270">
        <v>12153</v>
      </c>
      <c r="NK45" s="268">
        <v>8.3461700000000008</v>
      </c>
      <c r="NL45" s="268">
        <v>29155</v>
      </c>
      <c r="NM45" s="268">
        <v>34986</v>
      </c>
      <c r="NN45" s="268">
        <v>6207</v>
      </c>
      <c r="NO45" s="269">
        <v>0.78508699999999998</v>
      </c>
      <c r="NP45" s="269">
        <v>8.6946000000000002E-3</v>
      </c>
      <c r="NQ45" s="269">
        <v>0.2062184</v>
      </c>
      <c r="NR45" s="268">
        <v>0.46193000000000001</v>
      </c>
      <c r="NS45" s="268">
        <v>1.19526</v>
      </c>
      <c r="NT45" s="268">
        <v>0.33317000000000002</v>
      </c>
      <c r="NU45" s="268">
        <v>409</v>
      </c>
      <c r="NV45" s="268">
        <v>4.5335200000000002</v>
      </c>
      <c r="NW45" s="268">
        <v>17</v>
      </c>
      <c r="NX45" s="268">
        <v>3.5592100000000002</v>
      </c>
      <c r="NY45" s="268">
        <v>0.24501999999999999</v>
      </c>
      <c r="NZ45" s="268">
        <v>0.23655999999999999</v>
      </c>
    </row>
    <row r="46" spans="1:390" ht="15" x14ac:dyDescent="0.25">
      <c r="A46" s="3" t="s">
        <v>2838</v>
      </c>
      <c r="B46" s="55" t="s">
        <v>4789</v>
      </c>
      <c r="C46" s="55" t="s">
        <v>4524</v>
      </c>
      <c r="D46" s="55" t="s">
        <v>4525</v>
      </c>
      <c r="E46" s="55" t="s">
        <v>3414</v>
      </c>
      <c r="F46" s="55" t="s">
        <v>4524</v>
      </c>
      <c r="G46" s="55" t="s">
        <v>2035</v>
      </c>
      <c r="H46" s="55" t="s">
        <v>458</v>
      </c>
      <c r="I46" s="55" t="s">
        <v>416</v>
      </c>
      <c r="J46" s="55" t="s">
        <v>496</v>
      </c>
      <c r="K46" s="55" t="s">
        <v>501</v>
      </c>
      <c r="L46" s="55" t="s">
        <v>4527</v>
      </c>
      <c r="M46" s="55" t="s">
        <v>509</v>
      </c>
      <c r="N46" s="55" t="s">
        <v>2303</v>
      </c>
      <c r="O46" s="268">
        <v>10577</v>
      </c>
      <c r="P46" s="55" t="s">
        <v>503</v>
      </c>
      <c r="Q46" s="268">
        <v>899</v>
      </c>
      <c r="R46" s="268">
        <v>23</v>
      </c>
      <c r="S46" s="268">
        <v>3539</v>
      </c>
      <c r="T46" s="268">
        <v>11879</v>
      </c>
      <c r="U46" s="268">
        <v>392</v>
      </c>
      <c r="V46" s="268">
        <v>6</v>
      </c>
      <c r="W46" s="268">
        <v>162</v>
      </c>
      <c r="X46" s="268">
        <v>1143</v>
      </c>
      <c r="Y46" s="55" t="s">
        <v>2244</v>
      </c>
      <c r="Z46" s="55" t="s">
        <v>2288</v>
      </c>
      <c r="AA46" s="55" t="s">
        <v>3571</v>
      </c>
      <c r="AB46" s="55" t="s">
        <v>3504</v>
      </c>
      <c r="AC46" s="55" t="s">
        <v>2244</v>
      </c>
      <c r="AD46" s="55" t="s">
        <v>2288</v>
      </c>
      <c r="AE46" s="55" t="s">
        <v>3571</v>
      </c>
      <c r="AF46" s="55" t="s">
        <v>3504</v>
      </c>
      <c r="AG46" s="55" t="s">
        <v>2037</v>
      </c>
      <c r="AH46" s="268">
        <v>1</v>
      </c>
      <c r="AI46" s="55" t="s">
        <v>2929</v>
      </c>
      <c r="AJ46" s="55" t="s">
        <v>2151</v>
      </c>
      <c r="AK46" s="55" t="s">
        <v>2419</v>
      </c>
      <c r="AL46" s="55" t="s">
        <v>2494</v>
      </c>
      <c r="AM46" s="55" t="s">
        <v>2571</v>
      </c>
      <c r="AN46" s="55" t="s">
        <v>2642</v>
      </c>
      <c r="AO46" s="55" t="s">
        <v>2419</v>
      </c>
      <c r="AP46" s="55" t="s">
        <v>2380</v>
      </c>
      <c r="AQ46" s="55" t="s">
        <v>2494</v>
      </c>
      <c r="AR46" s="55" t="s">
        <v>2571</v>
      </c>
      <c r="AS46" s="55" t="s">
        <v>2642</v>
      </c>
      <c r="AT46" s="55" t="s">
        <v>1495</v>
      </c>
      <c r="AU46" s="55" t="s">
        <v>4529</v>
      </c>
      <c r="AV46" s="55" t="s">
        <v>4529</v>
      </c>
      <c r="AW46" s="55" t="s">
        <v>4529</v>
      </c>
      <c r="AX46" s="55" t="s">
        <v>4530</v>
      </c>
      <c r="AY46" s="55" t="s">
        <v>4531</v>
      </c>
      <c r="AZ46" s="55" t="s">
        <v>554</v>
      </c>
      <c r="BA46" s="55" t="s">
        <v>554</v>
      </c>
      <c r="BB46" s="268">
        <v>1</v>
      </c>
      <c r="BC46" s="268">
        <v>0</v>
      </c>
      <c r="BD46" s="268">
        <v>0</v>
      </c>
      <c r="BE46" s="268">
        <v>0</v>
      </c>
      <c r="BF46" s="268">
        <v>1</v>
      </c>
      <c r="BG46" s="55" t="s">
        <v>3403</v>
      </c>
      <c r="BH46" s="268">
        <v>2704</v>
      </c>
      <c r="BI46" s="268">
        <v>1</v>
      </c>
      <c r="BJ46" s="268">
        <v>1</v>
      </c>
      <c r="BK46" s="268">
        <v>2</v>
      </c>
      <c r="BL46" s="268">
        <v>4.3</v>
      </c>
      <c r="BM46" s="268">
        <v>6.3</v>
      </c>
      <c r="BN46" s="269">
        <v>0.15873019999999999</v>
      </c>
      <c r="BO46" s="270">
        <v>53372</v>
      </c>
      <c r="BP46" s="55" t="s">
        <v>3572</v>
      </c>
      <c r="BQ46" s="55" t="s">
        <v>3493</v>
      </c>
      <c r="BR46" s="270">
        <v>36685</v>
      </c>
      <c r="BS46" s="270">
        <v>12.23</v>
      </c>
      <c r="BT46" s="270">
        <v>13.22</v>
      </c>
      <c r="BU46" s="270">
        <v>13.22</v>
      </c>
      <c r="BV46" s="270">
        <v>550997</v>
      </c>
      <c r="BW46" s="270">
        <v>469933</v>
      </c>
      <c r="BX46" s="270">
        <v>60020</v>
      </c>
      <c r="BY46" s="270">
        <v>529953</v>
      </c>
      <c r="BZ46" s="270">
        <v>9006</v>
      </c>
      <c r="CA46" s="270">
        <v>0</v>
      </c>
      <c r="CB46" s="270">
        <v>9006</v>
      </c>
      <c r="CC46" s="270">
        <v>12038</v>
      </c>
      <c r="CD46" s="270">
        <v>0</v>
      </c>
      <c r="CE46" s="270">
        <v>12038</v>
      </c>
      <c r="CF46" s="270">
        <v>0</v>
      </c>
      <c r="CG46" s="272">
        <v>0.94406140000000005</v>
      </c>
      <c r="CH46" s="270">
        <v>236985</v>
      </c>
      <c r="CI46" s="270">
        <v>98648</v>
      </c>
      <c r="CJ46" s="270">
        <v>335633</v>
      </c>
      <c r="CK46" s="270">
        <v>41972</v>
      </c>
      <c r="CL46" s="270">
        <v>11380</v>
      </c>
      <c r="CM46" s="270">
        <v>4000</v>
      </c>
      <c r="CN46" s="270">
        <v>57352</v>
      </c>
      <c r="CO46" s="270">
        <v>129190</v>
      </c>
      <c r="CP46" s="270">
        <v>522175</v>
      </c>
      <c r="CQ46" s="279">
        <v>520175</v>
      </c>
      <c r="CR46" s="270">
        <v>45779</v>
      </c>
      <c r="CS46" s="270">
        <v>0</v>
      </c>
      <c r="CT46" s="270">
        <v>0</v>
      </c>
      <c r="CU46" s="270">
        <v>0</v>
      </c>
      <c r="CV46" s="270">
        <v>45779</v>
      </c>
      <c r="CW46" s="270">
        <v>45779</v>
      </c>
      <c r="CX46" s="288">
        <v>113755</v>
      </c>
      <c r="CY46" s="44">
        <v>15987</v>
      </c>
      <c r="CZ46" s="44">
        <v>17428</v>
      </c>
      <c r="DA46" s="44">
        <v>33415</v>
      </c>
      <c r="DB46" s="44">
        <v>15211</v>
      </c>
      <c r="DC46" s="44">
        <v>8073</v>
      </c>
      <c r="DD46" s="44">
        <v>23284</v>
      </c>
      <c r="DE46" s="44">
        <v>2284</v>
      </c>
      <c r="DF46" s="44">
        <v>0</v>
      </c>
      <c r="DG46" s="44">
        <v>2284</v>
      </c>
      <c r="DH46" s="44">
        <v>58983</v>
      </c>
      <c r="DI46" s="55" t="s">
        <v>3403</v>
      </c>
      <c r="DJ46" s="268">
        <v>58983</v>
      </c>
      <c r="DK46" s="268">
        <v>4977</v>
      </c>
      <c r="DL46" s="268">
        <v>99</v>
      </c>
      <c r="DM46" s="268">
        <v>2079</v>
      </c>
      <c r="DN46" s="268">
        <v>3565</v>
      </c>
      <c r="DO46" s="268">
        <v>0</v>
      </c>
      <c r="DP46" s="268">
        <v>2</v>
      </c>
      <c r="DQ46" s="268">
        <v>67</v>
      </c>
      <c r="DR46" s="268">
        <v>69</v>
      </c>
      <c r="DS46" s="268">
        <v>19</v>
      </c>
      <c r="DT46" s="268">
        <v>28215</v>
      </c>
      <c r="DU46" s="268">
        <v>8731</v>
      </c>
      <c r="DV46" s="55" t="s">
        <v>3403</v>
      </c>
      <c r="DW46" s="268">
        <v>0</v>
      </c>
      <c r="DX46" s="268">
        <v>36946</v>
      </c>
      <c r="DY46" s="268">
        <v>1920</v>
      </c>
      <c r="DZ46" s="268">
        <v>235</v>
      </c>
      <c r="EA46" s="55" t="s">
        <v>3403</v>
      </c>
      <c r="EB46" s="268">
        <v>4300</v>
      </c>
      <c r="EC46" s="268">
        <v>6455</v>
      </c>
      <c r="ED46" s="268">
        <v>563</v>
      </c>
      <c r="EE46" s="55" t="s">
        <v>3403</v>
      </c>
      <c r="EF46" s="268">
        <v>0</v>
      </c>
      <c r="EG46" s="268">
        <v>563</v>
      </c>
      <c r="EH46" s="269">
        <v>3.6288500000000001E-2</v>
      </c>
      <c r="EI46" s="269">
        <v>8.7029999999999996E-4</v>
      </c>
      <c r="EJ46" s="269">
        <v>0.38664670000000001</v>
      </c>
      <c r="EK46" s="269">
        <v>0</v>
      </c>
      <c r="EL46" s="269">
        <v>0.32478570000000001</v>
      </c>
      <c r="EM46" s="269">
        <v>6.066E-4</v>
      </c>
      <c r="EN46" s="269">
        <v>0.51850909999999995</v>
      </c>
      <c r="EO46" s="269">
        <v>7.5020900000000001E-2</v>
      </c>
      <c r="EP46" s="269">
        <v>0.47957519999999998</v>
      </c>
      <c r="EQ46" s="268">
        <v>23</v>
      </c>
      <c r="ER46" s="281">
        <v>92657</v>
      </c>
      <c r="ES46" s="281">
        <v>44436</v>
      </c>
      <c r="ET46" s="268">
        <v>30577</v>
      </c>
      <c r="EU46" s="268">
        <v>9361</v>
      </c>
      <c r="EV46" s="268">
        <v>39938</v>
      </c>
      <c r="EW46" s="268">
        <v>3710</v>
      </c>
      <c r="EX46" s="268">
        <v>12</v>
      </c>
      <c r="EY46" s="268">
        <v>3722</v>
      </c>
      <c r="EZ46" s="268">
        <v>33693</v>
      </c>
      <c r="FA46" s="268">
        <v>7021</v>
      </c>
      <c r="FB46" s="268">
        <v>40714</v>
      </c>
      <c r="FC46" s="268">
        <v>84374</v>
      </c>
      <c r="FD46" s="271">
        <v>100528</v>
      </c>
      <c r="FE46" s="268">
        <v>670</v>
      </c>
      <c r="FF46" s="55" t="s">
        <v>3403</v>
      </c>
      <c r="FG46" s="268">
        <v>85044</v>
      </c>
      <c r="FH46" s="281">
        <v>3136</v>
      </c>
      <c r="FI46" s="281">
        <v>15828</v>
      </c>
      <c r="FJ46" s="55" t="s">
        <v>3403</v>
      </c>
      <c r="FK46" s="268">
        <v>18964</v>
      </c>
      <c r="FL46" s="268">
        <v>11</v>
      </c>
      <c r="FM46" s="268">
        <v>2129</v>
      </c>
      <c r="FN46" s="268">
        <v>2140</v>
      </c>
      <c r="FO46" s="268">
        <v>40</v>
      </c>
      <c r="FP46" s="268">
        <v>202</v>
      </c>
      <c r="FQ46" s="268">
        <v>242</v>
      </c>
      <c r="FR46" s="268">
        <v>89</v>
      </c>
      <c r="FS46" s="268">
        <v>2471</v>
      </c>
      <c r="FT46" s="268">
        <v>3378</v>
      </c>
      <c r="FU46" s="268">
        <v>92657</v>
      </c>
      <c r="FV46" s="55" t="s">
        <v>3403</v>
      </c>
      <c r="FW46" s="55" t="s">
        <v>3403</v>
      </c>
      <c r="FX46" s="268">
        <v>0</v>
      </c>
      <c r="FY46" s="268">
        <v>1</v>
      </c>
      <c r="FZ46" s="268">
        <v>3</v>
      </c>
      <c r="GA46" s="268">
        <v>13798</v>
      </c>
      <c r="GB46" s="268">
        <v>0</v>
      </c>
      <c r="GC46" s="268">
        <v>13798</v>
      </c>
      <c r="GD46" s="268">
        <v>100679</v>
      </c>
      <c r="GE46" s="268">
        <v>3</v>
      </c>
      <c r="GF46" s="268">
        <v>0.89712999999999998</v>
      </c>
      <c r="GG46" s="268">
        <v>5.5460000000000002E-2</v>
      </c>
      <c r="GH46" s="268">
        <v>18.60774</v>
      </c>
      <c r="GI46" s="268">
        <v>20.744769999999999</v>
      </c>
      <c r="GJ46" s="268">
        <v>6.52128</v>
      </c>
      <c r="GK46" s="268">
        <v>284</v>
      </c>
      <c r="GL46" s="268">
        <v>6273</v>
      </c>
      <c r="GM46" s="268">
        <v>310</v>
      </c>
      <c r="GN46" s="268">
        <v>4780</v>
      </c>
      <c r="GO46" s="268">
        <v>59</v>
      </c>
      <c r="GP46" s="268">
        <v>35</v>
      </c>
      <c r="GQ46" s="268">
        <v>215</v>
      </c>
      <c r="GR46" s="268">
        <v>263</v>
      </c>
      <c r="GS46" s="268">
        <v>10</v>
      </c>
      <c r="GT46" s="268">
        <v>12</v>
      </c>
      <c r="GU46" s="268">
        <v>594</v>
      </c>
      <c r="GV46" s="268">
        <v>529</v>
      </c>
      <c r="GW46" s="268">
        <v>84</v>
      </c>
      <c r="GX46" s="268">
        <v>613</v>
      </c>
      <c r="GY46" s="268">
        <v>108</v>
      </c>
      <c r="GZ46" s="268">
        <v>416</v>
      </c>
      <c r="HA46" s="268">
        <v>524</v>
      </c>
      <c r="HB46" s="268">
        <v>5636</v>
      </c>
      <c r="HC46" s="268">
        <v>4280</v>
      </c>
      <c r="HD46" s="268">
        <v>9916</v>
      </c>
      <c r="HE46" s="268">
        <v>11053</v>
      </c>
      <c r="HF46" s="55" t="s">
        <v>3403</v>
      </c>
      <c r="HG46" s="55" t="s">
        <v>3403</v>
      </c>
      <c r="HH46" s="55" t="s">
        <v>3403</v>
      </c>
      <c r="HI46" s="55" t="s">
        <v>3403</v>
      </c>
      <c r="HJ46" s="55" t="s">
        <v>5026</v>
      </c>
      <c r="HK46" s="55" t="s">
        <v>5026</v>
      </c>
      <c r="HL46" s="268">
        <v>9828</v>
      </c>
      <c r="HM46" s="268">
        <v>2</v>
      </c>
      <c r="HN46" s="268">
        <v>22</v>
      </c>
      <c r="HO46" s="268">
        <v>478</v>
      </c>
      <c r="HP46" s="268">
        <v>94</v>
      </c>
      <c r="HQ46" s="268">
        <v>110</v>
      </c>
      <c r="HR46" s="268">
        <v>1304</v>
      </c>
      <c r="HS46" s="268">
        <v>46</v>
      </c>
      <c r="HT46" s="268">
        <v>26</v>
      </c>
      <c r="HU46" s="268">
        <v>8</v>
      </c>
      <c r="HV46" s="268">
        <v>28</v>
      </c>
      <c r="HW46" s="268">
        <v>23041</v>
      </c>
      <c r="HX46" s="268">
        <v>1</v>
      </c>
      <c r="HY46" s="55" t="s">
        <v>3403</v>
      </c>
      <c r="HZ46" s="55" t="s">
        <v>3403</v>
      </c>
      <c r="IA46" s="55" t="s">
        <v>2037</v>
      </c>
      <c r="IB46" s="55" t="s">
        <v>2244</v>
      </c>
      <c r="IC46" s="55" t="s">
        <v>2288</v>
      </c>
      <c r="ID46" s="55" t="s">
        <v>3571</v>
      </c>
      <c r="IE46" s="55" t="s">
        <v>3504</v>
      </c>
      <c r="IF46" s="55" t="s">
        <v>2244</v>
      </c>
      <c r="IG46" s="55" t="s">
        <v>2288</v>
      </c>
      <c r="IH46" s="55" t="s">
        <v>3571</v>
      </c>
      <c r="II46" s="55" t="s">
        <v>3504</v>
      </c>
      <c r="IJ46" s="55" t="s">
        <v>2151</v>
      </c>
      <c r="IK46" s="55" t="s">
        <v>4790</v>
      </c>
      <c r="IL46" s="55" t="s">
        <v>4791</v>
      </c>
      <c r="IM46" s="55" t="s">
        <v>2419</v>
      </c>
      <c r="IN46" s="55" t="s">
        <v>2642</v>
      </c>
      <c r="IO46" s="268">
        <v>13457</v>
      </c>
      <c r="IP46" s="268">
        <v>7.5</v>
      </c>
      <c r="IQ46" s="55" t="s">
        <v>4792</v>
      </c>
      <c r="IR46" s="268">
        <v>2704</v>
      </c>
      <c r="IS46" s="268">
        <v>52</v>
      </c>
      <c r="IT46" s="55" t="s">
        <v>2134</v>
      </c>
      <c r="IU46" s="55" t="s">
        <v>227</v>
      </c>
      <c r="IV46" s="55" t="s">
        <v>2035</v>
      </c>
      <c r="IW46" s="55" t="s">
        <v>411</v>
      </c>
      <c r="IX46" s="268">
        <v>0</v>
      </c>
      <c r="IY46" s="55" t="s">
        <v>416</v>
      </c>
      <c r="IZ46" s="55" t="s">
        <v>2298</v>
      </c>
      <c r="JA46" s="55" t="s">
        <v>2134</v>
      </c>
      <c r="JB46" s="55" t="s">
        <v>503</v>
      </c>
      <c r="JC46" s="270">
        <v>5.6355700000000004</v>
      </c>
      <c r="JD46" s="270">
        <v>3.6223200000000002</v>
      </c>
      <c r="JE46" s="270">
        <v>0.61897000000000002</v>
      </c>
      <c r="JF46" s="270">
        <v>37.844250000000002</v>
      </c>
      <c r="JG46" s="270">
        <v>24.324760000000001</v>
      </c>
      <c r="JH46" s="270">
        <v>4.1565399999999997</v>
      </c>
      <c r="JI46" s="270">
        <v>5.1865300000000003</v>
      </c>
      <c r="JJ46" s="270">
        <v>3.3336899999999998</v>
      </c>
      <c r="JK46" s="270">
        <v>0.56964999999999999</v>
      </c>
      <c r="JL46" s="270">
        <v>53.131360000000001</v>
      </c>
      <c r="JM46" s="270">
        <v>34.150689999999997</v>
      </c>
      <c r="JN46" s="270">
        <v>5.8355699999999997</v>
      </c>
      <c r="JO46" s="270">
        <v>47.242829999999998</v>
      </c>
      <c r="JP46" s="270">
        <v>30.365780000000001</v>
      </c>
      <c r="JQ46" s="270">
        <v>5.1888199999999998</v>
      </c>
      <c r="JR46" s="270">
        <v>11.75117</v>
      </c>
      <c r="JS46" s="270">
        <v>7.5531800000000002</v>
      </c>
      <c r="JT46" s="270">
        <v>1.29067</v>
      </c>
      <c r="JU46" s="268">
        <v>8.76023</v>
      </c>
      <c r="JV46" s="268">
        <v>9.5186700000000002</v>
      </c>
      <c r="JW46" s="268">
        <v>3.3338199999999998</v>
      </c>
      <c r="JX46" s="268">
        <v>1.8843300000000001</v>
      </c>
      <c r="JY46" s="268">
        <v>0.92918999999999996</v>
      </c>
      <c r="JZ46" s="268">
        <v>4.2011900000000004</v>
      </c>
      <c r="KA46" s="268">
        <v>1.30453</v>
      </c>
      <c r="KB46" s="268">
        <v>1.0449999999999999</v>
      </c>
      <c r="KC46" s="268">
        <v>4.3499999999999997E-3</v>
      </c>
      <c r="KD46" s="268">
        <v>2.4599999999999999E-3</v>
      </c>
      <c r="KE46" s="268">
        <v>2.17841</v>
      </c>
      <c r="KF46" s="268">
        <v>5.7959999999999998E-2</v>
      </c>
      <c r="KG46" s="268">
        <v>0.93750999999999995</v>
      </c>
      <c r="KH46" s="268">
        <v>1560</v>
      </c>
      <c r="KI46" s="268">
        <v>9828</v>
      </c>
      <c r="KJ46" s="268">
        <v>4914</v>
      </c>
      <c r="KK46" s="268">
        <v>15980</v>
      </c>
      <c r="KL46" s="268">
        <v>100679</v>
      </c>
      <c r="KM46" s="268">
        <v>50339</v>
      </c>
      <c r="KN46" s="268">
        <v>46328</v>
      </c>
      <c r="KO46" s="268">
        <v>92657</v>
      </c>
      <c r="KP46" s="268">
        <v>0.81452999999999998</v>
      </c>
      <c r="KQ46" s="268">
        <v>14707</v>
      </c>
      <c r="KR46" s="268">
        <v>7.0708900000000003</v>
      </c>
      <c r="KS46" s="270">
        <v>0.85146999999999995</v>
      </c>
      <c r="KT46" s="270">
        <v>50.104280000000003</v>
      </c>
      <c r="KU46" s="270">
        <v>1.1381300000000001</v>
      </c>
      <c r="KV46" s="270">
        <v>0</v>
      </c>
      <c r="KW46" s="270">
        <v>52.093879999999999</v>
      </c>
      <c r="KX46" s="270">
        <v>31.732340000000001</v>
      </c>
      <c r="KY46" s="268">
        <v>10.75494</v>
      </c>
      <c r="KZ46" s="268">
        <v>0</v>
      </c>
      <c r="LA46" s="268">
        <v>9.3600000000000003E-3</v>
      </c>
      <c r="LB46" s="268">
        <v>3.4930500000000002</v>
      </c>
      <c r="LC46" s="268">
        <v>6.5199999999999998E-3</v>
      </c>
      <c r="LD46" s="268">
        <v>7.2470000000000007E-2</v>
      </c>
      <c r="LE46" s="268">
        <v>0.45659</v>
      </c>
      <c r="LF46" s="268">
        <v>7.1749499999999999</v>
      </c>
      <c r="LG46" s="268">
        <v>5.57653</v>
      </c>
      <c r="LH46" s="268">
        <v>0.40654000000000001</v>
      </c>
      <c r="LI46" s="268">
        <v>2677</v>
      </c>
      <c r="LJ46" s="268">
        <v>5.0007200000000003</v>
      </c>
      <c r="LK46" s="270">
        <v>12.21424</v>
      </c>
      <c r="LL46" s="268">
        <v>618</v>
      </c>
      <c r="LM46" s="268">
        <v>299</v>
      </c>
      <c r="LN46" s="270">
        <v>49.36891</v>
      </c>
      <c r="LO46" s="270">
        <v>5.4223299999999997</v>
      </c>
      <c r="LP46" s="270">
        <v>3.9682300000000001</v>
      </c>
      <c r="LQ46" s="268">
        <v>0.59562999999999999</v>
      </c>
      <c r="LR46" s="268">
        <v>9.4539999999999999E-2</v>
      </c>
      <c r="LS46" s="268">
        <v>0.31163999999999997</v>
      </c>
      <c r="LT46" s="268">
        <v>0</v>
      </c>
      <c r="LU46" s="268">
        <v>0</v>
      </c>
      <c r="LV46" s="268">
        <v>0.92032000000000003</v>
      </c>
      <c r="LW46" s="268">
        <v>1781</v>
      </c>
      <c r="LX46" s="268">
        <v>37.233359999999998</v>
      </c>
      <c r="LY46" s="268">
        <v>1936</v>
      </c>
      <c r="LZ46" s="268">
        <v>3.63462</v>
      </c>
      <c r="MA46" s="268">
        <v>34.266640000000002</v>
      </c>
      <c r="MB46" s="268">
        <v>9.7619999999999998E-2</v>
      </c>
      <c r="MC46" s="268">
        <v>189</v>
      </c>
      <c r="MD46" s="268">
        <v>1.2277</v>
      </c>
      <c r="ME46" s="270">
        <v>0.56964999999999999</v>
      </c>
      <c r="MF46" s="268">
        <v>1.12988</v>
      </c>
      <c r="MG46" s="268">
        <v>25.564900000000002</v>
      </c>
      <c r="MH46" s="268">
        <v>6.7152500000000002</v>
      </c>
      <c r="MI46" s="270">
        <v>5.1865300000000003</v>
      </c>
      <c r="MJ46" s="268">
        <v>52</v>
      </c>
      <c r="MK46" s="270">
        <v>53275</v>
      </c>
      <c r="ML46" s="270">
        <v>37616</v>
      </c>
      <c r="MM46" s="268">
        <v>6.7989999999999995E-2</v>
      </c>
      <c r="MN46" s="268">
        <v>0.64102999999999999</v>
      </c>
      <c r="MO46" s="268">
        <v>6.2579999999999997E-2</v>
      </c>
      <c r="MP46" s="268">
        <v>1.0789999999999999E-2</v>
      </c>
      <c r="MQ46" s="268">
        <v>0.10174999999999999</v>
      </c>
      <c r="MR46" s="268">
        <v>9.9299999999999996E-3</v>
      </c>
      <c r="MS46" s="269">
        <v>0.5</v>
      </c>
      <c r="MT46" s="269">
        <v>0.31746029999999997</v>
      </c>
      <c r="MU46" s="269">
        <v>0.68253969999999997</v>
      </c>
      <c r="MV46" s="269">
        <v>0.29391630000000002</v>
      </c>
      <c r="MW46" s="269">
        <v>0.70608369999999998</v>
      </c>
      <c r="MX46" s="269">
        <v>0.1098329</v>
      </c>
      <c r="MY46" s="269">
        <v>2.17935E-2</v>
      </c>
      <c r="MZ46" s="269">
        <v>0.18891749999999999</v>
      </c>
      <c r="NA46" s="269">
        <v>7.6603000000000001E-3</v>
      </c>
      <c r="NB46" s="269">
        <v>0.2474075</v>
      </c>
      <c r="NC46" s="269">
        <v>8.0379199999999998E-2</v>
      </c>
      <c r="ND46" s="269">
        <v>0.45384210000000003</v>
      </c>
      <c r="NE46" s="269">
        <v>0.64275959999999999</v>
      </c>
      <c r="NF46" s="269">
        <v>2.1847700000000001E-2</v>
      </c>
      <c r="NG46" s="269">
        <v>0.96180739999999998</v>
      </c>
      <c r="NH46" s="269">
        <v>0</v>
      </c>
      <c r="NI46" s="269">
        <v>1.6344899999999999E-2</v>
      </c>
      <c r="NJ46" s="270">
        <v>15658</v>
      </c>
      <c r="NK46" s="268">
        <v>7.29664</v>
      </c>
      <c r="NL46" s="268">
        <v>5288</v>
      </c>
      <c r="NM46" s="268">
        <v>10577</v>
      </c>
      <c r="NN46" s="268">
        <v>1678</v>
      </c>
      <c r="NO46" s="269">
        <v>0.73183149999999997</v>
      </c>
      <c r="NP46" s="269">
        <v>0.19842380000000001</v>
      </c>
      <c r="NQ46" s="269">
        <v>6.9744700000000007E-2</v>
      </c>
      <c r="NR46" s="268">
        <v>0.39097999999999999</v>
      </c>
      <c r="NS46" s="268">
        <v>0.93927000000000005</v>
      </c>
      <c r="NT46" s="268">
        <v>0.27606999999999998</v>
      </c>
      <c r="NU46" s="268">
        <v>8</v>
      </c>
      <c r="NV46" s="268">
        <v>2.2075900000000002</v>
      </c>
      <c r="NW46" s="268">
        <v>23</v>
      </c>
      <c r="NX46" s="268">
        <v>1.61558</v>
      </c>
      <c r="NY46" s="268">
        <v>0.17743999999999999</v>
      </c>
      <c r="NZ46" s="268">
        <v>0.16816</v>
      </c>
    </row>
    <row r="47" spans="1:390" ht="15" x14ac:dyDescent="0.25">
      <c r="A47" s="3" t="s">
        <v>2839</v>
      </c>
      <c r="B47" s="55" t="s">
        <v>4793</v>
      </c>
      <c r="C47" s="55" t="s">
        <v>4524</v>
      </c>
      <c r="D47" s="55" t="s">
        <v>4525</v>
      </c>
      <c r="E47" s="55" t="s">
        <v>3414</v>
      </c>
      <c r="F47" s="55" t="s">
        <v>4524</v>
      </c>
      <c r="G47" s="55" t="s">
        <v>2038</v>
      </c>
      <c r="H47" s="55" t="s">
        <v>459</v>
      </c>
      <c r="I47" s="55" t="s">
        <v>416</v>
      </c>
      <c r="J47" s="55" t="s">
        <v>493</v>
      </c>
      <c r="K47" s="55" t="s">
        <v>499</v>
      </c>
      <c r="L47" s="55" t="s">
        <v>4527</v>
      </c>
      <c r="M47" s="55" t="s">
        <v>505</v>
      </c>
      <c r="N47" s="55" t="s">
        <v>2303</v>
      </c>
      <c r="O47" s="268">
        <v>59073</v>
      </c>
      <c r="P47" s="55" t="s">
        <v>503</v>
      </c>
      <c r="Q47" s="268">
        <v>322</v>
      </c>
      <c r="R47" s="268">
        <v>17</v>
      </c>
      <c r="S47" s="268">
        <v>410</v>
      </c>
      <c r="T47" s="268">
        <v>2794</v>
      </c>
      <c r="U47" s="268">
        <v>17</v>
      </c>
      <c r="V47" s="268">
        <v>6</v>
      </c>
      <c r="W47" s="268">
        <v>17</v>
      </c>
      <c r="X47" s="268">
        <v>90</v>
      </c>
      <c r="Y47" s="55" t="s">
        <v>2245</v>
      </c>
      <c r="Z47" s="55" t="s">
        <v>2289</v>
      </c>
      <c r="AA47" s="55" t="s">
        <v>3573</v>
      </c>
      <c r="AB47" s="55" t="s">
        <v>3574</v>
      </c>
      <c r="AC47" s="55" t="s">
        <v>2245</v>
      </c>
      <c r="AD47" s="55" t="s">
        <v>2289</v>
      </c>
      <c r="AE47" s="55" t="s">
        <v>3573</v>
      </c>
      <c r="AF47" s="55" t="s">
        <v>3574</v>
      </c>
      <c r="AG47" s="55" t="s">
        <v>2040</v>
      </c>
      <c r="AH47" s="268">
        <v>2</v>
      </c>
      <c r="AI47" s="55" t="s">
        <v>2135</v>
      </c>
      <c r="AJ47" s="55" t="s">
        <v>2172</v>
      </c>
      <c r="AK47" s="55" t="s">
        <v>2420</v>
      </c>
      <c r="AL47" s="55" t="s">
        <v>2495</v>
      </c>
      <c r="AM47" s="55" t="s">
        <v>2572</v>
      </c>
      <c r="AN47" s="55" t="s">
        <v>2643</v>
      </c>
      <c r="AO47" s="55" t="s">
        <v>2420</v>
      </c>
      <c r="AP47" s="55" t="s">
        <v>2696</v>
      </c>
      <c r="AQ47" s="55" t="s">
        <v>2495</v>
      </c>
      <c r="AR47" s="55" t="s">
        <v>2572</v>
      </c>
      <c r="AS47" s="55" t="s">
        <v>2643</v>
      </c>
      <c r="AT47" s="55" t="s">
        <v>3575</v>
      </c>
      <c r="AU47" s="55" t="s">
        <v>4529</v>
      </c>
      <c r="AV47" s="55" t="s">
        <v>4529</v>
      </c>
      <c r="AW47" s="55" t="s">
        <v>4529</v>
      </c>
      <c r="AX47" s="55" t="s">
        <v>4530</v>
      </c>
      <c r="AY47" s="55" t="s">
        <v>4531</v>
      </c>
      <c r="AZ47" s="55" t="s">
        <v>554</v>
      </c>
      <c r="BA47" s="55" t="s">
        <v>554</v>
      </c>
      <c r="BB47" s="268">
        <v>1</v>
      </c>
      <c r="BC47" s="268">
        <v>1</v>
      </c>
      <c r="BD47" s="268">
        <v>0</v>
      </c>
      <c r="BE47" s="268">
        <v>2</v>
      </c>
      <c r="BF47" s="268">
        <v>4</v>
      </c>
      <c r="BG47" s="55" t="s">
        <v>3403</v>
      </c>
      <c r="BH47" s="268">
        <v>3200</v>
      </c>
      <c r="BI47" s="268">
        <v>1</v>
      </c>
      <c r="BJ47" s="268">
        <v>0</v>
      </c>
      <c r="BK47" s="268">
        <v>1</v>
      </c>
      <c r="BL47" s="268">
        <v>9</v>
      </c>
      <c r="BM47" s="268">
        <v>10</v>
      </c>
      <c r="BN47" s="269">
        <v>0.1</v>
      </c>
      <c r="BO47" s="270">
        <v>72968</v>
      </c>
      <c r="BP47" s="55" t="s">
        <v>3576</v>
      </c>
      <c r="BQ47" s="55" t="s">
        <v>3437</v>
      </c>
      <c r="BR47" s="55" t="s">
        <v>3403</v>
      </c>
      <c r="BS47" s="270">
        <v>10.45</v>
      </c>
      <c r="BT47" s="55" t="s">
        <v>3403</v>
      </c>
      <c r="BU47" s="55" t="s">
        <v>3403</v>
      </c>
      <c r="BV47" s="270">
        <v>651261</v>
      </c>
      <c r="BW47" s="270">
        <v>0</v>
      </c>
      <c r="BX47" s="270">
        <v>529939</v>
      </c>
      <c r="BY47" s="270">
        <v>529939</v>
      </c>
      <c r="BZ47" s="270">
        <v>100640</v>
      </c>
      <c r="CA47" s="270">
        <v>0</v>
      </c>
      <c r="CB47" s="270">
        <v>100640</v>
      </c>
      <c r="CC47" s="270">
        <v>0</v>
      </c>
      <c r="CD47" s="270">
        <v>0</v>
      </c>
      <c r="CE47" s="270">
        <v>0</v>
      </c>
      <c r="CF47" s="270">
        <v>20682</v>
      </c>
      <c r="CG47" s="272">
        <v>7.9946400000000001E-2</v>
      </c>
      <c r="CH47" s="270">
        <v>304303</v>
      </c>
      <c r="CI47" s="270">
        <v>100023</v>
      </c>
      <c r="CJ47" s="270">
        <v>404326</v>
      </c>
      <c r="CK47" s="270">
        <v>77506</v>
      </c>
      <c r="CL47" s="270">
        <v>2500</v>
      </c>
      <c r="CM47" s="270">
        <v>15189</v>
      </c>
      <c r="CN47" s="270">
        <v>95195</v>
      </c>
      <c r="CO47" s="270">
        <v>70006</v>
      </c>
      <c r="CP47" s="270">
        <v>569527</v>
      </c>
      <c r="CQ47" s="279">
        <v>52066</v>
      </c>
      <c r="CR47" s="270">
        <v>986</v>
      </c>
      <c r="CS47" s="270">
        <v>0</v>
      </c>
      <c r="CT47" s="270">
        <v>9861</v>
      </c>
      <c r="CU47" s="270">
        <v>0</v>
      </c>
      <c r="CV47" s="270">
        <v>10847</v>
      </c>
      <c r="CW47" s="270">
        <v>986</v>
      </c>
      <c r="CX47" s="288">
        <v>185516</v>
      </c>
      <c r="CY47" s="44">
        <v>34176</v>
      </c>
      <c r="CZ47" s="44">
        <v>54640</v>
      </c>
      <c r="DA47" s="44">
        <v>88816</v>
      </c>
      <c r="DB47" s="44">
        <v>25010</v>
      </c>
      <c r="DC47" s="44">
        <v>21685</v>
      </c>
      <c r="DD47" s="44">
        <v>46695</v>
      </c>
      <c r="DE47" s="44">
        <v>233</v>
      </c>
      <c r="DF47" s="44">
        <v>0</v>
      </c>
      <c r="DG47" s="44">
        <v>233</v>
      </c>
      <c r="DH47" s="44">
        <v>135744</v>
      </c>
      <c r="DI47" s="55" t="s">
        <v>3403</v>
      </c>
      <c r="DJ47" s="268">
        <v>135744</v>
      </c>
      <c r="DK47" s="268">
        <v>382</v>
      </c>
      <c r="DL47" s="268">
        <v>136</v>
      </c>
      <c r="DM47" s="268">
        <v>4677</v>
      </c>
      <c r="DN47" s="268">
        <v>3081</v>
      </c>
      <c r="DO47" s="268">
        <v>1765</v>
      </c>
      <c r="DP47" s="268">
        <v>0</v>
      </c>
      <c r="DQ47" s="268">
        <v>67</v>
      </c>
      <c r="DR47" s="268">
        <v>67</v>
      </c>
      <c r="DS47" s="268">
        <v>0</v>
      </c>
      <c r="DT47" s="268">
        <v>28215</v>
      </c>
      <c r="DU47" s="268">
        <v>8731</v>
      </c>
      <c r="DV47" s="55" t="s">
        <v>3403</v>
      </c>
      <c r="DW47" s="268">
        <v>0</v>
      </c>
      <c r="DX47" s="268">
        <v>36946</v>
      </c>
      <c r="DY47" s="268">
        <v>1920</v>
      </c>
      <c r="DZ47" s="268">
        <v>235</v>
      </c>
      <c r="EA47" s="55" t="s">
        <v>3403</v>
      </c>
      <c r="EB47" s="268">
        <v>0</v>
      </c>
      <c r="EC47" s="268">
        <v>2155</v>
      </c>
      <c r="ED47" s="268">
        <v>563</v>
      </c>
      <c r="EE47" s="55" t="s">
        <v>3403</v>
      </c>
      <c r="EF47" s="268">
        <v>0</v>
      </c>
      <c r="EG47" s="268">
        <v>563</v>
      </c>
      <c r="EH47" s="269">
        <v>1.96425E-2</v>
      </c>
      <c r="EI47" s="269">
        <v>7.3309999999999998E-4</v>
      </c>
      <c r="EJ47" s="269">
        <v>0.21380370000000001</v>
      </c>
      <c r="EK47" s="269">
        <v>0</v>
      </c>
      <c r="EL47" s="269">
        <v>0.19915260000000001</v>
      </c>
      <c r="EM47" s="269">
        <v>3.612E-4</v>
      </c>
      <c r="EN47" s="269">
        <v>0.73171050000000004</v>
      </c>
      <c r="EO47" s="269">
        <v>3.6826999999999999E-2</v>
      </c>
      <c r="EP47" s="269">
        <v>0.29357109999999997</v>
      </c>
      <c r="EQ47" s="268">
        <v>19</v>
      </c>
      <c r="ER47" s="281">
        <v>139697</v>
      </c>
      <c r="ES47" s="281">
        <v>41011</v>
      </c>
      <c r="ET47" s="268">
        <v>48381</v>
      </c>
      <c r="EU47" s="268">
        <v>14354</v>
      </c>
      <c r="EV47" s="268">
        <v>62735</v>
      </c>
      <c r="EW47" s="268">
        <v>836</v>
      </c>
      <c r="EX47" s="268">
        <v>0</v>
      </c>
      <c r="EY47" s="268">
        <v>836</v>
      </c>
      <c r="EZ47" s="268">
        <v>29817</v>
      </c>
      <c r="FA47" s="268">
        <v>10358</v>
      </c>
      <c r="FB47" s="268">
        <v>40175</v>
      </c>
      <c r="FC47" s="268">
        <v>103746</v>
      </c>
      <c r="FD47" s="271">
        <v>136250</v>
      </c>
      <c r="FE47" s="268">
        <v>1254</v>
      </c>
      <c r="FF47" s="55" t="s">
        <v>3403</v>
      </c>
      <c r="FG47" s="268">
        <v>105000</v>
      </c>
      <c r="FH47" s="281">
        <v>4953</v>
      </c>
      <c r="FI47" s="281">
        <v>27024</v>
      </c>
      <c r="FJ47" s="55" t="s">
        <v>3403</v>
      </c>
      <c r="FK47" s="268">
        <v>31977</v>
      </c>
      <c r="FL47" s="268">
        <v>188</v>
      </c>
      <c r="FM47" s="268">
        <v>1093</v>
      </c>
      <c r="FN47" s="268">
        <v>1281</v>
      </c>
      <c r="FO47" s="268">
        <v>109</v>
      </c>
      <c r="FP47" s="268">
        <v>0</v>
      </c>
      <c r="FQ47" s="268">
        <v>109</v>
      </c>
      <c r="FR47" s="268">
        <v>0</v>
      </c>
      <c r="FS47" s="268">
        <v>1390</v>
      </c>
      <c r="FT47" s="268">
        <v>5062</v>
      </c>
      <c r="FU47" s="268">
        <v>135521</v>
      </c>
      <c r="FV47" s="268">
        <v>1671</v>
      </c>
      <c r="FW47" s="55" t="s">
        <v>3403</v>
      </c>
      <c r="FX47" s="268">
        <v>2505</v>
      </c>
      <c r="FY47" s="268">
        <v>0</v>
      </c>
      <c r="FZ47" s="268">
        <v>3</v>
      </c>
      <c r="GA47" s="268">
        <v>39492</v>
      </c>
      <c r="GB47" s="268">
        <v>12920</v>
      </c>
      <c r="GC47" s="268">
        <v>52412</v>
      </c>
      <c r="GD47" s="268">
        <v>135273</v>
      </c>
      <c r="GE47" s="268">
        <v>1</v>
      </c>
      <c r="GF47" s="268">
        <v>0.96794000000000002</v>
      </c>
      <c r="GG47" s="268">
        <v>0</v>
      </c>
      <c r="GH47" s="268">
        <v>26.883980000000001</v>
      </c>
      <c r="GI47" s="268">
        <v>26.312850000000001</v>
      </c>
      <c r="GJ47" s="55" t="s">
        <v>3403</v>
      </c>
      <c r="GK47" s="268">
        <v>129</v>
      </c>
      <c r="GL47" s="268">
        <v>3190</v>
      </c>
      <c r="GM47" s="268">
        <v>52</v>
      </c>
      <c r="GN47" s="268">
        <v>1676</v>
      </c>
      <c r="GO47" s="268">
        <v>0</v>
      </c>
      <c r="GP47" s="268">
        <v>0</v>
      </c>
      <c r="GQ47" s="268">
        <v>129</v>
      </c>
      <c r="GR47" s="268">
        <v>50</v>
      </c>
      <c r="GS47" s="268">
        <v>0</v>
      </c>
      <c r="GT47" s="268">
        <v>2</v>
      </c>
      <c r="GU47" s="268">
        <v>181</v>
      </c>
      <c r="GV47" s="268">
        <v>0</v>
      </c>
      <c r="GW47" s="268">
        <v>0</v>
      </c>
      <c r="GX47" s="268">
        <v>0</v>
      </c>
      <c r="GY47" s="268">
        <v>0</v>
      </c>
      <c r="GZ47" s="268">
        <v>156</v>
      </c>
      <c r="HA47" s="268">
        <v>156</v>
      </c>
      <c r="HB47" s="268">
        <v>3190</v>
      </c>
      <c r="HC47" s="268">
        <v>1520</v>
      </c>
      <c r="HD47" s="268">
        <v>4710</v>
      </c>
      <c r="HE47" s="268">
        <v>4866</v>
      </c>
      <c r="HF47" s="268">
        <v>0</v>
      </c>
      <c r="HG47" s="268">
        <v>0</v>
      </c>
      <c r="HH47" s="268">
        <v>0</v>
      </c>
      <c r="HI47" s="268">
        <v>0</v>
      </c>
      <c r="HJ47" s="268">
        <v>3250</v>
      </c>
      <c r="HK47" s="268">
        <v>800</v>
      </c>
      <c r="HL47" s="268">
        <v>13200</v>
      </c>
      <c r="HM47" s="268">
        <v>3</v>
      </c>
      <c r="HN47" s="268">
        <v>2</v>
      </c>
      <c r="HO47" s="268">
        <v>179</v>
      </c>
      <c r="HP47" s="268">
        <v>0</v>
      </c>
      <c r="HQ47" s="268">
        <v>96</v>
      </c>
      <c r="HR47" s="268">
        <v>1461</v>
      </c>
      <c r="HS47" s="268">
        <v>844</v>
      </c>
      <c r="HT47" s="268">
        <v>848</v>
      </c>
      <c r="HU47" s="268">
        <v>13</v>
      </c>
      <c r="HV47" s="268">
        <v>25</v>
      </c>
      <c r="HW47" s="268">
        <v>26186</v>
      </c>
      <c r="HX47" s="268">
        <v>1</v>
      </c>
      <c r="HY47" s="55" t="s">
        <v>3403</v>
      </c>
      <c r="HZ47" s="268">
        <v>3526</v>
      </c>
      <c r="IA47" s="55" t="s">
        <v>1730</v>
      </c>
      <c r="IB47" s="55" t="s">
        <v>2245</v>
      </c>
      <c r="IC47" s="55" t="s">
        <v>2289</v>
      </c>
      <c r="ID47" s="55" t="s">
        <v>3573</v>
      </c>
      <c r="IE47" s="55" t="s">
        <v>3574</v>
      </c>
      <c r="IF47" s="55" t="s">
        <v>2245</v>
      </c>
      <c r="IG47" s="55" t="s">
        <v>2289</v>
      </c>
      <c r="IH47" s="55" t="s">
        <v>3573</v>
      </c>
      <c r="II47" s="55" t="s">
        <v>3574</v>
      </c>
      <c r="IJ47" s="55" t="s">
        <v>2172</v>
      </c>
      <c r="IK47" s="55" t="s">
        <v>4794</v>
      </c>
      <c r="IL47" s="55" t="s">
        <v>4795</v>
      </c>
      <c r="IM47" s="55" t="s">
        <v>2420</v>
      </c>
      <c r="IN47" s="55" t="s">
        <v>2643</v>
      </c>
      <c r="IO47" s="268">
        <v>19578</v>
      </c>
      <c r="IP47" s="268">
        <v>10</v>
      </c>
      <c r="IQ47" s="55" t="s">
        <v>4796</v>
      </c>
      <c r="IR47" s="268">
        <v>3200</v>
      </c>
      <c r="IS47" s="268">
        <v>100</v>
      </c>
      <c r="IT47" s="55" t="s">
        <v>2134</v>
      </c>
      <c r="IU47" s="55" t="s">
        <v>228</v>
      </c>
      <c r="IV47" s="55" t="s">
        <v>2038</v>
      </c>
      <c r="IW47" s="55" t="s">
        <v>411</v>
      </c>
      <c r="IX47" s="268">
        <v>0</v>
      </c>
      <c r="IY47" s="55" t="s">
        <v>416</v>
      </c>
      <c r="IZ47" s="55" t="s">
        <v>1905</v>
      </c>
      <c r="JA47" s="55" t="s">
        <v>2134</v>
      </c>
      <c r="JB47" s="55" t="s">
        <v>503</v>
      </c>
      <c r="JC47" s="270">
        <v>4.0768700000000004</v>
      </c>
      <c r="JD47" s="270">
        <v>2.8943099999999999</v>
      </c>
      <c r="JE47" s="270">
        <v>0.68144000000000005</v>
      </c>
      <c r="JF47" s="270">
        <v>10.866350000000001</v>
      </c>
      <c r="JG47" s="270">
        <v>7.7143800000000002</v>
      </c>
      <c r="JH47" s="270">
        <v>1.8162799999999999</v>
      </c>
      <c r="JI47" s="270">
        <v>4.2102000000000004</v>
      </c>
      <c r="JJ47" s="270">
        <v>2.9889600000000001</v>
      </c>
      <c r="JK47" s="270">
        <v>0.70372999999999997</v>
      </c>
      <c r="JL47" s="270">
        <v>43.145980000000002</v>
      </c>
      <c r="JM47" s="270">
        <v>30.630759999999999</v>
      </c>
      <c r="JN47" s="270">
        <v>7.2117399999999998</v>
      </c>
      <c r="JO47" s="270">
        <v>117.04213</v>
      </c>
      <c r="JP47" s="270">
        <v>83.092070000000007</v>
      </c>
      <c r="JQ47" s="270">
        <v>19.563300000000002</v>
      </c>
      <c r="JR47" s="270">
        <v>13.887180000000001</v>
      </c>
      <c r="JS47" s="270">
        <v>9.8589599999999997</v>
      </c>
      <c r="JT47" s="270">
        <v>2.3212100000000002</v>
      </c>
      <c r="JU47" s="268">
        <v>2.3648199999999999</v>
      </c>
      <c r="JV47" s="268">
        <v>2.28993</v>
      </c>
      <c r="JW47" s="268">
        <v>16.103179999999998</v>
      </c>
      <c r="JX47" s="268">
        <v>16.179500000000001</v>
      </c>
      <c r="JY47" s="268">
        <v>0.22345000000000001</v>
      </c>
      <c r="JZ47" s="268">
        <v>0.69423999999999997</v>
      </c>
      <c r="KA47" s="268">
        <v>0.88724000000000003</v>
      </c>
      <c r="KB47" s="268">
        <v>8.2369999999999999E-2</v>
      </c>
      <c r="KC47" s="268">
        <v>1.4290000000000001E-2</v>
      </c>
      <c r="KD47" s="268">
        <v>1.436E-2</v>
      </c>
      <c r="KE47" s="268">
        <v>0.44328000000000001</v>
      </c>
      <c r="KF47" s="268">
        <v>0</v>
      </c>
      <c r="KG47" s="268">
        <v>7.9729999999999995E-2</v>
      </c>
      <c r="KH47" s="268">
        <v>1320</v>
      </c>
      <c r="KI47" s="268">
        <v>13200</v>
      </c>
      <c r="KJ47" s="268">
        <v>13200</v>
      </c>
      <c r="KK47" s="268">
        <v>13527</v>
      </c>
      <c r="KL47" s="268">
        <v>135273</v>
      </c>
      <c r="KM47" s="268">
        <v>135273</v>
      </c>
      <c r="KN47" s="268">
        <v>139697</v>
      </c>
      <c r="KO47" s="268">
        <v>139697</v>
      </c>
      <c r="KP47" s="268">
        <v>0.75302000000000002</v>
      </c>
      <c r="KQ47" s="268">
        <v>13969</v>
      </c>
      <c r="KR47" s="268">
        <v>6.7161999999999997</v>
      </c>
      <c r="KS47" s="270">
        <v>1.7036500000000001</v>
      </c>
      <c r="KT47" s="270">
        <v>8.9709199999999996</v>
      </c>
      <c r="KU47" s="270">
        <v>0</v>
      </c>
      <c r="KV47" s="270">
        <v>0.35010999999999998</v>
      </c>
      <c r="KW47" s="270">
        <v>11.02468</v>
      </c>
      <c r="KX47" s="270">
        <v>6.8445099999999996</v>
      </c>
      <c r="KY47" s="268">
        <v>3.14045</v>
      </c>
      <c r="KZ47" s="268">
        <v>0</v>
      </c>
      <c r="LA47" s="268">
        <v>2.3E-3</v>
      </c>
      <c r="LB47" s="268">
        <v>0.62543000000000004</v>
      </c>
      <c r="LC47" s="268">
        <v>1.1299999999999999E-3</v>
      </c>
      <c r="LD47" s="268">
        <v>1.908E-2</v>
      </c>
      <c r="LE47" s="268">
        <v>0.1908</v>
      </c>
      <c r="LF47" s="268">
        <v>2.59483</v>
      </c>
      <c r="LG47" s="268">
        <v>2.2978999999999998</v>
      </c>
      <c r="LH47" s="268">
        <v>0.15235000000000001</v>
      </c>
      <c r="LI47" s="268">
        <v>704</v>
      </c>
      <c r="LJ47" s="268">
        <v>1.27833</v>
      </c>
      <c r="LK47" s="270">
        <v>1.1850799999999999</v>
      </c>
      <c r="LL47" s="268">
        <v>130</v>
      </c>
      <c r="LM47" s="268">
        <v>69</v>
      </c>
      <c r="LN47" s="270">
        <v>9.6410699999999991</v>
      </c>
      <c r="LO47" s="270">
        <v>1.61148</v>
      </c>
      <c r="LP47" s="270">
        <v>1.3120400000000001</v>
      </c>
      <c r="LQ47" s="268">
        <v>0.16928000000000001</v>
      </c>
      <c r="LR47" s="268">
        <v>1.6930000000000001E-2</v>
      </c>
      <c r="LS47" s="268">
        <v>0.17172000000000001</v>
      </c>
      <c r="LT47" s="268">
        <v>16</v>
      </c>
      <c r="LU47" s="268">
        <v>16</v>
      </c>
      <c r="LV47" s="268">
        <v>1.0327</v>
      </c>
      <c r="LW47" s="268">
        <v>2686</v>
      </c>
      <c r="LX47" s="268">
        <v>42.27281</v>
      </c>
      <c r="LY47" s="268">
        <v>2601</v>
      </c>
      <c r="LZ47" s="268">
        <v>4.125</v>
      </c>
      <c r="MA47" s="268">
        <v>43.65531</v>
      </c>
      <c r="MB47" s="268">
        <v>9.758E-2</v>
      </c>
      <c r="MC47" s="268">
        <v>253</v>
      </c>
      <c r="MD47" s="268">
        <v>1.32799</v>
      </c>
      <c r="ME47" s="270">
        <v>0.70372999999999997</v>
      </c>
      <c r="MF47" s="268">
        <v>1.3714200000000001</v>
      </c>
      <c r="MG47" s="268">
        <v>5.4170299999999996</v>
      </c>
      <c r="MH47" s="268">
        <v>2.6653600000000002</v>
      </c>
      <c r="MI47" s="270">
        <v>4.2102000000000004</v>
      </c>
      <c r="MJ47" s="268">
        <v>15.38462</v>
      </c>
      <c r="MK47" s="270">
        <v>40432</v>
      </c>
      <c r="ML47" s="270">
        <v>30430</v>
      </c>
      <c r="MM47" s="268">
        <v>7.1580000000000005E-2</v>
      </c>
      <c r="MN47" s="268">
        <v>0.75758000000000003</v>
      </c>
      <c r="MO47" s="268">
        <v>7.392E-2</v>
      </c>
      <c r="MP47" s="268">
        <v>7.1599999999999997E-3</v>
      </c>
      <c r="MQ47" s="268">
        <v>7.5759999999999994E-2</v>
      </c>
      <c r="MR47" s="268">
        <v>7.3899999999999999E-3</v>
      </c>
      <c r="MS47" s="269">
        <v>1</v>
      </c>
      <c r="MT47" s="269">
        <v>0.1</v>
      </c>
      <c r="MU47" s="269">
        <v>0.9</v>
      </c>
      <c r="MV47" s="269">
        <v>0.24738209999999999</v>
      </c>
      <c r="MW47" s="269">
        <v>0.75261789999999995</v>
      </c>
      <c r="MX47" s="269">
        <v>0.1671475</v>
      </c>
      <c r="MY47" s="269">
        <v>4.3895999999999996E-3</v>
      </c>
      <c r="MZ47" s="269">
        <v>0.17562469999999999</v>
      </c>
      <c r="NA47" s="269">
        <v>2.6669499999999999E-2</v>
      </c>
      <c r="NB47" s="269">
        <v>0.1229195</v>
      </c>
      <c r="NC47" s="269">
        <v>0.1360884</v>
      </c>
      <c r="ND47" s="269">
        <v>0.53430829999999996</v>
      </c>
      <c r="NE47" s="269">
        <v>0.70993300000000004</v>
      </c>
      <c r="NF47" s="269">
        <v>0</v>
      </c>
      <c r="NG47" s="269">
        <v>0.8137122</v>
      </c>
      <c r="NH47" s="269">
        <v>3.1756899999999998E-2</v>
      </c>
      <c r="NI47" s="269">
        <v>0.154531</v>
      </c>
      <c r="NJ47" s="270">
        <v>10002</v>
      </c>
      <c r="NK47" s="268">
        <v>2.5809500000000001</v>
      </c>
      <c r="NL47" s="268">
        <v>59073</v>
      </c>
      <c r="NM47" s="268">
        <v>59073</v>
      </c>
      <c r="NN47" s="268">
        <v>5907</v>
      </c>
      <c r="NO47" s="269">
        <v>0.81418140000000006</v>
      </c>
      <c r="NP47" s="269">
        <v>2.6261900000000001E-2</v>
      </c>
      <c r="NQ47" s="269">
        <v>0.1595567</v>
      </c>
      <c r="NR47" s="268">
        <v>0.45906999999999998</v>
      </c>
      <c r="NS47" s="268">
        <v>1.3966499999999999</v>
      </c>
      <c r="NT47" s="268">
        <v>0.34550999999999998</v>
      </c>
      <c r="NU47" s="268">
        <v>55</v>
      </c>
      <c r="NV47" s="268">
        <v>1.8024</v>
      </c>
      <c r="NW47" s="268">
        <v>9</v>
      </c>
      <c r="NX47" s="268">
        <v>1.4674799999999999</v>
      </c>
      <c r="NY47" s="268">
        <v>0.24529000000000001</v>
      </c>
      <c r="NZ47" s="268">
        <v>0.2145</v>
      </c>
    </row>
    <row r="48" spans="1:390" ht="15" x14ac:dyDescent="0.25">
      <c r="A48" s="3" t="s">
        <v>3689</v>
      </c>
      <c r="B48" s="55" t="s">
        <v>4797</v>
      </c>
      <c r="C48" s="55" t="s">
        <v>4524</v>
      </c>
      <c r="D48" s="55" t="s">
        <v>4525</v>
      </c>
      <c r="E48" s="55" t="s">
        <v>3414</v>
      </c>
      <c r="F48" s="55" t="s">
        <v>4524</v>
      </c>
      <c r="G48" s="55" t="s">
        <v>3525</v>
      </c>
      <c r="H48" s="55" t="s">
        <v>3578</v>
      </c>
      <c r="I48" s="55" t="s">
        <v>416</v>
      </c>
      <c r="J48" s="55" t="s">
        <v>415</v>
      </c>
      <c r="K48" s="55" t="s">
        <v>500</v>
      </c>
      <c r="L48" s="55" t="s">
        <v>4527</v>
      </c>
      <c r="M48" s="55" t="s">
        <v>505</v>
      </c>
      <c r="N48" s="55" t="s">
        <v>2303</v>
      </c>
      <c r="O48" s="268">
        <v>79512</v>
      </c>
      <c r="P48" s="55" t="s">
        <v>503</v>
      </c>
      <c r="Q48" s="268">
        <v>319</v>
      </c>
      <c r="R48" s="268">
        <v>17</v>
      </c>
      <c r="S48" s="268">
        <v>2188</v>
      </c>
      <c r="T48" s="268">
        <v>27233</v>
      </c>
      <c r="U48" s="268">
        <v>63</v>
      </c>
      <c r="V48" s="268">
        <v>15</v>
      </c>
      <c r="W48" s="268">
        <v>188</v>
      </c>
      <c r="X48" s="268">
        <v>3624</v>
      </c>
      <c r="Y48" s="55" t="s">
        <v>789</v>
      </c>
      <c r="Z48" s="55" t="s">
        <v>1063</v>
      </c>
      <c r="AA48" s="55" t="s">
        <v>3579</v>
      </c>
      <c r="AB48" s="55" t="s">
        <v>3580</v>
      </c>
      <c r="AC48" s="55" t="s">
        <v>795</v>
      </c>
      <c r="AD48" s="55" t="s">
        <v>1069</v>
      </c>
      <c r="AE48" s="55" t="s">
        <v>3581</v>
      </c>
      <c r="AF48" s="55" t="s">
        <v>3580</v>
      </c>
      <c r="AG48" s="55" t="s">
        <v>3577</v>
      </c>
      <c r="AH48" s="268">
        <v>3</v>
      </c>
      <c r="AI48" s="55" t="s">
        <v>2135</v>
      </c>
      <c r="AJ48" s="55" t="s">
        <v>1363</v>
      </c>
      <c r="AK48" s="55" t="s">
        <v>3582</v>
      </c>
      <c r="AL48" s="55" t="s">
        <v>1379</v>
      </c>
      <c r="AM48" s="55" t="s">
        <v>1382</v>
      </c>
      <c r="AN48" s="55" t="s">
        <v>541</v>
      </c>
      <c r="AO48" s="55" t="s">
        <v>4798</v>
      </c>
      <c r="AP48" s="55" t="s">
        <v>4799</v>
      </c>
      <c r="AQ48" s="55" t="s">
        <v>4800</v>
      </c>
      <c r="AR48" s="55" t="s">
        <v>1382</v>
      </c>
      <c r="AS48" s="55" t="s">
        <v>4801</v>
      </c>
      <c r="AT48" s="55" t="s">
        <v>3583</v>
      </c>
      <c r="AU48" s="55" t="s">
        <v>4595</v>
      </c>
      <c r="AV48" s="55" t="s">
        <v>4529</v>
      </c>
      <c r="AW48" s="55" t="s">
        <v>4529</v>
      </c>
      <c r="AX48" s="55" t="s">
        <v>4530</v>
      </c>
      <c r="AY48" s="55" t="s">
        <v>4531</v>
      </c>
      <c r="AZ48" s="55" t="s">
        <v>1996</v>
      </c>
      <c r="BA48" s="55" t="s">
        <v>3403</v>
      </c>
      <c r="BB48" s="268">
        <v>1</v>
      </c>
      <c r="BC48" s="268">
        <v>2</v>
      </c>
      <c r="BD48" s="268">
        <v>0</v>
      </c>
      <c r="BE48" s="268">
        <v>1</v>
      </c>
      <c r="BF48" s="268">
        <v>4</v>
      </c>
      <c r="BG48" s="55" t="s">
        <v>3403</v>
      </c>
      <c r="BH48" s="268">
        <v>7641</v>
      </c>
      <c r="BI48" s="268">
        <v>1</v>
      </c>
      <c r="BJ48" s="268">
        <v>1</v>
      </c>
      <c r="BK48" s="268">
        <v>2</v>
      </c>
      <c r="BL48" s="268">
        <v>15.75</v>
      </c>
      <c r="BM48" s="268">
        <v>17.75</v>
      </c>
      <c r="BN48" s="269">
        <v>5.6337999999999999E-2</v>
      </c>
      <c r="BO48" s="270">
        <v>75628</v>
      </c>
      <c r="BP48" s="55" t="s">
        <v>3584</v>
      </c>
      <c r="BQ48" s="55" t="s">
        <v>3444</v>
      </c>
      <c r="BR48" s="270">
        <v>30763</v>
      </c>
      <c r="BS48" s="55" t="s">
        <v>3403</v>
      </c>
      <c r="BT48" s="55" t="s">
        <v>3403</v>
      </c>
      <c r="BU48" s="55" t="s">
        <v>3403</v>
      </c>
      <c r="BV48" s="270">
        <v>1283418</v>
      </c>
      <c r="BW48" s="270">
        <v>0</v>
      </c>
      <c r="BX48" s="270">
        <v>1066962</v>
      </c>
      <c r="BY48" s="270">
        <v>1066962</v>
      </c>
      <c r="BZ48" s="270">
        <v>116456</v>
      </c>
      <c r="CA48" s="270">
        <v>0</v>
      </c>
      <c r="CB48" s="270">
        <v>116456</v>
      </c>
      <c r="CC48" s="270">
        <v>100000</v>
      </c>
      <c r="CD48" s="270">
        <v>0</v>
      </c>
      <c r="CE48" s="270">
        <v>100000</v>
      </c>
      <c r="CF48" s="270">
        <v>0</v>
      </c>
      <c r="CG48" s="272">
        <v>4.75176E-2</v>
      </c>
      <c r="CH48" s="270">
        <v>488191</v>
      </c>
      <c r="CI48" s="270">
        <v>172676</v>
      </c>
      <c r="CJ48" s="270">
        <v>660867</v>
      </c>
      <c r="CK48" s="270">
        <v>163486</v>
      </c>
      <c r="CL48" s="270">
        <v>5933</v>
      </c>
      <c r="CM48" s="270">
        <v>15967</v>
      </c>
      <c r="CN48" s="270">
        <v>185386</v>
      </c>
      <c r="CO48" s="270">
        <v>236495</v>
      </c>
      <c r="CP48" s="270">
        <v>1082748</v>
      </c>
      <c r="CQ48" s="279">
        <v>60985</v>
      </c>
      <c r="CR48" s="270">
        <v>0</v>
      </c>
      <c r="CS48" s="270">
        <v>0</v>
      </c>
      <c r="CT48" s="270">
        <v>0</v>
      </c>
      <c r="CU48" s="270">
        <v>0</v>
      </c>
      <c r="CV48" s="270">
        <v>0</v>
      </c>
      <c r="CW48" s="270">
        <v>619193</v>
      </c>
      <c r="CX48" s="288">
        <v>220496</v>
      </c>
      <c r="CY48" s="44">
        <v>48454</v>
      </c>
      <c r="CZ48" s="44">
        <v>49340</v>
      </c>
      <c r="DA48" s="44">
        <v>97794</v>
      </c>
      <c r="DB48" s="44">
        <v>29524</v>
      </c>
      <c r="DC48" s="44">
        <v>16287</v>
      </c>
      <c r="DD48" s="44">
        <v>45811</v>
      </c>
      <c r="DE48" s="44">
        <v>5296</v>
      </c>
      <c r="DF48" s="44">
        <v>0</v>
      </c>
      <c r="DG48" s="44">
        <v>5296</v>
      </c>
      <c r="DH48" s="44">
        <v>148901</v>
      </c>
      <c r="DI48" s="55" t="s">
        <v>3403</v>
      </c>
      <c r="DJ48" s="268">
        <v>148901</v>
      </c>
      <c r="DK48" s="268">
        <v>146</v>
      </c>
      <c r="DL48" s="268">
        <v>184</v>
      </c>
      <c r="DM48" s="268">
        <v>6863</v>
      </c>
      <c r="DN48" s="268">
        <v>4800</v>
      </c>
      <c r="DO48" s="268">
        <v>72</v>
      </c>
      <c r="DP48" s="268">
        <v>7</v>
      </c>
      <c r="DQ48" s="268">
        <v>67</v>
      </c>
      <c r="DR48" s="268">
        <v>74</v>
      </c>
      <c r="DS48" s="268">
        <v>1861</v>
      </c>
      <c r="DT48" s="268">
        <v>28215</v>
      </c>
      <c r="DU48" s="55" t="s">
        <v>3403</v>
      </c>
      <c r="DV48" s="268">
        <v>14117</v>
      </c>
      <c r="DW48" s="268">
        <v>548</v>
      </c>
      <c r="DX48" s="268">
        <v>42880</v>
      </c>
      <c r="DY48" s="268">
        <v>1920</v>
      </c>
      <c r="DZ48" s="55" t="s">
        <v>3403</v>
      </c>
      <c r="EA48" s="268">
        <v>9608</v>
      </c>
      <c r="EB48" s="268">
        <v>2394</v>
      </c>
      <c r="EC48" s="268">
        <v>13922</v>
      </c>
      <c r="ED48" s="268">
        <v>563</v>
      </c>
      <c r="EE48" s="268">
        <v>230</v>
      </c>
      <c r="EF48" s="268">
        <v>0</v>
      </c>
      <c r="EG48" s="268">
        <v>793</v>
      </c>
      <c r="EH48" s="269">
        <v>2.5365499999999999E-2</v>
      </c>
      <c r="EI48" s="269">
        <v>8.3449999999999996E-4</v>
      </c>
      <c r="EJ48" s="269">
        <v>0.26964660000000001</v>
      </c>
      <c r="EK48" s="269">
        <v>0</v>
      </c>
      <c r="EL48" s="269">
        <v>0.19447059999999999</v>
      </c>
      <c r="EM48" s="269">
        <v>3.3560000000000003E-4</v>
      </c>
      <c r="EN48" s="269">
        <v>0.67530020000000002</v>
      </c>
      <c r="EO48" s="269">
        <v>9.4264700000000007E-2</v>
      </c>
      <c r="EP48" s="269">
        <v>0.38419880000000001</v>
      </c>
      <c r="EQ48" s="268">
        <v>11</v>
      </c>
      <c r="ER48" s="281">
        <v>259777</v>
      </c>
      <c r="ES48" s="281">
        <v>99806</v>
      </c>
      <c r="ET48" s="268">
        <v>74035</v>
      </c>
      <c r="EU48" s="268">
        <v>24911</v>
      </c>
      <c r="EV48" s="268">
        <v>98946</v>
      </c>
      <c r="EW48" s="268">
        <v>10858</v>
      </c>
      <c r="EX48" s="55" t="s">
        <v>3403</v>
      </c>
      <c r="EY48" s="268">
        <v>10858</v>
      </c>
      <c r="EZ48" s="268">
        <v>71060</v>
      </c>
      <c r="FA48" s="268">
        <v>17888</v>
      </c>
      <c r="FB48" s="268">
        <v>88948</v>
      </c>
      <c r="FC48" s="268">
        <v>198752</v>
      </c>
      <c r="FD48" s="271">
        <v>236315</v>
      </c>
      <c r="FE48" s="55" t="s">
        <v>3403</v>
      </c>
      <c r="FF48" s="55" t="s">
        <v>3403</v>
      </c>
      <c r="FG48" s="268">
        <v>198752</v>
      </c>
      <c r="FH48" s="281">
        <v>13886</v>
      </c>
      <c r="FI48" s="281">
        <v>33254</v>
      </c>
      <c r="FJ48" s="55" t="s">
        <v>3403</v>
      </c>
      <c r="FK48" s="268">
        <v>47140</v>
      </c>
      <c r="FL48" s="268">
        <v>57</v>
      </c>
      <c r="FM48" s="268">
        <v>4307</v>
      </c>
      <c r="FN48" s="268">
        <v>4364</v>
      </c>
      <c r="FO48" s="268">
        <v>57</v>
      </c>
      <c r="FP48" s="268">
        <v>1224</v>
      </c>
      <c r="FQ48" s="268">
        <v>1281</v>
      </c>
      <c r="FR48" s="268">
        <v>391</v>
      </c>
      <c r="FS48" s="268">
        <v>6036</v>
      </c>
      <c r="FT48" s="268">
        <v>15167</v>
      </c>
      <c r="FU48" s="268">
        <v>126851</v>
      </c>
      <c r="FV48" s="268">
        <v>127878</v>
      </c>
      <c r="FW48" s="55" t="s">
        <v>3403</v>
      </c>
      <c r="FX48" s="268">
        <v>5048</v>
      </c>
      <c r="FY48" s="55" t="s">
        <v>3403</v>
      </c>
      <c r="FZ48" s="55" t="s">
        <v>3403</v>
      </c>
      <c r="GA48" s="268">
        <v>35950</v>
      </c>
      <c r="GB48" s="268">
        <v>12525</v>
      </c>
      <c r="GC48" s="268">
        <v>48475</v>
      </c>
      <c r="GD48" s="268">
        <v>200661</v>
      </c>
      <c r="GE48" s="268">
        <v>1</v>
      </c>
      <c r="GF48" s="268">
        <v>0.86346999999999996</v>
      </c>
      <c r="GG48" s="268">
        <v>0.11856</v>
      </c>
      <c r="GH48" s="268">
        <v>36.569339999999997</v>
      </c>
      <c r="GI48" s="268">
        <v>55.108280000000001</v>
      </c>
      <c r="GJ48" s="268">
        <v>15.428570000000001</v>
      </c>
      <c r="GK48" s="268">
        <v>264</v>
      </c>
      <c r="GL48" s="268">
        <v>8239</v>
      </c>
      <c r="GM48" s="268">
        <v>10</v>
      </c>
      <c r="GN48" s="268">
        <v>1781</v>
      </c>
      <c r="GO48" s="268">
        <v>75</v>
      </c>
      <c r="GP48" s="268">
        <v>2</v>
      </c>
      <c r="GQ48" s="268">
        <v>149</v>
      </c>
      <c r="GR48" s="268">
        <v>8</v>
      </c>
      <c r="GS48" s="268">
        <v>40</v>
      </c>
      <c r="GT48" s="268">
        <v>0</v>
      </c>
      <c r="GU48" s="268">
        <v>274</v>
      </c>
      <c r="GV48" s="268">
        <v>550</v>
      </c>
      <c r="GW48" s="268">
        <v>638</v>
      </c>
      <c r="GX48" s="268">
        <v>1188</v>
      </c>
      <c r="GY48" s="268">
        <v>180</v>
      </c>
      <c r="GZ48" s="268">
        <v>0</v>
      </c>
      <c r="HA48" s="268">
        <v>180</v>
      </c>
      <c r="HB48" s="268">
        <v>7509</v>
      </c>
      <c r="HC48" s="268">
        <v>1143</v>
      </c>
      <c r="HD48" s="268">
        <v>8652</v>
      </c>
      <c r="HE48" s="268">
        <v>10020</v>
      </c>
      <c r="HF48" s="268">
        <v>0</v>
      </c>
      <c r="HG48" s="268">
        <v>0</v>
      </c>
      <c r="HH48" s="268">
        <v>0</v>
      </c>
      <c r="HI48" s="268">
        <v>0</v>
      </c>
      <c r="HJ48" s="55" t="s">
        <v>5026</v>
      </c>
      <c r="HK48" s="55" t="s">
        <v>5026</v>
      </c>
      <c r="HL48" s="268">
        <v>25272</v>
      </c>
      <c r="HM48" s="268">
        <v>2</v>
      </c>
      <c r="HN48" s="268">
        <v>40</v>
      </c>
      <c r="HO48" s="268">
        <v>157</v>
      </c>
      <c r="HP48" s="268">
        <v>77</v>
      </c>
      <c r="HQ48" s="268">
        <v>43</v>
      </c>
      <c r="HR48" s="268">
        <v>548</v>
      </c>
      <c r="HS48" s="55" t="s">
        <v>3403</v>
      </c>
      <c r="HT48" s="268">
        <v>433</v>
      </c>
      <c r="HU48" s="268">
        <v>25</v>
      </c>
      <c r="HV48" s="268">
        <v>35</v>
      </c>
      <c r="HW48" s="268">
        <v>52475</v>
      </c>
      <c r="HX48" s="268">
        <v>1</v>
      </c>
      <c r="HY48" s="268">
        <v>74076</v>
      </c>
      <c r="HZ48" s="55" t="s">
        <v>3403</v>
      </c>
      <c r="IA48" s="55" t="s">
        <v>1685</v>
      </c>
      <c r="IB48" s="55" t="s">
        <v>4802</v>
      </c>
      <c r="IC48" s="55" t="s">
        <v>4803</v>
      </c>
      <c r="ID48" s="55" t="s">
        <v>3581</v>
      </c>
      <c r="IE48" s="55" t="s">
        <v>3403</v>
      </c>
      <c r="IF48" s="55" t="s">
        <v>4802</v>
      </c>
      <c r="IG48" s="55" t="s">
        <v>4803</v>
      </c>
      <c r="IH48" s="55" t="s">
        <v>3581</v>
      </c>
      <c r="II48" s="55" t="s">
        <v>3403</v>
      </c>
      <c r="IJ48" s="55" t="s">
        <v>1363</v>
      </c>
      <c r="IK48" s="55" t="s">
        <v>4804</v>
      </c>
      <c r="IL48" s="55" t="s">
        <v>4805</v>
      </c>
      <c r="IM48" s="55" t="s">
        <v>3627</v>
      </c>
      <c r="IN48" s="55" t="s">
        <v>3627</v>
      </c>
      <c r="IO48" s="268">
        <v>23293</v>
      </c>
      <c r="IP48" s="268">
        <v>11.75</v>
      </c>
      <c r="IQ48" s="55" t="s">
        <v>4806</v>
      </c>
      <c r="IR48" s="268">
        <v>7641</v>
      </c>
      <c r="IS48" s="268">
        <v>156</v>
      </c>
      <c r="IT48" s="55" t="s">
        <v>1905</v>
      </c>
      <c r="IU48" s="55" t="s">
        <v>4807</v>
      </c>
      <c r="IV48" s="55" t="s">
        <v>3525</v>
      </c>
      <c r="IW48" s="55" t="s">
        <v>411</v>
      </c>
      <c r="IX48" s="268">
        <v>0</v>
      </c>
      <c r="IY48" s="55" t="s">
        <v>416</v>
      </c>
      <c r="IZ48" s="55" t="s">
        <v>2311</v>
      </c>
      <c r="JA48" s="55" t="s">
        <v>2378</v>
      </c>
      <c r="JB48" s="55" t="s">
        <v>503</v>
      </c>
      <c r="JC48" s="270">
        <v>4.1679899999999996</v>
      </c>
      <c r="JD48" s="270">
        <v>2.5439799999999999</v>
      </c>
      <c r="JE48" s="270">
        <v>0.71364000000000005</v>
      </c>
      <c r="JF48" s="270">
        <v>22.336210000000001</v>
      </c>
      <c r="JG48" s="270">
        <v>13.633150000000001</v>
      </c>
      <c r="JH48" s="270">
        <v>3.82436</v>
      </c>
      <c r="JI48" s="270">
        <v>5.3959099999999998</v>
      </c>
      <c r="JJ48" s="270">
        <v>3.29345</v>
      </c>
      <c r="JK48" s="270">
        <v>0.92388000000000003</v>
      </c>
      <c r="JL48" s="270">
        <v>42.843780000000002</v>
      </c>
      <c r="JM48" s="270">
        <v>26.150169999999999</v>
      </c>
      <c r="JN48" s="270">
        <v>7.3356300000000001</v>
      </c>
      <c r="JO48" s="270">
        <v>108.05868</v>
      </c>
      <c r="JP48" s="270">
        <v>65.954790000000003</v>
      </c>
      <c r="JQ48" s="270">
        <v>18.5016</v>
      </c>
      <c r="JR48" s="270">
        <v>10.84853</v>
      </c>
      <c r="JS48" s="270">
        <v>6.6215200000000003</v>
      </c>
      <c r="JT48" s="270">
        <v>1.8574600000000001</v>
      </c>
      <c r="JU48" s="268">
        <v>3.2671399999999999</v>
      </c>
      <c r="JV48" s="268">
        <v>2.52366</v>
      </c>
      <c r="JW48" s="268">
        <v>0</v>
      </c>
      <c r="JX48" s="268">
        <v>8.9324399999999997</v>
      </c>
      <c r="JY48" s="268">
        <v>0.31784000000000001</v>
      </c>
      <c r="JZ48" s="268">
        <v>1.2552300000000001</v>
      </c>
      <c r="KA48" s="268">
        <v>0.60965999999999998</v>
      </c>
      <c r="KB48" s="268">
        <v>0.12601999999999999</v>
      </c>
      <c r="KC48" s="268">
        <v>0</v>
      </c>
      <c r="KD48" s="268">
        <v>5.45E-3</v>
      </c>
      <c r="KE48" s="268">
        <v>0.65995999999999999</v>
      </c>
      <c r="KF48" s="268">
        <v>1.494E-2</v>
      </c>
      <c r="KG48" s="268">
        <v>0.10881</v>
      </c>
      <c r="KH48" s="268">
        <v>1423</v>
      </c>
      <c r="KI48" s="268">
        <v>25272</v>
      </c>
      <c r="KJ48" s="268">
        <v>12636</v>
      </c>
      <c r="KK48" s="268">
        <v>11304</v>
      </c>
      <c r="KL48" s="268">
        <v>200661</v>
      </c>
      <c r="KM48" s="268">
        <v>100330</v>
      </c>
      <c r="KN48" s="268">
        <v>129888</v>
      </c>
      <c r="KO48" s="268">
        <v>259777</v>
      </c>
      <c r="KP48" s="268">
        <v>1.17815</v>
      </c>
      <c r="KQ48" s="268">
        <v>14635</v>
      </c>
      <c r="KR48" s="268">
        <v>7.0362099999999996</v>
      </c>
      <c r="KS48" s="270">
        <v>1.4646300000000001</v>
      </c>
      <c r="KT48" s="270">
        <v>13.41888</v>
      </c>
      <c r="KU48" s="270">
        <v>1.2576700000000001</v>
      </c>
      <c r="KV48" s="270">
        <v>0</v>
      </c>
      <c r="KW48" s="270">
        <v>16.141190000000002</v>
      </c>
      <c r="KX48" s="270">
        <v>8.3115400000000008</v>
      </c>
      <c r="KY48" s="268">
        <v>2.77312</v>
      </c>
      <c r="KZ48" s="268">
        <v>0</v>
      </c>
      <c r="LA48" s="268">
        <v>2.31E-3</v>
      </c>
      <c r="LB48" s="268">
        <v>0.53929000000000005</v>
      </c>
      <c r="LC48" s="268">
        <v>9.3000000000000005E-4</v>
      </c>
      <c r="LD48" s="268">
        <v>2.0629999999999999E-2</v>
      </c>
      <c r="LE48" s="268">
        <v>0.36617</v>
      </c>
      <c r="LF48" s="268">
        <v>3.7957700000000001</v>
      </c>
      <c r="LG48" s="268">
        <v>1.87269</v>
      </c>
      <c r="LH48" s="268">
        <v>0.19808000000000001</v>
      </c>
      <c r="LI48" s="268">
        <v>884</v>
      </c>
      <c r="LJ48" s="268">
        <v>1.5265599999999999</v>
      </c>
      <c r="LK48" s="270">
        <v>2.9743300000000001</v>
      </c>
      <c r="LL48" s="268">
        <v>428</v>
      </c>
      <c r="LM48" s="268">
        <v>115</v>
      </c>
      <c r="LN48" s="270">
        <v>13.617419999999999</v>
      </c>
      <c r="LO48" s="270">
        <v>2.33155</v>
      </c>
      <c r="LP48" s="270">
        <v>2.0561199999999999</v>
      </c>
      <c r="LQ48" s="268">
        <v>0.22323999999999999</v>
      </c>
      <c r="LR48" s="268">
        <v>1.2579999999999999E-2</v>
      </c>
      <c r="LS48" s="268">
        <v>0.32490999999999998</v>
      </c>
      <c r="LT48" s="55" t="s">
        <v>3403</v>
      </c>
      <c r="LU48" s="268">
        <v>8</v>
      </c>
      <c r="LV48" s="268">
        <v>1.29461</v>
      </c>
      <c r="LW48" s="268">
        <v>4995</v>
      </c>
      <c r="LX48" s="268">
        <v>26.261089999999999</v>
      </c>
      <c r="LY48" s="268">
        <v>3858</v>
      </c>
      <c r="LZ48" s="268">
        <v>3.30742</v>
      </c>
      <c r="MA48" s="268">
        <v>33.997779999999999</v>
      </c>
      <c r="MB48" s="268">
        <v>0.12594</v>
      </c>
      <c r="MC48" s="268">
        <v>486</v>
      </c>
      <c r="MD48" s="268">
        <v>0.84879000000000004</v>
      </c>
      <c r="ME48" s="270">
        <v>0.92388000000000003</v>
      </c>
      <c r="MF48" s="268">
        <v>1.0988500000000001</v>
      </c>
      <c r="MG48" s="268">
        <v>9.6098700000000008</v>
      </c>
      <c r="MH48" s="268">
        <v>5.3589900000000004</v>
      </c>
      <c r="MI48" s="270">
        <v>5.3959099999999998</v>
      </c>
      <c r="MJ48" s="268">
        <v>36.735579999999999</v>
      </c>
      <c r="MK48" s="270">
        <v>37231</v>
      </c>
      <c r="ML48" s="270">
        <v>27503</v>
      </c>
      <c r="MM48" s="268">
        <v>6.8330000000000002E-2</v>
      </c>
      <c r="MN48" s="268">
        <v>0.70235999999999998</v>
      </c>
      <c r="MO48" s="268">
        <v>8.8459999999999997E-2</v>
      </c>
      <c r="MP48" s="268">
        <v>3.8500000000000001E-3</v>
      </c>
      <c r="MQ48" s="268">
        <v>3.9570000000000001E-2</v>
      </c>
      <c r="MR48" s="268">
        <v>4.9800000000000001E-3</v>
      </c>
      <c r="MS48" s="269">
        <v>0.5</v>
      </c>
      <c r="MT48" s="269">
        <v>0.1126761</v>
      </c>
      <c r="MU48" s="269">
        <v>0.88732390000000005</v>
      </c>
      <c r="MV48" s="269">
        <v>0.26128709999999999</v>
      </c>
      <c r="MW48" s="269">
        <v>0.73871290000000001</v>
      </c>
      <c r="MX48" s="269">
        <v>0.17121800000000001</v>
      </c>
      <c r="MY48" s="269">
        <v>5.4796000000000003E-3</v>
      </c>
      <c r="MZ48" s="269">
        <v>0.15947939999999999</v>
      </c>
      <c r="NA48" s="269">
        <v>1.47467E-2</v>
      </c>
      <c r="NB48" s="269">
        <v>0.21842110000000001</v>
      </c>
      <c r="NC48" s="269">
        <v>0.15099170000000001</v>
      </c>
      <c r="ND48" s="269">
        <v>0.45088149999999999</v>
      </c>
      <c r="NE48" s="269">
        <v>0.61036089999999998</v>
      </c>
      <c r="NF48" s="269">
        <v>7.7916899999999997E-2</v>
      </c>
      <c r="NG48" s="269">
        <v>0.83134410000000003</v>
      </c>
      <c r="NH48" s="269">
        <v>0</v>
      </c>
      <c r="NI48" s="269">
        <v>9.0738899999999997E-2</v>
      </c>
      <c r="NJ48" s="270">
        <v>9728</v>
      </c>
      <c r="NK48" s="268">
        <v>4.1394700000000002</v>
      </c>
      <c r="NL48" s="268">
        <v>39756</v>
      </c>
      <c r="NM48" s="268">
        <v>79512</v>
      </c>
      <c r="NN48" s="268">
        <v>4479</v>
      </c>
      <c r="NO48" s="269">
        <v>0.88186810000000004</v>
      </c>
      <c r="NP48" s="269">
        <v>3.2003499999999997E-2</v>
      </c>
      <c r="NQ48" s="269">
        <v>8.6128399999999994E-2</v>
      </c>
      <c r="NR48" s="268">
        <v>0.53212000000000004</v>
      </c>
      <c r="NS48" s="268">
        <v>1.5044200000000001</v>
      </c>
      <c r="NT48" s="268">
        <v>0.39308999999999999</v>
      </c>
      <c r="NU48" s="268">
        <v>43</v>
      </c>
      <c r="NV48" s="268">
        <v>1.5889899999999999</v>
      </c>
      <c r="NW48" s="268">
        <v>16</v>
      </c>
      <c r="NX48" s="268">
        <v>1.4012800000000001</v>
      </c>
      <c r="NY48" s="268">
        <v>0.23991999999999999</v>
      </c>
      <c r="NZ48" s="268">
        <v>0.20241000000000001</v>
      </c>
    </row>
    <row r="49" spans="1:390" ht="15" x14ac:dyDescent="0.25">
      <c r="A49" s="3" t="s">
        <v>2840</v>
      </c>
      <c r="B49" s="55" t="s">
        <v>4808</v>
      </c>
      <c r="C49" s="55" t="s">
        <v>4524</v>
      </c>
      <c r="D49" s="55" t="s">
        <v>4525</v>
      </c>
      <c r="E49" s="55" t="s">
        <v>3414</v>
      </c>
      <c r="F49" s="55" t="s">
        <v>4524</v>
      </c>
      <c r="G49" s="55" t="s">
        <v>2041</v>
      </c>
      <c r="H49" s="55" t="s">
        <v>460</v>
      </c>
      <c r="I49" s="55" t="s">
        <v>416</v>
      </c>
      <c r="J49" s="55" t="s">
        <v>493</v>
      </c>
      <c r="K49" s="55" t="s">
        <v>499</v>
      </c>
      <c r="L49" s="55" t="s">
        <v>4527</v>
      </c>
      <c r="M49" s="55" t="s">
        <v>505</v>
      </c>
      <c r="N49" s="55" t="s">
        <v>2303</v>
      </c>
      <c r="O49" s="268">
        <v>21092</v>
      </c>
      <c r="P49" s="55" t="s">
        <v>503</v>
      </c>
      <c r="Q49" s="268">
        <v>423</v>
      </c>
      <c r="R49" s="268">
        <v>19</v>
      </c>
      <c r="S49" s="268">
        <v>997</v>
      </c>
      <c r="T49" s="268">
        <v>2292</v>
      </c>
      <c r="U49" s="55" t="s">
        <v>3403</v>
      </c>
      <c r="V49" s="55" t="s">
        <v>3403</v>
      </c>
      <c r="W49" s="55" t="s">
        <v>3403</v>
      </c>
      <c r="X49" s="268">
        <v>971</v>
      </c>
      <c r="Y49" s="55" t="s">
        <v>2246</v>
      </c>
      <c r="Z49" s="55" t="s">
        <v>2358</v>
      </c>
      <c r="AA49" s="55" t="s">
        <v>3585</v>
      </c>
      <c r="AB49" s="55" t="s">
        <v>3403</v>
      </c>
      <c r="AC49" s="55" t="s">
        <v>2246</v>
      </c>
      <c r="AD49" s="55" t="s">
        <v>2358</v>
      </c>
      <c r="AE49" s="55" t="s">
        <v>3585</v>
      </c>
      <c r="AF49" s="55" t="s">
        <v>3586</v>
      </c>
      <c r="AG49" s="55" t="s">
        <v>2043</v>
      </c>
      <c r="AH49" s="268">
        <v>2</v>
      </c>
      <c r="AI49" s="55" t="s">
        <v>2135</v>
      </c>
      <c r="AJ49" s="55" t="s">
        <v>2173</v>
      </c>
      <c r="AK49" s="55" t="s">
        <v>2421</v>
      </c>
      <c r="AL49" s="55" t="s">
        <v>2496</v>
      </c>
      <c r="AM49" s="55" t="s">
        <v>2573</v>
      </c>
      <c r="AN49" s="55" t="s">
        <v>545</v>
      </c>
      <c r="AO49" s="55" t="s">
        <v>2421</v>
      </c>
      <c r="AP49" s="55" t="s">
        <v>2694</v>
      </c>
      <c r="AQ49" s="55" t="s">
        <v>4809</v>
      </c>
      <c r="AR49" s="55" t="s">
        <v>2573</v>
      </c>
      <c r="AS49" s="55" t="s">
        <v>545</v>
      </c>
      <c r="AT49" s="55" t="s">
        <v>1496</v>
      </c>
      <c r="AU49" s="55" t="s">
        <v>4529</v>
      </c>
      <c r="AV49" s="55" t="s">
        <v>4529</v>
      </c>
      <c r="AW49" s="55" t="s">
        <v>4529</v>
      </c>
      <c r="AX49" s="55" t="s">
        <v>4530</v>
      </c>
      <c r="AY49" s="55" t="s">
        <v>4531</v>
      </c>
      <c r="AZ49" s="55" t="s">
        <v>554</v>
      </c>
      <c r="BA49" s="55" t="s">
        <v>554</v>
      </c>
      <c r="BB49" s="268">
        <v>1</v>
      </c>
      <c r="BC49" s="268">
        <v>2</v>
      </c>
      <c r="BD49" s="268">
        <v>0</v>
      </c>
      <c r="BE49" s="268">
        <v>0</v>
      </c>
      <c r="BF49" s="268">
        <v>3</v>
      </c>
      <c r="BG49" s="55" t="s">
        <v>3403</v>
      </c>
      <c r="BH49" s="268">
        <v>6942</v>
      </c>
      <c r="BI49" s="268">
        <v>1</v>
      </c>
      <c r="BJ49" s="268">
        <v>0</v>
      </c>
      <c r="BK49" s="268">
        <v>1</v>
      </c>
      <c r="BL49" s="268">
        <v>10.11</v>
      </c>
      <c r="BM49" s="268">
        <v>11.11</v>
      </c>
      <c r="BN49" s="269">
        <v>9.0009000000000006E-2</v>
      </c>
      <c r="BO49" s="270">
        <v>40703</v>
      </c>
      <c r="BP49" s="55" t="s">
        <v>3587</v>
      </c>
      <c r="BQ49" s="55" t="s">
        <v>3412</v>
      </c>
      <c r="BR49" s="270">
        <v>36685</v>
      </c>
      <c r="BS49" s="270">
        <v>7.25</v>
      </c>
      <c r="BT49" s="270">
        <v>7.25</v>
      </c>
      <c r="BU49" s="270">
        <v>7.25</v>
      </c>
      <c r="BV49" s="270">
        <v>428443</v>
      </c>
      <c r="BW49" s="270">
        <v>6000</v>
      </c>
      <c r="BX49" s="270">
        <v>328403</v>
      </c>
      <c r="BY49" s="270">
        <v>334403</v>
      </c>
      <c r="BZ49" s="270">
        <v>78984</v>
      </c>
      <c r="CA49" s="270">
        <v>0</v>
      </c>
      <c r="CB49" s="270">
        <v>78984</v>
      </c>
      <c r="CC49" s="270">
        <v>0</v>
      </c>
      <c r="CD49" s="270">
        <v>0</v>
      </c>
      <c r="CE49" s="270">
        <v>0</v>
      </c>
      <c r="CF49" s="270">
        <v>15056</v>
      </c>
      <c r="CG49" s="272">
        <v>0</v>
      </c>
      <c r="CH49" s="270">
        <v>223386</v>
      </c>
      <c r="CI49" s="270">
        <v>59619</v>
      </c>
      <c r="CJ49" s="270">
        <v>283005</v>
      </c>
      <c r="CK49" s="270">
        <v>17914</v>
      </c>
      <c r="CL49" s="270">
        <v>2293</v>
      </c>
      <c r="CM49" s="270">
        <v>3999</v>
      </c>
      <c r="CN49" s="270">
        <v>24206</v>
      </c>
      <c r="CO49" s="270">
        <v>121232</v>
      </c>
      <c r="CP49" s="270">
        <v>428443</v>
      </c>
      <c r="CQ49" s="279">
        <v>0</v>
      </c>
      <c r="CR49" s="270">
        <v>0</v>
      </c>
      <c r="CS49" s="270">
        <v>0</v>
      </c>
      <c r="CT49" s="270">
        <v>0</v>
      </c>
      <c r="CU49" s="270">
        <v>0</v>
      </c>
      <c r="CV49" s="270">
        <v>0</v>
      </c>
      <c r="CW49" s="270">
        <v>0</v>
      </c>
      <c r="CX49" s="288">
        <v>107822</v>
      </c>
      <c r="CY49" s="44">
        <v>26998</v>
      </c>
      <c r="CZ49" s="44">
        <v>16064</v>
      </c>
      <c r="DA49" s="44">
        <v>43062</v>
      </c>
      <c r="DB49" s="44">
        <v>17121</v>
      </c>
      <c r="DC49" s="44">
        <v>4432</v>
      </c>
      <c r="DD49" s="44">
        <v>21553</v>
      </c>
      <c r="DE49" s="44">
        <v>1923</v>
      </c>
      <c r="DF49" s="44">
        <v>1163</v>
      </c>
      <c r="DG49" s="44">
        <v>3086</v>
      </c>
      <c r="DH49" s="44">
        <v>67701</v>
      </c>
      <c r="DI49" s="55" t="s">
        <v>3403</v>
      </c>
      <c r="DJ49" s="268">
        <v>67701</v>
      </c>
      <c r="DK49" s="268">
        <v>423</v>
      </c>
      <c r="DL49" s="268">
        <v>60</v>
      </c>
      <c r="DM49" s="268">
        <v>3062</v>
      </c>
      <c r="DN49" s="268">
        <v>5748</v>
      </c>
      <c r="DO49" s="268">
        <v>62</v>
      </c>
      <c r="DP49" s="268">
        <v>1</v>
      </c>
      <c r="DQ49" s="268">
        <v>67</v>
      </c>
      <c r="DR49" s="268">
        <v>68</v>
      </c>
      <c r="DS49" s="268">
        <v>0</v>
      </c>
      <c r="DT49" s="268">
        <v>28215</v>
      </c>
      <c r="DU49" s="55" t="s">
        <v>3403</v>
      </c>
      <c r="DV49" s="55" t="s">
        <v>3403</v>
      </c>
      <c r="DW49" s="268">
        <v>0</v>
      </c>
      <c r="DX49" s="268">
        <v>28215</v>
      </c>
      <c r="DY49" s="268">
        <v>1920</v>
      </c>
      <c r="DZ49" s="55" t="s">
        <v>3403</v>
      </c>
      <c r="EA49" s="55" t="s">
        <v>3403</v>
      </c>
      <c r="EB49" s="268">
        <v>0</v>
      </c>
      <c r="EC49" s="268">
        <v>1920</v>
      </c>
      <c r="ED49" s="268">
        <v>563</v>
      </c>
      <c r="EE49" s="55" t="s">
        <v>3403</v>
      </c>
      <c r="EF49" s="268">
        <v>0</v>
      </c>
      <c r="EG49" s="268">
        <v>563</v>
      </c>
      <c r="EH49" s="269">
        <v>5.8531699999999999E-2</v>
      </c>
      <c r="EI49" s="269">
        <v>5.5650000000000003E-4</v>
      </c>
      <c r="EJ49" s="269">
        <v>0.28471000000000002</v>
      </c>
      <c r="EK49" s="269">
        <v>0</v>
      </c>
      <c r="EL49" s="269">
        <v>0.26168130000000001</v>
      </c>
      <c r="EM49" s="269">
        <v>6.3069999999999999E-4</v>
      </c>
      <c r="EN49" s="269">
        <v>0.62789600000000001</v>
      </c>
      <c r="EO49" s="269">
        <v>4.6205799999999998E-2</v>
      </c>
      <c r="EP49" s="269">
        <v>0.17650840000000001</v>
      </c>
      <c r="EQ49" s="268">
        <v>1</v>
      </c>
      <c r="ER49" s="281">
        <v>154038</v>
      </c>
      <c r="ES49" s="281">
        <v>27189</v>
      </c>
      <c r="ET49" s="268">
        <v>39027</v>
      </c>
      <c r="EU49" s="268">
        <v>10608</v>
      </c>
      <c r="EV49" s="268">
        <v>49635</v>
      </c>
      <c r="EW49" s="268">
        <v>2520</v>
      </c>
      <c r="EX49" s="268">
        <v>427</v>
      </c>
      <c r="EY49" s="268">
        <v>2947</v>
      </c>
      <c r="EZ49" s="268">
        <v>20983</v>
      </c>
      <c r="FA49" s="268">
        <v>3259</v>
      </c>
      <c r="FB49" s="268">
        <v>24242</v>
      </c>
      <c r="FC49" s="268">
        <v>76824</v>
      </c>
      <c r="FD49" s="271">
        <v>108555</v>
      </c>
      <c r="FE49" s="268">
        <v>1820</v>
      </c>
      <c r="FF49" s="55" t="s">
        <v>3403</v>
      </c>
      <c r="FG49" s="268">
        <v>78644</v>
      </c>
      <c r="FH49" s="281">
        <v>4939</v>
      </c>
      <c r="FI49" s="281">
        <v>27805</v>
      </c>
      <c r="FJ49" s="55" t="s">
        <v>3403</v>
      </c>
      <c r="FK49" s="268">
        <v>32744</v>
      </c>
      <c r="FL49" s="268">
        <v>50</v>
      </c>
      <c r="FM49" s="268">
        <v>0</v>
      </c>
      <c r="FN49" s="268">
        <v>50</v>
      </c>
      <c r="FO49" s="268">
        <v>114</v>
      </c>
      <c r="FP49" s="268">
        <v>0</v>
      </c>
      <c r="FQ49" s="268">
        <v>114</v>
      </c>
      <c r="FR49" s="55" t="s">
        <v>3403</v>
      </c>
      <c r="FS49" s="268">
        <v>164</v>
      </c>
      <c r="FT49" s="268">
        <v>5053</v>
      </c>
      <c r="FU49" s="268">
        <v>72315</v>
      </c>
      <c r="FV49" s="268">
        <v>81723</v>
      </c>
      <c r="FW49" s="55" t="s">
        <v>3403</v>
      </c>
      <c r="FX49" s="55" t="s">
        <v>3403</v>
      </c>
      <c r="FY49" s="55" t="s">
        <v>3403</v>
      </c>
      <c r="FZ49" s="268">
        <v>1</v>
      </c>
      <c r="GA49" s="268">
        <v>13057</v>
      </c>
      <c r="GB49" s="268">
        <v>2992</v>
      </c>
      <c r="GC49" s="268">
        <v>16049</v>
      </c>
      <c r="GD49" s="268">
        <v>118156</v>
      </c>
      <c r="GE49" s="268">
        <v>1</v>
      </c>
      <c r="GF49" s="268">
        <v>0.70787999999999995</v>
      </c>
      <c r="GG49" s="268">
        <v>0.21848000000000001</v>
      </c>
      <c r="GH49" s="268">
        <v>10.060980000000001</v>
      </c>
      <c r="GI49" s="268">
        <v>13.988020000000001</v>
      </c>
      <c r="GJ49" s="268">
        <v>5.0419600000000004</v>
      </c>
      <c r="GK49" s="268">
        <v>328</v>
      </c>
      <c r="GL49" s="268">
        <v>3300</v>
      </c>
      <c r="GM49" s="268">
        <v>0</v>
      </c>
      <c r="GN49" s="268">
        <v>0</v>
      </c>
      <c r="GO49" s="268">
        <v>143</v>
      </c>
      <c r="GP49" s="268">
        <v>0</v>
      </c>
      <c r="GQ49" s="268">
        <v>167</v>
      </c>
      <c r="GR49" s="268">
        <v>0</v>
      </c>
      <c r="GS49" s="268">
        <v>18</v>
      </c>
      <c r="GT49" s="268">
        <v>0</v>
      </c>
      <c r="GU49" s="268">
        <v>328</v>
      </c>
      <c r="GV49" s="268">
        <v>721</v>
      </c>
      <c r="GW49" s="268">
        <v>0</v>
      </c>
      <c r="GX49" s="268">
        <v>721</v>
      </c>
      <c r="GY49" s="268">
        <v>243</v>
      </c>
      <c r="GZ49" s="268">
        <v>0</v>
      </c>
      <c r="HA49" s="268">
        <v>243</v>
      </c>
      <c r="HB49" s="268">
        <v>2336</v>
      </c>
      <c r="HC49" s="268">
        <v>0</v>
      </c>
      <c r="HD49" s="268">
        <v>2336</v>
      </c>
      <c r="HE49" s="268">
        <v>3300</v>
      </c>
      <c r="HF49" s="55" t="s">
        <v>3403</v>
      </c>
      <c r="HG49" s="55" t="s">
        <v>3403</v>
      </c>
      <c r="HH49" s="55" t="s">
        <v>3403</v>
      </c>
      <c r="HI49" s="55" t="s">
        <v>3403</v>
      </c>
      <c r="HJ49" s="55" t="s">
        <v>5026</v>
      </c>
      <c r="HK49" s="55" t="s">
        <v>5026</v>
      </c>
      <c r="HL49" s="268">
        <v>5564</v>
      </c>
      <c r="HM49" s="268">
        <v>2</v>
      </c>
      <c r="HN49" s="268">
        <v>18</v>
      </c>
      <c r="HO49" s="268">
        <v>167</v>
      </c>
      <c r="HP49" s="268">
        <v>143</v>
      </c>
      <c r="HQ49" s="268">
        <v>437</v>
      </c>
      <c r="HR49" s="268">
        <v>3643</v>
      </c>
      <c r="HS49" s="268">
        <v>23</v>
      </c>
      <c r="HT49" s="268">
        <v>25</v>
      </c>
      <c r="HU49" s="268">
        <v>14</v>
      </c>
      <c r="HV49" s="268">
        <v>49</v>
      </c>
      <c r="HW49" s="268">
        <v>25303</v>
      </c>
      <c r="HX49" s="268">
        <v>1</v>
      </c>
      <c r="HY49" s="55" t="s">
        <v>3403</v>
      </c>
      <c r="HZ49" s="55" t="s">
        <v>3403</v>
      </c>
      <c r="IA49" s="55" t="s">
        <v>2043</v>
      </c>
      <c r="IB49" s="55" t="s">
        <v>2246</v>
      </c>
      <c r="IC49" s="55" t="s">
        <v>2358</v>
      </c>
      <c r="ID49" s="55" t="s">
        <v>3585</v>
      </c>
      <c r="IE49" s="55" t="s">
        <v>3403</v>
      </c>
      <c r="IF49" s="55" t="s">
        <v>2246</v>
      </c>
      <c r="IG49" s="55" t="s">
        <v>2358</v>
      </c>
      <c r="IH49" s="55" t="s">
        <v>3585</v>
      </c>
      <c r="II49" s="55" t="s">
        <v>3586</v>
      </c>
      <c r="IJ49" s="55" t="s">
        <v>2173</v>
      </c>
      <c r="IK49" s="55" t="s">
        <v>4810</v>
      </c>
      <c r="IL49" s="55" t="s">
        <v>4811</v>
      </c>
      <c r="IM49" s="55" t="s">
        <v>2421</v>
      </c>
      <c r="IN49" s="55" t="s">
        <v>545</v>
      </c>
      <c r="IO49" s="268">
        <v>21176</v>
      </c>
      <c r="IP49" s="268">
        <v>11.11</v>
      </c>
      <c r="IQ49" s="55" t="s">
        <v>4812</v>
      </c>
      <c r="IR49" s="268">
        <v>6942</v>
      </c>
      <c r="IS49" s="268">
        <v>156</v>
      </c>
      <c r="IT49" s="55" t="s">
        <v>2134</v>
      </c>
      <c r="IU49" s="55" t="s">
        <v>230</v>
      </c>
      <c r="IV49" s="55" t="s">
        <v>2041</v>
      </c>
      <c r="IW49" s="55" t="s">
        <v>411</v>
      </c>
      <c r="IX49" s="268">
        <v>0</v>
      </c>
      <c r="IY49" s="55" t="s">
        <v>414</v>
      </c>
      <c r="IZ49" s="55" t="s">
        <v>2276</v>
      </c>
      <c r="JA49" s="55" t="s">
        <v>2276</v>
      </c>
      <c r="JB49" s="55" t="s">
        <v>503</v>
      </c>
      <c r="JC49" s="270">
        <v>2.7814100000000002</v>
      </c>
      <c r="JD49" s="270">
        <v>1.83724</v>
      </c>
      <c r="JE49" s="270">
        <v>0.15714</v>
      </c>
      <c r="JF49" s="270">
        <v>26.695930000000001</v>
      </c>
      <c r="JG49" s="270">
        <v>17.63381</v>
      </c>
      <c r="JH49" s="270">
        <v>1.5082599999999999</v>
      </c>
      <c r="JI49" s="270">
        <v>3.62608</v>
      </c>
      <c r="JJ49" s="270">
        <v>2.3951799999999999</v>
      </c>
      <c r="JK49" s="270">
        <v>0.20485999999999999</v>
      </c>
      <c r="JL49" s="270">
        <v>77.002700000000004</v>
      </c>
      <c r="JM49" s="270">
        <v>50.863590000000002</v>
      </c>
      <c r="JN49" s="270">
        <v>4.3504699999999996</v>
      </c>
      <c r="JO49" s="270">
        <v>129.83121</v>
      </c>
      <c r="JP49" s="270">
        <v>85.75909</v>
      </c>
      <c r="JQ49" s="270">
        <v>7.3351499999999996</v>
      </c>
      <c r="JR49" s="270">
        <v>15.757949999999999</v>
      </c>
      <c r="JS49" s="270">
        <v>10.408810000000001</v>
      </c>
      <c r="JT49" s="270">
        <v>0.89029000000000003</v>
      </c>
      <c r="JU49" s="268">
        <v>7.3031499999999996</v>
      </c>
      <c r="JV49" s="268">
        <v>5.6019300000000003</v>
      </c>
      <c r="JW49" s="268">
        <v>1.4331100000000001</v>
      </c>
      <c r="JX49" s="268">
        <v>1.5577300000000001</v>
      </c>
      <c r="JY49" s="268">
        <v>0.26379999999999998</v>
      </c>
      <c r="JZ49" s="268">
        <v>1.2890699999999999</v>
      </c>
      <c r="KA49" s="268">
        <v>0.76090000000000002</v>
      </c>
      <c r="KB49" s="268">
        <v>0.15645999999999999</v>
      </c>
      <c r="KC49" s="268">
        <v>1.09E-3</v>
      </c>
      <c r="KD49" s="268">
        <v>1.1900000000000001E-3</v>
      </c>
      <c r="KE49" s="268">
        <v>1.1996500000000001</v>
      </c>
      <c r="KF49" s="268">
        <v>3.4180000000000002E-2</v>
      </c>
      <c r="KG49" s="268">
        <v>0.11075</v>
      </c>
      <c r="KH49" s="268">
        <v>500</v>
      </c>
      <c r="KI49" s="268">
        <v>5564</v>
      </c>
      <c r="KJ49" s="268">
        <v>5564</v>
      </c>
      <c r="KK49" s="268">
        <v>10635</v>
      </c>
      <c r="KL49" s="268">
        <v>118156</v>
      </c>
      <c r="KM49" s="268">
        <v>118156</v>
      </c>
      <c r="KN49" s="268">
        <v>154038</v>
      </c>
      <c r="KO49" s="268">
        <v>154038</v>
      </c>
      <c r="KP49" s="268">
        <v>1.4286300000000001</v>
      </c>
      <c r="KQ49" s="268">
        <v>13864</v>
      </c>
      <c r="KR49" s="268">
        <v>6.6657700000000002</v>
      </c>
      <c r="KS49" s="270">
        <v>3.7447400000000002</v>
      </c>
      <c r="KT49" s="270">
        <v>15.85449</v>
      </c>
      <c r="KU49" s="270">
        <v>0</v>
      </c>
      <c r="KV49" s="270">
        <v>0.71382999999999996</v>
      </c>
      <c r="KW49" s="270">
        <v>20.31306</v>
      </c>
      <c r="KX49" s="270">
        <v>13.41765</v>
      </c>
      <c r="KY49" s="268">
        <v>5.1119899999999996</v>
      </c>
      <c r="KZ49" s="268">
        <v>0</v>
      </c>
      <c r="LA49" s="268">
        <v>2.8400000000000001E-3</v>
      </c>
      <c r="LB49" s="268">
        <v>1.33771</v>
      </c>
      <c r="LC49" s="268">
        <v>3.2200000000000002E-3</v>
      </c>
      <c r="LD49" s="268">
        <v>6.2309999999999997E-2</v>
      </c>
      <c r="LE49" s="268">
        <v>0.69225000000000003</v>
      </c>
      <c r="LF49" s="268">
        <v>3.73855</v>
      </c>
      <c r="LG49" s="268">
        <v>3.2098</v>
      </c>
      <c r="LH49" s="268">
        <v>0.47932999999999998</v>
      </c>
      <c r="LI49" s="268">
        <v>1758</v>
      </c>
      <c r="LJ49" s="268">
        <v>4.2370200000000002</v>
      </c>
      <c r="LK49" s="270">
        <v>5.74777</v>
      </c>
      <c r="LL49" s="268">
        <v>310</v>
      </c>
      <c r="LM49" s="268">
        <v>393</v>
      </c>
      <c r="LN49" s="270">
        <v>20.31306</v>
      </c>
      <c r="LO49" s="270">
        <v>1.14764</v>
      </c>
      <c r="LP49" s="270">
        <v>0.84933000000000003</v>
      </c>
      <c r="LQ49" s="268">
        <v>0.52673999999999999</v>
      </c>
      <c r="LR49" s="268">
        <v>4.7410000000000001E-2</v>
      </c>
      <c r="LS49" s="268">
        <v>0.62995000000000001</v>
      </c>
      <c r="LT49" s="268">
        <v>0</v>
      </c>
      <c r="LU49" s="268">
        <v>0</v>
      </c>
      <c r="LV49" s="268">
        <v>1.3036799999999999</v>
      </c>
      <c r="LW49" s="268">
        <v>2962</v>
      </c>
      <c r="LX49" s="268">
        <v>17.02046</v>
      </c>
      <c r="LY49" s="268">
        <v>2272</v>
      </c>
      <c r="LZ49" s="268">
        <v>0.80149999999999999</v>
      </c>
      <c r="MA49" s="268">
        <v>22.18928</v>
      </c>
      <c r="MB49" s="268">
        <v>4.709E-2</v>
      </c>
      <c r="MC49" s="268">
        <v>107</v>
      </c>
      <c r="MD49" s="268">
        <v>0.69996999999999998</v>
      </c>
      <c r="ME49" s="270">
        <v>0.20485999999999999</v>
      </c>
      <c r="MF49" s="268">
        <v>0.91254000000000002</v>
      </c>
      <c r="MG49" s="268">
        <v>32.912950000000002</v>
      </c>
      <c r="MH49" s="268">
        <v>9.5979799999999997</v>
      </c>
      <c r="MI49" s="270">
        <v>3.62608</v>
      </c>
      <c r="MJ49" s="268">
        <v>44.5</v>
      </c>
      <c r="MK49" s="270">
        <v>25472</v>
      </c>
      <c r="ML49" s="270">
        <v>20106</v>
      </c>
      <c r="MM49" s="268">
        <v>7.213E-2</v>
      </c>
      <c r="MN49" s="268">
        <v>1.9967600000000001</v>
      </c>
      <c r="MO49" s="268">
        <v>9.4030000000000002E-2</v>
      </c>
      <c r="MP49" s="268">
        <v>6.4900000000000001E-3</v>
      </c>
      <c r="MQ49" s="268">
        <v>0.17973</v>
      </c>
      <c r="MR49" s="268">
        <v>8.4600000000000005E-3</v>
      </c>
      <c r="MS49" s="269">
        <v>1</v>
      </c>
      <c r="MT49" s="269">
        <v>9.0009000000000006E-2</v>
      </c>
      <c r="MU49" s="269">
        <v>0.90999099999999999</v>
      </c>
      <c r="MV49" s="269">
        <v>0.21066409999999999</v>
      </c>
      <c r="MW49" s="269">
        <v>0.78933589999999998</v>
      </c>
      <c r="MX49" s="269">
        <v>5.6497600000000002E-2</v>
      </c>
      <c r="MY49" s="269">
        <v>5.3518999999999997E-3</v>
      </c>
      <c r="MZ49" s="269">
        <v>0.13915269999999999</v>
      </c>
      <c r="NA49" s="269">
        <v>9.3337999999999997E-3</v>
      </c>
      <c r="NB49" s="269">
        <v>0.28295949999999997</v>
      </c>
      <c r="NC49" s="269">
        <v>4.1811899999999999E-2</v>
      </c>
      <c r="ND49" s="269">
        <v>0.52139020000000003</v>
      </c>
      <c r="NE49" s="269">
        <v>0.66054290000000004</v>
      </c>
      <c r="NF49" s="269">
        <v>0</v>
      </c>
      <c r="NG49" s="269">
        <v>0.78050759999999997</v>
      </c>
      <c r="NH49" s="269">
        <v>3.5141199999999997E-2</v>
      </c>
      <c r="NI49" s="269">
        <v>0.18435119999999999</v>
      </c>
      <c r="NJ49" s="270">
        <v>5366</v>
      </c>
      <c r="NK49" s="268">
        <v>7.3621999999999996</v>
      </c>
      <c r="NL49" s="268">
        <v>21092</v>
      </c>
      <c r="NM49" s="268">
        <v>21092</v>
      </c>
      <c r="NN49" s="268">
        <v>1898</v>
      </c>
      <c r="NO49" s="269">
        <v>0.74006439999999996</v>
      </c>
      <c r="NP49" s="269">
        <v>9.4728599999999996E-2</v>
      </c>
      <c r="NQ49" s="269">
        <v>0.16520699999999999</v>
      </c>
      <c r="NR49" s="268">
        <v>0.68955999999999995</v>
      </c>
      <c r="NS49" s="268">
        <v>2.58371</v>
      </c>
      <c r="NT49" s="268">
        <v>0.54429000000000005</v>
      </c>
      <c r="NU49" s="268">
        <v>67</v>
      </c>
      <c r="NV49" s="268">
        <v>8.5987500000000008</v>
      </c>
      <c r="NW49" s="268">
        <v>38</v>
      </c>
      <c r="NX49" s="268">
        <v>6.3636299999999997</v>
      </c>
      <c r="NY49" s="268">
        <v>0.35953000000000002</v>
      </c>
      <c r="NZ49" s="268">
        <v>0.35953000000000002</v>
      </c>
    </row>
    <row r="50" spans="1:390" ht="15" x14ac:dyDescent="0.25">
      <c r="A50" s="3" t="s">
        <v>2841</v>
      </c>
      <c r="B50" s="55" t="s">
        <v>4813</v>
      </c>
      <c r="C50" s="55" t="s">
        <v>4524</v>
      </c>
      <c r="D50" s="55" t="s">
        <v>4525</v>
      </c>
      <c r="E50" s="55" t="s">
        <v>3414</v>
      </c>
      <c r="F50" s="55" t="s">
        <v>4524</v>
      </c>
      <c r="G50" s="55" t="s">
        <v>2044</v>
      </c>
      <c r="H50" s="55" t="s">
        <v>461</v>
      </c>
      <c r="I50" s="55" t="s">
        <v>416</v>
      </c>
      <c r="J50" s="55" t="s">
        <v>493</v>
      </c>
      <c r="K50" s="55" t="s">
        <v>499</v>
      </c>
      <c r="L50" s="55" t="s">
        <v>4527</v>
      </c>
      <c r="M50" s="55" t="s">
        <v>505</v>
      </c>
      <c r="N50" s="55" t="s">
        <v>2303</v>
      </c>
      <c r="O50" s="268">
        <v>45269</v>
      </c>
      <c r="P50" s="55" t="s">
        <v>512</v>
      </c>
      <c r="Q50" s="268">
        <v>369</v>
      </c>
      <c r="R50" s="268">
        <v>27</v>
      </c>
      <c r="S50" s="268">
        <v>1462</v>
      </c>
      <c r="T50" s="268">
        <v>12918</v>
      </c>
      <c r="U50" s="268">
        <v>34</v>
      </c>
      <c r="V50" s="268">
        <v>8</v>
      </c>
      <c r="W50" s="268">
        <v>110</v>
      </c>
      <c r="X50" s="268">
        <v>2485</v>
      </c>
      <c r="Y50" s="55" t="s">
        <v>2247</v>
      </c>
      <c r="Z50" s="55" t="s">
        <v>2359</v>
      </c>
      <c r="AA50" s="55" t="s">
        <v>3588</v>
      </c>
      <c r="AB50" s="55" t="s">
        <v>3589</v>
      </c>
      <c r="AC50" s="55" t="s">
        <v>2247</v>
      </c>
      <c r="AD50" s="55" t="s">
        <v>2359</v>
      </c>
      <c r="AE50" s="55" t="s">
        <v>3588</v>
      </c>
      <c r="AF50" s="55" t="s">
        <v>3589</v>
      </c>
      <c r="AG50" s="55" t="s">
        <v>2046</v>
      </c>
      <c r="AH50" s="268">
        <v>1</v>
      </c>
      <c r="AI50" s="55" t="s">
        <v>2135</v>
      </c>
      <c r="AJ50" s="55" t="s">
        <v>2174</v>
      </c>
      <c r="AK50" s="55" t="s">
        <v>2422</v>
      </c>
      <c r="AL50" s="55" t="s">
        <v>2497</v>
      </c>
      <c r="AM50" s="55" t="s">
        <v>2574</v>
      </c>
      <c r="AN50" s="55" t="s">
        <v>2644</v>
      </c>
      <c r="AO50" s="55" t="s">
        <v>2422</v>
      </c>
      <c r="AP50" s="55" t="s">
        <v>2380</v>
      </c>
      <c r="AQ50" s="55" t="s">
        <v>2497</v>
      </c>
      <c r="AR50" s="55" t="s">
        <v>2574</v>
      </c>
      <c r="AS50" s="55" t="s">
        <v>2644</v>
      </c>
      <c r="AT50" s="55" t="s">
        <v>1497</v>
      </c>
      <c r="AU50" s="55" t="s">
        <v>4529</v>
      </c>
      <c r="AV50" s="55" t="s">
        <v>4529</v>
      </c>
      <c r="AW50" s="55" t="s">
        <v>4529</v>
      </c>
      <c r="AX50" s="55" t="s">
        <v>4530</v>
      </c>
      <c r="AY50" s="55" t="s">
        <v>4531</v>
      </c>
      <c r="AZ50" s="55" t="s">
        <v>554</v>
      </c>
      <c r="BA50" s="55" t="s">
        <v>554</v>
      </c>
      <c r="BB50" s="268">
        <v>1</v>
      </c>
      <c r="BC50" s="268">
        <v>2</v>
      </c>
      <c r="BD50" s="268">
        <v>0</v>
      </c>
      <c r="BE50" s="268">
        <v>0</v>
      </c>
      <c r="BF50" s="268">
        <v>3</v>
      </c>
      <c r="BG50" s="55" t="s">
        <v>3403</v>
      </c>
      <c r="BH50" s="268">
        <v>4186</v>
      </c>
      <c r="BI50" s="268">
        <v>1</v>
      </c>
      <c r="BJ50" s="268">
        <v>0</v>
      </c>
      <c r="BK50" s="268">
        <v>1</v>
      </c>
      <c r="BL50" s="268">
        <v>13.5</v>
      </c>
      <c r="BM50" s="268">
        <v>14.5</v>
      </c>
      <c r="BN50" s="269">
        <v>6.8965499999999999E-2</v>
      </c>
      <c r="BO50" s="270">
        <v>52668</v>
      </c>
      <c r="BP50" s="55" t="s">
        <v>3590</v>
      </c>
      <c r="BQ50" s="55" t="s">
        <v>3404</v>
      </c>
      <c r="BR50" s="270">
        <v>36685</v>
      </c>
      <c r="BS50" s="270">
        <v>9.0299999999999994</v>
      </c>
      <c r="BT50" s="270">
        <v>9.25</v>
      </c>
      <c r="BU50" s="270">
        <v>9.25</v>
      </c>
      <c r="BV50" s="270">
        <v>682802</v>
      </c>
      <c r="BW50" s="270">
        <v>0</v>
      </c>
      <c r="BX50" s="270">
        <v>510745</v>
      </c>
      <c r="BY50" s="270">
        <v>510745</v>
      </c>
      <c r="BZ50" s="270">
        <v>100613</v>
      </c>
      <c r="CA50" s="270">
        <v>0</v>
      </c>
      <c r="CB50" s="270">
        <v>100613</v>
      </c>
      <c r="CC50" s="270">
        <v>43154</v>
      </c>
      <c r="CD50" s="270">
        <v>0</v>
      </c>
      <c r="CE50" s="270">
        <v>43154</v>
      </c>
      <c r="CF50" s="270">
        <v>28290</v>
      </c>
      <c r="CG50" s="272">
        <v>0</v>
      </c>
      <c r="CH50" s="270">
        <v>337926</v>
      </c>
      <c r="CI50" s="270">
        <v>112449</v>
      </c>
      <c r="CJ50" s="270">
        <v>450375</v>
      </c>
      <c r="CK50" s="270">
        <v>60008</v>
      </c>
      <c r="CL50" s="270">
        <v>8307</v>
      </c>
      <c r="CM50" s="270">
        <v>10271</v>
      </c>
      <c r="CN50" s="270">
        <v>78586</v>
      </c>
      <c r="CO50" s="270">
        <v>180396</v>
      </c>
      <c r="CP50" s="270">
        <v>709357</v>
      </c>
      <c r="CQ50" s="279">
        <v>0</v>
      </c>
      <c r="CR50" s="270">
        <v>0</v>
      </c>
      <c r="CS50" s="270">
        <v>0</v>
      </c>
      <c r="CT50" s="270">
        <v>25206</v>
      </c>
      <c r="CU50" s="270">
        <v>0</v>
      </c>
      <c r="CV50" s="270">
        <v>25206</v>
      </c>
      <c r="CW50" s="270">
        <v>25206</v>
      </c>
      <c r="CX50" s="288">
        <v>152747</v>
      </c>
      <c r="CY50" s="44">
        <v>30134</v>
      </c>
      <c r="CZ50" s="44">
        <v>41160</v>
      </c>
      <c r="DA50" s="44">
        <v>71294</v>
      </c>
      <c r="DB50" s="44">
        <v>14982</v>
      </c>
      <c r="DC50" s="44">
        <v>10148</v>
      </c>
      <c r="DD50" s="44">
        <v>25130</v>
      </c>
      <c r="DE50" s="44">
        <v>3227</v>
      </c>
      <c r="DF50" s="44">
        <v>723</v>
      </c>
      <c r="DG50" s="44">
        <v>3950</v>
      </c>
      <c r="DH50" s="44">
        <v>100374</v>
      </c>
      <c r="DI50" s="55" t="s">
        <v>3403</v>
      </c>
      <c r="DJ50" s="268">
        <v>100374</v>
      </c>
      <c r="DK50" s="268">
        <v>160</v>
      </c>
      <c r="DL50" s="268">
        <v>153</v>
      </c>
      <c r="DM50" s="268">
        <v>5253</v>
      </c>
      <c r="DN50" s="268">
        <v>6117</v>
      </c>
      <c r="DO50" s="268">
        <v>957</v>
      </c>
      <c r="DP50" s="268">
        <v>2</v>
      </c>
      <c r="DQ50" s="268">
        <v>67</v>
      </c>
      <c r="DR50" s="268">
        <v>69</v>
      </c>
      <c r="DS50" s="268">
        <v>0</v>
      </c>
      <c r="DT50" s="268">
        <v>28215</v>
      </c>
      <c r="DU50" s="268">
        <v>8731</v>
      </c>
      <c r="DV50" s="55" t="s">
        <v>3403</v>
      </c>
      <c r="DW50" s="268">
        <v>0</v>
      </c>
      <c r="DX50" s="268">
        <v>36946</v>
      </c>
      <c r="DY50" s="268">
        <v>1920</v>
      </c>
      <c r="DZ50" s="268">
        <v>235</v>
      </c>
      <c r="EA50" s="55" t="s">
        <v>3403</v>
      </c>
      <c r="EB50" s="268">
        <v>0</v>
      </c>
      <c r="EC50" s="268">
        <v>2155</v>
      </c>
      <c r="ED50" s="268">
        <v>563</v>
      </c>
      <c r="EE50" s="55" t="s">
        <v>3403</v>
      </c>
      <c r="EF50" s="268">
        <v>0</v>
      </c>
      <c r="EG50" s="268">
        <v>563</v>
      </c>
      <c r="EH50" s="269">
        <v>4.3732399999999998E-2</v>
      </c>
      <c r="EI50" s="269">
        <v>1.0016999999999999E-3</v>
      </c>
      <c r="EJ50" s="269">
        <v>0.25967119999999999</v>
      </c>
      <c r="EK50" s="269">
        <v>0</v>
      </c>
      <c r="EL50" s="269">
        <v>0.24187710000000001</v>
      </c>
      <c r="EM50" s="269">
        <v>4.5169999999999997E-4</v>
      </c>
      <c r="EN50" s="269">
        <v>0.65712579999999998</v>
      </c>
      <c r="EO50" s="269">
        <v>4.84985E-2</v>
      </c>
      <c r="EP50" s="269">
        <v>0.21676899999999999</v>
      </c>
      <c r="EQ50" s="268">
        <v>3</v>
      </c>
      <c r="ER50" s="281">
        <v>162514</v>
      </c>
      <c r="ES50" s="281">
        <v>35228</v>
      </c>
      <c r="ET50" s="268">
        <v>57741</v>
      </c>
      <c r="EU50" s="268">
        <v>18327</v>
      </c>
      <c r="EV50" s="268">
        <v>76068</v>
      </c>
      <c r="EW50" s="268">
        <v>5818</v>
      </c>
      <c r="EX50" s="268">
        <v>375</v>
      </c>
      <c r="EY50" s="268">
        <v>6193</v>
      </c>
      <c r="EZ50" s="268">
        <v>24190</v>
      </c>
      <c r="FA50" s="268">
        <v>4845</v>
      </c>
      <c r="FB50" s="268">
        <v>29035</v>
      </c>
      <c r="FC50" s="268">
        <v>111296</v>
      </c>
      <c r="FD50" s="271">
        <v>151005</v>
      </c>
      <c r="FE50" s="268">
        <v>2901</v>
      </c>
      <c r="FF50" s="55" t="s">
        <v>3403</v>
      </c>
      <c r="FG50" s="268">
        <v>114197</v>
      </c>
      <c r="FH50" s="281">
        <v>11049</v>
      </c>
      <c r="FI50" s="281">
        <v>31698</v>
      </c>
      <c r="FJ50" s="55" t="s">
        <v>3403</v>
      </c>
      <c r="FK50" s="268">
        <v>42747</v>
      </c>
      <c r="FL50" s="268">
        <v>34</v>
      </c>
      <c r="FM50" s="268">
        <v>5282</v>
      </c>
      <c r="FN50" s="268">
        <v>5316</v>
      </c>
      <c r="FO50" s="268">
        <v>45</v>
      </c>
      <c r="FP50" s="268">
        <v>209</v>
      </c>
      <c r="FQ50" s="268">
        <v>254</v>
      </c>
      <c r="FR50" s="55" t="s">
        <v>3403</v>
      </c>
      <c r="FS50" s="268">
        <v>5570</v>
      </c>
      <c r="FT50" s="268">
        <v>11303</v>
      </c>
      <c r="FU50" s="268">
        <v>133915</v>
      </c>
      <c r="FV50" s="268">
        <v>28599</v>
      </c>
      <c r="FW50" s="55" t="s">
        <v>3403</v>
      </c>
      <c r="FX50" s="55" t="s">
        <v>3403</v>
      </c>
      <c r="FY50" s="55" t="s">
        <v>3403</v>
      </c>
      <c r="FZ50" s="268">
        <v>3</v>
      </c>
      <c r="GA50" s="268">
        <v>22847</v>
      </c>
      <c r="GB50" s="268">
        <v>5141</v>
      </c>
      <c r="GC50" s="268">
        <v>27988</v>
      </c>
      <c r="GD50" s="268">
        <v>127462</v>
      </c>
      <c r="GE50" s="268">
        <v>1</v>
      </c>
      <c r="GF50" s="268">
        <v>0.92598999999999998</v>
      </c>
      <c r="GG50" s="268">
        <v>5.5710000000000003E-2</v>
      </c>
      <c r="GH50" s="268">
        <v>21.213290000000001</v>
      </c>
      <c r="GI50" s="268">
        <v>25.77064</v>
      </c>
      <c r="GJ50" s="268">
        <v>6.3773600000000004</v>
      </c>
      <c r="GK50" s="268">
        <v>280</v>
      </c>
      <c r="GL50" s="268">
        <v>5474</v>
      </c>
      <c r="GM50" s="268">
        <v>6</v>
      </c>
      <c r="GN50" s="268">
        <v>593</v>
      </c>
      <c r="GO50" s="268">
        <v>53</v>
      </c>
      <c r="GP50" s="268">
        <v>0</v>
      </c>
      <c r="GQ50" s="268">
        <v>212</v>
      </c>
      <c r="GR50" s="268">
        <v>6</v>
      </c>
      <c r="GS50" s="268">
        <v>15</v>
      </c>
      <c r="GT50" s="268">
        <v>0</v>
      </c>
      <c r="GU50" s="268">
        <v>286</v>
      </c>
      <c r="GV50" s="268">
        <v>338</v>
      </c>
      <c r="GW50" s="268">
        <v>0</v>
      </c>
      <c r="GX50" s="268">
        <v>338</v>
      </c>
      <c r="GY50" s="268">
        <v>111</v>
      </c>
      <c r="GZ50" s="268">
        <v>0</v>
      </c>
      <c r="HA50" s="268">
        <v>111</v>
      </c>
      <c r="HB50" s="268">
        <v>5025</v>
      </c>
      <c r="HC50" s="268">
        <v>593</v>
      </c>
      <c r="HD50" s="268">
        <v>5618</v>
      </c>
      <c r="HE50" s="268">
        <v>6067</v>
      </c>
      <c r="HF50" s="55" t="s">
        <v>3403</v>
      </c>
      <c r="HG50" s="55" t="s">
        <v>3403</v>
      </c>
      <c r="HH50" s="268">
        <v>44</v>
      </c>
      <c r="HI50" s="268">
        <v>156</v>
      </c>
      <c r="HJ50" s="55" t="s">
        <v>5026</v>
      </c>
      <c r="HK50" s="55" t="s">
        <v>5026</v>
      </c>
      <c r="HL50" s="268">
        <v>21000</v>
      </c>
      <c r="HM50" s="268">
        <v>2</v>
      </c>
      <c r="HN50" s="268">
        <v>15</v>
      </c>
      <c r="HO50" s="268">
        <v>218</v>
      </c>
      <c r="HP50" s="268">
        <v>53</v>
      </c>
      <c r="HQ50" s="268">
        <v>189</v>
      </c>
      <c r="HR50" s="268">
        <v>1187</v>
      </c>
      <c r="HS50" s="268">
        <v>286</v>
      </c>
      <c r="HT50" s="268">
        <v>131</v>
      </c>
      <c r="HU50" s="268">
        <v>15</v>
      </c>
      <c r="HV50" s="268">
        <v>38</v>
      </c>
      <c r="HW50" s="268">
        <v>21680</v>
      </c>
      <c r="HX50" s="268">
        <v>1</v>
      </c>
      <c r="HY50" s="268">
        <v>105360</v>
      </c>
      <c r="HZ50" s="268">
        <v>3600</v>
      </c>
      <c r="IA50" s="55" t="s">
        <v>2046</v>
      </c>
      <c r="IB50" s="55" t="s">
        <v>2247</v>
      </c>
      <c r="IC50" s="55" t="s">
        <v>2359</v>
      </c>
      <c r="ID50" s="55" t="s">
        <v>3588</v>
      </c>
      <c r="IE50" s="55" t="s">
        <v>3589</v>
      </c>
      <c r="IF50" s="55" t="s">
        <v>2247</v>
      </c>
      <c r="IG50" s="55" t="s">
        <v>2359</v>
      </c>
      <c r="IH50" s="55" t="s">
        <v>3588</v>
      </c>
      <c r="II50" s="55" t="s">
        <v>3589</v>
      </c>
      <c r="IJ50" s="55" t="s">
        <v>2174</v>
      </c>
      <c r="IK50" s="55" t="s">
        <v>4814</v>
      </c>
      <c r="IL50" s="55" t="s">
        <v>4815</v>
      </c>
      <c r="IM50" s="55" t="s">
        <v>2422</v>
      </c>
      <c r="IN50" s="55" t="s">
        <v>2644</v>
      </c>
      <c r="IO50" s="268">
        <v>23290</v>
      </c>
      <c r="IP50" s="268">
        <v>14.5</v>
      </c>
      <c r="IQ50" s="55" t="s">
        <v>4816</v>
      </c>
      <c r="IR50" s="268">
        <v>4186</v>
      </c>
      <c r="IS50" s="268">
        <v>156</v>
      </c>
      <c r="IT50" s="55" t="s">
        <v>2134</v>
      </c>
      <c r="IU50" s="55" t="s">
        <v>233</v>
      </c>
      <c r="IV50" s="55" t="s">
        <v>2044</v>
      </c>
      <c r="IW50" s="55" t="s">
        <v>411</v>
      </c>
      <c r="IX50" s="268">
        <v>0</v>
      </c>
      <c r="IY50" s="55" t="s">
        <v>416</v>
      </c>
      <c r="IZ50" s="55" t="s">
        <v>2377</v>
      </c>
      <c r="JA50" s="55" t="s">
        <v>2377</v>
      </c>
      <c r="JB50" s="55" t="s">
        <v>503</v>
      </c>
      <c r="JC50" s="270">
        <v>4.3648999999999996</v>
      </c>
      <c r="JD50" s="270">
        <v>2.7713000000000001</v>
      </c>
      <c r="JE50" s="270">
        <v>0.48355999999999999</v>
      </c>
      <c r="JF50" s="270">
        <v>25.345040000000001</v>
      </c>
      <c r="JG50" s="270">
        <v>16.091719999999999</v>
      </c>
      <c r="JH50" s="270">
        <v>2.8078500000000002</v>
      </c>
      <c r="JI50" s="270">
        <v>5.5652400000000002</v>
      </c>
      <c r="JJ50" s="270">
        <v>3.5334099999999999</v>
      </c>
      <c r="JK50" s="270">
        <v>0.61653999999999998</v>
      </c>
      <c r="JL50" s="270">
        <v>33.7789</v>
      </c>
      <c r="JM50" s="270">
        <v>21.446429999999999</v>
      </c>
      <c r="JN50" s="270">
        <v>3.7421899999999999</v>
      </c>
      <c r="JO50" s="270">
        <v>116.92055000000001</v>
      </c>
      <c r="JP50" s="270">
        <v>74.233559999999997</v>
      </c>
      <c r="JQ50" s="270">
        <v>12.95302</v>
      </c>
      <c r="JR50" s="270">
        <v>20.13617</v>
      </c>
      <c r="JS50" s="270">
        <v>12.78457</v>
      </c>
      <c r="JT50" s="270">
        <v>2.2307800000000002</v>
      </c>
      <c r="JU50" s="268">
        <v>3.58996</v>
      </c>
      <c r="JV50" s="268">
        <v>2.8156599999999998</v>
      </c>
      <c r="JW50" s="268">
        <v>10.218669999999999</v>
      </c>
      <c r="JX50" s="268">
        <v>4.68058</v>
      </c>
      <c r="JY50" s="268">
        <v>0.46389000000000002</v>
      </c>
      <c r="JZ50" s="268">
        <v>0.77819000000000005</v>
      </c>
      <c r="KA50" s="268">
        <v>0.61826000000000003</v>
      </c>
      <c r="KB50" s="268">
        <v>0.13402</v>
      </c>
      <c r="KC50" s="268">
        <v>6.3200000000000001E-3</v>
      </c>
      <c r="KD50" s="268">
        <v>2.8900000000000002E-3</v>
      </c>
      <c r="KE50" s="268">
        <v>0.47891</v>
      </c>
      <c r="KF50" s="268">
        <v>7.4700000000000001E-3</v>
      </c>
      <c r="KG50" s="268">
        <v>0.1241</v>
      </c>
      <c r="KH50" s="268">
        <v>1448</v>
      </c>
      <c r="KI50" s="268">
        <v>21000</v>
      </c>
      <c r="KJ50" s="268">
        <v>21000</v>
      </c>
      <c r="KK50" s="268">
        <v>8790</v>
      </c>
      <c r="KL50" s="268">
        <v>127462</v>
      </c>
      <c r="KM50" s="268">
        <v>127462</v>
      </c>
      <c r="KN50" s="268">
        <v>162514</v>
      </c>
      <c r="KO50" s="268">
        <v>162514</v>
      </c>
      <c r="KP50" s="268">
        <v>1.0639400000000001</v>
      </c>
      <c r="KQ50" s="268">
        <v>11207</v>
      </c>
      <c r="KR50" s="268">
        <v>5.3883999999999999</v>
      </c>
      <c r="KS50" s="270">
        <v>2.2225600000000001</v>
      </c>
      <c r="KT50" s="270">
        <v>11.282439999999999</v>
      </c>
      <c r="KU50" s="270">
        <v>0.95328000000000002</v>
      </c>
      <c r="KV50" s="270">
        <v>0.62492999999999999</v>
      </c>
      <c r="KW50" s="270">
        <v>15.083209999999999</v>
      </c>
      <c r="KX50" s="270">
        <v>9.9488599999999998</v>
      </c>
      <c r="KY50" s="268">
        <v>3.3742100000000002</v>
      </c>
      <c r="KZ50" s="268">
        <v>0</v>
      </c>
      <c r="LA50" s="268">
        <v>3.3800000000000002E-3</v>
      </c>
      <c r="LB50" s="268">
        <v>0.81613999999999998</v>
      </c>
      <c r="LC50" s="268">
        <v>1.5200000000000001E-3</v>
      </c>
      <c r="LD50" s="268">
        <v>3.5729999999999998E-2</v>
      </c>
      <c r="LE50" s="268">
        <v>0.51807999999999998</v>
      </c>
      <c r="LF50" s="268">
        <v>5.4666300000000003</v>
      </c>
      <c r="LG50" s="268">
        <v>2.2172800000000001</v>
      </c>
      <c r="LH50" s="268">
        <v>0.29821999999999999</v>
      </c>
      <c r="LI50" s="268">
        <v>1320</v>
      </c>
      <c r="LJ50" s="268">
        <v>2.4653399999999999</v>
      </c>
      <c r="LK50" s="270">
        <v>3.9849800000000002</v>
      </c>
      <c r="LL50" s="268">
        <v>264</v>
      </c>
      <c r="LM50" s="268">
        <v>238</v>
      </c>
      <c r="LN50" s="270">
        <v>15.66982</v>
      </c>
      <c r="LO50" s="270">
        <v>1.7359800000000001</v>
      </c>
      <c r="LP50" s="270">
        <v>1.32559</v>
      </c>
      <c r="LQ50" s="268">
        <v>0.32030999999999998</v>
      </c>
      <c r="LR50" s="268">
        <v>2.2089999999999999E-2</v>
      </c>
      <c r="LS50" s="268">
        <v>0.48235</v>
      </c>
      <c r="LT50" s="268">
        <v>5</v>
      </c>
      <c r="LU50" s="268">
        <v>2</v>
      </c>
      <c r="LV50" s="268">
        <v>1.2749999999999999</v>
      </c>
      <c r="LW50" s="268">
        <v>3125</v>
      </c>
      <c r="LX50" s="268">
        <v>30.449590000000001</v>
      </c>
      <c r="LY50" s="268">
        <v>2451</v>
      </c>
      <c r="LZ50" s="268">
        <v>5.0167200000000003</v>
      </c>
      <c r="MA50" s="268">
        <v>38.823219999999999</v>
      </c>
      <c r="MB50" s="268">
        <v>0.16475000000000001</v>
      </c>
      <c r="MC50" s="268">
        <v>403</v>
      </c>
      <c r="MD50" s="268">
        <v>0.93989999999999996</v>
      </c>
      <c r="ME50" s="270">
        <v>0.61653999999999998</v>
      </c>
      <c r="MF50" s="268">
        <v>1.1983699999999999</v>
      </c>
      <c r="MG50" s="268">
        <v>9.24695</v>
      </c>
      <c r="MH50" s="268">
        <v>5.8065600000000002</v>
      </c>
      <c r="MI50" s="270">
        <v>5.5652400000000002</v>
      </c>
      <c r="MJ50" s="268">
        <v>26.83333</v>
      </c>
      <c r="MK50" s="270">
        <v>31060</v>
      </c>
      <c r="ML50" s="270">
        <v>23305</v>
      </c>
      <c r="MM50" s="268">
        <v>8.9219999999999994E-2</v>
      </c>
      <c r="MN50" s="268">
        <v>0.69047999999999998</v>
      </c>
      <c r="MO50" s="268">
        <v>0.11376</v>
      </c>
      <c r="MP50" s="268">
        <v>6.1500000000000001E-3</v>
      </c>
      <c r="MQ50" s="268">
        <v>4.7620000000000003E-2</v>
      </c>
      <c r="MR50" s="268">
        <v>7.8499999999999993E-3</v>
      </c>
      <c r="MS50" s="269">
        <v>1</v>
      </c>
      <c r="MT50" s="269">
        <v>6.8965499999999999E-2</v>
      </c>
      <c r="MU50" s="269">
        <v>0.93103449999999999</v>
      </c>
      <c r="MV50" s="269">
        <v>0.2496786</v>
      </c>
      <c r="MW50" s="269">
        <v>0.75032140000000003</v>
      </c>
      <c r="MX50" s="269">
        <v>0.1107848</v>
      </c>
      <c r="MY50" s="269">
        <v>1.17106E-2</v>
      </c>
      <c r="MZ50" s="269">
        <v>0.15852240000000001</v>
      </c>
      <c r="NA50" s="269">
        <v>1.4479300000000001E-2</v>
      </c>
      <c r="NB50" s="269">
        <v>0.25430920000000001</v>
      </c>
      <c r="NC50" s="269">
        <v>8.4594900000000001E-2</v>
      </c>
      <c r="ND50" s="269">
        <v>0.47638350000000002</v>
      </c>
      <c r="NE50" s="269">
        <v>0.63490599999999997</v>
      </c>
      <c r="NF50" s="269">
        <v>6.3201300000000002E-2</v>
      </c>
      <c r="NG50" s="269">
        <v>0.74801329999999999</v>
      </c>
      <c r="NH50" s="269">
        <v>4.1432200000000002E-2</v>
      </c>
      <c r="NI50" s="269">
        <v>0.14735309999999999</v>
      </c>
      <c r="NJ50" s="270">
        <v>7755</v>
      </c>
      <c r="NK50" s="268">
        <v>4.5541700000000001</v>
      </c>
      <c r="NL50" s="268">
        <v>45269</v>
      </c>
      <c r="NM50" s="268">
        <v>45269</v>
      </c>
      <c r="NN50" s="268">
        <v>3122</v>
      </c>
      <c r="NO50" s="269">
        <v>0.76359659999999996</v>
      </c>
      <c r="NP50" s="269">
        <v>0.10570590000000001</v>
      </c>
      <c r="NQ50" s="269">
        <v>0.1306976</v>
      </c>
      <c r="NR50" s="268">
        <v>0.48092000000000001</v>
      </c>
      <c r="NS50" s="268">
        <v>1.4452199999999999</v>
      </c>
      <c r="NT50" s="268">
        <v>0.36083999999999999</v>
      </c>
      <c r="NU50" s="268">
        <v>19</v>
      </c>
      <c r="NV50" s="268">
        <v>2.7082099999999998</v>
      </c>
      <c r="NW50" s="268">
        <v>15</v>
      </c>
      <c r="NX50" s="268">
        <v>2.0679799999999999</v>
      </c>
      <c r="NY50" s="268">
        <v>0.2291</v>
      </c>
      <c r="NZ50" s="268">
        <v>0.23801</v>
      </c>
    </row>
    <row r="51" spans="1:390" ht="15" x14ac:dyDescent="0.25">
      <c r="A51" s="3" t="s">
        <v>2842</v>
      </c>
      <c r="B51" s="55" t="s">
        <v>4621</v>
      </c>
      <c r="C51" s="55" t="s">
        <v>4524</v>
      </c>
      <c r="D51" s="55" t="s">
        <v>4525</v>
      </c>
      <c r="E51" s="55" t="s">
        <v>3414</v>
      </c>
      <c r="F51" s="55" t="s">
        <v>4524</v>
      </c>
      <c r="G51" s="55" t="s">
        <v>2074</v>
      </c>
      <c r="H51" s="55" t="s">
        <v>471</v>
      </c>
      <c r="I51" s="55" t="s">
        <v>416</v>
      </c>
      <c r="J51" s="55" t="s">
        <v>497</v>
      </c>
      <c r="K51" s="55" t="s">
        <v>499</v>
      </c>
      <c r="L51" s="55" t="s">
        <v>4527</v>
      </c>
      <c r="M51" s="55" t="s">
        <v>505</v>
      </c>
      <c r="N51" s="55" t="s">
        <v>2303</v>
      </c>
      <c r="O51" s="268">
        <v>962593</v>
      </c>
      <c r="P51" s="55" t="s">
        <v>503</v>
      </c>
      <c r="Q51" s="268">
        <v>15173</v>
      </c>
      <c r="R51" s="268">
        <v>3195</v>
      </c>
      <c r="S51" s="268">
        <v>54537</v>
      </c>
      <c r="T51" s="268">
        <v>683753</v>
      </c>
      <c r="U51" s="268">
        <v>4263</v>
      </c>
      <c r="V51" s="268">
        <v>513</v>
      </c>
      <c r="W51" s="268">
        <v>4079</v>
      </c>
      <c r="X51" s="268">
        <v>97719</v>
      </c>
      <c r="Y51" s="55" t="s">
        <v>2257</v>
      </c>
      <c r="Z51" s="55" t="s">
        <v>2365</v>
      </c>
      <c r="AA51" s="55" t="s">
        <v>3465</v>
      </c>
      <c r="AB51" s="55" t="s">
        <v>3466</v>
      </c>
      <c r="AC51" s="55" t="s">
        <v>2257</v>
      </c>
      <c r="AD51" s="55" t="s">
        <v>2365</v>
      </c>
      <c r="AE51" s="55" t="s">
        <v>3465</v>
      </c>
      <c r="AF51" s="55" t="s">
        <v>3466</v>
      </c>
      <c r="AG51" s="55" t="s">
        <v>2076</v>
      </c>
      <c r="AH51" s="268">
        <v>3</v>
      </c>
      <c r="AI51" s="55" t="s">
        <v>2135</v>
      </c>
      <c r="AJ51" s="55" t="s">
        <v>2182</v>
      </c>
      <c r="AK51" s="55" t="s">
        <v>2430</v>
      </c>
      <c r="AL51" s="55" t="s">
        <v>2506</v>
      </c>
      <c r="AM51" s="55" t="s">
        <v>2583</v>
      </c>
      <c r="AN51" s="55" t="s">
        <v>2654</v>
      </c>
      <c r="AO51" s="55" t="s">
        <v>4622</v>
      </c>
      <c r="AP51" s="55" t="s">
        <v>4623</v>
      </c>
      <c r="AQ51" s="55" t="s">
        <v>4624</v>
      </c>
      <c r="AR51" s="55" t="s">
        <v>2583</v>
      </c>
      <c r="AS51" s="55" t="s">
        <v>4625</v>
      </c>
      <c r="AT51" s="55" t="s">
        <v>1506</v>
      </c>
      <c r="AU51" s="55" t="s">
        <v>4529</v>
      </c>
      <c r="AV51" s="55" t="s">
        <v>4529</v>
      </c>
      <c r="AW51" s="55" t="s">
        <v>4529</v>
      </c>
      <c r="AX51" s="55" t="s">
        <v>4530</v>
      </c>
      <c r="AY51" s="55" t="s">
        <v>4531</v>
      </c>
      <c r="AZ51" s="55" t="s">
        <v>554</v>
      </c>
      <c r="BA51" s="55" t="s">
        <v>554</v>
      </c>
      <c r="BB51" s="268">
        <v>1</v>
      </c>
      <c r="BC51" s="268">
        <v>19</v>
      </c>
      <c r="BD51" s="268">
        <v>0</v>
      </c>
      <c r="BE51" s="268">
        <v>0</v>
      </c>
      <c r="BF51" s="268">
        <v>20</v>
      </c>
      <c r="BG51" s="55" t="s">
        <v>3403</v>
      </c>
      <c r="BH51" s="268">
        <v>49752</v>
      </c>
      <c r="BI51" s="268">
        <v>107</v>
      </c>
      <c r="BJ51" s="268">
        <v>0</v>
      </c>
      <c r="BK51" s="268">
        <v>107</v>
      </c>
      <c r="BL51" s="268">
        <v>256.5</v>
      </c>
      <c r="BM51" s="268">
        <v>363.5</v>
      </c>
      <c r="BN51" s="269">
        <v>0.29436040000000002</v>
      </c>
      <c r="BO51" s="270">
        <v>143640</v>
      </c>
      <c r="BP51" s="55" t="s">
        <v>2782</v>
      </c>
      <c r="BQ51" s="55" t="s">
        <v>3412</v>
      </c>
      <c r="BR51" s="270">
        <v>41160</v>
      </c>
      <c r="BS51" s="270">
        <v>10.4</v>
      </c>
      <c r="BT51" s="270">
        <v>11.84</v>
      </c>
      <c r="BU51" s="270">
        <v>14.38</v>
      </c>
      <c r="BV51" s="270">
        <v>33428798</v>
      </c>
      <c r="BW51" s="270">
        <v>2500</v>
      </c>
      <c r="BX51" s="270">
        <v>26872941</v>
      </c>
      <c r="BY51" s="270">
        <v>26875441</v>
      </c>
      <c r="BZ51" s="270">
        <v>547223</v>
      </c>
      <c r="CA51" s="270">
        <v>2000</v>
      </c>
      <c r="CB51" s="270">
        <v>549223</v>
      </c>
      <c r="CC51" s="270">
        <v>25000</v>
      </c>
      <c r="CD51" s="270">
        <v>45680</v>
      </c>
      <c r="CE51" s="270">
        <v>70680</v>
      </c>
      <c r="CF51" s="270">
        <v>5933454</v>
      </c>
      <c r="CG51" s="272">
        <v>0.12399979999999999</v>
      </c>
      <c r="CH51" s="270">
        <v>14529705</v>
      </c>
      <c r="CI51" s="270">
        <v>5829568</v>
      </c>
      <c r="CJ51" s="270">
        <v>20359273</v>
      </c>
      <c r="CK51" s="270">
        <v>2110000</v>
      </c>
      <c r="CL51" s="270">
        <v>415000</v>
      </c>
      <c r="CM51" s="270">
        <v>491664</v>
      </c>
      <c r="CN51" s="270">
        <v>3016664</v>
      </c>
      <c r="CO51" s="270">
        <v>6117518</v>
      </c>
      <c r="CP51" s="270">
        <v>29493455</v>
      </c>
      <c r="CQ51" s="279">
        <v>4145163</v>
      </c>
      <c r="CR51" s="270">
        <v>492714</v>
      </c>
      <c r="CS51" s="270">
        <v>0</v>
      </c>
      <c r="CT51" s="270">
        <v>0</v>
      </c>
      <c r="CU51" s="270">
        <v>0</v>
      </c>
      <c r="CV51" s="270">
        <v>492714</v>
      </c>
      <c r="CW51" s="270">
        <v>492714</v>
      </c>
      <c r="CX51" s="288">
        <v>6593193</v>
      </c>
      <c r="CY51" s="44">
        <v>206676</v>
      </c>
      <c r="CZ51" s="44">
        <v>295484</v>
      </c>
      <c r="DA51" s="44">
        <v>502160</v>
      </c>
      <c r="DB51" s="44">
        <v>302470</v>
      </c>
      <c r="DC51" s="44">
        <v>121981</v>
      </c>
      <c r="DD51" s="44">
        <v>424451</v>
      </c>
      <c r="DE51" s="291" t="s">
        <v>3403</v>
      </c>
      <c r="DF51" s="291" t="s">
        <v>3403</v>
      </c>
      <c r="DG51" s="291" t="s">
        <v>3403</v>
      </c>
      <c r="DH51" s="44">
        <v>926611</v>
      </c>
      <c r="DI51" s="55" t="s">
        <v>3403</v>
      </c>
      <c r="DJ51" s="268">
        <v>926611</v>
      </c>
      <c r="DK51" s="268">
        <v>29394</v>
      </c>
      <c r="DL51" s="268">
        <v>1475</v>
      </c>
      <c r="DM51" s="268">
        <v>66512</v>
      </c>
      <c r="DN51" s="268">
        <v>33487</v>
      </c>
      <c r="DO51" s="268">
        <v>76409</v>
      </c>
      <c r="DP51" s="268">
        <v>19</v>
      </c>
      <c r="DQ51" s="268">
        <v>67</v>
      </c>
      <c r="DR51" s="268">
        <v>86</v>
      </c>
      <c r="DS51" s="268">
        <v>367</v>
      </c>
      <c r="DT51" s="268">
        <v>28215</v>
      </c>
      <c r="DU51" s="55" t="s">
        <v>3403</v>
      </c>
      <c r="DV51" s="55" t="s">
        <v>3403</v>
      </c>
      <c r="DW51" s="268">
        <v>46898</v>
      </c>
      <c r="DX51" s="268">
        <v>75113</v>
      </c>
      <c r="DY51" s="268">
        <v>1920</v>
      </c>
      <c r="DZ51" s="55" t="s">
        <v>3403</v>
      </c>
      <c r="EA51" s="55" t="s">
        <v>3403</v>
      </c>
      <c r="EB51" s="268">
        <v>5374394</v>
      </c>
      <c r="EC51" s="268">
        <v>5376314</v>
      </c>
      <c r="ED51" s="268">
        <v>563</v>
      </c>
      <c r="EE51" s="55" t="s">
        <v>3403</v>
      </c>
      <c r="EF51" s="268">
        <v>6862</v>
      </c>
      <c r="EG51" s="268">
        <v>7425</v>
      </c>
      <c r="EH51" s="269">
        <v>6.2052000000000001E-3</v>
      </c>
      <c r="EI51" s="269">
        <v>2.2369999999999999E-4</v>
      </c>
      <c r="EJ51" s="269">
        <v>0.82800839999999998</v>
      </c>
      <c r="EK51" s="269">
        <v>0</v>
      </c>
      <c r="EL51" s="269">
        <v>1.13925E-2</v>
      </c>
      <c r="EM51" s="269">
        <v>1.2999999999999999E-5</v>
      </c>
      <c r="EN51" s="269">
        <v>0.14054059999999999</v>
      </c>
      <c r="EO51" s="269">
        <v>0.82552199999999998</v>
      </c>
      <c r="EP51" s="269">
        <v>0.45125379999999998</v>
      </c>
      <c r="EQ51" s="268">
        <v>79</v>
      </c>
      <c r="ER51" s="281">
        <v>5743699</v>
      </c>
      <c r="ES51" s="281">
        <v>2591866</v>
      </c>
      <c r="ET51" s="268">
        <v>1088555</v>
      </c>
      <c r="EU51" s="268">
        <v>790468</v>
      </c>
      <c r="EV51" s="268">
        <v>1879023</v>
      </c>
      <c r="EW51" s="55" t="s">
        <v>3403</v>
      </c>
      <c r="EX51" s="55" t="s">
        <v>3403</v>
      </c>
      <c r="EY51" s="55" t="s">
        <v>3403</v>
      </c>
      <c r="EZ51" s="268">
        <v>2128391</v>
      </c>
      <c r="FA51" s="268">
        <v>463475</v>
      </c>
      <c r="FB51" s="268">
        <v>2591866</v>
      </c>
      <c r="FC51" s="268">
        <v>4470889</v>
      </c>
      <c r="FD51" s="271">
        <v>5630538</v>
      </c>
      <c r="FE51" s="55" t="s">
        <v>3403</v>
      </c>
      <c r="FF51" s="55" t="s">
        <v>3403</v>
      </c>
      <c r="FG51" s="268">
        <v>4470889</v>
      </c>
      <c r="FH51" s="281">
        <v>459821</v>
      </c>
      <c r="FI51" s="281">
        <v>607744</v>
      </c>
      <c r="FJ51" s="55" t="s">
        <v>3403</v>
      </c>
      <c r="FK51" s="268">
        <v>1067565</v>
      </c>
      <c r="FL51" s="268">
        <v>10001</v>
      </c>
      <c r="FM51" s="268">
        <v>103160</v>
      </c>
      <c r="FN51" s="268">
        <v>113161</v>
      </c>
      <c r="FO51" s="268">
        <v>1885</v>
      </c>
      <c r="FP51" s="268">
        <v>90199</v>
      </c>
      <c r="FQ51" s="268">
        <v>92084</v>
      </c>
      <c r="FR51" s="268">
        <v>7547</v>
      </c>
      <c r="FS51" s="268">
        <v>212792</v>
      </c>
      <c r="FT51" s="268">
        <v>551905</v>
      </c>
      <c r="FU51" s="268">
        <v>245542</v>
      </c>
      <c r="FV51" s="268">
        <v>5282095</v>
      </c>
      <c r="FW51" s="55" t="s">
        <v>3403</v>
      </c>
      <c r="FX51" s="268">
        <v>216062</v>
      </c>
      <c r="FY51" s="268">
        <v>4183</v>
      </c>
      <c r="FZ51" s="268">
        <v>1</v>
      </c>
      <c r="GA51" s="268">
        <v>694839</v>
      </c>
      <c r="GB51" s="268">
        <v>165423</v>
      </c>
      <c r="GC51" s="268">
        <v>860262</v>
      </c>
      <c r="GD51" s="268">
        <v>3044024</v>
      </c>
      <c r="GE51" s="268">
        <v>3</v>
      </c>
      <c r="GF51" s="268">
        <v>0.82343</v>
      </c>
      <c r="GG51" s="268">
        <v>0.10299</v>
      </c>
      <c r="GH51" s="268">
        <v>31.04785</v>
      </c>
      <c r="GI51" s="268">
        <v>38.97025</v>
      </c>
      <c r="GJ51" s="268">
        <v>14.247490000000001</v>
      </c>
      <c r="GK51" s="268">
        <v>9122</v>
      </c>
      <c r="GL51" s="268">
        <v>278855</v>
      </c>
      <c r="GM51" s="268">
        <v>1536</v>
      </c>
      <c r="GN51" s="268">
        <v>52053</v>
      </c>
      <c r="GO51" s="268">
        <v>2034</v>
      </c>
      <c r="GP51" s="268">
        <v>358</v>
      </c>
      <c r="GQ51" s="268">
        <v>5870</v>
      </c>
      <c r="GR51" s="268">
        <v>1122</v>
      </c>
      <c r="GS51" s="268">
        <v>1218</v>
      </c>
      <c r="GT51" s="268">
        <v>56</v>
      </c>
      <c r="GU51" s="268">
        <v>10658</v>
      </c>
      <c r="GV51" s="268">
        <v>30266</v>
      </c>
      <c r="GW51" s="268">
        <v>3814</v>
      </c>
      <c r="GX51" s="268">
        <v>34080</v>
      </c>
      <c r="GY51" s="268">
        <v>17614</v>
      </c>
      <c r="GZ51" s="268">
        <v>6734</v>
      </c>
      <c r="HA51" s="268">
        <v>24348</v>
      </c>
      <c r="HB51" s="268">
        <v>230975</v>
      </c>
      <c r="HC51" s="268">
        <v>41505</v>
      </c>
      <c r="HD51" s="268">
        <v>272480</v>
      </c>
      <c r="HE51" s="268">
        <v>330908</v>
      </c>
      <c r="HF51" s="268">
        <v>147</v>
      </c>
      <c r="HG51" s="268">
        <v>2341</v>
      </c>
      <c r="HH51" s="268">
        <v>1356</v>
      </c>
      <c r="HI51" s="268">
        <v>6544</v>
      </c>
      <c r="HJ51" s="55" t="s">
        <v>5026</v>
      </c>
      <c r="HK51" s="268">
        <v>90979</v>
      </c>
      <c r="HL51" s="268">
        <v>887837</v>
      </c>
      <c r="HM51" s="268">
        <v>3</v>
      </c>
      <c r="HN51" s="268">
        <v>1274</v>
      </c>
      <c r="HO51" s="268">
        <v>6992</v>
      </c>
      <c r="HP51" s="268">
        <v>2392</v>
      </c>
      <c r="HQ51" s="55" t="s">
        <v>3403</v>
      </c>
      <c r="HR51" s="55" t="s">
        <v>3403</v>
      </c>
      <c r="HS51" s="268">
        <v>9787</v>
      </c>
      <c r="HT51" s="268">
        <v>8297</v>
      </c>
      <c r="HU51" s="268">
        <v>398</v>
      </c>
      <c r="HV51" s="268">
        <v>902</v>
      </c>
      <c r="HW51" s="268">
        <v>856596</v>
      </c>
      <c r="HX51" s="268">
        <v>1</v>
      </c>
      <c r="HY51" s="268">
        <v>29864351</v>
      </c>
      <c r="HZ51" s="268">
        <v>251384</v>
      </c>
      <c r="IA51" s="55" t="s">
        <v>2076</v>
      </c>
      <c r="IB51" s="55" t="s">
        <v>2257</v>
      </c>
      <c r="IC51" s="55" t="s">
        <v>2365</v>
      </c>
      <c r="ID51" s="55" t="s">
        <v>3465</v>
      </c>
      <c r="IE51" s="55" t="s">
        <v>3466</v>
      </c>
      <c r="IF51" s="55" t="s">
        <v>2257</v>
      </c>
      <c r="IG51" s="55" t="s">
        <v>2365</v>
      </c>
      <c r="IH51" s="55" t="s">
        <v>3465</v>
      </c>
      <c r="II51" s="55" t="s">
        <v>3466</v>
      </c>
      <c r="IJ51" s="55" t="s">
        <v>2182</v>
      </c>
      <c r="IK51" s="55" t="s">
        <v>4626</v>
      </c>
      <c r="IL51" s="55" t="s">
        <v>3403</v>
      </c>
      <c r="IM51" s="55" t="s">
        <v>525</v>
      </c>
      <c r="IN51" s="55" t="s">
        <v>550</v>
      </c>
      <c r="IO51" s="268">
        <v>515587</v>
      </c>
      <c r="IP51" s="268">
        <v>365.52</v>
      </c>
      <c r="IQ51" s="55" t="s">
        <v>4627</v>
      </c>
      <c r="IR51" s="268">
        <v>49752</v>
      </c>
      <c r="IS51" s="268">
        <v>1040</v>
      </c>
      <c r="IT51" s="55" t="s">
        <v>2134</v>
      </c>
      <c r="IU51" s="55" t="s">
        <v>281</v>
      </c>
      <c r="IV51" s="55" t="s">
        <v>2074</v>
      </c>
      <c r="IW51" s="55" t="s">
        <v>411</v>
      </c>
      <c r="IX51" s="268">
        <v>0</v>
      </c>
      <c r="IY51" s="55" t="s">
        <v>415</v>
      </c>
      <c r="IZ51" s="55" t="s">
        <v>2378</v>
      </c>
      <c r="JA51" s="55" t="s">
        <v>2378</v>
      </c>
      <c r="JB51" s="55" t="s">
        <v>503</v>
      </c>
      <c r="JC51" s="270">
        <v>5.1349200000000002</v>
      </c>
      <c r="JD51" s="270">
        <v>3.5446300000000002</v>
      </c>
      <c r="JE51" s="270">
        <v>0.52520999999999995</v>
      </c>
      <c r="JF51" s="270">
        <v>34.284269999999999</v>
      </c>
      <c r="JG51" s="270">
        <v>23.666360000000001</v>
      </c>
      <c r="JH51" s="270">
        <v>3.5066799999999998</v>
      </c>
      <c r="JI51" s="270">
        <v>9.6889699999999994</v>
      </c>
      <c r="JJ51" s="270">
        <v>6.6882799999999998</v>
      </c>
      <c r="JK51" s="270">
        <v>0.99100999999999995</v>
      </c>
      <c r="JL51" s="270">
        <v>33.219450000000002</v>
      </c>
      <c r="JM51" s="270">
        <v>22.931319999999999</v>
      </c>
      <c r="JN51" s="270">
        <v>3.39777</v>
      </c>
      <c r="JO51" s="270">
        <v>89.128870000000006</v>
      </c>
      <c r="JP51" s="270">
        <v>61.525480000000002</v>
      </c>
      <c r="JQ51" s="270">
        <v>9.11632</v>
      </c>
      <c r="JR51" s="270">
        <v>11.379239999999999</v>
      </c>
      <c r="JS51" s="270">
        <v>7.8550599999999999</v>
      </c>
      <c r="JT51" s="270">
        <v>1.1638999999999999</v>
      </c>
      <c r="JU51" s="268">
        <v>5.9668999999999999</v>
      </c>
      <c r="JV51" s="268">
        <v>3.1623199999999998</v>
      </c>
      <c r="JW51" s="268">
        <v>11.37677</v>
      </c>
      <c r="JX51" s="268">
        <v>9.6447400000000005</v>
      </c>
      <c r="JY51" s="268">
        <v>0.92234000000000005</v>
      </c>
      <c r="JZ51" s="268">
        <v>2.69259</v>
      </c>
      <c r="KA51" s="268">
        <v>0.89368999999999998</v>
      </c>
      <c r="KB51" s="268">
        <v>0.34377000000000002</v>
      </c>
      <c r="KC51" s="268">
        <v>1.017E-2</v>
      </c>
      <c r="KD51" s="268">
        <v>8.6199999999999992E-3</v>
      </c>
      <c r="KE51" s="268">
        <v>0.88988</v>
      </c>
      <c r="KF51" s="268">
        <v>3.5400000000000001E-2</v>
      </c>
      <c r="KG51" s="268">
        <v>0.28306999999999999</v>
      </c>
      <c r="KH51" s="268">
        <v>2442</v>
      </c>
      <c r="KI51" s="268">
        <v>8297</v>
      </c>
      <c r="KJ51" s="268">
        <v>8297</v>
      </c>
      <c r="KK51" s="268">
        <v>8374</v>
      </c>
      <c r="KL51" s="268">
        <v>28448</v>
      </c>
      <c r="KM51" s="268">
        <v>28448</v>
      </c>
      <c r="KN51" s="268">
        <v>53679</v>
      </c>
      <c r="KO51" s="268">
        <v>53679</v>
      </c>
      <c r="KP51" s="268">
        <v>0.87116000000000005</v>
      </c>
      <c r="KQ51" s="268">
        <v>15801</v>
      </c>
      <c r="KR51" s="268">
        <v>7.5966800000000001</v>
      </c>
      <c r="KS51" s="270">
        <v>0.57057000000000002</v>
      </c>
      <c r="KT51" s="270">
        <v>27.919840000000001</v>
      </c>
      <c r="KU51" s="270">
        <v>7.3429999999999995E-2</v>
      </c>
      <c r="KV51" s="270">
        <v>6.1640300000000003</v>
      </c>
      <c r="KW51" s="270">
        <v>34.72786</v>
      </c>
      <c r="KX51" s="270">
        <v>21.150449999999999</v>
      </c>
      <c r="KY51" s="268">
        <v>6.8494099999999998</v>
      </c>
      <c r="KZ51" s="268">
        <v>0</v>
      </c>
      <c r="LA51" s="268">
        <v>1.5299999999999999E-3</v>
      </c>
      <c r="LB51" s="268">
        <v>7.8030000000000002E-2</v>
      </c>
      <c r="LC51" s="268">
        <v>9.0000000000000006E-5</v>
      </c>
      <c r="LD51" s="268">
        <v>0.12438</v>
      </c>
      <c r="LE51" s="268">
        <v>0.42254999999999998</v>
      </c>
      <c r="LF51" s="268">
        <v>1.7145900000000001</v>
      </c>
      <c r="LG51" s="268">
        <v>0.96262000000000003</v>
      </c>
      <c r="LH51" s="268">
        <v>0.26646999999999998</v>
      </c>
      <c r="LI51" s="268">
        <v>87</v>
      </c>
      <c r="LJ51" s="268">
        <v>9.9970000000000003E-2</v>
      </c>
      <c r="LK51" s="270">
        <v>6.3552499999999998</v>
      </c>
      <c r="LL51" s="268">
        <v>6326</v>
      </c>
      <c r="LM51" s="268">
        <v>47</v>
      </c>
      <c r="LN51" s="270">
        <v>30.639589999999998</v>
      </c>
      <c r="LO51" s="270">
        <v>3.1338900000000001</v>
      </c>
      <c r="LP51" s="270">
        <v>2.1920000000000002</v>
      </c>
      <c r="LQ51" s="268">
        <v>0.37763000000000002</v>
      </c>
      <c r="LR51" s="268">
        <v>0.11115999999999999</v>
      </c>
      <c r="LS51" s="268">
        <v>0.29815999999999998</v>
      </c>
      <c r="LT51" s="268">
        <v>188</v>
      </c>
      <c r="LU51" s="268">
        <v>159</v>
      </c>
      <c r="LV51" s="268">
        <v>1.8868799999999999</v>
      </c>
      <c r="LW51" s="268">
        <v>110455</v>
      </c>
      <c r="LX51" s="268">
        <v>61.183950000000003</v>
      </c>
      <c r="LY51" s="268">
        <v>58538</v>
      </c>
      <c r="LZ51" s="268">
        <v>17.84525</v>
      </c>
      <c r="MA51" s="268">
        <v>115.4466</v>
      </c>
      <c r="MB51" s="268">
        <v>0.29166999999999998</v>
      </c>
      <c r="MC51" s="268">
        <v>17073</v>
      </c>
      <c r="MD51" s="268">
        <v>1.1478999999999999</v>
      </c>
      <c r="ME51" s="270">
        <v>0.99100999999999995</v>
      </c>
      <c r="MF51" s="268">
        <v>2.16595</v>
      </c>
      <c r="MG51" s="268">
        <v>5.1685400000000001</v>
      </c>
      <c r="MH51" s="268">
        <v>6.6766899999999998</v>
      </c>
      <c r="MI51" s="270">
        <v>9.6889699999999994</v>
      </c>
      <c r="MJ51" s="268">
        <v>47.838459999999998</v>
      </c>
      <c r="MK51" s="270">
        <v>56009</v>
      </c>
      <c r="ML51" s="270">
        <v>39971</v>
      </c>
      <c r="MM51" s="268">
        <v>6.3289999999999999E-2</v>
      </c>
      <c r="MN51" s="268">
        <v>0.40942000000000001</v>
      </c>
      <c r="MO51" s="268">
        <v>0.11941</v>
      </c>
      <c r="MP51" s="268">
        <v>1.8630000000000001E-2</v>
      </c>
      <c r="MQ51" s="268">
        <v>0.12052</v>
      </c>
      <c r="MR51" s="268">
        <v>3.5150000000000001E-2</v>
      </c>
      <c r="MS51" s="269">
        <v>1</v>
      </c>
      <c r="MT51" s="269">
        <v>0.29436040000000002</v>
      </c>
      <c r="MU51" s="269">
        <v>0.70563960000000003</v>
      </c>
      <c r="MV51" s="269">
        <v>0.2863348</v>
      </c>
      <c r="MW51" s="269">
        <v>0.7136652</v>
      </c>
      <c r="MX51" s="269">
        <v>0.1022825</v>
      </c>
      <c r="MY51" s="269">
        <v>1.4070900000000001E-2</v>
      </c>
      <c r="MZ51" s="269">
        <v>0.19765630000000001</v>
      </c>
      <c r="NA51" s="269">
        <v>1.6670299999999999E-2</v>
      </c>
      <c r="NB51" s="269">
        <v>0.20741950000000001</v>
      </c>
      <c r="NC51" s="269">
        <v>7.1541300000000002E-2</v>
      </c>
      <c r="ND51" s="269">
        <v>0.49264170000000002</v>
      </c>
      <c r="NE51" s="269">
        <v>0.69029799999999997</v>
      </c>
      <c r="NF51" s="269">
        <v>2.1142999999999999E-3</v>
      </c>
      <c r="NG51" s="269">
        <v>0.80396069999999997</v>
      </c>
      <c r="NH51" s="269">
        <v>0.17749529999999999</v>
      </c>
      <c r="NI51" s="269">
        <v>1.6429599999999999E-2</v>
      </c>
      <c r="NJ51" s="270">
        <v>16037</v>
      </c>
      <c r="NK51" s="268">
        <v>3.5384799999999998</v>
      </c>
      <c r="NL51" s="268">
        <v>8996</v>
      </c>
      <c r="NM51" s="268">
        <v>8996</v>
      </c>
      <c r="NN51" s="268">
        <v>2648</v>
      </c>
      <c r="NO51" s="269">
        <v>0.69944810000000002</v>
      </c>
      <c r="NP51" s="269">
        <v>0.1375692</v>
      </c>
      <c r="NQ51" s="269">
        <v>0.16298270000000001</v>
      </c>
      <c r="NR51" s="268">
        <v>0.39530999999999999</v>
      </c>
      <c r="NS51" s="268">
        <v>0.98526999999999998</v>
      </c>
      <c r="NT51" s="268">
        <v>0.28211999999999998</v>
      </c>
      <c r="NU51" s="268">
        <v>13</v>
      </c>
      <c r="NV51" s="268">
        <v>2.7221299999999999</v>
      </c>
      <c r="NW51" s="268">
        <v>11</v>
      </c>
      <c r="NX51" s="268">
        <v>1.9039900000000001</v>
      </c>
      <c r="NY51" s="268">
        <v>0.19474</v>
      </c>
      <c r="NZ51" s="268">
        <v>0.17182</v>
      </c>
    </row>
    <row r="52" spans="1:390" ht="15" x14ac:dyDescent="0.25">
      <c r="A52" s="3" t="s">
        <v>2843</v>
      </c>
      <c r="B52" s="55" t="s">
        <v>4817</v>
      </c>
      <c r="C52" s="55" t="s">
        <v>4524</v>
      </c>
      <c r="D52" s="55" t="s">
        <v>4525</v>
      </c>
      <c r="E52" s="55" t="s">
        <v>3414</v>
      </c>
      <c r="F52" s="55" t="s">
        <v>4524</v>
      </c>
      <c r="G52" s="55" t="s">
        <v>2047</v>
      </c>
      <c r="H52" s="55" t="s">
        <v>462</v>
      </c>
      <c r="I52" s="55" t="s">
        <v>416</v>
      </c>
      <c r="J52" s="55" t="s">
        <v>496</v>
      </c>
      <c r="K52" s="55" t="s">
        <v>501</v>
      </c>
      <c r="L52" s="55" t="s">
        <v>4527</v>
      </c>
      <c r="M52" s="55" t="s">
        <v>509</v>
      </c>
      <c r="N52" s="55" t="s">
        <v>2303</v>
      </c>
      <c r="O52" s="268">
        <v>34209</v>
      </c>
      <c r="P52" s="55" t="s">
        <v>503</v>
      </c>
      <c r="Q52" s="268">
        <v>712</v>
      </c>
      <c r="R52" s="268">
        <v>60</v>
      </c>
      <c r="S52" s="268">
        <v>2952</v>
      </c>
      <c r="T52" s="268">
        <v>62372</v>
      </c>
      <c r="U52" s="268">
        <v>78</v>
      </c>
      <c r="V52" s="268">
        <v>16</v>
      </c>
      <c r="W52" s="268">
        <v>252</v>
      </c>
      <c r="X52" s="268">
        <v>7254</v>
      </c>
      <c r="Y52" s="55" t="s">
        <v>2248</v>
      </c>
      <c r="Z52" s="55" t="s">
        <v>2360</v>
      </c>
      <c r="AA52" s="55" t="s">
        <v>3591</v>
      </c>
      <c r="AB52" s="55" t="s">
        <v>3592</v>
      </c>
      <c r="AC52" s="55" t="s">
        <v>2248</v>
      </c>
      <c r="AD52" s="55" t="s">
        <v>2360</v>
      </c>
      <c r="AE52" s="55" t="s">
        <v>3591</v>
      </c>
      <c r="AF52" s="55" t="s">
        <v>3592</v>
      </c>
      <c r="AG52" s="55" t="s">
        <v>2049</v>
      </c>
      <c r="AH52" s="268">
        <v>3</v>
      </c>
      <c r="AI52" s="55" t="s">
        <v>2929</v>
      </c>
      <c r="AJ52" s="55" t="s">
        <v>2171</v>
      </c>
      <c r="AK52" s="55" t="s">
        <v>2423</v>
      </c>
      <c r="AL52" s="55" t="s">
        <v>2498</v>
      </c>
      <c r="AM52" s="55" t="s">
        <v>2575</v>
      </c>
      <c r="AN52" s="55" t="s">
        <v>2645</v>
      </c>
      <c r="AO52" s="55" t="s">
        <v>4818</v>
      </c>
      <c r="AP52" s="55" t="s">
        <v>2698</v>
      </c>
      <c r="AQ52" s="55" t="s">
        <v>2718</v>
      </c>
      <c r="AR52" s="55" t="s">
        <v>2724</v>
      </c>
      <c r="AS52" s="55" t="s">
        <v>2737</v>
      </c>
      <c r="AT52" s="55" t="s">
        <v>1498</v>
      </c>
      <c r="AU52" s="55" t="s">
        <v>4529</v>
      </c>
      <c r="AV52" s="55" t="s">
        <v>4529</v>
      </c>
      <c r="AW52" s="55" t="s">
        <v>4529</v>
      </c>
      <c r="AX52" s="55" t="s">
        <v>4530</v>
      </c>
      <c r="AY52" s="55" t="s">
        <v>4531</v>
      </c>
      <c r="AZ52" s="55" t="s">
        <v>554</v>
      </c>
      <c r="BA52" s="55" t="s">
        <v>554</v>
      </c>
      <c r="BB52" s="268">
        <v>1</v>
      </c>
      <c r="BC52" s="268">
        <v>0</v>
      </c>
      <c r="BD52" s="268">
        <v>0</v>
      </c>
      <c r="BE52" s="268">
        <v>1</v>
      </c>
      <c r="BF52" s="268">
        <v>2</v>
      </c>
      <c r="BG52" s="55" t="s">
        <v>3403</v>
      </c>
      <c r="BH52" s="268">
        <v>3054</v>
      </c>
      <c r="BI52" s="268">
        <v>7</v>
      </c>
      <c r="BJ52" s="268">
        <v>1</v>
      </c>
      <c r="BK52" s="268">
        <v>8</v>
      </c>
      <c r="BL52" s="268">
        <v>18.25</v>
      </c>
      <c r="BM52" s="268">
        <v>26.25</v>
      </c>
      <c r="BN52" s="269">
        <v>0.26666669999999998</v>
      </c>
      <c r="BO52" s="270">
        <v>87722</v>
      </c>
      <c r="BP52" s="55" t="s">
        <v>3593</v>
      </c>
      <c r="BQ52" s="55" t="s">
        <v>3482</v>
      </c>
      <c r="BR52" s="270">
        <v>39650</v>
      </c>
      <c r="BS52" s="270">
        <v>12.48</v>
      </c>
      <c r="BT52" s="270">
        <v>13.76</v>
      </c>
      <c r="BU52" s="270">
        <v>16.73</v>
      </c>
      <c r="BV52" s="270">
        <v>1871573</v>
      </c>
      <c r="BW52" s="270">
        <v>505328</v>
      </c>
      <c r="BX52" s="270">
        <v>1265000</v>
      </c>
      <c r="BY52" s="270">
        <v>1770328</v>
      </c>
      <c r="BZ52" s="270">
        <v>21613</v>
      </c>
      <c r="CA52" s="270">
        <v>0</v>
      </c>
      <c r="CB52" s="270">
        <v>21613</v>
      </c>
      <c r="CC52" s="270">
        <v>0</v>
      </c>
      <c r="CD52" s="270">
        <v>0</v>
      </c>
      <c r="CE52" s="270">
        <v>0</v>
      </c>
      <c r="CF52" s="270">
        <v>79632</v>
      </c>
      <c r="CG52" s="272">
        <v>0</v>
      </c>
      <c r="CH52" s="270">
        <v>926378</v>
      </c>
      <c r="CI52" s="270">
        <v>346723</v>
      </c>
      <c r="CJ52" s="270">
        <v>1273101</v>
      </c>
      <c r="CK52" s="270">
        <v>200989</v>
      </c>
      <c r="CL52" s="270">
        <v>0</v>
      </c>
      <c r="CM52" s="270">
        <v>95618</v>
      </c>
      <c r="CN52" s="270">
        <v>296607</v>
      </c>
      <c r="CO52" s="270">
        <v>301866</v>
      </c>
      <c r="CP52" s="270">
        <v>1871574</v>
      </c>
      <c r="CQ52" s="279">
        <v>0</v>
      </c>
      <c r="CR52" s="270">
        <v>0</v>
      </c>
      <c r="CS52" s="270">
        <v>0</v>
      </c>
      <c r="CT52" s="270">
        <v>0</v>
      </c>
      <c r="CU52" s="270">
        <v>0</v>
      </c>
      <c r="CV52" s="270">
        <v>0</v>
      </c>
      <c r="CW52" s="270">
        <v>0</v>
      </c>
      <c r="CX52" s="288">
        <v>187339</v>
      </c>
      <c r="CY52" s="44">
        <v>24194</v>
      </c>
      <c r="CZ52" s="44">
        <v>36958</v>
      </c>
      <c r="DA52" s="44">
        <v>61152</v>
      </c>
      <c r="DB52" s="44">
        <v>24630</v>
      </c>
      <c r="DC52" s="44">
        <v>18645</v>
      </c>
      <c r="DD52" s="44">
        <v>43275</v>
      </c>
      <c r="DE52" s="44">
        <v>7446</v>
      </c>
      <c r="DF52" s="44">
        <v>2095</v>
      </c>
      <c r="DG52" s="44">
        <v>9541</v>
      </c>
      <c r="DH52" s="44">
        <v>113968</v>
      </c>
      <c r="DI52" s="55" t="s">
        <v>3403</v>
      </c>
      <c r="DJ52" s="268">
        <v>113968</v>
      </c>
      <c r="DK52" s="268">
        <v>5</v>
      </c>
      <c r="DL52" s="268">
        <v>194</v>
      </c>
      <c r="DM52" s="268">
        <v>6401</v>
      </c>
      <c r="DN52" s="268">
        <v>11939</v>
      </c>
      <c r="DO52" s="268">
        <v>110</v>
      </c>
      <c r="DP52" s="268">
        <v>1</v>
      </c>
      <c r="DQ52" s="268">
        <v>67</v>
      </c>
      <c r="DR52" s="268">
        <v>68</v>
      </c>
      <c r="DS52" s="268">
        <v>0</v>
      </c>
      <c r="DT52" s="268">
        <v>28215</v>
      </c>
      <c r="DU52" s="55" t="s">
        <v>3403</v>
      </c>
      <c r="DV52" s="268">
        <v>14117</v>
      </c>
      <c r="DW52" s="268">
        <v>1</v>
      </c>
      <c r="DX52" s="268">
        <v>42333</v>
      </c>
      <c r="DY52" s="268">
        <v>1920</v>
      </c>
      <c r="DZ52" s="55" t="s">
        <v>3403</v>
      </c>
      <c r="EA52" s="268">
        <v>9608</v>
      </c>
      <c r="EB52" s="268">
        <v>0</v>
      </c>
      <c r="EC52" s="268">
        <v>11528</v>
      </c>
      <c r="ED52" s="268">
        <v>563</v>
      </c>
      <c r="EE52" s="268">
        <v>230</v>
      </c>
      <c r="EF52" s="268">
        <v>0</v>
      </c>
      <c r="EG52" s="268">
        <v>793</v>
      </c>
      <c r="EH52" s="269">
        <v>6.7962400000000006E-2</v>
      </c>
      <c r="EI52" s="269">
        <v>1.0356E-3</v>
      </c>
      <c r="EJ52" s="269">
        <v>0.29173850000000001</v>
      </c>
      <c r="EK52" s="269">
        <v>0</v>
      </c>
      <c r="EL52" s="269">
        <v>0.22597</v>
      </c>
      <c r="EM52" s="269">
        <v>3.6299999999999999E-4</v>
      </c>
      <c r="EN52" s="269">
        <v>0.60835170000000005</v>
      </c>
      <c r="EO52" s="269">
        <v>9.5703499999999997E-2</v>
      </c>
      <c r="EP52" s="269">
        <v>0.38168350000000001</v>
      </c>
      <c r="EQ52" s="268">
        <v>14</v>
      </c>
      <c r="ER52" s="281">
        <v>570829</v>
      </c>
      <c r="ES52" s="281">
        <v>217876</v>
      </c>
      <c r="ET52" s="268">
        <v>89900</v>
      </c>
      <c r="EU52" s="268">
        <v>53691</v>
      </c>
      <c r="EV52" s="268">
        <v>143591</v>
      </c>
      <c r="EW52" s="268">
        <v>19382</v>
      </c>
      <c r="EX52" s="268">
        <v>1768</v>
      </c>
      <c r="EY52" s="268">
        <v>21150</v>
      </c>
      <c r="EZ52" s="268">
        <v>147987</v>
      </c>
      <c r="FA52" s="268">
        <v>48739</v>
      </c>
      <c r="FB52" s="268">
        <v>196726</v>
      </c>
      <c r="FC52" s="268">
        <v>361467</v>
      </c>
      <c r="FD52" s="271">
        <v>539289</v>
      </c>
      <c r="FE52" s="268">
        <v>4056</v>
      </c>
      <c r="FF52" s="55" t="s">
        <v>3403</v>
      </c>
      <c r="FG52" s="268">
        <v>365523</v>
      </c>
      <c r="FH52" s="281">
        <v>31714</v>
      </c>
      <c r="FI52" s="281">
        <v>158983</v>
      </c>
      <c r="FJ52" s="55" t="s">
        <v>3403</v>
      </c>
      <c r="FK52" s="268">
        <v>190697</v>
      </c>
      <c r="FL52" s="268">
        <v>193</v>
      </c>
      <c r="FM52" s="268">
        <v>10197</v>
      </c>
      <c r="FN52" s="268">
        <v>10390</v>
      </c>
      <c r="FO52" s="268">
        <v>130</v>
      </c>
      <c r="FP52" s="268">
        <v>4089</v>
      </c>
      <c r="FQ52" s="268">
        <v>4219</v>
      </c>
      <c r="FR52" s="55" t="s">
        <v>3403</v>
      </c>
      <c r="FS52" s="268">
        <v>14609</v>
      </c>
      <c r="FT52" s="268">
        <v>35933</v>
      </c>
      <c r="FU52" s="268">
        <v>570829</v>
      </c>
      <c r="FV52" s="55" t="s">
        <v>3403</v>
      </c>
      <c r="FW52" s="55" t="s">
        <v>3403</v>
      </c>
      <c r="FX52" s="55" t="s">
        <v>3403</v>
      </c>
      <c r="FY52" s="55" t="s">
        <v>3403</v>
      </c>
      <c r="FZ52" s="268">
        <v>3</v>
      </c>
      <c r="GA52" s="268">
        <v>38894</v>
      </c>
      <c r="GB52" s="268">
        <v>12074</v>
      </c>
      <c r="GC52" s="268">
        <v>50968</v>
      </c>
      <c r="GD52" s="268">
        <v>256043</v>
      </c>
      <c r="GE52" s="268">
        <v>1</v>
      </c>
      <c r="GF52" s="268">
        <v>0.97409000000000001</v>
      </c>
      <c r="GG52" s="268">
        <v>1.2030000000000001E-2</v>
      </c>
      <c r="GH52" s="268">
        <v>38.236069999999998</v>
      </c>
      <c r="GI52" s="268">
        <v>41.431719999999999</v>
      </c>
      <c r="GJ52" s="268">
        <v>5.7294099999999997</v>
      </c>
      <c r="GK52" s="268">
        <v>541</v>
      </c>
      <c r="GL52" s="268">
        <v>11575</v>
      </c>
      <c r="GM52" s="268">
        <v>518</v>
      </c>
      <c r="GN52" s="268">
        <v>28917</v>
      </c>
      <c r="GO52" s="268">
        <v>83</v>
      </c>
      <c r="GP52" s="268">
        <v>2</v>
      </c>
      <c r="GQ52" s="268">
        <v>442</v>
      </c>
      <c r="GR52" s="268">
        <v>510</v>
      </c>
      <c r="GS52" s="268">
        <v>16</v>
      </c>
      <c r="GT52" s="268">
        <v>6</v>
      </c>
      <c r="GU52" s="268">
        <v>1059</v>
      </c>
      <c r="GV52" s="268">
        <v>462</v>
      </c>
      <c r="GW52" s="268">
        <v>25</v>
      </c>
      <c r="GX52" s="268">
        <v>487</v>
      </c>
      <c r="GY52" s="268">
        <v>252</v>
      </c>
      <c r="GZ52" s="268">
        <v>310</v>
      </c>
      <c r="HA52" s="268">
        <v>562</v>
      </c>
      <c r="HB52" s="268">
        <v>10861</v>
      </c>
      <c r="HC52" s="268">
        <v>28582</v>
      </c>
      <c r="HD52" s="268">
        <v>39443</v>
      </c>
      <c r="HE52" s="268">
        <v>40492</v>
      </c>
      <c r="HF52" s="55" t="s">
        <v>3403</v>
      </c>
      <c r="HG52" s="55" t="s">
        <v>3403</v>
      </c>
      <c r="HH52" s="55" t="s">
        <v>3403</v>
      </c>
      <c r="HI52" s="55" t="s">
        <v>3403</v>
      </c>
      <c r="HJ52" s="55" t="s">
        <v>5026</v>
      </c>
      <c r="HK52" s="55" t="s">
        <v>5026</v>
      </c>
      <c r="HL52" s="268">
        <v>5236</v>
      </c>
      <c r="HM52" s="268">
        <v>1</v>
      </c>
      <c r="HN52" s="268">
        <v>22</v>
      </c>
      <c r="HO52" s="268">
        <v>952</v>
      </c>
      <c r="HP52" s="268">
        <v>85</v>
      </c>
      <c r="HQ52" s="268">
        <v>115</v>
      </c>
      <c r="HR52" s="268">
        <v>1521</v>
      </c>
      <c r="HS52" s="268">
        <v>44</v>
      </c>
      <c r="HT52" s="268">
        <v>114</v>
      </c>
      <c r="HU52" s="268">
        <v>23</v>
      </c>
      <c r="HV52" s="268">
        <v>55</v>
      </c>
      <c r="HW52" s="268">
        <v>58482</v>
      </c>
      <c r="HX52" s="268">
        <v>1</v>
      </c>
      <c r="HY52" s="55" t="s">
        <v>3403</v>
      </c>
      <c r="HZ52" s="55" t="s">
        <v>3403</v>
      </c>
      <c r="IA52" s="55" t="s">
        <v>2049</v>
      </c>
      <c r="IB52" s="55" t="s">
        <v>2248</v>
      </c>
      <c r="IC52" s="55" t="s">
        <v>2360</v>
      </c>
      <c r="ID52" s="55" t="s">
        <v>3591</v>
      </c>
      <c r="IE52" s="55" t="s">
        <v>3592</v>
      </c>
      <c r="IF52" s="55" t="s">
        <v>2248</v>
      </c>
      <c r="IG52" s="55" t="s">
        <v>2360</v>
      </c>
      <c r="IH52" s="55" t="s">
        <v>3591</v>
      </c>
      <c r="II52" s="55" t="s">
        <v>3592</v>
      </c>
      <c r="IJ52" s="55" t="s">
        <v>2171</v>
      </c>
      <c r="IK52" s="55" t="s">
        <v>4819</v>
      </c>
      <c r="IL52" s="55" t="s">
        <v>4820</v>
      </c>
      <c r="IM52" s="55" t="s">
        <v>4821</v>
      </c>
      <c r="IN52" s="55" t="s">
        <v>2645</v>
      </c>
      <c r="IO52" s="268">
        <v>34000</v>
      </c>
      <c r="IP52" s="268">
        <v>30.5</v>
      </c>
      <c r="IQ52" s="55" t="s">
        <v>4822</v>
      </c>
      <c r="IR52" s="268">
        <v>3054</v>
      </c>
      <c r="IS52" s="268">
        <v>52</v>
      </c>
      <c r="IT52" s="55" t="s">
        <v>2134</v>
      </c>
      <c r="IU52" s="55" t="s">
        <v>236</v>
      </c>
      <c r="IV52" s="55" t="s">
        <v>2047</v>
      </c>
      <c r="IW52" s="55" t="s">
        <v>411</v>
      </c>
      <c r="IX52" s="268">
        <v>0</v>
      </c>
      <c r="IY52" s="55" t="s">
        <v>416</v>
      </c>
      <c r="IZ52" s="55" t="s">
        <v>2311</v>
      </c>
      <c r="JA52" s="55" t="s">
        <v>2311</v>
      </c>
      <c r="JB52" s="55" t="s">
        <v>503</v>
      </c>
      <c r="JC52" s="270">
        <v>3.2786900000000001</v>
      </c>
      <c r="JD52" s="270">
        <v>2.23027</v>
      </c>
      <c r="JE52" s="270">
        <v>0.51961000000000002</v>
      </c>
      <c r="JF52" s="270">
        <v>36.720570000000002</v>
      </c>
      <c r="JG52" s="270">
        <v>24.978439999999999</v>
      </c>
      <c r="JH52" s="270">
        <v>5.8194699999999999</v>
      </c>
      <c r="JI52" s="270">
        <v>7.3096100000000002</v>
      </c>
      <c r="JJ52" s="270">
        <v>4.9722200000000001</v>
      </c>
      <c r="JK52" s="270">
        <v>1.1584300000000001</v>
      </c>
      <c r="JL52" s="270">
        <v>357.44346999999999</v>
      </c>
      <c r="JM52" s="270">
        <v>243.14381</v>
      </c>
      <c r="JN52" s="270">
        <v>56.647629999999999</v>
      </c>
      <c r="JO52" s="270">
        <v>46.220829999999999</v>
      </c>
      <c r="JP52" s="270">
        <v>31.440799999999999</v>
      </c>
      <c r="JQ52" s="270">
        <v>7.3250799999999998</v>
      </c>
      <c r="JR52" s="270">
        <v>8.59009</v>
      </c>
      <c r="JS52" s="270">
        <v>5.8432399999999998</v>
      </c>
      <c r="JT52" s="270">
        <v>1.3613599999999999</v>
      </c>
      <c r="JU52" s="268">
        <v>16.686520000000002</v>
      </c>
      <c r="JV52" s="268">
        <v>7.4846700000000004</v>
      </c>
      <c r="JW52" s="268">
        <v>0.86329</v>
      </c>
      <c r="JX52" s="268">
        <v>2.2366999999999999</v>
      </c>
      <c r="JY52" s="268">
        <v>0.15306</v>
      </c>
      <c r="JZ52" s="268">
        <v>6.36897</v>
      </c>
      <c r="KA52" s="268">
        <v>1.4899</v>
      </c>
      <c r="KB52" s="268">
        <v>1.18367</v>
      </c>
      <c r="KC52" s="268">
        <v>1.2899999999999999E-3</v>
      </c>
      <c r="KD52" s="268">
        <v>3.3300000000000001E-3</v>
      </c>
      <c r="KE52" s="268">
        <v>1.7095499999999999</v>
      </c>
      <c r="KF52" s="268">
        <v>1.4239999999999999E-2</v>
      </c>
      <c r="KG52" s="268">
        <v>1.153</v>
      </c>
      <c r="KH52" s="268">
        <v>199</v>
      </c>
      <c r="KI52" s="268">
        <v>748</v>
      </c>
      <c r="KJ52" s="268">
        <v>654</v>
      </c>
      <c r="KK52" s="268">
        <v>9754</v>
      </c>
      <c r="KL52" s="268">
        <v>36577</v>
      </c>
      <c r="KM52" s="268">
        <v>32005</v>
      </c>
      <c r="KN52" s="268">
        <v>71353</v>
      </c>
      <c r="KO52" s="268">
        <v>81547</v>
      </c>
      <c r="KP52" s="268">
        <v>3.04704</v>
      </c>
      <c r="KQ52" s="268">
        <v>21745</v>
      </c>
      <c r="KR52" s="268">
        <v>10.454739999999999</v>
      </c>
      <c r="KS52" s="270">
        <v>0.63178999999999996</v>
      </c>
      <c r="KT52" s="270">
        <v>51.750360000000001</v>
      </c>
      <c r="KU52" s="270">
        <v>0</v>
      </c>
      <c r="KV52" s="270">
        <v>2.3278099999999999</v>
      </c>
      <c r="KW52" s="270">
        <v>54.709960000000002</v>
      </c>
      <c r="KX52" s="270">
        <v>37.215380000000003</v>
      </c>
      <c r="KY52" s="268">
        <v>5.4763099999999998</v>
      </c>
      <c r="KZ52" s="268">
        <v>0</v>
      </c>
      <c r="LA52" s="268">
        <v>5.6699999999999997E-3</v>
      </c>
      <c r="LB52" s="268">
        <v>1.2374799999999999</v>
      </c>
      <c r="LC52" s="268">
        <v>1.99E-3</v>
      </c>
      <c r="LD52" s="268">
        <v>0.13733999999999999</v>
      </c>
      <c r="LE52" s="268">
        <v>0.51502999999999999</v>
      </c>
      <c r="LF52" s="268">
        <v>3.8063099999999999</v>
      </c>
      <c r="LG52" s="268">
        <v>3.3315199999999998</v>
      </c>
      <c r="LH52" s="268">
        <v>0.53349000000000002</v>
      </c>
      <c r="LI52" s="268">
        <v>830</v>
      </c>
      <c r="LJ52" s="268">
        <v>1.3341700000000001</v>
      </c>
      <c r="LK52" s="270">
        <v>8.8241700000000005</v>
      </c>
      <c r="LL52" s="268">
        <v>351</v>
      </c>
      <c r="LM52" s="268">
        <v>249</v>
      </c>
      <c r="LN52" s="270">
        <v>54.709989999999998</v>
      </c>
      <c r="LO52" s="270">
        <v>8.6704399999999993</v>
      </c>
      <c r="LP52" s="270">
        <v>5.8753299999999999</v>
      </c>
      <c r="LQ52" s="268">
        <v>0.76734000000000002</v>
      </c>
      <c r="LR52" s="268">
        <v>0.20462</v>
      </c>
      <c r="LS52" s="268">
        <v>0.35807</v>
      </c>
      <c r="LT52" s="268">
        <v>0</v>
      </c>
      <c r="LU52" s="268">
        <v>2</v>
      </c>
      <c r="LV52" s="268">
        <v>2.2294299999999998</v>
      </c>
      <c r="LW52" s="268">
        <v>10977</v>
      </c>
      <c r="LX52" s="268">
        <v>83.838570000000004</v>
      </c>
      <c r="LY52" s="268">
        <v>4923</v>
      </c>
      <c r="LZ52" s="268">
        <v>1.7144699999999999</v>
      </c>
      <c r="MA52" s="268">
        <v>186.91192000000001</v>
      </c>
      <c r="MB52" s="268">
        <v>2.0449999999999999E-2</v>
      </c>
      <c r="MC52" s="268">
        <v>100</v>
      </c>
      <c r="MD52" s="268">
        <v>0.32818999999999998</v>
      </c>
      <c r="ME52" s="270">
        <v>1.1584300000000001</v>
      </c>
      <c r="MF52" s="268">
        <v>0.73167000000000004</v>
      </c>
      <c r="MG52" s="268">
        <v>8.9274799999999992</v>
      </c>
      <c r="MH52" s="268">
        <v>11.19975</v>
      </c>
      <c r="MI52" s="270">
        <v>7.3096100000000002</v>
      </c>
      <c r="MJ52" s="268">
        <v>29.365379999999998</v>
      </c>
      <c r="MK52" s="270">
        <v>48499</v>
      </c>
      <c r="ML52" s="270">
        <v>35290</v>
      </c>
      <c r="MM52" s="268">
        <v>4.5990000000000003E-2</v>
      </c>
      <c r="MN52" s="268">
        <v>5.0133700000000001</v>
      </c>
      <c r="MO52" s="268">
        <v>0.10252</v>
      </c>
      <c r="MP52" s="268">
        <v>1.226E-2</v>
      </c>
      <c r="MQ52" s="268">
        <v>1.3369</v>
      </c>
      <c r="MR52" s="268">
        <v>2.734E-2</v>
      </c>
      <c r="MS52" s="269">
        <v>0.875</v>
      </c>
      <c r="MT52" s="269">
        <v>0.30476189999999997</v>
      </c>
      <c r="MU52" s="269">
        <v>0.69523809999999997</v>
      </c>
      <c r="MV52" s="269">
        <v>0.27234520000000001</v>
      </c>
      <c r="MW52" s="269">
        <v>0.72765480000000005</v>
      </c>
      <c r="MX52" s="269">
        <v>0.15848000000000001</v>
      </c>
      <c r="MY52" s="269">
        <v>0</v>
      </c>
      <c r="MZ52" s="269">
        <v>0.18525739999999999</v>
      </c>
      <c r="NA52" s="269">
        <v>5.1089599999999999E-2</v>
      </c>
      <c r="NB52" s="269">
        <v>0.16128990000000001</v>
      </c>
      <c r="NC52" s="269">
        <v>0.1073904</v>
      </c>
      <c r="ND52" s="269">
        <v>0.49497269999999999</v>
      </c>
      <c r="NE52" s="269">
        <v>0.68023009999999995</v>
      </c>
      <c r="NF52" s="269">
        <v>0</v>
      </c>
      <c r="NG52" s="269">
        <v>0.94590379999999996</v>
      </c>
      <c r="NH52" s="269">
        <v>4.2548200000000001E-2</v>
      </c>
      <c r="NI52" s="269">
        <v>1.1547999999999999E-2</v>
      </c>
      <c r="NJ52" s="270">
        <v>13208</v>
      </c>
      <c r="NK52" s="268">
        <v>5.0236000000000001</v>
      </c>
      <c r="NL52" s="268">
        <v>4276</v>
      </c>
      <c r="NM52" s="268">
        <v>4887</v>
      </c>
      <c r="NN52" s="268">
        <v>1303</v>
      </c>
      <c r="NO52" s="269">
        <v>0.67762730000000004</v>
      </c>
      <c r="NP52" s="269">
        <v>0</v>
      </c>
      <c r="NQ52" s="269">
        <v>0.32237270000000001</v>
      </c>
      <c r="NR52" s="268">
        <v>0.61619000000000002</v>
      </c>
      <c r="NS52" s="268">
        <v>1.64635</v>
      </c>
      <c r="NT52" s="268">
        <v>0.44838</v>
      </c>
      <c r="NU52" s="268">
        <v>0</v>
      </c>
      <c r="NV52" s="268">
        <v>2.8401000000000001</v>
      </c>
      <c r="NW52" s="268">
        <v>5</v>
      </c>
      <c r="NX52" s="268">
        <v>1.9245300000000001</v>
      </c>
      <c r="NY52" s="268">
        <v>0.30499999999999999</v>
      </c>
      <c r="NZ52" s="268">
        <v>0.30499999999999999</v>
      </c>
    </row>
    <row r="53" spans="1:390" ht="15" x14ac:dyDescent="0.25">
      <c r="A53" s="3" t="s">
        <v>2844</v>
      </c>
      <c r="B53" s="55" t="s">
        <v>4823</v>
      </c>
      <c r="C53" s="55" t="s">
        <v>4524</v>
      </c>
      <c r="D53" s="55" t="s">
        <v>4525</v>
      </c>
      <c r="E53" s="55" t="s">
        <v>3414</v>
      </c>
      <c r="F53" s="55" t="s">
        <v>4524</v>
      </c>
      <c r="G53" s="55" t="s">
        <v>2050</v>
      </c>
      <c r="H53" s="55" t="s">
        <v>463</v>
      </c>
      <c r="I53" s="55" t="s">
        <v>416</v>
      </c>
      <c r="J53" s="55" t="s">
        <v>494</v>
      </c>
      <c r="K53" s="55" t="s">
        <v>499</v>
      </c>
      <c r="L53" s="55" t="s">
        <v>4527</v>
      </c>
      <c r="M53" s="55" t="s">
        <v>506</v>
      </c>
      <c r="N53" s="55" t="s">
        <v>2303</v>
      </c>
      <c r="O53" s="268">
        <v>47039</v>
      </c>
      <c r="P53" s="55" t="s">
        <v>503</v>
      </c>
      <c r="Q53" s="268">
        <v>230</v>
      </c>
      <c r="R53" s="268">
        <v>172</v>
      </c>
      <c r="S53" s="268">
        <v>3542</v>
      </c>
      <c r="T53" s="268">
        <v>15088</v>
      </c>
      <c r="U53" s="268">
        <v>54</v>
      </c>
      <c r="V53" s="268">
        <v>3</v>
      </c>
      <c r="W53" s="268">
        <v>23</v>
      </c>
      <c r="X53" s="268">
        <v>2341</v>
      </c>
      <c r="Y53" s="55" t="s">
        <v>2249</v>
      </c>
      <c r="Z53" s="55" t="s">
        <v>2361</v>
      </c>
      <c r="AA53" s="55" t="s">
        <v>3594</v>
      </c>
      <c r="AB53" s="55" t="s">
        <v>3595</v>
      </c>
      <c r="AC53" s="55" t="s">
        <v>2249</v>
      </c>
      <c r="AD53" s="55" t="s">
        <v>2361</v>
      </c>
      <c r="AE53" s="55" t="s">
        <v>3594</v>
      </c>
      <c r="AF53" s="55" t="s">
        <v>3595</v>
      </c>
      <c r="AG53" s="55" t="s">
        <v>2052</v>
      </c>
      <c r="AH53" s="268">
        <v>1</v>
      </c>
      <c r="AI53" s="55" t="s">
        <v>3013</v>
      </c>
      <c r="AJ53" s="55" t="s">
        <v>2175</v>
      </c>
      <c r="AK53" s="55" t="s">
        <v>2424</v>
      </c>
      <c r="AL53" s="55" t="s">
        <v>2499</v>
      </c>
      <c r="AM53" s="55" t="s">
        <v>2576</v>
      </c>
      <c r="AN53" s="55" t="s">
        <v>2646</v>
      </c>
      <c r="AO53" s="55" t="s">
        <v>4824</v>
      </c>
      <c r="AP53" s="55" t="s">
        <v>4825</v>
      </c>
      <c r="AQ53" s="55" t="s">
        <v>2499</v>
      </c>
      <c r="AR53" s="55" t="s">
        <v>2576</v>
      </c>
      <c r="AS53" s="55" t="s">
        <v>4826</v>
      </c>
      <c r="AT53" s="55" t="s">
        <v>1499</v>
      </c>
      <c r="AU53" s="55" t="s">
        <v>4529</v>
      </c>
      <c r="AV53" s="55" t="s">
        <v>4529</v>
      </c>
      <c r="AW53" s="55" t="s">
        <v>4529</v>
      </c>
      <c r="AX53" s="55" t="s">
        <v>4530</v>
      </c>
      <c r="AY53" s="55" t="s">
        <v>4531</v>
      </c>
      <c r="AZ53" s="55" t="s">
        <v>554</v>
      </c>
      <c r="BA53" s="55" t="s">
        <v>554</v>
      </c>
      <c r="BB53" s="268">
        <v>0</v>
      </c>
      <c r="BC53" s="268">
        <v>4</v>
      </c>
      <c r="BD53" s="268">
        <v>1</v>
      </c>
      <c r="BE53" s="268">
        <v>0</v>
      </c>
      <c r="BF53" s="268">
        <v>5</v>
      </c>
      <c r="BG53" s="55" t="s">
        <v>3403</v>
      </c>
      <c r="BH53" s="268">
        <v>11874</v>
      </c>
      <c r="BI53" s="268">
        <v>3.53</v>
      </c>
      <c r="BJ53" s="268">
        <v>0</v>
      </c>
      <c r="BK53" s="268">
        <v>3.53</v>
      </c>
      <c r="BL53" s="268">
        <v>12.91</v>
      </c>
      <c r="BM53" s="268">
        <v>16.440000000000001</v>
      </c>
      <c r="BN53" s="269">
        <v>0.2147202</v>
      </c>
      <c r="BO53" s="270">
        <v>48075</v>
      </c>
      <c r="BP53" s="55" t="s">
        <v>3403</v>
      </c>
      <c r="BQ53" s="55" t="s">
        <v>3407</v>
      </c>
      <c r="BR53" s="270">
        <v>36685</v>
      </c>
      <c r="BS53" s="55" t="s">
        <v>3403</v>
      </c>
      <c r="BT53" s="55" t="s">
        <v>3403</v>
      </c>
      <c r="BU53" s="55" t="s">
        <v>3403</v>
      </c>
      <c r="BV53" s="270">
        <v>1002709</v>
      </c>
      <c r="BW53" s="270">
        <v>342828</v>
      </c>
      <c r="BX53" s="270">
        <v>350865</v>
      </c>
      <c r="BY53" s="270">
        <v>693693</v>
      </c>
      <c r="BZ53" s="270">
        <v>277311</v>
      </c>
      <c r="CA53" s="270">
        <v>0</v>
      </c>
      <c r="CB53" s="270">
        <v>277311</v>
      </c>
      <c r="CC53" s="270">
        <v>0</v>
      </c>
      <c r="CD53" s="270">
        <v>0</v>
      </c>
      <c r="CE53" s="270">
        <v>0</v>
      </c>
      <c r="CF53" s="270">
        <v>31705</v>
      </c>
      <c r="CG53" s="272">
        <v>0.15294170000000001</v>
      </c>
      <c r="CH53" s="270">
        <v>546776</v>
      </c>
      <c r="CI53" s="270">
        <v>243801</v>
      </c>
      <c r="CJ53" s="270">
        <v>790577</v>
      </c>
      <c r="CK53" s="270">
        <v>63081</v>
      </c>
      <c r="CL53" s="270">
        <v>2087</v>
      </c>
      <c r="CM53" s="270">
        <v>0</v>
      </c>
      <c r="CN53" s="270">
        <v>65168</v>
      </c>
      <c r="CO53" s="270">
        <v>166718</v>
      </c>
      <c r="CP53" s="270">
        <v>1022463</v>
      </c>
      <c r="CQ53" s="279">
        <v>153356</v>
      </c>
      <c r="CR53" s="270">
        <v>330860</v>
      </c>
      <c r="CS53" s="270">
        <v>0</v>
      </c>
      <c r="CT53" s="270">
        <v>0</v>
      </c>
      <c r="CU53" s="270">
        <v>60573</v>
      </c>
      <c r="CV53" s="270">
        <v>391433</v>
      </c>
      <c r="CW53" s="270">
        <v>456644</v>
      </c>
      <c r="CX53" s="288">
        <v>193260</v>
      </c>
      <c r="CY53" s="44">
        <v>62780</v>
      </c>
      <c r="CZ53" s="44">
        <v>37880</v>
      </c>
      <c r="DA53" s="44">
        <v>100660</v>
      </c>
      <c r="DB53" s="44">
        <v>28125</v>
      </c>
      <c r="DC53" s="44">
        <v>11125</v>
      </c>
      <c r="DD53" s="44">
        <v>39250</v>
      </c>
      <c r="DE53" s="44">
        <v>4314</v>
      </c>
      <c r="DF53" s="44">
        <v>831</v>
      </c>
      <c r="DG53" s="44">
        <v>5145</v>
      </c>
      <c r="DH53" s="44">
        <v>145055</v>
      </c>
      <c r="DI53" s="55" t="s">
        <v>3403</v>
      </c>
      <c r="DJ53" s="268">
        <v>145055</v>
      </c>
      <c r="DK53" s="268">
        <v>0</v>
      </c>
      <c r="DL53" s="268">
        <v>225</v>
      </c>
      <c r="DM53" s="268">
        <v>6524</v>
      </c>
      <c r="DN53" s="268">
        <v>10592</v>
      </c>
      <c r="DO53" s="268">
        <v>96</v>
      </c>
      <c r="DP53" s="268">
        <v>3</v>
      </c>
      <c r="DQ53" s="268">
        <v>67</v>
      </c>
      <c r="DR53" s="268">
        <v>70</v>
      </c>
      <c r="DS53" s="268">
        <v>0</v>
      </c>
      <c r="DT53" s="268">
        <v>28215</v>
      </c>
      <c r="DU53" s="55" t="s">
        <v>3403</v>
      </c>
      <c r="DV53" s="55" t="s">
        <v>3403</v>
      </c>
      <c r="DW53" s="268">
        <v>0</v>
      </c>
      <c r="DX53" s="268">
        <v>28215</v>
      </c>
      <c r="DY53" s="268">
        <v>1920</v>
      </c>
      <c r="DZ53" s="55" t="s">
        <v>3403</v>
      </c>
      <c r="EA53" s="55" t="s">
        <v>3403</v>
      </c>
      <c r="EB53" s="268">
        <v>0</v>
      </c>
      <c r="EC53" s="268">
        <v>1920</v>
      </c>
      <c r="ED53" s="268">
        <v>563</v>
      </c>
      <c r="EE53" s="55" t="s">
        <v>3403</v>
      </c>
      <c r="EF53" s="268">
        <v>0</v>
      </c>
      <c r="EG53" s="268">
        <v>563</v>
      </c>
      <c r="EH53" s="269">
        <v>5.7720199999999999E-2</v>
      </c>
      <c r="EI53" s="269">
        <v>1.1642E-3</v>
      </c>
      <c r="EJ53" s="269">
        <v>0.15884300000000001</v>
      </c>
      <c r="EK53" s="269">
        <v>0</v>
      </c>
      <c r="EL53" s="269">
        <v>0.14599500000000001</v>
      </c>
      <c r="EM53" s="269">
        <v>3.6220000000000002E-4</v>
      </c>
      <c r="EN53" s="269">
        <v>0.75056920000000005</v>
      </c>
      <c r="EO53" s="269">
        <v>4.3692399999999999E-2</v>
      </c>
      <c r="EP53" s="269">
        <v>0.2262776</v>
      </c>
      <c r="EQ53" s="268">
        <v>33</v>
      </c>
      <c r="ER53" s="281">
        <v>308042</v>
      </c>
      <c r="ES53" s="281">
        <v>69703</v>
      </c>
      <c r="ET53" s="268">
        <v>144835</v>
      </c>
      <c r="EU53" s="268">
        <v>19333</v>
      </c>
      <c r="EV53" s="268">
        <v>164168</v>
      </c>
      <c r="EW53" s="268">
        <v>6748</v>
      </c>
      <c r="EX53" s="268">
        <v>220</v>
      </c>
      <c r="EY53" s="268">
        <v>6968</v>
      </c>
      <c r="EZ53" s="268">
        <v>51849</v>
      </c>
      <c r="FA53" s="268">
        <v>10886</v>
      </c>
      <c r="FB53" s="268">
        <v>62735</v>
      </c>
      <c r="FC53" s="268">
        <v>233871</v>
      </c>
      <c r="FD53" s="271">
        <v>301414</v>
      </c>
      <c r="FE53" s="268">
        <v>5473</v>
      </c>
      <c r="FF53" s="55" t="s">
        <v>3403</v>
      </c>
      <c r="FG53" s="268">
        <v>239344</v>
      </c>
      <c r="FH53" s="281">
        <v>11924</v>
      </c>
      <c r="FI53" s="281">
        <v>56787</v>
      </c>
      <c r="FJ53" s="55" t="s">
        <v>3403</v>
      </c>
      <c r="FK53" s="268">
        <v>68711</v>
      </c>
      <c r="FL53" s="268">
        <v>172</v>
      </c>
      <c r="FM53" s="268">
        <v>0</v>
      </c>
      <c r="FN53" s="268">
        <v>172</v>
      </c>
      <c r="FO53" s="268">
        <v>327</v>
      </c>
      <c r="FP53" s="268">
        <v>0</v>
      </c>
      <c r="FQ53" s="268">
        <v>327</v>
      </c>
      <c r="FR53" s="55" t="s">
        <v>3403</v>
      </c>
      <c r="FS53" s="268">
        <v>499</v>
      </c>
      <c r="FT53" s="268">
        <v>12251</v>
      </c>
      <c r="FU53" s="268">
        <v>0</v>
      </c>
      <c r="FV53" s="268">
        <v>218096</v>
      </c>
      <c r="FW53" s="268">
        <v>89928</v>
      </c>
      <c r="FX53" s="268">
        <v>18</v>
      </c>
      <c r="FY53" s="55" t="s">
        <v>3403</v>
      </c>
      <c r="FZ53" s="268">
        <v>3</v>
      </c>
      <c r="GA53" s="268">
        <v>26573</v>
      </c>
      <c r="GB53" s="268">
        <v>6896</v>
      </c>
      <c r="GC53" s="268">
        <v>33469</v>
      </c>
      <c r="GD53" s="268">
        <v>278560</v>
      </c>
      <c r="GE53" s="268">
        <v>1</v>
      </c>
      <c r="GF53" s="268">
        <v>0.75392999999999999</v>
      </c>
      <c r="GG53" s="268">
        <v>0.23802000000000001</v>
      </c>
      <c r="GH53" s="268">
        <v>20.896190000000001</v>
      </c>
      <c r="GI53" s="268">
        <v>26.23414</v>
      </c>
      <c r="GJ53" s="268">
        <v>13.763640000000001</v>
      </c>
      <c r="GK53" s="268">
        <v>710</v>
      </c>
      <c r="GL53" s="268">
        <v>14036</v>
      </c>
      <c r="GM53" s="268">
        <v>51</v>
      </c>
      <c r="GN53" s="268">
        <v>1866</v>
      </c>
      <c r="GO53" s="268">
        <v>262</v>
      </c>
      <c r="GP53" s="268">
        <v>13</v>
      </c>
      <c r="GQ53" s="268">
        <v>419</v>
      </c>
      <c r="GR53" s="268">
        <v>38</v>
      </c>
      <c r="GS53" s="268">
        <v>29</v>
      </c>
      <c r="GT53" s="268">
        <v>0</v>
      </c>
      <c r="GU53" s="268">
        <v>761</v>
      </c>
      <c r="GV53" s="268">
        <v>3217</v>
      </c>
      <c r="GW53" s="268">
        <v>568</v>
      </c>
      <c r="GX53" s="268">
        <v>3785</v>
      </c>
      <c r="GY53" s="268">
        <v>128</v>
      </c>
      <c r="GZ53" s="268">
        <v>0</v>
      </c>
      <c r="HA53" s="268">
        <v>128</v>
      </c>
      <c r="HB53" s="268">
        <v>10691</v>
      </c>
      <c r="HC53" s="268">
        <v>1298</v>
      </c>
      <c r="HD53" s="268">
        <v>11989</v>
      </c>
      <c r="HE53" s="268">
        <v>15902</v>
      </c>
      <c r="HF53" s="55" t="s">
        <v>3403</v>
      </c>
      <c r="HG53" s="55" t="s">
        <v>3403</v>
      </c>
      <c r="HH53" s="268">
        <v>45</v>
      </c>
      <c r="HI53" s="268">
        <v>270</v>
      </c>
      <c r="HJ53" s="55" t="s">
        <v>5026</v>
      </c>
      <c r="HK53" s="55" t="s">
        <v>5026</v>
      </c>
      <c r="HL53" s="268">
        <v>95834</v>
      </c>
      <c r="HM53" s="268">
        <v>1</v>
      </c>
      <c r="HN53" s="268">
        <v>29</v>
      </c>
      <c r="HO53" s="268">
        <v>457</v>
      </c>
      <c r="HP53" s="268">
        <v>275</v>
      </c>
      <c r="HQ53" s="268">
        <v>308</v>
      </c>
      <c r="HR53" s="268">
        <v>4094</v>
      </c>
      <c r="HS53" s="268">
        <v>22</v>
      </c>
      <c r="HT53" s="268">
        <v>209</v>
      </c>
      <c r="HU53" s="268">
        <v>30</v>
      </c>
      <c r="HV53" s="268">
        <v>88</v>
      </c>
      <c r="HW53" s="268">
        <v>57908</v>
      </c>
      <c r="HX53" s="268">
        <v>1</v>
      </c>
      <c r="HY53" s="268">
        <v>107824</v>
      </c>
      <c r="HZ53" s="268">
        <v>3875</v>
      </c>
      <c r="IA53" s="55" t="s">
        <v>1736</v>
      </c>
      <c r="IB53" s="55" t="s">
        <v>836</v>
      </c>
      <c r="IC53" s="55" t="s">
        <v>1098</v>
      </c>
      <c r="ID53" s="55" t="s">
        <v>4827</v>
      </c>
      <c r="IE53" s="55" t="s">
        <v>1232</v>
      </c>
      <c r="IF53" s="55" t="s">
        <v>1306</v>
      </c>
      <c r="IG53" s="55" t="s">
        <v>1098</v>
      </c>
      <c r="IH53" s="55" t="s">
        <v>4827</v>
      </c>
      <c r="II53" s="55" t="s">
        <v>4828</v>
      </c>
      <c r="IJ53" s="55" t="s">
        <v>2175</v>
      </c>
      <c r="IK53" s="55" t="s">
        <v>4829</v>
      </c>
      <c r="IL53" s="55" t="s">
        <v>4830</v>
      </c>
      <c r="IM53" s="55" t="s">
        <v>522</v>
      </c>
      <c r="IN53" s="55" t="s">
        <v>546</v>
      </c>
      <c r="IO53" s="268">
        <v>37868</v>
      </c>
      <c r="IP53" s="268">
        <v>12.69</v>
      </c>
      <c r="IQ53" s="55" t="s">
        <v>4831</v>
      </c>
      <c r="IR53" s="268">
        <v>11874</v>
      </c>
      <c r="IS53" s="268">
        <v>260</v>
      </c>
      <c r="IT53" s="55" t="s">
        <v>2134</v>
      </c>
      <c r="IU53" s="55" t="s">
        <v>237</v>
      </c>
      <c r="IV53" s="55" t="s">
        <v>2050</v>
      </c>
      <c r="IW53" s="55" t="s">
        <v>410</v>
      </c>
      <c r="IX53" s="268">
        <v>0</v>
      </c>
      <c r="IY53" s="55" t="s">
        <v>416</v>
      </c>
      <c r="IZ53" s="55" t="s">
        <v>1905</v>
      </c>
      <c r="JA53" s="55" t="s">
        <v>1905</v>
      </c>
      <c r="JB53" s="55" t="s">
        <v>503</v>
      </c>
      <c r="JC53" s="270">
        <v>3.3192300000000001</v>
      </c>
      <c r="JD53" s="270">
        <v>2.5664600000000002</v>
      </c>
      <c r="JE53" s="270">
        <v>0.21156</v>
      </c>
      <c r="JF53" s="270">
        <v>30.54955</v>
      </c>
      <c r="JG53" s="270">
        <v>23.621169999999999</v>
      </c>
      <c r="JH53" s="270">
        <v>1.94712</v>
      </c>
      <c r="JI53" s="270">
        <v>3.6705299999999998</v>
      </c>
      <c r="JJ53" s="270">
        <v>2.8380899999999998</v>
      </c>
      <c r="JK53" s="270">
        <v>0.23394999999999999</v>
      </c>
      <c r="JL53" s="270">
        <v>10.6691</v>
      </c>
      <c r="JM53" s="270">
        <v>8.2494399999999999</v>
      </c>
      <c r="JN53" s="270">
        <v>0.68001</v>
      </c>
      <c r="JO53" s="270">
        <v>64.297759999999997</v>
      </c>
      <c r="JP53" s="270">
        <v>49.71557</v>
      </c>
      <c r="JQ53" s="270">
        <v>4.0980999999999996</v>
      </c>
      <c r="JR53" s="270">
        <v>14.668850000000001</v>
      </c>
      <c r="JS53" s="270">
        <v>11.342079999999999</v>
      </c>
      <c r="JT53" s="270">
        <v>0.93493999999999999</v>
      </c>
      <c r="JU53" s="268">
        <v>6.5486500000000003</v>
      </c>
      <c r="JV53" s="268">
        <v>5.9218900000000003</v>
      </c>
      <c r="JW53" s="268">
        <v>0.65732000000000002</v>
      </c>
      <c r="JX53" s="268">
        <v>6.24458</v>
      </c>
      <c r="JY53" s="268">
        <v>2.0373299999999999</v>
      </c>
      <c r="JZ53" s="268">
        <v>1.4818100000000001</v>
      </c>
      <c r="KA53" s="268">
        <v>0.71152000000000004</v>
      </c>
      <c r="KB53" s="268">
        <v>0.33806000000000003</v>
      </c>
      <c r="KC53" s="268">
        <v>4.6999999999999999E-4</v>
      </c>
      <c r="KD53" s="268">
        <v>4.4400000000000004E-3</v>
      </c>
      <c r="KE53" s="268">
        <v>1.23106</v>
      </c>
      <c r="KF53" s="268">
        <v>8.047E-2</v>
      </c>
      <c r="KG53" s="268">
        <v>0.25486999999999999</v>
      </c>
      <c r="KH53" s="268">
        <v>5829</v>
      </c>
      <c r="KI53" s="268">
        <v>27148</v>
      </c>
      <c r="KJ53" s="268">
        <v>27148</v>
      </c>
      <c r="KK53" s="268">
        <v>16944</v>
      </c>
      <c r="KL53" s="268">
        <v>78912</v>
      </c>
      <c r="KM53" s="268">
        <v>78912</v>
      </c>
      <c r="KN53" s="268">
        <v>87264</v>
      </c>
      <c r="KO53" s="268">
        <v>87264</v>
      </c>
      <c r="KP53" s="268">
        <v>1.5939300000000001</v>
      </c>
      <c r="KQ53" s="268">
        <v>18737</v>
      </c>
      <c r="KR53" s="268">
        <v>9.0083400000000005</v>
      </c>
      <c r="KS53" s="270">
        <v>5.89534</v>
      </c>
      <c r="KT53" s="270">
        <v>14.74719</v>
      </c>
      <c r="KU53" s="270">
        <v>0</v>
      </c>
      <c r="KV53" s="270">
        <v>0.67401999999999995</v>
      </c>
      <c r="KW53" s="270">
        <v>21.316549999999999</v>
      </c>
      <c r="KX53" s="270">
        <v>16.806840000000001</v>
      </c>
      <c r="KY53" s="268">
        <v>4.1085099999999999</v>
      </c>
      <c r="KZ53" s="268">
        <v>0</v>
      </c>
      <c r="LA53" s="268">
        <v>4.7800000000000004E-3</v>
      </c>
      <c r="LB53" s="268">
        <v>0.59982000000000002</v>
      </c>
      <c r="LC53" s="268">
        <v>1.49E-3</v>
      </c>
      <c r="LD53" s="268">
        <v>0.10546999999999999</v>
      </c>
      <c r="LE53" s="268">
        <v>0.49120000000000003</v>
      </c>
      <c r="LF53" s="268">
        <v>6.7226400000000002</v>
      </c>
      <c r="LG53" s="268">
        <v>3.08372</v>
      </c>
      <c r="LH53" s="268">
        <v>0.27445000000000003</v>
      </c>
      <c r="LI53" s="268">
        <v>843</v>
      </c>
      <c r="LJ53" s="268">
        <v>2.0914899999999998</v>
      </c>
      <c r="LK53" s="270">
        <v>3.5442499999999999</v>
      </c>
      <c r="LL53" s="268">
        <v>252</v>
      </c>
      <c r="LM53" s="268">
        <v>333</v>
      </c>
      <c r="LN53" s="270">
        <v>21.736499999999999</v>
      </c>
      <c r="LO53" s="270">
        <v>1.3854</v>
      </c>
      <c r="LP53" s="270">
        <v>1.34104</v>
      </c>
      <c r="LQ53" s="268">
        <v>0.34949999999999998</v>
      </c>
      <c r="LR53" s="268">
        <v>7.5039999999999996E-2</v>
      </c>
      <c r="LS53" s="268">
        <v>0.38573000000000002</v>
      </c>
      <c r="LT53" s="268">
        <v>0</v>
      </c>
      <c r="LU53" s="268">
        <v>4</v>
      </c>
      <c r="LV53" s="268">
        <v>1.1058399999999999</v>
      </c>
      <c r="LW53" s="268">
        <v>5923</v>
      </c>
      <c r="LX53" s="268">
        <v>23.45966</v>
      </c>
      <c r="LY53" s="268">
        <v>5356</v>
      </c>
      <c r="LZ53" s="268">
        <v>8.0709099999999996</v>
      </c>
      <c r="MA53" s="268">
        <v>25.94256</v>
      </c>
      <c r="MB53" s="268">
        <v>0.34403</v>
      </c>
      <c r="MC53" s="268">
        <v>1842</v>
      </c>
      <c r="MD53" s="268">
        <v>0.62738000000000005</v>
      </c>
      <c r="ME53" s="270">
        <v>0.23394999999999999</v>
      </c>
      <c r="MF53" s="268">
        <v>0.69377999999999995</v>
      </c>
      <c r="MG53" s="268">
        <v>25.24288</v>
      </c>
      <c r="MH53" s="268">
        <v>9.2037999999999993</v>
      </c>
      <c r="MI53" s="270">
        <v>3.6705299999999998</v>
      </c>
      <c r="MJ53" s="268">
        <v>45.669229999999999</v>
      </c>
      <c r="MK53" s="270">
        <v>48088</v>
      </c>
      <c r="ML53" s="270">
        <v>33258</v>
      </c>
      <c r="MM53" s="268">
        <v>5.3370000000000001E-2</v>
      </c>
      <c r="MN53" s="268">
        <v>0.17155000000000001</v>
      </c>
      <c r="MO53" s="268">
        <v>5.9020000000000003E-2</v>
      </c>
      <c r="MP53" s="268">
        <v>1.146E-2</v>
      </c>
      <c r="MQ53" s="268">
        <v>3.6830000000000002E-2</v>
      </c>
      <c r="MR53" s="268">
        <v>1.2670000000000001E-2</v>
      </c>
      <c r="MS53" s="269">
        <v>1</v>
      </c>
      <c r="MT53" s="269">
        <v>0.2147202</v>
      </c>
      <c r="MU53" s="269">
        <v>0.78527979999999997</v>
      </c>
      <c r="MV53" s="269">
        <v>0.30838359999999998</v>
      </c>
      <c r="MW53" s="269">
        <v>0.69161640000000002</v>
      </c>
      <c r="MX53" s="269">
        <v>6.3736299999999996E-2</v>
      </c>
      <c r="MY53" s="269">
        <v>2.0411000000000001E-3</v>
      </c>
      <c r="MZ53" s="269">
        <v>0.23844480000000001</v>
      </c>
      <c r="NA53" s="269">
        <v>0</v>
      </c>
      <c r="NB53" s="269">
        <v>0.16305529999999999</v>
      </c>
      <c r="NC53" s="269">
        <v>6.1695100000000003E-2</v>
      </c>
      <c r="ND53" s="269">
        <v>0.53476360000000001</v>
      </c>
      <c r="NE53" s="269">
        <v>0.77320840000000002</v>
      </c>
      <c r="NF53" s="269">
        <v>0</v>
      </c>
      <c r="NG53" s="269">
        <v>0.69181890000000001</v>
      </c>
      <c r="NH53" s="269">
        <v>3.1619300000000003E-2</v>
      </c>
      <c r="NI53" s="269">
        <v>0.27656180000000002</v>
      </c>
      <c r="NJ53" s="270">
        <v>14829</v>
      </c>
      <c r="NK53" s="268">
        <v>8.3229299999999995</v>
      </c>
      <c r="NL53" s="268">
        <v>13325</v>
      </c>
      <c r="NM53" s="268">
        <v>13325</v>
      </c>
      <c r="NN53" s="268">
        <v>2861</v>
      </c>
      <c r="NO53" s="269">
        <v>0.96797509999999998</v>
      </c>
      <c r="NP53" s="269">
        <v>3.2024900000000002E-2</v>
      </c>
      <c r="NQ53" s="269">
        <v>0</v>
      </c>
      <c r="NR53" s="268">
        <v>0.56337999999999999</v>
      </c>
      <c r="NS53" s="268">
        <v>1.2635000000000001</v>
      </c>
      <c r="NT53" s="268">
        <v>0.38963999999999999</v>
      </c>
      <c r="NU53" s="268">
        <v>147</v>
      </c>
      <c r="NV53" s="268">
        <v>4.8832800000000001</v>
      </c>
      <c r="NW53" s="268">
        <v>0</v>
      </c>
      <c r="NX53" s="268">
        <v>4.72689</v>
      </c>
      <c r="NY53" s="268">
        <v>0.30126999999999998</v>
      </c>
      <c r="NZ53" s="268">
        <v>0.30720999999999998</v>
      </c>
    </row>
    <row r="54" spans="1:390" ht="15" x14ac:dyDescent="0.25">
      <c r="A54" s="3" t="s">
        <v>2845</v>
      </c>
      <c r="B54" s="55" t="s">
        <v>4559</v>
      </c>
      <c r="C54" s="55" t="s">
        <v>4524</v>
      </c>
      <c r="D54" s="55" t="s">
        <v>4525</v>
      </c>
      <c r="E54" s="55" t="s">
        <v>3414</v>
      </c>
      <c r="F54" s="55" t="s">
        <v>4524</v>
      </c>
      <c r="G54" s="55" t="s">
        <v>1928</v>
      </c>
      <c r="H54" s="55" t="s">
        <v>43</v>
      </c>
      <c r="I54" s="55" t="s">
        <v>416</v>
      </c>
      <c r="J54" s="55" t="s">
        <v>494</v>
      </c>
      <c r="K54" s="55" t="s">
        <v>501</v>
      </c>
      <c r="L54" s="55" t="s">
        <v>4527</v>
      </c>
      <c r="M54" s="55" t="s">
        <v>508</v>
      </c>
      <c r="N54" s="55" t="s">
        <v>2303</v>
      </c>
      <c r="O54" s="268">
        <v>90359</v>
      </c>
      <c r="P54" s="55" t="s">
        <v>503</v>
      </c>
      <c r="Q54" s="268">
        <v>2580</v>
      </c>
      <c r="R54" s="268">
        <v>10</v>
      </c>
      <c r="S54" s="268">
        <v>2299</v>
      </c>
      <c r="T54" s="268">
        <v>93206</v>
      </c>
      <c r="U54" s="268">
        <v>165</v>
      </c>
      <c r="V54" s="268">
        <v>6</v>
      </c>
      <c r="W54" s="268">
        <v>117</v>
      </c>
      <c r="X54" s="268">
        <v>4165</v>
      </c>
      <c r="Y54" s="55" t="s">
        <v>2208</v>
      </c>
      <c r="Z54" s="55" t="s">
        <v>2332</v>
      </c>
      <c r="AA54" s="55" t="s">
        <v>3427</v>
      </c>
      <c r="AB54" s="55" t="s">
        <v>3428</v>
      </c>
      <c r="AC54" s="55" t="s">
        <v>2208</v>
      </c>
      <c r="AD54" s="55" t="s">
        <v>2332</v>
      </c>
      <c r="AE54" s="55" t="s">
        <v>3427</v>
      </c>
      <c r="AF54" s="55" t="s">
        <v>3428</v>
      </c>
      <c r="AG54" s="55" t="s">
        <v>1930</v>
      </c>
      <c r="AH54" s="268">
        <v>2</v>
      </c>
      <c r="AI54" s="55" t="s">
        <v>2135</v>
      </c>
      <c r="AJ54" s="55" t="s">
        <v>2142</v>
      </c>
      <c r="AK54" s="55" t="s">
        <v>3429</v>
      </c>
      <c r="AL54" s="55" t="s">
        <v>2458</v>
      </c>
      <c r="AM54" s="55" t="s">
        <v>2535</v>
      </c>
      <c r="AN54" s="55" t="s">
        <v>4560</v>
      </c>
      <c r="AO54" s="55" t="s">
        <v>3429</v>
      </c>
      <c r="AP54" s="55" t="s">
        <v>4561</v>
      </c>
      <c r="AQ54" s="55" t="s">
        <v>4562</v>
      </c>
      <c r="AR54" s="55" t="s">
        <v>2535</v>
      </c>
      <c r="AS54" s="55" t="s">
        <v>4560</v>
      </c>
      <c r="AT54" s="55" t="s">
        <v>1471</v>
      </c>
      <c r="AU54" s="55" t="s">
        <v>4529</v>
      </c>
      <c r="AV54" s="55" t="s">
        <v>4529</v>
      </c>
      <c r="AW54" s="55" t="s">
        <v>4529</v>
      </c>
      <c r="AX54" s="55" t="s">
        <v>4530</v>
      </c>
      <c r="AY54" s="55" t="s">
        <v>4531</v>
      </c>
      <c r="AZ54" s="55" t="s">
        <v>554</v>
      </c>
      <c r="BA54" s="55" t="s">
        <v>554</v>
      </c>
      <c r="BB54" s="268">
        <v>1</v>
      </c>
      <c r="BC54" s="268">
        <v>0</v>
      </c>
      <c r="BD54" s="268">
        <v>0</v>
      </c>
      <c r="BE54" s="268">
        <v>3</v>
      </c>
      <c r="BF54" s="268">
        <v>4</v>
      </c>
      <c r="BG54" s="55" t="s">
        <v>3403</v>
      </c>
      <c r="BH54" s="268">
        <v>2912</v>
      </c>
      <c r="BI54" s="268">
        <v>7.9</v>
      </c>
      <c r="BJ54" s="268">
        <v>0</v>
      </c>
      <c r="BK54" s="268">
        <v>7.9</v>
      </c>
      <c r="BL54" s="268">
        <v>17.3</v>
      </c>
      <c r="BM54" s="268">
        <v>25.2</v>
      </c>
      <c r="BN54" s="269">
        <v>0.3134921</v>
      </c>
      <c r="BO54" s="270">
        <v>83013</v>
      </c>
      <c r="BP54" s="55" t="s">
        <v>3430</v>
      </c>
      <c r="BQ54" s="55" t="s">
        <v>3404</v>
      </c>
      <c r="BR54" s="270">
        <v>34000</v>
      </c>
      <c r="BS54" s="270">
        <v>7.25</v>
      </c>
      <c r="BT54" s="270">
        <v>10.1</v>
      </c>
      <c r="BU54" s="270">
        <v>13.46</v>
      </c>
      <c r="BV54" s="270">
        <v>2089095</v>
      </c>
      <c r="BW54" s="270">
        <v>613280</v>
      </c>
      <c r="BX54" s="270">
        <v>1037684</v>
      </c>
      <c r="BY54" s="270">
        <v>1650964</v>
      </c>
      <c r="BZ54" s="270">
        <v>122214</v>
      </c>
      <c r="CA54" s="270">
        <v>0</v>
      </c>
      <c r="CB54" s="270">
        <v>122214</v>
      </c>
      <c r="CC54" s="270">
        <v>1000</v>
      </c>
      <c r="CD54" s="270">
        <v>12080</v>
      </c>
      <c r="CE54" s="270">
        <v>13080</v>
      </c>
      <c r="CF54" s="270">
        <v>302837</v>
      </c>
      <c r="CG54" s="272">
        <v>0</v>
      </c>
      <c r="CH54" s="270">
        <v>960644</v>
      </c>
      <c r="CI54" s="270">
        <v>309767</v>
      </c>
      <c r="CJ54" s="270">
        <v>1270411</v>
      </c>
      <c r="CK54" s="270">
        <v>66749</v>
      </c>
      <c r="CL54" s="270">
        <v>37368</v>
      </c>
      <c r="CM54" s="270">
        <v>8168</v>
      </c>
      <c r="CN54" s="270">
        <v>112285</v>
      </c>
      <c r="CO54" s="270">
        <v>695555</v>
      </c>
      <c r="CP54" s="270">
        <v>2078251</v>
      </c>
      <c r="CQ54" s="279">
        <v>0</v>
      </c>
      <c r="CR54" s="270">
        <v>0</v>
      </c>
      <c r="CS54" s="270">
        <v>0</v>
      </c>
      <c r="CT54" s="270">
        <v>0</v>
      </c>
      <c r="CU54" s="270">
        <v>0</v>
      </c>
      <c r="CV54" s="270">
        <v>0</v>
      </c>
      <c r="CW54" s="270">
        <v>122463</v>
      </c>
      <c r="CX54" s="288">
        <v>152976</v>
      </c>
      <c r="CY54" s="44">
        <v>25932</v>
      </c>
      <c r="CZ54" s="44">
        <v>29801</v>
      </c>
      <c r="DA54" s="44">
        <v>55733</v>
      </c>
      <c r="DB54" s="44">
        <v>29792</v>
      </c>
      <c r="DC54" s="44">
        <v>16357</v>
      </c>
      <c r="DD54" s="44">
        <v>46149</v>
      </c>
      <c r="DE54" s="44">
        <v>4262</v>
      </c>
      <c r="DF54" s="44">
        <v>1704</v>
      </c>
      <c r="DG54" s="44">
        <v>5966</v>
      </c>
      <c r="DH54" s="44">
        <v>107848</v>
      </c>
      <c r="DI54" s="55" t="s">
        <v>3403</v>
      </c>
      <c r="DJ54" s="268">
        <v>107848</v>
      </c>
      <c r="DK54" s="268">
        <v>0</v>
      </c>
      <c r="DL54" s="268">
        <v>112</v>
      </c>
      <c r="DM54" s="268">
        <v>3478</v>
      </c>
      <c r="DN54" s="268">
        <v>1576</v>
      </c>
      <c r="DO54" s="268">
        <v>227</v>
      </c>
      <c r="DP54" s="268">
        <v>4</v>
      </c>
      <c r="DQ54" s="268">
        <v>67</v>
      </c>
      <c r="DR54" s="268">
        <v>71</v>
      </c>
      <c r="DS54" s="268">
        <v>0</v>
      </c>
      <c r="DT54" s="268">
        <v>28215</v>
      </c>
      <c r="DU54" s="268">
        <v>8731</v>
      </c>
      <c r="DV54" s="55" t="s">
        <v>3403</v>
      </c>
      <c r="DW54" s="55" t="s">
        <v>3403</v>
      </c>
      <c r="DX54" s="268">
        <v>36946</v>
      </c>
      <c r="DY54" s="268">
        <v>1920</v>
      </c>
      <c r="DZ54" s="268">
        <v>235</v>
      </c>
      <c r="EA54" s="55" t="s">
        <v>3403</v>
      </c>
      <c r="EB54" s="55" t="s">
        <v>3403</v>
      </c>
      <c r="EC54" s="268">
        <v>2155</v>
      </c>
      <c r="ED54" s="268">
        <v>563</v>
      </c>
      <c r="EE54" s="55" t="s">
        <v>3403</v>
      </c>
      <c r="EF54" s="55" t="s">
        <v>3403</v>
      </c>
      <c r="EG54" s="268">
        <v>563</v>
      </c>
      <c r="EH54" s="269">
        <v>1.39826E-2</v>
      </c>
      <c r="EI54" s="269">
        <v>7.3209999999999996E-4</v>
      </c>
      <c r="EJ54" s="269">
        <v>0.25928250000000003</v>
      </c>
      <c r="EK54" s="269">
        <v>0</v>
      </c>
      <c r="EL54" s="269">
        <v>0.24151500000000001</v>
      </c>
      <c r="EM54" s="269">
        <v>4.6410000000000001E-4</v>
      </c>
      <c r="EN54" s="269">
        <v>0.7049995</v>
      </c>
      <c r="EO54" s="269">
        <v>3.6822800000000003E-2</v>
      </c>
      <c r="EP54" s="269">
        <v>0.44635049999999998</v>
      </c>
      <c r="EQ54" s="268">
        <v>52</v>
      </c>
      <c r="ER54" s="281">
        <v>251531</v>
      </c>
      <c r="ES54" s="281">
        <v>112271</v>
      </c>
      <c r="ET54" s="268">
        <v>68625</v>
      </c>
      <c r="EU54" s="268">
        <v>23312</v>
      </c>
      <c r="EV54" s="268">
        <v>91937</v>
      </c>
      <c r="EW54" s="268">
        <v>9920</v>
      </c>
      <c r="EX54" s="268">
        <v>953</v>
      </c>
      <c r="EY54" s="268">
        <v>10873</v>
      </c>
      <c r="EZ54" s="268">
        <v>84480</v>
      </c>
      <c r="FA54" s="268">
        <v>16918</v>
      </c>
      <c r="FB54" s="268">
        <v>101398</v>
      </c>
      <c r="FC54" s="268">
        <v>204208</v>
      </c>
      <c r="FD54" s="271">
        <v>216824</v>
      </c>
      <c r="FE54" s="55" t="s">
        <v>3403</v>
      </c>
      <c r="FF54" s="55" t="s">
        <v>3403</v>
      </c>
      <c r="FG54" s="268">
        <v>204208</v>
      </c>
      <c r="FH54" s="281">
        <v>10939</v>
      </c>
      <c r="FI54" s="281">
        <v>12280</v>
      </c>
      <c r="FJ54" s="55" t="s">
        <v>3403</v>
      </c>
      <c r="FK54" s="268">
        <v>23219</v>
      </c>
      <c r="FL54" s="268">
        <v>375</v>
      </c>
      <c r="FM54" s="268">
        <v>10428</v>
      </c>
      <c r="FN54" s="268">
        <v>10803</v>
      </c>
      <c r="FO54" s="268">
        <v>33</v>
      </c>
      <c r="FP54" s="268">
        <v>237</v>
      </c>
      <c r="FQ54" s="268">
        <v>270</v>
      </c>
      <c r="FR54" s="55" t="s">
        <v>3403</v>
      </c>
      <c r="FS54" s="268">
        <v>11073</v>
      </c>
      <c r="FT54" s="268">
        <v>11209</v>
      </c>
      <c r="FU54" s="268">
        <v>251531</v>
      </c>
      <c r="FV54" s="55" t="s">
        <v>3403</v>
      </c>
      <c r="FW54" s="55" t="s">
        <v>3403</v>
      </c>
      <c r="FX54" s="55" t="s">
        <v>3403</v>
      </c>
      <c r="FY54" s="268">
        <v>7084</v>
      </c>
      <c r="FZ54" s="268">
        <v>1</v>
      </c>
      <c r="GA54" s="268">
        <v>40671</v>
      </c>
      <c r="GB54" s="268">
        <v>17460</v>
      </c>
      <c r="GC54" s="268">
        <v>58131</v>
      </c>
      <c r="GD54" s="268">
        <v>376238</v>
      </c>
      <c r="GE54" s="268">
        <v>1</v>
      </c>
      <c r="GF54" s="268">
        <v>0.93154000000000003</v>
      </c>
      <c r="GG54" s="268">
        <v>4.5159999999999999E-2</v>
      </c>
      <c r="GH54" s="268">
        <v>28.738779999999998</v>
      </c>
      <c r="GI54" s="268">
        <v>30.14246</v>
      </c>
      <c r="GJ54" s="268">
        <v>16.391749999999998</v>
      </c>
      <c r="GK54" s="268">
        <v>344</v>
      </c>
      <c r="GL54" s="268">
        <v>7766</v>
      </c>
      <c r="GM54" s="268">
        <v>881</v>
      </c>
      <c r="GN54" s="268">
        <v>27439</v>
      </c>
      <c r="GO54" s="268">
        <v>96</v>
      </c>
      <c r="GP54" s="268">
        <v>1</v>
      </c>
      <c r="GQ54" s="268">
        <v>213</v>
      </c>
      <c r="GR54" s="268">
        <v>875</v>
      </c>
      <c r="GS54" s="268">
        <v>35</v>
      </c>
      <c r="GT54" s="268">
        <v>5</v>
      </c>
      <c r="GU54" s="268">
        <v>1225</v>
      </c>
      <c r="GV54" s="268">
        <v>1383</v>
      </c>
      <c r="GW54" s="268">
        <v>207</v>
      </c>
      <c r="GX54" s="268">
        <v>1590</v>
      </c>
      <c r="GY54" s="268">
        <v>405</v>
      </c>
      <c r="GZ54" s="268">
        <v>415</v>
      </c>
      <c r="HA54" s="268">
        <v>820</v>
      </c>
      <c r="HB54" s="268">
        <v>5978</v>
      </c>
      <c r="HC54" s="268">
        <v>26817</v>
      </c>
      <c r="HD54" s="268">
        <v>32795</v>
      </c>
      <c r="HE54" s="268">
        <v>35205</v>
      </c>
      <c r="HF54" s="55" t="s">
        <v>3403</v>
      </c>
      <c r="HG54" s="55" t="s">
        <v>3403</v>
      </c>
      <c r="HH54" s="55" t="s">
        <v>3403</v>
      </c>
      <c r="HI54" s="55" t="s">
        <v>3403</v>
      </c>
      <c r="HJ54" s="55" t="s">
        <v>5026</v>
      </c>
      <c r="HK54" s="55" t="s">
        <v>5026</v>
      </c>
      <c r="HL54" s="268">
        <v>39778</v>
      </c>
      <c r="HM54" s="268">
        <v>2</v>
      </c>
      <c r="HN54" s="268">
        <v>40</v>
      </c>
      <c r="HO54" s="268">
        <v>1088</v>
      </c>
      <c r="HP54" s="268">
        <v>97</v>
      </c>
      <c r="HQ54" s="268">
        <v>466</v>
      </c>
      <c r="HR54" s="268">
        <v>6376</v>
      </c>
      <c r="HS54" s="268">
        <v>2092</v>
      </c>
      <c r="HT54" s="268">
        <v>3960</v>
      </c>
      <c r="HU54" s="268">
        <v>34</v>
      </c>
      <c r="HV54" s="268">
        <v>75</v>
      </c>
      <c r="HW54" s="268">
        <v>87488</v>
      </c>
      <c r="HX54" s="268">
        <v>1</v>
      </c>
      <c r="HY54" s="268">
        <v>72580</v>
      </c>
      <c r="HZ54" s="268">
        <v>24782</v>
      </c>
      <c r="IA54" s="55" t="s">
        <v>1564</v>
      </c>
      <c r="IB54" s="55" t="s">
        <v>2208</v>
      </c>
      <c r="IC54" s="55" t="s">
        <v>2332</v>
      </c>
      <c r="ID54" s="55" t="s">
        <v>3427</v>
      </c>
      <c r="IE54" s="55" t="s">
        <v>3428</v>
      </c>
      <c r="IF54" s="55" t="s">
        <v>2208</v>
      </c>
      <c r="IG54" s="55" t="s">
        <v>2332</v>
      </c>
      <c r="IH54" s="55" t="s">
        <v>3427</v>
      </c>
      <c r="II54" s="55" t="s">
        <v>3428</v>
      </c>
      <c r="IJ54" s="55" t="s">
        <v>2142</v>
      </c>
      <c r="IK54" s="55" t="s">
        <v>4563</v>
      </c>
      <c r="IL54" s="55" t="s">
        <v>4564</v>
      </c>
      <c r="IM54" s="55" t="s">
        <v>3429</v>
      </c>
      <c r="IN54" s="55" t="s">
        <v>4560</v>
      </c>
      <c r="IO54" s="268">
        <v>60000</v>
      </c>
      <c r="IP54" s="268">
        <v>5</v>
      </c>
      <c r="IQ54" s="55" t="s">
        <v>4565</v>
      </c>
      <c r="IR54" s="268">
        <v>2912</v>
      </c>
      <c r="IS54" s="268">
        <v>52</v>
      </c>
      <c r="IT54" s="55" t="s">
        <v>4566</v>
      </c>
      <c r="IU54" s="55" t="s">
        <v>43</v>
      </c>
      <c r="IV54" s="55" t="s">
        <v>1928</v>
      </c>
      <c r="IW54" s="55" t="s">
        <v>411</v>
      </c>
      <c r="IX54" s="268">
        <v>0</v>
      </c>
      <c r="IY54" s="55" t="s">
        <v>415</v>
      </c>
      <c r="IZ54" s="55" t="s">
        <v>2311</v>
      </c>
      <c r="JA54" s="55" t="s">
        <v>2311</v>
      </c>
      <c r="JB54" s="55" t="s">
        <v>503</v>
      </c>
      <c r="JC54" s="270">
        <v>8.2624099999999991</v>
      </c>
      <c r="JD54" s="270">
        <v>5.0507099999999996</v>
      </c>
      <c r="JE54" s="270">
        <v>0.44640999999999997</v>
      </c>
      <c r="JF54" s="270">
        <v>35.751170000000002</v>
      </c>
      <c r="JG54" s="270">
        <v>21.854279999999999</v>
      </c>
      <c r="JH54" s="270">
        <v>1.9315899999999999</v>
      </c>
      <c r="JI54" s="270">
        <v>5.5237699999999998</v>
      </c>
      <c r="JJ54" s="270">
        <v>3.37662</v>
      </c>
      <c r="JK54" s="270">
        <v>0.29843999999999998</v>
      </c>
      <c r="JL54" s="270">
        <v>52.24624</v>
      </c>
      <c r="JM54" s="270">
        <v>31.937529999999999</v>
      </c>
      <c r="JN54" s="270">
        <v>2.8227899999999999</v>
      </c>
      <c r="JO54" s="270">
        <v>59.03284</v>
      </c>
      <c r="JP54" s="270">
        <v>36.086100000000002</v>
      </c>
      <c r="JQ54" s="270">
        <v>3.18946</v>
      </c>
      <c r="JR54" s="270">
        <v>18.511019999999998</v>
      </c>
      <c r="JS54" s="270">
        <v>11.315580000000001</v>
      </c>
      <c r="JT54" s="270">
        <v>1.0001199999999999</v>
      </c>
      <c r="JU54" s="268">
        <v>2.78369</v>
      </c>
      <c r="JV54" s="268">
        <v>4.1638099999999998</v>
      </c>
      <c r="JW54" s="268">
        <v>35.987679999999997</v>
      </c>
      <c r="JX54" s="268">
        <v>68.122</v>
      </c>
      <c r="JY54" s="268">
        <v>0.44022</v>
      </c>
      <c r="JZ54" s="268">
        <v>1.2424999999999999</v>
      </c>
      <c r="KA54" s="268">
        <v>0.64332999999999996</v>
      </c>
      <c r="KB54" s="268">
        <v>0.38961000000000001</v>
      </c>
      <c r="KC54" s="268">
        <v>2.315E-2</v>
      </c>
      <c r="KD54" s="268">
        <v>4.3830000000000001E-2</v>
      </c>
      <c r="KE54" s="268">
        <v>0.96823000000000004</v>
      </c>
      <c r="KF54" s="268">
        <v>1.7600000000000001E-2</v>
      </c>
      <c r="KG54" s="268">
        <v>0.36293999999999998</v>
      </c>
      <c r="KH54" s="268">
        <v>1578</v>
      </c>
      <c r="KI54" s="268">
        <v>5035</v>
      </c>
      <c r="KJ54" s="268">
        <v>5035</v>
      </c>
      <c r="KK54" s="268">
        <v>14930</v>
      </c>
      <c r="KL54" s="268">
        <v>47625</v>
      </c>
      <c r="KM54" s="268">
        <v>47625</v>
      </c>
      <c r="KN54" s="268">
        <v>31839</v>
      </c>
      <c r="KO54" s="268">
        <v>31839</v>
      </c>
      <c r="KP54" s="268">
        <v>1.64425</v>
      </c>
      <c r="KQ54" s="268">
        <v>9981</v>
      </c>
      <c r="KR54" s="268">
        <v>4.7987399999999996</v>
      </c>
      <c r="KS54" s="270">
        <v>1.3525400000000001</v>
      </c>
      <c r="KT54" s="270">
        <v>18.271159999999998</v>
      </c>
      <c r="KU54" s="270">
        <v>0.14476</v>
      </c>
      <c r="KV54" s="270">
        <v>3.3514900000000001</v>
      </c>
      <c r="KW54" s="270">
        <v>23.11994</v>
      </c>
      <c r="KX54" s="270">
        <v>14.0596</v>
      </c>
      <c r="KY54" s="268">
        <v>1.6929799999999999</v>
      </c>
      <c r="KZ54" s="268">
        <v>0</v>
      </c>
      <c r="LA54" s="268">
        <v>1.24E-3</v>
      </c>
      <c r="LB54" s="268">
        <v>0.40888000000000002</v>
      </c>
      <c r="LC54" s="268">
        <v>7.9000000000000001E-4</v>
      </c>
      <c r="LD54" s="268">
        <v>0.13589999999999999</v>
      </c>
      <c r="LE54" s="268">
        <v>0.4335</v>
      </c>
      <c r="LF54" s="268">
        <v>1.9266799999999999</v>
      </c>
      <c r="LG54" s="268">
        <v>1.1935500000000001</v>
      </c>
      <c r="LH54" s="268">
        <v>0.19145999999999999</v>
      </c>
      <c r="LI54" s="268">
        <v>635</v>
      </c>
      <c r="LJ54" s="268">
        <v>1.2213799999999999</v>
      </c>
      <c r="LK54" s="270">
        <v>7.6976800000000001</v>
      </c>
      <c r="LL54" s="268">
        <v>96</v>
      </c>
      <c r="LM54" s="268">
        <v>36</v>
      </c>
      <c r="LN54" s="270">
        <v>22.999929999999999</v>
      </c>
      <c r="LO54" s="270">
        <v>1.24265</v>
      </c>
      <c r="LP54" s="270">
        <v>0.73870999999999998</v>
      </c>
      <c r="LQ54" s="268">
        <v>0.27889000000000003</v>
      </c>
      <c r="LR54" s="268">
        <v>8.7429999999999994E-2</v>
      </c>
      <c r="LS54" s="268">
        <v>0.29759999999999998</v>
      </c>
      <c r="LT54" s="268">
        <v>40</v>
      </c>
      <c r="LU54" s="268">
        <v>76</v>
      </c>
      <c r="LV54" s="268">
        <v>0.66854000000000002</v>
      </c>
      <c r="LW54" s="268">
        <v>4837</v>
      </c>
      <c r="LX54" s="268">
        <v>129.20260999999999</v>
      </c>
      <c r="LY54" s="268">
        <v>7235</v>
      </c>
      <c r="LZ54" s="268">
        <v>13.660030000000001</v>
      </c>
      <c r="MA54" s="268">
        <v>86.377399999999994</v>
      </c>
      <c r="MB54" s="268">
        <v>0.10573</v>
      </c>
      <c r="MC54" s="268">
        <v>764</v>
      </c>
      <c r="MD54" s="268">
        <v>0.60818000000000005</v>
      </c>
      <c r="ME54" s="270">
        <v>0.29843999999999998</v>
      </c>
      <c r="MF54" s="268">
        <v>0.40659000000000001</v>
      </c>
      <c r="MG54" s="268">
        <v>3.2227000000000001</v>
      </c>
      <c r="MH54" s="268">
        <v>4.3269700000000002</v>
      </c>
      <c r="MI54" s="270">
        <v>5.5237699999999998</v>
      </c>
      <c r="MJ54" s="268">
        <v>14</v>
      </c>
      <c r="MK54" s="270">
        <v>50413</v>
      </c>
      <c r="ML54" s="270">
        <v>38120</v>
      </c>
      <c r="MM54" s="268">
        <v>0.10019</v>
      </c>
      <c r="MN54" s="268">
        <v>0.63351999999999997</v>
      </c>
      <c r="MO54" s="268">
        <v>6.6979999999999998E-2</v>
      </c>
      <c r="MP54" s="268">
        <v>3.141E-2</v>
      </c>
      <c r="MQ54" s="268">
        <v>0.1986</v>
      </c>
      <c r="MR54" s="268">
        <v>2.1000000000000001E-2</v>
      </c>
      <c r="MS54" s="269">
        <v>1</v>
      </c>
      <c r="MT54" s="269">
        <v>0.3134921</v>
      </c>
      <c r="MU54" s="269">
        <v>0.68650789999999995</v>
      </c>
      <c r="MV54" s="269">
        <v>0.2438321</v>
      </c>
      <c r="MW54" s="269">
        <v>0.7561679</v>
      </c>
      <c r="MX54" s="269">
        <v>5.4028600000000003E-2</v>
      </c>
      <c r="MY54" s="269">
        <v>1.79805E-2</v>
      </c>
      <c r="MZ54" s="269">
        <v>0.14905180000000001</v>
      </c>
      <c r="NA54" s="269">
        <v>3.9302E-3</v>
      </c>
      <c r="NB54" s="269">
        <v>0.33468290000000001</v>
      </c>
      <c r="NC54" s="269">
        <v>3.2117899999999998E-2</v>
      </c>
      <c r="ND54" s="269">
        <v>0.4622368</v>
      </c>
      <c r="NE54" s="269">
        <v>0.61128850000000001</v>
      </c>
      <c r="NF54" s="269">
        <v>6.2611000000000003E-3</v>
      </c>
      <c r="NG54" s="269">
        <v>0.79027709999999995</v>
      </c>
      <c r="NH54" s="269">
        <v>0.1449609</v>
      </c>
      <c r="NI54" s="269">
        <v>5.8500900000000002E-2</v>
      </c>
      <c r="NJ54" s="270">
        <v>12292</v>
      </c>
      <c r="NK54" s="268">
        <v>6.4722400000000002</v>
      </c>
      <c r="NL54" s="268">
        <v>11437</v>
      </c>
      <c r="NM54" s="268">
        <v>11437</v>
      </c>
      <c r="NN54" s="268">
        <v>3585</v>
      </c>
      <c r="NO54" s="269">
        <v>0.59446049999999995</v>
      </c>
      <c r="NP54" s="269">
        <v>0.33279599999999998</v>
      </c>
      <c r="NQ54" s="269">
        <v>7.2743500000000003E-2</v>
      </c>
      <c r="NR54" s="268">
        <v>0.26184000000000002</v>
      </c>
      <c r="NS54" s="268">
        <v>0.81200000000000006</v>
      </c>
      <c r="NT54" s="268">
        <v>0.19799</v>
      </c>
      <c r="NU54" s="268">
        <v>6</v>
      </c>
      <c r="NV54" s="268">
        <v>3.76831</v>
      </c>
      <c r="NW54" s="268">
        <v>30</v>
      </c>
      <c r="NX54" s="268">
        <v>2.24011</v>
      </c>
      <c r="NY54" s="268">
        <v>0.12103</v>
      </c>
      <c r="NZ54" s="268">
        <v>0.12039999999999999</v>
      </c>
    </row>
    <row r="55" spans="1:390" ht="15" x14ac:dyDescent="0.25">
      <c r="A55" s="3" t="s">
        <v>2846</v>
      </c>
      <c r="B55" s="55" t="s">
        <v>4759</v>
      </c>
      <c r="C55" s="55" t="s">
        <v>4524</v>
      </c>
      <c r="D55" s="55" t="s">
        <v>4525</v>
      </c>
      <c r="E55" s="55" t="s">
        <v>3414</v>
      </c>
      <c r="F55" s="55" t="s">
        <v>4524</v>
      </c>
      <c r="G55" s="55" t="s">
        <v>2016</v>
      </c>
      <c r="H55" s="55" t="s">
        <v>452</v>
      </c>
      <c r="I55" s="55" t="s">
        <v>416</v>
      </c>
      <c r="J55" s="55" t="s">
        <v>496</v>
      </c>
      <c r="K55" s="55" t="s">
        <v>501</v>
      </c>
      <c r="L55" s="55" t="s">
        <v>4527</v>
      </c>
      <c r="M55" s="55" t="s">
        <v>509</v>
      </c>
      <c r="N55" s="55" t="s">
        <v>2303</v>
      </c>
      <c r="O55" s="268">
        <v>5369</v>
      </c>
      <c r="P55" s="55" t="s">
        <v>503</v>
      </c>
      <c r="Q55" s="268">
        <v>78</v>
      </c>
      <c r="R55" s="268">
        <v>5</v>
      </c>
      <c r="S55" s="268">
        <v>130</v>
      </c>
      <c r="T55" s="268">
        <v>4004</v>
      </c>
      <c r="U55" s="268">
        <v>13</v>
      </c>
      <c r="V55" s="268">
        <v>1</v>
      </c>
      <c r="W55" s="268">
        <v>0</v>
      </c>
      <c r="X55" s="268">
        <v>382</v>
      </c>
      <c r="Y55" s="55" t="s">
        <v>2237</v>
      </c>
      <c r="Z55" s="55" t="s">
        <v>2352</v>
      </c>
      <c r="AA55" s="55" t="s">
        <v>3551</v>
      </c>
      <c r="AB55" s="55" t="s">
        <v>3403</v>
      </c>
      <c r="AC55" s="55" t="s">
        <v>2237</v>
      </c>
      <c r="AD55" s="55" t="s">
        <v>2352</v>
      </c>
      <c r="AE55" s="55" t="s">
        <v>3551</v>
      </c>
      <c r="AF55" s="55" t="s">
        <v>3403</v>
      </c>
      <c r="AG55" s="55" t="s">
        <v>2018</v>
      </c>
      <c r="AH55" s="268">
        <v>2</v>
      </c>
      <c r="AI55" s="55" t="s">
        <v>2929</v>
      </c>
      <c r="AJ55" s="55" t="s">
        <v>2142</v>
      </c>
      <c r="AK55" s="55" t="s">
        <v>3552</v>
      </c>
      <c r="AL55" s="55" t="s">
        <v>2487</v>
      </c>
      <c r="AM55" s="55" t="s">
        <v>2564</v>
      </c>
      <c r="AN55" s="55" t="s">
        <v>2733</v>
      </c>
      <c r="AO55" s="55" t="s">
        <v>3552</v>
      </c>
      <c r="AP55" s="55" t="s">
        <v>2380</v>
      </c>
      <c r="AQ55" s="55" t="s">
        <v>2487</v>
      </c>
      <c r="AR55" s="55" t="s">
        <v>2564</v>
      </c>
      <c r="AS55" s="55" t="s">
        <v>2733</v>
      </c>
      <c r="AT55" s="55" t="s">
        <v>1489</v>
      </c>
      <c r="AU55" s="55" t="s">
        <v>4529</v>
      </c>
      <c r="AV55" s="55" t="s">
        <v>4529</v>
      </c>
      <c r="AW55" s="55" t="s">
        <v>4529</v>
      </c>
      <c r="AX55" s="55" t="s">
        <v>4530</v>
      </c>
      <c r="AY55" s="55" t="s">
        <v>4531</v>
      </c>
      <c r="AZ55" s="55" t="s">
        <v>554</v>
      </c>
      <c r="BA55" s="55" t="s">
        <v>554</v>
      </c>
      <c r="BB55" s="268">
        <v>1</v>
      </c>
      <c r="BC55" s="268">
        <v>0</v>
      </c>
      <c r="BD55" s="268">
        <v>0</v>
      </c>
      <c r="BE55" s="268">
        <v>0</v>
      </c>
      <c r="BF55" s="268">
        <v>1</v>
      </c>
      <c r="BG55" s="55" t="s">
        <v>3403</v>
      </c>
      <c r="BH55" s="268">
        <v>2756</v>
      </c>
      <c r="BI55" s="268">
        <v>1</v>
      </c>
      <c r="BJ55" s="268">
        <v>0</v>
      </c>
      <c r="BK55" s="268">
        <v>1</v>
      </c>
      <c r="BL55" s="268">
        <v>1</v>
      </c>
      <c r="BM55" s="268">
        <v>2</v>
      </c>
      <c r="BN55" s="269">
        <v>0.5</v>
      </c>
      <c r="BO55" s="270">
        <v>42719</v>
      </c>
      <c r="BP55" s="55" t="s">
        <v>3553</v>
      </c>
      <c r="BQ55" s="55" t="s">
        <v>3414</v>
      </c>
      <c r="BR55" s="270">
        <v>37125</v>
      </c>
      <c r="BS55" s="270">
        <v>7.25</v>
      </c>
      <c r="BT55" s="270">
        <v>7.25</v>
      </c>
      <c r="BU55" s="270">
        <v>7.25</v>
      </c>
      <c r="BV55" s="270">
        <v>215924</v>
      </c>
      <c r="BW55" s="270">
        <v>199485</v>
      </c>
      <c r="BX55" s="270">
        <v>13230</v>
      </c>
      <c r="BY55" s="270">
        <v>212715</v>
      </c>
      <c r="BZ55" s="270">
        <v>3209</v>
      </c>
      <c r="CA55" s="270">
        <v>0</v>
      </c>
      <c r="CB55" s="270">
        <v>3209</v>
      </c>
      <c r="CC55" s="270">
        <v>0</v>
      </c>
      <c r="CD55" s="270">
        <v>0</v>
      </c>
      <c r="CE55" s="270">
        <v>0</v>
      </c>
      <c r="CF55" s="270">
        <v>0</v>
      </c>
      <c r="CG55" s="272">
        <v>7.6133300000000001E-2</v>
      </c>
      <c r="CH55" s="270">
        <v>111037</v>
      </c>
      <c r="CI55" s="270">
        <v>27583</v>
      </c>
      <c r="CJ55" s="270">
        <v>138620</v>
      </c>
      <c r="CK55" s="270">
        <v>13600</v>
      </c>
      <c r="CL55" s="270">
        <v>4500</v>
      </c>
      <c r="CM55" s="270">
        <v>3920</v>
      </c>
      <c r="CN55" s="270">
        <v>22020</v>
      </c>
      <c r="CO55" s="270">
        <v>38845</v>
      </c>
      <c r="CP55" s="270">
        <v>199485</v>
      </c>
      <c r="CQ55" s="279">
        <v>16439</v>
      </c>
      <c r="CR55" s="270">
        <v>0</v>
      </c>
      <c r="CS55" s="270">
        <v>0</v>
      </c>
      <c r="CT55" s="270">
        <v>0</v>
      </c>
      <c r="CU55" s="270">
        <v>0</v>
      </c>
      <c r="CV55" s="270">
        <v>0</v>
      </c>
      <c r="CW55" s="270">
        <v>0</v>
      </c>
      <c r="CX55" s="288">
        <v>52228</v>
      </c>
      <c r="CY55" s="44">
        <v>7686</v>
      </c>
      <c r="CZ55" s="44">
        <v>2935</v>
      </c>
      <c r="DA55" s="44">
        <v>10621</v>
      </c>
      <c r="DB55" s="44">
        <v>6800</v>
      </c>
      <c r="DC55" s="44">
        <v>1517</v>
      </c>
      <c r="DD55" s="44">
        <v>8317</v>
      </c>
      <c r="DE55" s="44">
        <v>969</v>
      </c>
      <c r="DF55" s="44">
        <v>63</v>
      </c>
      <c r="DG55" s="44">
        <v>1032</v>
      </c>
      <c r="DH55" s="44">
        <v>19970</v>
      </c>
      <c r="DI55" s="55" t="s">
        <v>3403</v>
      </c>
      <c r="DJ55" s="268">
        <v>19970</v>
      </c>
      <c r="DK55" s="268">
        <v>0</v>
      </c>
      <c r="DL55" s="268">
        <v>34</v>
      </c>
      <c r="DM55" s="268">
        <v>476</v>
      </c>
      <c r="DN55" s="268">
        <v>983</v>
      </c>
      <c r="DO55" s="268">
        <v>0</v>
      </c>
      <c r="DP55" s="268">
        <v>0</v>
      </c>
      <c r="DQ55" s="268">
        <v>67</v>
      </c>
      <c r="DR55" s="268">
        <v>67</v>
      </c>
      <c r="DS55" s="268">
        <v>0</v>
      </c>
      <c r="DT55" s="268">
        <v>28215</v>
      </c>
      <c r="DU55" s="55" t="s">
        <v>3403</v>
      </c>
      <c r="DV55" s="55" t="s">
        <v>3403</v>
      </c>
      <c r="DW55" s="268">
        <v>0</v>
      </c>
      <c r="DX55" s="268">
        <v>28215</v>
      </c>
      <c r="DY55" s="268">
        <v>1920</v>
      </c>
      <c r="DZ55" s="55" t="s">
        <v>3403</v>
      </c>
      <c r="EA55" s="55" t="s">
        <v>3403</v>
      </c>
      <c r="EB55" s="268">
        <v>0</v>
      </c>
      <c r="EC55" s="268">
        <v>1920</v>
      </c>
      <c r="ED55" s="268">
        <v>563</v>
      </c>
      <c r="EE55" s="55" t="s">
        <v>3403</v>
      </c>
      <c r="EF55" s="268">
        <v>0</v>
      </c>
      <c r="EG55" s="268">
        <v>563</v>
      </c>
      <c r="EH55" s="269">
        <v>2.9600999999999999E-2</v>
      </c>
      <c r="EI55" s="269">
        <v>6.5099999999999999E-4</v>
      </c>
      <c r="EJ55" s="269">
        <v>0.58776899999999999</v>
      </c>
      <c r="EK55" s="269">
        <v>0</v>
      </c>
      <c r="EL55" s="269">
        <v>0.54022749999999997</v>
      </c>
      <c r="EM55" s="269">
        <v>1.2828E-3</v>
      </c>
      <c r="EN55" s="269">
        <v>0.38236199999999998</v>
      </c>
      <c r="EO55" s="269">
        <v>4.5875800000000001E-2</v>
      </c>
      <c r="EP55" s="269">
        <v>0.41224919999999998</v>
      </c>
      <c r="EQ55" s="268">
        <v>2</v>
      </c>
      <c r="ER55" s="281">
        <v>62894</v>
      </c>
      <c r="ES55" s="281">
        <v>25928</v>
      </c>
      <c r="ET55" s="268">
        <v>14936</v>
      </c>
      <c r="EU55" s="268">
        <v>2350</v>
      </c>
      <c r="EV55" s="268">
        <v>17286</v>
      </c>
      <c r="EW55" s="268">
        <v>2590</v>
      </c>
      <c r="EX55" s="268">
        <v>104</v>
      </c>
      <c r="EY55" s="268">
        <v>2694</v>
      </c>
      <c r="EZ55" s="268">
        <v>21365</v>
      </c>
      <c r="FA55" s="268">
        <v>1869</v>
      </c>
      <c r="FB55" s="268">
        <v>23234</v>
      </c>
      <c r="FC55" s="268">
        <v>43214</v>
      </c>
      <c r="FD55" s="271">
        <v>49428</v>
      </c>
      <c r="FE55" s="268">
        <v>636</v>
      </c>
      <c r="FF55" s="55" t="s">
        <v>3403</v>
      </c>
      <c r="FG55" s="268">
        <v>43850</v>
      </c>
      <c r="FH55" s="281">
        <v>1339</v>
      </c>
      <c r="FI55" s="281">
        <v>6928</v>
      </c>
      <c r="FJ55" s="55" t="s">
        <v>3403</v>
      </c>
      <c r="FK55" s="268">
        <v>8267</v>
      </c>
      <c r="FL55" s="268">
        <v>27</v>
      </c>
      <c r="FM55" s="268">
        <v>0</v>
      </c>
      <c r="FN55" s="268">
        <v>27</v>
      </c>
      <c r="FO55" s="268">
        <v>5</v>
      </c>
      <c r="FP55" s="268">
        <v>0</v>
      </c>
      <c r="FQ55" s="268">
        <v>5</v>
      </c>
      <c r="FR55" s="268">
        <v>0</v>
      </c>
      <c r="FS55" s="268">
        <v>32</v>
      </c>
      <c r="FT55" s="268">
        <v>1344</v>
      </c>
      <c r="FU55" s="268">
        <v>62894</v>
      </c>
      <c r="FV55" s="268">
        <v>0</v>
      </c>
      <c r="FW55" s="268">
        <v>0</v>
      </c>
      <c r="FX55" s="268">
        <v>0</v>
      </c>
      <c r="FY55" s="268">
        <v>0</v>
      </c>
      <c r="FZ55" s="268">
        <v>1</v>
      </c>
      <c r="GA55" s="268">
        <v>7103</v>
      </c>
      <c r="GB55" s="268">
        <v>876</v>
      </c>
      <c r="GC55" s="268">
        <v>7979</v>
      </c>
      <c r="GD55" s="268">
        <v>58605</v>
      </c>
      <c r="GE55" s="268">
        <v>1</v>
      </c>
      <c r="GF55" s="268">
        <v>0.42608000000000001</v>
      </c>
      <c r="GG55" s="268">
        <v>0.57033999999999996</v>
      </c>
      <c r="GH55" s="268">
        <v>15.33562</v>
      </c>
      <c r="GI55" s="268">
        <v>14.238810000000001</v>
      </c>
      <c r="GJ55" s="268">
        <v>17.026669999999999</v>
      </c>
      <c r="GK55" s="268">
        <v>108</v>
      </c>
      <c r="GL55" s="268">
        <v>2083</v>
      </c>
      <c r="GM55" s="268">
        <v>38</v>
      </c>
      <c r="GN55" s="268">
        <v>156</v>
      </c>
      <c r="GO55" s="268">
        <v>49</v>
      </c>
      <c r="GP55" s="268">
        <v>26</v>
      </c>
      <c r="GQ55" s="268">
        <v>55</v>
      </c>
      <c r="GR55" s="268">
        <v>12</v>
      </c>
      <c r="GS55" s="268">
        <v>4</v>
      </c>
      <c r="GT55" s="268">
        <v>0</v>
      </c>
      <c r="GU55" s="268">
        <v>146</v>
      </c>
      <c r="GV55" s="268">
        <v>1121</v>
      </c>
      <c r="GW55" s="268">
        <v>156</v>
      </c>
      <c r="GX55" s="268">
        <v>1277</v>
      </c>
      <c r="GY55" s="268">
        <v>8</v>
      </c>
      <c r="GZ55" s="268">
        <v>0</v>
      </c>
      <c r="HA55" s="268">
        <v>8</v>
      </c>
      <c r="HB55" s="268">
        <v>954</v>
      </c>
      <c r="HC55" s="55" t="s">
        <v>3403</v>
      </c>
      <c r="HD55" s="268">
        <v>954</v>
      </c>
      <c r="HE55" s="268">
        <v>2239</v>
      </c>
      <c r="HF55" s="55" t="s">
        <v>3403</v>
      </c>
      <c r="HG55" s="55" t="s">
        <v>3403</v>
      </c>
      <c r="HH55" s="55" t="s">
        <v>3403</v>
      </c>
      <c r="HI55" s="55" t="s">
        <v>3403</v>
      </c>
      <c r="HJ55" s="55" t="s">
        <v>5026</v>
      </c>
      <c r="HK55" s="55" t="s">
        <v>5026</v>
      </c>
      <c r="HL55" s="268">
        <v>6842</v>
      </c>
      <c r="HM55" s="268">
        <v>1</v>
      </c>
      <c r="HN55" s="268">
        <v>4</v>
      </c>
      <c r="HO55" s="268">
        <v>67</v>
      </c>
      <c r="HP55" s="268">
        <v>75</v>
      </c>
      <c r="HQ55" s="268">
        <v>924</v>
      </c>
      <c r="HR55" s="268">
        <v>1522</v>
      </c>
      <c r="HS55" s="268">
        <v>0</v>
      </c>
      <c r="HT55" s="268">
        <v>0</v>
      </c>
      <c r="HU55" s="268">
        <v>5</v>
      </c>
      <c r="HV55" s="268">
        <v>8</v>
      </c>
      <c r="HW55" s="268">
        <v>12318</v>
      </c>
      <c r="HX55" s="268">
        <v>1</v>
      </c>
      <c r="HY55" s="268">
        <v>135481</v>
      </c>
      <c r="HZ55" s="55" t="s">
        <v>3403</v>
      </c>
      <c r="IA55" s="55" t="s">
        <v>2018</v>
      </c>
      <c r="IB55" s="55" t="s">
        <v>2237</v>
      </c>
      <c r="IC55" s="55" t="s">
        <v>2352</v>
      </c>
      <c r="ID55" s="55" t="s">
        <v>3551</v>
      </c>
      <c r="IE55" s="55" t="s">
        <v>4760</v>
      </c>
      <c r="IF55" s="55" t="s">
        <v>2237</v>
      </c>
      <c r="IG55" s="55" t="s">
        <v>2352</v>
      </c>
      <c r="IH55" s="55" t="s">
        <v>3551</v>
      </c>
      <c r="II55" s="55" t="s">
        <v>4760</v>
      </c>
      <c r="IJ55" s="55" t="s">
        <v>2142</v>
      </c>
      <c r="IK55" s="55" t="s">
        <v>4761</v>
      </c>
      <c r="IL55" s="55" t="s">
        <v>3403</v>
      </c>
      <c r="IM55" s="55" t="s">
        <v>2683</v>
      </c>
      <c r="IN55" s="55" t="s">
        <v>2733</v>
      </c>
      <c r="IO55" s="268">
        <v>6000</v>
      </c>
      <c r="IP55" s="268">
        <v>2</v>
      </c>
      <c r="IQ55" s="55" t="s">
        <v>4762</v>
      </c>
      <c r="IR55" s="268">
        <v>2756</v>
      </c>
      <c r="IS55" s="268">
        <v>52</v>
      </c>
      <c r="IT55" s="55" t="s">
        <v>1905</v>
      </c>
      <c r="IU55" s="55" t="s">
        <v>205</v>
      </c>
      <c r="IV55" s="55" t="s">
        <v>2016</v>
      </c>
      <c r="IW55" s="55" t="s">
        <v>411</v>
      </c>
      <c r="IX55" s="268">
        <v>0</v>
      </c>
      <c r="IY55" s="55" t="s">
        <v>414</v>
      </c>
      <c r="IZ55" s="55" t="s">
        <v>2298</v>
      </c>
      <c r="JA55" s="55" t="s">
        <v>2298</v>
      </c>
      <c r="JB55" s="55" t="s">
        <v>503</v>
      </c>
      <c r="JC55" s="270">
        <v>3.17177</v>
      </c>
      <c r="JD55" s="270">
        <v>2.2040299999999999</v>
      </c>
      <c r="JE55" s="270">
        <v>0.35010999999999998</v>
      </c>
      <c r="JF55" s="270">
        <v>25.001249999999999</v>
      </c>
      <c r="JG55" s="270">
        <v>17.373100000000001</v>
      </c>
      <c r="JH55" s="270">
        <v>2.7597399999999999</v>
      </c>
      <c r="JI55" s="270">
        <v>3.4038900000000001</v>
      </c>
      <c r="JJ55" s="270">
        <v>2.3653300000000002</v>
      </c>
      <c r="JK55" s="270">
        <v>0.37574000000000002</v>
      </c>
      <c r="JL55" s="270">
        <v>29.155950000000001</v>
      </c>
      <c r="JM55" s="270">
        <v>20.260159999999999</v>
      </c>
      <c r="JN55" s="270">
        <v>3.2183600000000001</v>
      </c>
      <c r="JO55" s="270">
        <v>89.095579999999998</v>
      </c>
      <c r="JP55" s="270">
        <v>61.911569999999998</v>
      </c>
      <c r="JQ55" s="270">
        <v>9.8347499999999997</v>
      </c>
      <c r="JR55" s="270">
        <v>7.69381</v>
      </c>
      <c r="JS55" s="270">
        <v>5.3463399999999996</v>
      </c>
      <c r="JT55" s="270">
        <v>0.84926999999999997</v>
      </c>
      <c r="JU55" s="268">
        <v>11.71429</v>
      </c>
      <c r="JV55" s="268">
        <v>10.91544</v>
      </c>
      <c r="JW55" s="268">
        <v>0</v>
      </c>
      <c r="JX55" s="268">
        <v>0</v>
      </c>
      <c r="JY55" s="268">
        <v>1.2743500000000001</v>
      </c>
      <c r="JZ55" s="268">
        <v>4.8292000000000002</v>
      </c>
      <c r="KA55" s="268">
        <v>1.4861200000000001</v>
      </c>
      <c r="KB55" s="268">
        <v>0.41702</v>
      </c>
      <c r="KC55" s="268">
        <v>0</v>
      </c>
      <c r="KD55" s="268">
        <v>0</v>
      </c>
      <c r="KE55" s="268">
        <v>2.2942800000000001</v>
      </c>
      <c r="KF55" s="268">
        <v>0.23785000000000001</v>
      </c>
      <c r="KG55" s="268">
        <v>0.17768999999999999</v>
      </c>
      <c r="KH55" s="268">
        <v>3421</v>
      </c>
      <c r="KI55" s="268">
        <v>6842</v>
      </c>
      <c r="KJ55" s="268">
        <v>6842</v>
      </c>
      <c r="KK55" s="268">
        <v>29302</v>
      </c>
      <c r="KL55" s="268">
        <v>58605</v>
      </c>
      <c r="KM55" s="268">
        <v>58605</v>
      </c>
      <c r="KN55" s="268">
        <v>62894</v>
      </c>
      <c r="KO55" s="268">
        <v>62894</v>
      </c>
      <c r="KP55" s="268">
        <v>1.2042200000000001</v>
      </c>
      <c r="KQ55" s="268">
        <v>31447</v>
      </c>
      <c r="KR55" s="268">
        <v>15.11875</v>
      </c>
      <c r="KS55" s="270">
        <v>0.59769000000000005</v>
      </c>
      <c r="KT55" s="270">
        <v>39.619109999999999</v>
      </c>
      <c r="KU55" s="270">
        <v>0</v>
      </c>
      <c r="KV55" s="270">
        <v>0</v>
      </c>
      <c r="KW55" s="270">
        <v>40.216799999999999</v>
      </c>
      <c r="KX55" s="270">
        <v>25.81859</v>
      </c>
      <c r="KY55" s="268">
        <v>9.7277000000000005</v>
      </c>
      <c r="KZ55" s="268">
        <v>0</v>
      </c>
      <c r="LA55" s="268">
        <v>6.3299999999999997E-3</v>
      </c>
      <c r="LB55" s="268">
        <v>5.2551699999999997</v>
      </c>
      <c r="LC55" s="268">
        <v>1.248E-2</v>
      </c>
      <c r="LD55" s="268">
        <v>0.12533</v>
      </c>
      <c r="LE55" s="268">
        <v>0.25065999999999999</v>
      </c>
      <c r="LF55" s="268">
        <v>4.26119</v>
      </c>
      <c r="LG55" s="268">
        <v>3.7195</v>
      </c>
      <c r="LH55" s="268">
        <v>0.18625</v>
      </c>
      <c r="LI55" s="268">
        <v>3536</v>
      </c>
      <c r="LJ55" s="268">
        <v>8.3970400000000005</v>
      </c>
      <c r="LK55" s="270">
        <v>7.2350500000000002</v>
      </c>
      <c r="LL55" s="268">
        <v>300</v>
      </c>
      <c r="LM55" s="268">
        <v>193</v>
      </c>
      <c r="LN55" s="270">
        <v>37.154960000000003</v>
      </c>
      <c r="LO55" s="270">
        <v>4.1013200000000003</v>
      </c>
      <c r="LP55" s="270">
        <v>2.5330599999999999</v>
      </c>
      <c r="LQ55" s="268">
        <v>0.37251000000000001</v>
      </c>
      <c r="LR55" s="268">
        <v>0.18625</v>
      </c>
      <c r="LS55" s="268">
        <v>0.12533</v>
      </c>
      <c r="LT55" s="268">
        <v>0</v>
      </c>
      <c r="LU55" s="268">
        <v>0</v>
      </c>
      <c r="LV55" s="268">
        <v>1.07318</v>
      </c>
      <c r="LW55" s="268">
        <v>1209</v>
      </c>
      <c r="LX55" s="268">
        <v>21.264510000000001</v>
      </c>
      <c r="LY55" s="268">
        <v>1127</v>
      </c>
      <c r="LZ55" s="268">
        <v>2.48258</v>
      </c>
      <c r="MA55" s="268">
        <v>22.82075</v>
      </c>
      <c r="MB55" s="268">
        <v>0.11675000000000001</v>
      </c>
      <c r="MC55" s="268">
        <v>131</v>
      </c>
      <c r="MD55" s="268">
        <v>0.83040999999999998</v>
      </c>
      <c r="ME55" s="270">
        <v>0.37574000000000002</v>
      </c>
      <c r="MF55" s="268">
        <v>0.89119000000000004</v>
      </c>
      <c r="MG55" s="268">
        <v>51.331719999999997</v>
      </c>
      <c r="MH55" s="268">
        <v>7.8824399999999999</v>
      </c>
      <c r="MI55" s="270">
        <v>3.4038900000000001</v>
      </c>
      <c r="MJ55" s="268">
        <v>53</v>
      </c>
      <c r="MK55" s="270">
        <v>69310</v>
      </c>
      <c r="ML55" s="270">
        <v>55518</v>
      </c>
      <c r="MM55" s="268">
        <v>3.1800000000000002E-2</v>
      </c>
      <c r="MN55" s="268">
        <v>0.29231000000000001</v>
      </c>
      <c r="MO55" s="268">
        <v>3.4130000000000001E-2</v>
      </c>
      <c r="MP55" s="268">
        <v>1.5900000000000001E-2</v>
      </c>
      <c r="MQ55" s="268">
        <v>0.14616000000000001</v>
      </c>
      <c r="MR55" s="268">
        <v>1.7059999999999999E-2</v>
      </c>
      <c r="MS55" s="269">
        <v>1</v>
      </c>
      <c r="MT55" s="269">
        <v>0.5</v>
      </c>
      <c r="MU55" s="269">
        <v>0.5</v>
      </c>
      <c r="MV55" s="269">
        <v>0.19898279999999999</v>
      </c>
      <c r="MW55" s="269">
        <v>0.80101719999999998</v>
      </c>
      <c r="MX55" s="269">
        <v>0.1103842</v>
      </c>
      <c r="MY55" s="269">
        <v>2.2558100000000001E-2</v>
      </c>
      <c r="MZ55" s="269">
        <v>0.13827100000000001</v>
      </c>
      <c r="NA55" s="269">
        <v>1.9650600000000001E-2</v>
      </c>
      <c r="NB55" s="269">
        <v>0.19472639999999999</v>
      </c>
      <c r="NC55" s="269">
        <v>6.8175600000000003E-2</v>
      </c>
      <c r="ND55" s="269">
        <v>0.55661830000000001</v>
      </c>
      <c r="NE55" s="269">
        <v>0.69488930000000004</v>
      </c>
      <c r="NF55" s="269">
        <v>0</v>
      </c>
      <c r="NG55" s="269">
        <v>0.98513830000000002</v>
      </c>
      <c r="NH55" s="269">
        <v>0</v>
      </c>
      <c r="NI55" s="269">
        <v>1.48617E-2</v>
      </c>
      <c r="NJ55" s="270">
        <v>13791</v>
      </c>
      <c r="NK55" s="268">
        <v>7.3449099999999996</v>
      </c>
      <c r="NL55" s="268">
        <v>5369</v>
      </c>
      <c r="NM55" s="268">
        <v>5369</v>
      </c>
      <c r="NN55" s="268">
        <v>2684</v>
      </c>
      <c r="NO55" s="269">
        <v>0.61762030000000001</v>
      </c>
      <c r="NP55" s="269">
        <v>0.20435970000000001</v>
      </c>
      <c r="NQ55" s="269">
        <v>0.17802000000000001</v>
      </c>
      <c r="NR55" s="268">
        <v>0.56642000000000003</v>
      </c>
      <c r="NS55" s="268">
        <v>2.28017</v>
      </c>
      <c r="NT55" s="268">
        <v>0.45372000000000001</v>
      </c>
      <c r="NU55" s="268">
        <v>13</v>
      </c>
      <c r="NV55" s="268">
        <v>4.6245599999999998</v>
      </c>
      <c r="NW55" s="268">
        <v>16</v>
      </c>
      <c r="NX55" s="268">
        <v>2.85622</v>
      </c>
      <c r="NY55" s="268">
        <v>0.31528</v>
      </c>
      <c r="NZ55" s="268">
        <v>0.29127999999999998</v>
      </c>
    </row>
    <row r="56" spans="1:390" ht="15" x14ac:dyDescent="0.25">
      <c r="A56" s="3" t="s">
        <v>2847</v>
      </c>
      <c r="B56" s="55" t="s">
        <v>4832</v>
      </c>
      <c r="C56" s="55" t="s">
        <v>4524</v>
      </c>
      <c r="D56" s="55" t="s">
        <v>4525</v>
      </c>
      <c r="E56" s="55" t="s">
        <v>3414</v>
      </c>
      <c r="F56" s="55" t="s">
        <v>4524</v>
      </c>
      <c r="G56" s="55" t="s">
        <v>2053</v>
      </c>
      <c r="H56" s="55" t="s">
        <v>464</v>
      </c>
      <c r="I56" s="55" t="s">
        <v>416</v>
      </c>
      <c r="J56" s="55" t="s">
        <v>494</v>
      </c>
      <c r="K56" s="55" t="s">
        <v>499</v>
      </c>
      <c r="L56" s="55" t="s">
        <v>4527</v>
      </c>
      <c r="M56" s="55" t="s">
        <v>506</v>
      </c>
      <c r="N56" s="55" t="s">
        <v>2303</v>
      </c>
      <c r="O56" s="268">
        <v>91596</v>
      </c>
      <c r="P56" s="55" t="s">
        <v>512</v>
      </c>
      <c r="Q56" s="268">
        <v>710</v>
      </c>
      <c r="R56" s="268">
        <v>123</v>
      </c>
      <c r="S56" s="268">
        <v>2891</v>
      </c>
      <c r="T56" s="268">
        <v>20978</v>
      </c>
      <c r="U56" s="268">
        <v>0</v>
      </c>
      <c r="V56" s="268">
        <v>5</v>
      </c>
      <c r="W56" s="268">
        <v>76</v>
      </c>
      <c r="X56" s="268">
        <v>2618</v>
      </c>
      <c r="Y56" s="55" t="s">
        <v>2250</v>
      </c>
      <c r="Z56" s="55" t="s">
        <v>2290</v>
      </c>
      <c r="AA56" s="55" t="s">
        <v>3596</v>
      </c>
      <c r="AB56" s="55" t="s">
        <v>3597</v>
      </c>
      <c r="AC56" s="55" t="s">
        <v>2250</v>
      </c>
      <c r="AD56" s="55" t="s">
        <v>2290</v>
      </c>
      <c r="AE56" s="55" t="s">
        <v>3596</v>
      </c>
      <c r="AF56" s="55" t="s">
        <v>3597</v>
      </c>
      <c r="AG56" s="55" t="s">
        <v>2055</v>
      </c>
      <c r="AH56" s="268">
        <v>1</v>
      </c>
      <c r="AI56" s="55" t="s">
        <v>3013</v>
      </c>
      <c r="AJ56" s="55" t="s">
        <v>2176</v>
      </c>
      <c r="AK56" s="55" t="s">
        <v>2425</v>
      </c>
      <c r="AL56" s="55" t="s">
        <v>2500</v>
      </c>
      <c r="AM56" s="55" t="s">
        <v>2577</v>
      </c>
      <c r="AN56" s="55" t="s">
        <v>2647</v>
      </c>
      <c r="AO56" s="55" t="s">
        <v>4833</v>
      </c>
      <c r="AP56" s="55" t="s">
        <v>4834</v>
      </c>
      <c r="AQ56" s="55" t="s">
        <v>2500</v>
      </c>
      <c r="AR56" s="55" t="s">
        <v>2577</v>
      </c>
      <c r="AS56" s="55" t="s">
        <v>4835</v>
      </c>
      <c r="AT56" s="55" t="s">
        <v>1500</v>
      </c>
      <c r="AU56" s="55" t="s">
        <v>4529</v>
      </c>
      <c r="AV56" s="55" t="s">
        <v>4529</v>
      </c>
      <c r="AW56" s="55" t="s">
        <v>4529</v>
      </c>
      <c r="AX56" s="55" t="s">
        <v>4530</v>
      </c>
      <c r="AY56" s="55" t="s">
        <v>4531</v>
      </c>
      <c r="AZ56" s="55" t="s">
        <v>554</v>
      </c>
      <c r="BA56" s="55" t="s">
        <v>554</v>
      </c>
      <c r="BB56" s="268">
        <v>1</v>
      </c>
      <c r="BC56" s="268">
        <v>7</v>
      </c>
      <c r="BD56" s="268">
        <v>0</v>
      </c>
      <c r="BE56" s="268">
        <v>4</v>
      </c>
      <c r="BF56" s="268">
        <v>12</v>
      </c>
      <c r="BG56" s="55" t="s">
        <v>3403</v>
      </c>
      <c r="BH56" s="268">
        <v>17472</v>
      </c>
      <c r="BI56" s="268">
        <v>4</v>
      </c>
      <c r="BJ56" s="268">
        <v>0</v>
      </c>
      <c r="BK56" s="268">
        <v>4</v>
      </c>
      <c r="BL56" s="268">
        <v>29.89</v>
      </c>
      <c r="BM56" s="268">
        <v>33.89</v>
      </c>
      <c r="BN56" s="269">
        <v>0.11802890000000001</v>
      </c>
      <c r="BO56" s="270">
        <v>169620</v>
      </c>
      <c r="BP56" s="55" t="s">
        <v>3598</v>
      </c>
      <c r="BQ56" s="55" t="s">
        <v>3599</v>
      </c>
      <c r="BR56" s="270">
        <v>38016</v>
      </c>
      <c r="BS56" s="270">
        <v>9</v>
      </c>
      <c r="BT56" s="270">
        <v>10.95</v>
      </c>
      <c r="BU56" s="270">
        <v>12.75</v>
      </c>
      <c r="BV56" s="270">
        <v>2354249</v>
      </c>
      <c r="BW56" s="270">
        <v>194250</v>
      </c>
      <c r="BX56" s="270">
        <v>957752</v>
      </c>
      <c r="BY56" s="270">
        <v>1152002</v>
      </c>
      <c r="BZ56" s="270">
        <v>334862</v>
      </c>
      <c r="CA56" s="270">
        <v>0</v>
      </c>
      <c r="CB56" s="270">
        <v>334862</v>
      </c>
      <c r="CC56" s="270">
        <v>93845</v>
      </c>
      <c r="CD56" s="270">
        <v>0</v>
      </c>
      <c r="CE56" s="270">
        <v>93845</v>
      </c>
      <c r="CF56" s="270">
        <v>773540</v>
      </c>
      <c r="CG56" s="272">
        <v>0.16179550000000001</v>
      </c>
      <c r="CH56" s="270">
        <v>883209</v>
      </c>
      <c r="CI56" s="270">
        <v>238949</v>
      </c>
      <c r="CJ56" s="270">
        <v>1122158</v>
      </c>
      <c r="CK56" s="270">
        <v>138042</v>
      </c>
      <c r="CL56" s="270">
        <v>10062</v>
      </c>
      <c r="CM56" s="270">
        <v>83463</v>
      </c>
      <c r="CN56" s="270">
        <v>231567</v>
      </c>
      <c r="CO56" s="270">
        <v>619617</v>
      </c>
      <c r="CP56" s="270">
        <v>1973342</v>
      </c>
      <c r="CQ56" s="279">
        <v>380907</v>
      </c>
      <c r="CR56" s="270">
        <v>0</v>
      </c>
      <c r="CS56" s="270">
        <v>0</v>
      </c>
      <c r="CT56" s="270">
        <v>0</v>
      </c>
      <c r="CU56" s="270">
        <v>94813</v>
      </c>
      <c r="CV56" s="270">
        <v>94813</v>
      </c>
      <c r="CW56" s="270">
        <v>85758</v>
      </c>
      <c r="CX56" s="288">
        <v>255600</v>
      </c>
      <c r="CY56" s="44">
        <v>57824</v>
      </c>
      <c r="CZ56" s="44">
        <v>75738</v>
      </c>
      <c r="DA56" s="44">
        <v>133562</v>
      </c>
      <c r="DB56" s="44">
        <v>36855</v>
      </c>
      <c r="DC56" s="44">
        <v>16879</v>
      </c>
      <c r="DD56" s="44">
        <v>53734</v>
      </c>
      <c r="DE56" s="44">
        <v>10379</v>
      </c>
      <c r="DF56" s="44">
        <v>1837</v>
      </c>
      <c r="DG56" s="44">
        <v>12216</v>
      </c>
      <c r="DH56" s="44">
        <v>199512</v>
      </c>
      <c r="DI56" s="55" t="s">
        <v>3403</v>
      </c>
      <c r="DJ56" s="268">
        <v>199512</v>
      </c>
      <c r="DK56" s="268">
        <v>184</v>
      </c>
      <c r="DL56" s="268">
        <v>448</v>
      </c>
      <c r="DM56" s="268">
        <v>6216</v>
      </c>
      <c r="DN56" s="268">
        <v>10934</v>
      </c>
      <c r="DO56" s="268">
        <v>396</v>
      </c>
      <c r="DP56" s="268">
        <v>4</v>
      </c>
      <c r="DQ56" s="268">
        <v>67</v>
      </c>
      <c r="DR56" s="268">
        <v>71</v>
      </c>
      <c r="DS56" s="268">
        <v>49</v>
      </c>
      <c r="DT56" s="268">
        <v>28215</v>
      </c>
      <c r="DU56" s="55" t="s">
        <v>3403</v>
      </c>
      <c r="DV56" s="55" t="s">
        <v>3403</v>
      </c>
      <c r="DW56" s="268">
        <v>421</v>
      </c>
      <c r="DX56" s="268">
        <v>28636</v>
      </c>
      <c r="DY56" s="268">
        <v>1920</v>
      </c>
      <c r="DZ56" s="55" t="s">
        <v>3403</v>
      </c>
      <c r="EA56" s="55" t="s">
        <v>3403</v>
      </c>
      <c r="EB56" s="268">
        <v>6671</v>
      </c>
      <c r="EC56" s="268">
        <v>8591</v>
      </c>
      <c r="ED56" s="268">
        <v>563</v>
      </c>
      <c r="EE56" s="55" t="s">
        <v>3403</v>
      </c>
      <c r="EF56" s="268">
        <v>0</v>
      </c>
      <c r="EG56" s="268">
        <v>563</v>
      </c>
      <c r="EH56" s="269">
        <v>4.4980399999999997E-2</v>
      </c>
      <c r="EI56" s="269">
        <v>1.7527E-3</v>
      </c>
      <c r="EJ56" s="269">
        <v>0.1480399</v>
      </c>
      <c r="EK56" s="269">
        <v>0</v>
      </c>
      <c r="EL56" s="269">
        <v>0.11203440000000001</v>
      </c>
      <c r="EM56" s="269">
        <v>2.7779999999999998E-4</v>
      </c>
      <c r="EN56" s="269">
        <v>0.78056340000000002</v>
      </c>
      <c r="EO56" s="269">
        <v>5.79304E-2</v>
      </c>
      <c r="EP56" s="269">
        <v>0.233904</v>
      </c>
      <c r="EQ56" s="268">
        <v>30</v>
      </c>
      <c r="ER56" s="281">
        <v>302590</v>
      </c>
      <c r="ES56" s="281">
        <v>70777</v>
      </c>
      <c r="ET56" s="268">
        <v>102886</v>
      </c>
      <c r="EU56" s="268">
        <v>56417</v>
      </c>
      <c r="EV56" s="268">
        <v>159303</v>
      </c>
      <c r="EW56" s="268">
        <v>5778</v>
      </c>
      <c r="EX56" s="268">
        <v>7994</v>
      </c>
      <c r="EY56" s="268">
        <v>13772</v>
      </c>
      <c r="EZ56" s="268">
        <v>46710</v>
      </c>
      <c r="FA56" s="268">
        <v>10295</v>
      </c>
      <c r="FB56" s="268">
        <v>57005</v>
      </c>
      <c r="FC56" s="268">
        <v>230080</v>
      </c>
      <c r="FD56" s="271">
        <v>286010</v>
      </c>
      <c r="FE56" s="268">
        <v>5120</v>
      </c>
      <c r="FF56" s="55" t="s">
        <v>3403</v>
      </c>
      <c r="FG56" s="268">
        <v>235200</v>
      </c>
      <c r="FH56" s="281">
        <v>10294</v>
      </c>
      <c r="FI56" s="281">
        <v>54160</v>
      </c>
      <c r="FJ56" s="55" t="s">
        <v>3403</v>
      </c>
      <c r="FK56" s="268">
        <v>64454</v>
      </c>
      <c r="FL56" s="268">
        <v>100</v>
      </c>
      <c r="FM56" s="268">
        <v>2438</v>
      </c>
      <c r="FN56" s="268">
        <v>2538</v>
      </c>
      <c r="FO56" s="268">
        <v>63</v>
      </c>
      <c r="FP56" s="268">
        <v>65</v>
      </c>
      <c r="FQ56" s="268">
        <v>128</v>
      </c>
      <c r="FR56" s="268">
        <v>270</v>
      </c>
      <c r="FS56" s="268">
        <v>2936</v>
      </c>
      <c r="FT56" s="268">
        <v>10422</v>
      </c>
      <c r="FU56" s="268">
        <v>164064</v>
      </c>
      <c r="FV56" s="268">
        <v>138526</v>
      </c>
      <c r="FW56" s="268">
        <v>0</v>
      </c>
      <c r="FX56" s="268">
        <v>0</v>
      </c>
      <c r="FY56" s="268">
        <v>406</v>
      </c>
      <c r="FZ56" s="268">
        <v>1</v>
      </c>
      <c r="GA56" s="268">
        <v>46998</v>
      </c>
      <c r="GB56" s="268">
        <v>13932</v>
      </c>
      <c r="GC56" s="268">
        <v>60930</v>
      </c>
      <c r="GD56" s="268">
        <v>425361</v>
      </c>
      <c r="GE56" s="268">
        <v>4</v>
      </c>
      <c r="GF56" s="268">
        <v>0.76258000000000004</v>
      </c>
      <c r="GG56" s="268">
        <v>0.13321</v>
      </c>
      <c r="GH56" s="268">
        <v>28.713730000000002</v>
      </c>
      <c r="GI56" s="268">
        <v>30.107710000000001</v>
      </c>
      <c r="GJ56" s="268">
        <v>14.648149999999999</v>
      </c>
      <c r="GK56" s="268">
        <v>1020</v>
      </c>
      <c r="GL56" s="268">
        <v>25493</v>
      </c>
      <c r="GM56" s="268">
        <v>14</v>
      </c>
      <c r="GN56" s="268">
        <v>4197</v>
      </c>
      <c r="GO56" s="268">
        <v>269</v>
      </c>
      <c r="GP56" s="268">
        <v>1</v>
      </c>
      <c r="GQ56" s="268">
        <v>743</v>
      </c>
      <c r="GR56" s="268">
        <v>9</v>
      </c>
      <c r="GS56" s="268">
        <v>8</v>
      </c>
      <c r="GT56" s="268">
        <v>4</v>
      </c>
      <c r="GU56" s="268">
        <v>1034</v>
      </c>
      <c r="GV56" s="268">
        <v>3944</v>
      </c>
      <c r="GW56" s="268">
        <v>11</v>
      </c>
      <c r="GX56" s="268">
        <v>3955</v>
      </c>
      <c r="GY56" s="268">
        <v>633</v>
      </c>
      <c r="GZ56" s="268">
        <v>2461</v>
      </c>
      <c r="HA56" s="268">
        <v>3094</v>
      </c>
      <c r="HB56" s="268">
        <v>20916</v>
      </c>
      <c r="HC56" s="268">
        <v>1725</v>
      </c>
      <c r="HD56" s="268">
        <v>22641</v>
      </c>
      <c r="HE56" s="268">
        <v>29690</v>
      </c>
      <c r="HF56" s="55" t="s">
        <v>3403</v>
      </c>
      <c r="HG56" s="55" t="s">
        <v>3403</v>
      </c>
      <c r="HH56" s="55" t="s">
        <v>3403</v>
      </c>
      <c r="HI56" s="55" t="s">
        <v>3403</v>
      </c>
      <c r="HJ56" s="268">
        <v>62547</v>
      </c>
      <c r="HK56" s="55" t="s">
        <v>5026</v>
      </c>
      <c r="HL56" s="268">
        <v>122213</v>
      </c>
      <c r="HM56" s="268">
        <v>1</v>
      </c>
      <c r="HN56" s="268">
        <v>12</v>
      </c>
      <c r="HO56" s="268">
        <v>752</v>
      </c>
      <c r="HP56" s="268">
        <v>270</v>
      </c>
      <c r="HQ56" s="268">
        <v>1362</v>
      </c>
      <c r="HR56" s="268">
        <v>8372</v>
      </c>
      <c r="HS56" s="268">
        <v>1</v>
      </c>
      <c r="HT56" s="268">
        <v>48</v>
      </c>
      <c r="HU56" s="268">
        <v>37</v>
      </c>
      <c r="HV56" s="268">
        <v>163</v>
      </c>
      <c r="HW56" s="268">
        <v>131394</v>
      </c>
      <c r="HX56" s="268">
        <v>1</v>
      </c>
      <c r="HY56" s="268">
        <v>222986</v>
      </c>
      <c r="HZ56" s="55" t="s">
        <v>3403</v>
      </c>
      <c r="IA56" s="55" t="s">
        <v>1741</v>
      </c>
      <c r="IB56" s="55" t="s">
        <v>2250</v>
      </c>
      <c r="IC56" s="55" t="s">
        <v>2290</v>
      </c>
      <c r="ID56" s="55" t="s">
        <v>3596</v>
      </c>
      <c r="IE56" s="55" t="s">
        <v>3597</v>
      </c>
      <c r="IF56" s="55" t="s">
        <v>2250</v>
      </c>
      <c r="IG56" s="55" t="s">
        <v>2290</v>
      </c>
      <c r="IH56" s="55" t="s">
        <v>3596</v>
      </c>
      <c r="II56" s="55" t="s">
        <v>3597</v>
      </c>
      <c r="IJ56" s="55" t="s">
        <v>2176</v>
      </c>
      <c r="IK56" s="55" t="s">
        <v>4836</v>
      </c>
      <c r="IL56" s="55" t="s">
        <v>4837</v>
      </c>
      <c r="IM56" s="55" t="s">
        <v>2425</v>
      </c>
      <c r="IN56" s="55" t="s">
        <v>2647</v>
      </c>
      <c r="IO56" s="268">
        <v>60942</v>
      </c>
      <c r="IP56" s="268">
        <v>33.89</v>
      </c>
      <c r="IQ56" s="55" t="s">
        <v>4838</v>
      </c>
      <c r="IR56" s="268">
        <v>17472</v>
      </c>
      <c r="IS56" s="268">
        <v>416</v>
      </c>
      <c r="IT56" s="55" t="s">
        <v>1905</v>
      </c>
      <c r="IU56" s="55" t="s">
        <v>242</v>
      </c>
      <c r="IV56" s="55" t="s">
        <v>2053</v>
      </c>
      <c r="IW56" s="55" t="s">
        <v>411</v>
      </c>
      <c r="IX56" s="268">
        <v>0</v>
      </c>
      <c r="IY56" s="55" t="s">
        <v>416</v>
      </c>
      <c r="IZ56" s="55" t="s">
        <v>2328</v>
      </c>
      <c r="JA56" s="55" t="s">
        <v>2328</v>
      </c>
      <c r="JB56" s="55" t="s">
        <v>503</v>
      </c>
      <c r="JC56" s="270">
        <v>6.5214999999999996</v>
      </c>
      <c r="JD56" s="270">
        <v>3.70851</v>
      </c>
      <c r="JE56" s="270">
        <v>0.76527999999999996</v>
      </c>
      <c r="JF56" s="270">
        <v>32.387030000000003</v>
      </c>
      <c r="JG56" s="270">
        <v>18.417169999999999</v>
      </c>
      <c r="JH56" s="270">
        <v>3.8005399999999998</v>
      </c>
      <c r="JI56" s="270">
        <v>4.6392199999999999</v>
      </c>
      <c r="JJ56" s="270">
        <v>2.6381299999999999</v>
      </c>
      <c r="JK56" s="270">
        <v>0.5444</v>
      </c>
      <c r="JL56" s="270">
        <v>16.146740000000001</v>
      </c>
      <c r="JM56" s="270">
        <v>9.1819900000000008</v>
      </c>
      <c r="JN56" s="270">
        <v>1.8947799999999999</v>
      </c>
      <c r="JO56" s="270">
        <v>66.464870000000005</v>
      </c>
      <c r="JP56" s="270">
        <v>37.795819999999999</v>
      </c>
      <c r="JQ56" s="270">
        <v>7.7994899999999996</v>
      </c>
      <c r="JR56" s="270">
        <v>27.881119999999999</v>
      </c>
      <c r="JS56" s="270">
        <v>15.854839999999999</v>
      </c>
      <c r="JT56" s="270">
        <v>3.2717800000000001</v>
      </c>
      <c r="JU56" s="268">
        <v>3.3035299999999999</v>
      </c>
      <c r="JV56" s="268">
        <v>4.6438800000000002</v>
      </c>
      <c r="JW56" s="268">
        <v>1.6410000000000001E-2</v>
      </c>
      <c r="JX56" s="268">
        <v>0.78778999999999999</v>
      </c>
      <c r="JY56" s="268">
        <v>1.33426</v>
      </c>
      <c r="JZ56" s="268">
        <v>0.77271000000000001</v>
      </c>
      <c r="KA56" s="268">
        <v>0.66520000000000001</v>
      </c>
      <c r="KB56" s="268">
        <v>0.32413999999999998</v>
      </c>
      <c r="KC56" s="268">
        <v>1.0000000000000001E-5</v>
      </c>
      <c r="KD56" s="268">
        <v>5.1999999999999995E-4</v>
      </c>
      <c r="KE56" s="268">
        <v>1.43449</v>
      </c>
      <c r="KF56" s="268">
        <v>4.3180000000000003E-2</v>
      </c>
      <c r="KG56" s="268">
        <v>0.24718000000000001</v>
      </c>
      <c r="KH56" s="268">
        <v>3606</v>
      </c>
      <c r="KI56" s="268">
        <v>30553</v>
      </c>
      <c r="KJ56" s="268">
        <v>30553</v>
      </c>
      <c r="KK56" s="268">
        <v>12551</v>
      </c>
      <c r="KL56" s="268">
        <v>106340</v>
      </c>
      <c r="KM56" s="268">
        <v>106340</v>
      </c>
      <c r="KN56" s="268">
        <v>75647</v>
      </c>
      <c r="KO56" s="268">
        <v>75647</v>
      </c>
      <c r="KP56" s="268">
        <v>1.18384</v>
      </c>
      <c r="KQ56" s="268">
        <v>8928</v>
      </c>
      <c r="KR56" s="268">
        <v>4.2925899999999997</v>
      </c>
      <c r="KS56" s="270">
        <v>3.6558600000000001</v>
      </c>
      <c r="KT56" s="270">
        <v>12.57699</v>
      </c>
      <c r="KU56" s="270">
        <v>1.0245500000000001</v>
      </c>
      <c r="KV56" s="270">
        <v>8.4451300000000007</v>
      </c>
      <c r="KW56" s="270">
        <v>25.702529999999999</v>
      </c>
      <c r="KX56" s="270">
        <v>12.25117</v>
      </c>
      <c r="KY56" s="268">
        <v>2.7905099999999998</v>
      </c>
      <c r="KZ56" s="268">
        <v>0</v>
      </c>
      <c r="LA56" s="268">
        <v>4.8900000000000002E-3</v>
      </c>
      <c r="LB56" s="268">
        <v>0.31263000000000002</v>
      </c>
      <c r="LC56" s="268">
        <v>7.7999999999999999E-4</v>
      </c>
      <c r="LD56" s="268">
        <v>6.565E-2</v>
      </c>
      <c r="LE56" s="268">
        <v>0.55620999999999998</v>
      </c>
      <c r="LF56" s="268">
        <v>7.3526999999999996</v>
      </c>
      <c r="LG56" s="268">
        <v>2.1781700000000002</v>
      </c>
      <c r="LH56" s="268">
        <v>0.32632</v>
      </c>
      <c r="LI56" s="268">
        <v>469</v>
      </c>
      <c r="LJ56" s="268">
        <v>1.16527</v>
      </c>
      <c r="LK56" s="270">
        <v>6.7646699999999997</v>
      </c>
      <c r="LL56" s="268">
        <v>243</v>
      </c>
      <c r="LM56" s="268">
        <v>188</v>
      </c>
      <c r="LN56" s="270">
        <v>21.543980000000001</v>
      </c>
      <c r="LO56" s="270">
        <v>2.52813</v>
      </c>
      <c r="LP56" s="270">
        <v>1.5070699999999999</v>
      </c>
      <c r="LQ56" s="268">
        <v>0.36998999999999999</v>
      </c>
      <c r="LR56" s="268">
        <v>4.367E-2</v>
      </c>
      <c r="LS56" s="268">
        <v>0.49056</v>
      </c>
      <c r="LT56" s="268">
        <v>0</v>
      </c>
      <c r="LU56" s="268">
        <v>0</v>
      </c>
      <c r="LV56" s="268">
        <v>0.71136999999999995</v>
      </c>
      <c r="LW56" s="268">
        <v>5819</v>
      </c>
      <c r="LX56" s="268">
        <v>24.345300000000002</v>
      </c>
      <c r="LY56" s="268">
        <v>8180</v>
      </c>
      <c r="LZ56" s="268">
        <v>6.9947900000000001</v>
      </c>
      <c r="MA56" s="268">
        <v>17.318570000000001</v>
      </c>
      <c r="MB56" s="268">
        <v>0.28732000000000002</v>
      </c>
      <c r="MC56" s="268">
        <v>2350</v>
      </c>
      <c r="MD56" s="268">
        <v>0.84470999999999996</v>
      </c>
      <c r="ME56" s="270">
        <v>0.5444</v>
      </c>
      <c r="MF56" s="268">
        <v>0.60089999999999999</v>
      </c>
      <c r="MG56" s="268">
        <v>19.07507</v>
      </c>
      <c r="MH56" s="268">
        <v>4.9661900000000001</v>
      </c>
      <c r="MI56" s="270">
        <v>4.6392199999999999</v>
      </c>
      <c r="MJ56" s="268">
        <v>28</v>
      </c>
      <c r="MK56" s="270">
        <v>33111</v>
      </c>
      <c r="ML56" s="270">
        <v>26061</v>
      </c>
      <c r="MM56" s="268">
        <v>0.112</v>
      </c>
      <c r="MN56" s="268">
        <v>0.27729999999999999</v>
      </c>
      <c r="MO56" s="268">
        <v>7.9670000000000005E-2</v>
      </c>
      <c r="MP56" s="268">
        <v>1.3220000000000001E-2</v>
      </c>
      <c r="MQ56" s="268">
        <v>3.2730000000000002E-2</v>
      </c>
      <c r="MR56" s="268">
        <v>9.4000000000000004E-3</v>
      </c>
      <c r="MS56" s="269">
        <v>1</v>
      </c>
      <c r="MT56" s="269">
        <v>0.11802890000000001</v>
      </c>
      <c r="MU56" s="269">
        <v>0.88197110000000001</v>
      </c>
      <c r="MV56" s="269">
        <v>0.21293699999999999</v>
      </c>
      <c r="MW56" s="269">
        <v>0.78706299999999996</v>
      </c>
      <c r="MX56" s="269">
        <v>0.1173476</v>
      </c>
      <c r="MY56" s="269">
        <v>5.0990000000000002E-3</v>
      </c>
      <c r="MZ56" s="269">
        <v>0.1210885</v>
      </c>
      <c r="NA56" s="269">
        <v>4.2295300000000001E-2</v>
      </c>
      <c r="NB56" s="269">
        <v>0.31399369999999999</v>
      </c>
      <c r="NC56" s="269">
        <v>6.9953399999999999E-2</v>
      </c>
      <c r="ND56" s="269">
        <v>0.44757019999999997</v>
      </c>
      <c r="NE56" s="269">
        <v>0.56865869999999996</v>
      </c>
      <c r="NF56" s="269">
        <v>3.9862000000000002E-2</v>
      </c>
      <c r="NG56" s="269">
        <v>0.48932890000000001</v>
      </c>
      <c r="NH56" s="269">
        <v>0.32857189999999997</v>
      </c>
      <c r="NI56" s="269">
        <v>0.14223730000000001</v>
      </c>
      <c r="NJ56" s="270">
        <v>7050</v>
      </c>
      <c r="NK56" s="268">
        <v>6.9811399999999999</v>
      </c>
      <c r="NL56" s="268">
        <v>22899</v>
      </c>
      <c r="NM56" s="268">
        <v>22899</v>
      </c>
      <c r="NN56" s="268">
        <v>2702</v>
      </c>
      <c r="NO56" s="269">
        <v>0.59612120000000002</v>
      </c>
      <c r="NP56" s="269">
        <v>4.3451799999999999E-2</v>
      </c>
      <c r="NQ56" s="269">
        <v>0.360427</v>
      </c>
      <c r="NR56" s="268">
        <v>0.34260000000000002</v>
      </c>
      <c r="NS56" s="268">
        <v>1.26634</v>
      </c>
      <c r="NT56" s="268">
        <v>0.26965</v>
      </c>
      <c r="NU56" s="268">
        <v>30</v>
      </c>
      <c r="NV56" s="268">
        <v>2.1920099999999998</v>
      </c>
      <c r="NW56" s="268">
        <v>3</v>
      </c>
      <c r="NX56" s="268">
        <v>1.30671</v>
      </c>
      <c r="NY56" s="268">
        <v>0.15334</v>
      </c>
      <c r="NZ56" s="268">
        <v>0.12853000000000001</v>
      </c>
    </row>
    <row r="57" spans="1:390" ht="15" x14ac:dyDescent="0.25">
      <c r="A57" s="3" t="s">
        <v>2848</v>
      </c>
      <c r="B57" s="55" t="s">
        <v>4839</v>
      </c>
      <c r="C57" s="55" t="s">
        <v>4524</v>
      </c>
      <c r="D57" s="55" t="s">
        <v>4525</v>
      </c>
      <c r="E57" s="55" t="s">
        <v>3414</v>
      </c>
      <c r="F57" s="55" t="s">
        <v>4524</v>
      </c>
      <c r="G57" s="55" t="s">
        <v>2056</v>
      </c>
      <c r="H57" s="55" t="s">
        <v>465</v>
      </c>
      <c r="I57" s="55" t="s">
        <v>416</v>
      </c>
      <c r="J57" s="55" t="s">
        <v>493</v>
      </c>
      <c r="K57" s="55" t="s">
        <v>499</v>
      </c>
      <c r="L57" s="55" t="s">
        <v>4527</v>
      </c>
      <c r="M57" s="55" t="s">
        <v>505</v>
      </c>
      <c r="N57" s="55" t="s">
        <v>2303</v>
      </c>
      <c r="O57" s="268">
        <v>209846</v>
      </c>
      <c r="P57" s="55" t="s">
        <v>503</v>
      </c>
      <c r="Q57" s="268">
        <v>1446</v>
      </c>
      <c r="R57" s="268">
        <v>281</v>
      </c>
      <c r="S57" s="268">
        <v>8580</v>
      </c>
      <c r="T57" s="268">
        <v>113355</v>
      </c>
      <c r="U57" s="268">
        <v>110</v>
      </c>
      <c r="V57" s="268">
        <v>16</v>
      </c>
      <c r="W57" s="268">
        <v>89</v>
      </c>
      <c r="X57" s="268">
        <v>12579</v>
      </c>
      <c r="Y57" s="55" t="s">
        <v>2251</v>
      </c>
      <c r="Z57" s="55" t="s">
        <v>2362</v>
      </c>
      <c r="AA57" s="55" t="s">
        <v>3600</v>
      </c>
      <c r="AB57" s="55" t="s">
        <v>3601</v>
      </c>
      <c r="AC57" s="55" t="s">
        <v>2251</v>
      </c>
      <c r="AD57" s="55" t="s">
        <v>2362</v>
      </c>
      <c r="AE57" s="55" t="s">
        <v>3600</v>
      </c>
      <c r="AF57" s="55" t="s">
        <v>3601</v>
      </c>
      <c r="AG57" s="55" t="s">
        <v>2058</v>
      </c>
      <c r="AH57" s="268">
        <v>3</v>
      </c>
      <c r="AI57" s="55" t="s">
        <v>2135</v>
      </c>
      <c r="AJ57" s="55" t="s">
        <v>2177</v>
      </c>
      <c r="AK57" s="55" t="s">
        <v>2426</v>
      </c>
      <c r="AL57" s="55" t="s">
        <v>2501</v>
      </c>
      <c r="AM57" s="55" t="s">
        <v>2578</v>
      </c>
      <c r="AN57" s="55" t="s">
        <v>2648</v>
      </c>
      <c r="AO57" s="55" t="s">
        <v>2687</v>
      </c>
      <c r="AP57" s="55" t="s">
        <v>2704</v>
      </c>
      <c r="AQ57" s="55" t="s">
        <v>4840</v>
      </c>
      <c r="AR57" s="55" t="s">
        <v>2578</v>
      </c>
      <c r="AS57" s="55" t="s">
        <v>2738</v>
      </c>
      <c r="AT57" s="55" t="s">
        <v>1501</v>
      </c>
      <c r="AU57" s="55" t="s">
        <v>4529</v>
      </c>
      <c r="AV57" s="55" t="s">
        <v>4529</v>
      </c>
      <c r="AW57" s="55" t="s">
        <v>4529</v>
      </c>
      <c r="AX57" s="55" t="s">
        <v>4530</v>
      </c>
      <c r="AY57" s="55" t="s">
        <v>4531</v>
      </c>
      <c r="AZ57" s="55" t="s">
        <v>554</v>
      </c>
      <c r="BA57" s="55" t="s">
        <v>554</v>
      </c>
      <c r="BB57" s="268">
        <v>1</v>
      </c>
      <c r="BC57" s="268">
        <v>3</v>
      </c>
      <c r="BD57" s="268">
        <v>0</v>
      </c>
      <c r="BE57" s="268">
        <v>1</v>
      </c>
      <c r="BF57" s="268">
        <v>5</v>
      </c>
      <c r="BG57" s="55" t="s">
        <v>3403</v>
      </c>
      <c r="BH57" s="268">
        <v>11856</v>
      </c>
      <c r="BI57" s="268">
        <v>15</v>
      </c>
      <c r="BJ57" s="268">
        <v>0</v>
      </c>
      <c r="BK57" s="268">
        <v>15</v>
      </c>
      <c r="BL57" s="268">
        <v>31</v>
      </c>
      <c r="BM57" s="268">
        <v>46</v>
      </c>
      <c r="BN57" s="269">
        <v>0.32608700000000002</v>
      </c>
      <c r="BO57" s="270">
        <v>100998</v>
      </c>
      <c r="BP57" s="55" t="s">
        <v>4841</v>
      </c>
      <c r="BQ57" s="55" t="s">
        <v>3407</v>
      </c>
      <c r="BR57" s="270">
        <v>49442</v>
      </c>
      <c r="BS57" s="270">
        <v>14.19</v>
      </c>
      <c r="BT57" s="55" t="s">
        <v>3403</v>
      </c>
      <c r="BU57" s="270">
        <v>16.93</v>
      </c>
      <c r="BV57" s="270">
        <v>3744840</v>
      </c>
      <c r="BW57" s="270">
        <v>0</v>
      </c>
      <c r="BX57" s="270">
        <v>3089448</v>
      </c>
      <c r="BY57" s="270">
        <v>3089448</v>
      </c>
      <c r="BZ57" s="270">
        <v>179300</v>
      </c>
      <c r="CA57" s="270">
        <v>148225</v>
      </c>
      <c r="CB57" s="270">
        <v>327525</v>
      </c>
      <c r="CC57" s="270">
        <v>55996</v>
      </c>
      <c r="CD57" s="270">
        <v>0</v>
      </c>
      <c r="CE57" s="270">
        <v>55996</v>
      </c>
      <c r="CF57" s="270">
        <v>271871</v>
      </c>
      <c r="CG57" s="272">
        <v>0</v>
      </c>
      <c r="CH57" s="270">
        <v>2177320</v>
      </c>
      <c r="CI57" s="270">
        <v>654485</v>
      </c>
      <c r="CJ57" s="270">
        <v>2831805</v>
      </c>
      <c r="CK57" s="270">
        <v>271959</v>
      </c>
      <c r="CL57" s="270">
        <v>183881</v>
      </c>
      <c r="CM57" s="270">
        <v>140083</v>
      </c>
      <c r="CN57" s="270">
        <v>595923</v>
      </c>
      <c r="CO57" s="270">
        <v>317151</v>
      </c>
      <c r="CP57" s="270">
        <v>3744879</v>
      </c>
      <c r="CQ57" s="279">
        <v>0</v>
      </c>
      <c r="CR57" s="270">
        <v>0</v>
      </c>
      <c r="CS57" s="270">
        <v>0</v>
      </c>
      <c r="CT57" s="270">
        <v>0</v>
      </c>
      <c r="CU57" s="270">
        <v>0</v>
      </c>
      <c r="CV57" s="270">
        <v>0</v>
      </c>
      <c r="CW57" s="270">
        <v>0</v>
      </c>
      <c r="CX57" s="288">
        <v>468861</v>
      </c>
      <c r="CY57" s="44">
        <v>98751</v>
      </c>
      <c r="CZ57" s="44">
        <v>151080</v>
      </c>
      <c r="DA57" s="44">
        <v>249831</v>
      </c>
      <c r="DB57" s="44">
        <v>78955</v>
      </c>
      <c r="DC57" s="44">
        <v>36620</v>
      </c>
      <c r="DD57" s="44">
        <v>115575</v>
      </c>
      <c r="DE57" s="44">
        <v>11763</v>
      </c>
      <c r="DF57" s="44">
        <v>294</v>
      </c>
      <c r="DG57" s="44">
        <v>12057</v>
      </c>
      <c r="DH57" s="44">
        <v>377463</v>
      </c>
      <c r="DI57" s="55" t="s">
        <v>3403</v>
      </c>
      <c r="DJ57" s="268">
        <v>377463</v>
      </c>
      <c r="DK57" s="268">
        <v>16</v>
      </c>
      <c r="DL57" s="268">
        <v>472</v>
      </c>
      <c r="DM57" s="268">
        <v>20253</v>
      </c>
      <c r="DN57" s="268">
        <v>15445</v>
      </c>
      <c r="DO57" s="268">
        <v>16</v>
      </c>
      <c r="DP57" s="268">
        <v>29</v>
      </c>
      <c r="DQ57" s="268">
        <v>67</v>
      </c>
      <c r="DR57" s="268">
        <v>96</v>
      </c>
      <c r="DS57" s="268">
        <v>0</v>
      </c>
      <c r="DT57" s="268">
        <v>28215</v>
      </c>
      <c r="DU57" s="55" t="s">
        <v>3403</v>
      </c>
      <c r="DV57" s="268">
        <v>14117</v>
      </c>
      <c r="DW57" s="268">
        <v>447</v>
      </c>
      <c r="DX57" s="268">
        <v>42779</v>
      </c>
      <c r="DY57" s="268">
        <v>1920</v>
      </c>
      <c r="DZ57" s="55" t="s">
        <v>3403</v>
      </c>
      <c r="EA57" s="268">
        <v>9608</v>
      </c>
      <c r="EB57" s="268">
        <v>0</v>
      </c>
      <c r="EC57" s="268">
        <v>11528</v>
      </c>
      <c r="ED57" s="268">
        <v>563</v>
      </c>
      <c r="EE57" s="268">
        <v>230</v>
      </c>
      <c r="EF57" s="268">
        <v>0</v>
      </c>
      <c r="EG57" s="268">
        <v>793</v>
      </c>
      <c r="EH57" s="269">
        <v>3.4632900000000001E-2</v>
      </c>
      <c r="EI57" s="269">
        <v>1.0066999999999999E-3</v>
      </c>
      <c r="EJ57" s="269">
        <v>0.11751880000000001</v>
      </c>
      <c r="EK57" s="269">
        <v>0</v>
      </c>
      <c r="EL57" s="269">
        <v>9.1240299999999996E-2</v>
      </c>
      <c r="EM57" s="269">
        <v>2.0479999999999999E-4</v>
      </c>
      <c r="EN57" s="269">
        <v>0.8050638</v>
      </c>
      <c r="EO57" s="269">
        <v>6.7783399999999994E-2</v>
      </c>
      <c r="EP57" s="269">
        <v>0.31331759999999997</v>
      </c>
      <c r="EQ57" s="268">
        <v>42</v>
      </c>
      <c r="ER57" s="281">
        <v>1396717</v>
      </c>
      <c r="ES57" s="281">
        <v>437616</v>
      </c>
      <c r="ET57" s="268">
        <v>363028</v>
      </c>
      <c r="EU57" s="268">
        <v>171903</v>
      </c>
      <c r="EV57" s="268">
        <v>534931</v>
      </c>
      <c r="EW57" s="268">
        <v>38774</v>
      </c>
      <c r="EX57" s="268">
        <v>992</v>
      </c>
      <c r="EY57" s="268">
        <v>39766</v>
      </c>
      <c r="EZ57" s="268">
        <v>323770</v>
      </c>
      <c r="FA57" s="268">
        <v>74080</v>
      </c>
      <c r="FB57" s="268">
        <v>397850</v>
      </c>
      <c r="FC57" s="268">
        <v>972547</v>
      </c>
      <c r="FD57" s="271">
        <v>1312101</v>
      </c>
      <c r="FE57" s="268">
        <v>11877</v>
      </c>
      <c r="FF57" s="55" t="s">
        <v>3403</v>
      </c>
      <c r="FG57" s="268">
        <v>984424</v>
      </c>
      <c r="FH57" s="281">
        <v>107293</v>
      </c>
      <c r="FI57" s="281">
        <v>239748</v>
      </c>
      <c r="FJ57" s="55" t="s">
        <v>3403</v>
      </c>
      <c r="FK57" s="268">
        <v>347041</v>
      </c>
      <c r="FL57" s="268">
        <v>5169</v>
      </c>
      <c r="FM57" s="268">
        <v>40206</v>
      </c>
      <c r="FN57" s="268">
        <v>45375</v>
      </c>
      <c r="FO57" s="268">
        <v>189</v>
      </c>
      <c r="FP57" s="268">
        <v>20213</v>
      </c>
      <c r="FQ57" s="268">
        <v>20402</v>
      </c>
      <c r="FR57" s="55" t="s">
        <v>3403</v>
      </c>
      <c r="FS57" s="268">
        <v>65777</v>
      </c>
      <c r="FT57" s="268">
        <v>127695</v>
      </c>
      <c r="FU57" s="268">
        <v>444656</v>
      </c>
      <c r="FV57" s="268">
        <v>936667</v>
      </c>
      <c r="FW57" s="268">
        <v>0</v>
      </c>
      <c r="FX57" s="268">
        <v>15394</v>
      </c>
      <c r="FY57" s="268">
        <v>285</v>
      </c>
      <c r="FZ57" s="268">
        <v>3</v>
      </c>
      <c r="GA57" s="268">
        <v>85114</v>
      </c>
      <c r="GB57" s="55" t="s">
        <v>3403</v>
      </c>
      <c r="GC57" s="268">
        <v>85114</v>
      </c>
      <c r="GD57" s="268">
        <v>944216</v>
      </c>
      <c r="GE57" s="268">
        <v>1</v>
      </c>
      <c r="GF57" s="268">
        <v>0.80933999999999995</v>
      </c>
      <c r="GG57" s="268">
        <v>0.19066</v>
      </c>
      <c r="GH57" s="268">
        <v>18.944369999999999</v>
      </c>
      <c r="GI57" s="268">
        <v>28.226510000000001</v>
      </c>
      <c r="GJ57" s="268">
        <v>7.9068800000000001</v>
      </c>
      <c r="GK57" s="268">
        <v>1528</v>
      </c>
      <c r="GL57" s="268">
        <v>28947</v>
      </c>
      <c r="GM57" s="268">
        <v>0</v>
      </c>
      <c r="GN57" s="268">
        <v>0</v>
      </c>
      <c r="GO57" s="268">
        <v>698</v>
      </c>
      <c r="GP57" s="268">
        <v>0</v>
      </c>
      <c r="GQ57" s="268">
        <v>830</v>
      </c>
      <c r="GR57" s="268">
        <v>0</v>
      </c>
      <c r="GS57" s="268">
        <v>0</v>
      </c>
      <c r="GT57" s="268">
        <v>0</v>
      </c>
      <c r="GU57" s="268">
        <v>1528</v>
      </c>
      <c r="GV57" s="268">
        <v>5519</v>
      </c>
      <c r="GW57" s="268">
        <v>0</v>
      </c>
      <c r="GX57" s="268">
        <v>5519</v>
      </c>
      <c r="GY57" s="55" t="s">
        <v>3403</v>
      </c>
      <c r="GZ57" s="55" t="s">
        <v>3403</v>
      </c>
      <c r="HA57" s="55" t="s">
        <v>3403</v>
      </c>
      <c r="HB57" s="268">
        <v>23428</v>
      </c>
      <c r="HC57" s="268">
        <v>0</v>
      </c>
      <c r="HD57" s="268">
        <v>23428</v>
      </c>
      <c r="HE57" s="268">
        <v>28947</v>
      </c>
      <c r="HF57" s="55" t="s">
        <v>3403</v>
      </c>
      <c r="HG57" s="55" t="s">
        <v>3403</v>
      </c>
      <c r="HH57" s="55" t="s">
        <v>3403</v>
      </c>
      <c r="HI57" s="55" t="s">
        <v>3403</v>
      </c>
      <c r="HJ57" s="55" t="s">
        <v>5026</v>
      </c>
      <c r="HK57" s="55" t="s">
        <v>5026</v>
      </c>
      <c r="HL57" s="268">
        <v>191561</v>
      </c>
      <c r="HM57" s="268">
        <v>2</v>
      </c>
      <c r="HN57" s="268">
        <v>0</v>
      </c>
      <c r="HO57" s="268">
        <v>830</v>
      </c>
      <c r="HP57" s="268">
        <v>698</v>
      </c>
      <c r="HQ57" s="268">
        <v>2299</v>
      </c>
      <c r="HR57" s="268">
        <v>50770</v>
      </c>
      <c r="HS57" s="268">
        <v>1103</v>
      </c>
      <c r="HT57" s="268">
        <v>2061</v>
      </c>
      <c r="HU57" s="268">
        <v>80</v>
      </c>
      <c r="HV57" s="268">
        <v>89</v>
      </c>
      <c r="HW57" s="268">
        <v>158446</v>
      </c>
      <c r="HX57" s="268">
        <v>1</v>
      </c>
      <c r="HY57" s="268">
        <v>151666</v>
      </c>
      <c r="HZ57" s="55" t="s">
        <v>3403</v>
      </c>
      <c r="IA57" s="55" t="s">
        <v>2058</v>
      </c>
      <c r="IB57" s="55" t="s">
        <v>2251</v>
      </c>
      <c r="IC57" s="55" t="s">
        <v>2362</v>
      </c>
      <c r="ID57" s="55" t="s">
        <v>3600</v>
      </c>
      <c r="IE57" s="55" t="s">
        <v>3601</v>
      </c>
      <c r="IF57" s="55" t="s">
        <v>2251</v>
      </c>
      <c r="IG57" s="55" t="s">
        <v>2362</v>
      </c>
      <c r="IH57" s="55" t="s">
        <v>3600</v>
      </c>
      <c r="II57" s="55" t="s">
        <v>3601</v>
      </c>
      <c r="IJ57" s="55" t="s">
        <v>2177</v>
      </c>
      <c r="IK57" s="55" t="s">
        <v>4842</v>
      </c>
      <c r="IL57" s="55" t="s">
        <v>4843</v>
      </c>
      <c r="IM57" s="55" t="s">
        <v>2426</v>
      </c>
      <c r="IN57" s="55" t="s">
        <v>2648</v>
      </c>
      <c r="IO57" s="268">
        <v>124687</v>
      </c>
      <c r="IP57" s="268">
        <v>42</v>
      </c>
      <c r="IQ57" s="55" t="s">
        <v>4844</v>
      </c>
      <c r="IR57" s="268">
        <v>11856</v>
      </c>
      <c r="IS57" s="268">
        <v>208</v>
      </c>
      <c r="IT57" s="55" t="s">
        <v>1905</v>
      </c>
      <c r="IU57" s="55" t="s">
        <v>250</v>
      </c>
      <c r="IV57" s="55" t="s">
        <v>2056</v>
      </c>
      <c r="IW57" s="55" t="s">
        <v>411</v>
      </c>
      <c r="IX57" s="268">
        <v>0</v>
      </c>
      <c r="IY57" s="55" t="s">
        <v>415</v>
      </c>
      <c r="IZ57" s="55" t="s">
        <v>2377</v>
      </c>
      <c r="JA57" s="55" t="s">
        <v>2311</v>
      </c>
      <c r="JB57" s="55" t="s">
        <v>503</v>
      </c>
      <c r="JC57" s="270">
        <v>2.6812</v>
      </c>
      <c r="JD57" s="270">
        <v>2.0274700000000001</v>
      </c>
      <c r="JE57" s="270">
        <v>0.42665999999999998</v>
      </c>
      <c r="JF57" s="270">
        <v>43.998390000000001</v>
      </c>
      <c r="JG57" s="270">
        <v>33.27073</v>
      </c>
      <c r="JH57" s="270">
        <v>7.0014700000000003</v>
      </c>
      <c r="JI57" s="270">
        <v>3.9661300000000002</v>
      </c>
      <c r="JJ57" s="270">
        <v>2.9991099999999999</v>
      </c>
      <c r="JK57" s="270">
        <v>0.63112999999999997</v>
      </c>
      <c r="JL57" s="270">
        <v>19.54928</v>
      </c>
      <c r="JM57" s="270">
        <v>14.782780000000001</v>
      </c>
      <c r="JN57" s="270">
        <v>3.1108799999999999</v>
      </c>
      <c r="JO57" s="270">
        <v>129.37019000000001</v>
      </c>
      <c r="JP57" s="270">
        <v>97.827240000000003</v>
      </c>
      <c r="JQ57" s="270">
        <v>20.586690000000001</v>
      </c>
      <c r="JR57" s="270">
        <v>8.5574499999999993</v>
      </c>
      <c r="JS57" s="270">
        <v>6.47098</v>
      </c>
      <c r="JT57" s="270">
        <v>1.36175</v>
      </c>
      <c r="JU57" s="268">
        <v>6.6559100000000004</v>
      </c>
      <c r="JV57" s="268">
        <v>4.4995700000000003</v>
      </c>
      <c r="JW57" s="268">
        <v>12.95909</v>
      </c>
      <c r="JX57" s="268">
        <v>24.214580000000002</v>
      </c>
      <c r="JY57" s="268">
        <v>0.91286</v>
      </c>
      <c r="JZ57" s="268">
        <v>2.0854200000000001</v>
      </c>
      <c r="KA57" s="268">
        <v>0.40560000000000002</v>
      </c>
      <c r="KB57" s="268">
        <v>0.13794000000000001</v>
      </c>
      <c r="KC57" s="268">
        <v>5.2599999999999999E-3</v>
      </c>
      <c r="KD57" s="268">
        <v>9.8200000000000006E-3</v>
      </c>
      <c r="KE57" s="268">
        <v>0.75505999999999995</v>
      </c>
      <c r="KF57" s="268">
        <v>2.63E-2</v>
      </c>
      <c r="KG57" s="268">
        <v>0.11164</v>
      </c>
      <c r="KH57" s="268">
        <v>4164</v>
      </c>
      <c r="KI57" s="268">
        <v>12770</v>
      </c>
      <c r="KJ57" s="268">
        <v>12770</v>
      </c>
      <c r="KK57" s="268">
        <v>20526</v>
      </c>
      <c r="KL57" s="268">
        <v>62947</v>
      </c>
      <c r="KM57" s="268">
        <v>62947</v>
      </c>
      <c r="KN57" s="268">
        <v>93114</v>
      </c>
      <c r="KO57" s="268">
        <v>93114</v>
      </c>
      <c r="KP57" s="268">
        <v>2.9789599999999998</v>
      </c>
      <c r="KQ57" s="268">
        <v>30363</v>
      </c>
      <c r="KR57" s="268">
        <v>14.59779</v>
      </c>
      <c r="KS57" s="270">
        <v>1.5607899999999999</v>
      </c>
      <c r="KT57" s="270">
        <v>14.72245</v>
      </c>
      <c r="KU57" s="270">
        <v>0.26684000000000002</v>
      </c>
      <c r="KV57" s="270">
        <v>1.2955700000000001</v>
      </c>
      <c r="KW57" s="270">
        <v>17.845659999999999</v>
      </c>
      <c r="KX57" s="270">
        <v>13.494680000000001</v>
      </c>
      <c r="KY57" s="268">
        <v>2.2343099999999998</v>
      </c>
      <c r="KZ57" s="268">
        <v>0</v>
      </c>
      <c r="LA57" s="268">
        <v>2.2499999999999998E-3</v>
      </c>
      <c r="LB57" s="268">
        <v>0.20386000000000001</v>
      </c>
      <c r="LC57" s="268">
        <v>4.6000000000000001E-4</v>
      </c>
      <c r="LD57" s="268">
        <v>0.17623</v>
      </c>
      <c r="LE57" s="268">
        <v>0.54044999999999999</v>
      </c>
      <c r="LF57" s="268">
        <v>5.5454999999999997</v>
      </c>
      <c r="LG57" s="268">
        <v>1.7987599999999999</v>
      </c>
      <c r="LH57" s="268">
        <v>0.14773</v>
      </c>
      <c r="LI57" s="268">
        <v>502</v>
      </c>
      <c r="LJ57" s="268">
        <v>1.1278999999999999</v>
      </c>
      <c r="LK57" s="270">
        <v>1.51135</v>
      </c>
      <c r="LL57" s="268">
        <v>373</v>
      </c>
      <c r="LM57" s="268">
        <v>190</v>
      </c>
      <c r="LN57" s="270">
        <v>17.845839999999999</v>
      </c>
      <c r="LO57" s="270">
        <v>2.8398099999999999</v>
      </c>
      <c r="LP57" s="270">
        <v>1.29599</v>
      </c>
      <c r="LQ57" s="268">
        <v>0.21920999999999999</v>
      </c>
      <c r="LR57" s="268">
        <v>7.1480000000000002E-2</v>
      </c>
      <c r="LS57" s="268">
        <v>0.36421999999999999</v>
      </c>
      <c r="LT57" s="268">
        <v>21</v>
      </c>
      <c r="LU57" s="268">
        <v>39</v>
      </c>
      <c r="LV57" s="268">
        <v>1.47923</v>
      </c>
      <c r="LW57" s="268">
        <v>26859</v>
      </c>
      <c r="LX57" s="268">
        <v>79.640349999999998</v>
      </c>
      <c r="LY57" s="268">
        <v>18158</v>
      </c>
      <c r="LZ57" s="268">
        <v>16.157299999999999</v>
      </c>
      <c r="MA57" s="268">
        <v>117.80676</v>
      </c>
      <c r="MB57" s="268">
        <v>0.20288</v>
      </c>
      <c r="MC57" s="268">
        <v>3683</v>
      </c>
      <c r="MD57" s="268">
        <v>0.33568999999999999</v>
      </c>
      <c r="ME57" s="270">
        <v>0.63112999999999997</v>
      </c>
      <c r="MF57" s="268">
        <v>0.49656</v>
      </c>
      <c r="MG57" s="268">
        <v>5.6498600000000003</v>
      </c>
      <c r="MH57" s="268">
        <v>16.409960000000002</v>
      </c>
      <c r="MI57" s="270">
        <v>3.9661300000000002</v>
      </c>
      <c r="MJ57" s="268">
        <v>45.6</v>
      </c>
      <c r="MK57" s="270">
        <v>61560</v>
      </c>
      <c r="ML57" s="270">
        <v>47333</v>
      </c>
      <c r="MM57" s="268">
        <v>3.2930000000000001E-2</v>
      </c>
      <c r="MN57" s="268">
        <v>0.24013000000000001</v>
      </c>
      <c r="MO57" s="268">
        <v>4.8719999999999999E-2</v>
      </c>
      <c r="MP57" s="268">
        <v>1.074E-2</v>
      </c>
      <c r="MQ57" s="268">
        <v>7.8299999999999995E-2</v>
      </c>
      <c r="MR57" s="268">
        <v>1.5890000000000001E-2</v>
      </c>
      <c r="MS57" s="269">
        <v>1</v>
      </c>
      <c r="MT57" s="269">
        <v>0.32608700000000002</v>
      </c>
      <c r="MU57" s="269">
        <v>0.67391299999999998</v>
      </c>
      <c r="MV57" s="269">
        <v>0.2311194</v>
      </c>
      <c r="MW57" s="269">
        <v>0.76888060000000003</v>
      </c>
      <c r="MX57" s="269">
        <v>0.1591301</v>
      </c>
      <c r="MY57" s="269">
        <v>4.9102E-2</v>
      </c>
      <c r="MZ57" s="269">
        <v>0.17476800000000001</v>
      </c>
      <c r="NA57" s="269">
        <v>3.7406500000000002E-2</v>
      </c>
      <c r="NB57" s="269">
        <v>8.4689299999999995E-2</v>
      </c>
      <c r="NC57" s="269">
        <v>7.2621599999999994E-2</v>
      </c>
      <c r="ND57" s="269">
        <v>0.58141259999999995</v>
      </c>
      <c r="NE57" s="269">
        <v>0.75618059999999998</v>
      </c>
      <c r="NF57" s="269">
        <v>1.49528E-2</v>
      </c>
      <c r="NG57" s="269">
        <v>0.82498800000000005</v>
      </c>
      <c r="NH57" s="269">
        <v>7.2598800000000005E-2</v>
      </c>
      <c r="NI57" s="269">
        <v>8.7460300000000005E-2</v>
      </c>
      <c r="NJ57" s="270">
        <v>14227</v>
      </c>
      <c r="NK57" s="268">
        <v>11.09355</v>
      </c>
      <c r="NL57" s="268">
        <v>13989</v>
      </c>
      <c r="NM57" s="268">
        <v>13989</v>
      </c>
      <c r="NN57" s="268">
        <v>4561</v>
      </c>
      <c r="NO57" s="269">
        <v>0.45636599999999999</v>
      </c>
      <c r="NP57" s="269">
        <v>0.30856499999999998</v>
      </c>
      <c r="NQ57" s="269">
        <v>0.235069</v>
      </c>
      <c r="NR57" s="268">
        <v>0.64148000000000005</v>
      </c>
      <c r="NS57" s="268">
        <v>2.1340699999999999</v>
      </c>
      <c r="NT57" s="268">
        <v>0.49321999999999999</v>
      </c>
      <c r="NU57" s="268">
        <v>7</v>
      </c>
      <c r="NV57" s="268">
        <v>5.1357600000000003</v>
      </c>
      <c r="NW57" s="268">
        <v>9</v>
      </c>
      <c r="NX57" s="268">
        <v>2.3437899999999998</v>
      </c>
      <c r="NY57" s="268">
        <v>0.37297000000000002</v>
      </c>
      <c r="NZ57" s="268">
        <v>0.37297000000000002</v>
      </c>
    </row>
    <row r="58" spans="1:390" ht="15" x14ac:dyDescent="0.25">
      <c r="A58" s="3" t="s">
        <v>2849</v>
      </c>
      <c r="B58" s="55" t="s">
        <v>4845</v>
      </c>
      <c r="C58" s="55" t="s">
        <v>4524</v>
      </c>
      <c r="D58" s="55" t="s">
        <v>4525</v>
      </c>
      <c r="E58" s="55" t="s">
        <v>3414</v>
      </c>
      <c r="F58" s="55" t="s">
        <v>4524</v>
      </c>
      <c r="G58" s="55" t="s">
        <v>2059</v>
      </c>
      <c r="H58" s="55" t="s">
        <v>466</v>
      </c>
      <c r="I58" s="55" t="s">
        <v>416</v>
      </c>
      <c r="J58" s="55" t="s">
        <v>494</v>
      </c>
      <c r="K58" s="55" t="s">
        <v>500</v>
      </c>
      <c r="L58" s="55" t="s">
        <v>4527</v>
      </c>
      <c r="M58" s="55" t="s">
        <v>506</v>
      </c>
      <c r="N58" s="55" t="s">
        <v>2303</v>
      </c>
      <c r="O58" s="268">
        <v>170012</v>
      </c>
      <c r="P58" s="55" t="s">
        <v>503</v>
      </c>
      <c r="Q58" s="268">
        <v>3266</v>
      </c>
      <c r="R58" s="268">
        <v>267</v>
      </c>
      <c r="S58" s="268">
        <v>14661</v>
      </c>
      <c r="T58" s="268">
        <v>48053</v>
      </c>
      <c r="U58" s="268">
        <v>335</v>
      </c>
      <c r="V58" s="268">
        <v>61</v>
      </c>
      <c r="W58" s="268">
        <v>727</v>
      </c>
      <c r="X58" s="268">
        <v>7159</v>
      </c>
      <c r="Y58" s="55" t="s">
        <v>2252</v>
      </c>
      <c r="Z58" s="55" t="s">
        <v>2291</v>
      </c>
      <c r="AA58" s="55" t="s">
        <v>3602</v>
      </c>
      <c r="AB58" s="55" t="s">
        <v>3603</v>
      </c>
      <c r="AC58" s="55" t="s">
        <v>2252</v>
      </c>
      <c r="AD58" s="55" t="s">
        <v>2291</v>
      </c>
      <c r="AE58" s="55" t="s">
        <v>3602</v>
      </c>
      <c r="AF58" s="55" t="s">
        <v>3603</v>
      </c>
      <c r="AG58" s="55" t="s">
        <v>2061</v>
      </c>
      <c r="AH58" s="268">
        <v>2</v>
      </c>
      <c r="AI58" s="55" t="s">
        <v>3013</v>
      </c>
      <c r="AJ58" s="55" t="s">
        <v>2178</v>
      </c>
      <c r="AK58" s="55" t="s">
        <v>2427</v>
      </c>
      <c r="AL58" s="55" t="s">
        <v>2502</v>
      </c>
      <c r="AM58" s="55" t="s">
        <v>2579</v>
      </c>
      <c r="AN58" s="55" t="s">
        <v>2649</v>
      </c>
      <c r="AO58" s="55" t="s">
        <v>2427</v>
      </c>
      <c r="AP58" s="55" t="s">
        <v>2380</v>
      </c>
      <c r="AQ58" s="55" t="s">
        <v>2502</v>
      </c>
      <c r="AR58" s="55" t="s">
        <v>2579</v>
      </c>
      <c r="AS58" s="55" t="s">
        <v>2649</v>
      </c>
      <c r="AT58" s="55" t="s">
        <v>1502</v>
      </c>
      <c r="AU58" s="55" t="s">
        <v>4529</v>
      </c>
      <c r="AV58" s="55" t="s">
        <v>4529</v>
      </c>
      <c r="AW58" s="55" t="s">
        <v>4529</v>
      </c>
      <c r="AX58" s="55" t="s">
        <v>4530</v>
      </c>
      <c r="AY58" s="55" t="s">
        <v>4531</v>
      </c>
      <c r="AZ58" s="55" t="s">
        <v>554</v>
      </c>
      <c r="BA58" s="55" t="s">
        <v>554</v>
      </c>
      <c r="BB58" s="268">
        <v>0</v>
      </c>
      <c r="BC58" s="268">
        <v>13</v>
      </c>
      <c r="BD58" s="268">
        <v>1</v>
      </c>
      <c r="BE58" s="268">
        <v>0</v>
      </c>
      <c r="BF58" s="268">
        <v>14</v>
      </c>
      <c r="BG58" s="55" t="s">
        <v>3403</v>
      </c>
      <c r="BH58" s="268">
        <v>32816</v>
      </c>
      <c r="BI58" s="268">
        <v>3</v>
      </c>
      <c r="BJ58" s="268">
        <v>0</v>
      </c>
      <c r="BK58" s="268">
        <v>3</v>
      </c>
      <c r="BL58" s="268">
        <v>45.19</v>
      </c>
      <c r="BM58" s="268">
        <v>48.19</v>
      </c>
      <c r="BN58" s="269">
        <v>6.2253599999999999E-2</v>
      </c>
      <c r="BO58" s="270">
        <v>64065</v>
      </c>
      <c r="BP58" s="55" t="s">
        <v>3604</v>
      </c>
      <c r="BQ58" s="55" t="s">
        <v>3493</v>
      </c>
      <c r="BR58" s="270">
        <v>36685</v>
      </c>
      <c r="BS58" s="270">
        <v>9.7799999999999994</v>
      </c>
      <c r="BT58" s="270">
        <v>10.02</v>
      </c>
      <c r="BU58" s="270">
        <v>10.52</v>
      </c>
      <c r="BV58" s="270">
        <v>2333785</v>
      </c>
      <c r="BW58" s="270">
        <v>317873</v>
      </c>
      <c r="BX58" s="270">
        <v>1419088</v>
      </c>
      <c r="BY58" s="270">
        <v>1736961</v>
      </c>
      <c r="BZ58" s="270">
        <v>442059</v>
      </c>
      <c r="CA58" s="270">
        <v>13750</v>
      </c>
      <c r="CB58" s="270">
        <v>455809</v>
      </c>
      <c r="CC58" s="270">
        <v>10000</v>
      </c>
      <c r="CD58" s="270">
        <v>0</v>
      </c>
      <c r="CE58" s="270">
        <v>10000</v>
      </c>
      <c r="CF58" s="270">
        <v>131015</v>
      </c>
      <c r="CG58" s="272">
        <v>1.52199E-2</v>
      </c>
      <c r="CH58" s="270">
        <v>1233704</v>
      </c>
      <c r="CI58" s="270">
        <v>429394</v>
      </c>
      <c r="CJ58" s="270">
        <v>1663098</v>
      </c>
      <c r="CK58" s="270">
        <v>124446</v>
      </c>
      <c r="CL58" s="270">
        <v>17501</v>
      </c>
      <c r="CM58" s="270">
        <v>7191</v>
      </c>
      <c r="CN58" s="270">
        <v>149138</v>
      </c>
      <c r="CO58" s="270">
        <v>508959</v>
      </c>
      <c r="CP58" s="270">
        <v>2321195</v>
      </c>
      <c r="CQ58" s="279">
        <v>35520</v>
      </c>
      <c r="CR58" s="270">
        <v>0</v>
      </c>
      <c r="CS58" s="270">
        <v>0</v>
      </c>
      <c r="CT58" s="270">
        <v>0</v>
      </c>
      <c r="CU58" s="270">
        <v>0</v>
      </c>
      <c r="CV58" s="270">
        <v>0</v>
      </c>
      <c r="CW58" s="270">
        <v>0</v>
      </c>
      <c r="CX58" s="288">
        <v>411879</v>
      </c>
      <c r="CY58" s="44">
        <v>125033</v>
      </c>
      <c r="CZ58" s="44">
        <v>81124</v>
      </c>
      <c r="DA58" s="44">
        <v>206157</v>
      </c>
      <c r="DB58" s="44">
        <v>91620</v>
      </c>
      <c r="DC58" s="44">
        <v>45478</v>
      </c>
      <c r="DD58" s="44">
        <v>137098</v>
      </c>
      <c r="DE58" s="44">
        <v>14099</v>
      </c>
      <c r="DF58" s="44">
        <v>0</v>
      </c>
      <c r="DG58" s="44">
        <v>14099</v>
      </c>
      <c r="DH58" s="44">
        <v>357354</v>
      </c>
      <c r="DI58" s="55" t="s">
        <v>3403</v>
      </c>
      <c r="DJ58" s="268">
        <v>357354</v>
      </c>
      <c r="DK58" s="268">
        <v>0</v>
      </c>
      <c r="DL58" s="268">
        <v>212</v>
      </c>
      <c r="DM58" s="268">
        <v>7633</v>
      </c>
      <c r="DN58" s="268">
        <v>14651</v>
      </c>
      <c r="DO58" s="268">
        <v>421</v>
      </c>
      <c r="DP58" s="268">
        <v>2</v>
      </c>
      <c r="DQ58" s="268">
        <v>67</v>
      </c>
      <c r="DR58" s="268">
        <v>69</v>
      </c>
      <c r="DS58" s="268">
        <v>0</v>
      </c>
      <c r="DT58" s="268">
        <v>28215</v>
      </c>
      <c r="DU58" s="55" t="s">
        <v>3403</v>
      </c>
      <c r="DV58" s="55" t="s">
        <v>3403</v>
      </c>
      <c r="DW58" s="268">
        <v>768</v>
      </c>
      <c r="DX58" s="268">
        <v>28983</v>
      </c>
      <c r="DY58" s="268">
        <v>1920</v>
      </c>
      <c r="DZ58" s="55" t="s">
        <v>3403</v>
      </c>
      <c r="EA58" s="55" t="s">
        <v>3403</v>
      </c>
      <c r="EB58" s="268">
        <v>73</v>
      </c>
      <c r="EC58" s="268">
        <v>1993</v>
      </c>
      <c r="ED58" s="268">
        <v>563</v>
      </c>
      <c r="EE58" s="55" t="s">
        <v>3403</v>
      </c>
      <c r="EF58" s="268">
        <v>0</v>
      </c>
      <c r="EG58" s="268">
        <v>563</v>
      </c>
      <c r="EH58" s="269">
        <v>3.6937999999999999E-2</v>
      </c>
      <c r="EI58" s="269">
        <v>5.1469999999999999E-4</v>
      </c>
      <c r="EJ58" s="269">
        <v>7.6573500000000003E-2</v>
      </c>
      <c r="EK58" s="269">
        <v>0</v>
      </c>
      <c r="EL58" s="269">
        <v>7.0367799999999994E-2</v>
      </c>
      <c r="EM58" s="269">
        <v>1.6750000000000001E-4</v>
      </c>
      <c r="EN58" s="269">
        <v>0.86761889999999997</v>
      </c>
      <c r="EO58" s="269">
        <v>2.33709E-2</v>
      </c>
      <c r="EP58" s="269">
        <v>0.4285561</v>
      </c>
      <c r="EQ58" s="268">
        <v>98</v>
      </c>
      <c r="ER58" s="281">
        <v>520695</v>
      </c>
      <c r="ES58" s="281">
        <v>223147</v>
      </c>
      <c r="ET58" s="268">
        <v>210592</v>
      </c>
      <c r="EU58" s="268">
        <v>36055</v>
      </c>
      <c r="EV58" s="268">
        <v>246647</v>
      </c>
      <c r="EW58" s="55" t="s">
        <v>3403</v>
      </c>
      <c r="EX58" s="55" t="s">
        <v>3403</v>
      </c>
      <c r="EY58" s="55" t="s">
        <v>3403</v>
      </c>
      <c r="EZ58" s="268">
        <v>182627</v>
      </c>
      <c r="FA58" s="268">
        <v>40520</v>
      </c>
      <c r="FB58" s="268">
        <v>223147</v>
      </c>
      <c r="FC58" s="268">
        <v>469794</v>
      </c>
      <c r="FD58" s="271">
        <v>521379</v>
      </c>
      <c r="FE58" s="268">
        <v>5106</v>
      </c>
      <c r="FF58" s="55" t="s">
        <v>3403</v>
      </c>
      <c r="FG58" s="268">
        <v>474900</v>
      </c>
      <c r="FH58" s="281">
        <v>7805</v>
      </c>
      <c r="FI58" s="281">
        <v>38245</v>
      </c>
      <c r="FJ58" s="55" t="s">
        <v>3403</v>
      </c>
      <c r="FK58" s="268">
        <v>46050</v>
      </c>
      <c r="FL58" s="268">
        <v>210</v>
      </c>
      <c r="FM58" s="268">
        <v>6928</v>
      </c>
      <c r="FN58" s="268">
        <v>7138</v>
      </c>
      <c r="FO58" s="268">
        <v>50</v>
      </c>
      <c r="FP58" s="268">
        <v>379</v>
      </c>
      <c r="FQ58" s="268">
        <v>429</v>
      </c>
      <c r="FR58" s="55" t="s">
        <v>3403</v>
      </c>
      <c r="FS58" s="268">
        <v>7567</v>
      </c>
      <c r="FT58" s="268">
        <v>8234</v>
      </c>
      <c r="FU58" s="55" t="s">
        <v>3403</v>
      </c>
      <c r="FV58" s="268">
        <v>514853</v>
      </c>
      <c r="FW58" s="268">
        <v>5842</v>
      </c>
      <c r="FX58" s="268">
        <v>0</v>
      </c>
      <c r="FY58" s="55" t="s">
        <v>3403</v>
      </c>
      <c r="FZ58" s="268">
        <v>3</v>
      </c>
      <c r="GA58" s="268">
        <v>59680</v>
      </c>
      <c r="GB58" s="268">
        <v>28107</v>
      </c>
      <c r="GC58" s="268">
        <v>87787</v>
      </c>
      <c r="GD58" s="268">
        <v>511394</v>
      </c>
      <c r="GE58" s="268">
        <v>3</v>
      </c>
      <c r="GF58" s="268">
        <v>0.74894000000000005</v>
      </c>
      <c r="GG58" s="268">
        <v>0.24598</v>
      </c>
      <c r="GH58" s="268">
        <v>17.318529999999999</v>
      </c>
      <c r="GI58" s="268">
        <v>19.31615</v>
      </c>
      <c r="GJ58" s="268">
        <v>13.954879999999999</v>
      </c>
      <c r="GK58" s="268">
        <v>5736</v>
      </c>
      <c r="GL58" s="268">
        <v>94662</v>
      </c>
      <c r="GM58" s="268">
        <v>72</v>
      </c>
      <c r="GN58" s="268">
        <v>5924</v>
      </c>
      <c r="GO58" s="268">
        <v>1768</v>
      </c>
      <c r="GP58" s="268">
        <v>5</v>
      </c>
      <c r="GQ58" s="268">
        <v>3833</v>
      </c>
      <c r="GR58" s="268">
        <v>67</v>
      </c>
      <c r="GS58" s="268">
        <v>135</v>
      </c>
      <c r="GT58" s="55" t="s">
        <v>3403</v>
      </c>
      <c r="GU58" s="268">
        <v>5808</v>
      </c>
      <c r="GV58" s="268">
        <v>23940</v>
      </c>
      <c r="GW58" s="268">
        <v>802</v>
      </c>
      <c r="GX58" s="268">
        <v>24742</v>
      </c>
      <c r="GY58" s="268">
        <v>511</v>
      </c>
      <c r="GZ58" s="268">
        <v>0</v>
      </c>
      <c r="HA58" s="268">
        <v>511</v>
      </c>
      <c r="HB58" s="268">
        <v>70211</v>
      </c>
      <c r="HC58" s="268">
        <v>5122</v>
      </c>
      <c r="HD58" s="268">
        <v>75333</v>
      </c>
      <c r="HE58" s="268">
        <v>100586</v>
      </c>
      <c r="HF58" s="55" t="s">
        <v>3403</v>
      </c>
      <c r="HG58" s="55" t="s">
        <v>3403</v>
      </c>
      <c r="HH58" s="55" t="s">
        <v>3403</v>
      </c>
      <c r="HI58" s="55" t="s">
        <v>3403</v>
      </c>
      <c r="HJ58" s="55" t="s">
        <v>5026</v>
      </c>
      <c r="HK58" s="55" t="s">
        <v>5026</v>
      </c>
      <c r="HL58" s="268">
        <v>227474</v>
      </c>
      <c r="HM58" s="268">
        <v>2</v>
      </c>
      <c r="HN58" s="268">
        <v>135</v>
      </c>
      <c r="HO58" s="268">
        <v>3900</v>
      </c>
      <c r="HP58" s="268">
        <v>1773</v>
      </c>
      <c r="HQ58" s="268">
        <v>589</v>
      </c>
      <c r="HR58" s="268">
        <v>3321</v>
      </c>
      <c r="HS58" s="268">
        <v>472</v>
      </c>
      <c r="HT58" s="268">
        <v>718</v>
      </c>
      <c r="HU58" s="268">
        <v>56</v>
      </c>
      <c r="HV58" s="268">
        <v>157</v>
      </c>
      <c r="HW58" s="268">
        <v>163877</v>
      </c>
      <c r="HX58" s="268">
        <v>1</v>
      </c>
      <c r="HY58" s="55" t="s">
        <v>3403</v>
      </c>
      <c r="HZ58" s="55" t="s">
        <v>3403</v>
      </c>
      <c r="IA58" s="55" t="s">
        <v>1752</v>
      </c>
      <c r="IB58" s="55" t="s">
        <v>850</v>
      </c>
      <c r="IC58" s="55" t="s">
        <v>1108</v>
      </c>
      <c r="ID58" s="55" t="s">
        <v>4846</v>
      </c>
      <c r="IE58" s="55" t="s">
        <v>4847</v>
      </c>
      <c r="IF58" s="55" t="s">
        <v>1311</v>
      </c>
      <c r="IG58" s="55" t="s">
        <v>1108</v>
      </c>
      <c r="IH58" s="55" t="s">
        <v>4846</v>
      </c>
      <c r="II58" s="55" t="s">
        <v>3403</v>
      </c>
      <c r="IJ58" s="55" t="s">
        <v>1369</v>
      </c>
      <c r="IK58" s="55" t="s">
        <v>4848</v>
      </c>
      <c r="IL58" s="55" t="s">
        <v>4849</v>
      </c>
      <c r="IM58" s="55" t="s">
        <v>523</v>
      </c>
      <c r="IN58" s="55" t="s">
        <v>547</v>
      </c>
      <c r="IO58" s="268">
        <v>92920</v>
      </c>
      <c r="IP58" s="268">
        <v>39.11</v>
      </c>
      <c r="IQ58" s="55" t="s">
        <v>4850</v>
      </c>
      <c r="IR58" s="268">
        <v>32816</v>
      </c>
      <c r="IS58" s="268">
        <v>728</v>
      </c>
      <c r="IT58" s="55" t="s">
        <v>2134</v>
      </c>
      <c r="IU58" s="55" t="s">
        <v>254</v>
      </c>
      <c r="IV58" s="55" t="s">
        <v>2059</v>
      </c>
      <c r="IW58" s="55" t="s">
        <v>410</v>
      </c>
      <c r="IX58" s="268">
        <v>0</v>
      </c>
      <c r="IY58" s="55" t="s">
        <v>416</v>
      </c>
      <c r="IZ58" s="55" t="s">
        <v>2276</v>
      </c>
      <c r="JA58" s="55" t="s">
        <v>2300</v>
      </c>
      <c r="JB58" s="55" t="s">
        <v>503</v>
      </c>
      <c r="JC58" s="270">
        <v>4.4578800000000003</v>
      </c>
      <c r="JD58" s="270">
        <v>3.194</v>
      </c>
      <c r="JE58" s="270">
        <v>0.28642000000000001</v>
      </c>
      <c r="JF58" s="270">
        <v>26.441220000000001</v>
      </c>
      <c r="JG58" s="270">
        <v>18.944700000000001</v>
      </c>
      <c r="JH58" s="270">
        <v>1.69886</v>
      </c>
      <c r="JI58" s="270">
        <v>4.5389600000000003</v>
      </c>
      <c r="JJ58" s="270">
        <v>3.2520899999999999</v>
      </c>
      <c r="JK58" s="270">
        <v>0.29163</v>
      </c>
      <c r="JL58" s="270">
        <v>10.204219999999999</v>
      </c>
      <c r="JM58" s="270">
        <v>7.3111600000000001</v>
      </c>
      <c r="JN58" s="270">
        <v>0.65563000000000005</v>
      </c>
      <c r="JO58" s="270">
        <v>23.076720000000002</v>
      </c>
      <c r="JP58" s="270">
        <v>16.534089999999999</v>
      </c>
      <c r="JQ58" s="270">
        <v>1.4826900000000001</v>
      </c>
      <c r="JR58" s="270">
        <v>10.402089999999999</v>
      </c>
      <c r="JS58" s="270">
        <v>7.4529300000000003</v>
      </c>
      <c r="JT58" s="270">
        <v>0.66834000000000005</v>
      </c>
      <c r="JU58" s="268">
        <v>3.0627</v>
      </c>
      <c r="JV58" s="268">
        <v>3.0079899999999999</v>
      </c>
      <c r="JW58" s="268">
        <v>5.3766499999999997</v>
      </c>
      <c r="JX58" s="268">
        <v>8.1788900000000009</v>
      </c>
      <c r="JY58" s="268">
        <v>1.33799</v>
      </c>
      <c r="JZ58" s="268">
        <v>1.31254</v>
      </c>
      <c r="KA58" s="268">
        <v>0.51636000000000004</v>
      </c>
      <c r="KB58" s="268">
        <v>0.59164000000000005</v>
      </c>
      <c r="KC58" s="268">
        <v>2.7799999999999999E-3</v>
      </c>
      <c r="KD58" s="268">
        <v>4.2199999999999998E-3</v>
      </c>
      <c r="KE58" s="268">
        <v>0.96391000000000004</v>
      </c>
      <c r="KF58" s="268">
        <v>0.14552999999999999</v>
      </c>
      <c r="KG58" s="268">
        <v>0.44309999999999999</v>
      </c>
      <c r="KH58" s="268">
        <v>4720</v>
      </c>
      <c r="KI58" s="268">
        <v>75824</v>
      </c>
      <c r="KJ58" s="268">
        <v>75824</v>
      </c>
      <c r="KK58" s="268">
        <v>10612</v>
      </c>
      <c r="KL58" s="268">
        <v>170464</v>
      </c>
      <c r="KM58" s="268">
        <v>170464</v>
      </c>
      <c r="KN58" s="268">
        <v>173565</v>
      </c>
      <c r="KO58" s="268">
        <v>173565</v>
      </c>
      <c r="KP58" s="268">
        <v>1.2641899999999999</v>
      </c>
      <c r="KQ58" s="268">
        <v>10805</v>
      </c>
      <c r="KR58" s="268">
        <v>5.1947299999999998</v>
      </c>
      <c r="KS58" s="270">
        <v>2.6810399999999999</v>
      </c>
      <c r="KT58" s="270">
        <v>10.216699999999999</v>
      </c>
      <c r="KU58" s="270">
        <v>5.8819999999999997E-2</v>
      </c>
      <c r="KV58" s="270">
        <v>0.77061999999999997</v>
      </c>
      <c r="KW58" s="270">
        <v>13.727180000000001</v>
      </c>
      <c r="KX58" s="270">
        <v>9.7822399999999998</v>
      </c>
      <c r="KY58" s="268">
        <v>2.42265</v>
      </c>
      <c r="KZ58" s="268">
        <v>0</v>
      </c>
      <c r="LA58" s="268">
        <v>1.25E-3</v>
      </c>
      <c r="LB58" s="268">
        <v>0.17047999999999999</v>
      </c>
      <c r="LC58" s="268">
        <v>4.0999999999999999E-4</v>
      </c>
      <c r="LD58" s="268">
        <v>3.4169999999999999E-2</v>
      </c>
      <c r="LE58" s="268">
        <v>0.54893999999999998</v>
      </c>
      <c r="LF58" s="268">
        <v>2.4149400000000001</v>
      </c>
      <c r="LG58" s="268">
        <v>2.1019299999999999</v>
      </c>
      <c r="LH58" s="268">
        <v>0.26579999999999998</v>
      </c>
      <c r="LI58" s="268">
        <v>330</v>
      </c>
      <c r="LJ58" s="268">
        <v>0.78598999999999997</v>
      </c>
      <c r="LK58" s="270">
        <v>2.9936699999999998</v>
      </c>
      <c r="LL58" s="268">
        <v>109</v>
      </c>
      <c r="LM58" s="268">
        <v>173</v>
      </c>
      <c r="LN58" s="270">
        <v>13.653119999999999</v>
      </c>
      <c r="LO58" s="270">
        <v>0.87722</v>
      </c>
      <c r="LP58" s="270">
        <v>0.73197999999999996</v>
      </c>
      <c r="LQ58" s="268">
        <v>0.28344999999999998</v>
      </c>
      <c r="LR58" s="268">
        <v>1.7649999999999999E-2</v>
      </c>
      <c r="LS58" s="268">
        <v>0.51476999999999995</v>
      </c>
      <c r="LT58" s="268">
        <v>9</v>
      </c>
      <c r="LU58" s="268">
        <v>13</v>
      </c>
      <c r="LV58" s="268">
        <v>1.0181899999999999</v>
      </c>
      <c r="LW58" s="268">
        <v>10013</v>
      </c>
      <c r="LX58" s="268">
        <v>15.583679999999999</v>
      </c>
      <c r="LY58" s="268">
        <v>9834</v>
      </c>
      <c r="LZ58" s="268">
        <v>6.9318</v>
      </c>
      <c r="MA58" s="268">
        <v>15.86711</v>
      </c>
      <c r="MB58" s="268">
        <v>0.44480999999999998</v>
      </c>
      <c r="MC58" s="268">
        <v>4374</v>
      </c>
      <c r="MD58" s="268">
        <v>0.79101999999999995</v>
      </c>
      <c r="ME58" s="270">
        <v>0.29163</v>
      </c>
      <c r="MF58" s="268">
        <v>0.8054</v>
      </c>
      <c r="MG58" s="268">
        <v>19.30217</v>
      </c>
      <c r="MH58" s="268">
        <v>5.9313500000000001</v>
      </c>
      <c r="MI58" s="270">
        <v>4.5389600000000003</v>
      </c>
      <c r="MJ58" s="268">
        <v>45.076920000000001</v>
      </c>
      <c r="MK58" s="270">
        <v>34511</v>
      </c>
      <c r="ML58" s="270">
        <v>25600</v>
      </c>
      <c r="MM58" s="268">
        <v>9.2549999999999993E-2</v>
      </c>
      <c r="MN58" s="268">
        <v>0.21185000000000001</v>
      </c>
      <c r="MO58" s="268">
        <v>9.4229999999999994E-2</v>
      </c>
      <c r="MP58" s="268">
        <v>5.7600000000000004E-3</v>
      </c>
      <c r="MQ58" s="268">
        <v>1.319E-2</v>
      </c>
      <c r="MR58" s="268">
        <v>5.8700000000000002E-3</v>
      </c>
      <c r="MS58" s="269">
        <v>1</v>
      </c>
      <c r="MT58" s="269">
        <v>6.2253599999999999E-2</v>
      </c>
      <c r="MU58" s="269">
        <v>0.93774639999999998</v>
      </c>
      <c r="MV58" s="269">
        <v>0.25818920000000001</v>
      </c>
      <c r="MW58" s="269">
        <v>0.74181079999999999</v>
      </c>
      <c r="MX58" s="269">
        <v>6.4250500000000002E-2</v>
      </c>
      <c r="MY58" s="269">
        <v>7.5396999999999999E-3</v>
      </c>
      <c r="MZ58" s="269">
        <v>0.18498829999999999</v>
      </c>
      <c r="NA58" s="269">
        <v>3.0980000000000001E-3</v>
      </c>
      <c r="NB58" s="269">
        <v>0.21926590000000001</v>
      </c>
      <c r="NC58" s="269">
        <v>5.3612899999999998E-2</v>
      </c>
      <c r="ND58" s="269">
        <v>0.53149519999999995</v>
      </c>
      <c r="NE58" s="269">
        <v>0.71648350000000005</v>
      </c>
      <c r="NF58" s="269">
        <v>4.2849000000000003E-3</v>
      </c>
      <c r="NG58" s="269">
        <v>0.74426780000000003</v>
      </c>
      <c r="NH58" s="269">
        <v>5.6138399999999998E-2</v>
      </c>
      <c r="NI58" s="269">
        <v>0.19530890000000001</v>
      </c>
      <c r="NJ58" s="270">
        <v>8910</v>
      </c>
      <c r="NK58" s="268">
        <v>5.8254000000000001</v>
      </c>
      <c r="NL58" s="268">
        <v>56670</v>
      </c>
      <c r="NM58" s="268">
        <v>56670</v>
      </c>
      <c r="NN58" s="268">
        <v>3527</v>
      </c>
      <c r="NO58" s="269">
        <v>0.83443520000000004</v>
      </c>
      <c r="NP58" s="269">
        <v>0.1173477</v>
      </c>
      <c r="NQ58" s="269">
        <v>4.8217099999999999E-2</v>
      </c>
      <c r="NR58" s="268">
        <v>0.42205999999999999</v>
      </c>
      <c r="NS58" s="268">
        <v>1.2126300000000001</v>
      </c>
      <c r="NT58" s="268">
        <v>0.31308999999999998</v>
      </c>
      <c r="NU58" s="268">
        <v>29</v>
      </c>
      <c r="NV58" s="268">
        <v>4.1840999999999999</v>
      </c>
      <c r="NW58" s="268">
        <v>72</v>
      </c>
      <c r="NX58" s="268">
        <v>3.4913599999999998</v>
      </c>
      <c r="NY58" s="268">
        <v>0.22431999999999999</v>
      </c>
      <c r="NZ58" s="268">
        <v>0.22311</v>
      </c>
    </row>
    <row r="59" spans="1:390" ht="15" x14ac:dyDescent="0.25">
      <c r="A59" s="3" t="s">
        <v>2850</v>
      </c>
      <c r="B59" s="55" t="s">
        <v>4851</v>
      </c>
      <c r="C59" s="55" t="s">
        <v>4524</v>
      </c>
      <c r="D59" s="55" t="s">
        <v>4525</v>
      </c>
      <c r="E59" s="55" t="s">
        <v>3414</v>
      </c>
      <c r="F59" s="55" t="s">
        <v>4524</v>
      </c>
      <c r="G59" s="55" t="s">
        <v>2062</v>
      </c>
      <c r="H59" s="55" t="s">
        <v>467</v>
      </c>
      <c r="I59" s="55" t="s">
        <v>416</v>
      </c>
      <c r="J59" s="55" t="s">
        <v>493</v>
      </c>
      <c r="K59" s="55" t="s">
        <v>499</v>
      </c>
      <c r="L59" s="55" t="s">
        <v>4527</v>
      </c>
      <c r="M59" s="55" t="s">
        <v>505</v>
      </c>
      <c r="N59" s="55" t="s">
        <v>2303</v>
      </c>
      <c r="O59" s="268">
        <v>190187</v>
      </c>
      <c r="P59" s="55" t="s">
        <v>512</v>
      </c>
      <c r="Q59" s="268">
        <v>1533</v>
      </c>
      <c r="R59" s="268">
        <v>146</v>
      </c>
      <c r="S59" s="268">
        <v>6635</v>
      </c>
      <c r="T59" s="268">
        <v>30009</v>
      </c>
      <c r="U59" s="268">
        <v>269</v>
      </c>
      <c r="V59" s="268">
        <v>33</v>
      </c>
      <c r="W59" s="268">
        <v>584</v>
      </c>
      <c r="X59" s="268">
        <v>4143</v>
      </c>
      <c r="Y59" s="55" t="s">
        <v>2253</v>
      </c>
      <c r="Z59" s="55" t="s">
        <v>2363</v>
      </c>
      <c r="AA59" s="55" t="s">
        <v>3605</v>
      </c>
      <c r="AB59" s="55" t="s">
        <v>3606</v>
      </c>
      <c r="AC59" s="55" t="s">
        <v>2253</v>
      </c>
      <c r="AD59" s="55" t="s">
        <v>2363</v>
      </c>
      <c r="AE59" s="55" t="s">
        <v>3605</v>
      </c>
      <c r="AF59" s="55" t="s">
        <v>3607</v>
      </c>
      <c r="AG59" s="55" t="s">
        <v>2064</v>
      </c>
      <c r="AH59" s="268">
        <v>2</v>
      </c>
      <c r="AI59" s="55" t="s">
        <v>2135</v>
      </c>
      <c r="AJ59" s="55" t="s">
        <v>2179</v>
      </c>
      <c r="AK59" s="55" t="s">
        <v>2688</v>
      </c>
      <c r="AL59" s="55" t="s">
        <v>2503</v>
      </c>
      <c r="AM59" s="55" t="s">
        <v>2580</v>
      </c>
      <c r="AN59" s="55" t="s">
        <v>2650</v>
      </c>
      <c r="AO59" s="55" t="s">
        <v>2688</v>
      </c>
      <c r="AP59" s="55" t="s">
        <v>2694</v>
      </c>
      <c r="AQ59" s="55" t="s">
        <v>4852</v>
      </c>
      <c r="AR59" s="55" t="s">
        <v>2580</v>
      </c>
      <c r="AS59" s="55" t="s">
        <v>548</v>
      </c>
      <c r="AT59" s="55" t="s">
        <v>3608</v>
      </c>
      <c r="AU59" s="55" t="s">
        <v>4529</v>
      </c>
      <c r="AV59" s="55" t="s">
        <v>4529</v>
      </c>
      <c r="AW59" s="55" t="s">
        <v>4529</v>
      </c>
      <c r="AX59" s="55" t="s">
        <v>4530</v>
      </c>
      <c r="AY59" s="55" t="s">
        <v>4531</v>
      </c>
      <c r="AZ59" s="55" t="s">
        <v>554</v>
      </c>
      <c r="BA59" s="55" t="s">
        <v>554</v>
      </c>
      <c r="BB59" s="268">
        <v>1</v>
      </c>
      <c r="BC59" s="268">
        <v>3</v>
      </c>
      <c r="BD59" s="268">
        <v>0</v>
      </c>
      <c r="BE59" s="268">
        <v>0</v>
      </c>
      <c r="BF59" s="268">
        <v>4</v>
      </c>
      <c r="BG59" s="55" t="s">
        <v>3403</v>
      </c>
      <c r="BH59" s="268">
        <v>10852</v>
      </c>
      <c r="BI59" s="268">
        <v>5</v>
      </c>
      <c r="BJ59" s="268">
        <v>0</v>
      </c>
      <c r="BK59" s="268">
        <v>5</v>
      </c>
      <c r="BL59" s="268">
        <v>30</v>
      </c>
      <c r="BM59" s="268">
        <v>35</v>
      </c>
      <c r="BN59" s="269">
        <v>0.14285709999999999</v>
      </c>
      <c r="BO59" s="270">
        <v>81120</v>
      </c>
      <c r="BP59" s="55" t="s">
        <v>4853</v>
      </c>
      <c r="BQ59" s="55" t="s">
        <v>3414</v>
      </c>
      <c r="BR59" s="270">
        <v>43844</v>
      </c>
      <c r="BS59" s="270">
        <v>10.4</v>
      </c>
      <c r="BT59" s="270">
        <v>12.17</v>
      </c>
      <c r="BU59" s="270">
        <v>19.48</v>
      </c>
      <c r="BV59" s="270">
        <v>1948837</v>
      </c>
      <c r="BW59" s="270">
        <v>0</v>
      </c>
      <c r="BX59" s="270">
        <v>1546670</v>
      </c>
      <c r="BY59" s="270">
        <v>1546670</v>
      </c>
      <c r="BZ59" s="270">
        <v>207046</v>
      </c>
      <c r="CA59" s="270">
        <v>0</v>
      </c>
      <c r="CB59" s="270">
        <v>207046</v>
      </c>
      <c r="CC59" s="270">
        <v>0</v>
      </c>
      <c r="CD59" s="270">
        <v>23418</v>
      </c>
      <c r="CE59" s="270">
        <v>23418</v>
      </c>
      <c r="CF59" s="270">
        <v>171703</v>
      </c>
      <c r="CG59" s="272">
        <v>0.122531</v>
      </c>
      <c r="CH59" s="270">
        <v>1128023</v>
      </c>
      <c r="CI59" s="270">
        <v>344118</v>
      </c>
      <c r="CJ59" s="270">
        <v>1472141</v>
      </c>
      <c r="CK59" s="270">
        <v>100224</v>
      </c>
      <c r="CL59" s="270">
        <v>24705</v>
      </c>
      <c r="CM59" s="270">
        <v>33772</v>
      </c>
      <c r="CN59" s="270">
        <v>158701</v>
      </c>
      <c r="CO59" s="270">
        <v>317995</v>
      </c>
      <c r="CP59" s="270">
        <v>1948837</v>
      </c>
      <c r="CQ59" s="279">
        <v>238793</v>
      </c>
      <c r="CR59" s="270">
        <v>0</v>
      </c>
      <c r="CS59" s="270">
        <v>0</v>
      </c>
      <c r="CT59" s="270">
        <v>0</v>
      </c>
      <c r="CU59" s="270">
        <v>0</v>
      </c>
      <c r="CV59" s="270">
        <v>0</v>
      </c>
      <c r="CW59" s="270">
        <v>0</v>
      </c>
      <c r="CX59" s="288">
        <v>192596</v>
      </c>
      <c r="CY59" s="44">
        <v>42940</v>
      </c>
      <c r="CZ59" s="44">
        <v>28088</v>
      </c>
      <c r="DA59" s="44">
        <v>71028</v>
      </c>
      <c r="DB59" s="44">
        <v>28476</v>
      </c>
      <c r="DC59" s="44">
        <v>11936</v>
      </c>
      <c r="DD59" s="44">
        <v>40412</v>
      </c>
      <c r="DE59" s="44">
        <v>6402</v>
      </c>
      <c r="DF59" s="44">
        <v>1326</v>
      </c>
      <c r="DG59" s="44">
        <v>7728</v>
      </c>
      <c r="DH59" s="44">
        <v>119168</v>
      </c>
      <c r="DI59" s="55" t="s">
        <v>3403</v>
      </c>
      <c r="DJ59" s="268">
        <v>119168</v>
      </c>
      <c r="DK59" s="268">
        <v>0</v>
      </c>
      <c r="DL59" s="268">
        <v>142</v>
      </c>
      <c r="DM59" s="268">
        <v>8203</v>
      </c>
      <c r="DN59" s="268">
        <v>8109</v>
      </c>
      <c r="DO59" s="268">
        <v>1732</v>
      </c>
      <c r="DP59" s="268">
        <v>7</v>
      </c>
      <c r="DQ59" s="268">
        <v>67</v>
      </c>
      <c r="DR59" s="268">
        <v>74</v>
      </c>
      <c r="DS59" s="268">
        <v>0</v>
      </c>
      <c r="DT59" s="268">
        <v>28215</v>
      </c>
      <c r="DU59" s="55" t="s">
        <v>3403</v>
      </c>
      <c r="DV59" s="268">
        <v>14117</v>
      </c>
      <c r="DW59" s="268">
        <v>477</v>
      </c>
      <c r="DX59" s="268">
        <v>42809</v>
      </c>
      <c r="DY59" s="268">
        <v>1920</v>
      </c>
      <c r="DZ59" s="55" t="s">
        <v>3403</v>
      </c>
      <c r="EA59" s="268">
        <v>9608</v>
      </c>
      <c r="EB59" s="268">
        <v>38</v>
      </c>
      <c r="EC59" s="268">
        <v>11566</v>
      </c>
      <c r="ED59" s="268">
        <v>563</v>
      </c>
      <c r="EE59" s="268">
        <v>230</v>
      </c>
      <c r="EF59" s="268">
        <v>0</v>
      </c>
      <c r="EG59" s="268">
        <v>793</v>
      </c>
      <c r="EH59" s="269">
        <v>4.6221100000000001E-2</v>
      </c>
      <c r="EI59" s="269">
        <v>7.3729999999999998E-4</v>
      </c>
      <c r="EJ59" s="269">
        <v>0.28644419999999998</v>
      </c>
      <c r="EK59" s="269">
        <v>0</v>
      </c>
      <c r="EL59" s="269">
        <v>0.22227359999999999</v>
      </c>
      <c r="EM59" s="269">
        <v>3.8420000000000001E-4</v>
      </c>
      <c r="EN59" s="269">
        <v>0.61874600000000002</v>
      </c>
      <c r="EO59" s="269">
        <v>0.1026449</v>
      </c>
      <c r="EP59" s="269">
        <v>0.416653</v>
      </c>
      <c r="EQ59" s="268">
        <v>0</v>
      </c>
      <c r="ER59" s="281">
        <v>481331</v>
      </c>
      <c r="ES59" s="281">
        <v>200548</v>
      </c>
      <c r="ET59" s="268">
        <v>133808</v>
      </c>
      <c r="EU59" s="268">
        <v>44136</v>
      </c>
      <c r="EV59" s="268">
        <v>177944</v>
      </c>
      <c r="EW59" s="268">
        <v>23336</v>
      </c>
      <c r="EX59" s="268">
        <v>2415</v>
      </c>
      <c r="EY59" s="268">
        <v>25751</v>
      </c>
      <c r="EZ59" s="268">
        <v>144859</v>
      </c>
      <c r="FA59" s="268">
        <v>29938</v>
      </c>
      <c r="FB59" s="268">
        <v>174797</v>
      </c>
      <c r="FC59" s="268">
        <v>378492</v>
      </c>
      <c r="FD59" s="271">
        <v>435212</v>
      </c>
      <c r="FE59" s="268">
        <v>1698</v>
      </c>
      <c r="FF59" s="55" t="s">
        <v>3403</v>
      </c>
      <c r="FG59" s="268">
        <v>380190</v>
      </c>
      <c r="FH59" s="281">
        <v>34928</v>
      </c>
      <c r="FI59" s="281">
        <v>39775</v>
      </c>
      <c r="FJ59" s="55" t="s">
        <v>3403</v>
      </c>
      <c r="FK59" s="268">
        <v>74703</v>
      </c>
      <c r="FL59" s="268">
        <v>395</v>
      </c>
      <c r="FM59" s="268">
        <v>18001</v>
      </c>
      <c r="FN59" s="268">
        <v>18396</v>
      </c>
      <c r="FO59" s="268">
        <v>117</v>
      </c>
      <c r="FP59" s="268">
        <v>5953</v>
      </c>
      <c r="FQ59" s="268">
        <v>6070</v>
      </c>
      <c r="FR59" s="55" t="s">
        <v>3403</v>
      </c>
      <c r="FS59" s="268">
        <v>24466</v>
      </c>
      <c r="FT59" s="268">
        <v>40998</v>
      </c>
      <c r="FU59" s="268">
        <v>298189</v>
      </c>
      <c r="FV59" s="268">
        <v>183142</v>
      </c>
      <c r="FW59" s="55" t="s">
        <v>3403</v>
      </c>
      <c r="FX59" s="55" t="s">
        <v>3403</v>
      </c>
      <c r="FY59" s="268">
        <v>31</v>
      </c>
      <c r="FZ59" s="268">
        <v>1</v>
      </c>
      <c r="GA59" s="268">
        <v>37466</v>
      </c>
      <c r="GB59" s="268">
        <v>11168</v>
      </c>
      <c r="GC59" s="268">
        <v>48634</v>
      </c>
      <c r="GD59" s="268">
        <v>345982</v>
      </c>
      <c r="GE59" s="268">
        <v>1</v>
      </c>
      <c r="GF59" s="268">
        <v>0.95003000000000004</v>
      </c>
      <c r="GG59" s="268">
        <v>2.0140000000000002E-2</v>
      </c>
      <c r="GH59" s="268">
        <v>30.334900000000001</v>
      </c>
      <c r="GI59" s="268">
        <v>32.787430000000001</v>
      </c>
      <c r="GJ59" s="268">
        <v>15.294119999999999</v>
      </c>
      <c r="GK59" s="268">
        <v>831</v>
      </c>
      <c r="GL59" s="268">
        <v>24563</v>
      </c>
      <c r="GM59" s="268">
        <v>20</v>
      </c>
      <c r="GN59" s="268">
        <v>1252</v>
      </c>
      <c r="GO59" s="268">
        <v>31</v>
      </c>
      <c r="GP59" s="268">
        <v>3</v>
      </c>
      <c r="GQ59" s="268">
        <v>733</v>
      </c>
      <c r="GR59" s="268">
        <v>15</v>
      </c>
      <c r="GS59" s="268">
        <v>67</v>
      </c>
      <c r="GT59" s="268">
        <v>2</v>
      </c>
      <c r="GU59" s="268">
        <v>851</v>
      </c>
      <c r="GV59" s="268">
        <v>425</v>
      </c>
      <c r="GW59" s="268">
        <v>95</v>
      </c>
      <c r="GX59" s="268">
        <v>520</v>
      </c>
      <c r="GY59" s="268">
        <v>615</v>
      </c>
      <c r="GZ59" s="268">
        <v>155</v>
      </c>
      <c r="HA59" s="268">
        <v>770</v>
      </c>
      <c r="HB59" s="268">
        <v>23523</v>
      </c>
      <c r="HC59" s="268">
        <v>1002</v>
      </c>
      <c r="HD59" s="268">
        <v>24525</v>
      </c>
      <c r="HE59" s="268">
        <v>25815</v>
      </c>
      <c r="HF59" s="55" t="s">
        <v>3403</v>
      </c>
      <c r="HG59" s="55" t="s">
        <v>3403</v>
      </c>
      <c r="HH59" s="55" t="s">
        <v>3403</v>
      </c>
      <c r="HI59" s="55" t="s">
        <v>3403</v>
      </c>
      <c r="HJ59" s="55" t="s">
        <v>5026</v>
      </c>
      <c r="HK59" s="55" t="s">
        <v>5026</v>
      </c>
      <c r="HL59" s="55" t="s">
        <v>3403</v>
      </c>
      <c r="HM59" s="268">
        <v>1</v>
      </c>
      <c r="HN59" s="268">
        <v>69</v>
      </c>
      <c r="HO59" s="268">
        <v>748</v>
      </c>
      <c r="HP59" s="268">
        <v>34</v>
      </c>
      <c r="HQ59" s="268">
        <v>82</v>
      </c>
      <c r="HR59" s="268">
        <v>1331</v>
      </c>
      <c r="HS59" s="268">
        <v>659</v>
      </c>
      <c r="HT59" s="268">
        <v>127</v>
      </c>
      <c r="HU59" s="268">
        <v>42</v>
      </c>
      <c r="HV59" s="268">
        <v>79</v>
      </c>
      <c r="HW59" s="268">
        <v>76143</v>
      </c>
      <c r="HX59" s="268">
        <v>1</v>
      </c>
      <c r="HY59" s="55" t="s">
        <v>3403</v>
      </c>
      <c r="HZ59" s="55" t="s">
        <v>3403</v>
      </c>
      <c r="IA59" s="55" t="s">
        <v>2064</v>
      </c>
      <c r="IB59" s="55" t="s">
        <v>2253</v>
      </c>
      <c r="IC59" s="55" t="s">
        <v>2363</v>
      </c>
      <c r="ID59" s="55" t="s">
        <v>3605</v>
      </c>
      <c r="IE59" s="55" t="s">
        <v>3606</v>
      </c>
      <c r="IF59" s="55" t="s">
        <v>2253</v>
      </c>
      <c r="IG59" s="55" t="s">
        <v>2363</v>
      </c>
      <c r="IH59" s="55" t="s">
        <v>3605</v>
      </c>
      <c r="II59" s="55" t="s">
        <v>3606</v>
      </c>
      <c r="IJ59" s="55" t="s">
        <v>2179</v>
      </c>
      <c r="IK59" s="55" t="s">
        <v>4854</v>
      </c>
      <c r="IL59" s="55" t="s">
        <v>4855</v>
      </c>
      <c r="IM59" s="55" t="s">
        <v>2688</v>
      </c>
      <c r="IN59" s="55" t="s">
        <v>2650</v>
      </c>
      <c r="IO59" s="268">
        <v>24209</v>
      </c>
      <c r="IP59" s="268">
        <v>35</v>
      </c>
      <c r="IQ59" s="55" t="s">
        <v>4856</v>
      </c>
      <c r="IR59" s="268">
        <v>10852</v>
      </c>
      <c r="IS59" s="268">
        <v>208</v>
      </c>
      <c r="IT59" s="55" t="s">
        <v>2134</v>
      </c>
      <c r="IU59" s="55" t="s">
        <v>268</v>
      </c>
      <c r="IV59" s="55" t="s">
        <v>2062</v>
      </c>
      <c r="IW59" s="55" t="s">
        <v>411</v>
      </c>
      <c r="IX59" s="268">
        <v>0</v>
      </c>
      <c r="IY59" s="55" t="s">
        <v>415</v>
      </c>
      <c r="IZ59" s="55" t="s">
        <v>2199</v>
      </c>
      <c r="JA59" s="55" t="s">
        <v>2311</v>
      </c>
      <c r="JB59" s="55" t="s">
        <v>503</v>
      </c>
      <c r="JC59" s="270">
        <v>4.0488499999999998</v>
      </c>
      <c r="JD59" s="270">
        <v>3.0584799999999999</v>
      </c>
      <c r="JE59" s="270">
        <v>0.32971</v>
      </c>
      <c r="JF59" s="270">
        <v>40.071489999999997</v>
      </c>
      <c r="JG59" s="270">
        <v>30.26979</v>
      </c>
      <c r="JH59" s="270">
        <v>3.2631700000000001</v>
      </c>
      <c r="JI59" s="270">
        <v>5.6327699999999998</v>
      </c>
      <c r="JJ59" s="270">
        <v>4.2549599999999996</v>
      </c>
      <c r="JK59" s="270">
        <v>0.4587</v>
      </c>
      <c r="JL59" s="270">
        <v>0</v>
      </c>
      <c r="JM59" s="270">
        <v>0</v>
      </c>
      <c r="JN59" s="270">
        <v>0</v>
      </c>
      <c r="JO59" s="270">
        <v>75.492429999999999</v>
      </c>
      <c r="JP59" s="270">
        <v>57.02657</v>
      </c>
      <c r="JQ59" s="270">
        <v>6.1476300000000004</v>
      </c>
      <c r="JR59" s="270">
        <v>9.7175600000000006</v>
      </c>
      <c r="JS59" s="270">
        <v>7.3405899999999997</v>
      </c>
      <c r="JT59" s="270">
        <v>0.79134000000000004</v>
      </c>
      <c r="JU59" s="268">
        <v>2.5308299999999999</v>
      </c>
      <c r="JV59" s="268">
        <v>1.81917</v>
      </c>
      <c r="JW59" s="268">
        <v>13.550190000000001</v>
      </c>
      <c r="JX59" s="268">
        <v>2.6113400000000002</v>
      </c>
      <c r="JY59" s="268">
        <v>0</v>
      </c>
      <c r="JZ59" s="268">
        <v>1.0544800000000001</v>
      </c>
      <c r="KA59" s="268">
        <v>0.25572</v>
      </c>
      <c r="KB59" s="268">
        <v>0.13572999999999999</v>
      </c>
      <c r="KC59" s="268">
        <v>3.47E-3</v>
      </c>
      <c r="KD59" s="268">
        <v>6.7000000000000002E-4</v>
      </c>
      <c r="KE59" s="268">
        <v>0.40035999999999999</v>
      </c>
      <c r="KF59" s="268">
        <v>2.7299999999999998E-3</v>
      </c>
      <c r="KG59" s="268">
        <v>0.12895000000000001</v>
      </c>
      <c r="KH59" s="268">
        <v>0</v>
      </c>
      <c r="KI59" s="268">
        <v>0</v>
      </c>
      <c r="KJ59" s="268">
        <v>0</v>
      </c>
      <c r="KK59" s="268">
        <v>9885</v>
      </c>
      <c r="KL59" s="268">
        <v>69196</v>
      </c>
      <c r="KM59" s="268">
        <v>69196</v>
      </c>
      <c r="KN59" s="268">
        <v>96266</v>
      </c>
      <c r="KO59" s="268">
        <v>96266</v>
      </c>
      <c r="KP59" s="268">
        <v>2.4991699999999999</v>
      </c>
      <c r="KQ59" s="268">
        <v>13752</v>
      </c>
      <c r="KR59" s="268">
        <v>6.6116900000000003</v>
      </c>
      <c r="KS59" s="270">
        <v>1.0886400000000001</v>
      </c>
      <c r="KT59" s="270">
        <v>8.1323600000000003</v>
      </c>
      <c r="KU59" s="270">
        <v>0.12313</v>
      </c>
      <c r="KV59" s="270">
        <v>0.90281</v>
      </c>
      <c r="KW59" s="270">
        <v>10.24695</v>
      </c>
      <c r="KX59" s="270">
        <v>7.7404900000000003</v>
      </c>
      <c r="KY59" s="268">
        <v>1.01267</v>
      </c>
      <c r="KZ59" s="268">
        <v>0</v>
      </c>
      <c r="LA59" s="268">
        <v>7.5000000000000002E-4</v>
      </c>
      <c r="LB59" s="268">
        <v>0.22509000000000001</v>
      </c>
      <c r="LC59" s="268">
        <v>3.8999999999999999E-4</v>
      </c>
      <c r="LD59" s="268">
        <v>0.10281</v>
      </c>
      <c r="LE59" s="268">
        <v>0.71965999999999997</v>
      </c>
      <c r="LF59" s="268">
        <v>2.9197700000000002</v>
      </c>
      <c r="LG59" s="268">
        <v>0.62658000000000003</v>
      </c>
      <c r="LH59" s="268">
        <v>0.15773999999999999</v>
      </c>
      <c r="LI59" s="268">
        <v>880</v>
      </c>
      <c r="LJ59" s="268">
        <v>1.5215700000000001</v>
      </c>
      <c r="LK59" s="270">
        <v>1.67201</v>
      </c>
      <c r="LL59" s="268">
        <v>406</v>
      </c>
      <c r="LM59" s="268">
        <v>183</v>
      </c>
      <c r="LN59" s="270">
        <v>10.24695</v>
      </c>
      <c r="LO59" s="270">
        <v>0.83445000000000003</v>
      </c>
      <c r="LP59" s="270">
        <v>0.52698</v>
      </c>
      <c r="LQ59" s="268">
        <v>0.18403</v>
      </c>
      <c r="LR59" s="268">
        <v>2.6290000000000001E-2</v>
      </c>
      <c r="LS59" s="268">
        <v>0.61685000000000001</v>
      </c>
      <c r="LT59" s="268">
        <v>12</v>
      </c>
      <c r="LU59" s="268">
        <v>2</v>
      </c>
      <c r="LV59" s="268">
        <v>1.3912</v>
      </c>
      <c r="LW59" s="268">
        <v>9256</v>
      </c>
      <c r="LX59" s="268">
        <v>31.881869999999999</v>
      </c>
      <c r="LY59" s="268">
        <v>6653</v>
      </c>
      <c r="LZ59" s="268">
        <v>0</v>
      </c>
      <c r="MA59" s="268">
        <v>44.354129999999998</v>
      </c>
      <c r="MB59" s="268">
        <v>0</v>
      </c>
      <c r="MC59" s="55" t="s">
        <v>3403</v>
      </c>
      <c r="MD59" s="268">
        <v>0.40012999999999999</v>
      </c>
      <c r="ME59" s="270">
        <v>0.4587</v>
      </c>
      <c r="MF59" s="268">
        <v>0.55666000000000004</v>
      </c>
      <c r="MG59" s="268">
        <v>5.7059600000000001</v>
      </c>
      <c r="MH59" s="268">
        <v>9.8970099999999999</v>
      </c>
      <c r="MI59" s="270">
        <v>5.6327699999999998</v>
      </c>
      <c r="MJ59" s="268">
        <v>52.173079999999999</v>
      </c>
      <c r="MK59" s="270">
        <v>42061</v>
      </c>
      <c r="ML59" s="270">
        <v>32229</v>
      </c>
      <c r="MM59" s="268">
        <v>7.2720000000000007E-2</v>
      </c>
      <c r="MN59" s="268">
        <v>0</v>
      </c>
      <c r="MO59" s="268">
        <v>0.10116</v>
      </c>
      <c r="MP59" s="268">
        <v>1.039E-2</v>
      </c>
      <c r="MQ59" s="268">
        <v>0</v>
      </c>
      <c r="MR59" s="268">
        <v>1.4449999999999999E-2</v>
      </c>
      <c r="MS59" s="269">
        <v>1</v>
      </c>
      <c r="MT59" s="269">
        <v>0.14285709999999999</v>
      </c>
      <c r="MU59" s="269">
        <v>0.85714290000000004</v>
      </c>
      <c r="MV59" s="269">
        <v>0.2337534</v>
      </c>
      <c r="MW59" s="269">
        <v>0.7662466</v>
      </c>
      <c r="MX59" s="269">
        <v>8.1433699999999998E-2</v>
      </c>
      <c r="MY59" s="269">
        <v>1.26768E-2</v>
      </c>
      <c r="MZ59" s="269">
        <v>0.17657610000000001</v>
      </c>
      <c r="NA59" s="269">
        <v>1.7329299999999999E-2</v>
      </c>
      <c r="NB59" s="269">
        <v>0.1631717</v>
      </c>
      <c r="NC59" s="269">
        <v>5.1427599999999997E-2</v>
      </c>
      <c r="ND59" s="269">
        <v>0.57881850000000001</v>
      </c>
      <c r="NE59" s="269">
        <v>0.75539460000000003</v>
      </c>
      <c r="NF59" s="269">
        <v>1.20164E-2</v>
      </c>
      <c r="NG59" s="269">
        <v>0.79363740000000005</v>
      </c>
      <c r="NH59" s="269">
        <v>8.81054E-2</v>
      </c>
      <c r="NI59" s="269">
        <v>0.1062408</v>
      </c>
      <c r="NJ59" s="270">
        <v>9831</v>
      </c>
      <c r="NK59" s="268">
        <v>7.1139900000000003</v>
      </c>
      <c r="NL59" s="268">
        <v>38037</v>
      </c>
      <c r="NM59" s="268">
        <v>38037</v>
      </c>
      <c r="NN59" s="268">
        <v>5433</v>
      </c>
      <c r="NO59" s="269">
        <v>0.63152719999999996</v>
      </c>
      <c r="NP59" s="269">
        <v>0.15567010000000001</v>
      </c>
      <c r="NQ59" s="269">
        <v>0.21280270000000001</v>
      </c>
      <c r="NR59" s="268">
        <v>0.42670000000000002</v>
      </c>
      <c r="NS59" s="268">
        <v>1.3987400000000001</v>
      </c>
      <c r="NT59" s="268">
        <v>0.32695999999999997</v>
      </c>
      <c r="NU59" s="268">
        <v>19</v>
      </c>
      <c r="NV59" s="268">
        <v>4.8025500000000001</v>
      </c>
      <c r="NW59" s="268">
        <v>14</v>
      </c>
      <c r="NX59" s="268">
        <v>3.03294</v>
      </c>
      <c r="NY59" s="268">
        <v>0.24698000000000001</v>
      </c>
      <c r="NZ59" s="268">
        <v>0.24698000000000001</v>
      </c>
    </row>
    <row r="60" spans="1:390" ht="15" x14ac:dyDescent="0.25">
      <c r="A60" s="3" t="s">
        <v>3691</v>
      </c>
      <c r="B60" s="55" t="s">
        <v>4857</v>
      </c>
      <c r="C60" s="55" t="s">
        <v>4524</v>
      </c>
      <c r="D60" s="55" t="s">
        <v>4525</v>
      </c>
      <c r="E60" s="55" t="s">
        <v>3414</v>
      </c>
      <c r="F60" s="55" t="s">
        <v>4524</v>
      </c>
      <c r="G60" s="55" t="s">
        <v>3609</v>
      </c>
      <c r="H60" s="55" t="s">
        <v>3610</v>
      </c>
      <c r="I60" s="55" t="s">
        <v>416</v>
      </c>
      <c r="J60" s="55" t="s">
        <v>493</v>
      </c>
      <c r="K60" s="55" t="s">
        <v>500</v>
      </c>
      <c r="L60" s="55" t="s">
        <v>4527</v>
      </c>
      <c r="M60" s="55" t="s">
        <v>508</v>
      </c>
      <c r="N60" s="55" t="s">
        <v>2303</v>
      </c>
      <c r="O60" s="268">
        <v>82248</v>
      </c>
      <c r="P60" s="55" t="s">
        <v>503</v>
      </c>
      <c r="Q60" s="268">
        <v>887</v>
      </c>
      <c r="R60" s="268">
        <v>31</v>
      </c>
      <c r="S60" s="268">
        <v>1683</v>
      </c>
      <c r="T60" s="268">
        <v>68612</v>
      </c>
      <c r="U60" s="268">
        <v>4</v>
      </c>
      <c r="V60" s="268">
        <v>12</v>
      </c>
      <c r="W60" s="268">
        <v>89</v>
      </c>
      <c r="X60" s="268">
        <v>5204</v>
      </c>
      <c r="Y60" s="55" t="s">
        <v>2324</v>
      </c>
      <c r="Z60" s="55" t="s">
        <v>2287</v>
      </c>
      <c r="AA60" s="55" t="s">
        <v>3611</v>
      </c>
      <c r="AB60" s="55" t="s">
        <v>3403</v>
      </c>
      <c r="AC60" s="55" t="s">
        <v>2324</v>
      </c>
      <c r="AD60" s="55" t="s">
        <v>2287</v>
      </c>
      <c r="AE60" s="55" t="s">
        <v>4858</v>
      </c>
      <c r="AF60" s="55" t="s">
        <v>3403</v>
      </c>
      <c r="AG60" s="55" t="s">
        <v>1724</v>
      </c>
      <c r="AH60" s="268">
        <v>3</v>
      </c>
      <c r="AI60" s="55" t="s">
        <v>2135</v>
      </c>
      <c r="AJ60" s="55" t="s">
        <v>2149</v>
      </c>
      <c r="AK60" s="55" t="s">
        <v>2417</v>
      </c>
      <c r="AL60" s="55" t="s">
        <v>2492</v>
      </c>
      <c r="AM60" s="55" t="s">
        <v>2569</v>
      </c>
      <c r="AN60" s="55" t="s">
        <v>2640</v>
      </c>
      <c r="AO60" s="55" t="s">
        <v>2686</v>
      </c>
      <c r="AP60" s="55" t="s">
        <v>4859</v>
      </c>
      <c r="AQ60" s="55" t="s">
        <v>2717</v>
      </c>
      <c r="AR60" s="55" t="s">
        <v>2569</v>
      </c>
      <c r="AS60" s="55" t="s">
        <v>2736</v>
      </c>
      <c r="AT60" s="55" t="s">
        <v>3612</v>
      </c>
      <c r="AU60" s="55" t="s">
        <v>4595</v>
      </c>
      <c r="AV60" s="55" t="s">
        <v>4529</v>
      </c>
      <c r="AW60" s="55" t="s">
        <v>4529</v>
      </c>
      <c r="AX60" s="55" t="s">
        <v>4530</v>
      </c>
      <c r="AY60" s="55" t="s">
        <v>4531</v>
      </c>
      <c r="AZ60" s="55" t="s">
        <v>2031</v>
      </c>
      <c r="BA60" s="55" t="s">
        <v>3403</v>
      </c>
      <c r="BB60" s="268">
        <v>1</v>
      </c>
      <c r="BC60" s="268">
        <v>2</v>
      </c>
      <c r="BD60" s="268">
        <v>0</v>
      </c>
      <c r="BE60" s="268">
        <v>0</v>
      </c>
      <c r="BF60" s="268">
        <v>3</v>
      </c>
      <c r="BG60" s="55" t="s">
        <v>3403</v>
      </c>
      <c r="BH60" s="268">
        <v>6708</v>
      </c>
      <c r="BI60" s="268">
        <v>10.75</v>
      </c>
      <c r="BJ60" s="268">
        <v>0</v>
      </c>
      <c r="BK60" s="268">
        <v>10.75</v>
      </c>
      <c r="BL60" s="268">
        <v>11.8</v>
      </c>
      <c r="BM60" s="268">
        <v>22.55</v>
      </c>
      <c r="BN60" s="269">
        <v>0.47671839999999999</v>
      </c>
      <c r="BO60" s="270">
        <v>90882</v>
      </c>
      <c r="BP60" s="55" t="s">
        <v>3613</v>
      </c>
      <c r="BQ60" s="55" t="s">
        <v>3444</v>
      </c>
      <c r="BR60" s="270">
        <v>39387</v>
      </c>
      <c r="BS60" s="270">
        <v>10.97</v>
      </c>
      <c r="BT60" s="270">
        <v>10.97</v>
      </c>
      <c r="BU60" s="270">
        <v>13.4</v>
      </c>
      <c r="BV60" s="270">
        <v>1674884</v>
      </c>
      <c r="BW60" s="270">
        <v>4000</v>
      </c>
      <c r="BX60" s="270">
        <v>1500161</v>
      </c>
      <c r="BY60" s="270">
        <v>1504161</v>
      </c>
      <c r="BZ60" s="270">
        <v>101072</v>
      </c>
      <c r="CA60" s="270">
        <v>0</v>
      </c>
      <c r="CB60" s="270">
        <v>101072</v>
      </c>
      <c r="CC60" s="270">
        <v>15010</v>
      </c>
      <c r="CD60" s="270">
        <v>0</v>
      </c>
      <c r="CE60" s="270">
        <v>15010</v>
      </c>
      <c r="CF60" s="270">
        <v>54641</v>
      </c>
      <c r="CG60" s="272">
        <v>5.1929000000000003E-2</v>
      </c>
      <c r="CH60" s="270">
        <v>1005681</v>
      </c>
      <c r="CI60" s="270">
        <v>340863</v>
      </c>
      <c r="CJ60" s="270">
        <v>1346544</v>
      </c>
      <c r="CK60" s="270">
        <v>129050</v>
      </c>
      <c r="CL60" s="270">
        <v>29441</v>
      </c>
      <c r="CM60" s="270">
        <v>30585</v>
      </c>
      <c r="CN60" s="270">
        <v>189076</v>
      </c>
      <c r="CO60" s="270">
        <v>118828</v>
      </c>
      <c r="CP60" s="270">
        <v>1654448</v>
      </c>
      <c r="CQ60" s="279">
        <v>86975</v>
      </c>
      <c r="CR60" s="270">
        <v>250000</v>
      </c>
      <c r="CS60" s="270">
        <v>0</v>
      </c>
      <c r="CT60" s="270">
        <v>0</v>
      </c>
      <c r="CU60" s="270">
        <v>0</v>
      </c>
      <c r="CV60" s="270">
        <v>250000</v>
      </c>
      <c r="CW60" s="270">
        <v>250000</v>
      </c>
      <c r="CX60" s="288">
        <v>145081</v>
      </c>
      <c r="CY60" s="44">
        <v>24774</v>
      </c>
      <c r="CZ60" s="44">
        <v>28856</v>
      </c>
      <c r="DA60" s="44">
        <v>53630</v>
      </c>
      <c r="DB60" s="44">
        <v>30048</v>
      </c>
      <c r="DC60" s="44">
        <v>15914</v>
      </c>
      <c r="DD60" s="44">
        <v>45962</v>
      </c>
      <c r="DE60" s="44">
        <v>3174</v>
      </c>
      <c r="DF60" s="44">
        <v>1626</v>
      </c>
      <c r="DG60" s="44">
        <v>4800</v>
      </c>
      <c r="DH60" s="44">
        <v>104392</v>
      </c>
      <c r="DI60" s="55" t="s">
        <v>3403</v>
      </c>
      <c r="DJ60" s="268">
        <v>104392</v>
      </c>
      <c r="DK60" s="268">
        <v>257</v>
      </c>
      <c r="DL60" s="268">
        <v>294</v>
      </c>
      <c r="DM60" s="268">
        <v>4083</v>
      </c>
      <c r="DN60" s="268">
        <v>4289</v>
      </c>
      <c r="DO60" s="268">
        <v>257</v>
      </c>
      <c r="DP60" s="268">
        <v>5</v>
      </c>
      <c r="DQ60" s="268">
        <v>67</v>
      </c>
      <c r="DR60" s="268">
        <v>72</v>
      </c>
      <c r="DS60" s="268">
        <v>0</v>
      </c>
      <c r="DT60" s="268">
        <v>28215</v>
      </c>
      <c r="DU60" s="55" t="s">
        <v>3403</v>
      </c>
      <c r="DV60" s="55" t="s">
        <v>3403</v>
      </c>
      <c r="DW60" s="268">
        <v>739</v>
      </c>
      <c r="DX60" s="268">
        <v>28954</v>
      </c>
      <c r="DY60" s="268">
        <v>1920</v>
      </c>
      <c r="DZ60" s="55" t="s">
        <v>3403</v>
      </c>
      <c r="EA60" s="55" t="s">
        <v>3403</v>
      </c>
      <c r="EB60" s="268">
        <v>0</v>
      </c>
      <c r="EC60" s="268">
        <v>1920</v>
      </c>
      <c r="ED60" s="268">
        <v>563</v>
      </c>
      <c r="EE60" s="55" t="s">
        <v>3403</v>
      </c>
      <c r="EF60" s="268">
        <v>0</v>
      </c>
      <c r="EG60" s="268">
        <v>563</v>
      </c>
      <c r="EH60" s="269">
        <v>3.3443399999999998E-2</v>
      </c>
      <c r="EI60" s="269">
        <v>2.0265000000000001E-3</v>
      </c>
      <c r="EJ60" s="269">
        <v>0.21668589999999999</v>
      </c>
      <c r="EK60" s="269">
        <v>0</v>
      </c>
      <c r="EL60" s="269">
        <v>0.19957130000000001</v>
      </c>
      <c r="EM60" s="269">
        <v>4.9629999999999997E-4</v>
      </c>
      <c r="EN60" s="269">
        <v>0.71954289999999999</v>
      </c>
      <c r="EO60" s="269">
        <v>4.1376900000000001E-2</v>
      </c>
      <c r="EP60" s="269">
        <v>0.49166589999999999</v>
      </c>
      <c r="EQ60" s="268">
        <v>5</v>
      </c>
      <c r="ER60" s="281">
        <v>444261</v>
      </c>
      <c r="ES60" s="281">
        <v>218428</v>
      </c>
      <c r="ET60" s="268">
        <v>64204</v>
      </c>
      <c r="EU60" s="268">
        <v>44541</v>
      </c>
      <c r="EV60" s="268">
        <v>108745</v>
      </c>
      <c r="EW60" s="268">
        <v>10691</v>
      </c>
      <c r="EX60" s="268">
        <v>4884</v>
      </c>
      <c r="EY60" s="268">
        <v>15575</v>
      </c>
      <c r="EZ60" s="268">
        <v>148149</v>
      </c>
      <c r="FA60" s="268">
        <v>54704</v>
      </c>
      <c r="FB60" s="268">
        <v>202853</v>
      </c>
      <c r="FC60" s="268">
        <v>327173</v>
      </c>
      <c r="FD60" s="271">
        <v>425625</v>
      </c>
      <c r="FE60" s="268">
        <v>4842</v>
      </c>
      <c r="FF60" s="55" t="s">
        <v>3403</v>
      </c>
      <c r="FG60" s="268">
        <v>332015</v>
      </c>
      <c r="FH60" s="281">
        <v>28547</v>
      </c>
      <c r="FI60" s="281">
        <v>80269</v>
      </c>
      <c r="FJ60" s="55" t="s">
        <v>3403</v>
      </c>
      <c r="FK60" s="268">
        <v>108816</v>
      </c>
      <c r="FL60" s="268">
        <v>0</v>
      </c>
      <c r="FM60" s="268">
        <v>5121</v>
      </c>
      <c r="FN60" s="268">
        <v>5121</v>
      </c>
      <c r="FO60" s="268">
        <v>369</v>
      </c>
      <c r="FP60" s="268">
        <v>0</v>
      </c>
      <c r="FQ60" s="268">
        <v>369</v>
      </c>
      <c r="FR60" s="55" t="s">
        <v>3403</v>
      </c>
      <c r="FS60" s="268">
        <v>5490</v>
      </c>
      <c r="FT60" s="268">
        <v>28916</v>
      </c>
      <c r="FU60" s="268">
        <v>397379</v>
      </c>
      <c r="FV60" s="268">
        <v>46882</v>
      </c>
      <c r="FW60" s="268">
        <v>0</v>
      </c>
      <c r="FX60" s="268">
        <v>0</v>
      </c>
      <c r="FY60" s="268">
        <v>300</v>
      </c>
      <c r="FZ60" s="268">
        <v>1</v>
      </c>
      <c r="GA60" s="268">
        <v>14412</v>
      </c>
      <c r="GB60" s="268">
        <v>4926</v>
      </c>
      <c r="GC60" s="268">
        <v>19338</v>
      </c>
      <c r="GD60" s="268">
        <v>198240</v>
      </c>
      <c r="GE60" s="268">
        <v>3</v>
      </c>
      <c r="GF60" s="268">
        <v>0.70765</v>
      </c>
      <c r="GG60" s="268">
        <v>0.21578</v>
      </c>
      <c r="GH60" s="268">
        <v>25.893979999999999</v>
      </c>
      <c r="GI60" s="268">
        <v>35.331490000000002</v>
      </c>
      <c r="GJ60" s="268">
        <v>15.11628</v>
      </c>
      <c r="GK60" s="268">
        <v>345</v>
      </c>
      <c r="GL60" s="268">
        <v>8746</v>
      </c>
      <c r="GM60" s="268">
        <v>4</v>
      </c>
      <c r="GN60" s="268">
        <v>291</v>
      </c>
      <c r="GO60" s="268">
        <v>129</v>
      </c>
      <c r="GP60" s="268">
        <v>0</v>
      </c>
      <c r="GQ60" s="268">
        <v>177</v>
      </c>
      <c r="GR60" s="268">
        <v>4</v>
      </c>
      <c r="GS60" s="268">
        <v>39</v>
      </c>
      <c r="GT60" s="268">
        <v>0</v>
      </c>
      <c r="GU60" s="268">
        <v>349</v>
      </c>
      <c r="GV60" s="268">
        <v>1950</v>
      </c>
      <c r="GW60" s="268">
        <v>0</v>
      </c>
      <c r="GX60" s="268">
        <v>1950</v>
      </c>
      <c r="GY60" s="268">
        <v>692</v>
      </c>
      <c r="GZ60" s="268">
        <v>0</v>
      </c>
      <c r="HA60" s="268">
        <v>692</v>
      </c>
      <c r="HB60" s="268">
        <v>6104</v>
      </c>
      <c r="HC60" s="268">
        <v>291</v>
      </c>
      <c r="HD60" s="268">
        <v>6395</v>
      </c>
      <c r="HE60" s="268">
        <v>9037</v>
      </c>
      <c r="HF60" s="55" t="s">
        <v>3403</v>
      </c>
      <c r="HG60" s="55" t="s">
        <v>3403</v>
      </c>
      <c r="HH60" s="55" t="s">
        <v>3403</v>
      </c>
      <c r="HI60" s="55" t="s">
        <v>3403</v>
      </c>
      <c r="HJ60" s="55" t="s">
        <v>5026</v>
      </c>
      <c r="HK60" s="55" t="s">
        <v>5026</v>
      </c>
      <c r="HL60" s="268">
        <v>60256</v>
      </c>
      <c r="HM60" s="268">
        <v>1</v>
      </c>
      <c r="HN60" s="268">
        <v>39</v>
      </c>
      <c r="HO60" s="268">
        <v>181</v>
      </c>
      <c r="HP60" s="268">
        <v>129</v>
      </c>
      <c r="HQ60" s="268">
        <v>53</v>
      </c>
      <c r="HR60" s="268">
        <v>825</v>
      </c>
      <c r="HS60" s="268">
        <v>28</v>
      </c>
      <c r="HT60" s="268">
        <v>810</v>
      </c>
      <c r="HU60" s="268">
        <v>30</v>
      </c>
      <c r="HV60" s="268">
        <v>49</v>
      </c>
      <c r="HW60" s="268">
        <v>38377</v>
      </c>
      <c r="HX60" s="268">
        <v>1</v>
      </c>
      <c r="HY60" s="268">
        <v>128529</v>
      </c>
      <c r="HZ60" s="55" t="s">
        <v>3403</v>
      </c>
      <c r="IA60" s="55" t="s">
        <v>1724</v>
      </c>
      <c r="IB60" s="55" t="s">
        <v>2324</v>
      </c>
      <c r="IC60" s="55" t="s">
        <v>2287</v>
      </c>
      <c r="ID60" s="55" t="s">
        <v>3611</v>
      </c>
      <c r="IE60" s="55" t="s">
        <v>3403</v>
      </c>
      <c r="IF60" s="55" t="s">
        <v>2324</v>
      </c>
      <c r="IG60" s="55" t="s">
        <v>4860</v>
      </c>
      <c r="IH60" s="55" t="s">
        <v>3611</v>
      </c>
      <c r="II60" s="55" t="s">
        <v>3403</v>
      </c>
      <c r="IJ60" s="55" t="s">
        <v>3691</v>
      </c>
      <c r="IK60" s="55" t="s">
        <v>4861</v>
      </c>
      <c r="IL60" s="55" t="s">
        <v>4862</v>
      </c>
      <c r="IM60" s="55" t="s">
        <v>2417</v>
      </c>
      <c r="IN60" s="55" t="s">
        <v>2640</v>
      </c>
      <c r="IO60" s="268">
        <v>32500</v>
      </c>
      <c r="IP60" s="268">
        <v>22.55</v>
      </c>
      <c r="IQ60" s="55" t="s">
        <v>4863</v>
      </c>
      <c r="IR60" s="268">
        <v>6708</v>
      </c>
      <c r="IS60" s="268">
        <v>156</v>
      </c>
      <c r="IT60" s="55" t="s">
        <v>1905</v>
      </c>
      <c r="IU60" s="55" t="s">
        <v>4864</v>
      </c>
      <c r="IV60" s="55" t="s">
        <v>3609</v>
      </c>
      <c r="IW60" s="55" t="s">
        <v>411</v>
      </c>
      <c r="IX60" s="268">
        <v>0</v>
      </c>
      <c r="IY60" s="55" t="s">
        <v>415</v>
      </c>
      <c r="IZ60" s="55" t="s">
        <v>2276</v>
      </c>
      <c r="JA60" s="55" t="s">
        <v>2298</v>
      </c>
      <c r="JB60" s="55" t="s">
        <v>503</v>
      </c>
      <c r="JC60" s="270">
        <v>3.7240500000000001</v>
      </c>
      <c r="JD60" s="270">
        <v>3.03098</v>
      </c>
      <c r="JE60" s="270">
        <v>0.42559999999999998</v>
      </c>
      <c r="JF60" s="270">
        <v>85.554249999999996</v>
      </c>
      <c r="JG60" s="270">
        <v>69.632019999999997</v>
      </c>
      <c r="JH60" s="270">
        <v>9.7774300000000007</v>
      </c>
      <c r="JI60" s="270">
        <v>8.3456799999999998</v>
      </c>
      <c r="JJ60" s="270">
        <v>6.7924899999999999</v>
      </c>
      <c r="JK60" s="270">
        <v>0.95377000000000001</v>
      </c>
      <c r="JL60" s="270">
        <v>27.456980000000001</v>
      </c>
      <c r="JM60" s="270">
        <v>22.347049999999999</v>
      </c>
      <c r="JN60" s="270">
        <v>3.13788</v>
      </c>
      <c r="JO60" s="270">
        <v>183.07490999999999</v>
      </c>
      <c r="JP60" s="270">
        <v>149.00343000000001</v>
      </c>
      <c r="JQ60" s="270">
        <v>20.922429999999999</v>
      </c>
      <c r="JR60" s="270">
        <v>7.5743400000000003</v>
      </c>
      <c r="JS60" s="270">
        <v>6.1646999999999998</v>
      </c>
      <c r="JT60" s="270">
        <v>0.86561999999999995</v>
      </c>
      <c r="JU60" s="268">
        <v>5.4014800000000003</v>
      </c>
      <c r="JV60" s="268">
        <v>2.4102700000000001</v>
      </c>
      <c r="JW60" s="268">
        <v>1.4479299999999999</v>
      </c>
      <c r="JX60" s="268">
        <v>41.88644</v>
      </c>
      <c r="JY60" s="268">
        <v>0.73260999999999998</v>
      </c>
      <c r="JZ60" s="268">
        <v>2.6557200000000001</v>
      </c>
      <c r="KA60" s="268">
        <v>0.23512</v>
      </c>
      <c r="KB60" s="268">
        <v>0.10988000000000001</v>
      </c>
      <c r="KC60" s="268">
        <v>3.4000000000000002E-4</v>
      </c>
      <c r="KD60" s="268">
        <v>9.8499999999999994E-3</v>
      </c>
      <c r="KE60" s="268">
        <v>0.46660000000000001</v>
      </c>
      <c r="KF60" s="268">
        <v>2.3709999999999998E-2</v>
      </c>
      <c r="KG60" s="268">
        <v>7.775E-2</v>
      </c>
      <c r="KH60" s="268">
        <v>2672</v>
      </c>
      <c r="KI60" s="268">
        <v>5605</v>
      </c>
      <c r="KJ60" s="268">
        <v>5605</v>
      </c>
      <c r="KK60" s="268">
        <v>8791</v>
      </c>
      <c r="KL60" s="268">
        <v>18440</v>
      </c>
      <c r="KM60" s="268">
        <v>18440</v>
      </c>
      <c r="KN60" s="268">
        <v>41326</v>
      </c>
      <c r="KO60" s="268">
        <v>41326</v>
      </c>
      <c r="KP60" s="268">
        <v>3.06216</v>
      </c>
      <c r="KQ60" s="268">
        <v>19701</v>
      </c>
      <c r="KR60" s="268">
        <v>9.4717099999999999</v>
      </c>
      <c r="KS60" s="270">
        <v>1.2288699999999999</v>
      </c>
      <c r="KT60" s="270">
        <v>18.288119999999999</v>
      </c>
      <c r="KU60" s="270">
        <v>0.1825</v>
      </c>
      <c r="KV60" s="270">
        <v>0.66434000000000004</v>
      </c>
      <c r="KW60" s="270">
        <v>20.36383</v>
      </c>
      <c r="KX60" s="270">
        <v>16.371749999999999</v>
      </c>
      <c r="KY60" s="268">
        <v>1.7639499999999999</v>
      </c>
      <c r="KZ60" s="268">
        <v>0</v>
      </c>
      <c r="LA60" s="268">
        <v>3.5699999999999998E-3</v>
      </c>
      <c r="LB60" s="268">
        <v>0.35203000000000001</v>
      </c>
      <c r="LC60" s="268">
        <v>8.8000000000000003E-4</v>
      </c>
      <c r="LD60" s="268">
        <v>0.55589999999999995</v>
      </c>
      <c r="LE60" s="268">
        <v>1.1660999999999999</v>
      </c>
      <c r="LF60" s="268">
        <v>15.20323</v>
      </c>
      <c r="LG60" s="268">
        <v>1.2692300000000001</v>
      </c>
      <c r="LH60" s="268">
        <v>0.14346999999999999</v>
      </c>
      <c r="LI60" s="268">
        <v>1497</v>
      </c>
      <c r="LJ60" s="268">
        <v>3.7232400000000001</v>
      </c>
      <c r="LK60" s="270">
        <v>1.44475</v>
      </c>
      <c r="LL60" s="268">
        <v>310</v>
      </c>
      <c r="LM60" s="268">
        <v>250</v>
      </c>
      <c r="LN60" s="270">
        <v>20.115359999999999</v>
      </c>
      <c r="LO60" s="270">
        <v>2.2988499999999998</v>
      </c>
      <c r="LP60" s="270">
        <v>1.56904</v>
      </c>
      <c r="LQ60" s="268">
        <v>0.27417000000000002</v>
      </c>
      <c r="LR60" s="268">
        <v>0.13070000000000001</v>
      </c>
      <c r="LS60" s="268">
        <v>0.61019999999999996</v>
      </c>
      <c r="LT60" s="268">
        <v>0</v>
      </c>
      <c r="LU60" s="268">
        <v>15</v>
      </c>
      <c r="LV60" s="268">
        <v>2.2410299999999999</v>
      </c>
      <c r="LW60" s="268">
        <v>8543</v>
      </c>
      <c r="LX60" s="268">
        <v>29.552769999999999</v>
      </c>
      <c r="LY60" s="268">
        <v>3812</v>
      </c>
      <c r="LZ60" s="268">
        <v>8.9827100000000009</v>
      </c>
      <c r="MA60" s="268">
        <v>66.228530000000006</v>
      </c>
      <c r="MB60" s="268">
        <v>0.30395</v>
      </c>
      <c r="MC60" s="268">
        <v>1158</v>
      </c>
      <c r="MD60" s="268">
        <v>0.32657000000000003</v>
      </c>
      <c r="ME60" s="270">
        <v>0.95377000000000001</v>
      </c>
      <c r="MF60" s="268">
        <v>0.73185</v>
      </c>
      <c r="MG60" s="268">
        <v>8.1558200000000003</v>
      </c>
      <c r="MH60" s="268">
        <v>22.973469999999999</v>
      </c>
      <c r="MI60" s="270">
        <v>8.3456799999999998</v>
      </c>
      <c r="MJ60" s="268">
        <v>43</v>
      </c>
      <c r="MK60" s="270">
        <v>59713</v>
      </c>
      <c r="ML60" s="270">
        <v>44597</v>
      </c>
      <c r="MM60" s="268">
        <v>5.076E-2</v>
      </c>
      <c r="MN60" s="268">
        <v>0.37424000000000002</v>
      </c>
      <c r="MO60" s="268">
        <v>0.11375</v>
      </c>
      <c r="MP60" s="268">
        <v>2.4199999999999999E-2</v>
      </c>
      <c r="MQ60" s="268">
        <v>0.17841000000000001</v>
      </c>
      <c r="MR60" s="268">
        <v>5.423E-2</v>
      </c>
      <c r="MS60" s="269">
        <v>1</v>
      </c>
      <c r="MT60" s="269">
        <v>0.47671839999999999</v>
      </c>
      <c r="MU60" s="269">
        <v>0.52328160000000001</v>
      </c>
      <c r="MV60" s="269">
        <v>0.25313910000000001</v>
      </c>
      <c r="MW60" s="269">
        <v>0.74686090000000005</v>
      </c>
      <c r="MX60" s="269">
        <v>0.11428339999999999</v>
      </c>
      <c r="MY60" s="269">
        <v>1.7795100000000001E-2</v>
      </c>
      <c r="MZ60" s="269">
        <v>0.20602819999999999</v>
      </c>
      <c r="NA60" s="269">
        <v>1.8486499999999999E-2</v>
      </c>
      <c r="NB60" s="269">
        <v>7.1823399999999996E-2</v>
      </c>
      <c r="NC60" s="269">
        <v>7.8001799999999996E-2</v>
      </c>
      <c r="ND60" s="269">
        <v>0.60786499999999999</v>
      </c>
      <c r="NE60" s="269">
        <v>0.81389319999999998</v>
      </c>
      <c r="NF60" s="269">
        <v>8.9618000000000007E-3</v>
      </c>
      <c r="NG60" s="269">
        <v>0.8980688</v>
      </c>
      <c r="NH60" s="269">
        <v>3.2623800000000001E-2</v>
      </c>
      <c r="NI60" s="269">
        <v>6.0345700000000002E-2</v>
      </c>
      <c r="NJ60" s="270">
        <v>15115</v>
      </c>
      <c r="NK60" s="268">
        <v>10.25132</v>
      </c>
      <c r="NL60" s="268">
        <v>7650</v>
      </c>
      <c r="NM60" s="268">
        <v>7650</v>
      </c>
      <c r="NN60" s="268">
        <v>3647</v>
      </c>
      <c r="NO60" s="269">
        <v>0.68252979999999996</v>
      </c>
      <c r="NP60" s="269">
        <v>0.15570990000000001</v>
      </c>
      <c r="NQ60" s="269">
        <v>0.1617604</v>
      </c>
      <c r="NR60" s="268">
        <v>0.44174999999999998</v>
      </c>
      <c r="NS60" s="268">
        <v>1.3033399999999999</v>
      </c>
      <c r="NT60" s="268">
        <v>0.32993</v>
      </c>
      <c r="NU60" s="268">
        <v>15</v>
      </c>
      <c r="NV60" s="268">
        <v>3.4425500000000002</v>
      </c>
      <c r="NW60" s="268">
        <v>14</v>
      </c>
      <c r="NX60" s="268">
        <v>2.34964</v>
      </c>
      <c r="NY60" s="268">
        <v>0.26852999999999999</v>
      </c>
      <c r="NZ60" s="268">
        <v>0.26524999999999999</v>
      </c>
    </row>
    <row r="61" spans="1:390" ht="15" x14ac:dyDescent="0.25">
      <c r="A61" s="3" t="s">
        <v>2851</v>
      </c>
      <c r="B61" s="55" t="s">
        <v>4865</v>
      </c>
      <c r="C61" s="55" t="s">
        <v>4524</v>
      </c>
      <c r="D61" s="55" t="s">
        <v>4525</v>
      </c>
      <c r="E61" s="55" t="s">
        <v>3414</v>
      </c>
      <c r="F61" s="55" t="s">
        <v>4524</v>
      </c>
      <c r="G61" s="55" t="s">
        <v>2065</v>
      </c>
      <c r="H61" s="55" t="s">
        <v>468</v>
      </c>
      <c r="I61" s="55" t="s">
        <v>416</v>
      </c>
      <c r="J61" s="55" t="s">
        <v>493</v>
      </c>
      <c r="K61" s="55" t="s">
        <v>499</v>
      </c>
      <c r="L61" s="55" t="s">
        <v>4527</v>
      </c>
      <c r="M61" s="55" t="s">
        <v>505</v>
      </c>
      <c r="N61" s="55" t="s">
        <v>2303</v>
      </c>
      <c r="O61" s="268">
        <v>54259</v>
      </c>
      <c r="P61" s="55" t="s">
        <v>503</v>
      </c>
      <c r="Q61" s="268">
        <v>390</v>
      </c>
      <c r="R61" s="268">
        <v>106</v>
      </c>
      <c r="S61" s="268">
        <v>2550</v>
      </c>
      <c r="T61" s="268">
        <v>20158</v>
      </c>
      <c r="U61" s="55" t="s">
        <v>3403</v>
      </c>
      <c r="V61" s="55" t="s">
        <v>3403</v>
      </c>
      <c r="W61" s="55" t="s">
        <v>3403</v>
      </c>
      <c r="X61" s="55" t="s">
        <v>3403</v>
      </c>
      <c r="Y61" s="55" t="s">
        <v>2254</v>
      </c>
      <c r="Z61" s="55" t="s">
        <v>2364</v>
      </c>
      <c r="AA61" s="55" t="s">
        <v>3614</v>
      </c>
      <c r="AB61" s="55" t="s">
        <v>2309</v>
      </c>
      <c r="AC61" s="55" t="s">
        <v>2326</v>
      </c>
      <c r="AD61" s="55" t="s">
        <v>2364</v>
      </c>
      <c r="AE61" s="55" t="s">
        <v>3614</v>
      </c>
      <c r="AF61" s="55" t="s">
        <v>2309</v>
      </c>
      <c r="AG61" s="55" t="s">
        <v>2067</v>
      </c>
      <c r="AH61" s="268">
        <v>3</v>
      </c>
      <c r="AI61" s="55" t="s">
        <v>2135</v>
      </c>
      <c r="AJ61" s="55" t="s">
        <v>2180</v>
      </c>
      <c r="AK61" s="55" t="s">
        <v>2428</v>
      </c>
      <c r="AL61" s="55" t="s">
        <v>4866</v>
      </c>
      <c r="AM61" s="55" t="s">
        <v>4867</v>
      </c>
      <c r="AN61" s="55" t="s">
        <v>2651</v>
      </c>
      <c r="AO61" s="55" t="s">
        <v>4868</v>
      </c>
      <c r="AP61" s="55" t="s">
        <v>2694</v>
      </c>
      <c r="AQ61" s="55" t="s">
        <v>4869</v>
      </c>
      <c r="AR61" s="55" t="s">
        <v>3403</v>
      </c>
      <c r="AS61" s="55" t="s">
        <v>2651</v>
      </c>
      <c r="AT61" s="55" t="s">
        <v>1503</v>
      </c>
      <c r="AU61" s="55" t="s">
        <v>4529</v>
      </c>
      <c r="AV61" s="55" t="s">
        <v>4529</v>
      </c>
      <c r="AW61" s="55" t="s">
        <v>4529</v>
      </c>
      <c r="AX61" s="55" t="s">
        <v>4530</v>
      </c>
      <c r="AY61" s="55" t="s">
        <v>4531</v>
      </c>
      <c r="AZ61" s="55" t="s">
        <v>554</v>
      </c>
      <c r="BA61" s="55" t="s">
        <v>554</v>
      </c>
      <c r="BB61" s="268">
        <v>1</v>
      </c>
      <c r="BC61" s="268">
        <v>1</v>
      </c>
      <c r="BD61" s="268">
        <v>0</v>
      </c>
      <c r="BE61" s="268">
        <v>0</v>
      </c>
      <c r="BF61" s="268">
        <v>2</v>
      </c>
      <c r="BG61" s="55" t="s">
        <v>3403</v>
      </c>
      <c r="BH61" s="268">
        <v>4556</v>
      </c>
      <c r="BI61" s="268">
        <v>1</v>
      </c>
      <c r="BJ61" s="268">
        <v>0</v>
      </c>
      <c r="BK61" s="268">
        <v>1</v>
      </c>
      <c r="BL61" s="268">
        <v>11.73</v>
      </c>
      <c r="BM61" s="268">
        <v>12.73</v>
      </c>
      <c r="BN61" s="269">
        <v>7.8554600000000002E-2</v>
      </c>
      <c r="BO61" s="270">
        <v>63784</v>
      </c>
      <c r="BP61" s="55" t="s">
        <v>2781</v>
      </c>
      <c r="BQ61" s="55" t="s">
        <v>3615</v>
      </c>
      <c r="BR61" s="270">
        <v>36629</v>
      </c>
      <c r="BS61" s="270">
        <v>11.36</v>
      </c>
      <c r="BT61" s="270">
        <v>11.35</v>
      </c>
      <c r="BU61" s="270">
        <v>11.91</v>
      </c>
      <c r="BV61" s="270">
        <v>766451</v>
      </c>
      <c r="BW61" s="270">
        <v>0</v>
      </c>
      <c r="BX61" s="270">
        <v>663350</v>
      </c>
      <c r="BY61" s="270">
        <v>663350</v>
      </c>
      <c r="BZ61" s="270">
        <v>99101</v>
      </c>
      <c r="CA61" s="270">
        <v>0</v>
      </c>
      <c r="CB61" s="270">
        <v>99101</v>
      </c>
      <c r="CC61" s="270">
        <v>0</v>
      </c>
      <c r="CD61" s="270">
        <v>0</v>
      </c>
      <c r="CE61" s="270">
        <v>0</v>
      </c>
      <c r="CF61" s="270">
        <v>4000</v>
      </c>
      <c r="CG61" s="272">
        <v>1.7351399999999999E-2</v>
      </c>
      <c r="CH61" s="270">
        <v>436883</v>
      </c>
      <c r="CI61" s="270">
        <v>140466</v>
      </c>
      <c r="CJ61" s="270">
        <v>577349</v>
      </c>
      <c r="CK61" s="270">
        <v>69560</v>
      </c>
      <c r="CL61" s="270">
        <v>7794</v>
      </c>
      <c r="CM61" s="270">
        <v>6158</v>
      </c>
      <c r="CN61" s="270">
        <v>83512</v>
      </c>
      <c r="CO61" s="270">
        <v>92291</v>
      </c>
      <c r="CP61" s="270">
        <v>753152</v>
      </c>
      <c r="CQ61" s="279">
        <v>13299</v>
      </c>
      <c r="CR61" s="270">
        <v>0</v>
      </c>
      <c r="CS61" s="270">
        <v>0</v>
      </c>
      <c r="CT61" s="270">
        <v>0</v>
      </c>
      <c r="CU61" s="270">
        <v>0</v>
      </c>
      <c r="CV61" s="270">
        <v>0</v>
      </c>
      <c r="CW61" s="270">
        <v>0</v>
      </c>
      <c r="CX61" s="288">
        <v>160367</v>
      </c>
      <c r="CY61" s="44">
        <v>33811</v>
      </c>
      <c r="CZ61" s="44">
        <v>39374</v>
      </c>
      <c r="DA61" s="44">
        <v>73185</v>
      </c>
      <c r="DB61" s="44">
        <v>24376</v>
      </c>
      <c r="DC61" s="44">
        <v>13720</v>
      </c>
      <c r="DD61" s="44">
        <v>38096</v>
      </c>
      <c r="DE61" s="44">
        <v>2681</v>
      </c>
      <c r="DF61" s="291" t="s">
        <v>3403</v>
      </c>
      <c r="DG61" s="44">
        <v>2681</v>
      </c>
      <c r="DH61" s="44">
        <v>113962</v>
      </c>
      <c r="DI61" s="55" t="s">
        <v>3403</v>
      </c>
      <c r="DJ61" s="268">
        <v>113962</v>
      </c>
      <c r="DK61" s="268">
        <v>1197</v>
      </c>
      <c r="DL61" s="268">
        <v>97</v>
      </c>
      <c r="DM61" s="268">
        <v>2737</v>
      </c>
      <c r="DN61" s="268">
        <v>2469</v>
      </c>
      <c r="DO61" s="268">
        <v>171</v>
      </c>
      <c r="DP61" s="268">
        <v>3</v>
      </c>
      <c r="DQ61" s="268">
        <v>67</v>
      </c>
      <c r="DR61" s="268">
        <v>70</v>
      </c>
      <c r="DS61" s="268">
        <v>0</v>
      </c>
      <c r="DT61" s="268">
        <v>28215</v>
      </c>
      <c r="DU61" s="268">
        <v>8731</v>
      </c>
      <c r="DV61" s="55" t="s">
        <v>3403</v>
      </c>
      <c r="DW61" s="55" t="s">
        <v>3403</v>
      </c>
      <c r="DX61" s="268">
        <v>36946</v>
      </c>
      <c r="DY61" s="268">
        <v>1920</v>
      </c>
      <c r="DZ61" s="268">
        <v>235</v>
      </c>
      <c r="EA61" s="55" t="s">
        <v>3403</v>
      </c>
      <c r="EB61" s="55" t="s">
        <v>3403</v>
      </c>
      <c r="EC61" s="268">
        <v>2155</v>
      </c>
      <c r="ED61" s="268">
        <v>563</v>
      </c>
      <c r="EE61" s="55" t="s">
        <v>3403</v>
      </c>
      <c r="EF61" s="55" t="s">
        <v>3403</v>
      </c>
      <c r="EG61" s="268">
        <v>563</v>
      </c>
      <c r="EH61" s="269">
        <v>1.8906599999999999E-2</v>
      </c>
      <c r="EI61" s="269">
        <v>6.0490000000000001E-4</v>
      </c>
      <c r="EJ61" s="269">
        <v>0.24733269999999999</v>
      </c>
      <c r="EK61" s="269">
        <v>0</v>
      </c>
      <c r="EL61" s="269">
        <v>0.23038410000000001</v>
      </c>
      <c r="EM61" s="269">
        <v>4.3649999999999998E-4</v>
      </c>
      <c r="EN61" s="269">
        <v>0.7106325</v>
      </c>
      <c r="EO61" s="269">
        <v>3.0505000000000001E-2</v>
      </c>
      <c r="EP61" s="269">
        <v>0.3466148</v>
      </c>
      <c r="EQ61" s="268">
        <v>27</v>
      </c>
      <c r="ER61" s="281">
        <v>250676</v>
      </c>
      <c r="ES61" s="281">
        <v>86888</v>
      </c>
      <c r="ET61" s="268">
        <v>78211</v>
      </c>
      <c r="EU61" s="268">
        <v>18933</v>
      </c>
      <c r="EV61" s="268">
        <v>97144</v>
      </c>
      <c r="EW61" s="268">
        <v>9669</v>
      </c>
      <c r="EX61" s="55" t="s">
        <v>3403</v>
      </c>
      <c r="EY61" s="55" t="s">
        <v>3403</v>
      </c>
      <c r="EZ61" s="268">
        <v>56166</v>
      </c>
      <c r="FA61" s="268">
        <v>21053</v>
      </c>
      <c r="FB61" s="268">
        <v>77219</v>
      </c>
      <c r="FC61" s="268">
        <v>184032</v>
      </c>
      <c r="FD61" s="271">
        <v>222485</v>
      </c>
      <c r="FE61" s="268">
        <v>390</v>
      </c>
      <c r="FF61" s="55" t="s">
        <v>3403</v>
      </c>
      <c r="FG61" s="268">
        <v>184422</v>
      </c>
      <c r="FH61" s="281">
        <v>13933</v>
      </c>
      <c r="FI61" s="281">
        <v>33648</v>
      </c>
      <c r="FJ61" s="55" t="s">
        <v>3403</v>
      </c>
      <c r="FK61" s="268">
        <v>47581</v>
      </c>
      <c r="FL61" s="268">
        <v>162</v>
      </c>
      <c r="FM61" s="268">
        <v>5174</v>
      </c>
      <c r="FN61" s="268">
        <v>5336</v>
      </c>
      <c r="FO61" s="268">
        <v>151</v>
      </c>
      <c r="FP61" s="268">
        <v>0</v>
      </c>
      <c r="FQ61" s="268">
        <v>151</v>
      </c>
      <c r="FR61" s="55" t="s">
        <v>3403</v>
      </c>
      <c r="FS61" s="268">
        <v>5487</v>
      </c>
      <c r="FT61" s="268">
        <v>14084</v>
      </c>
      <c r="FU61" s="268">
        <v>134612</v>
      </c>
      <c r="FV61" s="268">
        <v>116064</v>
      </c>
      <c r="FW61" s="55" t="s">
        <v>3403</v>
      </c>
      <c r="FX61" s="55" t="s">
        <v>3403</v>
      </c>
      <c r="FY61" s="55" t="s">
        <v>3403</v>
      </c>
      <c r="FZ61" s="55" t="s">
        <v>3403</v>
      </c>
      <c r="GA61" s="268">
        <v>17731</v>
      </c>
      <c r="GB61" s="268">
        <v>6515</v>
      </c>
      <c r="GC61" s="268">
        <v>24246</v>
      </c>
      <c r="GD61" s="268">
        <v>166703</v>
      </c>
      <c r="GE61" s="268">
        <v>4</v>
      </c>
      <c r="GF61" s="268">
        <v>0.79398000000000002</v>
      </c>
      <c r="GG61" s="268">
        <v>0.17307</v>
      </c>
      <c r="GH61" s="268">
        <v>19.713550000000001</v>
      </c>
      <c r="GI61" s="268">
        <v>19.125</v>
      </c>
      <c r="GJ61" s="268">
        <v>32.536589999999997</v>
      </c>
      <c r="GK61" s="268">
        <v>382</v>
      </c>
      <c r="GL61" s="268">
        <v>7247</v>
      </c>
      <c r="GM61" s="268">
        <v>9</v>
      </c>
      <c r="GN61" s="268">
        <v>461</v>
      </c>
      <c r="GO61" s="268">
        <v>37</v>
      </c>
      <c r="GP61" s="268">
        <v>4</v>
      </c>
      <c r="GQ61" s="268">
        <v>315</v>
      </c>
      <c r="GR61" s="268">
        <v>5</v>
      </c>
      <c r="GS61" s="268">
        <v>30</v>
      </c>
      <c r="GT61" s="268">
        <v>0</v>
      </c>
      <c r="GU61" s="268">
        <v>391</v>
      </c>
      <c r="GV61" s="268">
        <v>1148</v>
      </c>
      <c r="GW61" s="268">
        <v>186</v>
      </c>
      <c r="GX61" s="268">
        <v>1334</v>
      </c>
      <c r="GY61" s="268">
        <v>254</v>
      </c>
      <c r="GZ61" s="268">
        <v>0</v>
      </c>
      <c r="HA61" s="268">
        <v>254</v>
      </c>
      <c r="HB61" s="268">
        <v>5845</v>
      </c>
      <c r="HC61" s="268">
        <v>275</v>
      </c>
      <c r="HD61" s="268">
        <v>6120</v>
      </c>
      <c r="HE61" s="268">
        <v>7708</v>
      </c>
      <c r="HF61" s="55" t="s">
        <v>3403</v>
      </c>
      <c r="HG61" s="55" t="s">
        <v>3403</v>
      </c>
      <c r="HH61" s="55" t="s">
        <v>3403</v>
      </c>
      <c r="HI61" s="55" t="s">
        <v>3403</v>
      </c>
      <c r="HJ61" s="55" t="s">
        <v>5026</v>
      </c>
      <c r="HK61" s="55" t="s">
        <v>5026</v>
      </c>
      <c r="HL61" s="268">
        <v>63666</v>
      </c>
      <c r="HM61" s="268">
        <v>1</v>
      </c>
      <c r="HN61" s="268">
        <v>30</v>
      </c>
      <c r="HO61" s="268">
        <v>320</v>
      </c>
      <c r="HP61" s="268">
        <v>41</v>
      </c>
      <c r="HQ61" s="268">
        <v>677</v>
      </c>
      <c r="HR61" s="55" t="s">
        <v>3403</v>
      </c>
      <c r="HS61" s="268">
        <v>102</v>
      </c>
      <c r="HT61" s="268">
        <v>399</v>
      </c>
      <c r="HU61" s="268">
        <v>19</v>
      </c>
      <c r="HV61" s="268">
        <v>18</v>
      </c>
      <c r="HW61" s="268">
        <v>16651</v>
      </c>
      <c r="HX61" s="268">
        <v>1</v>
      </c>
      <c r="HY61" s="268">
        <v>120360</v>
      </c>
      <c r="HZ61" s="55" t="s">
        <v>3403</v>
      </c>
      <c r="IA61" s="55" t="s">
        <v>2067</v>
      </c>
      <c r="IB61" s="55" t="s">
        <v>2254</v>
      </c>
      <c r="IC61" s="55" t="s">
        <v>2364</v>
      </c>
      <c r="ID61" s="55" t="s">
        <v>3614</v>
      </c>
      <c r="IE61" s="55" t="s">
        <v>2309</v>
      </c>
      <c r="IF61" s="55" t="s">
        <v>2326</v>
      </c>
      <c r="IG61" s="55" t="s">
        <v>2364</v>
      </c>
      <c r="IH61" s="55" t="s">
        <v>3614</v>
      </c>
      <c r="II61" s="55" t="s">
        <v>2309</v>
      </c>
      <c r="IJ61" s="55" t="s">
        <v>2180</v>
      </c>
      <c r="IK61" s="55" t="s">
        <v>4870</v>
      </c>
      <c r="IL61" s="55" t="s">
        <v>3403</v>
      </c>
      <c r="IM61" s="55" t="s">
        <v>2428</v>
      </c>
      <c r="IN61" s="55" t="s">
        <v>2651</v>
      </c>
      <c r="IO61" s="268">
        <v>21000</v>
      </c>
      <c r="IP61" s="268">
        <v>12.7</v>
      </c>
      <c r="IQ61" s="55" t="s">
        <v>4871</v>
      </c>
      <c r="IR61" s="268">
        <v>4556</v>
      </c>
      <c r="IS61" s="268">
        <v>104</v>
      </c>
      <c r="IT61" s="55" t="s">
        <v>2134</v>
      </c>
      <c r="IU61" s="55" t="s">
        <v>272</v>
      </c>
      <c r="IV61" s="55" t="s">
        <v>2065</v>
      </c>
      <c r="IW61" s="55" t="s">
        <v>411</v>
      </c>
      <c r="IX61" s="268">
        <v>0</v>
      </c>
      <c r="IY61" s="55" t="s">
        <v>414</v>
      </c>
      <c r="IZ61" s="55" t="s">
        <v>2300</v>
      </c>
      <c r="JA61" s="55" t="s">
        <v>2311</v>
      </c>
      <c r="JB61" s="55" t="s">
        <v>503</v>
      </c>
      <c r="JC61" s="270">
        <v>3.00448</v>
      </c>
      <c r="JD61" s="270">
        <v>2.3031700000000002</v>
      </c>
      <c r="JE61" s="270">
        <v>0.33315</v>
      </c>
      <c r="JF61" s="270">
        <v>31.062940000000001</v>
      </c>
      <c r="JG61" s="270">
        <v>23.81213</v>
      </c>
      <c r="JH61" s="270">
        <v>3.4443600000000001</v>
      </c>
      <c r="JI61" s="270">
        <v>4.5179299999999998</v>
      </c>
      <c r="JJ61" s="270">
        <v>3.4633400000000001</v>
      </c>
      <c r="JK61" s="270">
        <v>0.50095999999999996</v>
      </c>
      <c r="JL61" s="270">
        <v>11.829739999999999</v>
      </c>
      <c r="JM61" s="270">
        <v>9.0684000000000005</v>
      </c>
      <c r="JN61" s="270">
        <v>1.31172</v>
      </c>
      <c r="JO61" s="270">
        <v>97.710430000000002</v>
      </c>
      <c r="JP61" s="270">
        <v>74.902569999999997</v>
      </c>
      <c r="JQ61" s="270">
        <v>10.83446</v>
      </c>
      <c r="JR61" s="270">
        <v>8.6680799999999998</v>
      </c>
      <c r="JS61" s="270">
        <v>6.6447500000000002</v>
      </c>
      <c r="JT61" s="270">
        <v>0.96114999999999995</v>
      </c>
      <c r="JU61" s="268">
        <v>4.6199899999999996</v>
      </c>
      <c r="JV61" s="268">
        <v>3.0723600000000002</v>
      </c>
      <c r="JW61" s="268">
        <v>4.20688</v>
      </c>
      <c r="JX61" s="268">
        <v>16.456320000000002</v>
      </c>
      <c r="JY61" s="268">
        <v>1.17337</v>
      </c>
      <c r="JZ61" s="268">
        <v>1.6013599999999999</v>
      </c>
      <c r="KA61" s="268">
        <v>0.44685999999999998</v>
      </c>
      <c r="KB61" s="268">
        <v>0.14205999999999999</v>
      </c>
      <c r="KC61" s="268">
        <v>1.8799999999999999E-3</v>
      </c>
      <c r="KD61" s="268">
        <v>7.3499999999999998E-3</v>
      </c>
      <c r="KE61" s="268">
        <v>0.30687999999999999</v>
      </c>
      <c r="KF61" s="268">
        <v>2.4590000000000001E-2</v>
      </c>
      <c r="KG61" s="268">
        <v>0.11279</v>
      </c>
      <c r="KH61" s="268">
        <v>5001</v>
      </c>
      <c r="KI61" s="268">
        <v>63666</v>
      </c>
      <c r="KJ61" s="268">
        <v>63666</v>
      </c>
      <c r="KK61" s="268">
        <v>13095</v>
      </c>
      <c r="KL61" s="268">
        <v>166703</v>
      </c>
      <c r="KM61" s="268">
        <v>166703</v>
      </c>
      <c r="KN61" s="268">
        <v>250676</v>
      </c>
      <c r="KO61" s="268">
        <v>250676</v>
      </c>
      <c r="KP61" s="268">
        <v>1.56314</v>
      </c>
      <c r="KQ61" s="268">
        <v>19691</v>
      </c>
      <c r="KR61" s="268">
        <v>9.4671900000000004</v>
      </c>
      <c r="KS61" s="270">
        <v>1.8264400000000001</v>
      </c>
      <c r="KT61" s="270">
        <v>12.225619999999999</v>
      </c>
      <c r="KU61" s="270">
        <v>0</v>
      </c>
      <c r="KV61" s="270">
        <v>7.3719999999999994E-2</v>
      </c>
      <c r="KW61" s="270">
        <v>14.12579</v>
      </c>
      <c r="KX61" s="270">
        <v>10.640610000000001</v>
      </c>
      <c r="KY61" s="268">
        <v>2.9555799999999999</v>
      </c>
      <c r="KZ61" s="268">
        <v>0</v>
      </c>
      <c r="LA61" s="268">
        <v>1.7899999999999999E-3</v>
      </c>
      <c r="LB61" s="268">
        <v>0.68091999999999997</v>
      </c>
      <c r="LC61" s="268">
        <v>1.2899999999999999E-3</v>
      </c>
      <c r="LD61" s="268">
        <v>4.1239999999999999E-2</v>
      </c>
      <c r="LE61" s="268">
        <v>0.52503999999999995</v>
      </c>
      <c r="LF61" s="268">
        <v>4.0006599999999999</v>
      </c>
      <c r="LG61" s="268">
        <v>2.10033</v>
      </c>
      <c r="LH61" s="268">
        <v>0.21618999999999999</v>
      </c>
      <c r="LI61" s="268">
        <v>1523</v>
      </c>
      <c r="LJ61" s="268">
        <v>2.88707</v>
      </c>
      <c r="LK61" s="270">
        <v>1.7009300000000001</v>
      </c>
      <c r="LL61" s="268">
        <v>201</v>
      </c>
      <c r="LM61" s="268">
        <v>125</v>
      </c>
      <c r="LN61" s="270">
        <v>13.88068</v>
      </c>
      <c r="LO61" s="270">
        <v>1.53914</v>
      </c>
      <c r="LP61" s="270">
        <v>1.282</v>
      </c>
      <c r="LQ61" s="268">
        <v>0.23462</v>
      </c>
      <c r="LR61" s="268">
        <v>1.8429999999999998E-2</v>
      </c>
      <c r="LS61" s="268">
        <v>0.48379</v>
      </c>
      <c r="LT61" s="268">
        <v>1</v>
      </c>
      <c r="LU61" s="268">
        <v>7</v>
      </c>
      <c r="LV61" s="268">
        <v>1.50373</v>
      </c>
      <c r="LW61" s="268">
        <v>4820</v>
      </c>
      <c r="LX61" s="268">
        <v>36.589770000000001</v>
      </c>
      <c r="LY61" s="268">
        <v>3205</v>
      </c>
      <c r="LZ61" s="268">
        <v>13.9741</v>
      </c>
      <c r="MA61" s="268">
        <v>55.021070000000002</v>
      </c>
      <c r="MB61" s="268">
        <v>0.38191000000000003</v>
      </c>
      <c r="MC61" s="268">
        <v>1224</v>
      </c>
      <c r="MD61" s="268">
        <v>0.63973999999999998</v>
      </c>
      <c r="ME61" s="270">
        <v>0.50095999999999996</v>
      </c>
      <c r="MF61" s="268">
        <v>0.96199000000000001</v>
      </c>
      <c r="MG61" s="268">
        <v>8.3967600000000004</v>
      </c>
      <c r="MH61" s="268">
        <v>10.33886</v>
      </c>
      <c r="MI61" s="270">
        <v>4.5179299999999998</v>
      </c>
      <c r="MJ61" s="268">
        <v>43.807690000000001</v>
      </c>
      <c r="MK61" s="270">
        <v>45353</v>
      </c>
      <c r="ML61" s="270">
        <v>34319</v>
      </c>
      <c r="MM61" s="268">
        <v>5.0779999999999999E-2</v>
      </c>
      <c r="MN61" s="268">
        <v>0.19994999999999999</v>
      </c>
      <c r="MO61" s="268">
        <v>7.6359999999999997E-2</v>
      </c>
      <c r="MP61" s="268">
        <v>3.9899999999999996E-3</v>
      </c>
      <c r="MQ61" s="268">
        <v>1.5709999999999998E-2</v>
      </c>
      <c r="MR61" s="268">
        <v>6.0000000000000001E-3</v>
      </c>
      <c r="MS61" s="269">
        <v>1</v>
      </c>
      <c r="MT61" s="269">
        <v>7.8554600000000002E-2</v>
      </c>
      <c r="MU61" s="269">
        <v>0.92144539999999997</v>
      </c>
      <c r="MV61" s="269">
        <v>0.24329480000000001</v>
      </c>
      <c r="MW61" s="269">
        <v>0.75670519999999997</v>
      </c>
      <c r="MX61" s="269">
        <v>0.1108833</v>
      </c>
      <c r="MY61" s="269">
        <v>1.03485E-2</v>
      </c>
      <c r="MZ61" s="269">
        <v>0.18650420000000001</v>
      </c>
      <c r="NA61" s="269">
        <v>8.1762999999999992E-3</v>
      </c>
      <c r="NB61" s="269">
        <v>0.1225397</v>
      </c>
      <c r="NC61" s="269">
        <v>9.2358499999999996E-2</v>
      </c>
      <c r="ND61" s="269">
        <v>0.58007280000000006</v>
      </c>
      <c r="NE61" s="269">
        <v>0.76657699999999995</v>
      </c>
      <c r="NF61" s="269">
        <v>0</v>
      </c>
      <c r="NG61" s="269">
        <v>0.86548259999999999</v>
      </c>
      <c r="NH61" s="269">
        <v>5.2189000000000003E-3</v>
      </c>
      <c r="NI61" s="269">
        <v>0.12929850000000001</v>
      </c>
      <c r="NJ61" s="270">
        <v>11034</v>
      </c>
      <c r="NK61" s="268">
        <v>6.8754799999999996</v>
      </c>
      <c r="NL61" s="268">
        <v>54259</v>
      </c>
      <c r="NM61" s="268">
        <v>54259</v>
      </c>
      <c r="NN61" s="268">
        <v>4262</v>
      </c>
      <c r="NO61" s="269">
        <v>0.83293419999999996</v>
      </c>
      <c r="NP61" s="269">
        <v>9.3327900000000005E-2</v>
      </c>
      <c r="NQ61" s="269">
        <v>7.3737899999999995E-2</v>
      </c>
      <c r="NR61" s="268">
        <v>0.57377999999999996</v>
      </c>
      <c r="NS61" s="268">
        <v>1.7846</v>
      </c>
      <c r="NT61" s="268">
        <v>0.43418000000000001</v>
      </c>
      <c r="NU61" s="268">
        <v>32</v>
      </c>
      <c r="NV61" s="268">
        <v>3.6037400000000002</v>
      </c>
      <c r="NW61" s="268">
        <v>40</v>
      </c>
      <c r="NX61" s="268">
        <v>3.0016799999999999</v>
      </c>
      <c r="NY61" s="268">
        <v>0.33284000000000002</v>
      </c>
      <c r="NZ61" s="268">
        <v>0.32706000000000002</v>
      </c>
    </row>
    <row r="62" spans="1:390" ht="15" x14ac:dyDescent="0.25">
      <c r="A62" s="3" t="s">
        <v>3692</v>
      </c>
      <c r="B62" s="55" t="s">
        <v>4872</v>
      </c>
      <c r="C62" s="55" t="s">
        <v>4524</v>
      </c>
      <c r="D62" s="55" t="s">
        <v>4525</v>
      </c>
      <c r="E62" s="55" t="s">
        <v>3414</v>
      </c>
      <c r="F62" s="55" t="s">
        <v>4524</v>
      </c>
      <c r="G62" s="55" t="s">
        <v>3617</v>
      </c>
      <c r="H62" s="55" t="s">
        <v>3618</v>
      </c>
      <c r="I62" s="55" t="s">
        <v>416</v>
      </c>
      <c r="J62" s="55" t="s">
        <v>415</v>
      </c>
      <c r="K62" s="55" t="s">
        <v>501</v>
      </c>
      <c r="L62" s="55" t="s">
        <v>4527</v>
      </c>
      <c r="M62" s="55" t="s">
        <v>505</v>
      </c>
      <c r="N62" s="55" t="s">
        <v>2303</v>
      </c>
      <c r="O62" s="268">
        <v>39394</v>
      </c>
      <c r="P62" s="55" t="s">
        <v>503</v>
      </c>
      <c r="Q62" s="268">
        <v>150</v>
      </c>
      <c r="R62" s="268">
        <v>44</v>
      </c>
      <c r="S62" s="268">
        <v>1224</v>
      </c>
      <c r="T62" s="268">
        <v>5693</v>
      </c>
      <c r="U62" s="268">
        <v>2</v>
      </c>
      <c r="V62" s="268">
        <v>8</v>
      </c>
      <c r="W62" s="268">
        <v>43</v>
      </c>
      <c r="X62" s="268">
        <v>507</v>
      </c>
      <c r="Y62" s="55" t="s">
        <v>826</v>
      </c>
      <c r="Z62" s="55" t="s">
        <v>1090</v>
      </c>
      <c r="AA62" s="55" t="s">
        <v>3619</v>
      </c>
      <c r="AB62" s="55" t="s">
        <v>3403</v>
      </c>
      <c r="AC62" s="55" t="s">
        <v>826</v>
      </c>
      <c r="AD62" s="55" t="s">
        <v>1090</v>
      </c>
      <c r="AE62" s="55" t="s">
        <v>3619</v>
      </c>
      <c r="AF62" s="55" t="s">
        <v>3403</v>
      </c>
      <c r="AG62" s="55" t="s">
        <v>3616</v>
      </c>
      <c r="AH62" s="268">
        <v>2</v>
      </c>
      <c r="AI62" s="55" t="s">
        <v>2135</v>
      </c>
      <c r="AJ62" s="55" t="s">
        <v>1365</v>
      </c>
      <c r="AK62" s="55" t="s">
        <v>3620</v>
      </c>
      <c r="AL62" s="55" t="s">
        <v>1381</v>
      </c>
      <c r="AM62" s="55" t="s">
        <v>1384</v>
      </c>
      <c r="AN62" s="55" t="s">
        <v>544</v>
      </c>
      <c r="AO62" s="55" t="s">
        <v>3620</v>
      </c>
      <c r="AP62" s="55" t="s">
        <v>2380</v>
      </c>
      <c r="AQ62" s="55" t="s">
        <v>1381</v>
      </c>
      <c r="AR62" s="55" t="s">
        <v>1384</v>
      </c>
      <c r="AS62" s="55" t="s">
        <v>544</v>
      </c>
      <c r="AT62" s="55" t="s">
        <v>3621</v>
      </c>
      <c r="AU62" s="55" t="s">
        <v>4595</v>
      </c>
      <c r="AV62" s="55" t="s">
        <v>4529</v>
      </c>
      <c r="AW62" s="55" t="s">
        <v>4529</v>
      </c>
      <c r="AX62" s="55" t="s">
        <v>4530</v>
      </c>
      <c r="AY62" s="55" t="s">
        <v>4531</v>
      </c>
      <c r="AZ62" s="55" t="s">
        <v>2031</v>
      </c>
      <c r="BA62" s="55" t="s">
        <v>3403</v>
      </c>
      <c r="BB62" s="268">
        <v>1</v>
      </c>
      <c r="BC62" s="268">
        <v>0</v>
      </c>
      <c r="BD62" s="268">
        <v>0</v>
      </c>
      <c r="BE62" s="268">
        <v>1</v>
      </c>
      <c r="BF62" s="268">
        <v>2</v>
      </c>
      <c r="BG62" s="55" t="s">
        <v>3403</v>
      </c>
      <c r="BH62" s="268">
        <v>3020</v>
      </c>
      <c r="BI62" s="268">
        <v>3</v>
      </c>
      <c r="BJ62" s="268">
        <v>0</v>
      </c>
      <c r="BK62" s="268">
        <v>3</v>
      </c>
      <c r="BL62" s="268">
        <v>4</v>
      </c>
      <c r="BM62" s="268">
        <v>7</v>
      </c>
      <c r="BN62" s="269">
        <v>0.42857139999999999</v>
      </c>
      <c r="BO62" s="270">
        <v>54348</v>
      </c>
      <c r="BP62" s="55" t="s">
        <v>3622</v>
      </c>
      <c r="BQ62" s="55" t="s">
        <v>3404</v>
      </c>
      <c r="BR62" s="270">
        <v>37805</v>
      </c>
      <c r="BS62" s="270">
        <v>15.25</v>
      </c>
      <c r="BT62" s="270">
        <v>16.53</v>
      </c>
      <c r="BU62" s="270">
        <v>21.22</v>
      </c>
      <c r="BV62" s="270">
        <v>495265</v>
      </c>
      <c r="BW62" s="270">
        <v>0</v>
      </c>
      <c r="BX62" s="270">
        <v>385269</v>
      </c>
      <c r="BY62" s="270">
        <v>385269</v>
      </c>
      <c r="BZ62" s="270">
        <v>90000</v>
      </c>
      <c r="CA62" s="270">
        <v>0</v>
      </c>
      <c r="CB62" s="270">
        <v>90000</v>
      </c>
      <c r="CC62" s="270">
        <v>19996</v>
      </c>
      <c r="CD62" s="270">
        <v>0</v>
      </c>
      <c r="CE62" s="270">
        <v>19996</v>
      </c>
      <c r="CF62" s="270">
        <v>0</v>
      </c>
      <c r="CG62" s="272">
        <v>4.7035399999999998E-2</v>
      </c>
      <c r="CH62" s="270">
        <v>274173</v>
      </c>
      <c r="CI62" s="270">
        <v>88485</v>
      </c>
      <c r="CJ62" s="270">
        <v>362658</v>
      </c>
      <c r="CK62" s="270">
        <v>65000</v>
      </c>
      <c r="CL62" s="270">
        <v>11000</v>
      </c>
      <c r="CM62" s="270">
        <v>1000</v>
      </c>
      <c r="CN62" s="270">
        <v>77000</v>
      </c>
      <c r="CO62" s="270">
        <v>35596</v>
      </c>
      <c r="CP62" s="270">
        <v>475254</v>
      </c>
      <c r="CQ62" s="279">
        <v>23295</v>
      </c>
      <c r="CR62" s="270">
        <v>0</v>
      </c>
      <c r="CS62" s="270">
        <v>0</v>
      </c>
      <c r="CT62" s="270">
        <v>0</v>
      </c>
      <c r="CU62" s="270">
        <v>0</v>
      </c>
      <c r="CV62" s="270">
        <v>0</v>
      </c>
      <c r="CW62" s="270">
        <v>0</v>
      </c>
      <c r="CX62" s="288">
        <v>95372</v>
      </c>
      <c r="CY62" s="44">
        <v>16409</v>
      </c>
      <c r="CZ62" s="44">
        <v>10290</v>
      </c>
      <c r="DA62" s="44">
        <v>26699</v>
      </c>
      <c r="DB62" s="44">
        <v>14096</v>
      </c>
      <c r="DC62" s="44">
        <v>5978</v>
      </c>
      <c r="DD62" s="44">
        <v>20074</v>
      </c>
      <c r="DE62" s="44">
        <v>1305</v>
      </c>
      <c r="DF62" s="44">
        <v>512</v>
      </c>
      <c r="DG62" s="44">
        <v>1817</v>
      </c>
      <c r="DH62" s="44">
        <v>48590</v>
      </c>
      <c r="DI62" s="55" t="s">
        <v>3403</v>
      </c>
      <c r="DJ62" s="268">
        <v>48590</v>
      </c>
      <c r="DK62" s="268">
        <v>25</v>
      </c>
      <c r="DL62" s="268">
        <v>98</v>
      </c>
      <c r="DM62" s="268">
        <v>1954</v>
      </c>
      <c r="DN62" s="268">
        <v>1068</v>
      </c>
      <c r="DO62" s="268">
        <v>460</v>
      </c>
      <c r="DP62" s="268">
        <v>5</v>
      </c>
      <c r="DQ62" s="268">
        <v>67</v>
      </c>
      <c r="DR62" s="268">
        <v>72</v>
      </c>
      <c r="DS62" s="268">
        <v>0</v>
      </c>
      <c r="DT62" s="268">
        <v>28215</v>
      </c>
      <c r="DU62" s="268">
        <v>8731</v>
      </c>
      <c r="DV62" s="55" t="s">
        <v>3403</v>
      </c>
      <c r="DW62" s="268">
        <v>67</v>
      </c>
      <c r="DX62" s="268">
        <v>37013</v>
      </c>
      <c r="DY62" s="268">
        <v>1920</v>
      </c>
      <c r="DZ62" s="268">
        <v>235</v>
      </c>
      <c r="EA62" s="55" t="s">
        <v>3403</v>
      </c>
      <c r="EB62" s="268">
        <v>3374</v>
      </c>
      <c r="EC62" s="268">
        <v>5529</v>
      </c>
      <c r="ED62" s="268">
        <v>563</v>
      </c>
      <c r="EE62" s="55" t="s">
        <v>3403</v>
      </c>
      <c r="EF62" s="268">
        <v>0</v>
      </c>
      <c r="EG62" s="268">
        <v>563</v>
      </c>
      <c r="EH62" s="269">
        <v>1.7101499999999999E-2</v>
      </c>
      <c r="EI62" s="269">
        <v>1.0276E-3</v>
      </c>
      <c r="EJ62" s="269">
        <v>0.45196700000000001</v>
      </c>
      <c r="EK62" s="269">
        <v>0</v>
      </c>
      <c r="EL62" s="269">
        <v>0.38809080000000001</v>
      </c>
      <c r="EM62" s="269">
        <v>7.5489999999999997E-4</v>
      </c>
      <c r="EN62" s="269">
        <v>0.50947869999999995</v>
      </c>
      <c r="EO62" s="269">
        <v>7.8461199999999995E-2</v>
      </c>
      <c r="EP62" s="269">
        <v>0.49163299999999999</v>
      </c>
      <c r="EQ62" s="268">
        <v>6</v>
      </c>
      <c r="ER62" s="281">
        <v>178379</v>
      </c>
      <c r="ES62" s="281">
        <v>87697</v>
      </c>
      <c r="ET62" s="268">
        <v>41301</v>
      </c>
      <c r="EU62" s="268">
        <v>9902</v>
      </c>
      <c r="EV62" s="268">
        <v>51203</v>
      </c>
      <c r="EW62" s="268">
        <v>2583</v>
      </c>
      <c r="EX62" s="268">
        <v>674</v>
      </c>
      <c r="EY62" s="268">
        <v>3257</v>
      </c>
      <c r="EZ62" s="268">
        <v>68888</v>
      </c>
      <c r="FA62" s="268">
        <v>15552</v>
      </c>
      <c r="FB62" s="268">
        <v>84440</v>
      </c>
      <c r="FC62" s="268">
        <v>138900</v>
      </c>
      <c r="FD62" s="271">
        <v>156881</v>
      </c>
      <c r="FE62" s="268">
        <v>3821</v>
      </c>
      <c r="FF62" s="55" t="s">
        <v>3403</v>
      </c>
      <c r="FG62" s="268">
        <v>142721</v>
      </c>
      <c r="FH62" s="281">
        <v>6328</v>
      </c>
      <c r="FI62" s="281">
        <v>10467</v>
      </c>
      <c r="FJ62" s="55" t="s">
        <v>3403</v>
      </c>
      <c r="FK62" s="268">
        <v>16795</v>
      </c>
      <c r="FL62" s="268">
        <v>-1</v>
      </c>
      <c r="FM62" s="268">
        <v>3578</v>
      </c>
      <c r="FN62" s="268">
        <v>3577</v>
      </c>
      <c r="FO62" s="268">
        <v>103</v>
      </c>
      <c r="FP62" s="268">
        <v>519</v>
      </c>
      <c r="FQ62" s="268">
        <v>622</v>
      </c>
      <c r="FR62" s="55" t="s">
        <v>3403</v>
      </c>
      <c r="FS62" s="268">
        <v>4199</v>
      </c>
      <c r="FT62" s="268">
        <v>6950</v>
      </c>
      <c r="FU62" s="268">
        <v>130352</v>
      </c>
      <c r="FV62" s="55" t="s">
        <v>3403</v>
      </c>
      <c r="FW62" s="55" t="s">
        <v>3403</v>
      </c>
      <c r="FX62" s="268">
        <v>48027</v>
      </c>
      <c r="FY62" s="55" t="s">
        <v>3403</v>
      </c>
      <c r="FZ62" s="268">
        <v>3</v>
      </c>
      <c r="GA62" s="268">
        <v>22788</v>
      </c>
      <c r="GB62" s="268">
        <v>6898</v>
      </c>
      <c r="GC62" s="268">
        <v>29686</v>
      </c>
      <c r="GD62" s="268">
        <v>123917</v>
      </c>
      <c r="GE62" s="268">
        <v>1</v>
      </c>
      <c r="GF62" s="268">
        <v>0.86204999999999998</v>
      </c>
      <c r="GG62" s="268">
        <v>0.13566</v>
      </c>
      <c r="GH62" s="268">
        <v>26.51071</v>
      </c>
      <c r="GI62" s="268">
        <v>28.44</v>
      </c>
      <c r="GJ62" s="268">
        <v>20.551020000000001</v>
      </c>
      <c r="GK62" s="268">
        <v>123</v>
      </c>
      <c r="GL62" s="268">
        <v>3829</v>
      </c>
      <c r="GM62" s="268">
        <v>157</v>
      </c>
      <c r="GN62" s="268">
        <v>3594</v>
      </c>
      <c r="GO62" s="268">
        <v>22</v>
      </c>
      <c r="GP62" s="268">
        <v>27</v>
      </c>
      <c r="GQ62" s="268">
        <v>95</v>
      </c>
      <c r="GR62" s="268">
        <v>130</v>
      </c>
      <c r="GS62" s="268">
        <v>6</v>
      </c>
      <c r="GT62" s="55" t="s">
        <v>3403</v>
      </c>
      <c r="GU62" s="268">
        <v>280</v>
      </c>
      <c r="GV62" s="268">
        <v>399</v>
      </c>
      <c r="GW62" s="268">
        <v>608</v>
      </c>
      <c r="GX62" s="268">
        <v>1007</v>
      </c>
      <c r="GY62" s="268">
        <v>17</v>
      </c>
      <c r="GZ62" s="55" t="s">
        <v>3403</v>
      </c>
      <c r="HA62" s="268">
        <v>17</v>
      </c>
      <c r="HB62" s="268">
        <v>3413</v>
      </c>
      <c r="HC62" s="268">
        <v>2986</v>
      </c>
      <c r="HD62" s="268">
        <v>6399</v>
      </c>
      <c r="HE62" s="268">
        <v>7423</v>
      </c>
      <c r="HF62" s="55" t="s">
        <v>3403</v>
      </c>
      <c r="HG62" s="55" t="s">
        <v>3403</v>
      </c>
      <c r="HH62" s="268">
        <v>8</v>
      </c>
      <c r="HI62" s="268">
        <v>10</v>
      </c>
      <c r="HJ62" s="55" t="s">
        <v>5026</v>
      </c>
      <c r="HK62" s="55" t="s">
        <v>5026</v>
      </c>
      <c r="HL62" s="268">
        <v>9209</v>
      </c>
      <c r="HM62" s="268">
        <v>1</v>
      </c>
      <c r="HN62" s="268">
        <v>6</v>
      </c>
      <c r="HO62" s="268">
        <v>225</v>
      </c>
      <c r="HP62" s="268">
        <v>49</v>
      </c>
      <c r="HQ62" s="268">
        <v>162</v>
      </c>
      <c r="HR62" s="268">
        <v>8094</v>
      </c>
      <c r="HS62" s="268">
        <v>46</v>
      </c>
      <c r="HT62" s="268">
        <v>145</v>
      </c>
      <c r="HU62" s="268">
        <v>10</v>
      </c>
      <c r="HV62" s="268">
        <v>13</v>
      </c>
      <c r="HW62" s="268">
        <v>19148</v>
      </c>
      <c r="HX62" s="268">
        <v>1</v>
      </c>
      <c r="HY62" s="268">
        <v>15219</v>
      </c>
      <c r="HZ62" s="55" t="s">
        <v>3403</v>
      </c>
      <c r="IA62" s="55" t="s">
        <v>3616</v>
      </c>
      <c r="IB62" s="55" t="s">
        <v>4873</v>
      </c>
      <c r="IC62" s="55" t="s">
        <v>4874</v>
      </c>
      <c r="ID62" s="55" t="s">
        <v>3619</v>
      </c>
      <c r="IE62" s="55" t="s">
        <v>4875</v>
      </c>
      <c r="IF62" s="55" t="s">
        <v>4873</v>
      </c>
      <c r="IG62" s="55" t="s">
        <v>4874</v>
      </c>
      <c r="IH62" s="55" t="s">
        <v>3619</v>
      </c>
      <c r="II62" s="55" t="s">
        <v>4875</v>
      </c>
      <c r="IJ62" s="55" t="s">
        <v>3692</v>
      </c>
      <c r="IK62" s="55" t="s">
        <v>4876</v>
      </c>
      <c r="IL62" s="55" t="s">
        <v>4877</v>
      </c>
      <c r="IM62" s="55" t="s">
        <v>3620</v>
      </c>
      <c r="IN62" s="55" t="s">
        <v>544</v>
      </c>
      <c r="IO62" s="268">
        <v>12700</v>
      </c>
      <c r="IP62" s="268">
        <v>7</v>
      </c>
      <c r="IQ62" s="55" t="s">
        <v>4878</v>
      </c>
      <c r="IR62" s="268">
        <v>3020</v>
      </c>
      <c r="IS62" s="268">
        <v>52</v>
      </c>
      <c r="IT62" s="55" t="s">
        <v>1905</v>
      </c>
      <c r="IU62" s="55" t="s">
        <v>4879</v>
      </c>
      <c r="IV62" s="55" t="s">
        <v>3617</v>
      </c>
      <c r="IW62" s="55" t="s">
        <v>411</v>
      </c>
      <c r="IX62" s="268">
        <v>0</v>
      </c>
      <c r="IY62" s="55" t="s">
        <v>416</v>
      </c>
      <c r="IZ62" s="55" t="s">
        <v>2276</v>
      </c>
      <c r="JA62" s="55" t="s">
        <v>2311</v>
      </c>
      <c r="JB62" s="55" t="s">
        <v>503</v>
      </c>
      <c r="JC62" s="270">
        <v>2.6642899999999998</v>
      </c>
      <c r="JD62" s="270">
        <v>2.03308</v>
      </c>
      <c r="JE62" s="270">
        <v>0.43167</v>
      </c>
      <c r="JF62" s="270">
        <v>16.009360000000001</v>
      </c>
      <c r="JG62" s="270">
        <v>12.216469999999999</v>
      </c>
      <c r="JH62" s="270">
        <v>2.59382</v>
      </c>
      <c r="JI62" s="270">
        <v>3.8352599999999999</v>
      </c>
      <c r="JJ62" s="270">
        <v>2.9266200000000002</v>
      </c>
      <c r="JK62" s="270">
        <v>0.62138000000000004</v>
      </c>
      <c r="JL62" s="270">
        <v>51.607559999999999</v>
      </c>
      <c r="JM62" s="270">
        <v>39.38082</v>
      </c>
      <c r="JN62" s="270">
        <v>8.3613900000000001</v>
      </c>
      <c r="JO62" s="270">
        <v>64.024519999999995</v>
      </c>
      <c r="JP62" s="270">
        <v>48.855989999999998</v>
      </c>
      <c r="JQ62" s="270">
        <v>10.37316</v>
      </c>
      <c r="JR62" s="270">
        <v>5.41927</v>
      </c>
      <c r="JS62" s="270">
        <v>4.1353499999999999</v>
      </c>
      <c r="JT62" s="270">
        <v>0.87802000000000002</v>
      </c>
      <c r="JU62" s="268">
        <v>4.5280800000000001</v>
      </c>
      <c r="JV62" s="268">
        <v>3.1455799999999998</v>
      </c>
      <c r="JW62" s="268">
        <v>1.54955</v>
      </c>
      <c r="JX62" s="268">
        <v>4.8844599999999998</v>
      </c>
      <c r="JY62" s="268">
        <v>0.23377000000000001</v>
      </c>
      <c r="JZ62" s="268">
        <v>2.2261500000000001</v>
      </c>
      <c r="KA62" s="268">
        <v>0.75356999999999996</v>
      </c>
      <c r="KB62" s="268">
        <v>0.18842999999999999</v>
      </c>
      <c r="KC62" s="268">
        <v>1.17E-3</v>
      </c>
      <c r="KD62" s="268">
        <v>3.6800000000000001E-3</v>
      </c>
      <c r="KE62" s="268">
        <v>0.48605999999999999</v>
      </c>
      <c r="KF62" s="268">
        <v>2.5559999999999999E-2</v>
      </c>
      <c r="KG62" s="268">
        <v>0.16244</v>
      </c>
      <c r="KH62" s="268">
        <v>1315</v>
      </c>
      <c r="KI62" s="268">
        <v>3069</v>
      </c>
      <c r="KJ62" s="268">
        <v>3069</v>
      </c>
      <c r="KK62" s="268">
        <v>17702</v>
      </c>
      <c r="KL62" s="268">
        <v>41305</v>
      </c>
      <c r="KM62" s="268">
        <v>41305</v>
      </c>
      <c r="KN62" s="268">
        <v>59459</v>
      </c>
      <c r="KO62" s="268">
        <v>59459</v>
      </c>
      <c r="KP62" s="268">
        <v>1.87035</v>
      </c>
      <c r="KQ62" s="268">
        <v>25482</v>
      </c>
      <c r="KR62" s="268">
        <v>12.251300000000001</v>
      </c>
      <c r="KS62" s="270">
        <v>2.2846099999999998</v>
      </c>
      <c r="KT62" s="270">
        <v>9.77989</v>
      </c>
      <c r="KU62" s="270">
        <v>0.50758999999999999</v>
      </c>
      <c r="KV62" s="270">
        <v>0</v>
      </c>
      <c r="KW62" s="270">
        <v>12.572089999999999</v>
      </c>
      <c r="KX62" s="270">
        <v>9.2059200000000008</v>
      </c>
      <c r="KY62" s="268">
        <v>2.4209800000000001</v>
      </c>
      <c r="KZ62" s="268">
        <v>0</v>
      </c>
      <c r="LA62" s="268">
        <v>2.49E-3</v>
      </c>
      <c r="LB62" s="268">
        <v>0.93955999999999995</v>
      </c>
      <c r="LC62" s="268">
        <v>1.83E-3</v>
      </c>
      <c r="LD62" s="268">
        <v>0.10106</v>
      </c>
      <c r="LE62" s="268">
        <v>0.23580000000000001</v>
      </c>
      <c r="LF62" s="268">
        <v>3.3012199999999998</v>
      </c>
      <c r="LG62" s="268">
        <v>1.2334400000000001</v>
      </c>
      <c r="LH62" s="268">
        <v>0.10154000000000001</v>
      </c>
      <c r="LI62" s="268">
        <v>1246</v>
      </c>
      <c r="LJ62" s="268">
        <v>2.4253900000000002</v>
      </c>
      <c r="LK62" s="270">
        <v>0.90359</v>
      </c>
      <c r="LL62" s="268">
        <v>252</v>
      </c>
      <c r="LM62" s="268">
        <v>54</v>
      </c>
      <c r="LN62" s="270">
        <v>12.064120000000001</v>
      </c>
      <c r="LO62" s="270">
        <v>1.95461</v>
      </c>
      <c r="LP62" s="270">
        <v>1.65</v>
      </c>
      <c r="LQ62" s="268">
        <v>0.17768999999999999</v>
      </c>
      <c r="LR62" s="268">
        <v>7.6149999999999995E-2</v>
      </c>
      <c r="LS62" s="268">
        <v>0.13474</v>
      </c>
      <c r="LT62" s="268">
        <v>0</v>
      </c>
      <c r="LU62" s="268">
        <v>2</v>
      </c>
      <c r="LV62" s="268">
        <v>1.4395</v>
      </c>
      <c r="LW62" s="268">
        <v>3430</v>
      </c>
      <c r="LX62" s="268">
        <v>41.032119999999999</v>
      </c>
      <c r="LY62" s="268">
        <v>2383</v>
      </c>
      <c r="LZ62" s="268">
        <v>3.0493399999999999</v>
      </c>
      <c r="MA62" s="268">
        <v>59.065890000000003</v>
      </c>
      <c r="MB62" s="268">
        <v>7.4319999999999997E-2</v>
      </c>
      <c r="MC62" s="268">
        <v>177</v>
      </c>
      <c r="MD62" s="268">
        <v>0.53466000000000002</v>
      </c>
      <c r="ME62" s="270">
        <v>0.62138000000000004</v>
      </c>
      <c r="MF62" s="268">
        <v>0.76963999999999999</v>
      </c>
      <c r="MG62" s="268">
        <v>7.6661400000000004</v>
      </c>
      <c r="MH62" s="268">
        <v>6.0088600000000003</v>
      </c>
      <c r="MI62" s="270">
        <v>3.8352599999999999</v>
      </c>
      <c r="MJ62" s="268">
        <v>29.038460000000001</v>
      </c>
      <c r="MK62" s="270">
        <v>51808</v>
      </c>
      <c r="ML62" s="270">
        <v>39167</v>
      </c>
      <c r="MM62" s="268">
        <v>3.9239999999999997E-2</v>
      </c>
      <c r="MN62" s="268">
        <v>0.76012999999999997</v>
      </c>
      <c r="MO62" s="268">
        <v>5.6489999999999999E-2</v>
      </c>
      <c r="MP62" s="268">
        <v>1.6820000000000002E-2</v>
      </c>
      <c r="MQ62" s="268">
        <v>0.32577</v>
      </c>
      <c r="MR62" s="268">
        <v>2.4209999999999999E-2</v>
      </c>
      <c r="MS62" s="269">
        <v>1</v>
      </c>
      <c r="MT62" s="269">
        <v>0.42857139999999999</v>
      </c>
      <c r="MU62" s="269">
        <v>0.57142859999999995</v>
      </c>
      <c r="MV62" s="269">
        <v>0.24399019999999999</v>
      </c>
      <c r="MW62" s="269">
        <v>0.75600979999999995</v>
      </c>
      <c r="MX62" s="269">
        <v>0.16201860000000001</v>
      </c>
      <c r="MY62" s="269">
        <v>2.3145499999999999E-2</v>
      </c>
      <c r="MZ62" s="269">
        <v>0.18618470000000001</v>
      </c>
      <c r="NA62" s="269">
        <v>2.1040999999999998E-3</v>
      </c>
      <c r="NB62" s="269">
        <v>7.4898900000000004E-2</v>
      </c>
      <c r="NC62" s="269">
        <v>0.136769</v>
      </c>
      <c r="ND62" s="269">
        <v>0.57689780000000002</v>
      </c>
      <c r="NE62" s="269">
        <v>0.7630825</v>
      </c>
      <c r="NF62" s="269">
        <v>4.0374300000000002E-2</v>
      </c>
      <c r="NG62" s="269">
        <v>0.77790479999999995</v>
      </c>
      <c r="NH62" s="269">
        <v>0</v>
      </c>
      <c r="NI62" s="269">
        <v>0.18172089999999999</v>
      </c>
      <c r="NJ62" s="270">
        <v>12640</v>
      </c>
      <c r="NK62" s="268">
        <v>4.1742600000000003</v>
      </c>
      <c r="NL62" s="268">
        <v>13131</v>
      </c>
      <c r="NM62" s="268">
        <v>13131</v>
      </c>
      <c r="NN62" s="268">
        <v>5627</v>
      </c>
      <c r="NO62" s="269">
        <v>0.84415580000000001</v>
      </c>
      <c r="NP62" s="269">
        <v>0.14285709999999999</v>
      </c>
      <c r="NQ62" s="269">
        <v>1.2987E-2</v>
      </c>
      <c r="NR62" s="268">
        <v>0.65061000000000002</v>
      </c>
      <c r="NS62" s="268">
        <v>2.0159199999999999</v>
      </c>
      <c r="NT62" s="268">
        <v>0.49186999999999997</v>
      </c>
      <c r="NU62" s="268">
        <v>16</v>
      </c>
      <c r="NV62" s="268">
        <v>2.7442899999999999</v>
      </c>
      <c r="NW62" s="268">
        <v>178</v>
      </c>
      <c r="NX62" s="268">
        <v>2.3166099999999998</v>
      </c>
      <c r="NY62" s="268">
        <v>0.37533</v>
      </c>
      <c r="NZ62" s="268">
        <v>0.36016999999999999</v>
      </c>
    </row>
    <row r="63" spans="1:390" ht="15" x14ac:dyDescent="0.25">
      <c r="A63" s="3" t="s">
        <v>2852</v>
      </c>
      <c r="B63" s="55" t="s">
        <v>4880</v>
      </c>
      <c r="C63" s="55" t="s">
        <v>4524</v>
      </c>
      <c r="D63" s="55" t="s">
        <v>4525</v>
      </c>
      <c r="E63" s="55" t="s">
        <v>3414</v>
      </c>
      <c r="F63" s="55" t="s">
        <v>4524</v>
      </c>
      <c r="G63" s="55" t="s">
        <v>2068</v>
      </c>
      <c r="H63" s="55" t="s">
        <v>469</v>
      </c>
      <c r="I63" s="55" t="s">
        <v>416</v>
      </c>
      <c r="J63" s="55" t="s">
        <v>494</v>
      </c>
      <c r="K63" s="55" t="s">
        <v>500</v>
      </c>
      <c r="L63" s="55" t="s">
        <v>4527</v>
      </c>
      <c r="M63" s="55" t="s">
        <v>506</v>
      </c>
      <c r="N63" s="55" t="s">
        <v>2303</v>
      </c>
      <c r="O63" s="268">
        <v>45636</v>
      </c>
      <c r="P63" s="55" t="s">
        <v>503</v>
      </c>
      <c r="Q63" s="268">
        <v>88</v>
      </c>
      <c r="R63" s="268">
        <v>55</v>
      </c>
      <c r="S63" s="268">
        <v>2530</v>
      </c>
      <c r="T63" s="268">
        <v>19427</v>
      </c>
      <c r="U63" s="268">
        <v>22</v>
      </c>
      <c r="V63" s="268">
        <v>6</v>
      </c>
      <c r="W63" s="268">
        <v>60</v>
      </c>
      <c r="X63" s="268">
        <v>1880</v>
      </c>
      <c r="Y63" s="55" t="s">
        <v>2255</v>
      </c>
      <c r="Z63" s="55" t="s">
        <v>1126</v>
      </c>
      <c r="AA63" s="55" t="s">
        <v>3623</v>
      </c>
      <c r="AB63" s="55" t="s">
        <v>3624</v>
      </c>
      <c r="AC63" s="55" t="s">
        <v>2255</v>
      </c>
      <c r="AD63" s="55" t="s">
        <v>3625</v>
      </c>
      <c r="AE63" s="55" t="s">
        <v>3623</v>
      </c>
      <c r="AF63" s="55" t="s">
        <v>3624</v>
      </c>
      <c r="AG63" s="55" t="s">
        <v>2070</v>
      </c>
      <c r="AH63" s="268">
        <v>1</v>
      </c>
      <c r="AI63" s="55" t="s">
        <v>3013</v>
      </c>
      <c r="AJ63" s="55" t="s">
        <v>3626</v>
      </c>
      <c r="AK63" s="55" t="s">
        <v>3627</v>
      </c>
      <c r="AL63" s="55" t="s">
        <v>2504</v>
      </c>
      <c r="AM63" s="55" t="s">
        <v>2581</v>
      </c>
      <c r="AN63" s="55" t="s">
        <v>2652</v>
      </c>
      <c r="AO63" s="55" t="s">
        <v>4881</v>
      </c>
      <c r="AP63" s="55" t="s">
        <v>4882</v>
      </c>
      <c r="AQ63" s="55" t="s">
        <v>2504</v>
      </c>
      <c r="AR63" s="55" t="s">
        <v>2581</v>
      </c>
      <c r="AS63" s="55" t="s">
        <v>4883</v>
      </c>
      <c r="AT63" s="55" t="s">
        <v>1504</v>
      </c>
      <c r="AU63" s="55" t="s">
        <v>4529</v>
      </c>
      <c r="AV63" s="55" t="s">
        <v>4529</v>
      </c>
      <c r="AW63" s="55" t="s">
        <v>4529</v>
      </c>
      <c r="AX63" s="55" t="s">
        <v>4530</v>
      </c>
      <c r="AY63" s="55" t="s">
        <v>4531</v>
      </c>
      <c r="AZ63" s="55" t="s">
        <v>554</v>
      </c>
      <c r="BA63" s="55" t="s">
        <v>554</v>
      </c>
      <c r="BB63" s="268">
        <v>1</v>
      </c>
      <c r="BC63" s="268">
        <v>4</v>
      </c>
      <c r="BD63" s="268">
        <v>0</v>
      </c>
      <c r="BE63" s="268">
        <v>1</v>
      </c>
      <c r="BF63" s="268">
        <v>6</v>
      </c>
      <c r="BG63" s="55" t="s">
        <v>3403</v>
      </c>
      <c r="BH63" s="268">
        <v>9282</v>
      </c>
      <c r="BI63" s="268">
        <v>3.5</v>
      </c>
      <c r="BJ63" s="268">
        <v>0.88</v>
      </c>
      <c r="BK63" s="268">
        <v>4.38</v>
      </c>
      <c r="BL63" s="268">
        <v>13.78</v>
      </c>
      <c r="BM63" s="268">
        <v>18.16</v>
      </c>
      <c r="BN63" s="269">
        <v>0.19273129999999999</v>
      </c>
      <c r="BO63" s="270">
        <v>64800</v>
      </c>
      <c r="BP63" s="55" t="s">
        <v>3628</v>
      </c>
      <c r="BQ63" s="55" t="s">
        <v>3629</v>
      </c>
      <c r="BR63" s="270">
        <v>37125</v>
      </c>
      <c r="BS63" s="270">
        <v>10.199999999999999</v>
      </c>
      <c r="BT63" s="270">
        <v>12.4</v>
      </c>
      <c r="BU63" s="270">
        <v>13.7</v>
      </c>
      <c r="BV63" s="270">
        <v>1028780</v>
      </c>
      <c r="BW63" s="270">
        <v>0</v>
      </c>
      <c r="BX63" s="270">
        <v>557931</v>
      </c>
      <c r="BY63" s="270">
        <v>557931</v>
      </c>
      <c r="BZ63" s="270">
        <v>341281</v>
      </c>
      <c r="CA63" s="270">
        <v>0</v>
      </c>
      <c r="CB63" s="270">
        <v>341281</v>
      </c>
      <c r="CC63" s="270">
        <v>18248</v>
      </c>
      <c r="CD63" s="270">
        <v>0</v>
      </c>
      <c r="CE63" s="270">
        <v>18248</v>
      </c>
      <c r="CF63" s="270">
        <v>111320</v>
      </c>
      <c r="CG63" s="272">
        <v>0</v>
      </c>
      <c r="CH63" s="270">
        <v>554188</v>
      </c>
      <c r="CI63" s="270">
        <v>137217</v>
      </c>
      <c r="CJ63" s="270">
        <v>691405</v>
      </c>
      <c r="CK63" s="270">
        <v>59769</v>
      </c>
      <c r="CL63" s="270">
        <v>1042</v>
      </c>
      <c r="CM63" s="270">
        <v>5083</v>
      </c>
      <c r="CN63" s="270">
        <v>65894</v>
      </c>
      <c r="CO63" s="270">
        <v>271245</v>
      </c>
      <c r="CP63" s="270">
        <v>1028544</v>
      </c>
      <c r="CQ63" s="279">
        <v>0</v>
      </c>
      <c r="CR63" s="270">
        <v>0</v>
      </c>
      <c r="CS63" s="270">
        <v>0</v>
      </c>
      <c r="CT63" s="270">
        <v>0</v>
      </c>
      <c r="CU63" s="270">
        <v>0</v>
      </c>
      <c r="CV63" s="270">
        <v>0</v>
      </c>
      <c r="CW63" s="270">
        <v>0</v>
      </c>
      <c r="CX63" s="288">
        <v>161031</v>
      </c>
      <c r="CY63" s="44">
        <v>47798</v>
      </c>
      <c r="CZ63" s="44">
        <v>34639</v>
      </c>
      <c r="DA63" s="44">
        <v>82437</v>
      </c>
      <c r="DB63" s="44">
        <v>23526</v>
      </c>
      <c r="DC63" s="44">
        <v>12081</v>
      </c>
      <c r="DD63" s="44">
        <v>35607</v>
      </c>
      <c r="DE63" s="291" t="s">
        <v>3403</v>
      </c>
      <c r="DF63" s="291" t="s">
        <v>3403</v>
      </c>
      <c r="DG63" s="291" t="s">
        <v>3403</v>
      </c>
      <c r="DH63" s="44">
        <v>118044</v>
      </c>
      <c r="DI63" s="55" t="s">
        <v>3403</v>
      </c>
      <c r="DJ63" s="268">
        <v>118044</v>
      </c>
      <c r="DK63" s="268">
        <v>806</v>
      </c>
      <c r="DL63" s="268">
        <v>257</v>
      </c>
      <c r="DM63" s="268">
        <v>4659</v>
      </c>
      <c r="DN63" s="268">
        <v>5345</v>
      </c>
      <c r="DO63" s="268">
        <v>1154</v>
      </c>
      <c r="DP63" s="268">
        <v>1</v>
      </c>
      <c r="DQ63" s="268">
        <v>67</v>
      </c>
      <c r="DR63" s="268">
        <v>68</v>
      </c>
      <c r="DS63" s="268">
        <v>0</v>
      </c>
      <c r="DT63" s="268">
        <v>28215</v>
      </c>
      <c r="DU63" s="55" t="s">
        <v>3403</v>
      </c>
      <c r="DV63" s="55" t="s">
        <v>3403</v>
      </c>
      <c r="DW63" s="55" t="s">
        <v>3403</v>
      </c>
      <c r="DX63" s="268">
        <v>28215</v>
      </c>
      <c r="DY63" s="268">
        <v>1920</v>
      </c>
      <c r="DZ63" s="55" t="s">
        <v>3403</v>
      </c>
      <c r="EA63" s="55" t="s">
        <v>3403</v>
      </c>
      <c r="EB63" s="55" t="s">
        <v>3403</v>
      </c>
      <c r="EC63" s="268">
        <v>1920</v>
      </c>
      <c r="ED63" s="268">
        <v>563</v>
      </c>
      <c r="EE63" s="55" t="s">
        <v>3403</v>
      </c>
      <c r="EF63" s="55" t="s">
        <v>3403</v>
      </c>
      <c r="EG63" s="268">
        <v>563</v>
      </c>
      <c r="EH63" s="269">
        <v>3.6688600000000002E-2</v>
      </c>
      <c r="EI63" s="269">
        <v>1.596E-3</v>
      </c>
      <c r="EJ63" s="269">
        <v>0.1906341</v>
      </c>
      <c r="EK63" s="269">
        <v>0</v>
      </c>
      <c r="EL63" s="269">
        <v>0.1752147</v>
      </c>
      <c r="EM63" s="269">
        <v>4.2230000000000002E-4</v>
      </c>
      <c r="EN63" s="269">
        <v>0.73305140000000002</v>
      </c>
      <c r="EO63" s="269">
        <v>4.0855500000000003E-2</v>
      </c>
      <c r="EP63" s="269">
        <v>0.24619830000000001</v>
      </c>
      <c r="EQ63" s="268">
        <v>60</v>
      </c>
      <c r="ER63" s="281">
        <v>179327</v>
      </c>
      <c r="ES63" s="281">
        <v>44150</v>
      </c>
      <c r="ET63" s="268">
        <v>77231</v>
      </c>
      <c r="EU63" s="268">
        <v>14382</v>
      </c>
      <c r="EV63" s="268">
        <v>91613</v>
      </c>
      <c r="EW63" s="55" t="s">
        <v>3403</v>
      </c>
      <c r="EX63" s="55" t="s">
        <v>3403</v>
      </c>
      <c r="EY63" s="55" t="s">
        <v>3403</v>
      </c>
      <c r="EZ63" s="268">
        <v>35373</v>
      </c>
      <c r="FA63" s="268">
        <v>8777</v>
      </c>
      <c r="FB63" s="268">
        <v>44150</v>
      </c>
      <c r="FC63" s="268">
        <v>135763</v>
      </c>
      <c r="FD63" s="271">
        <v>170218</v>
      </c>
      <c r="FE63" s="268">
        <v>2221</v>
      </c>
      <c r="FF63" s="55" t="s">
        <v>3403</v>
      </c>
      <c r="FG63" s="268">
        <v>137984</v>
      </c>
      <c r="FH63" s="281">
        <v>9019</v>
      </c>
      <c r="FI63" s="281">
        <v>23172</v>
      </c>
      <c r="FJ63" s="55" t="s">
        <v>3403</v>
      </c>
      <c r="FK63" s="268">
        <v>32191</v>
      </c>
      <c r="FL63" s="268">
        <v>90</v>
      </c>
      <c r="FM63" s="268">
        <v>0</v>
      </c>
      <c r="FN63" s="268">
        <v>90</v>
      </c>
      <c r="FO63" s="268">
        <v>43</v>
      </c>
      <c r="FP63" s="268">
        <v>0</v>
      </c>
      <c r="FQ63" s="268">
        <v>43</v>
      </c>
      <c r="FR63" s="55" t="s">
        <v>3403</v>
      </c>
      <c r="FS63" s="268">
        <v>133</v>
      </c>
      <c r="FT63" s="268">
        <v>9062</v>
      </c>
      <c r="FU63" s="55" t="s">
        <v>3403</v>
      </c>
      <c r="FV63" s="268">
        <v>177348</v>
      </c>
      <c r="FW63" s="55" t="s">
        <v>3403</v>
      </c>
      <c r="FX63" s="268">
        <v>1979</v>
      </c>
      <c r="FY63" s="55" t="s">
        <v>3403</v>
      </c>
      <c r="FZ63" s="55" t="s">
        <v>3403</v>
      </c>
      <c r="GA63" s="268">
        <v>18021</v>
      </c>
      <c r="GB63" s="268">
        <v>6007</v>
      </c>
      <c r="GC63" s="268">
        <v>24028</v>
      </c>
      <c r="GD63" s="268">
        <v>254942</v>
      </c>
      <c r="GE63" s="268">
        <v>1</v>
      </c>
      <c r="GF63" s="268">
        <v>0.82477</v>
      </c>
      <c r="GG63" s="268">
        <v>0.13896</v>
      </c>
      <c r="GH63" s="268">
        <v>12.296390000000001</v>
      </c>
      <c r="GI63" s="268">
        <v>12.258570000000001</v>
      </c>
      <c r="GJ63" s="268">
        <v>11.94595</v>
      </c>
      <c r="GK63" s="268">
        <v>370</v>
      </c>
      <c r="GL63" s="268">
        <v>4856</v>
      </c>
      <c r="GM63" s="268">
        <v>406</v>
      </c>
      <c r="GN63" s="268">
        <v>4686</v>
      </c>
      <c r="GO63" s="268">
        <v>92</v>
      </c>
      <c r="GP63" s="268">
        <v>19</v>
      </c>
      <c r="GQ63" s="268">
        <v>261</v>
      </c>
      <c r="GR63" s="268">
        <v>381</v>
      </c>
      <c r="GS63" s="268">
        <v>17</v>
      </c>
      <c r="GT63" s="268">
        <v>6</v>
      </c>
      <c r="GU63" s="268">
        <v>776</v>
      </c>
      <c r="GV63" s="268">
        <v>904</v>
      </c>
      <c r="GW63" s="268">
        <v>422</v>
      </c>
      <c r="GX63" s="268">
        <v>1326</v>
      </c>
      <c r="GY63" s="268">
        <v>191</v>
      </c>
      <c r="GZ63" s="268">
        <v>155</v>
      </c>
      <c r="HA63" s="268">
        <v>346</v>
      </c>
      <c r="HB63" s="268">
        <v>3761</v>
      </c>
      <c r="HC63" s="268">
        <v>4109</v>
      </c>
      <c r="HD63" s="268">
        <v>7870</v>
      </c>
      <c r="HE63" s="268">
        <v>9542</v>
      </c>
      <c r="HF63" s="55" t="s">
        <v>3403</v>
      </c>
      <c r="HG63" s="55" t="s">
        <v>3403</v>
      </c>
      <c r="HH63" s="55" t="s">
        <v>3403</v>
      </c>
      <c r="HI63" s="55" t="s">
        <v>3403</v>
      </c>
      <c r="HJ63" s="55" t="s">
        <v>5026</v>
      </c>
      <c r="HK63" s="55" t="s">
        <v>5026</v>
      </c>
      <c r="HL63" s="268">
        <v>9990</v>
      </c>
      <c r="HM63" s="268">
        <v>1</v>
      </c>
      <c r="HN63" s="268">
        <v>23</v>
      </c>
      <c r="HO63" s="268">
        <v>642</v>
      </c>
      <c r="HP63" s="268">
        <v>111</v>
      </c>
      <c r="HQ63" s="268">
        <v>570</v>
      </c>
      <c r="HR63" s="268">
        <v>4797</v>
      </c>
      <c r="HS63" s="268">
        <v>215</v>
      </c>
      <c r="HT63" s="268">
        <v>170</v>
      </c>
      <c r="HU63" s="268">
        <v>21</v>
      </c>
      <c r="HV63" s="268">
        <v>55</v>
      </c>
      <c r="HW63" s="268">
        <v>70436</v>
      </c>
      <c r="HX63" s="268">
        <v>1</v>
      </c>
      <c r="HY63" s="268">
        <v>31151</v>
      </c>
      <c r="HZ63" s="55" t="s">
        <v>3403</v>
      </c>
      <c r="IA63" s="55" t="s">
        <v>1771</v>
      </c>
      <c r="IB63" s="55" t="s">
        <v>867</v>
      </c>
      <c r="IC63" s="55" t="s">
        <v>2137</v>
      </c>
      <c r="ID63" s="55" t="s">
        <v>4884</v>
      </c>
      <c r="IE63" s="55" t="s">
        <v>4885</v>
      </c>
      <c r="IF63" s="55" t="s">
        <v>867</v>
      </c>
      <c r="IG63" s="55" t="s">
        <v>2137</v>
      </c>
      <c r="IH63" s="55" t="s">
        <v>4884</v>
      </c>
      <c r="II63" s="55" t="s">
        <v>4885</v>
      </c>
      <c r="IJ63" s="55" t="s">
        <v>1373</v>
      </c>
      <c r="IK63" s="55" t="s">
        <v>4886</v>
      </c>
      <c r="IL63" s="55" t="s">
        <v>3403</v>
      </c>
      <c r="IM63" s="55" t="s">
        <v>524</v>
      </c>
      <c r="IN63" s="55" t="s">
        <v>549</v>
      </c>
      <c r="IO63" s="268">
        <v>31639</v>
      </c>
      <c r="IP63" s="268">
        <v>15.11</v>
      </c>
      <c r="IQ63" s="55" t="s">
        <v>4887</v>
      </c>
      <c r="IR63" s="268">
        <v>9282</v>
      </c>
      <c r="IS63" s="268">
        <v>208</v>
      </c>
      <c r="IT63" s="55" t="s">
        <v>2199</v>
      </c>
      <c r="IU63" s="55" t="s">
        <v>275</v>
      </c>
      <c r="IV63" s="55" t="s">
        <v>2068</v>
      </c>
      <c r="IW63" s="55" t="s">
        <v>410</v>
      </c>
      <c r="IX63" s="268">
        <v>0</v>
      </c>
      <c r="IY63" s="55" t="s">
        <v>416</v>
      </c>
      <c r="IZ63" s="55" t="s">
        <v>2311</v>
      </c>
      <c r="JA63" s="55" t="s">
        <v>2311</v>
      </c>
      <c r="JB63" s="55" t="s">
        <v>503</v>
      </c>
      <c r="JC63" s="270">
        <v>5.7355799999999997</v>
      </c>
      <c r="JD63" s="270">
        <v>3.85555</v>
      </c>
      <c r="JE63" s="270">
        <v>0.36745</v>
      </c>
      <c r="JF63" s="270">
        <v>42.806060000000002</v>
      </c>
      <c r="JG63" s="270">
        <v>28.77497</v>
      </c>
      <c r="JH63" s="270">
        <v>2.7423799999999998</v>
      </c>
      <c r="JI63" s="270">
        <v>4.0344199999999999</v>
      </c>
      <c r="JJ63" s="270">
        <v>2.7120099999999998</v>
      </c>
      <c r="JK63" s="270">
        <v>0.25846999999999998</v>
      </c>
      <c r="JL63" s="270">
        <v>102.95735999999999</v>
      </c>
      <c r="JM63" s="270">
        <v>69.209710000000001</v>
      </c>
      <c r="JN63" s="270">
        <v>6.5960000000000001</v>
      </c>
      <c r="JO63" s="270">
        <v>107.79124</v>
      </c>
      <c r="JP63" s="270">
        <v>72.459130000000002</v>
      </c>
      <c r="JQ63" s="270">
        <v>6.9056800000000003</v>
      </c>
      <c r="JR63" s="270">
        <v>23.296579999999999</v>
      </c>
      <c r="JS63" s="270">
        <v>15.660360000000001</v>
      </c>
      <c r="JT63" s="270">
        <v>1.4924999999999999</v>
      </c>
      <c r="JU63" s="268">
        <v>3.9295100000000001</v>
      </c>
      <c r="JV63" s="268">
        <v>5.5864200000000004</v>
      </c>
      <c r="JW63" s="268">
        <v>8.9478899999999992</v>
      </c>
      <c r="JX63" s="268">
        <v>7.0750799999999998</v>
      </c>
      <c r="JY63" s="268">
        <v>0.21890999999999999</v>
      </c>
      <c r="JZ63" s="268">
        <v>0.96743999999999997</v>
      </c>
      <c r="KA63" s="268">
        <v>0.52651000000000003</v>
      </c>
      <c r="KB63" s="268">
        <v>0.20909</v>
      </c>
      <c r="KC63" s="268">
        <v>4.7099999999999998E-3</v>
      </c>
      <c r="KD63" s="268">
        <v>3.7299999999999998E-3</v>
      </c>
      <c r="KE63" s="268">
        <v>1.5434300000000001</v>
      </c>
      <c r="KF63" s="268">
        <v>2.9059999999999999E-2</v>
      </c>
      <c r="KG63" s="268">
        <v>0.17244999999999999</v>
      </c>
      <c r="KH63" s="268">
        <v>550</v>
      </c>
      <c r="KI63" s="268">
        <v>2854</v>
      </c>
      <c r="KJ63" s="268">
        <v>2280</v>
      </c>
      <c r="KK63" s="268">
        <v>14038</v>
      </c>
      <c r="KL63" s="268">
        <v>72840</v>
      </c>
      <c r="KM63" s="268">
        <v>58205</v>
      </c>
      <c r="KN63" s="268">
        <v>40942</v>
      </c>
      <c r="KO63" s="268">
        <v>51236</v>
      </c>
      <c r="KP63" s="268">
        <v>1.1136200000000001</v>
      </c>
      <c r="KQ63" s="268">
        <v>9874</v>
      </c>
      <c r="KR63" s="268">
        <v>4.7475199999999997</v>
      </c>
      <c r="KS63" s="270">
        <v>7.4783299999999997</v>
      </c>
      <c r="KT63" s="270">
        <v>12.225680000000001</v>
      </c>
      <c r="KU63" s="270">
        <v>0.39985999999999999</v>
      </c>
      <c r="KV63" s="270">
        <v>2.4392999999999998</v>
      </c>
      <c r="KW63" s="270">
        <v>22.54317</v>
      </c>
      <c r="KX63" s="270">
        <v>15.15043</v>
      </c>
      <c r="KY63" s="268">
        <v>3.5286</v>
      </c>
      <c r="KZ63" s="268">
        <v>0</v>
      </c>
      <c r="LA63" s="268">
        <v>5.6299999999999996E-3</v>
      </c>
      <c r="LB63" s="268">
        <v>0.61826000000000003</v>
      </c>
      <c r="LC63" s="268">
        <v>1.49E-3</v>
      </c>
      <c r="LD63" s="268">
        <v>0.14566000000000001</v>
      </c>
      <c r="LE63" s="268">
        <v>0.75578000000000001</v>
      </c>
      <c r="LF63" s="268">
        <v>10.69585</v>
      </c>
      <c r="LG63" s="268">
        <v>2.5866400000000001</v>
      </c>
      <c r="LH63" s="268">
        <v>0.30195</v>
      </c>
      <c r="LI63" s="268">
        <v>1174</v>
      </c>
      <c r="LJ63" s="268">
        <v>2.8300299999999998</v>
      </c>
      <c r="LK63" s="270">
        <v>5.9436600000000004</v>
      </c>
      <c r="LL63" s="268">
        <v>273</v>
      </c>
      <c r="LM63" s="268">
        <v>245</v>
      </c>
      <c r="LN63" s="270">
        <v>22.538</v>
      </c>
      <c r="LO63" s="270">
        <v>1.4439</v>
      </c>
      <c r="LP63" s="270">
        <v>1.30969</v>
      </c>
      <c r="LQ63" s="268">
        <v>0.39793000000000001</v>
      </c>
      <c r="LR63" s="268">
        <v>7.6689999999999994E-2</v>
      </c>
      <c r="LS63" s="268">
        <v>0.57350000000000001</v>
      </c>
      <c r="LT63" s="268">
        <v>4</v>
      </c>
      <c r="LU63" s="268">
        <v>3</v>
      </c>
      <c r="LV63" s="268">
        <v>0.70340000000000003</v>
      </c>
      <c r="LW63" s="268">
        <v>3448</v>
      </c>
      <c r="LX63" s="268">
        <v>27.466280000000001</v>
      </c>
      <c r="LY63" s="268">
        <v>4902</v>
      </c>
      <c r="LZ63" s="268">
        <v>1.0762799999999999</v>
      </c>
      <c r="MA63" s="268">
        <v>19.319870000000002</v>
      </c>
      <c r="MB63" s="268">
        <v>3.9190000000000003E-2</v>
      </c>
      <c r="MC63" s="268">
        <v>192</v>
      </c>
      <c r="MD63" s="268">
        <v>0.89797000000000005</v>
      </c>
      <c r="ME63" s="270">
        <v>0.25846999999999998</v>
      </c>
      <c r="MF63" s="268">
        <v>0.63163999999999998</v>
      </c>
      <c r="MG63" s="268">
        <v>20.339210000000001</v>
      </c>
      <c r="MH63" s="268">
        <v>7.4632500000000004</v>
      </c>
      <c r="MI63" s="270">
        <v>4.0344199999999999</v>
      </c>
      <c r="MJ63" s="268">
        <v>29.75</v>
      </c>
      <c r="MK63" s="270">
        <v>38072</v>
      </c>
      <c r="ML63" s="270">
        <v>30516</v>
      </c>
      <c r="MM63" s="268">
        <v>0.10127</v>
      </c>
      <c r="MN63" s="268">
        <v>1.81782</v>
      </c>
      <c r="MO63" s="268">
        <v>7.1230000000000002E-2</v>
      </c>
      <c r="MP63" s="268">
        <v>1.9519999999999999E-2</v>
      </c>
      <c r="MQ63" s="268">
        <v>0.35034999999999999</v>
      </c>
      <c r="MR63" s="268">
        <v>1.3729999999999999E-2</v>
      </c>
      <c r="MS63" s="269">
        <v>0.79908679999999999</v>
      </c>
      <c r="MT63" s="269">
        <v>0.2411894</v>
      </c>
      <c r="MU63" s="269">
        <v>0.7588106</v>
      </c>
      <c r="MV63" s="269">
        <v>0.1984611</v>
      </c>
      <c r="MW63" s="269">
        <v>0.80153890000000005</v>
      </c>
      <c r="MX63" s="269">
        <v>6.4065300000000006E-2</v>
      </c>
      <c r="MY63" s="269">
        <v>1.0131000000000001E-3</v>
      </c>
      <c r="MZ63" s="269">
        <v>0.133409</v>
      </c>
      <c r="NA63" s="269">
        <v>4.9418999999999999E-3</v>
      </c>
      <c r="NB63" s="269">
        <v>0.26371739999999999</v>
      </c>
      <c r="NC63" s="269">
        <v>5.8110299999999997E-2</v>
      </c>
      <c r="ND63" s="269">
        <v>0.53880830000000002</v>
      </c>
      <c r="NE63" s="269">
        <v>0.67221719999999996</v>
      </c>
      <c r="NF63" s="269">
        <v>1.77375E-2</v>
      </c>
      <c r="NG63" s="269">
        <v>0.54232290000000005</v>
      </c>
      <c r="NH63" s="269">
        <v>0.1082058</v>
      </c>
      <c r="NI63" s="269">
        <v>0.33173370000000002</v>
      </c>
      <c r="NJ63" s="270">
        <v>7556</v>
      </c>
      <c r="NK63" s="268">
        <v>10.610200000000001</v>
      </c>
      <c r="NL63" s="268">
        <v>10419</v>
      </c>
      <c r="NM63" s="268">
        <v>13038</v>
      </c>
      <c r="NN63" s="268">
        <v>2512</v>
      </c>
      <c r="NO63" s="269">
        <v>0.90704770000000001</v>
      </c>
      <c r="NP63" s="269">
        <v>1.5813299999999999E-2</v>
      </c>
      <c r="NQ63" s="269">
        <v>7.7138999999999999E-2</v>
      </c>
      <c r="NR63" s="268">
        <v>0.32358999999999999</v>
      </c>
      <c r="NS63" s="268">
        <v>1.3068900000000001</v>
      </c>
      <c r="NT63" s="268">
        <v>0.25936999999999999</v>
      </c>
      <c r="NU63" s="268">
        <v>172</v>
      </c>
      <c r="NV63" s="268">
        <v>3.0003299999999999</v>
      </c>
      <c r="NW63" s="268">
        <v>35</v>
      </c>
      <c r="NX63" s="268">
        <v>2.7214499999999999</v>
      </c>
      <c r="NY63" s="268">
        <v>0.17435</v>
      </c>
      <c r="NZ63" s="268">
        <v>0.17430999999999999</v>
      </c>
    </row>
    <row r="64" spans="1:390" ht="15" x14ac:dyDescent="0.25">
      <c r="A64" s="3" t="s">
        <v>2853</v>
      </c>
      <c r="B64" s="55" t="s">
        <v>4948</v>
      </c>
      <c r="C64" s="55" t="s">
        <v>4524</v>
      </c>
      <c r="D64" s="55" t="s">
        <v>4525</v>
      </c>
      <c r="E64" s="55" t="s">
        <v>3414</v>
      </c>
      <c r="F64" s="55" t="s">
        <v>4524</v>
      </c>
      <c r="G64" s="55" t="s">
        <v>2107</v>
      </c>
      <c r="H64" s="55" t="s">
        <v>481</v>
      </c>
      <c r="I64" s="55" t="s">
        <v>416</v>
      </c>
      <c r="J64" s="55" t="s">
        <v>493</v>
      </c>
      <c r="K64" s="55" t="s">
        <v>499</v>
      </c>
      <c r="L64" s="55" t="s">
        <v>4527</v>
      </c>
      <c r="M64" s="55" t="s">
        <v>508</v>
      </c>
      <c r="N64" s="55" t="s">
        <v>2303</v>
      </c>
      <c r="O64" s="268">
        <v>167874</v>
      </c>
      <c r="P64" s="55" t="s">
        <v>503</v>
      </c>
      <c r="Q64" s="268">
        <v>1348</v>
      </c>
      <c r="R64" s="268">
        <v>155</v>
      </c>
      <c r="S64" s="268">
        <v>6113</v>
      </c>
      <c r="T64" s="268">
        <v>84759</v>
      </c>
      <c r="U64" s="268">
        <v>38</v>
      </c>
      <c r="V64" s="268">
        <v>12</v>
      </c>
      <c r="W64" s="268">
        <v>60</v>
      </c>
      <c r="X64" s="55" t="s">
        <v>3403</v>
      </c>
      <c r="Y64" s="55" t="s">
        <v>2267</v>
      </c>
      <c r="Z64" s="55" t="s">
        <v>2372</v>
      </c>
      <c r="AA64" s="55" t="s">
        <v>3661</v>
      </c>
      <c r="AB64" s="55" t="s">
        <v>3662</v>
      </c>
      <c r="AC64" s="55" t="s">
        <v>2267</v>
      </c>
      <c r="AD64" s="55" t="s">
        <v>2372</v>
      </c>
      <c r="AE64" s="55" t="s">
        <v>3661</v>
      </c>
      <c r="AF64" s="55" t="s">
        <v>3662</v>
      </c>
      <c r="AG64" s="55" t="s">
        <v>2109</v>
      </c>
      <c r="AH64" s="268">
        <v>2</v>
      </c>
      <c r="AI64" s="55" t="s">
        <v>2135</v>
      </c>
      <c r="AJ64" s="55" t="s">
        <v>2160</v>
      </c>
      <c r="AK64" s="55" t="s">
        <v>2441</v>
      </c>
      <c r="AL64" s="55" t="s">
        <v>2517</v>
      </c>
      <c r="AM64" s="55" t="s">
        <v>2594</v>
      </c>
      <c r="AN64" s="55" t="s">
        <v>2664</v>
      </c>
      <c r="AO64" s="55" t="s">
        <v>4949</v>
      </c>
      <c r="AP64" s="55" t="s">
        <v>4950</v>
      </c>
      <c r="AQ64" s="55" t="s">
        <v>2720</v>
      </c>
      <c r="AR64" s="55" t="s">
        <v>2594</v>
      </c>
      <c r="AS64" s="55" t="s">
        <v>4951</v>
      </c>
      <c r="AT64" s="55" t="s">
        <v>1516</v>
      </c>
      <c r="AU64" s="55" t="s">
        <v>4529</v>
      </c>
      <c r="AV64" s="55" t="s">
        <v>4529</v>
      </c>
      <c r="AW64" s="55" t="s">
        <v>4529</v>
      </c>
      <c r="AX64" s="55" t="s">
        <v>4530</v>
      </c>
      <c r="AY64" s="55" t="s">
        <v>4531</v>
      </c>
      <c r="AZ64" s="55" t="s">
        <v>554</v>
      </c>
      <c r="BA64" s="55" t="s">
        <v>554</v>
      </c>
      <c r="BB64" s="268">
        <v>1</v>
      </c>
      <c r="BC64" s="268">
        <v>4</v>
      </c>
      <c r="BD64" s="268">
        <v>1</v>
      </c>
      <c r="BE64" s="268">
        <v>1</v>
      </c>
      <c r="BF64" s="268">
        <v>7</v>
      </c>
      <c r="BG64" s="55" t="s">
        <v>3403</v>
      </c>
      <c r="BH64" s="268">
        <v>14277</v>
      </c>
      <c r="BI64" s="268">
        <v>1</v>
      </c>
      <c r="BJ64" s="268">
        <v>3</v>
      </c>
      <c r="BK64" s="268">
        <v>4</v>
      </c>
      <c r="BL64" s="268">
        <v>26.02</v>
      </c>
      <c r="BM64" s="268">
        <v>30.02</v>
      </c>
      <c r="BN64" s="269">
        <v>3.3311100000000003E-2</v>
      </c>
      <c r="BO64" s="270">
        <v>88442</v>
      </c>
      <c r="BP64" s="55" t="s">
        <v>3663</v>
      </c>
      <c r="BQ64" s="55" t="s">
        <v>3404</v>
      </c>
      <c r="BR64" s="270">
        <v>36296</v>
      </c>
      <c r="BS64" s="270">
        <v>11.48</v>
      </c>
      <c r="BT64" s="270">
        <v>12.66</v>
      </c>
      <c r="BU64" s="270">
        <v>12.66</v>
      </c>
      <c r="BV64" s="270">
        <v>2247019</v>
      </c>
      <c r="BW64" s="270">
        <v>1246619</v>
      </c>
      <c r="BX64" s="270">
        <v>541385</v>
      </c>
      <c r="BY64" s="270">
        <v>1788004</v>
      </c>
      <c r="BZ64" s="270">
        <v>183039</v>
      </c>
      <c r="CA64" s="270">
        <v>0</v>
      </c>
      <c r="CB64" s="270">
        <v>183039</v>
      </c>
      <c r="CC64" s="270">
        <v>45000</v>
      </c>
      <c r="CD64" s="270">
        <v>0</v>
      </c>
      <c r="CE64" s="270">
        <v>45000</v>
      </c>
      <c r="CF64" s="270">
        <v>230976</v>
      </c>
      <c r="CG64" s="272">
        <v>0</v>
      </c>
      <c r="CH64" s="270">
        <v>1066314</v>
      </c>
      <c r="CI64" s="270">
        <v>319587</v>
      </c>
      <c r="CJ64" s="270">
        <v>1385901</v>
      </c>
      <c r="CK64" s="270">
        <v>195144</v>
      </c>
      <c r="CL64" s="270">
        <v>23421</v>
      </c>
      <c r="CM64" s="270">
        <v>29515</v>
      </c>
      <c r="CN64" s="270">
        <v>248080</v>
      </c>
      <c r="CO64" s="270">
        <v>509414</v>
      </c>
      <c r="CP64" s="270">
        <v>2143395</v>
      </c>
      <c r="CQ64" s="279">
        <v>0</v>
      </c>
      <c r="CR64" s="270">
        <v>49999</v>
      </c>
      <c r="CS64" s="270">
        <v>0</v>
      </c>
      <c r="CT64" s="270">
        <v>0</v>
      </c>
      <c r="CU64" s="270">
        <v>0</v>
      </c>
      <c r="CV64" s="270">
        <v>49999</v>
      </c>
      <c r="CW64" s="270">
        <v>208065</v>
      </c>
      <c r="CX64" s="288">
        <v>339895</v>
      </c>
      <c r="CY64" s="44">
        <v>76972</v>
      </c>
      <c r="CZ64" s="44">
        <v>89795</v>
      </c>
      <c r="DA64" s="44">
        <v>166767</v>
      </c>
      <c r="DB64" s="44">
        <v>45012</v>
      </c>
      <c r="DC64" s="44">
        <v>25045</v>
      </c>
      <c r="DD64" s="44">
        <v>70057</v>
      </c>
      <c r="DE64" s="291" t="s">
        <v>3403</v>
      </c>
      <c r="DF64" s="291" t="s">
        <v>3403</v>
      </c>
      <c r="DG64" s="291" t="s">
        <v>3403</v>
      </c>
      <c r="DH64" s="44">
        <v>236824</v>
      </c>
      <c r="DI64" s="55" t="s">
        <v>3403</v>
      </c>
      <c r="DJ64" s="268">
        <v>236824</v>
      </c>
      <c r="DK64" s="268">
        <v>42196</v>
      </c>
      <c r="DL64" s="268">
        <v>377</v>
      </c>
      <c r="DM64" s="268">
        <v>9295</v>
      </c>
      <c r="DN64" s="268">
        <v>9182</v>
      </c>
      <c r="DO64" s="268">
        <v>9741</v>
      </c>
      <c r="DP64" s="268">
        <v>9</v>
      </c>
      <c r="DQ64" s="268">
        <v>67</v>
      </c>
      <c r="DR64" s="268">
        <v>76</v>
      </c>
      <c r="DS64" s="268">
        <v>73</v>
      </c>
      <c r="DT64" s="268">
        <v>28215</v>
      </c>
      <c r="DU64" s="55" t="s">
        <v>3403</v>
      </c>
      <c r="DV64" s="55" t="s">
        <v>3403</v>
      </c>
      <c r="DW64" s="268">
        <v>1224</v>
      </c>
      <c r="DX64" s="268">
        <v>29439</v>
      </c>
      <c r="DY64" s="268">
        <v>1920</v>
      </c>
      <c r="DZ64" s="55" t="s">
        <v>3403</v>
      </c>
      <c r="EA64" s="55" t="s">
        <v>3403</v>
      </c>
      <c r="EB64" s="268">
        <v>209</v>
      </c>
      <c r="EC64" s="268">
        <v>2129</v>
      </c>
      <c r="ED64" s="268">
        <v>563</v>
      </c>
      <c r="EE64" s="55" t="s">
        <v>3403</v>
      </c>
      <c r="EF64" s="268">
        <v>0</v>
      </c>
      <c r="EG64" s="268">
        <v>563</v>
      </c>
      <c r="EH64" s="269">
        <v>2.8670600000000001E-2</v>
      </c>
      <c r="EI64" s="269">
        <v>1.1092000000000001E-3</v>
      </c>
      <c r="EJ64" s="269">
        <v>9.4746899999999995E-2</v>
      </c>
      <c r="EK64" s="269">
        <v>0</v>
      </c>
      <c r="EL64" s="269">
        <v>8.6611999999999995E-2</v>
      </c>
      <c r="EM64" s="269">
        <v>2.2359999999999999E-4</v>
      </c>
      <c r="EN64" s="269">
        <v>0.69675640000000005</v>
      </c>
      <c r="EO64" s="269">
        <v>3.3610399999999999E-2</v>
      </c>
      <c r="EP64" s="269">
        <v>0.44464510000000002</v>
      </c>
      <c r="EQ64" s="268">
        <v>23</v>
      </c>
      <c r="ER64" s="281">
        <v>502322</v>
      </c>
      <c r="ES64" s="281">
        <v>223355</v>
      </c>
      <c r="ET64" s="268">
        <v>163592</v>
      </c>
      <c r="EU64" s="268">
        <v>63019</v>
      </c>
      <c r="EV64" s="268">
        <v>226611</v>
      </c>
      <c r="EW64" s="268">
        <v>0</v>
      </c>
      <c r="EX64" s="268">
        <v>0</v>
      </c>
      <c r="EY64" s="268">
        <v>0</v>
      </c>
      <c r="EZ64" s="268">
        <v>183421</v>
      </c>
      <c r="FA64" s="268">
        <v>39934</v>
      </c>
      <c r="FB64" s="268">
        <v>223355</v>
      </c>
      <c r="FC64" s="268">
        <v>449966</v>
      </c>
      <c r="FD64" s="271">
        <v>495081</v>
      </c>
      <c r="FE64" s="268">
        <v>1335</v>
      </c>
      <c r="FF64" s="55" t="s">
        <v>3403</v>
      </c>
      <c r="FG64" s="268">
        <v>451301</v>
      </c>
      <c r="FH64" s="281">
        <v>25540</v>
      </c>
      <c r="FI64" s="281">
        <v>17169</v>
      </c>
      <c r="FJ64" s="55" t="s">
        <v>3403</v>
      </c>
      <c r="FK64" s="268">
        <v>42709</v>
      </c>
      <c r="FL64" s="268">
        <v>927</v>
      </c>
      <c r="FM64" s="268">
        <v>7846</v>
      </c>
      <c r="FN64" s="268">
        <v>8773</v>
      </c>
      <c r="FO64" s="268">
        <v>1033</v>
      </c>
      <c r="FP64" s="268">
        <v>38</v>
      </c>
      <c r="FQ64" s="268">
        <v>1071</v>
      </c>
      <c r="FR64" s="268">
        <v>428</v>
      </c>
      <c r="FS64" s="268">
        <v>10272</v>
      </c>
      <c r="FT64" s="268">
        <v>26611</v>
      </c>
      <c r="FU64" s="268">
        <v>328634</v>
      </c>
      <c r="FV64" s="268">
        <v>148987</v>
      </c>
      <c r="FW64" s="268">
        <v>21083</v>
      </c>
      <c r="FX64" s="268">
        <v>3618</v>
      </c>
      <c r="FY64" s="268">
        <v>98</v>
      </c>
      <c r="FZ64" s="268">
        <v>1</v>
      </c>
      <c r="GA64" s="268">
        <v>47845</v>
      </c>
      <c r="GB64" s="268">
        <v>14831</v>
      </c>
      <c r="GC64" s="268">
        <v>62676</v>
      </c>
      <c r="GD64" s="268">
        <v>488909</v>
      </c>
      <c r="GE64" s="268">
        <v>4</v>
      </c>
      <c r="GF64" s="268">
        <v>0.90437999999999996</v>
      </c>
      <c r="GG64" s="268">
        <v>5.4539999999999998E-2</v>
      </c>
      <c r="GH64" s="268">
        <v>34.984169999999999</v>
      </c>
      <c r="GI64" s="268">
        <v>35.871130000000001</v>
      </c>
      <c r="GJ64" s="268">
        <v>24.55556</v>
      </c>
      <c r="GK64" s="268">
        <v>342</v>
      </c>
      <c r="GL64" s="268">
        <v>14466</v>
      </c>
      <c r="GM64" s="268">
        <v>353</v>
      </c>
      <c r="GN64" s="268">
        <v>9848</v>
      </c>
      <c r="GO64" s="268">
        <v>51</v>
      </c>
      <c r="GP64" s="268">
        <v>3</v>
      </c>
      <c r="GQ64" s="268">
        <v>265</v>
      </c>
      <c r="GR64" s="268">
        <v>348</v>
      </c>
      <c r="GS64" s="268">
        <v>26</v>
      </c>
      <c r="GT64" s="268">
        <v>2</v>
      </c>
      <c r="GU64" s="268">
        <v>695</v>
      </c>
      <c r="GV64" s="268">
        <v>1088</v>
      </c>
      <c r="GW64" s="268">
        <v>238</v>
      </c>
      <c r="GX64" s="268">
        <v>1326</v>
      </c>
      <c r="GY64" s="268">
        <v>730</v>
      </c>
      <c r="GZ64" s="268">
        <v>269</v>
      </c>
      <c r="HA64" s="268">
        <v>999</v>
      </c>
      <c r="HB64" s="268">
        <v>12648</v>
      </c>
      <c r="HC64" s="268">
        <v>9341</v>
      </c>
      <c r="HD64" s="268">
        <v>21989</v>
      </c>
      <c r="HE64" s="268">
        <v>24314</v>
      </c>
      <c r="HF64" s="55" t="s">
        <v>3403</v>
      </c>
      <c r="HG64" s="55" t="s">
        <v>3403</v>
      </c>
      <c r="HH64" s="55" t="s">
        <v>3403</v>
      </c>
      <c r="HI64" s="55" t="s">
        <v>3403</v>
      </c>
      <c r="HJ64" s="55" t="s">
        <v>5026</v>
      </c>
      <c r="HK64" s="55" t="s">
        <v>5026</v>
      </c>
      <c r="HL64" s="268">
        <v>65838</v>
      </c>
      <c r="HM64" s="268">
        <v>3</v>
      </c>
      <c r="HN64" s="268">
        <v>28</v>
      </c>
      <c r="HO64" s="268">
        <v>613</v>
      </c>
      <c r="HP64" s="268">
        <v>54</v>
      </c>
      <c r="HQ64" s="268">
        <v>1755</v>
      </c>
      <c r="HR64" s="268">
        <v>9777</v>
      </c>
      <c r="HS64" s="268">
        <v>108</v>
      </c>
      <c r="HT64" s="268">
        <v>8</v>
      </c>
      <c r="HU64" s="268">
        <v>43</v>
      </c>
      <c r="HV64" s="268">
        <v>136</v>
      </c>
      <c r="HW64" s="268">
        <v>156120</v>
      </c>
      <c r="HX64" s="268">
        <v>1</v>
      </c>
      <c r="HY64" s="268">
        <v>191800</v>
      </c>
      <c r="HZ64" s="268">
        <v>37561</v>
      </c>
      <c r="IA64" s="55" t="s">
        <v>2109</v>
      </c>
      <c r="IB64" s="55" t="s">
        <v>2267</v>
      </c>
      <c r="IC64" s="55" t="s">
        <v>2372</v>
      </c>
      <c r="ID64" s="55" t="s">
        <v>3661</v>
      </c>
      <c r="IE64" s="55" t="s">
        <v>3662</v>
      </c>
      <c r="IF64" s="55" t="s">
        <v>2267</v>
      </c>
      <c r="IG64" s="55" t="s">
        <v>2372</v>
      </c>
      <c r="IH64" s="55" t="s">
        <v>3661</v>
      </c>
      <c r="II64" s="55" t="s">
        <v>3662</v>
      </c>
      <c r="IJ64" s="55" t="s">
        <v>2160</v>
      </c>
      <c r="IK64" s="55" t="s">
        <v>4952</v>
      </c>
      <c r="IL64" s="55" t="s">
        <v>4953</v>
      </c>
      <c r="IM64" s="55" t="s">
        <v>4954</v>
      </c>
      <c r="IN64" s="55" t="s">
        <v>4955</v>
      </c>
      <c r="IO64" s="268">
        <v>83553</v>
      </c>
      <c r="IP64" s="268">
        <v>30.02</v>
      </c>
      <c r="IQ64" s="55" t="s">
        <v>4956</v>
      </c>
      <c r="IR64" s="268">
        <v>14277</v>
      </c>
      <c r="IS64" s="268">
        <v>312</v>
      </c>
      <c r="IT64" s="55" t="s">
        <v>2134</v>
      </c>
      <c r="IU64" s="55" t="s">
        <v>360</v>
      </c>
      <c r="IV64" s="55" t="s">
        <v>2107</v>
      </c>
      <c r="IW64" s="55" t="s">
        <v>411</v>
      </c>
      <c r="IX64" s="268">
        <v>0</v>
      </c>
      <c r="IY64" s="55" t="s">
        <v>415</v>
      </c>
      <c r="IZ64" s="55" t="s">
        <v>2311</v>
      </c>
      <c r="JA64" s="55" t="s">
        <v>2311</v>
      </c>
      <c r="JB64" s="55" t="s">
        <v>503</v>
      </c>
      <c r="JC64" s="270">
        <v>4.2669699999999997</v>
      </c>
      <c r="JD64" s="270">
        <v>2.7589899999999998</v>
      </c>
      <c r="JE64" s="270">
        <v>0.49386999999999998</v>
      </c>
      <c r="JF64" s="270">
        <v>34.19802</v>
      </c>
      <c r="JG64" s="270">
        <v>22.11215</v>
      </c>
      <c r="JH64" s="270">
        <v>3.9581300000000001</v>
      </c>
      <c r="JI64" s="270">
        <v>4.3840399999999997</v>
      </c>
      <c r="JJ64" s="270">
        <v>2.8346800000000001</v>
      </c>
      <c r="JK64" s="270">
        <v>0.50741999999999998</v>
      </c>
      <c r="JL64" s="270">
        <v>32.555590000000002</v>
      </c>
      <c r="JM64" s="270">
        <v>21.050170000000001</v>
      </c>
      <c r="JN64" s="270">
        <v>3.7680400000000001</v>
      </c>
      <c r="JO64" s="270">
        <v>88.154769999999999</v>
      </c>
      <c r="JP64" s="270">
        <v>57.000120000000003</v>
      </c>
      <c r="JQ64" s="270">
        <v>10.20318</v>
      </c>
      <c r="JR64" s="270">
        <v>9.5963600000000007</v>
      </c>
      <c r="JS64" s="270">
        <v>6.2049200000000004</v>
      </c>
      <c r="JT64" s="270">
        <v>1.1107</v>
      </c>
      <c r="JU64" s="268">
        <v>2.9922599999999999</v>
      </c>
      <c r="JV64" s="268">
        <v>2.9123600000000001</v>
      </c>
      <c r="JW64" s="268">
        <v>1.72315</v>
      </c>
      <c r="JX64" s="268">
        <v>0.12764</v>
      </c>
      <c r="JY64" s="268">
        <v>0.39218999999999998</v>
      </c>
      <c r="JZ64" s="268">
        <v>1.33049</v>
      </c>
      <c r="KA64" s="268">
        <v>0.37335000000000002</v>
      </c>
      <c r="KB64" s="268">
        <v>0.14482999999999999</v>
      </c>
      <c r="KC64" s="268">
        <v>6.4000000000000005E-4</v>
      </c>
      <c r="KD64" s="268">
        <v>5.0000000000000002E-5</v>
      </c>
      <c r="KE64" s="268">
        <v>0.92998000000000003</v>
      </c>
      <c r="KF64" s="268">
        <v>7.9000000000000008E-3</v>
      </c>
      <c r="KG64" s="268">
        <v>0.13099</v>
      </c>
      <c r="KH64" s="268">
        <v>2193</v>
      </c>
      <c r="KI64" s="268">
        <v>65838</v>
      </c>
      <c r="KJ64" s="268">
        <v>16459</v>
      </c>
      <c r="KK64" s="268">
        <v>16286</v>
      </c>
      <c r="KL64" s="268">
        <v>488909</v>
      </c>
      <c r="KM64" s="268">
        <v>122227</v>
      </c>
      <c r="KN64" s="268">
        <v>125580</v>
      </c>
      <c r="KO64" s="268">
        <v>502322</v>
      </c>
      <c r="KP64" s="268">
        <v>1.47787</v>
      </c>
      <c r="KQ64" s="268">
        <v>16732</v>
      </c>
      <c r="KR64" s="268">
        <v>8.04467</v>
      </c>
      <c r="KS64" s="270">
        <v>1.0903400000000001</v>
      </c>
      <c r="KT64" s="270">
        <v>10.650869999999999</v>
      </c>
      <c r="KU64" s="270">
        <v>0.26806000000000002</v>
      </c>
      <c r="KV64" s="270">
        <v>1.3758900000000001</v>
      </c>
      <c r="KW64" s="270">
        <v>13.385149999999999</v>
      </c>
      <c r="KX64" s="270">
        <v>8.2555999999999994</v>
      </c>
      <c r="KY64" s="268">
        <v>2.0247000000000002</v>
      </c>
      <c r="KZ64" s="268">
        <v>0</v>
      </c>
      <c r="LA64" s="268">
        <v>2.2499999999999998E-3</v>
      </c>
      <c r="LB64" s="268">
        <v>0.17535999999999999</v>
      </c>
      <c r="LC64" s="268">
        <v>4.4999999999999999E-4</v>
      </c>
      <c r="LD64" s="268">
        <v>1.5959999999999998E-2</v>
      </c>
      <c r="LE64" s="268">
        <v>0.47897000000000001</v>
      </c>
      <c r="LF64" s="268">
        <v>6.0150600000000001</v>
      </c>
      <c r="LG64" s="268">
        <v>1.41072</v>
      </c>
      <c r="LH64" s="268">
        <v>0.155</v>
      </c>
      <c r="LI64" s="268">
        <v>469</v>
      </c>
      <c r="LJ64" s="268">
        <v>1.2125900000000001</v>
      </c>
      <c r="LK64" s="270">
        <v>3.0345</v>
      </c>
      <c r="LL64" s="268">
        <v>182</v>
      </c>
      <c r="LM64" s="268">
        <v>155</v>
      </c>
      <c r="LN64" s="270">
        <v>12.76788</v>
      </c>
      <c r="LO64" s="270">
        <v>1.47777</v>
      </c>
      <c r="LP64" s="270">
        <v>1.1624399999999999</v>
      </c>
      <c r="LQ64" s="268">
        <v>0.17882000000000001</v>
      </c>
      <c r="LR64" s="268">
        <v>5.96E-3</v>
      </c>
      <c r="LS64" s="268">
        <v>0.41515000000000002</v>
      </c>
      <c r="LT64" s="268">
        <v>2</v>
      </c>
      <c r="LU64" s="268">
        <v>0</v>
      </c>
      <c r="LV64" s="268">
        <v>1.0274300000000001</v>
      </c>
      <c r="LW64" s="268">
        <v>9660</v>
      </c>
      <c r="LX64" s="268">
        <v>34.244520000000001</v>
      </c>
      <c r="LY64" s="268">
        <v>9402</v>
      </c>
      <c r="LZ64" s="268">
        <v>4.6114699999999997</v>
      </c>
      <c r="MA64" s="268">
        <v>35.183999999999997</v>
      </c>
      <c r="MB64" s="268">
        <v>0.13466</v>
      </c>
      <c r="MC64" s="268">
        <v>1266</v>
      </c>
      <c r="MD64" s="268">
        <v>0.67664999999999997</v>
      </c>
      <c r="ME64" s="270">
        <v>0.50741999999999998</v>
      </c>
      <c r="MF64" s="268">
        <v>0.69520999999999999</v>
      </c>
      <c r="MG64" s="268">
        <v>8.5045900000000003</v>
      </c>
      <c r="MH64" s="268">
        <v>8.0145800000000005</v>
      </c>
      <c r="MI64" s="270">
        <v>4.3840399999999997</v>
      </c>
      <c r="MJ64" s="268">
        <v>39.222529999999999</v>
      </c>
      <c r="MK64" s="270">
        <v>46165</v>
      </c>
      <c r="ML64" s="270">
        <v>35520</v>
      </c>
      <c r="MM64" s="268">
        <v>5.9760000000000001E-2</v>
      </c>
      <c r="MN64" s="268">
        <v>0.45596999999999999</v>
      </c>
      <c r="MO64" s="268">
        <v>6.1400000000000003E-2</v>
      </c>
      <c r="MP64" s="268">
        <v>1.99E-3</v>
      </c>
      <c r="MQ64" s="268">
        <v>1.519E-2</v>
      </c>
      <c r="MR64" s="268">
        <v>2.0500000000000002E-3</v>
      </c>
      <c r="MS64" s="269">
        <v>0.25</v>
      </c>
      <c r="MT64" s="269">
        <v>0.13324449999999999</v>
      </c>
      <c r="MU64" s="269">
        <v>0.86675550000000001</v>
      </c>
      <c r="MV64" s="269">
        <v>0.23059869999999999</v>
      </c>
      <c r="MW64" s="269">
        <v>0.76940129999999995</v>
      </c>
      <c r="MX64" s="269">
        <v>0.1157416</v>
      </c>
      <c r="MY64" s="269">
        <v>1.09271E-2</v>
      </c>
      <c r="MZ64" s="269">
        <v>0.14910319999999999</v>
      </c>
      <c r="NA64" s="269">
        <v>1.37702E-2</v>
      </c>
      <c r="NB64" s="269">
        <v>0.23766689999999999</v>
      </c>
      <c r="NC64" s="269">
        <v>9.1044299999999995E-2</v>
      </c>
      <c r="ND64" s="269">
        <v>0.49748829999999999</v>
      </c>
      <c r="NE64" s="269">
        <v>0.64659149999999999</v>
      </c>
      <c r="NF64" s="269">
        <v>2.0026499999999999E-2</v>
      </c>
      <c r="NG64" s="269">
        <v>0.79572270000000001</v>
      </c>
      <c r="NH64" s="269">
        <v>0.1027922</v>
      </c>
      <c r="NI64" s="269">
        <v>8.1458600000000006E-2</v>
      </c>
      <c r="NJ64" s="270">
        <v>10645</v>
      </c>
      <c r="NK64" s="268">
        <v>7.8005800000000001</v>
      </c>
      <c r="NL64" s="268">
        <v>41968</v>
      </c>
      <c r="NM64" s="268">
        <v>167874</v>
      </c>
      <c r="NN64" s="268">
        <v>5592</v>
      </c>
      <c r="NO64" s="269">
        <v>0.78661720000000002</v>
      </c>
      <c r="NP64" s="269">
        <v>9.4409099999999996E-2</v>
      </c>
      <c r="NQ64" s="269">
        <v>0.1189737</v>
      </c>
      <c r="NR64" s="268">
        <v>0.47108</v>
      </c>
      <c r="NS64" s="268">
        <v>1.57178</v>
      </c>
      <c r="NT64" s="268">
        <v>0.36244999999999999</v>
      </c>
      <c r="NU64" s="268">
        <v>21</v>
      </c>
      <c r="NV64" s="268">
        <v>2.5741100000000001</v>
      </c>
      <c r="NW64" s="268">
        <v>17</v>
      </c>
      <c r="NX64" s="268">
        <v>2.0248400000000002</v>
      </c>
      <c r="NY64" s="268">
        <v>0.23436000000000001</v>
      </c>
      <c r="NZ64" s="268">
        <v>0.22355</v>
      </c>
    </row>
    <row r="65" spans="1:390" ht="15" x14ac:dyDescent="0.25">
      <c r="A65" s="3" t="s">
        <v>2854</v>
      </c>
      <c r="B65" s="55" t="s">
        <v>4888</v>
      </c>
      <c r="C65" s="55" t="s">
        <v>4524</v>
      </c>
      <c r="D65" s="55" t="s">
        <v>4525</v>
      </c>
      <c r="E65" s="55" t="s">
        <v>3414</v>
      </c>
      <c r="F65" s="55" t="s">
        <v>4524</v>
      </c>
      <c r="G65" s="55" t="s">
        <v>2071</v>
      </c>
      <c r="H65" s="55" t="s">
        <v>470</v>
      </c>
      <c r="I65" s="55" t="s">
        <v>416</v>
      </c>
      <c r="J65" s="55" t="s">
        <v>493</v>
      </c>
      <c r="K65" s="55" t="s">
        <v>499</v>
      </c>
      <c r="L65" s="55" t="s">
        <v>4527</v>
      </c>
      <c r="M65" s="55" t="s">
        <v>505</v>
      </c>
      <c r="N65" s="55" t="s">
        <v>2303</v>
      </c>
      <c r="O65" s="268">
        <v>20422</v>
      </c>
      <c r="P65" s="55" t="s">
        <v>503</v>
      </c>
      <c r="Q65" s="268">
        <v>128</v>
      </c>
      <c r="R65" s="268">
        <v>11</v>
      </c>
      <c r="S65" s="268">
        <v>479</v>
      </c>
      <c r="T65" s="268">
        <v>6639</v>
      </c>
      <c r="U65" s="55" t="s">
        <v>3403</v>
      </c>
      <c r="V65" s="55" t="s">
        <v>3403</v>
      </c>
      <c r="W65" s="55" t="s">
        <v>3403</v>
      </c>
      <c r="X65" s="268">
        <v>1057</v>
      </c>
      <c r="Y65" s="55" t="s">
        <v>2256</v>
      </c>
      <c r="Z65" s="55" t="s">
        <v>2152</v>
      </c>
      <c r="AA65" s="55" t="s">
        <v>3630</v>
      </c>
      <c r="AB65" s="55" t="s">
        <v>3631</v>
      </c>
      <c r="AC65" s="55" t="s">
        <v>2256</v>
      </c>
      <c r="AD65" s="55" t="s">
        <v>2152</v>
      </c>
      <c r="AE65" s="55" t="s">
        <v>3630</v>
      </c>
      <c r="AF65" s="55" t="s">
        <v>3631</v>
      </c>
      <c r="AG65" s="55" t="s">
        <v>2073</v>
      </c>
      <c r="AH65" s="268">
        <v>2</v>
      </c>
      <c r="AI65" s="55" t="s">
        <v>2135</v>
      </c>
      <c r="AJ65" s="55" t="s">
        <v>2181</v>
      </c>
      <c r="AK65" s="55" t="s">
        <v>2429</v>
      </c>
      <c r="AL65" s="55" t="s">
        <v>2505</v>
      </c>
      <c r="AM65" s="55" t="s">
        <v>2582</v>
      </c>
      <c r="AN65" s="55" t="s">
        <v>2653</v>
      </c>
      <c r="AO65" s="55" t="s">
        <v>4889</v>
      </c>
      <c r="AP65" s="55" t="s">
        <v>4890</v>
      </c>
      <c r="AQ65" s="55" t="s">
        <v>2505</v>
      </c>
      <c r="AR65" s="55" t="s">
        <v>2582</v>
      </c>
      <c r="AS65" s="55" t="s">
        <v>4891</v>
      </c>
      <c r="AT65" s="55" t="s">
        <v>1505</v>
      </c>
      <c r="AU65" s="55" t="s">
        <v>4529</v>
      </c>
      <c r="AV65" s="55" t="s">
        <v>4529</v>
      </c>
      <c r="AW65" s="55" t="s">
        <v>4529</v>
      </c>
      <c r="AX65" s="55" t="s">
        <v>4530</v>
      </c>
      <c r="AY65" s="55" t="s">
        <v>4531</v>
      </c>
      <c r="AZ65" s="55" t="s">
        <v>554</v>
      </c>
      <c r="BA65" s="55" t="s">
        <v>554</v>
      </c>
      <c r="BB65" s="268">
        <v>1</v>
      </c>
      <c r="BC65" s="268">
        <v>1</v>
      </c>
      <c r="BD65" s="268">
        <v>1</v>
      </c>
      <c r="BE65" s="268">
        <v>0</v>
      </c>
      <c r="BF65" s="268">
        <v>3</v>
      </c>
      <c r="BG65" s="55" t="s">
        <v>3403</v>
      </c>
      <c r="BH65" s="268">
        <v>5800</v>
      </c>
      <c r="BI65" s="268">
        <v>1</v>
      </c>
      <c r="BJ65" s="268">
        <v>0</v>
      </c>
      <c r="BK65" s="268">
        <v>1</v>
      </c>
      <c r="BL65" s="268">
        <v>6</v>
      </c>
      <c r="BM65" s="268">
        <v>7</v>
      </c>
      <c r="BN65" s="269">
        <v>0.14285709999999999</v>
      </c>
      <c r="BO65" s="270">
        <v>54375</v>
      </c>
      <c r="BP65" s="55" t="s">
        <v>3403</v>
      </c>
      <c r="BQ65" s="55" t="s">
        <v>3404</v>
      </c>
      <c r="BR65" s="270">
        <v>26716</v>
      </c>
      <c r="BS65" s="270">
        <v>11.01</v>
      </c>
      <c r="BT65" s="270">
        <v>13.38</v>
      </c>
      <c r="BU65" s="270">
        <v>14.75</v>
      </c>
      <c r="BV65" s="270">
        <v>520456</v>
      </c>
      <c r="BW65" s="270">
        <v>0</v>
      </c>
      <c r="BX65" s="270">
        <v>437044</v>
      </c>
      <c r="BY65" s="270">
        <v>437044</v>
      </c>
      <c r="BZ65" s="270">
        <v>73950</v>
      </c>
      <c r="CA65" s="270">
        <v>0</v>
      </c>
      <c r="CB65" s="270">
        <v>73950</v>
      </c>
      <c r="CC65" s="270">
        <v>0</v>
      </c>
      <c r="CD65" s="270">
        <v>0</v>
      </c>
      <c r="CE65" s="270">
        <v>0</v>
      </c>
      <c r="CF65" s="270">
        <v>9462</v>
      </c>
      <c r="CG65" s="272">
        <v>1.584E-2</v>
      </c>
      <c r="CH65" s="270">
        <v>279312</v>
      </c>
      <c r="CI65" s="270">
        <v>83915</v>
      </c>
      <c r="CJ65" s="270">
        <v>363227</v>
      </c>
      <c r="CK65" s="270">
        <v>42984</v>
      </c>
      <c r="CL65" s="270">
        <v>2605</v>
      </c>
      <c r="CM65" s="270">
        <v>9410</v>
      </c>
      <c r="CN65" s="270">
        <v>54999</v>
      </c>
      <c r="CO65" s="270">
        <v>85574</v>
      </c>
      <c r="CP65" s="270">
        <v>503800</v>
      </c>
      <c r="CQ65" s="279">
        <v>8244</v>
      </c>
      <c r="CR65" s="270">
        <v>0</v>
      </c>
      <c r="CS65" s="270">
        <v>0</v>
      </c>
      <c r="CT65" s="270">
        <v>0</v>
      </c>
      <c r="CU65" s="270">
        <v>0</v>
      </c>
      <c r="CV65" s="270">
        <v>0</v>
      </c>
      <c r="CW65" s="270">
        <v>0</v>
      </c>
      <c r="CX65" s="288">
        <v>124015</v>
      </c>
      <c r="CY65" s="44">
        <v>21115</v>
      </c>
      <c r="CZ65" s="44">
        <v>23184</v>
      </c>
      <c r="DA65" s="44">
        <v>44299</v>
      </c>
      <c r="DB65" s="44">
        <v>10455</v>
      </c>
      <c r="DC65" s="44">
        <v>4696</v>
      </c>
      <c r="DD65" s="44">
        <v>15151</v>
      </c>
      <c r="DE65" s="291" t="s">
        <v>3403</v>
      </c>
      <c r="DF65" s="291" t="s">
        <v>3403</v>
      </c>
      <c r="DG65" s="291" t="s">
        <v>3403</v>
      </c>
      <c r="DH65" s="44">
        <v>59450</v>
      </c>
      <c r="DI65" s="55" t="s">
        <v>3403</v>
      </c>
      <c r="DJ65" s="268">
        <v>59450</v>
      </c>
      <c r="DK65" s="268">
        <v>82</v>
      </c>
      <c r="DL65" s="268">
        <v>157</v>
      </c>
      <c r="DM65" s="268">
        <v>3119</v>
      </c>
      <c r="DN65" s="268">
        <v>6345</v>
      </c>
      <c r="DO65" s="268">
        <v>139</v>
      </c>
      <c r="DP65" s="268">
        <v>3</v>
      </c>
      <c r="DQ65" s="268">
        <v>67</v>
      </c>
      <c r="DR65" s="268">
        <v>70</v>
      </c>
      <c r="DS65" s="268">
        <v>0</v>
      </c>
      <c r="DT65" s="268">
        <v>28215</v>
      </c>
      <c r="DU65" s="55" t="s">
        <v>3403</v>
      </c>
      <c r="DV65" s="268">
        <v>14117</v>
      </c>
      <c r="DW65" s="268">
        <v>0</v>
      </c>
      <c r="DX65" s="268">
        <v>42332</v>
      </c>
      <c r="DY65" s="268">
        <v>1920</v>
      </c>
      <c r="DZ65" s="55" t="s">
        <v>3403</v>
      </c>
      <c r="EA65" s="268">
        <v>9608</v>
      </c>
      <c r="EB65" s="268">
        <v>0</v>
      </c>
      <c r="EC65" s="268">
        <v>11528</v>
      </c>
      <c r="ED65" s="268">
        <v>563</v>
      </c>
      <c r="EE65" s="268">
        <v>230</v>
      </c>
      <c r="EF65" s="268">
        <v>0</v>
      </c>
      <c r="EG65" s="268">
        <v>793</v>
      </c>
      <c r="EH65" s="269">
        <v>5.75576E-2</v>
      </c>
      <c r="EI65" s="269">
        <v>1.266E-3</v>
      </c>
      <c r="EJ65" s="269">
        <v>0.4406967</v>
      </c>
      <c r="EK65" s="269">
        <v>0</v>
      </c>
      <c r="EL65" s="269">
        <v>0.34134579999999998</v>
      </c>
      <c r="EM65" s="269">
        <v>5.6439999999999995E-4</v>
      </c>
      <c r="EN65" s="269">
        <v>0.47937750000000001</v>
      </c>
      <c r="EO65" s="269">
        <v>0.1181067</v>
      </c>
      <c r="EP65" s="269">
        <v>0.18241750000000001</v>
      </c>
      <c r="EQ65" s="268">
        <v>16</v>
      </c>
      <c r="ER65" s="281">
        <v>110883</v>
      </c>
      <c r="ES65" s="281">
        <v>20227</v>
      </c>
      <c r="ET65" s="268">
        <v>41053</v>
      </c>
      <c r="EU65" s="268">
        <v>16090</v>
      </c>
      <c r="EV65" s="268">
        <v>57143</v>
      </c>
      <c r="EW65" s="55" t="s">
        <v>3403</v>
      </c>
      <c r="EX65" s="55" t="s">
        <v>3403</v>
      </c>
      <c r="EY65" s="55" t="s">
        <v>3403</v>
      </c>
      <c r="EZ65" s="268">
        <v>16202</v>
      </c>
      <c r="FA65" s="268">
        <v>4025</v>
      </c>
      <c r="FB65" s="268">
        <v>20227</v>
      </c>
      <c r="FC65" s="268">
        <v>77370</v>
      </c>
      <c r="FD65" s="271">
        <v>110762</v>
      </c>
      <c r="FE65" s="268">
        <v>815</v>
      </c>
      <c r="FF65" s="55" t="s">
        <v>3403</v>
      </c>
      <c r="FG65" s="268">
        <v>78185</v>
      </c>
      <c r="FH65" s="281">
        <v>4440</v>
      </c>
      <c r="FI65" s="281">
        <v>28135</v>
      </c>
      <c r="FJ65" s="55" t="s">
        <v>3403</v>
      </c>
      <c r="FK65" s="268">
        <v>32575</v>
      </c>
      <c r="FL65" s="268">
        <v>47</v>
      </c>
      <c r="FM65" s="268">
        <v>0</v>
      </c>
      <c r="FN65" s="268">
        <v>47</v>
      </c>
      <c r="FO65" s="268">
        <v>2</v>
      </c>
      <c r="FP65" s="268">
        <v>0</v>
      </c>
      <c r="FQ65" s="268">
        <v>2</v>
      </c>
      <c r="FR65" s="55" t="s">
        <v>3403</v>
      </c>
      <c r="FS65" s="268">
        <v>49</v>
      </c>
      <c r="FT65" s="268">
        <v>4442</v>
      </c>
      <c r="FU65" s="268">
        <v>87354</v>
      </c>
      <c r="FV65" s="268">
        <v>11371</v>
      </c>
      <c r="FW65" s="268">
        <v>12158</v>
      </c>
      <c r="FX65" s="55" t="s">
        <v>3403</v>
      </c>
      <c r="FY65" s="268">
        <v>74</v>
      </c>
      <c r="FZ65" s="268">
        <v>1</v>
      </c>
      <c r="GA65" s="268">
        <v>13023</v>
      </c>
      <c r="GB65" s="268">
        <v>1932</v>
      </c>
      <c r="GC65" s="268">
        <v>14955</v>
      </c>
      <c r="GD65" s="268">
        <v>71446</v>
      </c>
      <c r="GE65" s="268">
        <v>3</v>
      </c>
      <c r="GF65" s="268">
        <v>0.82352000000000003</v>
      </c>
      <c r="GG65" s="268">
        <v>0.17648</v>
      </c>
      <c r="GH65" s="268">
        <v>23.648399999999999</v>
      </c>
      <c r="GI65" s="268">
        <v>29.82517</v>
      </c>
      <c r="GJ65" s="268">
        <v>12.02632</v>
      </c>
      <c r="GK65" s="268">
        <v>90</v>
      </c>
      <c r="GL65" s="268">
        <v>1846</v>
      </c>
      <c r="GM65" s="268">
        <v>129</v>
      </c>
      <c r="GN65" s="268">
        <v>3333</v>
      </c>
      <c r="GO65" s="268">
        <v>6</v>
      </c>
      <c r="GP65" s="268">
        <v>70</v>
      </c>
      <c r="GQ65" s="268">
        <v>84</v>
      </c>
      <c r="GR65" s="268">
        <v>59</v>
      </c>
      <c r="GS65" s="268">
        <v>0</v>
      </c>
      <c r="GT65" s="268">
        <v>0</v>
      </c>
      <c r="GU65" s="268">
        <v>219</v>
      </c>
      <c r="GV65" s="268">
        <v>95</v>
      </c>
      <c r="GW65" s="268">
        <v>819</v>
      </c>
      <c r="GX65" s="268">
        <v>914</v>
      </c>
      <c r="GY65" s="268">
        <v>0</v>
      </c>
      <c r="GZ65" s="268">
        <v>0</v>
      </c>
      <c r="HA65" s="268">
        <v>0</v>
      </c>
      <c r="HB65" s="268">
        <v>1751</v>
      </c>
      <c r="HC65" s="268">
        <v>2514</v>
      </c>
      <c r="HD65" s="268">
        <v>4265</v>
      </c>
      <c r="HE65" s="268">
        <v>5179</v>
      </c>
      <c r="HF65" s="55" t="s">
        <v>3403</v>
      </c>
      <c r="HG65" s="55" t="s">
        <v>3403</v>
      </c>
      <c r="HH65" s="55" t="s">
        <v>3403</v>
      </c>
      <c r="HI65" s="55" t="s">
        <v>3403</v>
      </c>
      <c r="HJ65" s="55" t="s">
        <v>5026</v>
      </c>
      <c r="HK65" s="55" t="s">
        <v>5026</v>
      </c>
      <c r="HL65" s="268">
        <v>4682</v>
      </c>
      <c r="HM65" s="268">
        <v>1</v>
      </c>
      <c r="HN65" s="268">
        <v>0</v>
      </c>
      <c r="HO65" s="268">
        <v>143</v>
      </c>
      <c r="HP65" s="268">
        <v>76</v>
      </c>
      <c r="HQ65" s="268">
        <v>232</v>
      </c>
      <c r="HR65" s="268">
        <v>4634</v>
      </c>
      <c r="HS65" s="268">
        <v>266</v>
      </c>
      <c r="HT65" s="268">
        <v>183</v>
      </c>
      <c r="HU65" s="268">
        <v>17</v>
      </c>
      <c r="HV65" s="268">
        <v>44</v>
      </c>
      <c r="HW65" s="268">
        <v>33346</v>
      </c>
      <c r="HX65" s="268">
        <v>4</v>
      </c>
      <c r="HY65" s="268">
        <v>37482</v>
      </c>
      <c r="HZ65" s="55" t="s">
        <v>3403</v>
      </c>
      <c r="IA65" s="55" t="s">
        <v>2073</v>
      </c>
      <c r="IB65" s="55" t="s">
        <v>2256</v>
      </c>
      <c r="IC65" s="55" t="s">
        <v>2152</v>
      </c>
      <c r="ID65" s="55" t="s">
        <v>3630</v>
      </c>
      <c r="IE65" s="55" t="s">
        <v>3631</v>
      </c>
      <c r="IF65" s="55" t="s">
        <v>2256</v>
      </c>
      <c r="IG65" s="55" t="s">
        <v>2152</v>
      </c>
      <c r="IH65" s="55" t="s">
        <v>3630</v>
      </c>
      <c r="II65" s="55" t="s">
        <v>3631</v>
      </c>
      <c r="IJ65" s="55" t="s">
        <v>2181</v>
      </c>
      <c r="IK65" s="55" t="s">
        <v>4892</v>
      </c>
      <c r="IL65" s="55" t="s">
        <v>3403</v>
      </c>
      <c r="IM65" s="55" t="s">
        <v>4889</v>
      </c>
      <c r="IN65" s="55" t="s">
        <v>4891</v>
      </c>
      <c r="IO65" s="268">
        <v>24370</v>
      </c>
      <c r="IP65" s="268">
        <v>7</v>
      </c>
      <c r="IQ65" s="55" t="s">
        <v>4893</v>
      </c>
      <c r="IR65" s="268">
        <v>5800</v>
      </c>
      <c r="IS65" s="268">
        <v>156</v>
      </c>
      <c r="IT65" s="55" t="s">
        <v>2134</v>
      </c>
      <c r="IU65" s="55" t="s">
        <v>278</v>
      </c>
      <c r="IV65" s="55" t="s">
        <v>2071</v>
      </c>
      <c r="IW65" s="55" t="s">
        <v>411</v>
      </c>
      <c r="IX65" s="268">
        <v>0</v>
      </c>
      <c r="IY65" s="55" t="s">
        <v>416</v>
      </c>
      <c r="IZ65" s="55" t="s">
        <v>2328</v>
      </c>
      <c r="JA65" s="55" t="s">
        <v>2298</v>
      </c>
      <c r="JB65" s="55" t="s">
        <v>503</v>
      </c>
      <c r="JC65" s="270">
        <v>4.5435299999999996</v>
      </c>
      <c r="JD65" s="270">
        <v>3.2757700000000001</v>
      </c>
      <c r="JE65" s="270">
        <v>0.49601000000000001</v>
      </c>
      <c r="JF65" s="270">
        <v>33.687730000000002</v>
      </c>
      <c r="JG65" s="270">
        <v>24.288</v>
      </c>
      <c r="JH65" s="270">
        <v>3.6776300000000002</v>
      </c>
      <c r="JI65" s="270">
        <v>7.0514799999999997</v>
      </c>
      <c r="JJ65" s="270">
        <v>5.0839400000000001</v>
      </c>
      <c r="JK65" s="270">
        <v>0.76980000000000004</v>
      </c>
      <c r="JL65" s="270">
        <v>107.60359</v>
      </c>
      <c r="JM65" s="270">
        <v>77.579449999999994</v>
      </c>
      <c r="JN65" s="270">
        <v>11.7469</v>
      </c>
      <c r="JO65" s="270">
        <v>97.277469999999994</v>
      </c>
      <c r="JP65" s="270">
        <v>70.13458</v>
      </c>
      <c r="JQ65" s="270">
        <v>10.619619999999999</v>
      </c>
      <c r="JR65" s="270">
        <v>24.907299999999999</v>
      </c>
      <c r="JS65" s="270">
        <v>17.957529999999998</v>
      </c>
      <c r="JT65" s="270">
        <v>2.71909</v>
      </c>
      <c r="JU65" s="268">
        <v>5.4295900000000001</v>
      </c>
      <c r="JV65" s="268">
        <v>3.4984799999999998</v>
      </c>
      <c r="JW65" s="268">
        <v>17.78669</v>
      </c>
      <c r="JX65" s="268">
        <v>12.23671</v>
      </c>
      <c r="JY65" s="268">
        <v>0.22925999999999999</v>
      </c>
      <c r="JZ65" s="268">
        <v>0.99045000000000005</v>
      </c>
      <c r="KA65" s="268">
        <v>0.73229999999999995</v>
      </c>
      <c r="KB65" s="268">
        <v>0.25359999999999999</v>
      </c>
      <c r="KC65" s="268">
        <v>1.303E-2</v>
      </c>
      <c r="KD65" s="268">
        <v>8.9599999999999992E-3</v>
      </c>
      <c r="KE65" s="268">
        <v>1.6328499999999999</v>
      </c>
      <c r="KF65" s="268">
        <v>4.4760000000000001E-2</v>
      </c>
      <c r="KG65" s="268">
        <v>0.20884</v>
      </c>
      <c r="KH65" s="268">
        <v>668</v>
      </c>
      <c r="KI65" s="268">
        <v>4682</v>
      </c>
      <c r="KJ65" s="268">
        <v>4682</v>
      </c>
      <c r="KK65" s="268">
        <v>10206</v>
      </c>
      <c r="KL65" s="268">
        <v>71446</v>
      </c>
      <c r="KM65" s="268">
        <v>71446</v>
      </c>
      <c r="KN65" s="268">
        <v>110883</v>
      </c>
      <c r="KO65" s="268">
        <v>110883</v>
      </c>
      <c r="KP65" s="268">
        <v>0.89410999999999996</v>
      </c>
      <c r="KQ65" s="268">
        <v>15840</v>
      </c>
      <c r="KR65" s="268">
        <v>7.6155900000000001</v>
      </c>
      <c r="KS65" s="270">
        <v>3.6210900000000001</v>
      </c>
      <c r="KT65" s="270">
        <v>21.400649999999999</v>
      </c>
      <c r="KU65" s="270">
        <v>0</v>
      </c>
      <c r="KV65" s="270">
        <v>0.46332000000000001</v>
      </c>
      <c r="KW65" s="270">
        <v>25.48507</v>
      </c>
      <c r="KX65" s="270">
        <v>17.786059999999999</v>
      </c>
      <c r="KY65" s="268">
        <v>6.0726199999999997</v>
      </c>
      <c r="KZ65" s="268">
        <v>0</v>
      </c>
      <c r="LA65" s="268">
        <v>7.6899999999999998E-3</v>
      </c>
      <c r="LB65" s="268">
        <v>2.0728599999999999</v>
      </c>
      <c r="LC65" s="268">
        <v>3.4299999999999999E-3</v>
      </c>
      <c r="LD65" s="268">
        <v>6.6869999999999999E-2</v>
      </c>
      <c r="LE65" s="268">
        <v>0.46806999999999999</v>
      </c>
      <c r="LF65" s="268">
        <v>10.49816</v>
      </c>
      <c r="LG65" s="268">
        <v>2.9110800000000001</v>
      </c>
      <c r="LH65" s="268">
        <v>0.29380000000000001</v>
      </c>
      <c r="LI65" s="268">
        <v>2830</v>
      </c>
      <c r="LJ65" s="268">
        <v>4.6807100000000004</v>
      </c>
      <c r="LK65" s="270">
        <v>4.1902799999999996</v>
      </c>
      <c r="LL65" s="268">
        <v>979</v>
      </c>
      <c r="LM65" s="268">
        <v>477</v>
      </c>
      <c r="LN65" s="270">
        <v>24.66947</v>
      </c>
      <c r="LO65" s="270">
        <v>2.69313</v>
      </c>
      <c r="LP65" s="270">
        <v>2.1047899999999999</v>
      </c>
      <c r="LQ65" s="268">
        <v>0.34277000000000002</v>
      </c>
      <c r="LR65" s="268">
        <v>4.897E-2</v>
      </c>
      <c r="LS65" s="268">
        <v>0.4012</v>
      </c>
      <c r="LT65" s="268">
        <v>5</v>
      </c>
      <c r="LU65" s="268">
        <v>3</v>
      </c>
      <c r="LV65" s="268">
        <v>1.5519799999999999</v>
      </c>
      <c r="LW65" s="268">
        <v>2132</v>
      </c>
      <c r="LX65" s="268">
        <v>12.31828</v>
      </c>
      <c r="LY65" s="268">
        <v>1373</v>
      </c>
      <c r="LZ65" s="268">
        <v>0.80723999999999996</v>
      </c>
      <c r="MA65" s="268">
        <v>19.117760000000001</v>
      </c>
      <c r="MB65" s="268">
        <v>6.5530000000000005E-2</v>
      </c>
      <c r="MC65" s="268">
        <v>90</v>
      </c>
      <c r="MD65" s="268">
        <v>1.11843</v>
      </c>
      <c r="ME65" s="270">
        <v>0.76980000000000004</v>
      </c>
      <c r="MF65" s="268">
        <v>1.7357899999999999</v>
      </c>
      <c r="MG65" s="268">
        <v>28.400739999999999</v>
      </c>
      <c r="MH65" s="268">
        <v>7.4144399999999999</v>
      </c>
      <c r="MI65" s="270">
        <v>7.0514799999999997</v>
      </c>
      <c r="MJ65" s="268">
        <v>37.179490000000001</v>
      </c>
      <c r="MK65" s="270">
        <v>51889</v>
      </c>
      <c r="ML65" s="270">
        <v>39901</v>
      </c>
      <c r="MM65" s="268">
        <v>6.3130000000000006E-2</v>
      </c>
      <c r="MN65" s="268">
        <v>1.49509</v>
      </c>
      <c r="MO65" s="268">
        <v>9.7979999999999998E-2</v>
      </c>
      <c r="MP65" s="268">
        <v>9.0200000000000002E-3</v>
      </c>
      <c r="MQ65" s="268">
        <v>0.21357999999999999</v>
      </c>
      <c r="MR65" s="268">
        <v>1.4E-2</v>
      </c>
      <c r="MS65" s="269">
        <v>1</v>
      </c>
      <c r="MT65" s="269">
        <v>0.14285709999999999</v>
      </c>
      <c r="MU65" s="269">
        <v>0.85714290000000004</v>
      </c>
      <c r="MV65" s="269">
        <v>0.23102629999999999</v>
      </c>
      <c r="MW65" s="269">
        <v>0.76897369999999998</v>
      </c>
      <c r="MX65" s="269">
        <v>0.1091683</v>
      </c>
      <c r="MY65" s="269">
        <v>5.1707000000000003E-3</v>
      </c>
      <c r="MZ65" s="269">
        <v>0.16656409999999999</v>
      </c>
      <c r="NA65" s="269">
        <v>1.8678E-2</v>
      </c>
      <c r="NB65" s="269">
        <v>0.16985710000000001</v>
      </c>
      <c r="NC65" s="269">
        <v>8.5319599999999995E-2</v>
      </c>
      <c r="ND65" s="269">
        <v>0.55441050000000003</v>
      </c>
      <c r="NE65" s="269">
        <v>0.72097460000000002</v>
      </c>
      <c r="NF65" s="269">
        <v>0</v>
      </c>
      <c r="NG65" s="269">
        <v>0.83973279999999995</v>
      </c>
      <c r="NH65" s="269">
        <v>1.8180200000000001E-2</v>
      </c>
      <c r="NI65" s="269">
        <v>0.14208689999999999</v>
      </c>
      <c r="NJ65" s="270">
        <v>11987</v>
      </c>
      <c r="NK65" s="268">
        <v>4.7774000000000001</v>
      </c>
      <c r="NL65" s="268">
        <v>20422</v>
      </c>
      <c r="NM65" s="268">
        <v>20422</v>
      </c>
      <c r="NN65" s="268">
        <v>2917</v>
      </c>
      <c r="NO65" s="269">
        <v>0.7815415</v>
      </c>
      <c r="NP65" s="269">
        <v>4.7364499999999997E-2</v>
      </c>
      <c r="NQ65" s="269">
        <v>0.171094</v>
      </c>
      <c r="NR65" s="268">
        <v>0.39699000000000001</v>
      </c>
      <c r="NS65" s="268">
        <v>1.3213699999999999</v>
      </c>
      <c r="NT65" s="268">
        <v>0.30526999999999999</v>
      </c>
      <c r="NU65" s="268">
        <v>42</v>
      </c>
      <c r="NV65" s="268">
        <v>2.5796299999999999</v>
      </c>
      <c r="NW65" s="268">
        <v>11</v>
      </c>
      <c r="NX65" s="268">
        <v>2.0160900000000002</v>
      </c>
      <c r="NY65" s="268">
        <v>0.22009000000000001</v>
      </c>
      <c r="NZ65" s="268">
        <v>0.21304999999999999</v>
      </c>
    </row>
    <row r="66" spans="1:390" ht="15" x14ac:dyDescent="0.25">
      <c r="A66" s="3" t="s">
        <v>2855</v>
      </c>
      <c r="B66" s="55" t="s">
        <v>4897</v>
      </c>
      <c r="C66" s="55" t="s">
        <v>4524</v>
      </c>
      <c r="D66" s="55" t="s">
        <v>4525</v>
      </c>
      <c r="E66" s="55" t="s">
        <v>3414</v>
      </c>
      <c r="F66" s="55" t="s">
        <v>4524</v>
      </c>
      <c r="G66" s="55" t="s">
        <v>2080</v>
      </c>
      <c r="H66" s="55" t="s">
        <v>473</v>
      </c>
      <c r="I66" s="55" t="s">
        <v>416</v>
      </c>
      <c r="J66" s="55" t="s">
        <v>493</v>
      </c>
      <c r="K66" s="55" t="s">
        <v>499</v>
      </c>
      <c r="L66" s="55" t="s">
        <v>4527</v>
      </c>
      <c r="M66" s="55" t="s">
        <v>508</v>
      </c>
      <c r="N66" s="55" t="s">
        <v>2303</v>
      </c>
      <c r="O66" s="268">
        <v>142460</v>
      </c>
      <c r="P66" s="55" t="s">
        <v>503</v>
      </c>
      <c r="Q66" s="268">
        <v>2804</v>
      </c>
      <c r="R66" s="268">
        <v>275</v>
      </c>
      <c r="S66" s="268">
        <v>8857</v>
      </c>
      <c r="T66" s="268">
        <v>51073</v>
      </c>
      <c r="U66" s="268">
        <v>238</v>
      </c>
      <c r="V66" s="268">
        <v>23</v>
      </c>
      <c r="W66" s="268">
        <v>484</v>
      </c>
      <c r="X66" s="268">
        <v>8862</v>
      </c>
      <c r="Y66" s="55" t="s">
        <v>2259</v>
      </c>
      <c r="Z66" s="55" t="s">
        <v>2367</v>
      </c>
      <c r="AA66" s="55" t="s">
        <v>3635</v>
      </c>
      <c r="AB66" s="55" t="s">
        <v>3636</v>
      </c>
      <c r="AC66" s="55" t="s">
        <v>2259</v>
      </c>
      <c r="AD66" s="55" t="s">
        <v>2367</v>
      </c>
      <c r="AE66" s="55" t="s">
        <v>3635</v>
      </c>
      <c r="AF66" s="55" t="s">
        <v>3636</v>
      </c>
      <c r="AG66" s="55" t="s">
        <v>2082</v>
      </c>
      <c r="AH66" s="268">
        <v>2</v>
      </c>
      <c r="AI66" s="55" t="s">
        <v>2135</v>
      </c>
      <c r="AJ66" s="55" t="s">
        <v>2184</v>
      </c>
      <c r="AK66" s="55" t="s">
        <v>2432</v>
      </c>
      <c r="AL66" s="55" t="s">
        <v>2508</v>
      </c>
      <c r="AM66" s="55" t="s">
        <v>2585</v>
      </c>
      <c r="AN66" s="55" t="s">
        <v>2656</v>
      </c>
      <c r="AO66" s="55" t="s">
        <v>4898</v>
      </c>
      <c r="AP66" s="55" t="s">
        <v>4899</v>
      </c>
      <c r="AQ66" s="55" t="s">
        <v>2719</v>
      </c>
      <c r="AR66" s="55" t="s">
        <v>2585</v>
      </c>
      <c r="AS66" s="55" t="s">
        <v>2739</v>
      </c>
      <c r="AT66" s="55" t="s">
        <v>1508</v>
      </c>
      <c r="AU66" s="55" t="s">
        <v>4529</v>
      </c>
      <c r="AV66" s="55" t="s">
        <v>4529</v>
      </c>
      <c r="AW66" s="55" t="s">
        <v>4529</v>
      </c>
      <c r="AX66" s="55" t="s">
        <v>4530</v>
      </c>
      <c r="AY66" s="55" t="s">
        <v>4531</v>
      </c>
      <c r="AZ66" s="55" t="s">
        <v>554</v>
      </c>
      <c r="BA66" s="55" t="s">
        <v>554</v>
      </c>
      <c r="BB66" s="268">
        <v>1</v>
      </c>
      <c r="BC66" s="268">
        <v>6</v>
      </c>
      <c r="BD66" s="268">
        <v>0</v>
      </c>
      <c r="BE66" s="268">
        <v>3</v>
      </c>
      <c r="BF66" s="268">
        <v>10</v>
      </c>
      <c r="BG66" s="55" t="s">
        <v>3403</v>
      </c>
      <c r="BH66" s="268">
        <v>16198</v>
      </c>
      <c r="BI66" s="268">
        <v>11</v>
      </c>
      <c r="BJ66" s="268">
        <v>0</v>
      </c>
      <c r="BK66" s="268">
        <v>11</v>
      </c>
      <c r="BL66" s="268">
        <v>31.99</v>
      </c>
      <c r="BM66" s="268">
        <v>42.99</v>
      </c>
      <c r="BN66" s="269">
        <v>0.25587349999999998</v>
      </c>
      <c r="BO66" s="270">
        <v>66315</v>
      </c>
      <c r="BP66" s="55" t="s">
        <v>3637</v>
      </c>
      <c r="BQ66" s="55" t="s">
        <v>3412</v>
      </c>
      <c r="BR66" s="270">
        <v>38605</v>
      </c>
      <c r="BS66" s="270">
        <v>11.97</v>
      </c>
      <c r="BT66" s="270">
        <v>12.56</v>
      </c>
      <c r="BU66" s="270">
        <v>16.03</v>
      </c>
      <c r="BV66" s="270">
        <v>2373292</v>
      </c>
      <c r="BW66" s="270">
        <v>546451</v>
      </c>
      <c r="BX66" s="270">
        <v>1475508</v>
      </c>
      <c r="BY66" s="270">
        <v>2021959</v>
      </c>
      <c r="BZ66" s="270">
        <v>172390</v>
      </c>
      <c r="CA66" s="270">
        <v>0</v>
      </c>
      <c r="CB66" s="270">
        <v>172390</v>
      </c>
      <c r="CC66" s="270">
        <v>10551</v>
      </c>
      <c r="CD66" s="270">
        <v>0</v>
      </c>
      <c r="CE66" s="270">
        <v>10551</v>
      </c>
      <c r="CF66" s="270">
        <v>168392</v>
      </c>
      <c r="CG66" s="272">
        <v>1.30768E-2</v>
      </c>
      <c r="CH66" s="270">
        <v>1402794</v>
      </c>
      <c r="CI66" s="270">
        <v>395667</v>
      </c>
      <c r="CJ66" s="270">
        <v>1798461</v>
      </c>
      <c r="CK66" s="270">
        <v>198883</v>
      </c>
      <c r="CL66" s="270">
        <v>56991</v>
      </c>
      <c r="CM66" s="270">
        <v>24284</v>
      </c>
      <c r="CN66" s="270">
        <v>280158</v>
      </c>
      <c r="CO66" s="270">
        <v>288573</v>
      </c>
      <c r="CP66" s="270">
        <v>2367192</v>
      </c>
      <c r="CQ66" s="279">
        <v>31035</v>
      </c>
      <c r="CR66" s="270">
        <v>21393</v>
      </c>
      <c r="CS66" s="270">
        <v>0</v>
      </c>
      <c r="CT66" s="270">
        <v>0</v>
      </c>
      <c r="CU66" s="270">
        <v>0</v>
      </c>
      <c r="CV66" s="270">
        <v>21393</v>
      </c>
      <c r="CW66" s="270">
        <v>21393</v>
      </c>
      <c r="CX66" s="288">
        <v>314055</v>
      </c>
      <c r="CY66" s="44">
        <v>70671</v>
      </c>
      <c r="CZ66" s="44">
        <v>86683</v>
      </c>
      <c r="DA66" s="44">
        <v>157354</v>
      </c>
      <c r="DB66" s="44">
        <v>59660</v>
      </c>
      <c r="DC66" s="44">
        <v>28842</v>
      </c>
      <c r="DD66" s="44">
        <v>88502</v>
      </c>
      <c r="DE66" s="44">
        <v>9327</v>
      </c>
      <c r="DF66" s="44">
        <v>3683</v>
      </c>
      <c r="DG66" s="44">
        <v>13010</v>
      </c>
      <c r="DH66" s="44">
        <v>258866</v>
      </c>
      <c r="DI66" s="55" t="s">
        <v>3403</v>
      </c>
      <c r="DJ66" s="268">
        <v>258866</v>
      </c>
      <c r="DK66" s="268">
        <v>0</v>
      </c>
      <c r="DL66" s="268">
        <v>469</v>
      </c>
      <c r="DM66" s="268">
        <v>5867</v>
      </c>
      <c r="DN66" s="268">
        <v>16765</v>
      </c>
      <c r="DO66" s="268">
        <v>5</v>
      </c>
      <c r="DP66" s="268">
        <v>12</v>
      </c>
      <c r="DQ66" s="268">
        <v>67</v>
      </c>
      <c r="DR66" s="268">
        <v>79</v>
      </c>
      <c r="DS66" s="268">
        <v>0</v>
      </c>
      <c r="DT66" s="268">
        <v>28215</v>
      </c>
      <c r="DU66" s="55" t="s">
        <v>3403</v>
      </c>
      <c r="DV66" s="55" t="s">
        <v>3403</v>
      </c>
      <c r="DW66" s="268">
        <v>1306</v>
      </c>
      <c r="DX66" s="268">
        <v>29521</v>
      </c>
      <c r="DY66" s="268">
        <v>1920</v>
      </c>
      <c r="DZ66" s="55" t="s">
        <v>3403</v>
      </c>
      <c r="EA66" s="55" t="s">
        <v>3403</v>
      </c>
      <c r="EB66" s="268">
        <v>0</v>
      </c>
      <c r="EC66" s="268">
        <v>1920</v>
      </c>
      <c r="ED66" s="268">
        <v>563</v>
      </c>
      <c r="EE66" s="55" t="s">
        <v>3403</v>
      </c>
      <c r="EF66" s="268">
        <v>0</v>
      </c>
      <c r="EG66" s="268">
        <v>563</v>
      </c>
      <c r="EH66" s="269">
        <v>5.5175000000000002E-2</v>
      </c>
      <c r="EI66" s="269">
        <v>1.4934E-3</v>
      </c>
      <c r="EJ66" s="269">
        <v>0.1019057</v>
      </c>
      <c r="EK66" s="269">
        <v>0</v>
      </c>
      <c r="EL66" s="269">
        <v>9.39995E-2</v>
      </c>
      <c r="EM66" s="269">
        <v>2.5149999999999999E-4</v>
      </c>
      <c r="EN66" s="269">
        <v>0.82426960000000005</v>
      </c>
      <c r="EO66" s="269">
        <v>2.4795000000000001E-2</v>
      </c>
      <c r="EP66" s="269">
        <v>0.33325969999999999</v>
      </c>
      <c r="EQ66" s="268">
        <v>0</v>
      </c>
      <c r="ER66" s="281">
        <v>556491</v>
      </c>
      <c r="ES66" s="281">
        <v>185456</v>
      </c>
      <c r="ET66" s="268">
        <v>157592</v>
      </c>
      <c r="EU66" s="268">
        <v>59042</v>
      </c>
      <c r="EV66" s="268">
        <v>216634</v>
      </c>
      <c r="EW66" s="268">
        <v>22886</v>
      </c>
      <c r="EX66" s="268">
        <v>2774</v>
      </c>
      <c r="EY66" s="268">
        <v>25660</v>
      </c>
      <c r="EZ66" s="268">
        <v>129579</v>
      </c>
      <c r="FA66" s="268">
        <v>30217</v>
      </c>
      <c r="FB66" s="268">
        <v>159796</v>
      </c>
      <c r="FC66" s="268">
        <v>402090</v>
      </c>
      <c r="FD66" s="271">
        <v>520385</v>
      </c>
      <c r="FE66" s="268">
        <v>2590</v>
      </c>
      <c r="FF66" s="55" t="s">
        <v>3403</v>
      </c>
      <c r="FG66" s="268">
        <v>404680</v>
      </c>
      <c r="FH66" s="281">
        <v>14228</v>
      </c>
      <c r="FI66" s="281">
        <v>126844</v>
      </c>
      <c r="FJ66" s="55" t="s">
        <v>3403</v>
      </c>
      <c r="FK66" s="268">
        <v>141072</v>
      </c>
      <c r="FL66" s="268">
        <v>169</v>
      </c>
      <c r="FM66" s="268">
        <v>10277</v>
      </c>
      <c r="FN66" s="268">
        <v>10446</v>
      </c>
      <c r="FO66" s="268">
        <v>293</v>
      </c>
      <c r="FP66" s="268">
        <v>0</v>
      </c>
      <c r="FQ66" s="268">
        <v>293</v>
      </c>
      <c r="FR66" s="55" t="s">
        <v>3403</v>
      </c>
      <c r="FS66" s="268">
        <v>10739</v>
      </c>
      <c r="FT66" s="268">
        <v>14521</v>
      </c>
      <c r="FU66" s="268">
        <v>210838</v>
      </c>
      <c r="FV66" s="268">
        <v>322901</v>
      </c>
      <c r="FW66" s="55" t="s">
        <v>3403</v>
      </c>
      <c r="FX66" s="268">
        <v>22752</v>
      </c>
      <c r="FY66" s="268">
        <v>0</v>
      </c>
      <c r="FZ66" s="268">
        <v>3</v>
      </c>
      <c r="GA66" s="268">
        <v>82017</v>
      </c>
      <c r="GB66" s="268">
        <v>24909</v>
      </c>
      <c r="GC66" s="268">
        <v>106926</v>
      </c>
      <c r="GD66" s="268">
        <v>507547</v>
      </c>
      <c r="GE66" s="268">
        <v>4</v>
      </c>
      <c r="GF66" s="268">
        <v>0.82411000000000001</v>
      </c>
      <c r="GG66" s="268">
        <v>0.10153</v>
      </c>
      <c r="GH66" s="268">
        <v>29.276620000000001</v>
      </c>
      <c r="GI66" s="268">
        <v>28.032679999999999</v>
      </c>
      <c r="GJ66" s="268">
        <v>22.994820000000001</v>
      </c>
      <c r="GK66" s="268">
        <v>885</v>
      </c>
      <c r="GL66" s="268">
        <v>22359</v>
      </c>
      <c r="GM66" s="268">
        <v>608</v>
      </c>
      <c r="GN66" s="268">
        <v>21351</v>
      </c>
      <c r="GO66" s="268">
        <v>151</v>
      </c>
      <c r="GP66" s="268">
        <v>42</v>
      </c>
      <c r="GQ66" s="268">
        <v>722</v>
      </c>
      <c r="GR66" s="268">
        <v>563</v>
      </c>
      <c r="GS66" s="268">
        <v>12</v>
      </c>
      <c r="GT66" s="268">
        <v>3</v>
      </c>
      <c r="GU66" s="268">
        <v>1493</v>
      </c>
      <c r="GV66" s="268">
        <v>2122</v>
      </c>
      <c r="GW66" s="268">
        <v>2316</v>
      </c>
      <c r="GX66" s="268">
        <v>4438</v>
      </c>
      <c r="GY66" s="268">
        <v>495</v>
      </c>
      <c r="GZ66" s="268">
        <v>2755</v>
      </c>
      <c r="HA66" s="268">
        <v>3250</v>
      </c>
      <c r="HB66" s="268">
        <v>19742</v>
      </c>
      <c r="HC66" s="268">
        <v>16280</v>
      </c>
      <c r="HD66" s="268">
        <v>36022</v>
      </c>
      <c r="HE66" s="268">
        <v>43710</v>
      </c>
      <c r="HF66" s="55" t="s">
        <v>3403</v>
      </c>
      <c r="HG66" s="55" t="s">
        <v>3403</v>
      </c>
      <c r="HH66" s="55" t="s">
        <v>3403</v>
      </c>
      <c r="HI66" s="55" t="s">
        <v>3403</v>
      </c>
      <c r="HJ66" s="55" t="s">
        <v>5026</v>
      </c>
      <c r="HK66" s="55" t="s">
        <v>5026</v>
      </c>
      <c r="HL66" s="268">
        <v>106049</v>
      </c>
      <c r="HM66" s="268">
        <v>3</v>
      </c>
      <c r="HN66" s="268">
        <v>15</v>
      </c>
      <c r="HO66" s="268">
        <v>1285</v>
      </c>
      <c r="HP66" s="268">
        <v>193</v>
      </c>
      <c r="HQ66" s="268">
        <v>735</v>
      </c>
      <c r="HR66" s="268">
        <v>9703</v>
      </c>
      <c r="HS66" s="268">
        <v>640</v>
      </c>
      <c r="HT66" s="268">
        <v>810</v>
      </c>
      <c r="HU66" s="268">
        <v>64</v>
      </c>
      <c r="HV66" s="268">
        <v>101</v>
      </c>
      <c r="HW66" s="268">
        <v>135625</v>
      </c>
      <c r="HX66" s="268">
        <v>1</v>
      </c>
      <c r="HY66" s="268">
        <v>71586</v>
      </c>
      <c r="HZ66" s="268">
        <v>11511</v>
      </c>
      <c r="IA66" s="55" t="s">
        <v>2082</v>
      </c>
      <c r="IB66" s="55" t="s">
        <v>2259</v>
      </c>
      <c r="IC66" s="55" t="s">
        <v>2367</v>
      </c>
      <c r="ID66" s="55" t="s">
        <v>3635</v>
      </c>
      <c r="IE66" s="55" t="s">
        <v>3636</v>
      </c>
      <c r="IF66" s="55" t="s">
        <v>2259</v>
      </c>
      <c r="IG66" s="55" t="s">
        <v>2367</v>
      </c>
      <c r="IH66" s="55" t="s">
        <v>3635</v>
      </c>
      <c r="II66" s="55" t="s">
        <v>3636</v>
      </c>
      <c r="IJ66" s="55" t="s">
        <v>2184</v>
      </c>
      <c r="IK66" s="55" t="s">
        <v>4900</v>
      </c>
      <c r="IL66" s="55" t="s">
        <v>4901</v>
      </c>
      <c r="IM66" s="55" t="s">
        <v>4902</v>
      </c>
      <c r="IN66" s="55" t="s">
        <v>2656</v>
      </c>
      <c r="IO66" s="268">
        <v>60706</v>
      </c>
      <c r="IP66" s="268">
        <v>42.98</v>
      </c>
      <c r="IQ66" s="55" t="s">
        <v>4903</v>
      </c>
      <c r="IR66" s="268">
        <v>16198</v>
      </c>
      <c r="IS66" s="268">
        <v>364</v>
      </c>
      <c r="IT66" s="55" t="s">
        <v>2134</v>
      </c>
      <c r="IU66" s="55" t="s">
        <v>309</v>
      </c>
      <c r="IV66" s="55" t="s">
        <v>2080</v>
      </c>
      <c r="IW66" s="55" t="s">
        <v>411</v>
      </c>
      <c r="IX66" s="268">
        <v>0</v>
      </c>
      <c r="IY66" s="55" t="s">
        <v>414</v>
      </c>
      <c r="IZ66" s="55" t="s">
        <v>2311</v>
      </c>
      <c r="JA66" s="55" t="s">
        <v>2276</v>
      </c>
      <c r="JB66" s="55" t="s">
        <v>3403</v>
      </c>
      <c r="JC66" s="270">
        <v>4.2537799999999999</v>
      </c>
      <c r="JD66" s="270">
        <v>3.2317900000000002</v>
      </c>
      <c r="JE66" s="270">
        <v>0.50344</v>
      </c>
      <c r="JF66" s="270">
        <v>22.1386</v>
      </c>
      <c r="JG66" s="270">
        <v>16.819680000000002</v>
      </c>
      <c r="JH66" s="270">
        <v>2.6201099999999999</v>
      </c>
      <c r="JI66" s="270">
        <v>4.6639900000000001</v>
      </c>
      <c r="JJ66" s="270">
        <v>3.5434399999999999</v>
      </c>
      <c r="JK66" s="270">
        <v>0.55198000000000003</v>
      </c>
      <c r="JL66" s="270">
        <v>22.321680000000001</v>
      </c>
      <c r="JM66" s="270">
        <v>16.958770000000001</v>
      </c>
      <c r="JN66" s="270">
        <v>2.6417799999999998</v>
      </c>
      <c r="JO66" s="270">
        <v>54.156759999999998</v>
      </c>
      <c r="JP66" s="270">
        <v>41.145299999999999</v>
      </c>
      <c r="JQ66" s="270">
        <v>6.4094699999999998</v>
      </c>
      <c r="JR66" s="270">
        <v>12.76417</v>
      </c>
      <c r="JS66" s="270">
        <v>9.6975099999999994</v>
      </c>
      <c r="JT66" s="270">
        <v>1.51064</v>
      </c>
      <c r="JU66" s="268">
        <v>3.9062999999999999</v>
      </c>
      <c r="JV66" s="268">
        <v>3.5627300000000002</v>
      </c>
      <c r="JW66" s="268">
        <v>5.9854500000000002</v>
      </c>
      <c r="JX66" s="268">
        <v>7.5753300000000001</v>
      </c>
      <c r="JY66" s="268">
        <v>0.74441000000000002</v>
      </c>
      <c r="JZ66" s="268">
        <v>1.3018099999999999</v>
      </c>
      <c r="KA66" s="268">
        <v>0.75056999999999996</v>
      </c>
      <c r="KB66" s="268">
        <v>0.30681999999999998</v>
      </c>
      <c r="KC66" s="268">
        <v>4.4900000000000001E-3</v>
      </c>
      <c r="KD66" s="268">
        <v>5.6899999999999997E-3</v>
      </c>
      <c r="KE66" s="268">
        <v>0.95201999999999998</v>
      </c>
      <c r="KF66" s="268">
        <v>3.1150000000000001E-2</v>
      </c>
      <c r="KG66" s="268">
        <v>0.25285999999999997</v>
      </c>
      <c r="KH66" s="268">
        <v>2466</v>
      </c>
      <c r="KI66" s="268">
        <v>9640</v>
      </c>
      <c r="KJ66" s="268">
        <v>9640</v>
      </c>
      <c r="KK66" s="268">
        <v>11806</v>
      </c>
      <c r="KL66" s="268">
        <v>46140</v>
      </c>
      <c r="KM66" s="268">
        <v>46140</v>
      </c>
      <c r="KN66" s="268">
        <v>50590</v>
      </c>
      <c r="KO66" s="268">
        <v>50590</v>
      </c>
      <c r="KP66" s="268">
        <v>1.7719499999999999</v>
      </c>
      <c r="KQ66" s="268">
        <v>12944</v>
      </c>
      <c r="KR66" s="268">
        <v>6.2233900000000002</v>
      </c>
      <c r="KS66" s="270">
        <v>1.2100900000000001</v>
      </c>
      <c r="KT66" s="270">
        <v>14.19317</v>
      </c>
      <c r="KU66" s="270">
        <v>7.4060000000000001E-2</v>
      </c>
      <c r="KV66" s="270">
        <v>1.1820299999999999</v>
      </c>
      <c r="KW66" s="270">
        <v>16.65936</v>
      </c>
      <c r="KX66" s="270">
        <v>12.624320000000001</v>
      </c>
      <c r="KY66" s="268">
        <v>2.20451</v>
      </c>
      <c r="KZ66" s="268">
        <v>0</v>
      </c>
      <c r="LA66" s="268">
        <v>3.29E-3</v>
      </c>
      <c r="LB66" s="268">
        <v>0.20721999999999999</v>
      </c>
      <c r="LC66" s="268">
        <v>5.5000000000000003E-4</v>
      </c>
      <c r="LD66" s="268">
        <v>0.10287</v>
      </c>
      <c r="LE66" s="268">
        <v>0.40205000000000002</v>
      </c>
      <c r="LF66" s="268">
        <v>4.3862100000000002</v>
      </c>
      <c r="LG66" s="268">
        <v>1.81711</v>
      </c>
      <c r="LH66" s="268">
        <v>0.22455</v>
      </c>
      <c r="LI66" s="268">
        <v>276</v>
      </c>
      <c r="LJ66" s="268">
        <v>0.73882999999999999</v>
      </c>
      <c r="LK66" s="270">
        <v>2.0256400000000001</v>
      </c>
      <c r="LL66" s="268">
        <v>72</v>
      </c>
      <c r="LM66" s="268">
        <v>162</v>
      </c>
      <c r="LN66" s="270">
        <v>16.616540000000001</v>
      </c>
      <c r="LO66" s="270">
        <v>1.9665699999999999</v>
      </c>
      <c r="LP66" s="270">
        <v>1.3960600000000001</v>
      </c>
      <c r="LQ66" s="268">
        <v>0.30176999999999998</v>
      </c>
      <c r="LR66" s="268">
        <v>7.7210000000000001E-2</v>
      </c>
      <c r="LS66" s="268">
        <v>0.29918</v>
      </c>
      <c r="LT66" s="268">
        <v>12</v>
      </c>
      <c r="LU66" s="268">
        <v>15</v>
      </c>
      <c r="LV66" s="268">
        <v>1.09643</v>
      </c>
      <c r="LW66" s="268">
        <v>10701</v>
      </c>
      <c r="LX66" s="268">
        <v>31.333929999999999</v>
      </c>
      <c r="LY66" s="268">
        <v>9760</v>
      </c>
      <c r="LZ66" s="268">
        <v>6.54704</v>
      </c>
      <c r="MA66" s="268">
        <v>34.355539999999998</v>
      </c>
      <c r="MB66" s="268">
        <v>0.20893999999999999</v>
      </c>
      <c r="MC66" s="268">
        <v>2039</v>
      </c>
      <c r="MD66" s="268">
        <v>0.56435000000000002</v>
      </c>
      <c r="ME66" s="270">
        <v>0.55198000000000003</v>
      </c>
      <c r="MF66" s="268">
        <v>0.61877000000000004</v>
      </c>
      <c r="MG66" s="268">
        <v>11.37021</v>
      </c>
      <c r="MH66" s="268">
        <v>5.2044499999999996</v>
      </c>
      <c r="MI66" s="270">
        <v>4.6639900000000001</v>
      </c>
      <c r="MJ66" s="268">
        <v>31.15</v>
      </c>
      <c r="MK66" s="270">
        <v>41834</v>
      </c>
      <c r="ML66" s="270">
        <v>32630</v>
      </c>
      <c r="MM66" s="268">
        <v>7.7249999999999999E-2</v>
      </c>
      <c r="MN66" s="268">
        <v>0.40538000000000002</v>
      </c>
      <c r="MO66" s="268">
        <v>8.4699999999999998E-2</v>
      </c>
      <c r="MP66" s="268">
        <v>1.9769999999999999E-2</v>
      </c>
      <c r="MQ66" s="268">
        <v>0.10373</v>
      </c>
      <c r="MR66" s="268">
        <v>2.1669999999999998E-2</v>
      </c>
      <c r="MS66" s="269">
        <v>1</v>
      </c>
      <c r="MT66" s="269">
        <v>0.25587349999999998</v>
      </c>
      <c r="MU66" s="269">
        <v>0.74412650000000002</v>
      </c>
      <c r="MV66" s="269">
        <v>0.22000310000000001</v>
      </c>
      <c r="MW66" s="269">
        <v>0.77999689999999999</v>
      </c>
      <c r="MX66" s="269">
        <v>0.11835030000000001</v>
      </c>
      <c r="MY66" s="269">
        <v>2.40754E-2</v>
      </c>
      <c r="MZ66" s="269">
        <v>0.16714609999999999</v>
      </c>
      <c r="NA66" s="269">
        <v>1.02586E-2</v>
      </c>
      <c r="NB66" s="269">
        <v>0.12190520000000001</v>
      </c>
      <c r="NC66" s="269">
        <v>8.4016400000000005E-2</v>
      </c>
      <c r="ND66" s="269">
        <v>0.59259830000000002</v>
      </c>
      <c r="NE66" s="269">
        <v>0.75974450000000004</v>
      </c>
      <c r="NF66" s="269">
        <v>4.4457000000000003E-3</v>
      </c>
      <c r="NG66" s="269">
        <v>0.8519639</v>
      </c>
      <c r="NH66" s="269">
        <v>7.0952899999999999E-2</v>
      </c>
      <c r="NI66" s="269">
        <v>7.2637499999999994E-2</v>
      </c>
      <c r="NJ66" s="270">
        <v>9203</v>
      </c>
      <c r="NK66" s="268">
        <v>4.7467100000000002</v>
      </c>
      <c r="NL66" s="268">
        <v>12950</v>
      </c>
      <c r="NM66" s="268">
        <v>12950</v>
      </c>
      <c r="NN66" s="268">
        <v>3313</v>
      </c>
      <c r="NO66" s="269">
        <v>0.70989579999999997</v>
      </c>
      <c r="NP66" s="269">
        <v>0.20342450000000001</v>
      </c>
      <c r="NQ66" s="269">
        <v>8.6679699999999998E-2</v>
      </c>
      <c r="NR66" s="268">
        <v>0.3967</v>
      </c>
      <c r="NS66" s="268">
        <v>1.40646</v>
      </c>
      <c r="NT66" s="268">
        <v>0.30942999999999998</v>
      </c>
      <c r="NU66" s="268">
        <v>9</v>
      </c>
      <c r="NV66" s="268">
        <v>2.7980800000000001</v>
      </c>
      <c r="NW66" s="268">
        <v>22</v>
      </c>
      <c r="NX66" s="268">
        <v>1.9863500000000001</v>
      </c>
      <c r="NY66" s="268">
        <v>0.23508000000000001</v>
      </c>
      <c r="NZ66" s="268">
        <v>0.23447999999999999</v>
      </c>
    </row>
    <row r="67" spans="1:390" ht="15" x14ac:dyDescent="0.25">
      <c r="A67" s="3" t="s">
        <v>2856</v>
      </c>
      <c r="B67" s="55" t="s">
        <v>4904</v>
      </c>
      <c r="C67" s="55" t="s">
        <v>4524</v>
      </c>
      <c r="D67" s="55" t="s">
        <v>4525</v>
      </c>
      <c r="E67" s="55" t="s">
        <v>3414</v>
      </c>
      <c r="F67" s="55" t="s">
        <v>4524</v>
      </c>
      <c r="G67" s="55" t="s">
        <v>2083</v>
      </c>
      <c r="H67" s="55" t="s">
        <v>474</v>
      </c>
      <c r="I67" s="55" t="s">
        <v>491</v>
      </c>
      <c r="J67" s="55" t="s">
        <v>496</v>
      </c>
      <c r="K67" s="55" t="s">
        <v>501</v>
      </c>
      <c r="L67" s="55" t="s">
        <v>4527</v>
      </c>
      <c r="M67" s="55" t="s">
        <v>509</v>
      </c>
      <c r="N67" s="55" t="s">
        <v>2303</v>
      </c>
      <c r="O67" s="268">
        <v>15691</v>
      </c>
      <c r="P67" s="55" t="s">
        <v>512</v>
      </c>
      <c r="Q67" s="268">
        <v>84</v>
      </c>
      <c r="R67" s="268">
        <v>21</v>
      </c>
      <c r="S67" s="268">
        <v>940</v>
      </c>
      <c r="T67" s="268">
        <v>3667</v>
      </c>
      <c r="U67" s="268">
        <v>9</v>
      </c>
      <c r="V67" s="268">
        <v>1</v>
      </c>
      <c r="W67" s="268">
        <v>18</v>
      </c>
      <c r="X67" s="268">
        <v>782</v>
      </c>
      <c r="Y67" s="55" t="s">
        <v>2260</v>
      </c>
      <c r="Z67" s="55" t="s">
        <v>2292</v>
      </c>
      <c r="AA67" s="55" t="s">
        <v>3638</v>
      </c>
      <c r="AB67" s="55" t="s">
        <v>3639</v>
      </c>
      <c r="AC67" s="55" t="s">
        <v>2260</v>
      </c>
      <c r="AD67" s="55" t="s">
        <v>2292</v>
      </c>
      <c r="AE67" s="55" t="s">
        <v>3638</v>
      </c>
      <c r="AF67" s="55" t="s">
        <v>3639</v>
      </c>
      <c r="AG67" s="55" t="s">
        <v>2085</v>
      </c>
      <c r="AH67" s="268">
        <v>1</v>
      </c>
      <c r="AI67" s="55" t="s">
        <v>2929</v>
      </c>
      <c r="AJ67" s="55" t="s">
        <v>2167</v>
      </c>
      <c r="AK67" s="55" t="s">
        <v>2433</v>
      </c>
      <c r="AL67" s="55" t="s">
        <v>2509</v>
      </c>
      <c r="AM67" s="55" t="s">
        <v>2586</v>
      </c>
      <c r="AN67" s="55" t="s">
        <v>2657</v>
      </c>
      <c r="AO67" s="55" t="s">
        <v>2433</v>
      </c>
      <c r="AP67" s="55" t="s">
        <v>2705</v>
      </c>
      <c r="AQ67" s="55" t="s">
        <v>2509</v>
      </c>
      <c r="AR67" s="55" t="s">
        <v>3403</v>
      </c>
      <c r="AS67" s="55" t="s">
        <v>2657</v>
      </c>
      <c r="AT67" s="55" t="s">
        <v>3640</v>
      </c>
      <c r="AU67" s="55" t="s">
        <v>4529</v>
      </c>
      <c r="AV67" s="55" t="s">
        <v>4529</v>
      </c>
      <c r="AW67" s="55" t="s">
        <v>4529</v>
      </c>
      <c r="AX67" s="55" t="s">
        <v>4530</v>
      </c>
      <c r="AY67" s="55" t="s">
        <v>4531</v>
      </c>
      <c r="AZ67" s="55" t="s">
        <v>554</v>
      </c>
      <c r="BA67" s="55" t="s">
        <v>554</v>
      </c>
      <c r="BB67" s="268">
        <v>1</v>
      </c>
      <c r="BC67" s="268">
        <v>0</v>
      </c>
      <c r="BD67" s="268">
        <v>0</v>
      </c>
      <c r="BE67" s="268">
        <v>0</v>
      </c>
      <c r="BF67" s="268">
        <v>1</v>
      </c>
      <c r="BG67" s="55" t="s">
        <v>3403</v>
      </c>
      <c r="BH67" s="268">
        <v>2314</v>
      </c>
      <c r="BI67" s="268">
        <v>1</v>
      </c>
      <c r="BJ67" s="268">
        <v>0</v>
      </c>
      <c r="BK67" s="268">
        <v>1</v>
      </c>
      <c r="BL67" s="268">
        <v>3.94</v>
      </c>
      <c r="BM67" s="268">
        <v>4.9400000000000004</v>
      </c>
      <c r="BN67" s="269">
        <v>0.2024291</v>
      </c>
      <c r="BO67" s="270">
        <v>44734</v>
      </c>
      <c r="BP67" s="55" t="s">
        <v>3403</v>
      </c>
      <c r="BQ67" s="55" t="s">
        <v>3407</v>
      </c>
      <c r="BR67" s="270">
        <v>42159</v>
      </c>
      <c r="BS67" s="270">
        <v>7.25</v>
      </c>
      <c r="BT67" s="270">
        <v>14.18</v>
      </c>
      <c r="BU67" s="55" t="s">
        <v>3403</v>
      </c>
      <c r="BV67" s="270">
        <v>246232</v>
      </c>
      <c r="BW67" s="270">
        <v>225900</v>
      </c>
      <c r="BX67" s="270">
        <v>0</v>
      </c>
      <c r="BY67" s="270">
        <v>225900</v>
      </c>
      <c r="BZ67" s="270">
        <v>13340</v>
      </c>
      <c r="CA67" s="270">
        <v>0</v>
      </c>
      <c r="CB67" s="270">
        <v>13340</v>
      </c>
      <c r="CC67" s="270">
        <v>5392</v>
      </c>
      <c r="CD67" s="270">
        <v>0</v>
      </c>
      <c r="CE67" s="270">
        <v>5392</v>
      </c>
      <c r="CF67" s="270">
        <v>1600</v>
      </c>
      <c r="CG67" s="272">
        <v>0</v>
      </c>
      <c r="CH67" s="270">
        <v>135372</v>
      </c>
      <c r="CI67" s="270">
        <v>35741</v>
      </c>
      <c r="CJ67" s="270">
        <v>171113</v>
      </c>
      <c r="CK67" s="270">
        <v>17021</v>
      </c>
      <c r="CL67" s="270">
        <v>0</v>
      </c>
      <c r="CM67" s="270">
        <v>7509</v>
      </c>
      <c r="CN67" s="270">
        <v>24530</v>
      </c>
      <c r="CO67" s="270">
        <v>50589</v>
      </c>
      <c r="CP67" s="270">
        <v>246232</v>
      </c>
      <c r="CQ67" s="279">
        <v>0</v>
      </c>
      <c r="CR67" s="270">
        <v>0</v>
      </c>
      <c r="CS67" s="270">
        <v>0</v>
      </c>
      <c r="CT67" s="270">
        <v>0</v>
      </c>
      <c r="CU67" s="270">
        <v>0</v>
      </c>
      <c r="CV67" s="270">
        <v>0</v>
      </c>
      <c r="CW67" s="270">
        <v>0</v>
      </c>
      <c r="CX67" s="288">
        <v>70834</v>
      </c>
      <c r="CY67" s="44">
        <v>10631</v>
      </c>
      <c r="CZ67" s="44">
        <v>8765</v>
      </c>
      <c r="DA67" s="44">
        <v>19396</v>
      </c>
      <c r="DB67" s="44">
        <v>8242</v>
      </c>
      <c r="DC67" s="44">
        <v>4058</v>
      </c>
      <c r="DD67" s="44">
        <v>12300</v>
      </c>
      <c r="DE67" s="44">
        <v>2360</v>
      </c>
      <c r="DF67" s="44">
        <v>628</v>
      </c>
      <c r="DG67" s="44">
        <v>2988</v>
      </c>
      <c r="DH67" s="44">
        <v>34684</v>
      </c>
      <c r="DI67" s="55" t="s">
        <v>3403</v>
      </c>
      <c r="DJ67" s="268">
        <v>34684</v>
      </c>
      <c r="DK67" s="268">
        <v>0</v>
      </c>
      <c r="DL67" s="268">
        <v>36</v>
      </c>
      <c r="DM67" s="268">
        <v>1792</v>
      </c>
      <c r="DN67" s="268">
        <v>3552</v>
      </c>
      <c r="DO67" s="268">
        <v>5</v>
      </c>
      <c r="DP67" s="268">
        <v>0</v>
      </c>
      <c r="DQ67" s="268">
        <v>67</v>
      </c>
      <c r="DR67" s="268">
        <v>67</v>
      </c>
      <c r="DS67" s="268">
        <v>0</v>
      </c>
      <c r="DT67" s="268">
        <v>28215</v>
      </c>
      <c r="DU67" s="55" t="s">
        <v>3403</v>
      </c>
      <c r="DV67" s="55" t="s">
        <v>3403</v>
      </c>
      <c r="DW67" s="268">
        <v>0</v>
      </c>
      <c r="DX67" s="268">
        <v>28215</v>
      </c>
      <c r="DY67" s="268">
        <v>1920</v>
      </c>
      <c r="DZ67" s="55" t="s">
        <v>3403</v>
      </c>
      <c r="EA67" s="55" t="s">
        <v>3403</v>
      </c>
      <c r="EB67" s="268">
        <v>0</v>
      </c>
      <c r="EC67" s="268">
        <v>1920</v>
      </c>
      <c r="ED67" s="268">
        <v>563</v>
      </c>
      <c r="EE67" s="55" t="s">
        <v>3403</v>
      </c>
      <c r="EF67" s="268">
        <v>0</v>
      </c>
      <c r="EG67" s="268">
        <v>563</v>
      </c>
      <c r="EH67" s="269">
        <v>5.8093600000000002E-2</v>
      </c>
      <c r="EI67" s="269">
        <v>5.0819999999999999E-4</v>
      </c>
      <c r="EJ67" s="269">
        <v>0.43337949999999997</v>
      </c>
      <c r="EK67" s="269">
        <v>0</v>
      </c>
      <c r="EL67" s="269">
        <v>0.3983257</v>
      </c>
      <c r="EM67" s="269">
        <v>9.4589999999999995E-4</v>
      </c>
      <c r="EN67" s="269">
        <v>0.48965189999999997</v>
      </c>
      <c r="EO67" s="269">
        <v>5.2404199999999998E-2</v>
      </c>
      <c r="EP67" s="269">
        <v>0.33630860000000001</v>
      </c>
      <c r="EQ67" s="268">
        <v>6</v>
      </c>
      <c r="ER67" s="281">
        <v>41789</v>
      </c>
      <c r="ES67" s="281">
        <v>14054</v>
      </c>
      <c r="ET67" s="268">
        <v>17880</v>
      </c>
      <c r="EU67" s="268">
        <v>2637</v>
      </c>
      <c r="EV67" s="268">
        <v>20517</v>
      </c>
      <c r="EW67" s="268">
        <v>1955</v>
      </c>
      <c r="EX67" s="268">
        <v>174</v>
      </c>
      <c r="EY67" s="268">
        <v>2129</v>
      </c>
      <c r="EZ67" s="268">
        <v>10141</v>
      </c>
      <c r="FA67" s="268">
        <v>1784</v>
      </c>
      <c r="FB67" s="268">
        <v>11925</v>
      </c>
      <c r="FC67" s="268">
        <v>34571</v>
      </c>
      <c r="FD67" s="271">
        <v>39453</v>
      </c>
      <c r="FE67" s="268">
        <v>642</v>
      </c>
      <c r="FF67" s="55" t="s">
        <v>3403</v>
      </c>
      <c r="FG67" s="268">
        <v>35213</v>
      </c>
      <c r="FH67" s="281">
        <v>1790</v>
      </c>
      <c r="FI67" s="281">
        <v>4576</v>
      </c>
      <c r="FJ67" s="55" t="s">
        <v>3403</v>
      </c>
      <c r="FK67" s="268">
        <v>6366</v>
      </c>
      <c r="FL67" s="268">
        <v>25</v>
      </c>
      <c r="FM67" s="268">
        <v>0</v>
      </c>
      <c r="FN67" s="268">
        <v>25</v>
      </c>
      <c r="FO67" s="268">
        <v>3</v>
      </c>
      <c r="FP67" s="268">
        <v>0</v>
      </c>
      <c r="FQ67" s="268">
        <v>3</v>
      </c>
      <c r="FR67" s="55" t="s">
        <v>3403</v>
      </c>
      <c r="FS67" s="268">
        <v>28</v>
      </c>
      <c r="FT67" s="268">
        <v>1793</v>
      </c>
      <c r="FU67" s="268">
        <v>41789</v>
      </c>
      <c r="FV67" s="55" t="s">
        <v>3403</v>
      </c>
      <c r="FW67" s="55" t="s">
        <v>3403</v>
      </c>
      <c r="FX67" s="55" t="s">
        <v>3403</v>
      </c>
      <c r="FY67" s="55" t="s">
        <v>3403</v>
      </c>
      <c r="FZ67" s="268">
        <v>3</v>
      </c>
      <c r="GA67" s="268">
        <v>12080</v>
      </c>
      <c r="GB67" s="268">
        <v>1636</v>
      </c>
      <c r="GC67" s="268">
        <v>13716</v>
      </c>
      <c r="GD67" s="268">
        <v>31865</v>
      </c>
      <c r="GE67" s="268">
        <v>3</v>
      </c>
      <c r="GF67" s="268">
        <v>0.62075999999999998</v>
      </c>
      <c r="GG67" s="268">
        <v>0.23261000000000001</v>
      </c>
      <c r="GH67" s="268">
        <v>20.165469999999999</v>
      </c>
      <c r="GI67" s="268">
        <v>25.97015</v>
      </c>
      <c r="GJ67" s="268">
        <v>14.81818</v>
      </c>
      <c r="GK67" s="268">
        <v>139</v>
      </c>
      <c r="GL67" s="268">
        <v>2803</v>
      </c>
      <c r="GM67" s="268">
        <v>0</v>
      </c>
      <c r="GN67" s="268">
        <v>0</v>
      </c>
      <c r="GO67" s="268">
        <v>44</v>
      </c>
      <c r="GP67" s="268">
        <v>0</v>
      </c>
      <c r="GQ67" s="268">
        <v>67</v>
      </c>
      <c r="GR67" s="268">
        <v>0</v>
      </c>
      <c r="GS67" s="268">
        <v>28</v>
      </c>
      <c r="GT67" s="268">
        <v>0</v>
      </c>
      <c r="GU67" s="268">
        <v>139</v>
      </c>
      <c r="GV67" s="268">
        <v>652</v>
      </c>
      <c r="GW67" s="268">
        <v>0</v>
      </c>
      <c r="GX67" s="268">
        <v>652</v>
      </c>
      <c r="GY67" s="268">
        <v>411</v>
      </c>
      <c r="GZ67" s="268">
        <v>0</v>
      </c>
      <c r="HA67" s="268">
        <v>411</v>
      </c>
      <c r="HB67" s="268">
        <v>1740</v>
      </c>
      <c r="HC67" s="268">
        <v>0</v>
      </c>
      <c r="HD67" s="268">
        <v>1740</v>
      </c>
      <c r="HE67" s="268">
        <v>2803</v>
      </c>
      <c r="HF67" s="55" t="s">
        <v>3403</v>
      </c>
      <c r="HG67" s="55" t="s">
        <v>3403</v>
      </c>
      <c r="HH67" s="55" t="s">
        <v>3403</v>
      </c>
      <c r="HI67" s="55" t="s">
        <v>3403</v>
      </c>
      <c r="HJ67" s="55" t="s">
        <v>5026</v>
      </c>
      <c r="HK67" s="55" t="s">
        <v>5026</v>
      </c>
      <c r="HL67" s="268">
        <v>7730</v>
      </c>
      <c r="HM67" s="268">
        <v>1</v>
      </c>
      <c r="HN67" s="268">
        <v>28</v>
      </c>
      <c r="HO67" s="268">
        <v>67</v>
      </c>
      <c r="HP67" s="268">
        <v>44</v>
      </c>
      <c r="HQ67" s="268">
        <v>17</v>
      </c>
      <c r="HR67" s="268">
        <v>506</v>
      </c>
      <c r="HS67" s="268">
        <v>34</v>
      </c>
      <c r="HT67" s="268">
        <v>108</v>
      </c>
      <c r="HU67" s="268">
        <v>8</v>
      </c>
      <c r="HV67" s="268">
        <v>13</v>
      </c>
      <c r="HW67" s="268">
        <v>7284</v>
      </c>
      <c r="HX67" s="268">
        <v>1</v>
      </c>
      <c r="HY67" s="55" t="s">
        <v>3403</v>
      </c>
      <c r="HZ67" s="55" t="s">
        <v>3403</v>
      </c>
      <c r="IA67" s="55" t="s">
        <v>2085</v>
      </c>
      <c r="IB67" s="55" t="s">
        <v>2260</v>
      </c>
      <c r="IC67" s="55" t="s">
        <v>2292</v>
      </c>
      <c r="ID67" s="55" t="s">
        <v>3638</v>
      </c>
      <c r="IE67" s="55" t="s">
        <v>3639</v>
      </c>
      <c r="IF67" s="55" t="s">
        <v>2260</v>
      </c>
      <c r="IG67" s="55" t="s">
        <v>2292</v>
      </c>
      <c r="IH67" s="55" t="s">
        <v>3638</v>
      </c>
      <c r="II67" s="55" t="s">
        <v>3639</v>
      </c>
      <c r="IJ67" s="55" t="s">
        <v>2167</v>
      </c>
      <c r="IK67" s="55" t="s">
        <v>4905</v>
      </c>
      <c r="IL67" s="55" t="s">
        <v>3403</v>
      </c>
      <c r="IM67" s="55" t="s">
        <v>2433</v>
      </c>
      <c r="IN67" s="55" t="s">
        <v>2657</v>
      </c>
      <c r="IO67" s="268">
        <v>7550</v>
      </c>
      <c r="IP67" s="268">
        <v>4.9400000000000004</v>
      </c>
      <c r="IQ67" s="55" t="s">
        <v>1792</v>
      </c>
      <c r="IR67" s="268">
        <v>2314</v>
      </c>
      <c r="IS67" s="268">
        <v>52</v>
      </c>
      <c r="IT67" s="55" t="s">
        <v>2134</v>
      </c>
      <c r="IU67" s="55" t="s">
        <v>316</v>
      </c>
      <c r="IV67" s="55" t="s">
        <v>2083</v>
      </c>
      <c r="IW67" s="55" t="s">
        <v>411</v>
      </c>
      <c r="IX67" s="268">
        <v>0</v>
      </c>
      <c r="IY67" s="55" t="s">
        <v>416</v>
      </c>
      <c r="IZ67" s="55" t="s">
        <v>1905</v>
      </c>
      <c r="JA67" s="55" t="s">
        <v>2276</v>
      </c>
      <c r="JB67" s="55" t="s">
        <v>503</v>
      </c>
      <c r="JC67" s="270">
        <v>5.8922699999999999</v>
      </c>
      <c r="JD67" s="270">
        <v>4.0946899999999999</v>
      </c>
      <c r="JE67" s="270">
        <v>0.58699999999999997</v>
      </c>
      <c r="JF67" s="270">
        <v>17.952169999999999</v>
      </c>
      <c r="JG67" s="270">
        <v>12.475429999999999</v>
      </c>
      <c r="JH67" s="270">
        <v>1.7884199999999999</v>
      </c>
      <c r="JI67" s="270">
        <v>7.7273500000000004</v>
      </c>
      <c r="JJ67" s="270">
        <v>5.3699399999999997</v>
      </c>
      <c r="JK67" s="270">
        <v>0.76980999999999999</v>
      </c>
      <c r="JL67" s="270">
        <v>31.85408</v>
      </c>
      <c r="JM67" s="270">
        <v>22.136220000000002</v>
      </c>
      <c r="JN67" s="270">
        <v>3.1733500000000001</v>
      </c>
      <c r="JO67" s="270">
        <v>87.845879999999994</v>
      </c>
      <c r="JP67" s="270">
        <v>61.046379999999999</v>
      </c>
      <c r="JQ67" s="270">
        <v>8.7513400000000008</v>
      </c>
      <c r="JR67" s="270">
        <v>17.520420000000001</v>
      </c>
      <c r="JS67" s="270">
        <v>12.17539</v>
      </c>
      <c r="JT67" s="270">
        <v>1.7454099999999999</v>
      </c>
      <c r="JU67" s="268">
        <v>2.6632500000000001</v>
      </c>
      <c r="JV67" s="268">
        <v>2.03078</v>
      </c>
      <c r="JW67" s="268">
        <v>2.4788600000000001</v>
      </c>
      <c r="JX67" s="268">
        <v>7.8740199999999998</v>
      </c>
      <c r="JY67" s="268">
        <v>0.49264000000000002</v>
      </c>
      <c r="JZ67" s="268">
        <v>0.89566999999999997</v>
      </c>
      <c r="KA67" s="268">
        <v>0.87412999999999996</v>
      </c>
      <c r="KB67" s="268">
        <v>0.17863999999999999</v>
      </c>
      <c r="KC67" s="268">
        <v>2.1700000000000001E-3</v>
      </c>
      <c r="KD67" s="268">
        <v>6.8799999999999998E-3</v>
      </c>
      <c r="KE67" s="268">
        <v>0.46422000000000002</v>
      </c>
      <c r="KF67" s="268">
        <v>4.1549999999999997E-2</v>
      </c>
      <c r="KG67" s="268">
        <v>0.11089</v>
      </c>
      <c r="KH67" s="268">
        <v>1564</v>
      </c>
      <c r="KI67" s="268">
        <v>7730</v>
      </c>
      <c r="KJ67" s="268">
        <v>7730</v>
      </c>
      <c r="KK67" s="268">
        <v>6450</v>
      </c>
      <c r="KL67" s="268">
        <v>31865</v>
      </c>
      <c r="KM67" s="268">
        <v>31865</v>
      </c>
      <c r="KN67" s="268">
        <v>41789</v>
      </c>
      <c r="KO67" s="268">
        <v>41789</v>
      </c>
      <c r="KP67" s="268">
        <v>0.58996000000000004</v>
      </c>
      <c r="KQ67" s="268">
        <v>8459</v>
      </c>
      <c r="KR67" s="268">
        <v>4.06698</v>
      </c>
      <c r="KS67" s="270">
        <v>0.85016999999999998</v>
      </c>
      <c r="KT67" s="270">
        <v>14.396789999999999</v>
      </c>
      <c r="KU67" s="270">
        <v>0.34364</v>
      </c>
      <c r="KV67" s="270">
        <v>0.10197000000000001</v>
      </c>
      <c r="KW67" s="270">
        <v>15.69256</v>
      </c>
      <c r="KX67" s="270">
        <v>10.90517</v>
      </c>
      <c r="KY67" s="268">
        <v>4.51431</v>
      </c>
      <c r="KZ67" s="268">
        <v>0</v>
      </c>
      <c r="LA67" s="268">
        <v>2.2899999999999999E-3</v>
      </c>
      <c r="LB67" s="268">
        <v>1.79816</v>
      </c>
      <c r="LC67" s="268">
        <v>4.2700000000000004E-3</v>
      </c>
      <c r="LD67" s="268">
        <v>7.2910000000000003E-2</v>
      </c>
      <c r="LE67" s="268">
        <v>0.36015999999999998</v>
      </c>
      <c r="LF67" s="268">
        <v>2.6246700000000001</v>
      </c>
      <c r="LG67" s="268">
        <v>2.2104400000000002</v>
      </c>
      <c r="LH67" s="268">
        <v>0.25109999999999999</v>
      </c>
      <c r="LI67" s="268">
        <v>2057</v>
      </c>
      <c r="LJ67" s="268">
        <v>4.8848099999999999</v>
      </c>
      <c r="LK67" s="270">
        <v>3.2240799999999998</v>
      </c>
      <c r="LL67" s="268">
        <v>270</v>
      </c>
      <c r="LM67" s="268">
        <v>300</v>
      </c>
      <c r="LN67" s="270">
        <v>15.69256</v>
      </c>
      <c r="LO67" s="270">
        <v>1.56332</v>
      </c>
      <c r="LP67" s="270">
        <v>1.0847599999999999</v>
      </c>
      <c r="LQ67" s="268">
        <v>0.31483</v>
      </c>
      <c r="LR67" s="268">
        <v>6.3729999999999995E-2</v>
      </c>
      <c r="LS67" s="268">
        <v>0.28726000000000002</v>
      </c>
      <c r="LT67" s="268">
        <v>0</v>
      </c>
      <c r="LU67" s="268">
        <v>2</v>
      </c>
      <c r="LV67" s="268">
        <v>1.3114399999999999</v>
      </c>
      <c r="LW67" s="268">
        <v>803</v>
      </c>
      <c r="LX67" s="268">
        <v>13.770530000000001</v>
      </c>
      <c r="LY67" s="268">
        <v>612</v>
      </c>
      <c r="LZ67" s="268">
        <v>3.3405399999999998</v>
      </c>
      <c r="MA67" s="268">
        <v>18.059200000000001</v>
      </c>
      <c r="MB67" s="268">
        <v>0.24259</v>
      </c>
      <c r="MC67" s="268">
        <v>148</v>
      </c>
      <c r="MD67" s="268">
        <v>1.6950400000000001</v>
      </c>
      <c r="ME67" s="270">
        <v>0.76980999999999999</v>
      </c>
      <c r="MF67" s="268">
        <v>2.2229399999999999</v>
      </c>
      <c r="MG67" s="268">
        <v>14.747310000000001</v>
      </c>
      <c r="MH67" s="268">
        <v>3.0467300000000002</v>
      </c>
      <c r="MI67" s="270">
        <v>7.7273500000000004</v>
      </c>
      <c r="MJ67" s="268">
        <v>44.5</v>
      </c>
      <c r="MK67" s="270">
        <v>34638</v>
      </c>
      <c r="ML67" s="270">
        <v>27403</v>
      </c>
      <c r="MM67" s="268">
        <v>0.11821</v>
      </c>
      <c r="MN67" s="268">
        <v>0.63907000000000003</v>
      </c>
      <c r="MO67" s="268">
        <v>0.15503</v>
      </c>
      <c r="MP67" s="268">
        <v>2.393E-2</v>
      </c>
      <c r="MQ67" s="268">
        <v>0.12937000000000001</v>
      </c>
      <c r="MR67" s="268">
        <v>3.1379999999999998E-2</v>
      </c>
      <c r="MS67" s="269">
        <v>1</v>
      </c>
      <c r="MT67" s="269">
        <v>0.2024291</v>
      </c>
      <c r="MU67" s="269">
        <v>0.79757089999999997</v>
      </c>
      <c r="MV67" s="269">
        <v>0.2088737</v>
      </c>
      <c r="MW67" s="269">
        <v>0.79112629999999995</v>
      </c>
      <c r="MX67" s="269">
        <v>9.9621500000000002E-2</v>
      </c>
      <c r="MY67" s="269">
        <v>0</v>
      </c>
      <c r="MZ67" s="269">
        <v>0.14515169999999999</v>
      </c>
      <c r="NA67" s="269">
        <v>3.0495600000000001E-2</v>
      </c>
      <c r="NB67" s="269">
        <v>0.20545260000000001</v>
      </c>
      <c r="NC67" s="269">
        <v>6.9125900000000004E-2</v>
      </c>
      <c r="ND67" s="269">
        <v>0.54977419999999999</v>
      </c>
      <c r="NE67" s="269">
        <v>0.69492589999999999</v>
      </c>
      <c r="NF67" s="269">
        <v>2.1898000000000001E-2</v>
      </c>
      <c r="NG67" s="269">
        <v>0.91742749999999995</v>
      </c>
      <c r="NH67" s="269">
        <v>6.4979E-3</v>
      </c>
      <c r="NI67" s="269">
        <v>5.4176500000000002E-2</v>
      </c>
      <c r="NJ67" s="270">
        <v>7235</v>
      </c>
      <c r="NK67" s="268">
        <v>2.3231999999999999</v>
      </c>
      <c r="NL67" s="268">
        <v>15691</v>
      </c>
      <c r="NM67" s="268">
        <v>15691</v>
      </c>
      <c r="NN67" s="268">
        <v>3176</v>
      </c>
      <c r="NO67" s="269">
        <v>0.69388499999999997</v>
      </c>
      <c r="NP67" s="269">
        <v>0</v>
      </c>
      <c r="NQ67" s="269">
        <v>0.30611500000000003</v>
      </c>
      <c r="NR67" s="268">
        <v>0.30869999999999997</v>
      </c>
      <c r="NS67" s="268">
        <v>1.1692199999999999</v>
      </c>
      <c r="NT67" s="268">
        <v>0.24421999999999999</v>
      </c>
      <c r="NU67" s="268">
        <v>0</v>
      </c>
      <c r="NV67" s="268">
        <v>2.4551400000000001</v>
      </c>
      <c r="NW67" s="268">
        <v>5</v>
      </c>
      <c r="NX67" s="268">
        <v>1.7035899999999999</v>
      </c>
      <c r="NY67" s="268">
        <v>0.16971</v>
      </c>
      <c r="NZ67" s="268">
        <v>0.16971</v>
      </c>
    </row>
    <row r="68" spans="1:390" ht="15" x14ac:dyDescent="0.25">
      <c r="A68" s="3" t="s">
        <v>2857</v>
      </c>
      <c r="B68" s="55" t="s">
        <v>4906</v>
      </c>
      <c r="C68" s="55" t="s">
        <v>4524</v>
      </c>
      <c r="D68" s="55" t="s">
        <v>4525</v>
      </c>
      <c r="E68" s="55" t="s">
        <v>3414</v>
      </c>
      <c r="F68" s="55" t="s">
        <v>4524</v>
      </c>
      <c r="G68" s="55" t="s">
        <v>2086</v>
      </c>
      <c r="H68" s="55" t="s">
        <v>475</v>
      </c>
      <c r="I68" s="55" t="s">
        <v>416</v>
      </c>
      <c r="J68" s="55" t="s">
        <v>415</v>
      </c>
      <c r="K68" s="55" t="s">
        <v>499</v>
      </c>
      <c r="L68" s="55" t="s">
        <v>4527</v>
      </c>
      <c r="M68" s="55" t="s">
        <v>505</v>
      </c>
      <c r="N68" s="55" t="s">
        <v>2303</v>
      </c>
      <c r="O68" s="268">
        <v>134822</v>
      </c>
      <c r="P68" s="55" t="s">
        <v>503</v>
      </c>
      <c r="Q68" s="268">
        <v>583</v>
      </c>
      <c r="R68" s="268">
        <v>85</v>
      </c>
      <c r="S68" s="268">
        <v>2842</v>
      </c>
      <c r="T68" s="268">
        <v>14493</v>
      </c>
      <c r="U68" s="268">
        <v>113</v>
      </c>
      <c r="V68" s="268">
        <v>19</v>
      </c>
      <c r="W68" s="268">
        <v>320</v>
      </c>
      <c r="X68" s="268">
        <v>2950</v>
      </c>
      <c r="Y68" s="55" t="s">
        <v>2261</v>
      </c>
      <c r="Z68" s="55" t="s">
        <v>2293</v>
      </c>
      <c r="AA68" s="55" t="s">
        <v>3641</v>
      </c>
      <c r="AB68" s="55" t="s">
        <v>2310</v>
      </c>
      <c r="AC68" s="55" t="s">
        <v>2327</v>
      </c>
      <c r="AD68" s="55" t="s">
        <v>2293</v>
      </c>
      <c r="AE68" s="55" t="s">
        <v>3642</v>
      </c>
      <c r="AF68" s="55" t="s">
        <v>2310</v>
      </c>
      <c r="AG68" s="55" t="s">
        <v>2088</v>
      </c>
      <c r="AH68" s="268">
        <v>1</v>
      </c>
      <c r="AI68" s="55" t="s">
        <v>2135</v>
      </c>
      <c r="AJ68" s="55" t="s">
        <v>2185</v>
      </c>
      <c r="AK68" s="55" t="s">
        <v>2434</v>
      </c>
      <c r="AL68" s="55" t="s">
        <v>2510</v>
      </c>
      <c r="AM68" s="55" t="s">
        <v>2587</v>
      </c>
      <c r="AN68" s="55" t="s">
        <v>2658</v>
      </c>
      <c r="AO68" s="55" t="s">
        <v>2434</v>
      </c>
      <c r="AP68" s="55" t="s">
        <v>2694</v>
      </c>
      <c r="AQ68" s="55" t="s">
        <v>4907</v>
      </c>
      <c r="AR68" s="55" t="s">
        <v>2587</v>
      </c>
      <c r="AS68" s="55" t="s">
        <v>2658</v>
      </c>
      <c r="AT68" s="55" t="s">
        <v>1509</v>
      </c>
      <c r="AU68" s="55" t="s">
        <v>4529</v>
      </c>
      <c r="AV68" s="55" t="s">
        <v>4529</v>
      </c>
      <c r="AW68" s="55" t="s">
        <v>4529</v>
      </c>
      <c r="AX68" s="55" t="s">
        <v>4530</v>
      </c>
      <c r="AY68" s="55" t="s">
        <v>4531</v>
      </c>
      <c r="AZ68" s="55" t="s">
        <v>554</v>
      </c>
      <c r="BA68" s="55" t="s">
        <v>554</v>
      </c>
      <c r="BB68" s="268">
        <v>1</v>
      </c>
      <c r="BC68" s="268">
        <v>6</v>
      </c>
      <c r="BD68" s="268">
        <v>1</v>
      </c>
      <c r="BE68" s="268">
        <v>1</v>
      </c>
      <c r="BF68" s="268">
        <v>9</v>
      </c>
      <c r="BG68" s="55" t="s">
        <v>3403</v>
      </c>
      <c r="BH68" s="268">
        <v>14248</v>
      </c>
      <c r="BI68" s="268">
        <v>3</v>
      </c>
      <c r="BJ68" s="268">
        <v>0</v>
      </c>
      <c r="BK68" s="268">
        <v>3</v>
      </c>
      <c r="BL68" s="268">
        <v>14.26</v>
      </c>
      <c r="BM68" s="268">
        <v>17.260000000000002</v>
      </c>
      <c r="BN68" s="269">
        <v>0.1738123</v>
      </c>
      <c r="BO68" s="270">
        <v>64504</v>
      </c>
      <c r="BP68" s="55" t="s">
        <v>3403</v>
      </c>
      <c r="BQ68" s="55" t="s">
        <v>3412</v>
      </c>
      <c r="BR68" s="270">
        <v>37230</v>
      </c>
      <c r="BS68" s="270">
        <v>8.25</v>
      </c>
      <c r="BT68" s="270">
        <v>9</v>
      </c>
      <c r="BU68" s="270">
        <v>10</v>
      </c>
      <c r="BV68" s="270">
        <v>1056536</v>
      </c>
      <c r="BW68" s="270">
        <v>310200</v>
      </c>
      <c r="BX68" s="270">
        <v>387000</v>
      </c>
      <c r="BY68" s="270">
        <v>697200</v>
      </c>
      <c r="BZ68" s="270">
        <v>207727</v>
      </c>
      <c r="CA68" s="270">
        <v>0</v>
      </c>
      <c r="CB68" s="270">
        <v>207727</v>
      </c>
      <c r="CC68" s="270">
        <v>40000</v>
      </c>
      <c r="CD68" s="270">
        <v>0</v>
      </c>
      <c r="CE68" s="270">
        <v>40000</v>
      </c>
      <c r="CF68" s="270">
        <v>111609</v>
      </c>
      <c r="CG68" s="272">
        <v>1.7916999999999999E-2</v>
      </c>
      <c r="CH68" s="270">
        <v>496000</v>
      </c>
      <c r="CI68" s="270">
        <v>171057</v>
      </c>
      <c r="CJ68" s="270">
        <v>667057</v>
      </c>
      <c r="CK68" s="270">
        <v>91289</v>
      </c>
      <c r="CL68" s="270">
        <v>3985</v>
      </c>
      <c r="CM68" s="270">
        <v>3797</v>
      </c>
      <c r="CN68" s="270">
        <v>99071</v>
      </c>
      <c r="CO68" s="270">
        <v>268670</v>
      </c>
      <c r="CP68" s="270">
        <v>1034798</v>
      </c>
      <c r="CQ68" s="279">
        <v>18930</v>
      </c>
      <c r="CR68" s="270">
        <v>10000</v>
      </c>
      <c r="CS68" s="270">
        <v>0</v>
      </c>
      <c r="CT68" s="270">
        <v>0</v>
      </c>
      <c r="CU68" s="270">
        <v>0</v>
      </c>
      <c r="CV68" s="270">
        <v>10000</v>
      </c>
      <c r="CW68" s="270">
        <v>0</v>
      </c>
      <c r="CX68" s="288">
        <v>194859</v>
      </c>
      <c r="CY68" s="44">
        <v>54101</v>
      </c>
      <c r="CZ68" s="44">
        <v>48975</v>
      </c>
      <c r="DA68" s="44">
        <v>103076</v>
      </c>
      <c r="DB68" s="44">
        <v>28358</v>
      </c>
      <c r="DC68" s="44">
        <v>16476</v>
      </c>
      <c r="DD68" s="44">
        <v>44834</v>
      </c>
      <c r="DE68" s="44">
        <v>4540</v>
      </c>
      <c r="DF68" s="44">
        <v>263</v>
      </c>
      <c r="DG68" s="44">
        <v>4803</v>
      </c>
      <c r="DH68" s="44">
        <v>152713</v>
      </c>
      <c r="DI68" s="55" t="s">
        <v>3403</v>
      </c>
      <c r="DJ68" s="268">
        <v>152713</v>
      </c>
      <c r="DK68" s="268">
        <v>0</v>
      </c>
      <c r="DL68" s="268">
        <v>58</v>
      </c>
      <c r="DM68" s="268">
        <v>611</v>
      </c>
      <c r="DN68" s="268">
        <v>10710</v>
      </c>
      <c r="DO68" s="268">
        <v>0</v>
      </c>
      <c r="DP68" s="268">
        <v>2</v>
      </c>
      <c r="DQ68" s="268">
        <v>67</v>
      </c>
      <c r="DR68" s="268">
        <v>69</v>
      </c>
      <c r="DS68" s="268">
        <v>0</v>
      </c>
      <c r="DT68" s="268">
        <v>28215</v>
      </c>
      <c r="DU68" s="55" t="s">
        <v>3403</v>
      </c>
      <c r="DV68" s="55" t="s">
        <v>3403</v>
      </c>
      <c r="DW68" s="268">
        <v>0</v>
      </c>
      <c r="DX68" s="268">
        <v>28215</v>
      </c>
      <c r="DY68" s="268">
        <v>1920</v>
      </c>
      <c r="DZ68" s="55" t="s">
        <v>3403</v>
      </c>
      <c r="EA68" s="55" t="s">
        <v>3403</v>
      </c>
      <c r="EB68" s="268">
        <v>0</v>
      </c>
      <c r="EC68" s="268">
        <v>1920</v>
      </c>
      <c r="ED68" s="268">
        <v>563</v>
      </c>
      <c r="EE68" s="55" t="s">
        <v>3403</v>
      </c>
      <c r="EF68" s="268">
        <v>0</v>
      </c>
      <c r="EG68" s="268">
        <v>563</v>
      </c>
      <c r="EH68" s="269">
        <v>5.7852099999999997E-2</v>
      </c>
      <c r="EI68" s="269">
        <v>2.9770000000000003E-4</v>
      </c>
      <c r="EJ68" s="269">
        <v>0.1575396</v>
      </c>
      <c r="EK68" s="269">
        <v>0</v>
      </c>
      <c r="EL68" s="269">
        <v>0.14479700000000001</v>
      </c>
      <c r="EM68" s="269">
        <v>3.5409999999999999E-4</v>
      </c>
      <c r="EN68" s="269">
        <v>0.78371029999999997</v>
      </c>
      <c r="EO68" s="269">
        <v>1.2988899999999999E-2</v>
      </c>
      <c r="EP68" s="269">
        <v>0.2109279</v>
      </c>
      <c r="EQ68" s="268">
        <v>2</v>
      </c>
      <c r="ER68" s="281">
        <v>149160</v>
      </c>
      <c r="ES68" s="281">
        <v>31462</v>
      </c>
      <c r="ET68" s="268">
        <v>47244</v>
      </c>
      <c r="EU68" s="268">
        <v>16734</v>
      </c>
      <c r="EV68" s="268">
        <v>63978</v>
      </c>
      <c r="EW68" s="268">
        <v>8003</v>
      </c>
      <c r="EX68" s="268">
        <v>198</v>
      </c>
      <c r="EY68" s="268">
        <v>8201</v>
      </c>
      <c r="EZ68" s="268">
        <v>15282</v>
      </c>
      <c r="FA68" s="268">
        <v>7979</v>
      </c>
      <c r="FB68" s="268">
        <v>23261</v>
      </c>
      <c r="FC68" s="268">
        <v>95440</v>
      </c>
      <c r="FD68" s="271">
        <v>110081</v>
      </c>
      <c r="FE68" s="268">
        <v>3998</v>
      </c>
      <c r="FF68" s="55" t="s">
        <v>3403</v>
      </c>
      <c r="FG68" s="268">
        <v>99438</v>
      </c>
      <c r="FH68" s="281">
        <v>809</v>
      </c>
      <c r="FI68" s="281">
        <v>17991</v>
      </c>
      <c r="FJ68" s="55" t="s">
        <v>3403</v>
      </c>
      <c r="FK68" s="268">
        <v>18800</v>
      </c>
      <c r="FL68" s="268">
        <v>75</v>
      </c>
      <c r="FM68" s="268">
        <v>0</v>
      </c>
      <c r="FN68" s="268">
        <v>75</v>
      </c>
      <c r="FO68" s="268">
        <v>44</v>
      </c>
      <c r="FP68" s="268">
        <v>0</v>
      </c>
      <c r="FQ68" s="268">
        <v>44</v>
      </c>
      <c r="FR68" s="55" t="s">
        <v>3403</v>
      </c>
      <c r="FS68" s="268">
        <v>119</v>
      </c>
      <c r="FT68" s="268">
        <v>853</v>
      </c>
      <c r="FU68" s="268">
        <v>75180</v>
      </c>
      <c r="FV68" s="268">
        <v>65438</v>
      </c>
      <c r="FW68" s="268">
        <v>8542</v>
      </c>
      <c r="FX68" s="55" t="s">
        <v>3403</v>
      </c>
      <c r="FY68" s="55" t="s">
        <v>3403</v>
      </c>
      <c r="FZ68" s="268">
        <v>3</v>
      </c>
      <c r="GA68" s="268">
        <v>31613</v>
      </c>
      <c r="GB68" s="268">
        <v>10422</v>
      </c>
      <c r="GC68" s="268">
        <v>42035</v>
      </c>
      <c r="GD68" s="268">
        <v>198007</v>
      </c>
      <c r="GE68" s="268">
        <v>3</v>
      </c>
      <c r="GF68" s="268">
        <v>0.94740000000000002</v>
      </c>
      <c r="GG68" s="268">
        <v>6.9199999999999999E-3</v>
      </c>
      <c r="GH68" s="268">
        <v>28.407509999999998</v>
      </c>
      <c r="GI68" s="268">
        <v>29.65605</v>
      </c>
      <c r="GJ68" s="268">
        <v>4.8571400000000002</v>
      </c>
      <c r="GK68" s="268">
        <v>331</v>
      </c>
      <c r="GL68" s="268">
        <v>8935</v>
      </c>
      <c r="GM68" s="268">
        <v>15</v>
      </c>
      <c r="GN68" s="268">
        <v>894</v>
      </c>
      <c r="GO68" s="268">
        <v>14</v>
      </c>
      <c r="GP68" s="55" t="s">
        <v>3403</v>
      </c>
      <c r="GQ68" s="268">
        <v>299</v>
      </c>
      <c r="GR68" s="268">
        <v>15</v>
      </c>
      <c r="GS68" s="268">
        <v>18</v>
      </c>
      <c r="GT68" s="55" t="s">
        <v>3403</v>
      </c>
      <c r="GU68" s="268">
        <v>346</v>
      </c>
      <c r="GV68" s="268">
        <v>68</v>
      </c>
      <c r="GW68" s="55" t="s">
        <v>3403</v>
      </c>
      <c r="GX68" s="268">
        <v>68</v>
      </c>
      <c r="GY68" s="268">
        <v>449</v>
      </c>
      <c r="GZ68" s="55" t="s">
        <v>3403</v>
      </c>
      <c r="HA68" s="268">
        <v>449</v>
      </c>
      <c r="HB68" s="268">
        <v>8418</v>
      </c>
      <c r="HC68" s="268">
        <v>894</v>
      </c>
      <c r="HD68" s="268">
        <v>9312</v>
      </c>
      <c r="HE68" s="268">
        <v>9829</v>
      </c>
      <c r="HF68" s="55" t="s">
        <v>3403</v>
      </c>
      <c r="HG68" s="55" t="s">
        <v>3403</v>
      </c>
      <c r="HH68" s="55" t="s">
        <v>3403</v>
      </c>
      <c r="HI68" s="55" t="s">
        <v>3403</v>
      </c>
      <c r="HJ68" s="55" t="s">
        <v>5026</v>
      </c>
      <c r="HK68" s="55" t="s">
        <v>5026</v>
      </c>
      <c r="HL68" s="268">
        <v>43392</v>
      </c>
      <c r="HM68" s="268">
        <v>1</v>
      </c>
      <c r="HN68" s="268">
        <v>18</v>
      </c>
      <c r="HO68" s="268">
        <v>314</v>
      </c>
      <c r="HP68" s="268">
        <v>14</v>
      </c>
      <c r="HQ68" s="268">
        <v>141</v>
      </c>
      <c r="HR68" s="268">
        <v>7698</v>
      </c>
      <c r="HS68" s="268">
        <v>19</v>
      </c>
      <c r="HT68" s="268">
        <v>261</v>
      </c>
      <c r="HU68" s="268">
        <v>18</v>
      </c>
      <c r="HV68" s="268">
        <v>55</v>
      </c>
      <c r="HW68" s="268">
        <v>59572</v>
      </c>
      <c r="HX68" s="268">
        <v>1</v>
      </c>
      <c r="HY68" s="55" t="s">
        <v>3403</v>
      </c>
      <c r="HZ68" s="55" t="s">
        <v>3403</v>
      </c>
      <c r="IA68" s="55" t="s">
        <v>2088</v>
      </c>
      <c r="IB68" s="55" t="s">
        <v>2261</v>
      </c>
      <c r="IC68" s="55" t="s">
        <v>2293</v>
      </c>
      <c r="ID68" s="55" t="s">
        <v>3641</v>
      </c>
      <c r="IE68" s="55" t="s">
        <v>2310</v>
      </c>
      <c r="IF68" s="55" t="s">
        <v>2327</v>
      </c>
      <c r="IG68" s="55" t="s">
        <v>2293</v>
      </c>
      <c r="IH68" s="55" t="s">
        <v>3642</v>
      </c>
      <c r="II68" s="55" t="s">
        <v>4908</v>
      </c>
      <c r="IJ68" s="55" t="s">
        <v>2185</v>
      </c>
      <c r="IK68" s="55" t="s">
        <v>4909</v>
      </c>
      <c r="IL68" s="55" t="s">
        <v>3403</v>
      </c>
      <c r="IM68" s="55" t="s">
        <v>2434</v>
      </c>
      <c r="IN68" s="55" t="s">
        <v>2658</v>
      </c>
      <c r="IO68" s="268">
        <v>38108</v>
      </c>
      <c r="IP68" s="268">
        <v>18.55</v>
      </c>
      <c r="IQ68" s="55" t="s">
        <v>4910</v>
      </c>
      <c r="IR68" s="268">
        <v>14248</v>
      </c>
      <c r="IS68" s="268">
        <v>416</v>
      </c>
      <c r="IT68" s="55" t="s">
        <v>2134</v>
      </c>
      <c r="IU68" s="55" t="s">
        <v>317</v>
      </c>
      <c r="IV68" s="55" t="s">
        <v>2086</v>
      </c>
      <c r="IW68" s="55" t="s">
        <v>411</v>
      </c>
      <c r="IX68" s="268">
        <v>0</v>
      </c>
      <c r="IY68" s="55" t="s">
        <v>416</v>
      </c>
      <c r="IZ68" s="55" t="s">
        <v>1905</v>
      </c>
      <c r="JA68" s="55" t="s">
        <v>2276</v>
      </c>
      <c r="JB68" s="55" t="s">
        <v>503</v>
      </c>
      <c r="JC68" s="270">
        <v>6.9375</v>
      </c>
      <c r="JD68" s="270">
        <v>4.4720899999999997</v>
      </c>
      <c r="JE68" s="270">
        <v>0.66418999999999995</v>
      </c>
      <c r="JF68" s="270">
        <v>24.617529999999999</v>
      </c>
      <c r="JG68" s="270">
        <v>15.86909</v>
      </c>
      <c r="JH68" s="270">
        <v>2.3568699999999998</v>
      </c>
      <c r="JI68" s="270">
        <v>5.22607</v>
      </c>
      <c r="JJ68" s="270">
        <v>3.3688600000000002</v>
      </c>
      <c r="JK68" s="270">
        <v>0.50034000000000001</v>
      </c>
      <c r="JL68" s="270">
        <v>23.847670000000001</v>
      </c>
      <c r="JM68" s="270">
        <v>15.372809999999999</v>
      </c>
      <c r="JN68" s="270">
        <v>2.2831600000000001</v>
      </c>
      <c r="JO68" s="270">
        <v>105.28009</v>
      </c>
      <c r="JP68" s="270">
        <v>67.866209999999995</v>
      </c>
      <c r="JQ68" s="270">
        <v>10.079459999999999</v>
      </c>
      <c r="JR68" s="270">
        <v>32.890410000000003</v>
      </c>
      <c r="JS68" s="270">
        <v>21.201989999999999</v>
      </c>
      <c r="JT68" s="270">
        <v>3.1489099999999999</v>
      </c>
      <c r="JU68" s="268">
        <v>1.1063499999999999</v>
      </c>
      <c r="JV68" s="268">
        <v>1.46865</v>
      </c>
      <c r="JW68" s="268">
        <v>0.45200000000000001</v>
      </c>
      <c r="JX68" s="268">
        <v>6.2091099999999999</v>
      </c>
      <c r="JY68" s="268">
        <v>0.32185000000000002</v>
      </c>
      <c r="JZ68" s="268">
        <v>0.23336000000000001</v>
      </c>
      <c r="KA68" s="268">
        <v>0.31178</v>
      </c>
      <c r="KB68" s="268">
        <v>7.2900000000000006E-2</v>
      </c>
      <c r="KC68" s="268">
        <v>1.3999999999999999E-4</v>
      </c>
      <c r="KD68" s="268">
        <v>1.9400000000000001E-3</v>
      </c>
      <c r="KE68" s="268">
        <v>0.44185999999999998</v>
      </c>
      <c r="KF68" s="268">
        <v>5.0000000000000001E-4</v>
      </c>
      <c r="KG68" s="268">
        <v>6.9070000000000006E-2</v>
      </c>
      <c r="KH68" s="268">
        <v>2514</v>
      </c>
      <c r="KI68" s="268">
        <v>14464</v>
      </c>
      <c r="KJ68" s="268">
        <v>14464</v>
      </c>
      <c r="KK68" s="268">
        <v>11472</v>
      </c>
      <c r="KL68" s="268">
        <v>66002</v>
      </c>
      <c r="KM68" s="268">
        <v>66002</v>
      </c>
      <c r="KN68" s="268">
        <v>49720</v>
      </c>
      <c r="KO68" s="268">
        <v>49720</v>
      </c>
      <c r="KP68" s="268">
        <v>0.76548000000000005</v>
      </c>
      <c r="KQ68" s="268">
        <v>8641</v>
      </c>
      <c r="KR68" s="268">
        <v>4.1547799999999997</v>
      </c>
      <c r="KS68" s="270">
        <v>1.5407500000000001</v>
      </c>
      <c r="KT68" s="270">
        <v>5.1712600000000002</v>
      </c>
      <c r="KU68" s="270">
        <v>0.29669000000000001</v>
      </c>
      <c r="KV68" s="270">
        <v>0.82782</v>
      </c>
      <c r="KW68" s="270">
        <v>7.8365299999999998</v>
      </c>
      <c r="KX68" s="270">
        <v>4.9476899999999997</v>
      </c>
      <c r="KY68" s="268">
        <v>1.4453100000000001</v>
      </c>
      <c r="KZ68" s="268">
        <v>0</v>
      </c>
      <c r="LA68" s="268">
        <v>4.2999999999999999E-4</v>
      </c>
      <c r="LB68" s="268">
        <v>0.20927999999999999</v>
      </c>
      <c r="LC68" s="268">
        <v>5.1000000000000004E-4</v>
      </c>
      <c r="LD68" s="268">
        <v>7.1370000000000003E-2</v>
      </c>
      <c r="LE68" s="268">
        <v>0.41060999999999998</v>
      </c>
      <c r="LF68" s="268">
        <v>1.3797999999999999</v>
      </c>
      <c r="LG68" s="268">
        <v>1.1327</v>
      </c>
      <c r="LH68" s="268">
        <v>0.10577</v>
      </c>
      <c r="LI68" s="268">
        <v>671</v>
      </c>
      <c r="LJ68" s="268">
        <v>1.6414899999999999</v>
      </c>
      <c r="LK68" s="270">
        <v>1.99278</v>
      </c>
      <c r="LL68" s="268">
        <v>60</v>
      </c>
      <c r="LM68" s="268">
        <v>268</v>
      </c>
      <c r="LN68" s="270">
        <v>7.6752900000000004</v>
      </c>
      <c r="LO68" s="270">
        <v>0.73482999999999998</v>
      </c>
      <c r="LP68" s="270">
        <v>0.67710999999999999</v>
      </c>
      <c r="LQ68" s="268">
        <v>0.12801999999999999</v>
      </c>
      <c r="LR68" s="268">
        <v>2.2249999999999999E-2</v>
      </c>
      <c r="LS68" s="268">
        <v>0.33923999999999999</v>
      </c>
      <c r="LT68" s="268">
        <v>0</v>
      </c>
      <c r="LU68" s="268">
        <v>5</v>
      </c>
      <c r="LV68" s="268">
        <v>0.75331000000000004</v>
      </c>
      <c r="LW68" s="268">
        <v>2868</v>
      </c>
      <c r="LX68" s="268">
        <v>13.897180000000001</v>
      </c>
      <c r="LY68" s="268">
        <v>3807</v>
      </c>
      <c r="LZ68" s="268">
        <v>3.04548</v>
      </c>
      <c r="MA68" s="268">
        <v>10.46884</v>
      </c>
      <c r="MB68" s="268">
        <v>0.21914</v>
      </c>
      <c r="MC68" s="268">
        <v>834</v>
      </c>
      <c r="MD68" s="268">
        <v>1.3063800000000001</v>
      </c>
      <c r="ME68" s="270">
        <v>0.50034000000000001</v>
      </c>
      <c r="MF68" s="268">
        <v>0.98409999999999997</v>
      </c>
      <c r="MG68" s="268">
        <v>10.568009999999999</v>
      </c>
      <c r="MH68" s="268">
        <v>3.54847</v>
      </c>
      <c r="MI68" s="270">
        <v>5.22607</v>
      </c>
      <c r="MJ68" s="268">
        <v>30.44444</v>
      </c>
      <c r="MK68" s="270">
        <v>38647</v>
      </c>
      <c r="ML68" s="270">
        <v>28736</v>
      </c>
      <c r="MM68" s="268">
        <v>0.11570999999999999</v>
      </c>
      <c r="MN68" s="268">
        <v>0.39777000000000001</v>
      </c>
      <c r="MO68" s="268">
        <v>8.7169999999999997E-2</v>
      </c>
      <c r="MP68" s="268">
        <v>2.0109999999999999E-2</v>
      </c>
      <c r="MQ68" s="268">
        <v>6.9139999999999993E-2</v>
      </c>
      <c r="MR68" s="268">
        <v>1.515E-2</v>
      </c>
      <c r="MS68" s="269">
        <v>1</v>
      </c>
      <c r="MT68" s="269">
        <v>0.1738123</v>
      </c>
      <c r="MU68" s="269">
        <v>0.82618769999999997</v>
      </c>
      <c r="MV68" s="269">
        <v>0.25643539999999998</v>
      </c>
      <c r="MW68" s="269">
        <v>0.74356460000000002</v>
      </c>
      <c r="MX68" s="269">
        <v>9.5739500000000005E-2</v>
      </c>
      <c r="MY68" s="269">
        <v>3.8509999999999998E-3</v>
      </c>
      <c r="MZ68" s="269">
        <v>0.1653047</v>
      </c>
      <c r="NA68" s="269">
        <v>3.6692999999999999E-3</v>
      </c>
      <c r="NB68" s="269">
        <v>0.25963520000000001</v>
      </c>
      <c r="NC68" s="269">
        <v>8.8219199999999998E-2</v>
      </c>
      <c r="ND68" s="269">
        <v>0.47932059999999999</v>
      </c>
      <c r="NE68" s="269">
        <v>0.64462529999999996</v>
      </c>
      <c r="NF68" s="269">
        <v>3.78596E-2</v>
      </c>
      <c r="NG68" s="269">
        <v>0.65989229999999999</v>
      </c>
      <c r="NH68" s="269">
        <v>0.1056367</v>
      </c>
      <c r="NI68" s="269">
        <v>0.19661139999999999</v>
      </c>
      <c r="NJ68" s="270">
        <v>9910</v>
      </c>
      <c r="NK68" s="268">
        <v>4.7105300000000003</v>
      </c>
      <c r="NL68" s="268">
        <v>44940</v>
      </c>
      <c r="NM68" s="268">
        <v>44940</v>
      </c>
      <c r="NN68" s="268">
        <v>7811</v>
      </c>
      <c r="NO68" s="269">
        <v>0.92145030000000006</v>
      </c>
      <c r="NP68" s="269">
        <v>4.0223700000000001E-2</v>
      </c>
      <c r="NQ68" s="269">
        <v>3.8325999999999999E-2</v>
      </c>
      <c r="NR68" s="268">
        <v>0.30073</v>
      </c>
      <c r="NS68" s="268">
        <v>0.87199000000000004</v>
      </c>
      <c r="NT68" s="268">
        <v>0.22361</v>
      </c>
      <c r="NU68" s="268">
        <v>37</v>
      </c>
      <c r="NV68" s="268">
        <v>1.6339300000000001</v>
      </c>
      <c r="NW68" s="268">
        <v>39</v>
      </c>
      <c r="NX68" s="268">
        <v>1.50559</v>
      </c>
      <c r="NY68" s="268">
        <v>0.14413999999999999</v>
      </c>
      <c r="NZ68" s="268">
        <v>0.14118</v>
      </c>
    </row>
    <row r="69" spans="1:390" ht="15" x14ac:dyDescent="0.25">
      <c r="A69" s="3" t="s">
        <v>2858</v>
      </c>
      <c r="B69" s="55" t="s">
        <v>4911</v>
      </c>
      <c r="C69" s="55" t="s">
        <v>4524</v>
      </c>
      <c r="D69" s="55" t="s">
        <v>4525</v>
      </c>
      <c r="E69" s="55" t="s">
        <v>3414</v>
      </c>
      <c r="F69" s="55" t="s">
        <v>4524</v>
      </c>
      <c r="G69" s="55" t="s">
        <v>2089</v>
      </c>
      <c r="H69" s="55" t="s">
        <v>476</v>
      </c>
      <c r="I69" s="55" t="s">
        <v>416</v>
      </c>
      <c r="J69" s="55" t="s">
        <v>493</v>
      </c>
      <c r="K69" s="55" t="s">
        <v>500</v>
      </c>
      <c r="L69" s="55" t="s">
        <v>4527</v>
      </c>
      <c r="M69" s="55" t="s">
        <v>505</v>
      </c>
      <c r="N69" s="55" t="s">
        <v>2303</v>
      </c>
      <c r="O69" s="268">
        <v>92977</v>
      </c>
      <c r="P69" s="55" t="s">
        <v>512</v>
      </c>
      <c r="Q69" s="268">
        <v>1157</v>
      </c>
      <c r="R69" s="268">
        <v>105</v>
      </c>
      <c r="S69" s="268">
        <v>3797</v>
      </c>
      <c r="T69" s="268">
        <v>23972</v>
      </c>
      <c r="U69" s="268">
        <v>62</v>
      </c>
      <c r="V69" s="268">
        <v>8</v>
      </c>
      <c r="W69" s="268">
        <v>20</v>
      </c>
      <c r="X69" s="268">
        <v>4596</v>
      </c>
      <c r="Y69" s="55" t="s">
        <v>2262</v>
      </c>
      <c r="Z69" s="55" t="s">
        <v>2368</v>
      </c>
      <c r="AA69" s="55" t="s">
        <v>3643</v>
      </c>
      <c r="AB69" s="55" t="s">
        <v>3644</v>
      </c>
      <c r="AC69" s="55" t="s">
        <v>2262</v>
      </c>
      <c r="AD69" s="55" t="s">
        <v>2368</v>
      </c>
      <c r="AE69" s="55" t="s">
        <v>3643</v>
      </c>
      <c r="AF69" s="55" t="s">
        <v>3644</v>
      </c>
      <c r="AG69" s="55" t="s">
        <v>2091</v>
      </c>
      <c r="AH69" s="268">
        <v>1</v>
      </c>
      <c r="AI69" s="55" t="s">
        <v>2135</v>
      </c>
      <c r="AJ69" s="55" t="s">
        <v>2186</v>
      </c>
      <c r="AK69" s="55" t="s">
        <v>2435</v>
      </c>
      <c r="AL69" s="55" t="s">
        <v>2511</v>
      </c>
      <c r="AM69" s="55" t="s">
        <v>2588</v>
      </c>
      <c r="AN69" s="55" t="s">
        <v>2659</v>
      </c>
      <c r="AO69" s="55" t="s">
        <v>4912</v>
      </c>
      <c r="AP69" s="55" t="s">
        <v>2706</v>
      </c>
      <c r="AQ69" s="55" t="s">
        <v>2511</v>
      </c>
      <c r="AR69" s="55" t="s">
        <v>2588</v>
      </c>
      <c r="AS69" s="55" t="s">
        <v>2740</v>
      </c>
      <c r="AT69" s="55" t="s">
        <v>1510</v>
      </c>
      <c r="AU69" s="55" t="s">
        <v>4529</v>
      </c>
      <c r="AV69" s="55" t="s">
        <v>4529</v>
      </c>
      <c r="AW69" s="55" t="s">
        <v>4529</v>
      </c>
      <c r="AX69" s="55" t="s">
        <v>4530</v>
      </c>
      <c r="AY69" s="55" t="s">
        <v>4531</v>
      </c>
      <c r="AZ69" s="55" t="s">
        <v>554</v>
      </c>
      <c r="BA69" s="55" t="s">
        <v>554</v>
      </c>
      <c r="BB69" s="268">
        <v>0</v>
      </c>
      <c r="BC69" s="268">
        <v>5</v>
      </c>
      <c r="BD69" s="268">
        <v>1</v>
      </c>
      <c r="BE69" s="268">
        <v>1</v>
      </c>
      <c r="BF69" s="268">
        <v>7</v>
      </c>
      <c r="BG69" s="55" t="s">
        <v>3403</v>
      </c>
      <c r="BH69" s="268">
        <v>12324</v>
      </c>
      <c r="BI69" s="268">
        <v>8</v>
      </c>
      <c r="BJ69" s="268">
        <v>0</v>
      </c>
      <c r="BK69" s="268">
        <v>8</v>
      </c>
      <c r="BL69" s="268">
        <v>21.58</v>
      </c>
      <c r="BM69" s="268">
        <v>29.58</v>
      </c>
      <c r="BN69" s="269">
        <v>0.270453</v>
      </c>
      <c r="BO69" s="270">
        <v>61352</v>
      </c>
      <c r="BP69" s="55" t="s">
        <v>3645</v>
      </c>
      <c r="BQ69" s="55" t="s">
        <v>3404</v>
      </c>
      <c r="BR69" s="270">
        <v>38099</v>
      </c>
      <c r="BS69" s="270">
        <v>10.95</v>
      </c>
      <c r="BT69" s="270">
        <v>16.079999999999998</v>
      </c>
      <c r="BU69" s="55" t="s">
        <v>3403</v>
      </c>
      <c r="BV69" s="270">
        <v>1717844</v>
      </c>
      <c r="BW69" s="270">
        <v>2600</v>
      </c>
      <c r="BX69" s="270">
        <v>1489679</v>
      </c>
      <c r="BY69" s="270">
        <v>1492279</v>
      </c>
      <c r="BZ69" s="270">
        <v>136054</v>
      </c>
      <c r="CA69" s="270">
        <v>0</v>
      </c>
      <c r="CB69" s="270">
        <v>136054</v>
      </c>
      <c r="CC69" s="270">
        <v>2875</v>
      </c>
      <c r="CD69" s="270">
        <v>0</v>
      </c>
      <c r="CE69" s="270">
        <v>2875</v>
      </c>
      <c r="CF69" s="270">
        <v>86636</v>
      </c>
      <c r="CG69" s="272">
        <v>0</v>
      </c>
      <c r="CH69" s="270">
        <v>941263</v>
      </c>
      <c r="CI69" s="270">
        <v>301831</v>
      </c>
      <c r="CJ69" s="270">
        <v>1243094</v>
      </c>
      <c r="CK69" s="270">
        <v>182160</v>
      </c>
      <c r="CL69" s="270">
        <v>0</v>
      </c>
      <c r="CM69" s="270">
        <v>8089</v>
      </c>
      <c r="CN69" s="270">
        <v>190249</v>
      </c>
      <c r="CO69" s="270">
        <v>284501</v>
      </c>
      <c r="CP69" s="270">
        <v>1717844</v>
      </c>
      <c r="CQ69" s="279">
        <v>0</v>
      </c>
      <c r="CR69" s="270">
        <v>12383</v>
      </c>
      <c r="CS69" s="270">
        <v>0</v>
      </c>
      <c r="CT69" s="270">
        <v>0</v>
      </c>
      <c r="CU69" s="270">
        <v>0</v>
      </c>
      <c r="CV69" s="270">
        <v>12383</v>
      </c>
      <c r="CW69" s="270">
        <v>12383</v>
      </c>
      <c r="CX69" s="288">
        <v>401966</v>
      </c>
      <c r="CY69" s="44">
        <v>113115</v>
      </c>
      <c r="CZ69" s="44">
        <v>109241</v>
      </c>
      <c r="DA69" s="44">
        <v>222356</v>
      </c>
      <c r="DB69" s="44">
        <v>50570</v>
      </c>
      <c r="DC69" s="44">
        <v>32184</v>
      </c>
      <c r="DD69" s="44">
        <v>82754</v>
      </c>
      <c r="DE69" s="44">
        <v>5404</v>
      </c>
      <c r="DF69" s="44">
        <v>2522</v>
      </c>
      <c r="DG69" s="44">
        <v>7926</v>
      </c>
      <c r="DH69" s="44">
        <v>313036</v>
      </c>
      <c r="DI69" s="55" t="s">
        <v>3403</v>
      </c>
      <c r="DJ69" s="268">
        <v>313036</v>
      </c>
      <c r="DK69" s="268">
        <v>9572</v>
      </c>
      <c r="DL69" s="268">
        <v>213</v>
      </c>
      <c r="DM69" s="268">
        <v>10192</v>
      </c>
      <c r="DN69" s="268">
        <v>11920</v>
      </c>
      <c r="DO69" s="268">
        <v>4155</v>
      </c>
      <c r="DP69" s="268">
        <v>1</v>
      </c>
      <c r="DQ69" s="268">
        <v>67</v>
      </c>
      <c r="DR69" s="268">
        <v>68</v>
      </c>
      <c r="DS69" s="268">
        <v>0</v>
      </c>
      <c r="DT69" s="268">
        <v>28215</v>
      </c>
      <c r="DU69" s="55" t="s">
        <v>3403</v>
      </c>
      <c r="DV69" s="55" t="s">
        <v>3403</v>
      </c>
      <c r="DW69" s="268">
        <v>0</v>
      </c>
      <c r="DX69" s="268">
        <v>28215</v>
      </c>
      <c r="DY69" s="268">
        <v>1920</v>
      </c>
      <c r="DZ69" s="55" t="s">
        <v>3403</v>
      </c>
      <c r="EA69" s="55" t="s">
        <v>3403</v>
      </c>
      <c r="EB69" s="268">
        <v>10192</v>
      </c>
      <c r="EC69" s="268">
        <v>12112</v>
      </c>
      <c r="ED69" s="268">
        <v>563</v>
      </c>
      <c r="EE69" s="55" t="s">
        <v>3403</v>
      </c>
      <c r="EF69" s="268">
        <v>11920</v>
      </c>
      <c r="EG69" s="268">
        <v>12483</v>
      </c>
      <c r="EH69" s="269">
        <v>6.0709100000000002E-2</v>
      </c>
      <c r="EI69" s="269">
        <v>5.2990000000000003E-4</v>
      </c>
      <c r="EJ69" s="269">
        <v>0.1313793</v>
      </c>
      <c r="EK69" s="269">
        <v>0</v>
      </c>
      <c r="EL69" s="269">
        <v>7.0192500000000005E-2</v>
      </c>
      <c r="EM69" s="269">
        <v>1.6919999999999999E-4</v>
      </c>
      <c r="EN69" s="269">
        <v>0.77876239999999997</v>
      </c>
      <c r="EO69" s="269">
        <v>5.5487300000000003E-2</v>
      </c>
      <c r="EP69" s="269">
        <v>0.21477579999999999</v>
      </c>
      <c r="EQ69" s="268">
        <v>0</v>
      </c>
      <c r="ER69" s="281">
        <v>513000</v>
      </c>
      <c r="ES69" s="281">
        <v>110180</v>
      </c>
      <c r="ET69" s="268">
        <v>144091</v>
      </c>
      <c r="EU69" s="268">
        <v>38509</v>
      </c>
      <c r="EV69" s="268">
        <v>182600</v>
      </c>
      <c r="EW69" s="268">
        <v>18231</v>
      </c>
      <c r="EX69" s="268">
        <v>947</v>
      </c>
      <c r="EY69" s="268">
        <v>19178</v>
      </c>
      <c r="EZ69" s="268">
        <v>65316</v>
      </c>
      <c r="FA69" s="268">
        <v>25686</v>
      </c>
      <c r="FB69" s="268">
        <v>91002</v>
      </c>
      <c r="FC69" s="268">
        <v>292780</v>
      </c>
      <c r="FD69" s="271">
        <v>362423</v>
      </c>
      <c r="FE69" s="268">
        <v>7499</v>
      </c>
      <c r="FF69" s="55" t="s">
        <v>3403</v>
      </c>
      <c r="FG69" s="268">
        <v>300279</v>
      </c>
      <c r="FH69" s="281">
        <v>14133</v>
      </c>
      <c r="FI69" s="281">
        <v>67142</v>
      </c>
      <c r="FJ69" s="55" t="s">
        <v>3403</v>
      </c>
      <c r="FK69" s="268">
        <v>81275</v>
      </c>
      <c r="FL69" s="268">
        <v>319</v>
      </c>
      <c r="FM69" s="268">
        <v>0</v>
      </c>
      <c r="FN69" s="268">
        <v>319</v>
      </c>
      <c r="FO69" s="268">
        <v>47</v>
      </c>
      <c r="FP69" s="268">
        <v>0</v>
      </c>
      <c r="FQ69" s="268">
        <v>47</v>
      </c>
      <c r="FR69" s="55" t="s">
        <v>3403</v>
      </c>
      <c r="FS69" s="268">
        <v>366</v>
      </c>
      <c r="FT69" s="268">
        <v>14180</v>
      </c>
      <c r="FU69" s="55" t="s">
        <v>3403</v>
      </c>
      <c r="FV69" s="268">
        <v>445239</v>
      </c>
      <c r="FW69" s="268">
        <v>67761</v>
      </c>
      <c r="FX69" s="55" t="s">
        <v>3403</v>
      </c>
      <c r="FY69" s="268">
        <v>1062</v>
      </c>
      <c r="FZ69" s="268">
        <v>1</v>
      </c>
      <c r="GA69" s="268">
        <v>37174</v>
      </c>
      <c r="GB69" s="268">
        <v>16287</v>
      </c>
      <c r="GC69" s="268">
        <v>53461</v>
      </c>
      <c r="GD69" s="268">
        <v>410419</v>
      </c>
      <c r="GE69" s="268">
        <v>1</v>
      </c>
      <c r="GF69" s="268">
        <v>0.85836000000000001</v>
      </c>
      <c r="GG69" s="268">
        <v>0.14008999999999999</v>
      </c>
      <c r="GH69" s="268">
        <v>19.4391</v>
      </c>
      <c r="GI69" s="268">
        <v>25.391300000000001</v>
      </c>
      <c r="GJ69" s="268">
        <v>8.2318200000000008</v>
      </c>
      <c r="GK69" s="268">
        <v>631</v>
      </c>
      <c r="GL69" s="268">
        <v>11674</v>
      </c>
      <c r="GM69" s="268">
        <v>34</v>
      </c>
      <c r="GN69" s="268">
        <v>1253</v>
      </c>
      <c r="GO69" s="268">
        <v>220</v>
      </c>
      <c r="GP69" s="268">
        <v>0</v>
      </c>
      <c r="GQ69" s="268">
        <v>403</v>
      </c>
      <c r="GR69" s="268">
        <v>34</v>
      </c>
      <c r="GS69" s="268">
        <v>8</v>
      </c>
      <c r="GT69" s="268">
        <v>0</v>
      </c>
      <c r="GU69" s="268">
        <v>665</v>
      </c>
      <c r="GV69" s="268">
        <v>1811</v>
      </c>
      <c r="GW69" s="268">
        <v>0</v>
      </c>
      <c r="GX69" s="268">
        <v>1811</v>
      </c>
      <c r="GY69" s="268">
        <v>20</v>
      </c>
      <c r="GZ69" s="268">
        <v>0</v>
      </c>
      <c r="HA69" s="268">
        <v>20</v>
      </c>
      <c r="HB69" s="268">
        <v>9843</v>
      </c>
      <c r="HC69" s="268">
        <v>1253</v>
      </c>
      <c r="HD69" s="268">
        <v>11096</v>
      </c>
      <c r="HE69" s="268">
        <v>12927</v>
      </c>
      <c r="HF69" s="55" t="s">
        <v>3403</v>
      </c>
      <c r="HG69" s="55" t="s">
        <v>3403</v>
      </c>
      <c r="HH69" s="268">
        <v>140</v>
      </c>
      <c r="HI69" s="268">
        <v>652</v>
      </c>
      <c r="HJ69" s="55" t="s">
        <v>5026</v>
      </c>
      <c r="HK69" s="55" t="s">
        <v>5026</v>
      </c>
      <c r="HL69" s="268">
        <v>82576</v>
      </c>
      <c r="HM69" s="268">
        <v>1</v>
      </c>
      <c r="HN69" s="268">
        <v>8</v>
      </c>
      <c r="HO69" s="268">
        <v>437</v>
      </c>
      <c r="HP69" s="268">
        <v>220</v>
      </c>
      <c r="HQ69" s="268">
        <v>1228</v>
      </c>
      <c r="HR69" s="268">
        <v>3709</v>
      </c>
      <c r="HS69" s="268">
        <v>408</v>
      </c>
      <c r="HT69" s="268">
        <v>83</v>
      </c>
      <c r="HU69" s="268">
        <v>39</v>
      </c>
      <c r="HV69" s="268">
        <v>138</v>
      </c>
      <c r="HW69" s="268">
        <v>82108</v>
      </c>
      <c r="HX69" s="268">
        <v>2</v>
      </c>
      <c r="HY69" s="55" t="s">
        <v>3403</v>
      </c>
      <c r="HZ69" s="55" t="s">
        <v>3403</v>
      </c>
      <c r="IA69" s="55" t="s">
        <v>597</v>
      </c>
      <c r="IB69" s="55" t="s">
        <v>905</v>
      </c>
      <c r="IC69" s="55" t="s">
        <v>2368</v>
      </c>
      <c r="ID69" s="55" t="s">
        <v>3643</v>
      </c>
      <c r="IE69" s="55" t="s">
        <v>4913</v>
      </c>
      <c r="IF69" s="55" t="s">
        <v>905</v>
      </c>
      <c r="IG69" s="55" t="s">
        <v>2368</v>
      </c>
      <c r="IH69" s="55" t="s">
        <v>3643</v>
      </c>
      <c r="II69" s="55" t="s">
        <v>4913</v>
      </c>
      <c r="IJ69" s="55" t="s">
        <v>2186</v>
      </c>
      <c r="IK69" s="55" t="s">
        <v>4914</v>
      </c>
      <c r="IL69" s="55" t="s">
        <v>4915</v>
      </c>
      <c r="IM69" s="55" t="s">
        <v>526</v>
      </c>
      <c r="IN69" s="55" t="s">
        <v>551</v>
      </c>
      <c r="IO69" s="268">
        <v>41911</v>
      </c>
      <c r="IP69" s="268">
        <v>30.86</v>
      </c>
      <c r="IQ69" s="55" t="s">
        <v>4916</v>
      </c>
      <c r="IR69" s="268">
        <v>12324</v>
      </c>
      <c r="IS69" s="268">
        <v>312</v>
      </c>
      <c r="IT69" s="55" t="s">
        <v>2199</v>
      </c>
      <c r="IU69" s="55" t="s">
        <v>324</v>
      </c>
      <c r="IV69" s="55" t="s">
        <v>2089</v>
      </c>
      <c r="IW69" s="55" t="s">
        <v>410</v>
      </c>
      <c r="IX69" s="268">
        <v>0</v>
      </c>
      <c r="IY69" s="55" t="s">
        <v>414</v>
      </c>
      <c r="IZ69" s="55" t="s">
        <v>2276</v>
      </c>
      <c r="JA69" s="55" t="s">
        <v>2276</v>
      </c>
      <c r="JB69" s="55" t="s">
        <v>503</v>
      </c>
      <c r="JC69" s="270">
        <v>3.3486199999999999</v>
      </c>
      <c r="JD69" s="270">
        <v>2.42319</v>
      </c>
      <c r="JE69" s="270">
        <v>0.37086000000000002</v>
      </c>
      <c r="JF69" s="270">
        <v>32.132660000000001</v>
      </c>
      <c r="JG69" s="270">
        <v>23.25235</v>
      </c>
      <c r="JH69" s="270">
        <v>3.5586500000000001</v>
      </c>
      <c r="JI69" s="270">
        <v>4.1855900000000004</v>
      </c>
      <c r="JJ69" s="270">
        <v>3.0288400000000002</v>
      </c>
      <c r="JK69" s="270">
        <v>0.46355000000000002</v>
      </c>
      <c r="JL69" s="270">
        <v>20.803190000000001</v>
      </c>
      <c r="JM69" s="270">
        <v>15.053940000000001</v>
      </c>
      <c r="JN69" s="270">
        <v>2.3039299999999998</v>
      </c>
      <c r="JO69" s="270">
        <v>132.88806</v>
      </c>
      <c r="JP69" s="270">
        <v>96.162610000000001</v>
      </c>
      <c r="JQ69" s="270">
        <v>14.717180000000001</v>
      </c>
      <c r="JR69" s="270">
        <v>15.59125</v>
      </c>
      <c r="JS69" s="270">
        <v>11.282389999999999</v>
      </c>
      <c r="JT69" s="270">
        <v>1.72671</v>
      </c>
      <c r="JU69" s="268">
        <v>5.5174899999999996</v>
      </c>
      <c r="JV69" s="268">
        <v>4.4142000000000001</v>
      </c>
      <c r="JW69" s="268">
        <v>7.6317300000000001</v>
      </c>
      <c r="JX69" s="268">
        <v>1.55253</v>
      </c>
      <c r="JY69" s="268">
        <v>0.88812999999999998</v>
      </c>
      <c r="JZ69" s="268">
        <v>1.18502</v>
      </c>
      <c r="KA69" s="268">
        <v>0.57499</v>
      </c>
      <c r="KB69" s="268">
        <v>0.13902999999999999</v>
      </c>
      <c r="KC69" s="268">
        <v>4.3899999999999998E-3</v>
      </c>
      <c r="KD69" s="268">
        <v>8.8999999999999995E-4</v>
      </c>
      <c r="KE69" s="268">
        <v>0.8831</v>
      </c>
      <c r="KF69" s="268">
        <v>1.9480000000000001E-2</v>
      </c>
      <c r="KG69" s="268">
        <v>0.11934</v>
      </c>
      <c r="KH69" s="268">
        <v>2791</v>
      </c>
      <c r="KI69" s="268">
        <v>10322</v>
      </c>
      <c r="KJ69" s="268">
        <v>10322</v>
      </c>
      <c r="KK69" s="268">
        <v>13874</v>
      </c>
      <c r="KL69" s="268">
        <v>51302</v>
      </c>
      <c r="KM69" s="268">
        <v>51302</v>
      </c>
      <c r="KN69" s="268">
        <v>64125</v>
      </c>
      <c r="KO69" s="268">
        <v>64125</v>
      </c>
      <c r="KP69" s="268">
        <v>1.27623</v>
      </c>
      <c r="KQ69" s="268">
        <v>17342</v>
      </c>
      <c r="KR69" s="268">
        <v>8.3378800000000002</v>
      </c>
      <c r="KS69" s="270">
        <v>1.4633100000000001</v>
      </c>
      <c r="KT69" s="270">
        <v>16.049980000000001</v>
      </c>
      <c r="KU69" s="270">
        <v>3.092E-2</v>
      </c>
      <c r="KV69" s="270">
        <v>0.93179999999999996</v>
      </c>
      <c r="KW69" s="270">
        <v>18.476009999999999</v>
      </c>
      <c r="KX69" s="270">
        <v>13.369910000000001</v>
      </c>
      <c r="KY69" s="268">
        <v>4.3232799999999996</v>
      </c>
      <c r="KZ69" s="268">
        <v>0</v>
      </c>
      <c r="LA69" s="268">
        <v>2.2899999999999999E-3</v>
      </c>
      <c r="LB69" s="268">
        <v>0.30346000000000001</v>
      </c>
      <c r="LC69" s="268">
        <v>7.2999999999999996E-4</v>
      </c>
      <c r="LD69" s="268">
        <v>0.14964</v>
      </c>
      <c r="LE69" s="268">
        <v>0.55330000000000001</v>
      </c>
      <c r="LF69" s="268">
        <v>3.98421</v>
      </c>
      <c r="LG69" s="268">
        <v>3.3668100000000001</v>
      </c>
      <c r="LH69" s="268">
        <v>0.2321</v>
      </c>
      <c r="LI69" s="268">
        <v>527</v>
      </c>
      <c r="LJ69" s="268">
        <v>1.27196</v>
      </c>
      <c r="LK69" s="270">
        <v>3.0599099999999999</v>
      </c>
      <c r="LL69" s="268">
        <v>417</v>
      </c>
      <c r="LM69" s="268">
        <v>456</v>
      </c>
      <c r="LN69" s="270">
        <v>18.476009999999999</v>
      </c>
      <c r="LO69" s="270">
        <v>2.0461900000000002</v>
      </c>
      <c r="LP69" s="270">
        <v>1.95919</v>
      </c>
      <c r="LQ69" s="268">
        <v>0.31813999999999998</v>
      </c>
      <c r="LR69" s="268">
        <v>8.6040000000000005E-2</v>
      </c>
      <c r="LS69" s="268">
        <v>0.40366000000000002</v>
      </c>
      <c r="LT69" s="268">
        <v>7</v>
      </c>
      <c r="LU69" s="268">
        <v>1</v>
      </c>
      <c r="LV69" s="268">
        <v>1.2499400000000001</v>
      </c>
      <c r="LW69" s="268">
        <v>9865</v>
      </c>
      <c r="LX69" s="268">
        <v>33.302419999999998</v>
      </c>
      <c r="LY69" s="268">
        <v>7892</v>
      </c>
      <c r="LZ69" s="268">
        <v>6.7004200000000003</v>
      </c>
      <c r="MA69" s="268">
        <v>41.626100000000001</v>
      </c>
      <c r="MB69" s="268">
        <v>0.20119999999999999</v>
      </c>
      <c r="MC69" s="268">
        <v>1588</v>
      </c>
      <c r="MD69" s="268">
        <v>0.78356000000000003</v>
      </c>
      <c r="ME69" s="270">
        <v>0.46355000000000002</v>
      </c>
      <c r="MF69" s="268">
        <v>0.97940000000000005</v>
      </c>
      <c r="MG69" s="268">
        <v>13.25489</v>
      </c>
      <c r="MH69" s="268">
        <v>9.5957799999999995</v>
      </c>
      <c r="MI69" s="270">
        <v>4.1855900000000004</v>
      </c>
      <c r="MJ69" s="268">
        <v>33.857140000000001</v>
      </c>
      <c r="MK69" s="270">
        <v>42024</v>
      </c>
      <c r="ML69" s="270">
        <v>31820</v>
      </c>
      <c r="MM69" s="268">
        <v>5.7660000000000003E-2</v>
      </c>
      <c r="MN69" s="268">
        <v>0.35821999999999998</v>
      </c>
      <c r="MO69" s="268">
        <v>7.2069999999999995E-2</v>
      </c>
      <c r="MP69" s="268">
        <v>1.559E-2</v>
      </c>
      <c r="MQ69" s="268">
        <v>9.6879999999999994E-2</v>
      </c>
      <c r="MR69" s="268">
        <v>1.949E-2</v>
      </c>
      <c r="MS69" s="269">
        <v>1</v>
      </c>
      <c r="MT69" s="269">
        <v>0.270453</v>
      </c>
      <c r="MU69" s="269">
        <v>0.72954699999999995</v>
      </c>
      <c r="MV69" s="269">
        <v>0.2428063</v>
      </c>
      <c r="MW69" s="269">
        <v>0.75719369999999997</v>
      </c>
      <c r="MX69" s="269">
        <v>0.11074870000000001</v>
      </c>
      <c r="MY69" s="269">
        <v>0</v>
      </c>
      <c r="MZ69" s="269">
        <v>0.17570340000000001</v>
      </c>
      <c r="NA69" s="269">
        <v>4.7088E-3</v>
      </c>
      <c r="NB69" s="269">
        <v>0.16561519999999999</v>
      </c>
      <c r="NC69" s="269">
        <v>0.10603990000000001</v>
      </c>
      <c r="ND69" s="269">
        <v>0.5479328</v>
      </c>
      <c r="NE69" s="269">
        <v>0.7236361</v>
      </c>
      <c r="NF69" s="269">
        <v>1.6735999999999999E-3</v>
      </c>
      <c r="NG69" s="269">
        <v>0.86869300000000005</v>
      </c>
      <c r="NH69" s="269">
        <v>5.0432999999999999E-2</v>
      </c>
      <c r="NI69" s="269">
        <v>7.9200400000000004E-2</v>
      </c>
      <c r="NJ69" s="270">
        <v>10203</v>
      </c>
      <c r="NK69" s="268">
        <v>7.6769800000000004</v>
      </c>
      <c r="NL69" s="268">
        <v>11622</v>
      </c>
      <c r="NM69" s="268">
        <v>11622</v>
      </c>
      <c r="NN69" s="268">
        <v>3143</v>
      </c>
      <c r="NO69" s="269">
        <v>0.95748200000000006</v>
      </c>
      <c r="NP69" s="269">
        <v>0</v>
      </c>
      <c r="NQ69" s="269">
        <v>4.2518E-2</v>
      </c>
      <c r="NR69" s="268">
        <v>0.54500999999999999</v>
      </c>
      <c r="NS69" s="268">
        <v>1.69963</v>
      </c>
      <c r="NT69" s="268">
        <v>0.41267999999999999</v>
      </c>
      <c r="NU69" s="268">
        <v>0</v>
      </c>
      <c r="NV69" s="268">
        <v>2.8162099999999999</v>
      </c>
      <c r="NW69" s="268">
        <v>63</v>
      </c>
      <c r="NX69" s="268">
        <v>2.6964700000000001</v>
      </c>
      <c r="NY69" s="268">
        <v>0.29863000000000001</v>
      </c>
      <c r="NZ69" s="268">
        <v>0.29863000000000001</v>
      </c>
    </row>
    <row r="70" spans="1:390" ht="15" x14ac:dyDescent="0.25">
      <c r="A70" s="3" t="s">
        <v>2859</v>
      </c>
      <c r="B70" s="55" t="s">
        <v>4917</v>
      </c>
      <c r="C70" s="55" t="s">
        <v>4524</v>
      </c>
      <c r="D70" s="55" t="s">
        <v>4525</v>
      </c>
      <c r="E70" s="55" t="s">
        <v>3414</v>
      </c>
      <c r="F70" s="55" t="s">
        <v>4524</v>
      </c>
      <c r="G70" s="55" t="s">
        <v>2092</v>
      </c>
      <c r="H70" s="55" t="s">
        <v>330</v>
      </c>
      <c r="I70" s="55" t="s">
        <v>416</v>
      </c>
      <c r="J70" s="55" t="s">
        <v>493</v>
      </c>
      <c r="K70" s="55" t="s">
        <v>499</v>
      </c>
      <c r="L70" s="55" t="s">
        <v>4527</v>
      </c>
      <c r="M70" s="55" t="s">
        <v>505</v>
      </c>
      <c r="N70" s="55" t="s">
        <v>2303</v>
      </c>
      <c r="O70" s="268">
        <v>138252</v>
      </c>
      <c r="P70" s="55" t="s">
        <v>503</v>
      </c>
      <c r="Q70" s="268">
        <v>1780</v>
      </c>
      <c r="R70" s="268">
        <v>109</v>
      </c>
      <c r="S70" s="268">
        <v>9343</v>
      </c>
      <c r="T70" s="268">
        <v>42196</v>
      </c>
      <c r="U70" s="268">
        <v>227</v>
      </c>
      <c r="V70" s="268">
        <v>19</v>
      </c>
      <c r="W70" s="268">
        <v>642</v>
      </c>
      <c r="X70" s="268">
        <v>5331</v>
      </c>
      <c r="Y70" s="55" t="s">
        <v>2263</v>
      </c>
      <c r="Z70" s="55" t="s">
        <v>2369</v>
      </c>
      <c r="AA70" s="55" t="s">
        <v>3646</v>
      </c>
      <c r="AB70" s="55" t="s">
        <v>3647</v>
      </c>
      <c r="AC70" s="55" t="s">
        <v>2263</v>
      </c>
      <c r="AD70" s="55" t="s">
        <v>2369</v>
      </c>
      <c r="AE70" s="55" t="s">
        <v>3646</v>
      </c>
      <c r="AF70" s="55" t="s">
        <v>3647</v>
      </c>
      <c r="AG70" s="55" t="s">
        <v>2094</v>
      </c>
      <c r="AH70" s="268">
        <v>2</v>
      </c>
      <c r="AI70" s="55" t="s">
        <v>2135</v>
      </c>
      <c r="AJ70" s="55" t="s">
        <v>2187</v>
      </c>
      <c r="AK70" s="55" t="s">
        <v>2436</v>
      </c>
      <c r="AL70" s="55" t="s">
        <v>2512</v>
      </c>
      <c r="AM70" s="55" t="s">
        <v>2589</v>
      </c>
      <c r="AN70" s="55" t="s">
        <v>2660</v>
      </c>
      <c r="AO70" s="55" t="s">
        <v>2689</v>
      </c>
      <c r="AP70" s="55" t="s">
        <v>4918</v>
      </c>
      <c r="AQ70" s="55" t="s">
        <v>4919</v>
      </c>
      <c r="AR70" s="55" t="s">
        <v>1385</v>
      </c>
      <c r="AS70" s="55" t="s">
        <v>4920</v>
      </c>
      <c r="AT70" s="55" t="s">
        <v>1511</v>
      </c>
      <c r="AU70" s="55" t="s">
        <v>4529</v>
      </c>
      <c r="AV70" s="55" t="s">
        <v>4529</v>
      </c>
      <c r="AW70" s="55" t="s">
        <v>4529</v>
      </c>
      <c r="AX70" s="55" t="s">
        <v>4530</v>
      </c>
      <c r="AY70" s="55" t="s">
        <v>4531</v>
      </c>
      <c r="AZ70" s="55" t="s">
        <v>554</v>
      </c>
      <c r="BA70" s="55" t="s">
        <v>554</v>
      </c>
      <c r="BB70" s="268">
        <v>1</v>
      </c>
      <c r="BC70" s="268">
        <v>2</v>
      </c>
      <c r="BD70" s="268">
        <v>1</v>
      </c>
      <c r="BE70" s="268">
        <v>1</v>
      </c>
      <c r="BF70" s="268">
        <v>5</v>
      </c>
      <c r="BG70" s="55" t="s">
        <v>3403</v>
      </c>
      <c r="BH70" s="268">
        <v>9546</v>
      </c>
      <c r="BI70" s="268">
        <v>11.43</v>
      </c>
      <c r="BJ70" s="268">
        <v>0</v>
      </c>
      <c r="BK70" s="268">
        <v>11.43</v>
      </c>
      <c r="BL70" s="268">
        <v>34.799999999999997</v>
      </c>
      <c r="BM70" s="268">
        <v>46.23</v>
      </c>
      <c r="BN70" s="269">
        <v>0.24724209999999999</v>
      </c>
      <c r="BO70" s="270">
        <v>76436</v>
      </c>
      <c r="BP70" s="55" t="s">
        <v>3648</v>
      </c>
      <c r="BQ70" s="55" t="s">
        <v>3441</v>
      </c>
      <c r="BR70" s="270">
        <v>36016</v>
      </c>
      <c r="BS70" s="270">
        <v>10.6</v>
      </c>
      <c r="BT70" s="270">
        <v>12.27</v>
      </c>
      <c r="BU70" s="55" t="s">
        <v>3403</v>
      </c>
      <c r="BV70" s="270">
        <v>2985742</v>
      </c>
      <c r="BW70" s="270">
        <v>0</v>
      </c>
      <c r="BX70" s="270">
        <v>2813591</v>
      </c>
      <c r="BY70" s="270">
        <v>2813591</v>
      </c>
      <c r="BZ70" s="270">
        <v>170151</v>
      </c>
      <c r="CA70" s="270">
        <v>0</v>
      </c>
      <c r="CB70" s="270">
        <v>170151</v>
      </c>
      <c r="CC70" s="270">
        <v>2000</v>
      </c>
      <c r="CD70" s="270">
        <v>0</v>
      </c>
      <c r="CE70" s="270">
        <v>2000</v>
      </c>
      <c r="CF70" s="270">
        <v>0</v>
      </c>
      <c r="CG70" s="272">
        <v>6.2847399999999998E-2</v>
      </c>
      <c r="CH70" s="270">
        <v>1463965</v>
      </c>
      <c r="CI70" s="270">
        <v>553857</v>
      </c>
      <c r="CJ70" s="270">
        <v>2017822</v>
      </c>
      <c r="CK70" s="270">
        <v>174349</v>
      </c>
      <c r="CL70" s="270">
        <v>24484</v>
      </c>
      <c r="CM70" s="270">
        <v>24506</v>
      </c>
      <c r="CN70" s="270">
        <v>223339</v>
      </c>
      <c r="CO70" s="270">
        <v>526185</v>
      </c>
      <c r="CP70" s="270">
        <v>2767346</v>
      </c>
      <c r="CQ70" s="279">
        <v>187646</v>
      </c>
      <c r="CR70" s="270">
        <v>0</v>
      </c>
      <c r="CS70" s="270">
        <v>0</v>
      </c>
      <c r="CT70" s="270">
        <v>0</v>
      </c>
      <c r="CU70" s="270">
        <v>0</v>
      </c>
      <c r="CV70" s="270">
        <v>0</v>
      </c>
      <c r="CW70" s="270">
        <v>0</v>
      </c>
      <c r="CX70" s="288">
        <v>325605</v>
      </c>
      <c r="CY70" s="44">
        <v>51882</v>
      </c>
      <c r="CZ70" s="44">
        <v>89606</v>
      </c>
      <c r="DA70" s="44">
        <v>141488</v>
      </c>
      <c r="DB70" s="44">
        <v>46802</v>
      </c>
      <c r="DC70" s="44">
        <v>25257</v>
      </c>
      <c r="DD70" s="44">
        <v>72059</v>
      </c>
      <c r="DE70" s="44">
        <v>9153</v>
      </c>
      <c r="DF70" s="44">
        <v>2834</v>
      </c>
      <c r="DG70" s="44">
        <v>11987</v>
      </c>
      <c r="DH70" s="44">
        <v>225534</v>
      </c>
      <c r="DI70" s="55" t="s">
        <v>3403</v>
      </c>
      <c r="DJ70" s="268">
        <v>225534</v>
      </c>
      <c r="DK70" s="268">
        <v>0</v>
      </c>
      <c r="DL70" s="268">
        <v>208</v>
      </c>
      <c r="DM70" s="268">
        <v>5135</v>
      </c>
      <c r="DN70" s="268">
        <v>18359</v>
      </c>
      <c r="DO70" s="268">
        <v>6134</v>
      </c>
      <c r="DP70" s="268">
        <v>8</v>
      </c>
      <c r="DQ70" s="268">
        <v>67</v>
      </c>
      <c r="DR70" s="268">
        <v>75</v>
      </c>
      <c r="DS70" s="268">
        <v>1</v>
      </c>
      <c r="DT70" s="268">
        <v>28215</v>
      </c>
      <c r="DU70" s="55" t="s">
        <v>3403</v>
      </c>
      <c r="DV70" s="268">
        <v>14117</v>
      </c>
      <c r="DW70" s="268">
        <v>15506</v>
      </c>
      <c r="DX70" s="268">
        <v>57838</v>
      </c>
      <c r="DY70" s="268">
        <v>1920</v>
      </c>
      <c r="DZ70" s="55" t="s">
        <v>3403</v>
      </c>
      <c r="EA70" s="268">
        <v>9608</v>
      </c>
      <c r="EB70" s="268">
        <v>0</v>
      </c>
      <c r="EC70" s="268">
        <v>11528</v>
      </c>
      <c r="ED70" s="268">
        <v>563</v>
      </c>
      <c r="EE70" s="268">
        <v>230</v>
      </c>
      <c r="EF70" s="55" t="s">
        <v>3403</v>
      </c>
      <c r="EG70" s="268">
        <v>793</v>
      </c>
      <c r="EH70" s="269">
        <v>5.8819700000000003E-2</v>
      </c>
      <c r="EI70" s="269">
        <v>6.3880000000000002E-4</v>
      </c>
      <c r="EJ70" s="269">
        <v>0.2154758</v>
      </c>
      <c r="EK70" s="269">
        <v>0</v>
      </c>
      <c r="EL70" s="269">
        <v>0.1776324</v>
      </c>
      <c r="EM70" s="269">
        <v>2.3029999999999999E-4</v>
      </c>
      <c r="EN70" s="269">
        <v>0.69266139999999998</v>
      </c>
      <c r="EO70" s="269">
        <v>5.1175499999999999E-2</v>
      </c>
      <c r="EP70" s="269">
        <v>0.25447320000000001</v>
      </c>
      <c r="EQ70" s="268">
        <v>112</v>
      </c>
      <c r="ER70" s="281">
        <v>769523</v>
      </c>
      <c r="ES70" s="281">
        <v>195823</v>
      </c>
      <c r="ET70" s="268">
        <v>172842</v>
      </c>
      <c r="EU70" s="268">
        <v>32745</v>
      </c>
      <c r="EV70" s="268">
        <v>205587</v>
      </c>
      <c r="EW70" s="268">
        <v>18940</v>
      </c>
      <c r="EX70" s="268">
        <v>1392</v>
      </c>
      <c r="EY70" s="268">
        <v>20332</v>
      </c>
      <c r="EZ70" s="268">
        <v>142049</v>
      </c>
      <c r="FA70" s="268">
        <v>33442</v>
      </c>
      <c r="FB70" s="268">
        <v>175491</v>
      </c>
      <c r="FC70" s="268">
        <v>401410</v>
      </c>
      <c r="FD70" s="271">
        <v>507062</v>
      </c>
      <c r="FE70" s="55" t="s">
        <v>3403</v>
      </c>
      <c r="FF70" s="55" t="s">
        <v>3403</v>
      </c>
      <c r="FG70" s="268">
        <v>401410</v>
      </c>
      <c r="FH70" s="281">
        <v>18898</v>
      </c>
      <c r="FI70" s="281">
        <v>102965</v>
      </c>
      <c r="FJ70" s="55" t="s">
        <v>3403</v>
      </c>
      <c r="FK70" s="268">
        <v>121863</v>
      </c>
      <c r="FL70" s="268">
        <v>505</v>
      </c>
      <c r="FM70" s="268">
        <v>11831</v>
      </c>
      <c r="FN70" s="268">
        <v>12336</v>
      </c>
      <c r="FO70" s="268">
        <v>20</v>
      </c>
      <c r="FP70" s="268">
        <v>4101</v>
      </c>
      <c r="FQ70" s="268">
        <v>4121</v>
      </c>
      <c r="FR70" s="55" t="s">
        <v>3403</v>
      </c>
      <c r="FS70" s="268">
        <v>16457</v>
      </c>
      <c r="FT70" s="268">
        <v>23019</v>
      </c>
      <c r="FU70" s="268">
        <v>389016</v>
      </c>
      <c r="FV70" s="268">
        <v>345179</v>
      </c>
      <c r="FW70" s="268">
        <v>24722</v>
      </c>
      <c r="FX70" s="268">
        <v>10606</v>
      </c>
      <c r="FY70" s="268">
        <v>290</v>
      </c>
      <c r="FZ70" s="268">
        <v>1</v>
      </c>
      <c r="GA70" s="268">
        <v>56821</v>
      </c>
      <c r="GB70" s="268">
        <v>23862</v>
      </c>
      <c r="GC70" s="268">
        <v>80683</v>
      </c>
      <c r="GD70" s="268">
        <v>394427</v>
      </c>
      <c r="GE70" s="268">
        <v>1</v>
      </c>
      <c r="GF70" s="268">
        <v>0.85433999999999999</v>
      </c>
      <c r="GG70" s="268">
        <v>0.1231</v>
      </c>
      <c r="GH70" s="268">
        <v>30.693079999999998</v>
      </c>
      <c r="GI70" s="268">
        <v>31.131509999999999</v>
      </c>
      <c r="GJ70" s="268">
        <v>31.088609999999999</v>
      </c>
      <c r="GK70" s="268">
        <v>740</v>
      </c>
      <c r="GL70" s="268">
        <v>22650</v>
      </c>
      <c r="GM70" s="268">
        <v>560</v>
      </c>
      <c r="GN70" s="268">
        <v>17251</v>
      </c>
      <c r="GO70" s="268">
        <v>61</v>
      </c>
      <c r="GP70" s="268">
        <v>97</v>
      </c>
      <c r="GQ70" s="268">
        <v>634</v>
      </c>
      <c r="GR70" s="268">
        <v>461</v>
      </c>
      <c r="GS70" s="268">
        <v>45</v>
      </c>
      <c r="GT70" s="268">
        <v>2</v>
      </c>
      <c r="GU70" s="268">
        <v>1300</v>
      </c>
      <c r="GV70" s="268">
        <v>2361</v>
      </c>
      <c r="GW70" s="268">
        <v>2551</v>
      </c>
      <c r="GX70" s="268">
        <v>4912</v>
      </c>
      <c r="GY70" s="268">
        <v>880</v>
      </c>
      <c r="GZ70" s="268">
        <v>20</v>
      </c>
      <c r="HA70" s="268">
        <v>900</v>
      </c>
      <c r="HB70" s="268">
        <v>19409</v>
      </c>
      <c r="HC70" s="268">
        <v>14680</v>
      </c>
      <c r="HD70" s="268">
        <v>34089</v>
      </c>
      <c r="HE70" s="268">
        <v>39901</v>
      </c>
      <c r="HF70" s="55" t="s">
        <v>3403</v>
      </c>
      <c r="HG70" s="55" t="s">
        <v>3403</v>
      </c>
      <c r="HH70" s="55" t="s">
        <v>3403</v>
      </c>
      <c r="HI70" s="55" t="s">
        <v>3403</v>
      </c>
      <c r="HJ70" s="55" t="s">
        <v>5026</v>
      </c>
      <c r="HK70" s="55" t="s">
        <v>5026</v>
      </c>
      <c r="HL70" s="268">
        <v>139761</v>
      </c>
      <c r="HM70" s="268">
        <v>1</v>
      </c>
      <c r="HN70" s="268">
        <v>47</v>
      </c>
      <c r="HO70" s="268">
        <v>1095</v>
      </c>
      <c r="HP70" s="268">
        <v>158</v>
      </c>
      <c r="HQ70" s="268">
        <v>698</v>
      </c>
      <c r="HR70" s="268">
        <v>16026</v>
      </c>
      <c r="HS70" s="268">
        <v>478</v>
      </c>
      <c r="HT70" s="268">
        <v>52</v>
      </c>
      <c r="HU70" s="268">
        <v>50</v>
      </c>
      <c r="HV70" s="268">
        <v>97</v>
      </c>
      <c r="HW70" s="268">
        <v>97261</v>
      </c>
      <c r="HX70" s="268">
        <v>1</v>
      </c>
      <c r="HY70" s="268">
        <v>301661</v>
      </c>
      <c r="HZ70" s="55" t="s">
        <v>3403</v>
      </c>
      <c r="IA70" s="55" t="s">
        <v>2094</v>
      </c>
      <c r="IB70" s="55" t="s">
        <v>2263</v>
      </c>
      <c r="IC70" s="55" t="s">
        <v>2369</v>
      </c>
      <c r="ID70" s="55" t="s">
        <v>3646</v>
      </c>
      <c r="IE70" s="55" t="s">
        <v>3647</v>
      </c>
      <c r="IF70" s="55" t="s">
        <v>2263</v>
      </c>
      <c r="IG70" s="55" t="s">
        <v>2369</v>
      </c>
      <c r="IH70" s="55" t="s">
        <v>3646</v>
      </c>
      <c r="II70" s="55" t="s">
        <v>3647</v>
      </c>
      <c r="IJ70" s="55" t="s">
        <v>2187</v>
      </c>
      <c r="IK70" s="55" t="s">
        <v>4921</v>
      </c>
      <c r="IL70" s="55" t="s">
        <v>4922</v>
      </c>
      <c r="IM70" s="55" t="s">
        <v>4923</v>
      </c>
      <c r="IN70" s="55" t="s">
        <v>4924</v>
      </c>
      <c r="IO70" s="268">
        <v>77500</v>
      </c>
      <c r="IP70" s="268">
        <v>46.23</v>
      </c>
      <c r="IQ70" s="55" t="s">
        <v>4925</v>
      </c>
      <c r="IR70" s="268">
        <v>9546</v>
      </c>
      <c r="IS70" s="268">
        <v>208</v>
      </c>
      <c r="IT70" s="55" t="s">
        <v>1905</v>
      </c>
      <c r="IU70" s="55" t="s">
        <v>330</v>
      </c>
      <c r="IV70" s="55" t="s">
        <v>2092</v>
      </c>
      <c r="IW70" s="55" t="s">
        <v>411</v>
      </c>
      <c r="IX70" s="268">
        <v>0</v>
      </c>
      <c r="IY70" s="55" t="s">
        <v>416</v>
      </c>
      <c r="IZ70" s="55" t="s">
        <v>2377</v>
      </c>
      <c r="JA70" s="55" t="s">
        <v>2377</v>
      </c>
      <c r="JB70" s="55" t="s">
        <v>503</v>
      </c>
      <c r="JC70" s="270">
        <v>3.5961799999999999</v>
      </c>
      <c r="JD70" s="270">
        <v>2.6221700000000001</v>
      </c>
      <c r="JE70" s="270">
        <v>0.29022999999999999</v>
      </c>
      <c r="JF70" s="270">
        <v>34.298999999999999</v>
      </c>
      <c r="JG70" s="270">
        <v>25.009260000000001</v>
      </c>
      <c r="JH70" s="270">
        <v>2.7681</v>
      </c>
      <c r="JI70" s="270">
        <v>7.0161199999999999</v>
      </c>
      <c r="JJ70" s="270">
        <v>5.1158299999999999</v>
      </c>
      <c r="JK70" s="270">
        <v>0.56623999999999997</v>
      </c>
      <c r="JL70" s="270">
        <v>19.800560000000001</v>
      </c>
      <c r="JM70" s="270">
        <v>14.437659999999999</v>
      </c>
      <c r="JN70" s="270">
        <v>1.5980099999999999</v>
      </c>
      <c r="JO70" s="270">
        <v>69.3553</v>
      </c>
      <c r="JP70" s="270">
        <v>50.570709999999998</v>
      </c>
      <c r="JQ70" s="270">
        <v>5.5973300000000004</v>
      </c>
      <c r="JR70" s="270">
        <v>14.131869999999999</v>
      </c>
      <c r="JS70" s="270">
        <v>10.304320000000001</v>
      </c>
      <c r="JT70" s="270">
        <v>1.1405099999999999</v>
      </c>
      <c r="JU70" s="268">
        <v>5.56609</v>
      </c>
      <c r="JV70" s="268">
        <v>2.8529599999999999</v>
      </c>
      <c r="JW70" s="268">
        <v>5.9244199999999996</v>
      </c>
      <c r="JX70" s="268">
        <v>0.64449999999999996</v>
      </c>
      <c r="JY70" s="268">
        <v>1.01091</v>
      </c>
      <c r="JZ70" s="268">
        <v>1.41642</v>
      </c>
      <c r="KA70" s="268">
        <v>0.58359000000000005</v>
      </c>
      <c r="KB70" s="268">
        <v>0.28860999999999998</v>
      </c>
      <c r="KC70" s="268">
        <v>3.46E-3</v>
      </c>
      <c r="KD70" s="268">
        <v>3.8000000000000002E-4</v>
      </c>
      <c r="KE70" s="268">
        <v>0.70350999999999997</v>
      </c>
      <c r="KF70" s="268">
        <v>3.5529999999999999E-2</v>
      </c>
      <c r="KG70" s="268">
        <v>0.24657000000000001</v>
      </c>
      <c r="KH70" s="268">
        <v>3023</v>
      </c>
      <c r="KI70" s="268">
        <v>12227</v>
      </c>
      <c r="KJ70" s="268">
        <v>12227</v>
      </c>
      <c r="KK70" s="268">
        <v>8531</v>
      </c>
      <c r="KL70" s="268">
        <v>34508</v>
      </c>
      <c r="KM70" s="268">
        <v>34508</v>
      </c>
      <c r="KN70" s="268">
        <v>67324</v>
      </c>
      <c r="KO70" s="268">
        <v>67324</v>
      </c>
      <c r="KP70" s="268">
        <v>2.3633600000000001</v>
      </c>
      <c r="KQ70" s="268">
        <v>16645</v>
      </c>
      <c r="KR70" s="268">
        <v>8.0026600000000006</v>
      </c>
      <c r="KS70" s="270">
        <v>1.2307300000000001</v>
      </c>
      <c r="KT70" s="270">
        <v>20.351179999999999</v>
      </c>
      <c r="KU70" s="270">
        <v>1.447E-2</v>
      </c>
      <c r="KV70" s="270">
        <v>0</v>
      </c>
      <c r="KW70" s="270">
        <v>21.59637</v>
      </c>
      <c r="KX70" s="270">
        <v>14.59525</v>
      </c>
      <c r="KY70" s="268">
        <v>2.3551600000000001</v>
      </c>
      <c r="KZ70" s="268">
        <v>0</v>
      </c>
      <c r="LA70" s="268">
        <v>1.5E-3</v>
      </c>
      <c r="LB70" s="268">
        <v>0.41835</v>
      </c>
      <c r="LC70" s="268">
        <v>5.4000000000000001E-4</v>
      </c>
      <c r="LD70" s="268">
        <v>0.14166999999999999</v>
      </c>
      <c r="LE70" s="268">
        <v>0.57298000000000004</v>
      </c>
      <c r="LF70" s="268">
        <v>2.5779899999999998</v>
      </c>
      <c r="LG70" s="268">
        <v>1.6313299999999999</v>
      </c>
      <c r="LH70" s="268">
        <v>0.25170999999999999</v>
      </c>
      <c r="LI70" s="268">
        <v>716</v>
      </c>
      <c r="LJ70" s="268">
        <v>0.92956000000000005</v>
      </c>
      <c r="LK70" s="270">
        <v>3.8059799999999999</v>
      </c>
      <c r="LL70" s="268">
        <v>206</v>
      </c>
      <c r="LM70" s="268">
        <v>237</v>
      </c>
      <c r="LN70" s="270">
        <v>20.016680000000001</v>
      </c>
      <c r="LO70" s="270">
        <v>1.6154500000000001</v>
      </c>
      <c r="LP70" s="270">
        <v>1.2611000000000001</v>
      </c>
      <c r="LQ70" s="268">
        <v>0.33439000000000002</v>
      </c>
      <c r="LR70" s="268">
        <v>8.2680000000000003E-2</v>
      </c>
      <c r="LS70" s="268">
        <v>0.43131999999999998</v>
      </c>
      <c r="LT70" s="268">
        <v>9</v>
      </c>
      <c r="LU70" s="268">
        <v>1</v>
      </c>
      <c r="LV70" s="268">
        <v>1.95099</v>
      </c>
      <c r="LW70" s="268">
        <v>14798</v>
      </c>
      <c r="LX70" s="268">
        <v>41.318559999999998</v>
      </c>
      <c r="LY70" s="268">
        <v>7585</v>
      </c>
      <c r="LZ70" s="268">
        <v>14.640790000000001</v>
      </c>
      <c r="MA70" s="268">
        <v>80.612089999999995</v>
      </c>
      <c r="MB70" s="268">
        <v>0.35433999999999999</v>
      </c>
      <c r="MC70" s="268">
        <v>2687</v>
      </c>
      <c r="MD70" s="268">
        <v>0.42313000000000001</v>
      </c>
      <c r="ME70" s="270">
        <v>0.56623999999999997</v>
      </c>
      <c r="MF70" s="268">
        <v>0.82550999999999997</v>
      </c>
      <c r="MG70" s="268">
        <v>6.9047799999999997</v>
      </c>
      <c r="MH70" s="268">
        <v>9.5376100000000008</v>
      </c>
      <c r="MI70" s="270">
        <v>7.0161199999999999</v>
      </c>
      <c r="MJ70" s="268">
        <v>36.715380000000003</v>
      </c>
      <c r="MK70" s="270">
        <v>43647</v>
      </c>
      <c r="ML70" s="270">
        <v>31666</v>
      </c>
      <c r="MM70" s="268">
        <v>6.0080000000000001E-2</v>
      </c>
      <c r="MN70" s="268">
        <v>0.33078000000000002</v>
      </c>
      <c r="MO70" s="268">
        <v>0.11720999999999999</v>
      </c>
      <c r="MP70" s="268">
        <v>1.485E-2</v>
      </c>
      <c r="MQ70" s="268">
        <v>8.1780000000000005E-2</v>
      </c>
      <c r="MR70" s="268">
        <v>2.8979999999999999E-2</v>
      </c>
      <c r="MS70" s="269">
        <v>1</v>
      </c>
      <c r="MT70" s="269">
        <v>0.24724209999999999</v>
      </c>
      <c r="MU70" s="269">
        <v>0.75275789999999998</v>
      </c>
      <c r="MV70" s="269">
        <v>0.27448260000000002</v>
      </c>
      <c r="MW70" s="269">
        <v>0.72551739999999998</v>
      </c>
      <c r="MX70" s="269">
        <v>8.0705100000000002E-2</v>
      </c>
      <c r="MY70" s="269">
        <v>8.8474999999999995E-3</v>
      </c>
      <c r="MZ70" s="269">
        <v>0.20014009999999999</v>
      </c>
      <c r="NA70" s="269">
        <v>8.8553999999999994E-3</v>
      </c>
      <c r="NB70" s="269">
        <v>0.1901407</v>
      </c>
      <c r="NC70" s="269">
        <v>6.3002199999999994E-2</v>
      </c>
      <c r="ND70" s="269">
        <v>0.52901410000000004</v>
      </c>
      <c r="NE70" s="269">
        <v>0.72915419999999997</v>
      </c>
      <c r="NF70" s="269">
        <v>6.6989999999999997E-4</v>
      </c>
      <c r="NG70" s="269">
        <v>0.94234229999999997</v>
      </c>
      <c r="NH70" s="269">
        <v>0</v>
      </c>
      <c r="NI70" s="269">
        <v>5.6987799999999998E-2</v>
      </c>
      <c r="NJ70" s="270">
        <v>11980</v>
      </c>
      <c r="NK70" s="268">
        <v>4.8886000000000003</v>
      </c>
      <c r="NL70" s="268">
        <v>12095</v>
      </c>
      <c r="NM70" s="268">
        <v>12095</v>
      </c>
      <c r="NN70" s="268">
        <v>2990</v>
      </c>
      <c r="NO70" s="269">
        <v>0.78064739999999999</v>
      </c>
      <c r="NP70" s="269">
        <v>0.10962710000000001</v>
      </c>
      <c r="NQ70" s="269">
        <v>0.10972560000000001</v>
      </c>
      <c r="NR70" s="268">
        <v>0.52564</v>
      </c>
      <c r="NS70" s="268">
        <v>1.3893899999999999</v>
      </c>
      <c r="NT70" s="268">
        <v>0.38135999999999998</v>
      </c>
      <c r="NU70" s="268">
        <v>31</v>
      </c>
      <c r="NV70" s="268">
        <v>4.4136899999999999</v>
      </c>
      <c r="NW70" s="268">
        <v>31</v>
      </c>
      <c r="NX70" s="268">
        <v>3.4455399999999998</v>
      </c>
      <c r="NY70" s="268">
        <v>0.27806999999999998</v>
      </c>
      <c r="NZ70" s="268">
        <v>0.25773000000000001</v>
      </c>
    </row>
    <row r="71" spans="1:390" ht="15" x14ac:dyDescent="0.25">
      <c r="A71" s="3" t="s">
        <v>2860</v>
      </c>
      <c r="B71" s="55" t="s">
        <v>4926</v>
      </c>
      <c r="C71" s="55" t="s">
        <v>4524</v>
      </c>
      <c r="D71" s="55" t="s">
        <v>4525</v>
      </c>
      <c r="E71" s="55" t="s">
        <v>3414</v>
      </c>
      <c r="F71" s="55" t="s">
        <v>4524</v>
      </c>
      <c r="G71" s="55" t="s">
        <v>2095</v>
      </c>
      <c r="H71" s="55" t="s">
        <v>477</v>
      </c>
      <c r="I71" s="55" t="s">
        <v>416</v>
      </c>
      <c r="J71" s="55" t="s">
        <v>493</v>
      </c>
      <c r="K71" s="55" t="s">
        <v>499</v>
      </c>
      <c r="L71" s="55" t="s">
        <v>4527</v>
      </c>
      <c r="M71" s="55" t="s">
        <v>505</v>
      </c>
      <c r="N71" s="55" t="s">
        <v>2303</v>
      </c>
      <c r="O71" s="268">
        <v>68032</v>
      </c>
      <c r="P71" s="55" t="s">
        <v>503</v>
      </c>
      <c r="Q71" s="268">
        <v>475</v>
      </c>
      <c r="R71" s="268">
        <v>46</v>
      </c>
      <c r="S71" s="268">
        <v>3910</v>
      </c>
      <c r="T71" s="268">
        <v>25337</v>
      </c>
      <c r="U71" s="268">
        <v>24</v>
      </c>
      <c r="V71" s="268">
        <v>2</v>
      </c>
      <c r="W71" s="268">
        <v>25</v>
      </c>
      <c r="X71" s="268">
        <v>3134</v>
      </c>
      <c r="Y71" s="55" t="s">
        <v>2264</v>
      </c>
      <c r="Z71" s="55" t="s">
        <v>2370</v>
      </c>
      <c r="AA71" s="55" t="s">
        <v>3649</v>
      </c>
      <c r="AB71" s="55" t="s">
        <v>3403</v>
      </c>
      <c r="AC71" s="55" t="s">
        <v>2264</v>
      </c>
      <c r="AD71" s="55" t="s">
        <v>2370</v>
      </c>
      <c r="AE71" s="55" t="s">
        <v>3649</v>
      </c>
      <c r="AF71" s="55" t="s">
        <v>3403</v>
      </c>
      <c r="AG71" s="55" t="s">
        <v>2097</v>
      </c>
      <c r="AH71" s="268">
        <v>1</v>
      </c>
      <c r="AI71" s="55" t="s">
        <v>2135</v>
      </c>
      <c r="AJ71" s="55" t="s">
        <v>2188</v>
      </c>
      <c r="AK71" s="55" t="s">
        <v>2437</v>
      </c>
      <c r="AL71" s="55" t="s">
        <v>2513</v>
      </c>
      <c r="AM71" s="55" t="s">
        <v>2590</v>
      </c>
      <c r="AN71" s="55" t="s">
        <v>2661</v>
      </c>
      <c r="AO71" s="55" t="s">
        <v>2437</v>
      </c>
      <c r="AP71" s="55" t="s">
        <v>2694</v>
      </c>
      <c r="AQ71" s="55" t="s">
        <v>2513</v>
      </c>
      <c r="AR71" s="55" t="s">
        <v>2590</v>
      </c>
      <c r="AS71" s="55" t="s">
        <v>4927</v>
      </c>
      <c r="AT71" s="55" t="s">
        <v>1512</v>
      </c>
      <c r="AU71" s="55" t="s">
        <v>4529</v>
      </c>
      <c r="AV71" s="55" t="s">
        <v>4529</v>
      </c>
      <c r="AW71" s="55" t="s">
        <v>4529</v>
      </c>
      <c r="AX71" s="55" t="s">
        <v>4530</v>
      </c>
      <c r="AY71" s="55" t="s">
        <v>4531</v>
      </c>
      <c r="AZ71" s="55" t="s">
        <v>554</v>
      </c>
      <c r="BA71" s="55" t="s">
        <v>554</v>
      </c>
      <c r="BB71" s="268">
        <v>1</v>
      </c>
      <c r="BC71" s="268">
        <v>2</v>
      </c>
      <c r="BD71" s="268">
        <v>0</v>
      </c>
      <c r="BE71" s="268">
        <v>1</v>
      </c>
      <c r="BF71" s="268">
        <v>4</v>
      </c>
      <c r="BG71" s="55" t="s">
        <v>3403</v>
      </c>
      <c r="BH71" s="268">
        <v>6734</v>
      </c>
      <c r="BI71" s="268">
        <v>2</v>
      </c>
      <c r="BJ71" s="268">
        <v>1</v>
      </c>
      <c r="BK71" s="268">
        <v>3</v>
      </c>
      <c r="BL71" s="268">
        <v>6.2</v>
      </c>
      <c r="BM71" s="268">
        <v>9.1999999999999993</v>
      </c>
      <c r="BN71" s="269">
        <v>0.21739130000000001</v>
      </c>
      <c r="BO71" s="270">
        <v>58302</v>
      </c>
      <c r="BP71" s="55" t="s">
        <v>3650</v>
      </c>
      <c r="BQ71" s="55" t="s">
        <v>3651</v>
      </c>
      <c r="BR71" s="270">
        <v>55169</v>
      </c>
      <c r="BS71" s="270">
        <v>13</v>
      </c>
      <c r="BT71" s="270">
        <v>14.36</v>
      </c>
      <c r="BU71" s="270">
        <v>15.86</v>
      </c>
      <c r="BV71" s="270">
        <v>616862</v>
      </c>
      <c r="BW71" s="270">
        <v>0</v>
      </c>
      <c r="BX71" s="270">
        <v>450515</v>
      </c>
      <c r="BY71" s="270">
        <v>450515</v>
      </c>
      <c r="BZ71" s="270">
        <v>120599</v>
      </c>
      <c r="CA71" s="270">
        <v>0</v>
      </c>
      <c r="CB71" s="270">
        <v>120599</v>
      </c>
      <c r="CC71" s="270">
        <v>20000</v>
      </c>
      <c r="CD71" s="270">
        <v>0</v>
      </c>
      <c r="CE71" s="270">
        <v>20000</v>
      </c>
      <c r="CF71" s="270">
        <v>25748</v>
      </c>
      <c r="CG71" s="272">
        <v>2.3885400000000001E-2</v>
      </c>
      <c r="CH71" s="270">
        <v>305163</v>
      </c>
      <c r="CI71" s="270">
        <v>113041</v>
      </c>
      <c r="CJ71" s="270">
        <v>418204</v>
      </c>
      <c r="CK71" s="270">
        <v>54190</v>
      </c>
      <c r="CL71" s="270">
        <v>39304</v>
      </c>
      <c r="CM71" s="270">
        <v>10519</v>
      </c>
      <c r="CN71" s="270">
        <v>104013</v>
      </c>
      <c r="CO71" s="270">
        <v>94645</v>
      </c>
      <c r="CP71" s="270">
        <v>616862</v>
      </c>
      <c r="CQ71" s="279">
        <v>14734</v>
      </c>
      <c r="CR71" s="270">
        <v>0</v>
      </c>
      <c r="CS71" s="270">
        <v>2325</v>
      </c>
      <c r="CT71" s="270">
        <v>0</v>
      </c>
      <c r="CU71" s="270">
        <v>1900</v>
      </c>
      <c r="CV71" s="270">
        <v>4225</v>
      </c>
      <c r="CW71" s="270">
        <v>6750</v>
      </c>
      <c r="CX71" s="288">
        <v>154254</v>
      </c>
      <c r="CY71" s="44">
        <v>29329</v>
      </c>
      <c r="CZ71" s="44">
        <v>25872</v>
      </c>
      <c r="DA71" s="44">
        <v>55201</v>
      </c>
      <c r="DB71" s="44">
        <v>17780</v>
      </c>
      <c r="DC71" s="44">
        <v>8321</v>
      </c>
      <c r="DD71" s="44">
        <v>26101</v>
      </c>
      <c r="DE71" s="44">
        <v>2035</v>
      </c>
      <c r="DF71" s="44">
        <v>130</v>
      </c>
      <c r="DG71" s="44">
        <v>2165</v>
      </c>
      <c r="DH71" s="44">
        <v>83467</v>
      </c>
      <c r="DI71" s="55" t="s">
        <v>3403</v>
      </c>
      <c r="DJ71" s="268">
        <v>83467</v>
      </c>
      <c r="DK71" s="268">
        <v>23</v>
      </c>
      <c r="DL71" s="268">
        <v>54</v>
      </c>
      <c r="DM71" s="268">
        <v>4387</v>
      </c>
      <c r="DN71" s="268">
        <v>9996</v>
      </c>
      <c r="DO71" s="268">
        <v>73</v>
      </c>
      <c r="DP71" s="268">
        <v>4</v>
      </c>
      <c r="DQ71" s="268">
        <v>67</v>
      </c>
      <c r="DR71" s="268">
        <v>71</v>
      </c>
      <c r="DS71" s="268">
        <v>0</v>
      </c>
      <c r="DT71" s="268">
        <v>28215</v>
      </c>
      <c r="DU71" s="55" t="s">
        <v>3403</v>
      </c>
      <c r="DV71" s="268">
        <v>14117</v>
      </c>
      <c r="DW71" s="268">
        <v>0</v>
      </c>
      <c r="DX71" s="268">
        <v>42332</v>
      </c>
      <c r="DY71" s="268">
        <v>1920</v>
      </c>
      <c r="DZ71" s="55" t="s">
        <v>3403</v>
      </c>
      <c r="EA71" s="268">
        <v>9608</v>
      </c>
      <c r="EB71" s="268">
        <v>0</v>
      </c>
      <c r="EC71" s="268">
        <v>11528</v>
      </c>
      <c r="ED71" s="268">
        <v>563</v>
      </c>
      <c r="EE71" s="268">
        <v>230</v>
      </c>
      <c r="EF71" s="268">
        <v>1530</v>
      </c>
      <c r="EG71" s="268">
        <v>2323</v>
      </c>
      <c r="EH71" s="269">
        <v>7.9861799999999997E-2</v>
      </c>
      <c r="EI71" s="269">
        <v>3.501E-4</v>
      </c>
      <c r="EJ71" s="269">
        <v>0.36422389999999999</v>
      </c>
      <c r="EK71" s="269">
        <v>0</v>
      </c>
      <c r="EL71" s="269">
        <v>0.27443050000000002</v>
      </c>
      <c r="EM71" s="269">
        <v>4.6030000000000002E-4</v>
      </c>
      <c r="EN71" s="269">
        <v>0.54110100000000005</v>
      </c>
      <c r="EO71" s="269">
        <v>0.103174</v>
      </c>
      <c r="EP71" s="269">
        <v>0.18951879999999999</v>
      </c>
      <c r="EQ71" s="268">
        <v>13</v>
      </c>
      <c r="ER71" s="281">
        <v>277239</v>
      </c>
      <c r="ES71" s="281">
        <v>52542</v>
      </c>
      <c r="ET71" s="268">
        <v>76495</v>
      </c>
      <c r="EU71" s="268">
        <v>20524</v>
      </c>
      <c r="EV71" s="268">
        <v>97019</v>
      </c>
      <c r="EW71" s="268">
        <v>5690</v>
      </c>
      <c r="EX71" s="268">
        <v>83</v>
      </c>
      <c r="EY71" s="268">
        <v>5773</v>
      </c>
      <c r="EZ71" s="268">
        <v>38523</v>
      </c>
      <c r="FA71" s="268">
        <v>8246</v>
      </c>
      <c r="FB71" s="268">
        <v>46769</v>
      </c>
      <c r="FC71" s="268">
        <v>149561</v>
      </c>
      <c r="FD71" s="271">
        <v>234727</v>
      </c>
      <c r="FE71" s="268">
        <v>12647</v>
      </c>
      <c r="FF71" s="55" t="s">
        <v>3403</v>
      </c>
      <c r="FG71" s="268">
        <v>162208</v>
      </c>
      <c r="FH71" s="281">
        <v>10847</v>
      </c>
      <c r="FI71" s="281">
        <v>64326</v>
      </c>
      <c r="FJ71" s="55" t="s">
        <v>3403</v>
      </c>
      <c r="FK71" s="268">
        <v>75173</v>
      </c>
      <c r="FL71" s="268">
        <v>114</v>
      </c>
      <c r="FM71" s="268">
        <v>8197</v>
      </c>
      <c r="FN71" s="268">
        <v>8311</v>
      </c>
      <c r="FO71" s="268">
        <v>10</v>
      </c>
      <c r="FP71" s="268">
        <v>3109</v>
      </c>
      <c r="FQ71" s="268">
        <v>3119</v>
      </c>
      <c r="FR71" s="268">
        <v>0</v>
      </c>
      <c r="FS71" s="268">
        <v>11430</v>
      </c>
      <c r="FT71" s="268">
        <v>13966</v>
      </c>
      <c r="FU71" s="268">
        <v>172325</v>
      </c>
      <c r="FV71" s="268">
        <v>104914</v>
      </c>
      <c r="FW71" s="55" t="s">
        <v>3403</v>
      </c>
      <c r="FX71" s="55" t="s">
        <v>3403</v>
      </c>
      <c r="FY71" s="268">
        <v>137</v>
      </c>
      <c r="FZ71" s="268">
        <v>1</v>
      </c>
      <c r="GA71" s="268">
        <v>12963</v>
      </c>
      <c r="GB71" s="268">
        <v>1870</v>
      </c>
      <c r="GC71" s="268">
        <v>14833</v>
      </c>
      <c r="GD71" s="268">
        <v>102865</v>
      </c>
      <c r="GE71" s="268">
        <v>3</v>
      </c>
      <c r="GF71" s="268">
        <v>0.98712</v>
      </c>
      <c r="GG71" s="268">
        <v>1.3100000000000001E-2</v>
      </c>
      <c r="GH71" s="268">
        <v>26.82424</v>
      </c>
      <c r="GI71" s="268">
        <v>27.306249999999999</v>
      </c>
      <c r="GJ71" s="268">
        <v>19.33333</v>
      </c>
      <c r="GK71" s="268">
        <v>130</v>
      </c>
      <c r="GL71" s="268">
        <v>3532</v>
      </c>
      <c r="GM71" s="268">
        <v>35</v>
      </c>
      <c r="GN71" s="268">
        <v>894</v>
      </c>
      <c r="GO71" s="268">
        <v>3</v>
      </c>
      <c r="GP71" s="55" t="s">
        <v>3403</v>
      </c>
      <c r="GQ71" s="268">
        <v>125</v>
      </c>
      <c r="GR71" s="268">
        <v>35</v>
      </c>
      <c r="GS71" s="268">
        <v>2</v>
      </c>
      <c r="GT71" s="55" t="s">
        <v>3403</v>
      </c>
      <c r="GU71" s="268">
        <v>165</v>
      </c>
      <c r="GV71" s="268">
        <v>58</v>
      </c>
      <c r="GW71" s="55" t="s">
        <v>3403</v>
      </c>
      <c r="GX71" s="268">
        <v>58</v>
      </c>
      <c r="GY71" s="268">
        <v>-1</v>
      </c>
      <c r="GZ71" s="55" t="s">
        <v>3403</v>
      </c>
      <c r="HA71" s="268">
        <v>-1</v>
      </c>
      <c r="HB71" s="268">
        <v>3475</v>
      </c>
      <c r="HC71" s="268">
        <v>894</v>
      </c>
      <c r="HD71" s="268">
        <v>4369</v>
      </c>
      <c r="HE71" s="268">
        <v>4426</v>
      </c>
      <c r="HF71" s="55" t="s">
        <v>3403</v>
      </c>
      <c r="HG71" s="55" t="s">
        <v>3403</v>
      </c>
      <c r="HH71" s="55" t="s">
        <v>3403</v>
      </c>
      <c r="HI71" s="55" t="s">
        <v>3403</v>
      </c>
      <c r="HJ71" s="268">
        <v>1896</v>
      </c>
      <c r="HK71" s="55" t="s">
        <v>5026</v>
      </c>
      <c r="HL71" s="268">
        <v>46640</v>
      </c>
      <c r="HM71" s="268">
        <v>1</v>
      </c>
      <c r="HN71" s="268">
        <v>2</v>
      </c>
      <c r="HO71" s="268">
        <v>160</v>
      </c>
      <c r="HP71" s="268">
        <v>3</v>
      </c>
      <c r="HQ71" s="268">
        <v>197</v>
      </c>
      <c r="HR71" s="268">
        <v>2537</v>
      </c>
      <c r="HS71" s="268">
        <v>386</v>
      </c>
      <c r="HT71" s="268">
        <v>244</v>
      </c>
      <c r="HU71" s="268">
        <v>20</v>
      </c>
      <c r="HV71" s="268">
        <v>35</v>
      </c>
      <c r="HW71" s="268">
        <v>44162</v>
      </c>
      <c r="HX71" s="268">
        <v>1</v>
      </c>
      <c r="HY71" s="268">
        <v>43081</v>
      </c>
      <c r="HZ71" s="268">
        <v>10622</v>
      </c>
      <c r="IA71" s="55" t="s">
        <v>2097</v>
      </c>
      <c r="IB71" s="55" t="s">
        <v>2264</v>
      </c>
      <c r="IC71" s="55" t="s">
        <v>2370</v>
      </c>
      <c r="ID71" s="55" t="s">
        <v>3649</v>
      </c>
      <c r="IE71" s="55" t="s">
        <v>3403</v>
      </c>
      <c r="IF71" s="55" t="s">
        <v>2264</v>
      </c>
      <c r="IG71" s="55" t="s">
        <v>2370</v>
      </c>
      <c r="IH71" s="55" t="s">
        <v>3649</v>
      </c>
      <c r="II71" s="55" t="s">
        <v>3403</v>
      </c>
      <c r="IJ71" s="55" t="s">
        <v>2188</v>
      </c>
      <c r="IK71" s="55" t="s">
        <v>4928</v>
      </c>
      <c r="IL71" s="55" t="s">
        <v>4929</v>
      </c>
      <c r="IM71" s="55" t="s">
        <v>2437</v>
      </c>
      <c r="IN71" s="55" t="s">
        <v>2661</v>
      </c>
      <c r="IO71" s="268">
        <v>15281</v>
      </c>
      <c r="IP71" s="268">
        <v>8</v>
      </c>
      <c r="IQ71" s="55" t="s">
        <v>4930</v>
      </c>
      <c r="IR71" s="268">
        <v>6734</v>
      </c>
      <c r="IS71" s="268">
        <v>156</v>
      </c>
      <c r="IT71" s="55" t="s">
        <v>2134</v>
      </c>
      <c r="IU71" s="55" t="s">
        <v>334</v>
      </c>
      <c r="IV71" s="55" t="s">
        <v>2095</v>
      </c>
      <c r="IW71" s="55" t="s">
        <v>411</v>
      </c>
      <c r="IX71" s="268">
        <v>0</v>
      </c>
      <c r="IY71" s="55" t="s">
        <v>416</v>
      </c>
      <c r="IZ71" s="55" t="s">
        <v>1905</v>
      </c>
      <c r="JA71" s="55" t="s">
        <v>2276</v>
      </c>
      <c r="JB71" s="55" t="s">
        <v>503</v>
      </c>
      <c r="JC71" s="270">
        <v>2.2250200000000002</v>
      </c>
      <c r="JD71" s="270">
        <v>1.5084599999999999</v>
      </c>
      <c r="JE71" s="270">
        <v>0.37517</v>
      </c>
      <c r="JF71" s="270">
        <v>41.587139999999998</v>
      </c>
      <c r="JG71" s="270">
        <v>28.19416</v>
      </c>
      <c r="JH71" s="270">
        <v>7.01227</v>
      </c>
      <c r="JI71" s="270">
        <v>5.99681</v>
      </c>
      <c r="JJ71" s="270">
        <v>4.0655599999999996</v>
      </c>
      <c r="JK71" s="270">
        <v>1.0111600000000001</v>
      </c>
      <c r="JL71" s="270">
        <v>13.22603</v>
      </c>
      <c r="JM71" s="270">
        <v>8.9666399999999999</v>
      </c>
      <c r="JN71" s="270">
        <v>2.2301199999999999</v>
      </c>
      <c r="JO71" s="270">
        <v>139.37235000000001</v>
      </c>
      <c r="JP71" s="270">
        <v>94.488029999999995</v>
      </c>
      <c r="JQ71" s="270">
        <v>23.500450000000001</v>
      </c>
      <c r="JR71" s="270">
        <v>11.740360000000001</v>
      </c>
      <c r="JS71" s="270">
        <v>7.9594199999999997</v>
      </c>
      <c r="JT71" s="270">
        <v>1.9796199999999999</v>
      </c>
      <c r="JU71" s="268">
        <v>4.0751299999999997</v>
      </c>
      <c r="JV71" s="268">
        <v>1.5120100000000001</v>
      </c>
      <c r="JW71" s="268">
        <v>26.023060000000001</v>
      </c>
      <c r="JX71" s="268">
        <v>16.449809999999999</v>
      </c>
      <c r="JY71" s="268">
        <v>0.68555999999999995</v>
      </c>
      <c r="JZ71" s="268">
        <v>0.77231000000000005</v>
      </c>
      <c r="KA71" s="268">
        <v>0.21803</v>
      </c>
      <c r="KB71" s="268">
        <v>6.5060000000000007E-2</v>
      </c>
      <c r="KC71" s="268">
        <v>5.6699999999999997E-3</v>
      </c>
      <c r="KD71" s="268">
        <v>3.5899999999999999E-3</v>
      </c>
      <c r="KE71" s="268">
        <v>0.64914000000000005</v>
      </c>
      <c r="KF71" s="268">
        <v>8.4999999999999995E-4</v>
      </c>
      <c r="KG71" s="268">
        <v>6.4219999999999999E-2</v>
      </c>
      <c r="KH71" s="268">
        <v>5069</v>
      </c>
      <c r="KI71" s="268">
        <v>23320</v>
      </c>
      <c r="KJ71" s="268">
        <v>15546</v>
      </c>
      <c r="KK71" s="268">
        <v>11180</v>
      </c>
      <c r="KL71" s="268">
        <v>51432</v>
      </c>
      <c r="KM71" s="268">
        <v>34288</v>
      </c>
      <c r="KN71" s="268">
        <v>92413</v>
      </c>
      <c r="KO71" s="268">
        <v>138619</v>
      </c>
      <c r="KP71" s="268">
        <v>1.7972900000000001</v>
      </c>
      <c r="KQ71" s="268">
        <v>30134</v>
      </c>
      <c r="KR71" s="268">
        <v>14.487819999999999</v>
      </c>
      <c r="KS71" s="270">
        <v>1.77268</v>
      </c>
      <c r="KT71" s="270">
        <v>6.6220999999999997</v>
      </c>
      <c r="KU71" s="270">
        <v>0.29398000000000002</v>
      </c>
      <c r="KV71" s="270">
        <v>0.37846999999999997</v>
      </c>
      <c r="KW71" s="270">
        <v>9.0672300000000003</v>
      </c>
      <c r="KX71" s="270">
        <v>6.14717</v>
      </c>
      <c r="KY71" s="268">
        <v>2.2673700000000001</v>
      </c>
      <c r="KZ71" s="268">
        <v>0</v>
      </c>
      <c r="LA71" s="268">
        <v>7.9000000000000001E-4</v>
      </c>
      <c r="LB71" s="268">
        <v>0.62224000000000002</v>
      </c>
      <c r="LC71" s="268">
        <v>1.0399999999999999E-3</v>
      </c>
      <c r="LD71" s="268">
        <v>0.13483000000000001</v>
      </c>
      <c r="LE71" s="268">
        <v>0.62024000000000001</v>
      </c>
      <c r="LF71" s="268">
        <v>3.64053</v>
      </c>
      <c r="LG71" s="268">
        <v>1.22688</v>
      </c>
      <c r="LH71" s="268">
        <v>9.1130000000000003E-2</v>
      </c>
      <c r="LI71" s="268">
        <v>2853</v>
      </c>
      <c r="LJ71" s="268">
        <v>4.7866200000000001</v>
      </c>
      <c r="LK71" s="270">
        <v>1.3911800000000001</v>
      </c>
      <c r="LL71" s="268">
        <v>1072</v>
      </c>
      <c r="LM71" s="268">
        <v>830</v>
      </c>
      <c r="LN71" s="270">
        <v>9.0672300000000003</v>
      </c>
      <c r="LO71" s="270">
        <v>1.52888</v>
      </c>
      <c r="LP71" s="270">
        <v>0.79654000000000003</v>
      </c>
      <c r="LQ71" s="268">
        <v>0.13522999999999999</v>
      </c>
      <c r="LR71" s="268">
        <v>2.9399999999999999E-2</v>
      </c>
      <c r="LS71" s="268">
        <v>0.41798999999999997</v>
      </c>
      <c r="LT71" s="268">
        <v>7</v>
      </c>
      <c r="LU71" s="268">
        <v>4</v>
      </c>
      <c r="LV71" s="268">
        <v>2.6951700000000001</v>
      </c>
      <c r="LW71" s="268">
        <v>5331</v>
      </c>
      <c r="LX71" s="268">
        <v>15.27547</v>
      </c>
      <c r="LY71" s="268">
        <v>1978</v>
      </c>
      <c r="LZ71" s="268">
        <v>6.92605</v>
      </c>
      <c r="MA71" s="268">
        <v>41.170029999999997</v>
      </c>
      <c r="MB71" s="268">
        <v>0.45340999999999998</v>
      </c>
      <c r="MC71" s="268">
        <v>896</v>
      </c>
      <c r="MD71" s="268">
        <v>0.55639000000000005</v>
      </c>
      <c r="ME71" s="270">
        <v>1.0111600000000001</v>
      </c>
      <c r="MF71" s="268">
        <v>1.4995799999999999</v>
      </c>
      <c r="MG71" s="268">
        <v>9.8982799999999997</v>
      </c>
      <c r="MH71" s="268">
        <v>18.69069</v>
      </c>
      <c r="MI71" s="270">
        <v>5.99681</v>
      </c>
      <c r="MJ71" s="268">
        <v>32.375</v>
      </c>
      <c r="MK71" s="270">
        <v>45456</v>
      </c>
      <c r="ML71" s="270">
        <v>33169</v>
      </c>
      <c r="MM71" s="268">
        <v>3.3180000000000001E-2</v>
      </c>
      <c r="MN71" s="268">
        <v>0.19725999999999999</v>
      </c>
      <c r="MO71" s="268">
        <v>8.9440000000000006E-2</v>
      </c>
      <c r="MP71" s="268">
        <v>7.2100000000000003E-3</v>
      </c>
      <c r="MQ71" s="268">
        <v>4.2880000000000001E-2</v>
      </c>
      <c r="MR71" s="268">
        <v>1.9439999999999999E-2</v>
      </c>
      <c r="MS71" s="269">
        <v>0.66666669999999995</v>
      </c>
      <c r="MT71" s="269">
        <v>0.32608700000000002</v>
      </c>
      <c r="MU71" s="269">
        <v>0.67391299999999998</v>
      </c>
      <c r="MV71" s="269">
        <v>0.27030110000000002</v>
      </c>
      <c r="MW71" s="269">
        <v>0.72969890000000004</v>
      </c>
      <c r="MX71" s="269">
        <v>0.1686163</v>
      </c>
      <c r="MY71" s="269">
        <v>6.3715999999999995E-2</v>
      </c>
      <c r="MZ71" s="269">
        <v>0.18325169999999999</v>
      </c>
      <c r="NA71" s="269">
        <v>1.7052399999999999E-2</v>
      </c>
      <c r="NB71" s="269">
        <v>0.15342980000000001</v>
      </c>
      <c r="NC71" s="269">
        <v>8.7847800000000004E-2</v>
      </c>
      <c r="ND71" s="269">
        <v>0.49470219999999998</v>
      </c>
      <c r="NE71" s="269">
        <v>0.6779539</v>
      </c>
      <c r="NF71" s="269">
        <v>3.2422199999999998E-2</v>
      </c>
      <c r="NG71" s="269">
        <v>0.73033349999999997</v>
      </c>
      <c r="NH71" s="269">
        <v>4.1740300000000001E-2</v>
      </c>
      <c r="NI71" s="269">
        <v>0.19550400000000001</v>
      </c>
      <c r="NJ71" s="270">
        <v>12287</v>
      </c>
      <c r="NK71" s="268">
        <v>6.9348700000000001</v>
      </c>
      <c r="NL71" s="268">
        <v>22677</v>
      </c>
      <c r="NM71" s="268">
        <v>34016</v>
      </c>
      <c r="NN71" s="268">
        <v>7394</v>
      </c>
      <c r="NO71" s="269">
        <v>0.52099260000000003</v>
      </c>
      <c r="NP71" s="269">
        <v>0.37787579999999998</v>
      </c>
      <c r="NQ71" s="269">
        <v>0.1011316</v>
      </c>
      <c r="NR71" s="268">
        <v>0.90849000000000002</v>
      </c>
      <c r="NS71" s="268">
        <v>2.45255</v>
      </c>
      <c r="NT71" s="268">
        <v>0.66293000000000002</v>
      </c>
      <c r="NU71" s="268">
        <v>7</v>
      </c>
      <c r="NV71" s="268">
        <v>5.1160500000000004</v>
      </c>
      <c r="NW71" s="268">
        <v>26</v>
      </c>
      <c r="NX71" s="268">
        <v>2.6654300000000002</v>
      </c>
      <c r="NY71" s="268">
        <v>0.44943</v>
      </c>
      <c r="NZ71" s="268">
        <v>0.44943</v>
      </c>
    </row>
    <row r="72" spans="1:390" ht="15" x14ac:dyDescent="0.25">
      <c r="A72" s="3" t="s">
        <v>2861</v>
      </c>
      <c r="B72" s="55" t="s">
        <v>4931</v>
      </c>
      <c r="C72" s="55" t="s">
        <v>4524</v>
      </c>
      <c r="D72" s="55" t="s">
        <v>4525</v>
      </c>
      <c r="E72" s="55" t="s">
        <v>3414</v>
      </c>
      <c r="F72" s="55" t="s">
        <v>4524</v>
      </c>
      <c r="G72" s="55" t="s">
        <v>2098</v>
      </c>
      <c r="H72" s="55" t="s">
        <v>478</v>
      </c>
      <c r="I72" s="55" t="s">
        <v>416</v>
      </c>
      <c r="J72" s="55" t="s">
        <v>493</v>
      </c>
      <c r="K72" s="55" t="s">
        <v>499</v>
      </c>
      <c r="L72" s="55" t="s">
        <v>4527</v>
      </c>
      <c r="M72" s="55" t="s">
        <v>505</v>
      </c>
      <c r="N72" s="55" t="s">
        <v>2303</v>
      </c>
      <c r="O72" s="268">
        <v>64121</v>
      </c>
      <c r="P72" s="55" t="s">
        <v>503</v>
      </c>
      <c r="Q72" s="268">
        <v>380</v>
      </c>
      <c r="R72" s="268">
        <v>24</v>
      </c>
      <c r="S72" s="268">
        <v>946</v>
      </c>
      <c r="T72" s="268">
        <v>25035</v>
      </c>
      <c r="U72" s="55" t="s">
        <v>3403</v>
      </c>
      <c r="V72" s="55" t="s">
        <v>3403</v>
      </c>
      <c r="W72" s="55" t="s">
        <v>3403</v>
      </c>
      <c r="X72" s="268">
        <v>1592</v>
      </c>
      <c r="Y72" s="55" t="s">
        <v>2265</v>
      </c>
      <c r="Z72" s="55" t="s">
        <v>2294</v>
      </c>
      <c r="AA72" s="55" t="s">
        <v>3652</v>
      </c>
      <c r="AB72" s="55" t="s">
        <v>3653</v>
      </c>
      <c r="AC72" s="55" t="s">
        <v>2265</v>
      </c>
      <c r="AD72" s="55" t="s">
        <v>2294</v>
      </c>
      <c r="AE72" s="55" t="s">
        <v>3652</v>
      </c>
      <c r="AF72" s="55" t="s">
        <v>3653</v>
      </c>
      <c r="AG72" s="55" t="s">
        <v>2100</v>
      </c>
      <c r="AH72" s="268">
        <v>2</v>
      </c>
      <c r="AI72" s="55" t="s">
        <v>2135</v>
      </c>
      <c r="AJ72" s="55" t="s">
        <v>2189</v>
      </c>
      <c r="AK72" s="55" t="s">
        <v>2438</v>
      </c>
      <c r="AL72" s="55" t="s">
        <v>2514</v>
      </c>
      <c r="AM72" s="55" t="s">
        <v>2591</v>
      </c>
      <c r="AN72" s="55" t="s">
        <v>4932</v>
      </c>
      <c r="AO72" s="55" t="s">
        <v>2438</v>
      </c>
      <c r="AP72" s="55" t="s">
        <v>2380</v>
      </c>
      <c r="AQ72" s="55" t="s">
        <v>2514</v>
      </c>
      <c r="AR72" s="55" t="s">
        <v>2591</v>
      </c>
      <c r="AS72" s="55" t="s">
        <v>4932</v>
      </c>
      <c r="AT72" s="55" t="s">
        <v>1513</v>
      </c>
      <c r="AU72" s="55" t="s">
        <v>4529</v>
      </c>
      <c r="AV72" s="55" t="s">
        <v>4529</v>
      </c>
      <c r="AW72" s="55" t="s">
        <v>4529</v>
      </c>
      <c r="AX72" s="55" t="s">
        <v>4530</v>
      </c>
      <c r="AY72" s="55" t="s">
        <v>4531</v>
      </c>
      <c r="AZ72" s="55" t="s">
        <v>554</v>
      </c>
      <c r="BA72" s="55" t="s">
        <v>554</v>
      </c>
      <c r="BB72" s="268">
        <v>1</v>
      </c>
      <c r="BC72" s="268">
        <v>3</v>
      </c>
      <c r="BD72" s="268">
        <v>1</v>
      </c>
      <c r="BE72" s="268">
        <v>1</v>
      </c>
      <c r="BF72" s="268">
        <v>6</v>
      </c>
      <c r="BG72" s="55" t="s">
        <v>3403</v>
      </c>
      <c r="BH72" s="268">
        <v>10058</v>
      </c>
      <c r="BI72" s="268">
        <v>1</v>
      </c>
      <c r="BJ72" s="268">
        <v>0</v>
      </c>
      <c r="BK72" s="268">
        <v>1</v>
      </c>
      <c r="BL72" s="268">
        <v>15.8</v>
      </c>
      <c r="BM72" s="268">
        <v>16.8</v>
      </c>
      <c r="BN72" s="269">
        <v>5.9523800000000002E-2</v>
      </c>
      <c r="BO72" s="270">
        <v>60912</v>
      </c>
      <c r="BP72" s="55" t="s">
        <v>2783</v>
      </c>
      <c r="BQ72" s="55" t="s">
        <v>3629</v>
      </c>
      <c r="BR72" s="55" t="s">
        <v>3403</v>
      </c>
      <c r="BS72" s="270">
        <v>9.82</v>
      </c>
      <c r="BT72" s="270">
        <v>12.92</v>
      </c>
      <c r="BU72" s="270">
        <v>14.85</v>
      </c>
      <c r="BV72" s="270">
        <v>881846</v>
      </c>
      <c r="BW72" s="270">
        <v>4000</v>
      </c>
      <c r="BX72" s="270">
        <v>709052</v>
      </c>
      <c r="BY72" s="270">
        <v>713052</v>
      </c>
      <c r="BZ72" s="270">
        <v>117465</v>
      </c>
      <c r="CA72" s="270">
        <v>0</v>
      </c>
      <c r="CB72" s="270">
        <v>117465</v>
      </c>
      <c r="CC72" s="270">
        <v>0</v>
      </c>
      <c r="CD72" s="270">
        <v>0</v>
      </c>
      <c r="CE72" s="270">
        <v>0</v>
      </c>
      <c r="CF72" s="270">
        <v>51329</v>
      </c>
      <c r="CG72" s="272">
        <v>1.60924E-2</v>
      </c>
      <c r="CH72" s="270">
        <v>452872</v>
      </c>
      <c r="CI72" s="270">
        <v>187081</v>
      </c>
      <c r="CJ72" s="270">
        <v>639953</v>
      </c>
      <c r="CK72" s="270">
        <v>103843</v>
      </c>
      <c r="CL72" s="270">
        <v>17781</v>
      </c>
      <c r="CM72" s="270">
        <v>8806</v>
      </c>
      <c r="CN72" s="270">
        <v>130430</v>
      </c>
      <c r="CO72" s="270">
        <v>97272</v>
      </c>
      <c r="CP72" s="270">
        <v>867655</v>
      </c>
      <c r="CQ72" s="279">
        <v>14191</v>
      </c>
      <c r="CR72" s="270">
        <v>0</v>
      </c>
      <c r="CS72" s="270">
        <v>0</v>
      </c>
      <c r="CT72" s="270">
        <v>0</v>
      </c>
      <c r="CU72" s="270">
        <v>0</v>
      </c>
      <c r="CV72" s="270">
        <v>0</v>
      </c>
      <c r="CW72" s="270">
        <v>0</v>
      </c>
      <c r="CX72" s="288">
        <v>144802</v>
      </c>
      <c r="CY72" s="44">
        <v>31391</v>
      </c>
      <c r="CZ72" s="44">
        <v>26914</v>
      </c>
      <c r="DA72" s="44">
        <v>58305</v>
      </c>
      <c r="DB72" s="44">
        <v>26128</v>
      </c>
      <c r="DC72" s="44">
        <v>10038</v>
      </c>
      <c r="DD72" s="44">
        <v>36166</v>
      </c>
      <c r="DE72" s="44">
        <v>2770</v>
      </c>
      <c r="DF72" s="44">
        <v>677</v>
      </c>
      <c r="DG72" s="44">
        <v>3447</v>
      </c>
      <c r="DH72" s="44">
        <v>97918</v>
      </c>
      <c r="DI72" s="55" t="s">
        <v>3403</v>
      </c>
      <c r="DJ72" s="268">
        <v>97918</v>
      </c>
      <c r="DK72" s="268">
        <v>0</v>
      </c>
      <c r="DL72" s="268">
        <v>138</v>
      </c>
      <c r="DM72" s="268">
        <v>835</v>
      </c>
      <c r="DN72" s="268">
        <v>5215</v>
      </c>
      <c r="DO72" s="268">
        <v>961</v>
      </c>
      <c r="DP72" s="268">
        <v>4</v>
      </c>
      <c r="DQ72" s="268">
        <v>67</v>
      </c>
      <c r="DR72" s="268">
        <v>71</v>
      </c>
      <c r="DS72" s="268">
        <v>0</v>
      </c>
      <c r="DT72" s="268">
        <v>28215</v>
      </c>
      <c r="DU72" s="268">
        <v>8731</v>
      </c>
      <c r="DV72" s="55" t="s">
        <v>3403</v>
      </c>
      <c r="DW72" s="268">
        <v>0</v>
      </c>
      <c r="DX72" s="268">
        <v>36946</v>
      </c>
      <c r="DY72" s="268">
        <v>1920</v>
      </c>
      <c r="DZ72" s="268">
        <v>235</v>
      </c>
      <c r="EA72" s="55" t="s">
        <v>3403</v>
      </c>
      <c r="EB72" s="268">
        <v>0</v>
      </c>
      <c r="EC72" s="268">
        <v>2155</v>
      </c>
      <c r="ED72" s="268">
        <v>563</v>
      </c>
      <c r="EE72" s="55" t="s">
        <v>3403</v>
      </c>
      <c r="EF72" s="268">
        <v>0</v>
      </c>
      <c r="EG72" s="268">
        <v>563</v>
      </c>
      <c r="EH72" s="269">
        <v>3.9902800000000002E-2</v>
      </c>
      <c r="EI72" s="269">
        <v>9.5299999999999996E-4</v>
      </c>
      <c r="EJ72" s="269">
        <v>0.27391890000000002</v>
      </c>
      <c r="EK72" s="269">
        <v>0</v>
      </c>
      <c r="EL72" s="269">
        <v>0.2551484</v>
      </c>
      <c r="EM72" s="269">
        <v>4.9030000000000005E-4</v>
      </c>
      <c r="EN72" s="269">
        <v>0.67621989999999998</v>
      </c>
      <c r="EO72" s="269">
        <v>2.0648900000000001E-2</v>
      </c>
      <c r="EP72" s="269">
        <v>0.34513270000000001</v>
      </c>
      <c r="EQ72" s="268">
        <v>0</v>
      </c>
      <c r="ER72" s="281">
        <v>215491</v>
      </c>
      <c r="ES72" s="281">
        <v>74373</v>
      </c>
      <c r="ET72" s="268">
        <v>71281</v>
      </c>
      <c r="EU72" s="268">
        <v>24653</v>
      </c>
      <c r="EV72" s="268">
        <v>95934</v>
      </c>
      <c r="EW72" s="268">
        <v>4761</v>
      </c>
      <c r="EX72" s="268">
        <v>322</v>
      </c>
      <c r="EY72" s="268">
        <v>5083</v>
      </c>
      <c r="EZ72" s="268">
        <v>55704</v>
      </c>
      <c r="FA72" s="268">
        <v>13586</v>
      </c>
      <c r="FB72" s="268">
        <v>69290</v>
      </c>
      <c r="FC72" s="268">
        <v>170307</v>
      </c>
      <c r="FD72" s="271">
        <v>210536</v>
      </c>
      <c r="FE72" s="268">
        <v>1386</v>
      </c>
      <c r="FF72" s="55" t="s">
        <v>3403</v>
      </c>
      <c r="FG72" s="268">
        <v>171693</v>
      </c>
      <c r="FH72" s="281">
        <v>1329</v>
      </c>
      <c r="FI72" s="281">
        <v>42469</v>
      </c>
      <c r="FJ72" s="55" t="s">
        <v>3403</v>
      </c>
      <c r="FK72" s="268">
        <v>43798</v>
      </c>
      <c r="FL72" s="268">
        <v>33</v>
      </c>
      <c r="FM72" s="268">
        <v>1182</v>
      </c>
      <c r="FN72" s="268">
        <v>1215</v>
      </c>
      <c r="FO72" s="268">
        <v>28</v>
      </c>
      <c r="FP72" s="268">
        <v>100</v>
      </c>
      <c r="FQ72" s="268">
        <v>128</v>
      </c>
      <c r="FR72" s="55" t="s">
        <v>3403</v>
      </c>
      <c r="FS72" s="268">
        <v>1343</v>
      </c>
      <c r="FT72" s="268">
        <v>1457</v>
      </c>
      <c r="FU72" s="268">
        <v>99170</v>
      </c>
      <c r="FV72" s="268">
        <v>86515</v>
      </c>
      <c r="FW72" s="268">
        <v>29806</v>
      </c>
      <c r="FX72" s="55" t="s">
        <v>3403</v>
      </c>
      <c r="FY72" s="55" t="s">
        <v>3403</v>
      </c>
      <c r="FZ72" s="268">
        <v>3</v>
      </c>
      <c r="GA72" s="268">
        <v>26488</v>
      </c>
      <c r="GB72" s="268">
        <v>5196</v>
      </c>
      <c r="GC72" s="268">
        <v>31684</v>
      </c>
      <c r="GD72" s="268">
        <v>128452</v>
      </c>
      <c r="GE72" s="268">
        <v>1</v>
      </c>
      <c r="GF72" s="268">
        <v>0.97675000000000001</v>
      </c>
      <c r="GG72" s="268">
        <v>2.325E-2</v>
      </c>
      <c r="GH72" s="268">
        <v>22.477419999999999</v>
      </c>
      <c r="GI72" s="268">
        <v>22.388159999999999</v>
      </c>
      <c r="GJ72" s="268">
        <v>27</v>
      </c>
      <c r="GK72" s="268">
        <v>98</v>
      </c>
      <c r="GL72" s="268">
        <v>2082</v>
      </c>
      <c r="GM72" s="268">
        <v>57</v>
      </c>
      <c r="GN72" s="268">
        <v>1402</v>
      </c>
      <c r="GO72" s="268">
        <v>2</v>
      </c>
      <c r="GP72" s="268">
        <v>1</v>
      </c>
      <c r="GQ72" s="268">
        <v>96</v>
      </c>
      <c r="GR72" s="268">
        <v>56</v>
      </c>
      <c r="GS72" s="55" t="s">
        <v>3403</v>
      </c>
      <c r="GT72" s="55" t="s">
        <v>3403</v>
      </c>
      <c r="GU72" s="268">
        <v>155</v>
      </c>
      <c r="GV72" s="268">
        <v>66</v>
      </c>
      <c r="GW72" s="268">
        <v>15</v>
      </c>
      <c r="GX72" s="268">
        <v>81</v>
      </c>
      <c r="GY72" s="55" t="s">
        <v>3403</v>
      </c>
      <c r="GZ72" s="55" t="s">
        <v>3403</v>
      </c>
      <c r="HA72" s="55" t="s">
        <v>3403</v>
      </c>
      <c r="HB72" s="268">
        <v>2016</v>
      </c>
      <c r="HC72" s="268">
        <v>1387</v>
      </c>
      <c r="HD72" s="268">
        <v>3403</v>
      </c>
      <c r="HE72" s="268">
        <v>3484</v>
      </c>
      <c r="HF72" s="55" t="s">
        <v>3403</v>
      </c>
      <c r="HG72" s="55" t="s">
        <v>3403</v>
      </c>
      <c r="HH72" s="55" t="s">
        <v>3403</v>
      </c>
      <c r="HI72" s="55" t="s">
        <v>3403</v>
      </c>
      <c r="HJ72" s="55" t="s">
        <v>5026</v>
      </c>
      <c r="HK72" s="55" t="s">
        <v>5026</v>
      </c>
      <c r="HL72" s="268">
        <v>53179</v>
      </c>
      <c r="HM72" s="268">
        <v>2</v>
      </c>
      <c r="HN72" s="55" t="s">
        <v>3403</v>
      </c>
      <c r="HO72" s="268">
        <v>152</v>
      </c>
      <c r="HP72" s="268">
        <v>3</v>
      </c>
      <c r="HQ72" s="55" t="s">
        <v>3403</v>
      </c>
      <c r="HR72" s="55" t="s">
        <v>3403</v>
      </c>
      <c r="HS72" s="268">
        <v>24</v>
      </c>
      <c r="HT72" s="268">
        <v>120</v>
      </c>
      <c r="HU72" s="268">
        <v>18</v>
      </c>
      <c r="HV72" s="268">
        <v>27</v>
      </c>
      <c r="HW72" s="268">
        <v>49956</v>
      </c>
      <c r="HX72" s="268">
        <v>3</v>
      </c>
      <c r="HY72" s="55" t="s">
        <v>3403</v>
      </c>
      <c r="HZ72" s="55" t="s">
        <v>3403</v>
      </c>
      <c r="IA72" s="55" t="s">
        <v>611</v>
      </c>
      <c r="IB72" s="55" t="s">
        <v>2265</v>
      </c>
      <c r="IC72" s="55" t="s">
        <v>2294</v>
      </c>
      <c r="ID72" s="55" t="s">
        <v>3652</v>
      </c>
      <c r="IE72" s="55" t="s">
        <v>3653</v>
      </c>
      <c r="IF72" s="55" t="s">
        <v>2265</v>
      </c>
      <c r="IG72" s="55" t="s">
        <v>2294</v>
      </c>
      <c r="IH72" s="55" t="s">
        <v>3652</v>
      </c>
      <c r="II72" s="55" t="s">
        <v>3653</v>
      </c>
      <c r="IJ72" s="55" t="s">
        <v>2189</v>
      </c>
      <c r="IK72" s="55" t="s">
        <v>4933</v>
      </c>
      <c r="IL72" s="55" t="s">
        <v>3403</v>
      </c>
      <c r="IM72" s="55" t="s">
        <v>2438</v>
      </c>
      <c r="IN72" s="55" t="s">
        <v>4932</v>
      </c>
      <c r="IO72" s="268">
        <v>16420</v>
      </c>
      <c r="IP72" s="268">
        <v>16.8</v>
      </c>
      <c r="IQ72" s="55" t="s">
        <v>4934</v>
      </c>
      <c r="IR72" s="268">
        <v>10058</v>
      </c>
      <c r="IS72" s="268">
        <v>258</v>
      </c>
      <c r="IT72" s="55" t="s">
        <v>2311</v>
      </c>
      <c r="IU72" s="55" t="s">
        <v>340</v>
      </c>
      <c r="IV72" s="55" t="s">
        <v>2098</v>
      </c>
      <c r="IW72" s="55" t="s">
        <v>411</v>
      </c>
      <c r="IX72" s="268">
        <v>0</v>
      </c>
      <c r="IY72" s="55" t="s">
        <v>416</v>
      </c>
      <c r="IZ72" s="55" t="s">
        <v>2199</v>
      </c>
      <c r="JA72" s="55" t="s">
        <v>2276</v>
      </c>
      <c r="JB72" s="55" t="s">
        <v>503</v>
      </c>
      <c r="JC72" s="270">
        <v>4.0264100000000003</v>
      </c>
      <c r="JD72" s="270">
        <v>2.9697399999999998</v>
      </c>
      <c r="JE72" s="270">
        <v>0.60526999999999997</v>
      </c>
      <c r="JF72" s="270">
        <v>27.384640000000001</v>
      </c>
      <c r="JG72" s="270">
        <v>20.197990000000001</v>
      </c>
      <c r="JH72" s="270">
        <v>4.1165900000000004</v>
      </c>
      <c r="JI72" s="270">
        <v>6.7546999999999997</v>
      </c>
      <c r="JJ72" s="270">
        <v>4.9820399999999996</v>
      </c>
      <c r="JK72" s="270">
        <v>1.0154000000000001</v>
      </c>
      <c r="JL72" s="270">
        <v>16.315740000000002</v>
      </c>
      <c r="JM72" s="270">
        <v>12.033939999999999</v>
      </c>
      <c r="JN72" s="270">
        <v>2.4526599999999998</v>
      </c>
      <c r="JO72" s="270">
        <v>249.03989999999999</v>
      </c>
      <c r="JP72" s="270">
        <v>183.68341000000001</v>
      </c>
      <c r="JQ72" s="270">
        <v>37.43685</v>
      </c>
      <c r="JR72" s="270">
        <v>11.666259999999999</v>
      </c>
      <c r="JS72" s="270">
        <v>8.6046399999999998</v>
      </c>
      <c r="JT72" s="270">
        <v>1.75373</v>
      </c>
      <c r="JU72" s="268">
        <v>3.36069</v>
      </c>
      <c r="JV72" s="268">
        <v>2.0032800000000002</v>
      </c>
      <c r="JW72" s="268">
        <v>0.75748000000000004</v>
      </c>
      <c r="JX72" s="268">
        <v>3.7873999999999999</v>
      </c>
      <c r="JY72" s="268">
        <v>0.82935000000000003</v>
      </c>
      <c r="JZ72" s="268">
        <v>1.1598900000000001</v>
      </c>
      <c r="KA72" s="268">
        <v>0.49413000000000001</v>
      </c>
      <c r="KB72" s="268">
        <v>5.4330000000000003E-2</v>
      </c>
      <c r="KC72" s="268">
        <v>3.6999999999999999E-4</v>
      </c>
      <c r="KD72" s="268">
        <v>1.8699999999999999E-3</v>
      </c>
      <c r="KE72" s="268">
        <v>0.77908999999999995</v>
      </c>
      <c r="KF72" s="268">
        <v>1.2600000000000001E-3</v>
      </c>
      <c r="KG72" s="268">
        <v>5.3069999999999999E-2</v>
      </c>
      <c r="KH72" s="268">
        <v>3165</v>
      </c>
      <c r="KI72" s="268">
        <v>53179</v>
      </c>
      <c r="KJ72" s="268">
        <v>53179</v>
      </c>
      <c r="KK72" s="268">
        <v>7645</v>
      </c>
      <c r="KL72" s="268">
        <v>128452</v>
      </c>
      <c r="KM72" s="268">
        <v>128452</v>
      </c>
      <c r="KN72" s="268">
        <v>215491</v>
      </c>
      <c r="KO72" s="268">
        <v>215491</v>
      </c>
      <c r="KP72" s="268">
        <v>1.4881800000000001</v>
      </c>
      <c r="KQ72" s="268">
        <v>12826</v>
      </c>
      <c r="KR72" s="268">
        <v>6.1667500000000004</v>
      </c>
      <c r="KS72" s="270">
        <v>1.8319300000000001</v>
      </c>
      <c r="KT72" s="270">
        <v>11.12041</v>
      </c>
      <c r="KU72" s="270">
        <v>0</v>
      </c>
      <c r="KV72" s="270">
        <v>0.80049999999999999</v>
      </c>
      <c r="KW72" s="270">
        <v>13.752840000000001</v>
      </c>
      <c r="KX72" s="270">
        <v>9.9803999999999995</v>
      </c>
      <c r="KY72" s="268">
        <v>2.2582599999999999</v>
      </c>
      <c r="KZ72" s="268">
        <v>0</v>
      </c>
      <c r="LA72" s="268">
        <v>2.15E-3</v>
      </c>
      <c r="LB72" s="268">
        <v>0.57618999999999998</v>
      </c>
      <c r="LC72" s="268">
        <v>1.1100000000000001E-3</v>
      </c>
      <c r="LD72" s="268">
        <v>3.1559999999999998E-2</v>
      </c>
      <c r="LE72" s="268">
        <v>0.53024000000000004</v>
      </c>
      <c r="LF72" s="268">
        <v>4.3555099999999998</v>
      </c>
      <c r="LG72" s="268">
        <v>1.52708</v>
      </c>
      <c r="LH72" s="268">
        <v>0.24640999999999999</v>
      </c>
      <c r="LI72" s="268">
        <v>1166</v>
      </c>
      <c r="LJ72" s="268">
        <v>2.2408800000000002</v>
      </c>
      <c r="LK72" s="270">
        <v>1.51701</v>
      </c>
      <c r="LL72" s="268">
        <v>94</v>
      </c>
      <c r="LM72" s="268">
        <v>182</v>
      </c>
      <c r="LN72" s="270">
        <v>13.53153</v>
      </c>
      <c r="LO72" s="270">
        <v>2.0341200000000002</v>
      </c>
      <c r="LP72" s="270">
        <v>1.6194900000000001</v>
      </c>
      <c r="LQ72" s="268">
        <v>0.26200000000000001</v>
      </c>
      <c r="LR72" s="268">
        <v>1.5599999999999999E-2</v>
      </c>
      <c r="LS72" s="268">
        <v>0.49867</v>
      </c>
      <c r="LT72" s="268">
        <v>0</v>
      </c>
      <c r="LU72" s="268">
        <v>2</v>
      </c>
      <c r="LV72" s="268">
        <v>1.6776</v>
      </c>
      <c r="LW72" s="268">
        <v>4144</v>
      </c>
      <c r="LX72" s="268">
        <v>12.771129999999999</v>
      </c>
      <c r="LY72" s="268">
        <v>2470</v>
      </c>
      <c r="LZ72" s="268">
        <v>5.2872300000000001</v>
      </c>
      <c r="MA72" s="268">
        <v>21.42484</v>
      </c>
      <c r="MB72" s="268">
        <v>0.41399999999999998</v>
      </c>
      <c r="MC72" s="268">
        <v>1022</v>
      </c>
      <c r="MD72" s="268">
        <v>0.67196</v>
      </c>
      <c r="ME72" s="270">
        <v>1.0154000000000001</v>
      </c>
      <c r="MF72" s="268">
        <v>1.1272800000000001</v>
      </c>
      <c r="MG72" s="268">
        <v>15.685969999999999</v>
      </c>
      <c r="MH72" s="268">
        <v>6.8012600000000001</v>
      </c>
      <c r="MI72" s="270">
        <v>6.7546999999999997</v>
      </c>
      <c r="MJ72" s="268">
        <v>32.237180000000002</v>
      </c>
      <c r="MK72" s="270">
        <v>38092</v>
      </c>
      <c r="ML72" s="270">
        <v>26956</v>
      </c>
      <c r="MM72" s="268">
        <v>7.7960000000000002E-2</v>
      </c>
      <c r="MN72" s="268">
        <v>0.31591000000000002</v>
      </c>
      <c r="MO72" s="268">
        <v>0.13078999999999999</v>
      </c>
      <c r="MP72" s="268">
        <v>4.64E-3</v>
      </c>
      <c r="MQ72" s="268">
        <v>1.8800000000000001E-2</v>
      </c>
      <c r="MR72" s="268">
        <v>7.79E-3</v>
      </c>
      <c r="MS72" s="269">
        <v>1</v>
      </c>
      <c r="MT72" s="269">
        <v>5.9523800000000002E-2</v>
      </c>
      <c r="MU72" s="269">
        <v>0.94047619999999998</v>
      </c>
      <c r="MV72" s="269">
        <v>0.29233550000000003</v>
      </c>
      <c r="MW72" s="269">
        <v>0.70766450000000003</v>
      </c>
      <c r="MX72" s="269">
        <v>0.15032470000000001</v>
      </c>
      <c r="MY72" s="269">
        <v>2.04932E-2</v>
      </c>
      <c r="MZ72" s="269">
        <v>0.2156168</v>
      </c>
      <c r="NA72" s="269">
        <v>1.0149200000000001E-2</v>
      </c>
      <c r="NB72" s="269">
        <v>0.1121091</v>
      </c>
      <c r="NC72" s="269">
        <v>0.11968239999999999</v>
      </c>
      <c r="ND72" s="269">
        <v>0.52194940000000001</v>
      </c>
      <c r="NE72" s="269">
        <v>0.73756619999999995</v>
      </c>
      <c r="NF72" s="269">
        <v>0</v>
      </c>
      <c r="NG72" s="269">
        <v>0.80859020000000004</v>
      </c>
      <c r="NH72" s="269">
        <v>5.8206300000000002E-2</v>
      </c>
      <c r="NI72" s="269">
        <v>0.1332035</v>
      </c>
      <c r="NJ72" s="270">
        <v>11135</v>
      </c>
      <c r="NK72" s="268">
        <v>4.0541600000000004</v>
      </c>
      <c r="NL72" s="268">
        <v>64121</v>
      </c>
      <c r="NM72" s="268">
        <v>64121</v>
      </c>
      <c r="NN72" s="268">
        <v>3816</v>
      </c>
      <c r="NO72" s="269">
        <v>0.7961589</v>
      </c>
      <c r="NP72" s="269">
        <v>0.136326</v>
      </c>
      <c r="NQ72" s="269">
        <v>6.7515099999999995E-2</v>
      </c>
      <c r="NR72" s="268">
        <v>0.47582999999999998</v>
      </c>
      <c r="NS72" s="268">
        <v>1.1518600000000001</v>
      </c>
      <c r="NT72" s="268">
        <v>0.33672999999999997</v>
      </c>
      <c r="NU72" s="268">
        <v>12</v>
      </c>
      <c r="NV72" s="268">
        <v>2.0751599999999999</v>
      </c>
      <c r="NW72" s="268">
        <v>24</v>
      </c>
      <c r="NX72" s="268">
        <v>1.6521600000000001</v>
      </c>
      <c r="NY72" s="268">
        <v>0.24836</v>
      </c>
      <c r="NZ72" s="268">
        <v>0.24435999999999999</v>
      </c>
    </row>
    <row r="73" spans="1:390" ht="15" x14ac:dyDescent="0.25">
      <c r="A73" s="3" t="s">
        <v>2862</v>
      </c>
      <c r="B73" s="55" t="s">
        <v>4935</v>
      </c>
      <c r="C73" s="55" t="s">
        <v>4524</v>
      </c>
      <c r="D73" s="55" t="s">
        <v>4525</v>
      </c>
      <c r="E73" s="55" t="s">
        <v>3414</v>
      </c>
      <c r="F73" s="55" t="s">
        <v>4524</v>
      </c>
      <c r="G73" s="55" t="s">
        <v>2101</v>
      </c>
      <c r="H73" s="55" t="s">
        <v>479</v>
      </c>
      <c r="I73" s="55" t="s">
        <v>416</v>
      </c>
      <c r="J73" s="55" t="s">
        <v>494</v>
      </c>
      <c r="K73" s="55" t="s">
        <v>500</v>
      </c>
      <c r="L73" s="55" t="s">
        <v>4527</v>
      </c>
      <c r="M73" s="55" t="s">
        <v>507</v>
      </c>
      <c r="N73" s="55" t="s">
        <v>2303</v>
      </c>
      <c r="O73" s="268">
        <v>228637</v>
      </c>
      <c r="P73" s="55" t="s">
        <v>503</v>
      </c>
      <c r="Q73" s="268">
        <v>1693</v>
      </c>
      <c r="R73" s="268">
        <v>156</v>
      </c>
      <c r="S73" s="268">
        <v>9959</v>
      </c>
      <c r="T73" s="268">
        <v>42648</v>
      </c>
      <c r="U73" s="268">
        <v>352</v>
      </c>
      <c r="V73" s="268">
        <v>30</v>
      </c>
      <c r="W73" s="268">
        <v>444</v>
      </c>
      <c r="X73" s="268">
        <v>5581</v>
      </c>
      <c r="Y73" s="55" t="s">
        <v>2266</v>
      </c>
      <c r="Z73" s="55" t="s">
        <v>2186</v>
      </c>
      <c r="AA73" s="55" t="s">
        <v>3654</v>
      </c>
      <c r="AB73" s="55" t="s">
        <v>3655</v>
      </c>
      <c r="AC73" s="55" t="s">
        <v>2266</v>
      </c>
      <c r="AD73" s="55" t="s">
        <v>2186</v>
      </c>
      <c r="AE73" s="55" t="s">
        <v>3654</v>
      </c>
      <c r="AF73" s="55" t="s">
        <v>3655</v>
      </c>
      <c r="AG73" s="55" t="s">
        <v>2103</v>
      </c>
      <c r="AH73" s="268">
        <v>1</v>
      </c>
      <c r="AI73" s="55" t="s">
        <v>3013</v>
      </c>
      <c r="AJ73" s="55" t="s">
        <v>1378</v>
      </c>
      <c r="AK73" s="55" t="s">
        <v>2439</v>
      </c>
      <c r="AL73" s="55" t="s">
        <v>2515</v>
      </c>
      <c r="AM73" s="55" t="s">
        <v>2592</v>
      </c>
      <c r="AN73" s="55" t="s">
        <v>2662</v>
      </c>
      <c r="AO73" s="55" t="s">
        <v>4936</v>
      </c>
      <c r="AP73" s="55" t="s">
        <v>4937</v>
      </c>
      <c r="AQ73" s="55" t="s">
        <v>2515</v>
      </c>
      <c r="AR73" s="55" t="s">
        <v>2592</v>
      </c>
      <c r="AS73" s="55" t="s">
        <v>4938</v>
      </c>
      <c r="AT73" s="55" t="s">
        <v>1514</v>
      </c>
      <c r="AU73" s="55" t="s">
        <v>4529</v>
      </c>
      <c r="AV73" s="55" t="s">
        <v>4529</v>
      </c>
      <c r="AW73" s="55" t="s">
        <v>4529</v>
      </c>
      <c r="AX73" s="55" t="s">
        <v>4530</v>
      </c>
      <c r="AY73" s="55" t="s">
        <v>4531</v>
      </c>
      <c r="AZ73" s="55" t="s">
        <v>554</v>
      </c>
      <c r="BA73" s="55" t="s">
        <v>554</v>
      </c>
      <c r="BB73" s="268">
        <v>1</v>
      </c>
      <c r="BC73" s="268">
        <v>15</v>
      </c>
      <c r="BD73" s="268">
        <v>2</v>
      </c>
      <c r="BE73" s="268">
        <v>1</v>
      </c>
      <c r="BF73" s="268">
        <v>19</v>
      </c>
      <c r="BG73" s="55" t="s">
        <v>3403</v>
      </c>
      <c r="BH73" s="268">
        <v>31969</v>
      </c>
      <c r="BI73" s="268">
        <v>4</v>
      </c>
      <c r="BJ73" s="268">
        <v>1</v>
      </c>
      <c r="BK73" s="268">
        <v>5</v>
      </c>
      <c r="BL73" s="268">
        <v>37</v>
      </c>
      <c r="BM73" s="268">
        <v>42</v>
      </c>
      <c r="BN73" s="269">
        <v>9.5238100000000006E-2</v>
      </c>
      <c r="BO73" s="270">
        <v>55167</v>
      </c>
      <c r="BP73" s="55" t="s">
        <v>3656</v>
      </c>
      <c r="BQ73" s="55" t="s">
        <v>3421</v>
      </c>
      <c r="BR73" s="270">
        <v>37785</v>
      </c>
      <c r="BS73" s="270">
        <v>9.2799999999999994</v>
      </c>
      <c r="BT73" s="270">
        <v>9.6300000000000008</v>
      </c>
      <c r="BU73" s="270">
        <v>9.7799999999999994</v>
      </c>
      <c r="BV73" s="270">
        <v>2630104</v>
      </c>
      <c r="BW73" s="270">
        <v>158800</v>
      </c>
      <c r="BX73" s="270">
        <v>1665429</v>
      </c>
      <c r="BY73" s="270">
        <v>1824229</v>
      </c>
      <c r="BZ73" s="270">
        <v>547391</v>
      </c>
      <c r="CA73" s="270">
        <v>15000</v>
      </c>
      <c r="CB73" s="270">
        <v>562391</v>
      </c>
      <c r="CC73" s="270">
        <v>44184</v>
      </c>
      <c r="CD73" s="270">
        <v>75613</v>
      </c>
      <c r="CE73" s="270">
        <v>119797</v>
      </c>
      <c r="CF73" s="270">
        <v>123687</v>
      </c>
      <c r="CG73" s="272">
        <v>2.9269000000000001E-3</v>
      </c>
      <c r="CH73" s="270">
        <v>1289028</v>
      </c>
      <c r="CI73" s="270">
        <v>406771</v>
      </c>
      <c r="CJ73" s="270">
        <v>1695799</v>
      </c>
      <c r="CK73" s="270">
        <v>148599</v>
      </c>
      <c r="CL73" s="270">
        <v>13739</v>
      </c>
      <c r="CM73" s="270">
        <v>10662</v>
      </c>
      <c r="CN73" s="270">
        <v>173000</v>
      </c>
      <c r="CO73" s="270">
        <v>753607</v>
      </c>
      <c r="CP73" s="270">
        <v>2622406</v>
      </c>
      <c r="CQ73" s="279">
        <v>7698</v>
      </c>
      <c r="CR73" s="270">
        <v>0</v>
      </c>
      <c r="CS73" s="270">
        <v>0</v>
      </c>
      <c r="CT73" s="270">
        <v>0</v>
      </c>
      <c r="CU73" s="270">
        <v>0</v>
      </c>
      <c r="CV73" s="270">
        <v>0</v>
      </c>
      <c r="CW73" s="270">
        <v>0</v>
      </c>
      <c r="CX73" s="288">
        <v>399661</v>
      </c>
      <c r="CY73" s="44">
        <v>130120</v>
      </c>
      <c r="CZ73" s="44">
        <v>94330</v>
      </c>
      <c r="DA73" s="44">
        <v>224450</v>
      </c>
      <c r="DB73" s="44">
        <v>68009</v>
      </c>
      <c r="DC73" s="44">
        <v>34814</v>
      </c>
      <c r="DD73" s="44">
        <v>102823</v>
      </c>
      <c r="DE73" s="44">
        <v>5269</v>
      </c>
      <c r="DF73" s="44">
        <v>562</v>
      </c>
      <c r="DG73" s="44">
        <v>5831</v>
      </c>
      <c r="DH73" s="44">
        <v>333104</v>
      </c>
      <c r="DI73" s="55" t="s">
        <v>3403</v>
      </c>
      <c r="DJ73" s="268">
        <v>333104</v>
      </c>
      <c r="DK73" s="268">
        <v>9079</v>
      </c>
      <c r="DL73" s="268">
        <v>526</v>
      </c>
      <c r="DM73" s="268">
        <v>7828</v>
      </c>
      <c r="DN73" s="268">
        <v>16770</v>
      </c>
      <c r="DO73" s="268">
        <v>929</v>
      </c>
      <c r="DP73" s="268">
        <v>0</v>
      </c>
      <c r="DQ73" s="268">
        <v>67</v>
      </c>
      <c r="DR73" s="268">
        <v>67</v>
      </c>
      <c r="DS73" s="268">
        <v>0</v>
      </c>
      <c r="DT73" s="268">
        <v>28215</v>
      </c>
      <c r="DU73" s="55" t="s">
        <v>3403</v>
      </c>
      <c r="DV73" s="55" t="s">
        <v>3403</v>
      </c>
      <c r="DW73" s="268">
        <v>660</v>
      </c>
      <c r="DX73" s="268">
        <v>28875</v>
      </c>
      <c r="DY73" s="268">
        <v>1920</v>
      </c>
      <c r="DZ73" s="55" t="s">
        <v>3403</v>
      </c>
      <c r="EA73" s="55" t="s">
        <v>3403</v>
      </c>
      <c r="EB73" s="268">
        <v>0</v>
      </c>
      <c r="EC73" s="268">
        <v>1920</v>
      </c>
      <c r="ED73" s="268">
        <v>563</v>
      </c>
      <c r="EE73" s="55" t="s">
        <v>3403</v>
      </c>
      <c r="EF73" s="268">
        <v>0</v>
      </c>
      <c r="EG73" s="268">
        <v>563</v>
      </c>
      <c r="EH73" s="269">
        <v>4.33693E-2</v>
      </c>
      <c r="EI73" s="269">
        <v>1.3161E-3</v>
      </c>
      <c r="EJ73" s="269">
        <v>7.8461500000000003E-2</v>
      </c>
      <c r="EK73" s="269">
        <v>0</v>
      </c>
      <c r="EL73" s="269">
        <v>7.2248699999999999E-2</v>
      </c>
      <c r="EM73" s="269">
        <v>1.6760000000000001E-4</v>
      </c>
      <c r="EN73" s="269">
        <v>0.83346640000000005</v>
      </c>
      <c r="EO73" s="269">
        <v>2.4390700000000001E-2</v>
      </c>
      <c r="EP73" s="269">
        <v>0.36536930000000001</v>
      </c>
      <c r="EQ73" s="268">
        <v>136</v>
      </c>
      <c r="ER73" s="281">
        <v>599180</v>
      </c>
      <c r="ES73" s="281">
        <v>218922</v>
      </c>
      <c r="ET73" s="268">
        <v>189495</v>
      </c>
      <c r="EU73" s="268">
        <v>39377</v>
      </c>
      <c r="EV73" s="268">
        <v>228872</v>
      </c>
      <c r="EW73" s="268">
        <v>11008</v>
      </c>
      <c r="EX73" s="268">
        <v>256</v>
      </c>
      <c r="EY73" s="268">
        <v>11264</v>
      </c>
      <c r="EZ73" s="268">
        <v>172699</v>
      </c>
      <c r="FA73" s="268">
        <v>34959</v>
      </c>
      <c r="FB73" s="268">
        <v>207658</v>
      </c>
      <c r="FC73" s="268">
        <v>447794</v>
      </c>
      <c r="FD73" s="271">
        <v>510542</v>
      </c>
      <c r="FE73" s="268">
        <v>6106</v>
      </c>
      <c r="FF73" s="55" t="s">
        <v>3403</v>
      </c>
      <c r="FG73" s="268">
        <v>453900</v>
      </c>
      <c r="FH73" s="281">
        <v>13381</v>
      </c>
      <c r="FI73" s="281">
        <v>54404</v>
      </c>
      <c r="FJ73" s="55" t="s">
        <v>3403</v>
      </c>
      <c r="FK73" s="268">
        <v>67785</v>
      </c>
      <c r="FL73" s="268">
        <v>324</v>
      </c>
      <c r="FM73" s="268">
        <v>660</v>
      </c>
      <c r="FN73" s="268">
        <v>984</v>
      </c>
      <c r="FO73" s="268">
        <v>121</v>
      </c>
      <c r="FP73" s="268">
        <v>0</v>
      </c>
      <c r="FQ73" s="268">
        <v>121</v>
      </c>
      <c r="FR73" s="268">
        <v>0</v>
      </c>
      <c r="FS73" s="268">
        <v>1105</v>
      </c>
      <c r="FT73" s="268">
        <v>13502</v>
      </c>
      <c r="FU73" s="55" t="s">
        <v>3403</v>
      </c>
      <c r="FV73" s="268">
        <v>500697</v>
      </c>
      <c r="FW73" s="268">
        <v>56058</v>
      </c>
      <c r="FX73" s="268">
        <v>42425</v>
      </c>
      <c r="FY73" s="268">
        <v>49</v>
      </c>
      <c r="FZ73" s="268">
        <v>1</v>
      </c>
      <c r="GA73" s="268">
        <v>81672</v>
      </c>
      <c r="GB73" s="268">
        <v>30076</v>
      </c>
      <c r="GC73" s="268">
        <v>111748</v>
      </c>
      <c r="GD73" s="268">
        <v>451820</v>
      </c>
      <c r="GE73" s="268">
        <v>4</v>
      </c>
      <c r="GF73" s="268">
        <v>0.77971999999999997</v>
      </c>
      <c r="GG73" s="268">
        <v>0.18912999999999999</v>
      </c>
      <c r="GH73" s="268">
        <v>35.566180000000003</v>
      </c>
      <c r="GI73" s="268">
        <v>43.19323</v>
      </c>
      <c r="GJ73" s="268">
        <v>23.19482</v>
      </c>
      <c r="GK73" s="268">
        <v>1852</v>
      </c>
      <c r="GL73" s="268">
        <v>36506</v>
      </c>
      <c r="GM73" s="268">
        <v>679</v>
      </c>
      <c r="GN73" s="268">
        <v>53512</v>
      </c>
      <c r="GO73" s="268">
        <v>593</v>
      </c>
      <c r="GP73" s="268">
        <v>141</v>
      </c>
      <c r="GQ73" s="268">
        <v>1140</v>
      </c>
      <c r="GR73" s="268">
        <v>485</v>
      </c>
      <c r="GS73" s="268">
        <v>119</v>
      </c>
      <c r="GT73" s="268">
        <v>53</v>
      </c>
      <c r="GU73" s="268">
        <v>2531</v>
      </c>
      <c r="GV73" s="268">
        <v>4876</v>
      </c>
      <c r="GW73" s="268">
        <v>12149</v>
      </c>
      <c r="GX73" s="268">
        <v>17025</v>
      </c>
      <c r="GY73" s="268">
        <v>1058</v>
      </c>
      <c r="GZ73" s="268">
        <v>1746</v>
      </c>
      <c r="HA73" s="268">
        <v>2804</v>
      </c>
      <c r="HB73" s="268">
        <v>30572</v>
      </c>
      <c r="HC73" s="268">
        <v>39617</v>
      </c>
      <c r="HD73" s="268">
        <v>70189</v>
      </c>
      <c r="HE73" s="268">
        <v>90018</v>
      </c>
      <c r="HF73" s="268">
        <v>30</v>
      </c>
      <c r="HG73" s="268">
        <v>104</v>
      </c>
      <c r="HH73" s="268">
        <v>45</v>
      </c>
      <c r="HI73" s="268">
        <v>350</v>
      </c>
      <c r="HJ73" s="268">
        <v>41595</v>
      </c>
      <c r="HK73" s="268">
        <v>59367</v>
      </c>
      <c r="HL73" s="268">
        <v>402663</v>
      </c>
      <c r="HM73" s="268">
        <v>3</v>
      </c>
      <c r="HN73" s="268">
        <v>172</v>
      </c>
      <c r="HO73" s="268">
        <v>1625</v>
      </c>
      <c r="HP73" s="268">
        <v>734</v>
      </c>
      <c r="HQ73" s="268">
        <v>1915</v>
      </c>
      <c r="HR73" s="268">
        <v>24858</v>
      </c>
      <c r="HS73" s="268">
        <v>2801</v>
      </c>
      <c r="HT73" s="268">
        <v>1753</v>
      </c>
      <c r="HU73" s="268">
        <v>76</v>
      </c>
      <c r="HV73" s="268">
        <v>122</v>
      </c>
      <c r="HW73" s="268">
        <v>116101</v>
      </c>
      <c r="HX73" s="268">
        <v>2</v>
      </c>
      <c r="HY73" s="268">
        <v>183791</v>
      </c>
      <c r="HZ73" s="268">
        <v>151580</v>
      </c>
      <c r="IA73" s="55" t="s">
        <v>615</v>
      </c>
      <c r="IB73" s="55" t="s">
        <v>919</v>
      </c>
      <c r="IC73" s="55" t="s">
        <v>1160</v>
      </c>
      <c r="ID73" s="55" t="s">
        <v>4939</v>
      </c>
      <c r="IE73" s="55" t="s">
        <v>4940</v>
      </c>
      <c r="IF73" s="55" t="s">
        <v>1330</v>
      </c>
      <c r="IG73" s="55" t="s">
        <v>1160</v>
      </c>
      <c r="IH73" s="55" t="s">
        <v>4939</v>
      </c>
      <c r="II73" s="55" t="s">
        <v>4940</v>
      </c>
      <c r="IJ73" s="55" t="s">
        <v>1377</v>
      </c>
      <c r="IK73" s="55" t="s">
        <v>4941</v>
      </c>
      <c r="IL73" s="55" t="s">
        <v>4941</v>
      </c>
      <c r="IM73" s="55" t="s">
        <v>528</v>
      </c>
      <c r="IN73" s="55" t="s">
        <v>552</v>
      </c>
      <c r="IO73" s="268">
        <v>96595</v>
      </c>
      <c r="IP73" s="268">
        <v>38</v>
      </c>
      <c r="IQ73" s="55" t="s">
        <v>4942</v>
      </c>
      <c r="IR73" s="268">
        <v>31969</v>
      </c>
      <c r="IS73" s="268">
        <v>900</v>
      </c>
      <c r="IT73" s="55" t="s">
        <v>2276</v>
      </c>
      <c r="IU73" s="55" t="s">
        <v>344</v>
      </c>
      <c r="IV73" s="55" t="s">
        <v>2101</v>
      </c>
      <c r="IW73" s="55" t="s">
        <v>410</v>
      </c>
      <c r="IX73" s="268">
        <v>0</v>
      </c>
      <c r="IY73" s="55" t="s">
        <v>416</v>
      </c>
      <c r="IZ73" s="55" t="s">
        <v>2276</v>
      </c>
      <c r="JA73" s="55" t="s">
        <v>2328</v>
      </c>
      <c r="JB73" s="55" t="s">
        <v>503</v>
      </c>
      <c r="JC73" s="270">
        <v>4.3766600000000002</v>
      </c>
      <c r="JD73" s="270">
        <v>2.8302</v>
      </c>
      <c r="JE73" s="270">
        <v>0.28872999999999999</v>
      </c>
      <c r="JF73" s="270">
        <v>23.467140000000001</v>
      </c>
      <c r="JG73" s="270">
        <v>15.17521</v>
      </c>
      <c r="JH73" s="270">
        <v>1.54813</v>
      </c>
      <c r="JI73" s="270">
        <v>5.8040900000000004</v>
      </c>
      <c r="JJ73" s="270">
        <v>3.75326</v>
      </c>
      <c r="JK73" s="270">
        <v>0.38290000000000002</v>
      </c>
      <c r="JL73" s="270">
        <v>6.5126600000000003</v>
      </c>
      <c r="JM73" s="270">
        <v>4.2114599999999998</v>
      </c>
      <c r="JN73" s="270">
        <v>0.42964000000000002</v>
      </c>
      <c r="JO73" s="270">
        <v>29.132020000000001</v>
      </c>
      <c r="JP73" s="270">
        <v>18.838439999999999</v>
      </c>
      <c r="JQ73" s="270">
        <v>1.92184</v>
      </c>
      <c r="JR73" s="270">
        <v>11.978719999999999</v>
      </c>
      <c r="JS73" s="270">
        <v>7.74613</v>
      </c>
      <c r="JT73" s="270">
        <v>0.79024000000000005</v>
      </c>
      <c r="JU73" s="268">
        <v>2.62066</v>
      </c>
      <c r="JV73" s="268">
        <v>1.9761500000000001</v>
      </c>
      <c r="JW73" s="268">
        <v>25.065329999999999</v>
      </c>
      <c r="JX73" s="268">
        <v>15.68708</v>
      </c>
      <c r="JY73" s="268">
        <v>1.76115</v>
      </c>
      <c r="JZ73" s="268">
        <v>0.95750999999999997</v>
      </c>
      <c r="KA73" s="268">
        <v>0.48875999999999997</v>
      </c>
      <c r="KB73" s="268">
        <v>0.39372000000000001</v>
      </c>
      <c r="KC73" s="268">
        <v>1.225E-2</v>
      </c>
      <c r="KD73" s="268">
        <v>7.6699999999999997E-3</v>
      </c>
      <c r="KE73" s="268">
        <v>0.50780000000000003</v>
      </c>
      <c r="KF73" s="268">
        <v>7.4459999999999998E-2</v>
      </c>
      <c r="KG73" s="268">
        <v>0.30698999999999999</v>
      </c>
      <c r="KH73" s="268">
        <v>9587</v>
      </c>
      <c r="KI73" s="268">
        <v>100665</v>
      </c>
      <c r="KJ73" s="268">
        <v>80532</v>
      </c>
      <c r="KK73" s="268">
        <v>10757</v>
      </c>
      <c r="KL73" s="268">
        <v>112955</v>
      </c>
      <c r="KM73" s="268">
        <v>90364</v>
      </c>
      <c r="KN73" s="268">
        <v>119836</v>
      </c>
      <c r="KO73" s="268">
        <v>149795</v>
      </c>
      <c r="KP73" s="268">
        <v>1.49922</v>
      </c>
      <c r="KQ73" s="268">
        <v>14266</v>
      </c>
      <c r="KR73" s="268">
        <v>6.8587499999999997</v>
      </c>
      <c r="KS73" s="270">
        <v>2.4597500000000001</v>
      </c>
      <c r="KT73" s="270">
        <v>7.9787100000000004</v>
      </c>
      <c r="KU73" s="270">
        <v>0.52395999999999998</v>
      </c>
      <c r="KV73" s="270">
        <v>0.54098000000000002</v>
      </c>
      <c r="KW73" s="270">
        <v>11.503399999999999</v>
      </c>
      <c r="KX73" s="270">
        <v>7.4169900000000002</v>
      </c>
      <c r="KY73" s="268">
        <v>1.7480199999999999</v>
      </c>
      <c r="KZ73" s="268">
        <v>0</v>
      </c>
      <c r="LA73" s="268">
        <v>2.3E-3</v>
      </c>
      <c r="LB73" s="268">
        <v>0.12629000000000001</v>
      </c>
      <c r="LC73" s="268">
        <v>2.9E-4</v>
      </c>
      <c r="LD73" s="268">
        <v>3.5790000000000002E-2</v>
      </c>
      <c r="LE73" s="268">
        <v>0.37585000000000002</v>
      </c>
      <c r="LF73" s="268">
        <v>4.70702</v>
      </c>
      <c r="LG73" s="268">
        <v>1.4569099999999999</v>
      </c>
      <c r="LH73" s="268">
        <v>0.16183</v>
      </c>
      <c r="LI73" s="268">
        <v>258</v>
      </c>
      <c r="LJ73" s="268">
        <v>0.59955999999999998</v>
      </c>
      <c r="LK73" s="270">
        <v>3.29609</v>
      </c>
      <c r="LL73" s="268">
        <v>87</v>
      </c>
      <c r="LM73" s="268">
        <v>155</v>
      </c>
      <c r="LN73" s="270">
        <v>11.46974</v>
      </c>
      <c r="LO73" s="270">
        <v>0.75666</v>
      </c>
      <c r="LP73" s="270">
        <v>0.64993000000000001</v>
      </c>
      <c r="LQ73" s="268">
        <v>0.1837</v>
      </c>
      <c r="LR73" s="268">
        <v>1.7489999999999999E-2</v>
      </c>
      <c r="LS73" s="268">
        <v>0.33110000000000001</v>
      </c>
      <c r="LT73" s="268">
        <v>53</v>
      </c>
      <c r="LU73" s="268">
        <v>33</v>
      </c>
      <c r="LV73" s="268">
        <v>1.3261499999999999</v>
      </c>
      <c r="LW73" s="268">
        <v>11522</v>
      </c>
      <c r="LX73" s="268">
        <v>14.13307</v>
      </c>
      <c r="LY73" s="268">
        <v>8688</v>
      </c>
      <c r="LZ73" s="268">
        <v>12.595420000000001</v>
      </c>
      <c r="MA73" s="268">
        <v>18.742529999999999</v>
      </c>
      <c r="MB73" s="268">
        <v>0.89119999999999999</v>
      </c>
      <c r="MC73" s="268">
        <v>7743</v>
      </c>
      <c r="MD73" s="268">
        <v>0.66700999999999999</v>
      </c>
      <c r="ME73" s="270">
        <v>0.38290000000000002</v>
      </c>
      <c r="MF73" s="268">
        <v>0.88456000000000001</v>
      </c>
      <c r="MG73" s="268">
        <v>13.982430000000001</v>
      </c>
      <c r="MH73" s="268">
        <v>5.3618899999999998</v>
      </c>
      <c r="MI73" s="270">
        <v>5.8040900000000004</v>
      </c>
      <c r="MJ73" s="268">
        <v>32.357289999999999</v>
      </c>
      <c r="MK73" s="270">
        <v>40376</v>
      </c>
      <c r="ML73" s="270">
        <v>30691</v>
      </c>
      <c r="MM73" s="268">
        <v>7.0099999999999996E-2</v>
      </c>
      <c r="MN73" s="268">
        <v>0.10431</v>
      </c>
      <c r="MO73" s="268">
        <v>9.2960000000000001E-2</v>
      </c>
      <c r="MP73" s="268">
        <v>6.6800000000000002E-3</v>
      </c>
      <c r="MQ73" s="268">
        <v>9.9299999999999996E-3</v>
      </c>
      <c r="MR73" s="268">
        <v>8.8500000000000002E-3</v>
      </c>
      <c r="MS73" s="269">
        <v>0.8</v>
      </c>
      <c r="MT73" s="269">
        <v>0.1190476</v>
      </c>
      <c r="MU73" s="269">
        <v>0.88095239999999997</v>
      </c>
      <c r="MV73" s="269">
        <v>0.23986979999999999</v>
      </c>
      <c r="MW73" s="269">
        <v>0.76013019999999998</v>
      </c>
      <c r="MX73" s="269">
        <v>6.5970000000000001E-2</v>
      </c>
      <c r="MY73" s="269">
        <v>5.2391E-3</v>
      </c>
      <c r="MZ73" s="269">
        <v>0.15511369999999999</v>
      </c>
      <c r="NA73" s="269">
        <v>4.0657000000000002E-3</v>
      </c>
      <c r="NB73" s="269">
        <v>0.28737239999999997</v>
      </c>
      <c r="NC73" s="269">
        <v>5.6665100000000003E-2</v>
      </c>
      <c r="ND73" s="269">
        <v>0.49154399999999998</v>
      </c>
      <c r="NE73" s="269">
        <v>0.6466577</v>
      </c>
      <c r="NF73" s="269">
        <v>4.5548400000000003E-2</v>
      </c>
      <c r="NG73" s="269">
        <v>0.69359579999999998</v>
      </c>
      <c r="NH73" s="269">
        <v>4.7027399999999997E-2</v>
      </c>
      <c r="NI73" s="269">
        <v>0.2138284</v>
      </c>
      <c r="NJ73" s="270">
        <v>9685</v>
      </c>
      <c r="NK73" s="268">
        <v>4.0431999999999997</v>
      </c>
      <c r="NL73" s="268">
        <v>45727</v>
      </c>
      <c r="NM73" s="268">
        <v>57159</v>
      </c>
      <c r="NN73" s="268">
        <v>5443</v>
      </c>
      <c r="NO73" s="269">
        <v>0.85895379999999999</v>
      </c>
      <c r="NP73" s="269">
        <v>7.9416200000000006E-2</v>
      </c>
      <c r="NQ73" s="269">
        <v>6.16301E-2</v>
      </c>
      <c r="NR73" s="268">
        <v>0.46483000000000002</v>
      </c>
      <c r="NS73" s="268">
        <v>1.47302</v>
      </c>
      <c r="NT73" s="268">
        <v>0.35332999999999998</v>
      </c>
      <c r="NU73" s="268">
        <v>43</v>
      </c>
      <c r="NV73" s="268">
        <v>4.0321899999999999</v>
      </c>
      <c r="NW73" s="268">
        <v>56</v>
      </c>
      <c r="NX73" s="268">
        <v>3.46347</v>
      </c>
      <c r="NY73" s="268">
        <v>0.22847999999999999</v>
      </c>
      <c r="NZ73" s="268">
        <v>0.22781999999999999</v>
      </c>
    </row>
    <row r="74" spans="1:390" ht="15" x14ac:dyDescent="0.25">
      <c r="A74" s="3" t="s">
        <v>2863</v>
      </c>
      <c r="B74" s="55" t="s">
        <v>4943</v>
      </c>
      <c r="C74" s="55" t="s">
        <v>4524</v>
      </c>
      <c r="D74" s="55" t="s">
        <v>4525</v>
      </c>
      <c r="E74" s="55" t="s">
        <v>3414</v>
      </c>
      <c r="F74" s="55" t="s">
        <v>4524</v>
      </c>
      <c r="G74" s="55" t="s">
        <v>2104</v>
      </c>
      <c r="H74" s="55" t="s">
        <v>480</v>
      </c>
      <c r="I74" s="55" t="s">
        <v>416</v>
      </c>
      <c r="J74" s="55" t="s">
        <v>493</v>
      </c>
      <c r="K74" s="55" t="s">
        <v>499</v>
      </c>
      <c r="L74" s="55" t="s">
        <v>4527</v>
      </c>
      <c r="M74" s="55" t="s">
        <v>505</v>
      </c>
      <c r="N74" s="55" t="s">
        <v>2303</v>
      </c>
      <c r="O74" s="268">
        <v>36387</v>
      </c>
      <c r="P74" s="55" t="s">
        <v>512</v>
      </c>
      <c r="Q74" s="268">
        <v>138</v>
      </c>
      <c r="R74" s="268">
        <v>13</v>
      </c>
      <c r="S74" s="268">
        <v>2344</v>
      </c>
      <c r="T74" s="268">
        <v>4894</v>
      </c>
      <c r="U74" s="268">
        <v>85</v>
      </c>
      <c r="V74" s="268">
        <v>9</v>
      </c>
      <c r="W74" s="268">
        <v>445</v>
      </c>
      <c r="X74" s="268">
        <v>1372</v>
      </c>
      <c r="Y74" s="55" t="s">
        <v>3657</v>
      </c>
      <c r="Z74" s="55" t="s">
        <v>2371</v>
      </c>
      <c r="AA74" s="55" t="s">
        <v>3658</v>
      </c>
      <c r="AB74" s="55" t="s">
        <v>3659</v>
      </c>
      <c r="AC74" s="55" t="s">
        <v>931</v>
      </c>
      <c r="AD74" s="55" t="s">
        <v>2371</v>
      </c>
      <c r="AE74" s="55" t="s">
        <v>3658</v>
      </c>
      <c r="AF74" s="55" t="s">
        <v>3659</v>
      </c>
      <c r="AG74" s="55" t="s">
        <v>2106</v>
      </c>
      <c r="AH74" s="268">
        <v>1</v>
      </c>
      <c r="AI74" s="55" t="s">
        <v>2135</v>
      </c>
      <c r="AJ74" s="55" t="s">
        <v>2190</v>
      </c>
      <c r="AK74" s="55" t="s">
        <v>2440</v>
      </c>
      <c r="AL74" s="55" t="s">
        <v>2516</v>
      </c>
      <c r="AM74" s="55" t="s">
        <v>2593</v>
      </c>
      <c r="AN74" s="55" t="s">
        <v>2663</v>
      </c>
      <c r="AO74" s="55" t="s">
        <v>2440</v>
      </c>
      <c r="AP74" s="55" t="s">
        <v>2694</v>
      </c>
      <c r="AQ74" s="55" t="s">
        <v>2516</v>
      </c>
      <c r="AR74" s="55" t="s">
        <v>2593</v>
      </c>
      <c r="AS74" s="55" t="s">
        <v>2663</v>
      </c>
      <c r="AT74" s="55" t="s">
        <v>1515</v>
      </c>
      <c r="AU74" s="55" t="s">
        <v>4529</v>
      </c>
      <c r="AV74" s="55" t="s">
        <v>4529</v>
      </c>
      <c r="AW74" s="55" t="s">
        <v>4529</v>
      </c>
      <c r="AX74" s="55" t="s">
        <v>4530</v>
      </c>
      <c r="AY74" s="55" t="s">
        <v>4531</v>
      </c>
      <c r="AZ74" s="55" t="s">
        <v>554</v>
      </c>
      <c r="BA74" s="55" t="s">
        <v>554</v>
      </c>
      <c r="BB74" s="268">
        <v>1</v>
      </c>
      <c r="BC74" s="268">
        <v>0</v>
      </c>
      <c r="BD74" s="268">
        <v>1</v>
      </c>
      <c r="BE74" s="268">
        <v>0</v>
      </c>
      <c r="BF74" s="268">
        <v>2</v>
      </c>
      <c r="BG74" s="55" t="s">
        <v>3403</v>
      </c>
      <c r="BH74" s="268">
        <v>2749</v>
      </c>
      <c r="BI74" s="268">
        <v>1</v>
      </c>
      <c r="BJ74" s="268">
        <v>0</v>
      </c>
      <c r="BK74" s="268">
        <v>1</v>
      </c>
      <c r="BL74" s="268">
        <v>5.25</v>
      </c>
      <c r="BM74" s="268">
        <v>6.25</v>
      </c>
      <c r="BN74" s="269">
        <v>0.16</v>
      </c>
      <c r="BO74" s="270">
        <v>53808</v>
      </c>
      <c r="BP74" s="55" t="s">
        <v>3660</v>
      </c>
      <c r="BQ74" s="55" t="s">
        <v>3407</v>
      </c>
      <c r="BR74" s="270">
        <v>36685</v>
      </c>
      <c r="BS74" s="270">
        <v>10.64</v>
      </c>
      <c r="BT74" s="270">
        <v>10.64</v>
      </c>
      <c r="BU74" s="270">
        <v>10.64</v>
      </c>
      <c r="BV74" s="270">
        <v>382417</v>
      </c>
      <c r="BW74" s="270">
        <v>0</v>
      </c>
      <c r="BX74" s="270">
        <v>276334</v>
      </c>
      <c r="BY74" s="270">
        <v>276334</v>
      </c>
      <c r="BZ74" s="270">
        <v>97583</v>
      </c>
      <c r="CA74" s="270">
        <v>0</v>
      </c>
      <c r="CB74" s="270">
        <v>97583</v>
      </c>
      <c r="CC74" s="270">
        <v>0</v>
      </c>
      <c r="CD74" s="270">
        <v>0</v>
      </c>
      <c r="CE74" s="270">
        <v>0</v>
      </c>
      <c r="CF74" s="270">
        <v>8500</v>
      </c>
      <c r="CG74" s="272">
        <v>5.1208499999999997E-2</v>
      </c>
      <c r="CH74" s="270">
        <v>174205</v>
      </c>
      <c r="CI74" s="270">
        <v>67504</v>
      </c>
      <c r="CJ74" s="270">
        <v>241709</v>
      </c>
      <c r="CK74" s="270">
        <v>28926</v>
      </c>
      <c r="CL74" s="270">
        <v>1043</v>
      </c>
      <c r="CM74" s="270">
        <v>8458</v>
      </c>
      <c r="CN74" s="270">
        <v>38427</v>
      </c>
      <c r="CO74" s="270">
        <v>82698</v>
      </c>
      <c r="CP74" s="270">
        <v>362834</v>
      </c>
      <c r="CQ74" s="279">
        <v>19583</v>
      </c>
      <c r="CR74" s="270">
        <v>0</v>
      </c>
      <c r="CS74" s="270">
        <v>0</v>
      </c>
      <c r="CT74" s="270">
        <v>0</v>
      </c>
      <c r="CU74" s="270">
        <v>0</v>
      </c>
      <c r="CV74" s="270">
        <v>0</v>
      </c>
      <c r="CW74" s="270">
        <v>0</v>
      </c>
      <c r="CX74" s="288">
        <v>74909</v>
      </c>
      <c r="CY74" s="44">
        <v>14649</v>
      </c>
      <c r="CZ74" s="44">
        <v>11001</v>
      </c>
      <c r="DA74" s="44">
        <v>25650</v>
      </c>
      <c r="DB74" s="44">
        <v>7937</v>
      </c>
      <c r="DC74" s="44">
        <v>5977</v>
      </c>
      <c r="DD74" s="44">
        <v>13914</v>
      </c>
      <c r="DE74" s="44">
        <v>1632</v>
      </c>
      <c r="DF74" s="44">
        <v>164</v>
      </c>
      <c r="DG74" s="44">
        <v>1796</v>
      </c>
      <c r="DH74" s="44">
        <v>41360</v>
      </c>
      <c r="DI74" s="55" t="s">
        <v>3403</v>
      </c>
      <c r="DJ74" s="268">
        <v>41360</v>
      </c>
      <c r="DK74" s="268">
        <v>0</v>
      </c>
      <c r="DL74" s="268">
        <v>50</v>
      </c>
      <c r="DM74" s="268">
        <v>1338</v>
      </c>
      <c r="DN74" s="268">
        <v>1395</v>
      </c>
      <c r="DO74" s="268">
        <v>0</v>
      </c>
      <c r="DP74" s="268">
        <v>1</v>
      </c>
      <c r="DQ74" s="268">
        <v>67</v>
      </c>
      <c r="DR74" s="268">
        <v>68</v>
      </c>
      <c r="DS74" s="268">
        <v>0</v>
      </c>
      <c r="DT74" s="268">
        <v>28215</v>
      </c>
      <c r="DU74" s="55" t="s">
        <v>3403</v>
      </c>
      <c r="DV74" s="55" t="s">
        <v>3403</v>
      </c>
      <c r="DW74" s="55" t="s">
        <v>3403</v>
      </c>
      <c r="DX74" s="268">
        <v>28215</v>
      </c>
      <c r="DY74" s="268">
        <v>1920</v>
      </c>
      <c r="DZ74" s="55" t="s">
        <v>3403</v>
      </c>
      <c r="EA74" s="55" t="s">
        <v>3403</v>
      </c>
      <c r="EB74" s="55" t="s">
        <v>3403</v>
      </c>
      <c r="EC74" s="268">
        <v>1920</v>
      </c>
      <c r="ED74" s="268">
        <v>563</v>
      </c>
      <c r="EE74" s="55" t="s">
        <v>3403</v>
      </c>
      <c r="EF74" s="55" t="s">
        <v>3403</v>
      </c>
      <c r="EG74" s="268">
        <v>563</v>
      </c>
      <c r="EH74" s="269">
        <v>2.6138399999999999E-2</v>
      </c>
      <c r="EI74" s="269">
        <v>6.6750000000000002E-4</v>
      </c>
      <c r="EJ74" s="269">
        <v>0.4098039</v>
      </c>
      <c r="EK74" s="269">
        <v>0</v>
      </c>
      <c r="EL74" s="269">
        <v>0.37665700000000002</v>
      </c>
      <c r="EM74" s="269">
        <v>9.0779999999999995E-4</v>
      </c>
      <c r="EN74" s="269">
        <v>0.55213659999999998</v>
      </c>
      <c r="EO74" s="269">
        <v>4.3492799999999998E-2</v>
      </c>
      <c r="EP74" s="269">
        <v>0.34382190000000001</v>
      </c>
      <c r="EQ74" s="268">
        <v>28</v>
      </c>
      <c r="ER74" s="281">
        <v>58699</v>
      </c>
      <c r="ES74" s="281">
        <v>20182</v>
      </c>
      <c r="ET74" s="268">
        <v>19845</v>
      </c>
      <c r="EU74" s="268">
        <v>4827</v>
      </c>
      <c r="EV74" s="268">
        <v>24672</v>
      </c>
      <c r="EW74" s="268">
        <v>3700</v>
      </c>
      <c r="EX74" s="268">
        <v>213</v>
      </c>
      <c r="EY74" s="268">
        <v>3913</v>
      </c>
      <c r="EZ74" s="268">
        <v>13316</v>
      </c>
      <c r="FA74" s="268">
        <v>2953</v>
      </c>
      <c r="FB74" s="268">
        <v>16269</v>
      </c>
      <c r="FC74" s="268">
        <v>44854</v>
      </c>
      <c r="FD74" s="271">
        <v>54761</v>
      </c>
      <c r="FE74" s="268">
        <v>0</v>
      </c>
      <c r="FF74" s="55" t="s">
        <v>3403</v>
      </c>
      <c r="FG74" s="268">
        <v>44854</v>
      </c>
      <c r="FH74" s="281">
        <v>1841</v>
      </c>
      <c r="FI74" s="281">
        <v>11943</v>
      </c>
      <c r="FJ74" s="55" t="s">
        <v>3403</v>
      </c>
      <c r="FK74" s="268">
        <v>13784</v>
      </c>
      <c r="FL74" s="268">
        <v>25</v>
      </c>
      <c r="FM74" s="268">
        <v>0</v>
      </c>
      <c r="FN74" s="268">
        <v>25</v>
      </c>
      <c r="FO74" s="268">
        <v>36</v>
      </c>
      <c r="FP74" s="268">
        <v>0</v>
      </c>
      <c r="FQ74" s="268">
        <v>36</v>
      </c>
      <c r="FR74" s="268">
        <v>0</v>
      </c>
      <c r="FS74" s="268">
        <v>61</v>
      </c>
      <c r="FT74" s="268">
        <v>1877</v>
      </c>
      <c r="FU74" s="268">
        <v>55137</v>
      </c>
      <c r="FV74" s="268">
        <v>0</v>
      </c>
      <c r="FW74" s="268">
        <v>3562</v>
      </c>
      <c r="FX74" s="268">
        <v>0</v>
      </c>
      <c r="FY74" s="55" t="s">
        <v>3403</v>
      </c>
      <c r="FZ74" s="268">
        <v>3</v>
      </c>
      <c r="GA74" s="268">
        <v>6213</v>
      </c>
      <c r="GB74" s="268">
        <v>2152</v>
      </c>
      <c r="GC74" s="268">
        <v>8365</v>
      </c>
      <c r="GD74" s="268">
        <v>97200</v>
      </c>
      <c r="GE74" s="268">
        <v>1</v>
      </c>
      <c r="GF74" s="268">
        <v>0.45294000000000001</v>
      </c>
      <c r="GG74" s="268">
        <v>0.36498999999999998</v>
      </c>
      <c r="GH74" s="268">
        <v>28.18563</v>
      </c>
      <c r="GI74" s="268">
        <v>21.755099999999999</v>
      </c>
      <c r="GJ74" s="268">
        <v>63.629629999999999</v>
      </c>
      <c r="GK74" s="268">
        <v>163</v>
      </c>
      <c r="GL74" s="268">
        <v>4642</v>
      </c>
      <c r="GM74" s="268">
        <v>4</v>
      </c>
      <c r="GN74" s="268">
        <v>65</v>
      </c>
      <c r="GO74" s="268">
        <v>27</v>
      </c>
      <c r="GP74" s="268">
        <v>0</v>
      </c>
      <c r="GQ74" s="268">
        <v>94</v>
      </c>
      <c r="GR74" s="268">
        <v>4</v>
      </c>
      <c r="GS74" s="268">
        <v>42</v>
      </c>
      <c r="GT74" s="268">
        <v>0</v>
      </c>
      <c r="GU74" s="268">
        <v>167</v>
      </c>
      <c r="GV74" s="268">
        <v>1710</v>
      </c>
      <c r="GW74" s="268">
        <v>8</v>
      </c>
      <c r="GX74" s="268">
        <v>1718</v>
      </c>
      <c r="GY74" s="268">
        <v>857</v>
      </c>
      <c r="GZ74" s="268">
        <v>0</v>
      </c>
      <c r="HA74" s="268">
        <v>857</v>
      </c>
      <c r="HB74" s="268">
        <v>2075</v>
      </c>
      <c r="HC74" s="268">
        <v>57</v>
      </c>
      <c r="HD74" s="268">
        <v>2132</v>
      </c>
      <c r="HE74" s="268">
        <v>4707</v>
      </c>
      <c r="HF74" s="55" t="s">
        <v>3403</v>
      </c>
      <c r="HG74" s="55" t="s">
        <v>3403</v>
      </c>
      <c r="HH74" s="55" t="s">
        <v>3403</v>
      </c>
      <c r="HI74" s="55" t="s">
        <v>3403</v>
      </c>
      <c r="HJ74" s="55" t="s">
        <v>5026</v>
      </c>
      <c r="HK74" s="55" t="s">
        <v>5026</v>
      </c>
      <c r="HL74" s="268">
        <v>7737</v>
      </c>
      <c r="HM74" s="268">
        <v>3</v>
      </c>
      <c r="HN74" s="268">
        <v>42</v>
      </c>
      <c r="HO74" s="268">
        <v>98</v>
      </c>
      <c r="HP74" s="268">
        <v>27</v>
      </c>
      <c r="HQ74" s="268">
        <v>243</v>
      </c>
      <c r="HR74" s="268">
        <v>3402</v>
      </c>
      <c r="HS74" s="268">
        <v>0</v>
      </c>
      <c r="HT74" s="268">
        <v>33</v>
      </c>
      <c r="HU74" s="268">
        <v>9</v>
      </c>
      <c r="HV74" s="268">
        <v>13</v>
      </c>
      <c r="HW74" s="268">
        <v>15926</v>
      </c>
      <c r="HX74" s="268">
        <v>1</v>
      </c>
      <c r="HY74" s="55" t="s">
        <v>3403</v>
      </c>
      <c r="HZ74" s="268">
        <v>7284</v>
      </c>
      <c r="IA74" s="55" t="s">
        <v>2106</v>
      </c>
      <c r="IB74" s="55" t="s">
        <v>931</v>
      </c>
      <c r="IC74" s="55" t="s">
        <v>2371</v>
      </c>
      <c r="ID74" s="55" t="s">
        <v>3658</v>
      </c>
      <c r="IE74" s="55" t="s">
        <v>3659</v>
      </c>
      <c r="IF74" s="55" t="s">
        <v>931</v>
      </c>
      <c r="IG74" s="55" t="s">
        <v>2371</v>
      </c>
      <c r="IH74" s="55" t="s">
        <v>3658</v>
      </c>
      <c r="II74" s="55" t="s">
        <v>3659</v>
      </c>
      <c r="IJ74" s="55" t="s">
        <v>2190</v>
      </c>
      <c r="IK74" s="55" t="s">
        <v>4944</v>
      </c>
      <c r="IL74" s="55" t="s">
        <v>4945</v>
      </c>
      <c r="IM74" s="55" t="s">
        <v>4946</v>
      </c>
      <c r="IN74" s="55" t="s">
        <v>2663</v>
      </c>
      <c r="IO74" s="268">
        <v>8400</v>
      </c>
      <c r="IP74" s="268">
        <v>6.25</v>
      </c>
      <c r="IQ74" s="55" t="s">
        <v>4947</v>
      </c>
      <c r="IR74" s="268">
        <v>2749</v>
      </c>
      <c r="IS74" s="268">
        <v>89</v>
      </c>
      <c r="IT74" s="55" t="s">
        <v>2134</v>
      </c>
      <c r="IU74" s="55" t="s">
        <v>358</v>
      </c>
      <c r="IV74" s="55" t="s">
        <v>2104</v>
      </c>
      <c r="IW74" s="55" t="s">
        <v>411</v>
      </c>
      <c r="IX74" s="268">
        <v>0</v>
      </c>
      <c r="IY74" s="55" t="s">
        <v>416</v>
      </c>
      <c r="IZ74" s="55" t="s">
        <v>2134</v>
      </c>
      <c r="JA74" s="55" t="s">
        <v>2134</v>
      </c>
      <c r="JB74" s="55" t="s">
        <v>503</v>
      </c>
      <c r="JC74" s="270">
        <v>6.18126</v>
      </c>
      <c r="JD74" s="270">
        <v>4.1177700000000002</v>
      </c>
      <c r="JE74" s="270">
        <v>0.65464</v>
      </c>
      <c r="JF74" s="270">
        <v>43.375250000000001</v>
      </c>
      <c r="JG74" s="270">
        <v>28.89528</v>
      </c>
      <c r="JH74" s="270">
        <v>4.5937799999999998</v>
      </c>
      <c r="JI74" s="270">
        <v>3.7328600000000001</v>
      </c>
      <c r="JJ74" s="270">
        <v>2.48672</v>
      </c>
      <c r="JK74" s="270">
        <v>0.39534000000000002</v>
      </c>
      <c r="JL74" s="270">
        <v>46.895949999999999</v>
      </c>
      <c r="JM74" s="270">
        <v>31.240659999999998</v>
      </c>
      <c r="JN74" s="270">
        <v>4.9666499999999996</v>
      </c>
      <c r="JO74" s="270">
        <v>77.083920000000006</v>
      </c>
      <c r="JP74" s="270">
        <v>51.350969999999997</v>
      </c>
      <c r="JQ74" s="270">
        <v>8.1638000000000002</v>
      </c>
      <c r="JR74" s="270">
        <v>17.978100000000001</v>
      </c>
      <c r="JS74" s="270">
        <v>11.976459999999999</v>
      </c>
      <c r="JT74" s="270">
        <v>1.90402</v>
      </c>
      <c r="JU74" s="268">
        <v>1.6131899999999999</v>
      </c>
      <c r="JV74" s="268">
        <v>2.6712799999999999</v>
      </c>
      <c r="JW74" s="268">
        <v>0</v>
      </c>
      <c r="JX74" s="268">
        <v>3.9450099999999999</v>
      </c>
      <c r="JY74" s="268">
        <v>0.21263000000000001</v>
      </c>
      <c r="JZ74" s="268">
        <v>0.55464999999999998</v>
      </c>
      <c r="KA74" s="268">
        <v>0.22989000000000001</v>
      </c>
      <c r="KB74" s="268">
        <v>0.12936</v>
      </c>
      <c r="KC74" s="268">
        <v>0</v>
      </c>
      <c r="KD74" s="268">
        <v>9.1E-4</v>
      </c>
      <c r="KE74" s="268">
        <v>0.43768000000000001</v>
      </c>
      <c r="KF74" s="268">
        <v>4.7210000000000002E-2</v>
      </c>
      <c r="KG74" s="268">
        <v>5.8590000000000003E-2</v>
      </c>
      <c r="KH74" s="268">
        <v>1237</v>
      </c>
      <c r="KI74" s="268">
        <v>7737</v>
      </c>
      <c r="KJ74" s="268">
        <v>7737</v>
      </c>
      <c r="KK74" s="268">
        <v>15552</v>
      </c>
      <c r="KL74" s="268">
        <v>97200</v>
      </c>
      <c r="KM74" s="268">
        <v>97200</v>
      </c>
      <c r="KN74" s="268">
        <v>58699</v>
      </c>
      <c r="KO74" s="268">
        <v>58699</v>
      </c>
      <c r="KP74" s="268">
        <v>0.78359999999999996</v>
      </c>
      <c r="KQ74" s="268">
        <v>9391</v>
      </c>
      <c r="KR74" s="268">
        <v>4.5153100000000004</v>
      </c>
      <c r="KS74" s="270">
        <v>2.68181</v>
      </c>
      <c r="KT74" s="270">
        <v>7.5943100000000001</v>
      </c>
      <c r="KU74" s="270">
        <v>0</v>
      </c>
      <c r="KV74" s="270">
        <v>0.2336</v>
      </c>
      <c r="KW74" s="270">
        <v>10.50972</v>
      </c>
      <c r="KX74" s="270">
        <v>6.6427300000000002</v>
      </c>
      <c r="KY74" s="268">
        <v>2.0586700000000002</v>
      </c>
      <c r="KZ74" s="268">
        <v>0</v>
      </c>
      <c r="LA74" s="268">
        <v>1.3699999999999999E-3</v>
      </c>
      <c r="LB74" s="268">
        <v>0.77541000000000004</v>
      </c>
      <c r="LC74" s="268">
        <v>1.8699999999999999E-3</v>
      </c>
      <c r="LD74" s="268">
        <v>0.11955</v>
      </c>
      <c r="LE74" s="268">
        <v>0.74716000000000005</v>
      </c>
      <c r="LF74" s="268">
        <v>5.97729</v>
      </c>
      <c r="LG74" s="268">
        <v>1.1366700000000001</v>
      </c>
      <c r="LH74" s="268">
        <v>0.14427999999999999</v>
      </c>
      <c r="LI74" s="268">
        <v>3372</v>
      </c>
      <c r="LJ74" s="268">
        <v>8.1291100000000007</v>
      </c>
      <c r="LK74" s="270">
        <v>2.2727300000000001</v>
      </c>
      <c r="LL74" s="268">
        <v>389</v>
      </c>
      <c r="LM74" s="268">
        <v>234</v>
      </c>
      <c r="LN74" s="270">
        <v>9.9715299999999996</v>
      </c>
      <c r="LO74" s="270">
        <v>1.05606</v>
      </c>
      <c r="LP74" s="270">
        <v>0.79495000000000005</v>
      </c>
      <c r="LQ74" s="268">
        <v>0.17176</v>
      </c>
      <c r="LR74" s="268">
        <v>2.7480000000000001E-2</v>
      </c>
      <c r="LS74" s="268">
        <v>0.62761999999999996</v>
      </c>
      <c r="LT74" s="268">
        <v>0</v>
      </c>
      <c r="LU74" s="268">
        <v>0</v>
      </c>
      <c r="LV74" s="268">
        <v>0.60389999999999999</v>
      </c>
      <c r="LW74" s="268">
        <v>1128</v>
      </c>
      <c r="LX74" s="268">
        <v>35.358310000000003</v>
      </c>
      <c r="LY74" s="268">
        <v>1869</v>
      </c>
      <c r="LZ74" s="268">
        <v>2.8144800000000001</v>
      </c>
      <c r="MA74" s="268">
        <v>21.35286</v>
      </c>
      <c r="MB74" s="268">
        <v>7.9600000000000004E-2</v>
      </c>
      <c r="MC74" s="268">
        <v>148</v>
      </c>
      <c r="MD74" s="268">
        <v>1.2761499999999999</v>
      </c>
      <c r="ME74" s="270">
        <v>0.39534000000000002</v>
      </c>
      <c r="MF74" s="268">
        <v>0.77066999999999997</v>
      </c>
      <c r="MG74" s="268">
        <v>7.5548999999999999</v>
      </c>
      <c r="MH74" s="268">
        <v>7.0172100000000004</v>
      </c>
      <c r="MI74" s="270">
        <v>3.7328600000000001</v>
      </c>
      <c r="MJ74" s="268">
        <v>26.432690000000001</v>
      </c>
      <c r="MK74" s="270">
        <v>38673</v>
      </c>
      <c r="ML74" s="270">
        <v>27872</v>
      </c>
      <c r="MM74" s="268">
        <v>0.10648000000000001</v>
      </c>
      <c r="MN74" s="268">
        <v>0.80781000000000003</v>
      </c>
      <c r="MO74" s="268">
        <v>6.4299999999999996E-2</v>
      </c>
      <c r="MP74" s="268">
        <v>1.704E-2</v>
      </c>
      <c r="MQ74" s="268">
        <v>0.12925</v>
      </c>
      <c r="MR74" s="268">
        <v>1.0290000000000001E-2</v>
      </c>
      <c r="MS74" s="269">
        <v>1</v>
      </c>
      <c r="MT74" s="269">
        <v>0.16</v>
      </c>
      <c r="MU74" s="269">
        <v>0.84</v>
      </c>
      <c r="MV74" s="269">
        <v>0.27927800000000003</v>
      </c>
      <c r="MW74" s="269">
        <v>0.72072199999999997</v>
      </c>
      <c r="MX74" s="269">
        <v>0.1059079</v>
      </c>
      <c r="MY74" s="269">
        <v>2.8746000000000002E-3</v>
      </c>
      <c r="MZ74" s="269">
        <v>0.1860465</v>
      </c>
      <c r="NA74" s="269">
        <v>2.3310899999999999E-2</v>
      </c>
      <c r="NB74" s="269">
        <v>0.2279224</v>
      </c>
      <c r="NC74" s="269">
        <v>7.9722399999999999E-2</v>
      </c>
      <c r="ND74" s="269">
        <v>0.48012310000000002</v>
      </c>
      <c r="NE74" s="269">
        <v>0.66616969999999998</v>
      </c>
      <c r="NF74" s="269">
        <v>0</v>
      </c>
      <c r="NG74" s="269">
        <v>0.72259859999999998</v>
      </c>
      <c r="NH74" s="269">
        <v>2.2227E-2</v>
      </c>
      <c r="NI74" s="269">
        <v>0.25517430000000002</v>
      </c>
      <c r="NJ74" s="270">
        <v>10800</v>
      </c>
      <c r="NK74" s="268">
        <v>11.61984</v>
      </c>
      <c r="NL74" s="268">
        <v>36387</v>
      </c>
      <c r="NM74" s="268">
        <v>36387</v>
      </c>
      <c r="NN74" s="268">
        <v>5821</v>
      </c>
      <c r="NO74" s="269">
        <v>0.75275199999999998</v>
      </c>
      <c r="NP74" s="269">
        <v>2.7142400000000001E-2</v>
      </c>
      <c r="NQ74" s="269">
        <v>0.22010569999999999</v>
      </c>
      <c r="NR74" s="268">
        <v>0.33695000000000003</v>
      </c>
      <c r="NS74" s="268">
        <v>0.86956</v>
      </c>
      <c r="NT74" s="268">
        <v>0.24285000000000001</v>
      </c>
      <c r="NU74" s="268">
        <v>56</v>
      </c>
      <c r="NV74" s="268">
        <v>2.02928</v>
      </c>
      <c r="NW74" s="268">
        <v>6</v>
      </c>
      <c r="NX74" s="268">
        <v>1.52755</v>
      </c>
      <c r="NY74" s="268">
        <v>0.16178000000000001</v>
      </c>
      <c r="NZ74" s="268">
        <v>0.15348999999999999</v>
      </c>
    </row>
    <row r="75" spans="1:390" ht="15" x14ac:dyDescent="0.25">
      <c r="A75" s="3" t="s">
        <v>2864</v>
      </c>
      <c r="B75" s="55" t="s">
        <v>4957</v>
      </c>
      <c r="C75" s="55" t="s">
        <v>4524</v>
      </c>
      <c r="D75" s="55" t="s">
        <v>4525</v>
      </c>
      <c r="E75" s="55" t="s">
        <v>3414</v>
      </c>
      <c r="F75" s="55" t="s">
        <v>4524</v>
      </c>
      <c r="G75" s="55" t="s">
        <v>2110</v>
      </c>
      <c r="H75" s="55" t="s">
        <v>482</v>
      </c>
      <c r="I75" s="55" t="s">
        <v>416</v>
      </c>
      <c r="J75" s="55" t="s">
        <v>496</v>
      </c>
      <c r="K75" s="55" t="s">
        <v>501</v>
      </c>
      <c r="L75" s="55" t="s">
        <v>4527</v>
      </c>
      <c r="M75" s="55" t="s">
        <v>509</v>
      </c>
      <c r="N75" s="55" t="s">
        <v>2303</v>
      </c>
      <c r="O75" s="268">
        <v>12587</v>
      </c>
      <c r="P75" s="55" t="s">
        <v>503</v>
      </c>
      <c r="Q75" s="268">
        <v>457</v>
      </c>
      <c r="R75" s="268">
        <v>47</v>
      </c>
      <c r="S75" s="268">
        <v>2005</v>
      </c>
      <c r="T75" s="268">
        <v>13686</v>
      </c>
      <c r="U75" s="268">
        <v>55</v>
      </c>
      <c r="V75" s="268">
        <v>5</v>
      </c>
      <c r="W75" s="268">
        <v>42</v>
      </c>
      <c r="X75" s="268">
        <v>1301</v>
      </c>
      <c r="Y75" s="55" t="s">
        <v>2268</v>
      </c>
      <c r="Z75" s="55" t="s">
        <v>2373</v>
      </c>
      <c r="AA75" s="55" t="s">
        <v>3664</v>
      </c>
      <c r="AB75" s="55" t="s">
        <v>3665</v>
      </c>
      <c r="AC75" s="55" t="s">
        <v>2268</v>
      </c>
      <c r="AD75" s="55" t="s">
        <v>2373</v>
      </c>
      <c r="AE75" s="55" t="s">
        <v>3664</v>
      </c>
      <c r="AF75" s="55" t="s">
        <v>3665</v>
      </c>
      <c r="AG75" s="55" t="s">
        <v>2112</v>
      </c>
      <c r="AH75" s="268">
        <v>3</v>
      </c>
      <c r="AI75" s="55" t="s">
        <v>2929</v>
      </c>
      <c r="AJ75" s="55" t="s">
        <v>2191</v>
      </c>
      <c r="AK75" s="55" t="s">
        <v>2442</v>
      </c>
      <c r="AL75" s="55" t="s">
        <v>2518</v>
      </c>
      <c r="AM75" s="55" t="s">
        <v>2595</v>
      </c>
      <c r="AN75" s="55" t="s">
        <v>2665</v>
      </c>
      <c r="AO75" s="55" t="s">
        <v>2442</v>
      </c>
      <c r="AP75" s="55" t="s">
        <v>2694</v>
      </c>
      <c r="AQ75" s="55" t="s">
        <v>2518</v>
      </c>
      <c r="AR75" s="55" t="s">
        <v>2595</v>
      </c>
      <c r="AS75" s="55" t="s">
        <v>2665</v>
      </c>
      <c r="AT75" s="55" t="s">
        <v>1517</v>
      </c>
      <c r="AU75" s="55" t="s">
        <v>4529</v>
      </c>
      <c r="AV75" s="55" t="s">
        <v>4529</v>
      </c>
      <c r="AW75" s="55" t="s">
        <v>4529</v>
      </c>
      <c r="AX75" s="55" t="s">
        <v>4530</v>
      </c>
      <c r="AY75" s="55" t="s">
        <v>4531</v>
      </c>
      <c r="AZ75" s="55" t="s">
        <v>554</v>
      </c>
      <c r="BA75" s="55" t="s">
        <v>554</v>
      </c>
      <c r="BB75" s="268">
        <v>1</v>
      </c>
      <c r="BC75" s="268">
        <v>0</v>
      </c>
      <c r="BD75" s="268">
        <v>0</v>
      </c>
      <c r="BE75" s="268">
        <v>0</v>
      </c>
      <c r="BF75" s="268">
        <v>1</v>
      </c>
      <c r="BG75" s="55" t="s">
        <v>3403</v>
      </c>
      <c r="BH75" s="268">
        <v>2756</v>
      </c>
      <c r="BI75" s="268">
        <v>4</v>
      </c>
      <c r="BJ75" s="268">
        <v>0</v>
      </c>
      <c r="BK75" s="268">
        <v>4</v>
      </c>
      <c r="BL75" s="268">
        <v>6.45</v>
      </c>
      <c r="BM75" s="268">
        <v>10.45</v>
      </c>
      <c r="BN75" s="269">
        <v>0.38277509999999998</v>
      </c>
      <c r="BO75" s="270">
        <v>86057</v>
      </c>
      <c r="BP75" s="55" t="s">
        <v>3666</v>
      </c>
      <c r="BQ75" s="55" t="s">
        <v>3667</v>
      </c>
      <c r="BR75" s="270">
        <v>35160</v>
      </c>
      <c r="BS75" s="55" t="s">
        <v>3403</v>
      </c>
      <c r="BT75" s="55" t="s">
        <v>3403</v>
      </c>
      <c r="BU75" s="55" t="s">
        <v>3403</v>
      </c>
      <c r="BV75" s="270">
        <v>780074</v>
      </c>
      <c r="BW75" s="270">
        <v>730987</v>
      </c>
      <c r="BX75" s="270">
        <v>0</v>
      </c>
      <c r="BY75" s="270">
        <v>730987</v>
      </c>
      <c r="BZ75" s="270">
        <v>6728</v>
      </c>
      <c r="CA75" s="270">
        <v>0</v>
      </c>
      <c r="CB75" s="270">
        <v>6728</v>
      </c>
      <c r="CC75" s="270">
        <v>0</v>
      </c>
      <c r="CD75" s="270">
        <v>0</v>
      </c>
      <c r="CE75" s="270">
        <v>0</v>
      </c>
      <c r="CF75" s="270">
        <v>42359</v>
      </c>
      <c r="CG75" s="272">
        <v>8.6573800000000006E-2</v>
      </c>
      <c r="CH75" s="270">
        <v>445766</v>
      </c>
      <c r="CI75" s="270">
        <v>121358</v>
      </c>
      <c r="CJ75" s="270">
        <v>567124</v>
      </c>
      <c r="CK75" s="270">
        <v>73483</v>
      </c>
      <c r="CL75" s="270">
        <v>30164</v>
      </c>
      <c r="CM75" s="270">
        <v>10620</v>
      </c>
      <c r="CN75" s="270">
        <v>114267</v>
      </c>
      <c r="CO75" s="270">
        <v>98683</v>
      </c>
      <c r="CP75" s="270">
        <v>780074</v>
      </c>
      <c r="CQ75" s="279">
        <v>67534</v>
      </c>
      <c r="CR75" s="270">
        <v>0</v>
      </c>
      <c r="CS75" s="270">
        <v>0</v>
      </c>
      <c r="CT75" s="270">
        <v>0</v>
      </c>
      <c r="CU75" s="270">
        <v>0</v>
      </c>
      <c r="CV75" s="270">
        <v>0</v>
      </c>
      <c r="CW75" s="270">
        <v>0</v>
      </c>
      <c r="CX75" s="288">
        <v>126806</v>
      </c>
      <c r="CY75" s="44">
        <v>22857</v>
      </c>
      <c r="CZ75" s="44">
        <v>21564</v>
      </c>
      <c r="DA75" s="44">
        <v>44421</v>
      </c>
      <c r="DB75" s="44">
        <v>11004</v>
      </c>
      <c r="DC75" s="44">
        <v>7875</v>
      </c>
      <c r="DD75" s="44">
        <v>18879</v>
      </c>
      <c r="DE75" s="44">
        <v>2332</v>
      </c>
      <c r="DF75" s="44">
        <v>386</v>
      </c>
      <c r="DG75" s="44">
        <v>2718</v>
      </c>
      <c r="DH75" s="44">
        <v>66018</v>
      </c>
      <c r="DI75" s="55" t="s">
        <v>3403</v>
      </c>
      <c r="DJ75" s="268">
        <v>66018</v>
      </c>
      <c r="DK75" s="268">
        <v>438</v>
      </c>
      <c r="DL75" s="268">
        <v>127</v>
      </c>
      <c r="DM75" s="268">
        <v>3174</v>
      </c>
      <c r="DN75" s="268">
        <v>1576</v>
      </c>
      <c r="DO75" s="268">
        <v>363</v>
      </c>
      <c r="DP75" s="268">
        <v>15</v>
      </c>
      <c r="DQ75" s="268">
        <v>67</v>
      </c>
      <c r="DR75" s="268">
        <v>82</v>
      </c>
      <c r="DS75" s="268">
        <v>0</v>
      </c>
      <c r="DT75" s="268">
        <v>28215</v>
      </c>
      <c r="DU75" s="55" t="s">
        <v>3403</v>
      </c>
      <c r="DV75" s="268">
        <v>14117</v>
      </c>
      <c r="DW75" s="268">
        <v>310</v>
      </c>
      <c r="DX75" s="268">
        <v>42642</v>
      </c>
      <c r="DY75" s="268">
        <v>1920</v>
      </c>
      <c r="DZ75" s="55" t="s">
        <v>3403</v>
      </c>
      <c r="EA75" s="268">
        <v>9608</v>
      </c>
      <c r="EB75" s="268">
        <v>65</v>
      </c>
      <c r="EC75" s="268">
        <v>11593</v>
      </c>
      <c r="ED75" s="268">
        <v>563</v>
      </c>
      <c r="EE75" s="268">
        <v>230</v>
      </c>
      <c r="EF75" s="268">
        <v>0</v>
      </c>
      <c r="EG75" s="268">
        <v>793</v>
      </c>
      <c r="EH75" s="269">
        <v>1.86821E-2</v>
      </c>
      <c r="EI75" s="269">
        <v>1.0015E-3</v>
      </c>
      <c r="EJ75" s="269">
        <v>0.43395420000000001</v>
      </c>
      <c r="EK75" s="269">
        <v>0</v>
      </c>
      <c r="EL75" s="269">
        <v>0.33627750000000001</v>
      </c>
      <c r="EM75" s="269">
        <v>6.4670000000000005E-4</v>
      </c>
      <c r="EN75" s="269">
        <v>0.52062209999999998</v>
      </c>
      <c r="EO75" s="269">
        <v>0.1164535</v>
      </c>
      <c r="EP75" s="269">
        <v>0.39574599999999999</v>
      </c>
      <c r="EQ75" s="268">
        <v>18</v>
      </c>
      <c r="ER75" s="281">
        <v>119559</v>
      </c>
      <c r="ES75" s="281">
        <v>47315</v>
      </c>
      <c r="ET75" s="268">
        <v>39670</v>
      </c>
      <c r="EU75" s="268">
        <v>11052</v>
      </c>
      <c r="EV75" s="268">
        <v>50722</v>
      </c>
      <c r="EW75" s="268">
        <v>3678</v>
      </c>
      <c r="EX75" s="268">
        <v>149</v>
      </c>
      <c r="EY75" s="268">
        <v>3827</v>
      </c>
      <c r="EZ75" s="268">
        <v>35037</v>
      </c>
      <c r="FA75" s="268">
        <v>8451</v>
      </c>
      <c r="FB75" s="268">
        <v>43488</v>
      </c>
      <c r="FC75" s="268">
        <v>98037</v>
      </c>
      <c r="FD75" s="271">
        <v>112180</v>
      </c>
      <c r="FE75" s="268">
        <v>1675</v>
      </c>
      <c r="FF75" s="55" t="s">
        <v>3403</v>
      </c>
      <c r="FG75" s="268">
        <v>99712</v>
      </c>
      <c r="FH75" s="281">
        <v>9876</v>
      </c>
      <c r="FI75" s="281">
        <v>5006</v>
      </c>
      <c r="FJ75" s="55" t="s">
        <v>3403</v>
      </c>
      <c r="FK75" s="268">
        <v>14882</v>
      </c>
      <c r="FL75" s="268">
        <v>151</v>
      </c>
      <c r="FM75" s="268">
        <v>3747</v>
      </c>
      <c r="FN75" s="268">
        <v>3898</v>
      </c>
      <c r="FO75" s="268">
        <v>76</v>
      </c>
      <c r="FP75" s="268">
        <v>1337</v>
      </c>
      <c r="FQ75" s="268">
        <v>1413</v>
      </c>
      <c r="FR75" s="268">
        <v>0</v>
      </c>
      <c r="FS75" s="268">
        <v>5311</v>
      </c>
      <c r="FT75" s="268">
        <v>11289</v>
      </c>
      <c r="FU75" s="268">
        <v>119559</v>
      </c>
      <c r="FV75" s="55" t="s">
        <v>3403</v>
      </c>
      <c r="FW75" s="55" t="s">
        <v>3403</v>
      </c>
      <c r="FX75" s="55" t="s">
        <v>3403</v>
      </c>
      <c r="FY75" s="268">
        <v>91</v>
      </c>
      <c r="FZ75" s="268">
        <v>3</v>
      </c>
      <c r="GA75" s="268">
        <v>5078</v>
      </c>
      <c r="GB75" s="268">
        <v>1155</v>
      </c>
      <c r="GC75" s="268">
        <v>6233</v>
      </c>
      <c r="GD75" s="268">
        <v>88137</v>
      </c>
      <c r="GE75" s="268">
        <v>1</v>
      </c>
      <c r="GF75" s="268">
        <v>0.84475999999999996</v>
      </c>
      <c r="GG75" s="268">
        <v>0.14391000000000001</v>
      </c>
      <c r="GH75" s="268">
        <v>24.851610000000001</v>
      </c>
      <c r="GI75" s="268">
        <v>25.622050000000002</v>
      </c>
      <c r="GJ75" s="268">
        <v>24.10145</v>
      </c>
      <c r="GK75" s="268">
        <v>143</v>
      </c>
      <c r="GL75" s="268">
        <v>3527</v>
      </c>
      <c r="GM75" s="268">
        <v>322</v>
      </c>
      <c r="GN75" s="268">
        <v>8029</v>
      </c>
      <c r="GO75" s="268">
        <v>65</v>
      </c>
      <c r="GP75" s="268">
        <v>4</v>
      </c>
      <c r="GQ75" s="268">
        <v>63</v>
      </c>
      <c r="GR75" s="268">
        <v>318</v>
      </c>
      <c r="GS75" s="268">
        <v>15</v>
      </c>
      <c r="GT75" s="268">
        <v>0</v>
      </c>
      <c r="GU75" s="268">
        <v>465</v>
      </c>
      <c r="GV75" s="268">
        <v>1576</v>
      </c>
      <c r="GW75" s="268">
        <v>87</v>
      </c>
      <c r="GX75" s="268">
        <v>1663</v>
      </c>
      <c r="GY75" s="268">
        <v>131</v>
      </c>
      <c r="GZ75" s="268">
        <v>0</v>
      </c>
      <c r="HA75" s="268">
        <v>131</v>
      </c>
      <c r="HB75" s="268">
        <v>1820</v>
      </c>
      <c r="HC75" s="268">
        <v>7942</v>
      </c>
      <c r="HD75" s="268">
        <v>9762</v>
      </c>
      <c r="HE75" s="268">
        <v>11556</v>
      </c>
      <c r="HF75" s="268">
        <v>0</v>
      </c>
      <c r="HG75" s="268">
        <v>0</v>
      </c>
      <c r="HH75" s="268">
        <v>0</v>
      </c>
      <c r="HI75" s="268">
        <v>0</v>
      </c>
      <c r="HJ75" s="55" t="s">
        <v>5026</v>
      </c>
      <c r="HK75" s="55" t="s">
        <v>5026</v>
      </c>
      <c r="HL75" s="268">
        <v>10314</v>
      </c>
      <c r="HM75" s="268">
        <v>3</v>
      </c>
      <c r="HN75" s="268">
        <v>15</v>
      </c>
      <c r="HO75" s="268">
        <v>381</v>
      </c>
      <c r="HP75" s="268">
        <v>69</v>
      </c>
      <c r="HQ75" s="268">
        <v>14</v>
      </c>
      <c r="HR75" s="268">
        <v>123</v>
      </c>
      <c r="HS75" s="268">
        <v>305</v>
      </c>
      <c r="HT75" s="268">
        <v>201</v>
      </c>
      <c r="HU75" s="268">
        <v>12</v>
      </c>
      <c r="HV75" s="268">
        <v>12</v>
      </c>
      <c r="HW75" s="268">
        <v>9345</v>
      </c>
      <c r="HX75" s="268">
        <v>1</v>
      </c>
      <c r="HY75" s="268">
        <v>25750</v>
      </c>
      <c r="HZ75" s="55" t="s">
        <v>3403</v>
      </c>
      <c r="IA75" s="55" t="s">
        <v>2112</v>
      </c>
      <c r="IB75" s="55" t="s">
        <v>2268</v>
      </c>
      <c r="IC75" s="55" t="s">
        <v>2373</v>
      </c>
      <c r="ID75" s="55" t="s">
        <v>3664</v>
      </c>
      <c r="IE75" s="55" t="s">
        <v>3665</v>
      </c>
      <c r="IF75" s="55" t="s">
        <v>2268</v>
      </c>
      <c r="IG75" s="55" t="s">
        <v>2373</v>
      </c>
      <c r="IH75" s="55" t="s">
        <v>3664</v>
      </c>
      <c r="II75" s="55" t="s">
        <v>3665</v>
      </c>
      <c r="IJ75" s="55" t="s">
        <v>2191</v>
      </c>
      <c r="IK75" s="55" t="s">
        <v>4958</v>
      </c>
      <c r="IL75" s="55" t="s">
        <v>4959</v>
      </c>
      <c r="IM75" s="55" t="s">
        <v>3058</v>
      </c>
      <c r="IN75" s="55" t="s">
        <v>3058</v>
      </c>
      <c r="IO75" s="268">
        <v>14750</v>
      </c>
      <c r="IP75" s="268">
        <v>10.45</v>
      </c>
      <c r="IQ75" s="55" t="s">
        <v>4960</v>
      </c>
      <c r="IR75" s="268">
        <v>2756</v>
      </c>
      <c r="IS75" s="268">
        <v>52</v>
      </c>
      <c r="IT75" s="55" t="s">
        <v>2134</v>
      </c>
      <c r="IU75" s="55" t="s">
        <v>366</v>
      </c>
      <c r="IV75" s="55" t="s">
        <v>2110</v>
      </c>
      <c r="IW75" s="55" t="s">
        <v>411</v>
      </c>
      <c r="IX75" s="268">
        <v>0</v>
      </c>
      <c r="IY75" s="55" t="s">
        <v>416</v>
      </c>
      <c r="IZ75" s="55" t="s">
        <v>2298</v>
      </c>
      <c r="JA75" s="55" t="s">
        <v>2298</v>
      </c>
      <c r="JB75" s="55" t="s">
        <v>503</v>
      </c>
      <c r="JC75" s="270">
        <v>6.5245899999999999</v>
      </c>
      <c r="JD75" s="270">
        <v>4.7434700000000003</v>
      </c>
      <c r="JE75" s="270">
        <v>0.95574000000000003</v>
      </c>
      <c r="JF75" s="270">
        <v>125.15225</v>
      </c>
      <c r="JG75" s="270">
        <v>90.98733</v>
      </c>
      <c r="JH75" s="270">
        <v>18.33258</v>
      </c>
      <c r="JI75" s="270">
        <v>8.8506999999999998</v>
      </c>
      <c r="JJ75" s="270">
        <v>6.4345699999999999</v>
      </c>
      <c r="JK75" s="270">
        <v>1.29647</v>
      </c>
      <c r="JL75" s="270">
        <v>75.632540000000006</v>
      </c>
      <c r="JM75" s="270">
        <v>54.985840000000003</v>
      </c>
      <c r="JN75" s="270">
        <v>11.07882</v>
      </c>
      <c r="JO75" s="270">
        <v>67.503810000000001</v>
      </c>
      <c r="JP75" s="270">
        <v>49.076149999999998</v>
      </c>
      <c r="JQ75" s="270">
        <v>9.8881099999999993</v>
      </c>
      <c r="JR75" s="270">
        <v>16.486820000000002</v>
      </c>
      <c r="JS75" s="270">
        <v>11.986140000000001</v>
      </c>
      <c r="JT75" s="270">
        <v>2.4150299999999998</v>
      </c>
      <c r="JU75" s="268">
        <v>9.4986099999999993</v>
      </c>
      <c r="JV75" s="268">
        <v>7.0022200000000003</v>
      </c>
      <c r="JW75" s="268">
        <v>48.933100000000003</v>
      </c>
      <c r="JX75" s="268">
        <v>32.247709999999998</v>
      </c>
      <c r="JY75" s="268">
        <v>0.81942000000000004</v>
      </c>
      <c r="JZ75" s="268">
        <v>3.7590400000000002</v>
      </c>
      <c r="KA75" s="268">
        <v>0.49519000000000002</v>
      </c>
      <c r="KB75" s="268">
        <v>0.91808999999999996</v>
      </c>
      <c r="KC75" s="268">
        <v>2.4230000000000002E-2</v>
      </c>
      <c r="KD75" s="268">
        <v>1.5970000000000002E-2</v>
      </c>
      <c r="KE75" s="268">
        <v>0.74243000000000003</v>
      </c>
      <c r="KF75" s="268">
        <v>0.13211999999999999</v>
      </c>
      <c r="KG75" s="268">
        <v>0.77556000000000003</v>
      </c>
      <c r="KH75" s="268">
        <v>986</v>
      </c>
      <c r="KI75" s="268">
        <v>2578</v>
      </c>
      <c r="KJ75" s="268">
        <v>2578</v>
      </c>
      <c r="KK75" s="268">
        <v>8434</v>
      </c>
      <c r="KL75" s="268">
        <v>22034</v>
      </c>
      <c r="KM75" s="268">
        <v>22034</v>
      </c>
      <c r="KN75" s="268">
        <v>29889</v>
      </c>
      <c r="KO75" s="268">
        <v>29889</v>
      </c>
      <c r="KP75" s="268">
        <v>0.94284999999999997</v>
      </c>
      <c r="KQ75" s="268">
        <v>11441</v>
      </c>
      <c r="KR75" s="268">
        <v>5.5005100000000002</v>
      </c>
      <c r="KS75" s="270">
        <v>0.53452</v>
      </c>
      <c r="KT75" s="270">
        <v>58.074759999999998</v>
      </c>
      <c r="KU75" s="270">
        <v>0</v>
      </c>
      <c r="KV75" s="270">
        <v>3.3653</v>
      </c>
      <c r="KW75" s="270">
        <v>61.974580000000003</v>
      </c>
      <c r="KX75" s="270">
        <v>45.056330000000003</v>
      </c>
      <c r="KY75" s="268">
        <v>10.07436</v>
      </c>
      <c r="KZ75" s="268">
        <v>0</v>
      </c>
      <c r="LA75" s="268">
        <v>1.009E-2</v>
      </c>
      <c r="LB75" s="268">
        <v>3.3877799999999998</v>
      </c>
      <c r="LC75" s="268">
        <v>6.5100000000000002E-3</v>
      </c>
      <c r="LD75" s="268">
        <v>0.64175000000000004</v>
      </c>
      <c r="LE75" s="268">
        <v>1.6765600000000001</v>
      </c>
      <c r="LF75" s="268">
        <v>20.375419999999998</v>
      </c>
      <c r="LG75" s="268">
        <v>5.2449399999999997</v>
      </c>
      <c r="LH75" s="268">
        <v>0.51243000000000005</v>
      </c>
      <c r="LI75" s="268">
        <v>6841</v>
      </c>
      <c r="LJ75" s="268">
        <v>13.15578</v>
      </c>
      <c r="LK75" s="270">
        <v>7.8400699999999999</v>
      </c>
      <c r="LL75" s="268">
        <v>2369</v>
      </c>
      <c r="LM75" s="268">
        <v>380</v>
      </c>
      <c r="LN75" s="270">
        <v>61.974580000000003</v>
      </c>
      <c r="LO75" s="270">
        <v>9.0781799999999997</v>
      </c>
      <c r="LP75" s="270">
        <v>5.8380099999999997</v>
      </c>
      <c r="LQ75" s="268">
        <v>0.83021999999999996</v>
      </c>
      <c r="LR75" s="268">
        <v>0.31779000000000002</v>
      </c>
      <c r="LS75" s="268">
        <v>1.03481</v>
      </c>
      <c r="LT75" s="268">
        <v>5</v>
      </c>
      <c r="LU75" s="268">
        <v>3</v>
      </c>
      <c r="LV75" s="268">
        <v>1.3565100000000001</v>
      </c>
      <c r="LW75" s="268">
        <v>2299</v>
      </c>
      <c r="LX75" s="268">
        <v>31.980039999999999</v>
      </c>
      <c r="LY75" s="268">
        <v>1694</v>
      </c>
      <c r="LZ75" s="268">
        <v>3.7423799999999998</v>
      </c>
      <c r="MA75" s="268">
        <v>43.381349999999998</v>
      </c>
      <c r="MB75" s="268">
        <v>0.11702</v>
      </c>
      <c r="MC75" s="268">
        <v>198</v>
      </c>
      <c r="MD75" s="268">
        <v>1.0606100000000001</v>
      </c>
      <c r="ME75" s="270">
        <v>1.29647</v>
      </c>
      <c r="MF75" s="268">
        <v>1.4387399999999999</v>
      </c>
      <c r="MG75" s="268">
        <v>21.895610000000001</v>
      </c>
      <c r="MH75" s="268">
        <v>19.181609999999999</v>
      </c>
      <c r="MI75" s="270">
        <v>8.8506999999999998</v>
      </c>
      <c r="MJ75" s="268">
        <v>53</v>
      </c>
      <c r="MK75" s="270">
        <v>54270</v>
      </c>
      <c r="ML75" s="270">
        <v>42657</v>
      </c>
      <c r="MM75" s="268">
        <v>8.7400000000000005E-2</v>
      </c>
      <c r="MN75" s="268">
        <v>1.01319</v>
      </c>
      <c r="MO75" s="268">
        <v>0.11856999999999999</v>
      </c>
      <c r="MP75" s="268">
        <v>3.3459999999999997E-2</v>
      </c>
      <c r="MQ75" s="268">
        <v>0.38782</v>
      </c>
      <c r="MR75" s="268">
        <v>4.5379999999999997E-2</v>
      </c>
      <c r="MS75" s="269">
        <v>1</v>
      </c>
      <c r="MT75" s="269">
        <v>0.38277509999999998</v>
      </c>
      <c r="MU75" s="269">
        <v>0.61722489999999997</v>
      </c>
      <c r="MV75" s="269">
        <v>0.2139885</v>
      </c>
      <c r="MW75" s="269">
        <v>0.78601149999999997</v>
      </c>
      <c r="MX75" s="269">
        <v>0.14648230000000001</v>
      </c>
      <c r="MY75" s="269">
        <v>3.8668099999999997E-2</v>
      </c>
      <c r="MZ75" s="269">
        <v>0.1555724</v>
      </c>
      <c r="NA75" s="269">
        <v>1.3614100000000001E-2</v>
      </c>
      <c r="NB75" s="269">
        <v>0.1265047</v>
      </c>
      <c r="NC75" s="269">
        <v>9.4200000000000006E-2</v>
      </c>
      <c r="ND75" s="269">
        <v>0.57144070000000002</v>
      </c>
      <c r="NE75" s="269">
        <v>0.72701309999999997</v>
      </c>
      <c r="NF75" s="269">
        <v>0</v>
      </c>
      <c r="NG75" s="269">
        <v>0.93707390000000002</v>
      </c>
      <c r="NH75" s="269">
        <v>5.4301299999999997E-2</v>
      </c>
      <c r="NI75" s="269">
        <v>8.6248000000000002E-3</v>
      </c>
      <c r="NJ75" s="270">
        <v>11613</v>
      </c>
      <c r="NK75" s="268">
        <v>14.14038</v>
      </c>
      <c r="NL75" s="268">
        <v>3146</v>
      </c>
      <c r="NM75" s="268">
        <v>3146</v>
      </c>
      <c r="NN75" s="268">
        <v>1204</v>
      </c>
      <c r="NO75" s="269">
        <v>0.64308160000000003</v>
      </c>
      <c r="NP75" s="269">
        <v>0.2639782</v>
      </c>
      <c r="NQ75" s="269">
        <v>9.2940200000000001E-2</v>
      </c>
      <c r="NR75" s="268">
        <v>0.26821</v>
      </c>
      <c r="NS75" s="268">
        <v>0.98517999999999994</v>
      </c>
      <c r="NT75" s="268">
        <v>0.21082000000000001</v>
      </c>
      <c r="NU75" s="268">
        <v>3</v>
      </c>
      <c r="NV75" s="268">
        <v>1.62703</v>
      </c>
      <c r="NW75" s="268">
        <v>11</v>
      </c>
      <c r="NX75" s="268">
        <v>1.0463100000000001</v>
      </c>
      <c r="NY75" s="268">
        <v>0.15326999999999999</v>
      </c>
      <c r="NZ75" s="268">
        <v>0.15326999999999999</v>
      </c>
    </row>
    <row r="76" spans="1:390" ht="15" x14ac:dyDescent="0.25">
      <c r="A76" s="3" t="s">
        <v>2865</v>
      </c>
      <c r="B76" s="55" t="s">
        <v>4961</v>
      </c>
      <c r="C76" s="55" t="s">
        <v>4524</v>
      </c>
      <c r="D76" s="55" t="s">
        <v>4525</v>
      </c>
      <c r="E76" s="55" t="s">
        <v>3414</v>
      </c>
      <c r="F76" s="55" t="s">
        <v>4524</v>
      </c>
      <c r="G76" s="55" t="s">
        <v>2113</v>
      </c>
      <c r="H76" s="55" t="s">
        <v>483</v>
      </c>
      <c r="I76" s="55" t="s">
        <v>416</v>
      </c>
      <c r="J76" s="55" t="s">
        <v>493</v>
      </c>
      <c r="K76" s="55" t="s">
        <v>499</v>
      </c>
      <c r="L76" s="55" t="s">
        <v>4527</v>
      </c>
      <c r="M76" s="55" t="s">
        <v>505</v>
      </c>
      <c r="N76" s="55" t="s">
        <v>2303</v>
      </c>
      <c r="O76" s="268">
        <v>60636</v>
      </c>
      <c r="P76" s="55" t="s">
        <v>503</v>
      </c>
      <c r="Q76" s="268">
        <v>738</v>
      </c>
      <c r="R76" s="268">
        <v>42</v>
      </c>
      <c r="S76" s="268">
        <v>1552</v>
      </c>
      <c r="T76" s="268">
        <v>20703</v>
      </c>
      <c r="U76" s="268">
        <v>89</v>
      </c>
      <c r="V76" s="268">
        <v>3</v>
      </c>
      <c r="W76" s="268">
        <v>27</v>
      </c>
      <c r="X76" s="268">
        <v>1814</v>
      </c>
      <c r="Y76" s="55" t="s">
        <v>2269</v>
      </c>
      <c r="Z76" s="55" t="s">
        <v>2295</v>
      </c>
      <c r="AA76" s="55" t="s">
        <v>3668</v>
      </c>
      <c r="AB76" s="55" t="s">
        <v>3669</v>
      </c>
      <c r="AC76" s="55" t="s">
        <v>2269</v>
      </c>
      <c r="AD76" s="55" t="s">
        <v>2295</v>
      </c>
      <c r="AE76" s="55" t="s">
        <v>3668</v>
      </c>
      <c r="AF76" s="55" t="s">
        <v>3669</v>
      </c>
      <c r="AG76" s="55" t="s">
        <v>2115</v>
      </c>
      <c r="AH76" s="268">
        <v>2</v>
      </c>
      <c r="AI76" s="55" t="s">
        <v>2135</v>
      </c>
      <c r="AJ76" s="55" t="s">
        <v>2192</v>
      </c>
      <c r="AK76" s="55" t="s">
        <v>2443</v>
      </c>
      <c r="AL76" s="55" t="s">
        <v>2519</v>
      </c>
      <c r="AM76" s="55" t="s">
        <v>2596</v>
      </c>
      <c r="AN76" s="55" t="s">
        <v>2666</v>
      </c>
      <c r="AO76" s="55" t="s">
        <v>2443</v>
      </c>
      <c r="AP76" s="55" t="s">
        <v>2380</v>
      </c>
      <c r="AQ76" s="55" t="s">
        <v>2519</v>
      </c>
      <c r="AR76" s="55" t="s">
        <v>2596</v>
      </c>
      <c r="AS76" s="55" t="s">
        <v>4962</v>
      </c>
      <c r="AT76" s="55" t="s">
        <v>1518</v>
      </c>
      <c r="AU76" s="55" t="s">
        <v>4529</v>
      </c>
      <c r="AV76" s="55" t="s">
        <v>4529</v>
      </c>
      <c r="AW76" s="55" t="s">
        <v>4529</v>
      </c>
      <c r="AX76" s="55" t="s">
        <v>4530</v>
      </c>
      <c r="AY76" s="55" t="s">
        <v>4531</v>
      </c>
      <c r="AZ76" s="55" t="s">
        <v>554</v>
      </c>
      <c r="BA76" s="55" t="s">
        <v>554</v>
      </c>
      <c r="BB76" s="268">
        <v>1</v>
      </c>
      <c r="BC76" s="268">
        <v>4</v>
      </c>
      <c r="BD76" s="268">
        <v>0</v>
      </c>
      <c r="BE76" s="268">
        <v>1</v>
      </c>
      <c r="BF76" s="268">
        <v>6</v>
      </c>
      <c r="BG76" s="55" t="s">
        <v>3403</v>
      </c>
      <c r="BH76" s="268">
        <v>7232</v>
      </c>
      <c r="BI76" s="268">
        <v>3.75</v>
      </c>
      <c r="BJ76" s="268">
        <v>0</v>
      </c>
      <c r="BK76" s="268">
        <v>3.75</v>
      </c>
      <c r="BL76" s="268">
        <v>12.72</v>
      </c>
      <c r="BM76" s="268">
        <v>16.47</v>
      </c>
      <c r="BN76" s="269">
        <v>0.22768669999999999</v>
      </c>
      <c r="BO76" s="270">
        <v>58274</v>
      </c>
      <c r="BP76" s="55" t="s">
        <v>3670</v>
      </c>
      <c r="BQ76" s="55" t="s">
        <v>3444</v>
      </c>
      <c r="BR76" s="270">
        <v>36977</v>
      </c>
      <c r="BS76" s="270">
        <v>9.0500000000000007</v>
      </c>
      <c r="BT76" s="55" t="s">
        <v>3403</v>
      </c>
      <c r="BU76" s="270">
        <v>14.87</v>
      </c>
      <c r="BV76" s="270">
        <v>1282562</v>
      </c>
      <c r="BW76" s="270">
        <v>0</v>
      </c>
      <c r="BX76" s="270">
        <v>1122884</v>
      </c>
      <c r="BY76" s="270">
        <v>1122884</v>
      </c>
      <c r="BZ76" s="270">
        <v>106628</v>
      </c>
      <c r="CA76" s="270">
        <v>0</v>
      </c>
      <c r="CB76" s="270">
        <v>106628</v>
      </c>
      <c r="CC76" s="270">
        <v>0</v>
      </c>
      <c r="CD76" s="270">
        <v>0</v>
      </c>
      <c r="CE76" s="270">
        <v>0</v>
      </c>
      <c r="CF76" s="270">
        <v>53050</v>
      </c>
      <c r="CG76" s="272">
        <v>4.8735300000000002E-2</v>
      </c>
      <c r="CH76" s="270">
        <v>606653</v>
      </c>
      <c r="CI76" s="270">
        <v>198610</v>
      </c>
      <c r="CJ76" s="270">
        <v>805263</v>
      </c>
      <c r="CK76" s="270">
        <v>84434</v>
      </c>
      <c r="CL76" s="270">
        <v>6000</v>
      </c>
      <c r="CM76" s="270">
        <v>11400</v>
      </c>
      <c r="CN76" s="270">
        <v>101834</v>
      </c>
      <c r="CO76" s="270">
        <v>214402</v>
      </c>
      <c r="CP76" s="270">
        <v>1121499</v>
      </c>
      <c r="CQ76" s="279">
        <v>62506</v>
      </c>
      <c r="CR76" s="270">
        <v>4600</v>
      </c>
      <c r="CS76" s="270">
        <v>0</v>
      </c>
      <c r="CT76" s="270">
        <v>0</v>
      </c>
      <c r="CU76" s="270">
        <v>0</v>
      </c>
      <c r="CV76" s="270">
        <v>4600</v>
      </c>
      <c r="CW76" s="270">
        <v>3200</v>
      </c>
      <c r="CX76" s="288">
        <v>153336</v>
      </c>
      <c r="CY76" s="44">
        <v>37711</v>
      </c>
      <c r="CZ76" s="44">
        <v>29130</v>
      </c>
      <c r="DA76" s="44">
        <v>66841</v>
      </c>
      <c r="DB76" s="44">
        <v>22602</v>
      </c>
      <c r="DC76" s="44">
        <v>8809</v>
      </c>
      <c r="DD76" s="44">
        <v>31411</v>
      </c>
      <c r="DE76" s="44">
        <v>3104</v>
      </c>
      <c r="DF76" s="44">
        <v>147</v>
      </c>
      <c r="DG76" s="44">
        <v>3251</v>
      </c>
      <c r="DH76" s="44">
        <v>101503</v>
      </c>
      <c r="DI76" s="55" t="s">
        <v>3403</v>
      </c>
      <c r="DJ76" s="268">
        <v>101503</v>
      </c>
      <c r="DK76" s="268">
        <v>5</v>
      </c>
      <c r="DL76" s="268">
        <v>12</v>
      </c>
      <c r="DM76" s="268">
        <v>3466</v>
      </c>
      <c r="DN76" s="268">
        <v>7706</v>
      </c>
      <c r="DO76" s="268">
        <v>912</v>
      </c>
      <c r="DP76" s="268">
        <v>1</v>
      </c>
      <c r="DQ76" s="268">
        <v>67</v>
      </c>
      <c r="DR76" s="268">
        <v>68</v>
      </c>
      <c r="DS76" s="268">
        <v>0</v>
      </c>
      <c r="DT76" s="268">
        <v>28215</v>
      </c>
      <c r="DU76" s="268">
        <v>8731</v>
      </c>
      <c r="DV76" s="55" t="s">
        <v>3403</v>
      </c>
      <c r="DW76" s="55" t="s">
        <v>3403</v>
      </c>
      <c r="DX76" s="268">
        <v>36946</v>
      </c>
      <c r="DY76" s="268">
        <v>1920</v>
      </c>
      <c r="DZ76" s="268">
        <v>235</v>
      </c>
      <c r="EA76" s="55" t="s">
        <v>3403</v>
      </c>
      <c r="EB76" s="55" t="s">
        <v>3403</v>
      </c>
      <c r="EC76" s="268">
        <v>2155</v>
      </c>
      <c r="ED76" s="268">
        <v>563</v>
      </c>
      <c r="EE76" s="55" t="s">
        <v>3403</v>
      </c>
      <c r="EF76" s="55" t="s">
        <v>3403</v>
      </c>
      <c r="EG76" s="268">
        <v>563</v>
      </c>
      <c r="EH76" s="269">
        <v>5.3927299999999997E-2</v>
      </c>
      <c r="EI76" s="269">
        <v>7.8300000000000006E-5</v>
      </c>
      <c r="EJ76" s="269">
        <v>0.25867380000000001</v>
      </c>
      <c r="EK76" s="269">
        <v>0</v>
      </c>
      <c r="EL76" s="269">
        <v>0.240948</v>
      </c>
      <c r="EM76" s="269">
        <v>4.4349999999999999E-4</v>
      </c>
      <c r="EN76" s="269">
        <v>0.66196460000000001</v>
      </c>
      <c r="EO76" s="269">
        <v>3.6658099999999999E-2</v>
      </c>
      <c r="EP76" s="269">
        <v>0.33462979999999998</v>
      </c>
      <c r="EQ76" s="268">
        <v>6</v>
      </c>
      <c r="ER76" s="281">
        <v>204653</v>
      </c>
      <c r="ES76" s="281">
        <v>68483</v>
      </c>
      <c r="ET76" s="268">
        <v>79898</v>
      </c>
      <c r="EU76" s="268">
        <v>17778</v>
      </c>
      <c r="EV76" s="268">
        <v>97676</v>
      </c>
      <c r="EW76" s="268">
        <v>5458</v>
      </c>
      <c r="EX76" s="268">
        <v>86</v>
      </c>
      <c r="EY76" s="268">
        <v>5544</v>
      </c>
      <c r="EZ76" s="268">
        <v>53812</v>
      </c>
      <c r="FA76" s="268">
        <v>9127</v>
      </c>
      <c r="FB76" s="268">
        <v>62939</v>
      </c>
      <c r="FC76" s="268">
        <v>166159</v>
      </c>
      <c r="FD76" s="271">
        <v>197569</v>
      </c>
      <c r="FE76" s="268">
        <v>29</v>
      </c>
      <c r="FF76" s="55" t="s">
        <v>3403</v>
      </c>
      <c r="FG76" s="268">
        <v>166188</v>
      </c>
      <c r="FH76" s="281">
        <v>8309</v>
      </c>
      <c r="FI76" s="281">
        <v>28354</v>
      </c>
      <c r="FJ76" s="55" t="s">
        <v>3403</v>
      </c>
      <c r="FK76" s="268">
        <v>36663</v>
      </c>
      <c r="FL76" s="268">
        <v>105</v>
      </c>
      <c r="FM76" s="268">
        <v>5755</v>
      </c>
      <c r="FN76" s="268">
        <v>5860</v>
      </c>
      <c r="FO76" s="268">
        <v>12</v>
      </c>
      <c r="FP76" s="268">
        <v>250</v>
      </c>
      <c r="FQ76" s="268">
        <v>262</v>
      </c>
      <c r="FR76" s="55" t="s">
        <v>3403</v>
      </c>
      <c r="FS76" s="268">
        <v>6122</v>
      </c>
      <c r="FT76" s="268">
        <v>8571</v>
      </c>
      <c r="FU76" s="268">
        <v>114458</v>
      </c>
      <c r="FV76" s="268">
        <v>90195</v>
      </c>
      <c r="FW76" s="55" t="s">
        <v>3403</v>
      </c>
      <c r="FX76" s="55" t="s">
        <v>3403</v>
      </c>
      <c r="FY76" s="268">
        <v>1726</v>
      </c>
      <c r="FZ76" s="268">
        <v>1</v>
      </c>
      <c r="GA76" s="268">
        <v>15998</v>
      </c>
      <c r="GB76" s="268">
        <v>5118</v>
      </c>
      <c r="GC76" s="268">
        <v>21116</v>
      </c>
      <c r="GD76" s="268">
        <v>153748</v>
      </c>
      <c r="GE76" s="268">
        <v>1</v>
      </c>
      <c r="GF76" s="268">
        <v>0.91081999999999996</v>
      </c>
      <c r="GG76" s="268">
        <v>8.9179999999999995E-2</v>
      </c>
      <c r="GH76" s="268">
        <v>24.719889999999999</v>
      </c>
      <c r="GI76" s="268">
        <v>32.674799999999998</v>
      </c>
      <c r="GJ76" s="268">
        <v>7.09009</v>
      </c>
      <c r="GK76" s="268">
        <v>269</v>
      </c>
      <c r="GL76" s="268">
        <v>7541</v>
      </c>
      <c r="GM76" s="268">
        <v>88</v>
      </c>
      <c r="GN76" s="268">
        <v>1284</v>
      </c>
      <c r="GO76" s="268">
        <v>57</v>
      </c>
      <c r="GP76" s="268">
        <v>54</v>
      </c>
      <c r="GQ76" s="268">
        <v>212</v>
      </c>
      <c r="GR76" s="268">
        <v>34</v>
      </c>
      <c r="GS76" s="55" t="s">
        <v>3403</v>
      </c>
      <c r="GT76" s="55" t="s">
        <v>3403</v>
      </c>
      <c r="GU76" s="268">
        <v>357</v>
      </c>
      <c r="GV76" s="268">
        <v>433</v>
      </c>
      <c r="GW76" s="268">
        <v>354</v>
      </c>
      <c r="GX76" s="268">
        <v>787</v>
      </c>
      <c r="GY76" s="55" t="s">
        <v>3403</v>
      </c>
      <c r="GZ76" s="55" t="s">
        <v>3403</v>
      </c>
      <c r="HA76" s="55" t="s">
        <v>3403</v>
      </c>
      <c r="HB76" s="268">
        <v>7108</v>
      </c>
      <c r="HC76" s="268">
        <v>930</v>
      </c>
      <c r="HD76" s="268">
        <v>8038</v>
      </c>
      <c r="HE76" s="268">
        <v>8825</v>
      </c>
      <c r="HF76" s="55" t="s">
        <v>3403</v>
      </c>
      <c r="HG76" s="55" t="s">
        <v>3403</v>
      </c>
      <c r="HH76" s="268">
        <v>26</v>
      </c>
      <c r="HI76" s="268">
        <v>135</v>
      </c>
      <c r="HJ76" s="55" t="s">
        <v>5026</v>
      </c>
      <c r="HK76" s="55" t="s">
        <v>5026</v>
      </c>
      <c r="HL76" s="268">
        <v>20696</v>
      </c>
      <c r="HM76" s="268">
        <v>2</v>
      </c>
      <c r="HN76" s="55" t="s">
        <v>3403</v>
      </c>
      <c r="HO76" s="268">
        <v>246</v>
      </c>
      <c r="HP76" s="268">
        <v>111</v>
      </c>
      <c r="HQ76" s="268">
        <v>41</v>
      </c>
      <c r="HR76" s="268">
        <v>683</v>
      </c>
      <c r="HS76" s="268">
        <v>32</v>
      </c>
      <c r="HT76" s="268">
        <v>45</v>
      </c>
      <c r="HU76" s="268">
        <v>24</v>
      </c>
      <c r="HV76" s="268">
        <v>42</v>
      </c>
      <c r="HW76" s="268">
        <v>30437</v>
      </c>
      <c r="HX76" s="268">
        <v>1</v>
      </c>
      <c r="HY76" s="55" t="s">
        <v>3403</v>
      </c>
      <c r="HZ76" s="55" t="s">
        <v>3403</v>
      </c>
      <c r="IA76" s="55" t="s">
        <v>2115</v>
      </c>
      <c r="IB76" s="55" t="s">
        <v>2269</v>
      </c>
      <c r="IC76" s="55" t="s">
        <v>2295</v>
      </c>
      <c r="ID76" s="55" t="s">
        <v>3668</v>
      </c>
      <c r="IE76" s="55" t="s">
        <v>4963</v>
      </c>
      <c r="IF76" s="55" t="s">
        <v>2269</v>
      </c>
      <c r="IG76" s="55" t="s">
        <v>2295</v>
      </c>
      <c r="IH76" s="55" t="s">
        <v>3668</v>
      </c>
      <c r="II76" s="55" t="s">
        <v>4963</v>
      </c>
      <c r="IJ76" s="55" t="s">
        <v>2192</v>
      </c>
      <c r="IK76" s="55" t="s">
        <v>4964</v>
      </c>
      <c r="IL76" s="55" t="s">
        <v>4965</v>
      </c>
      <c r="IM76" s="55" t="s">
        <v>529</v>
      </c>
      <c r="IN76" s="55" t="s">
        <v>2666</v>
      </c>
      <c r="IO76" s="268">
        <v>28135</v>
      </c>
      <c r="IP76" s="268">
        <v>15.04</v>
      </c>
      <c r="IQ76" s="55" t="s">
        <v>4966</v>
      </c>
      <c r="IR76" s="268">
        <v>7232</v>
      </c>
      <c r="IS76" s="268">
        <v>260</v>
      </c>
      <c r="IT76" s="55" t="s">
        <v>2134</v>
      </c>
      <c r="IU76" s="55" t="s">
        <v>367</v>
      </c>
      <c r="IV76" s="55" t="s">
        <v>2113</v>
      </c>
      <c r="IW76" s="55" t="s">
        <v>411</v>
      </c>
      <c r="IX76" s="268">
        <v>0</v>
      </c>
      <c r="IY76" s="55" t="s">
        <v>416</v>
      </c>
      <c r="IZ76" s="55" t="s">
        <v>2328</v>
      </c>
      <c r="JA76" s="55" t="s">
        <v>2328</v>
      </c>
      <c r="JB76" s="55" t="s">
        <v>503</v>
      </c>
      <c r="JC76" s="270">
        <v>5.48</v>
      </c>
      <c r="JD76" s="270">
        <v>3.9347699999999999</v>
      </c>
      <c r="JE76" s="270">
        <v>0.49758999999999998</v>
      </c>
      <c r="JF76" s="270">
        <v>53.111339999999998</v>
      </c>
      <c r="JG76" s="270">
        <v>38.135210000000001</v>
      </c>
      <c r="JH76" s="270">
        <v>4.8226000000000004</v>
      </c>
      <c r="JI76" s="270">
        <v>7.2944000000000004</v>
      </c>
      <c r="JJ76" s="270">
        <v>5.2375499999999997</v>
      </c>
      <c r="JK76" s="270">
        <v>0.66234000000000004</v>
      </c>
      <c r="JL76" s="270">
        <v>54.189169999999997</v>
      </c>
      <c r="JM76" s="270">
        <v>38.909109999999998</v>
      </c>
      <c r="JN76" s="270">
        <v>4.9204699999999999</v>
      </c>
      <c r="JO76" s="270">
        <v>127.08204000000001</v>
      </c>
      <c r="JP76" s="270">
        <v>91.247929999999997</v>
      </c>
      <c r="JQ76" s="270">
        <v>11.539260000000001</v>
      </c>
      <c r="JR76" s="270">
        <v>16.37631</v>
      </c>
      <c r="JS76" s="270">
        <v>11.75858</v>
      </c>
      <c r="JT76" s="270">
        <v>1.4870000000000001</v>
      </c>
      <c r="JU76" s="268">
        <v>3.3751099999999998</v>
      </c>
      <c r="JV76" s="268">
        <v>2.53559</v>
      </c>
      <c r="JW76" s="268">
        <v>1.5154399999999999</v>
      </c>
      <c r="JX76" s="268">
        <v>2.1310899999999999</v>
      </c>
      <c r="JY76" s="268">
        <v>0.34132000000000001</v>
      </c>
      <c r="JZ76" s="268">
        <v>1.12941</v>
      </c>
      <c r="KA76" s="268">
        <v>0.34823999999999999</v>
      </c>
      <c r="KB76" s="268">
        <v>0.14554</v>
      </c>
      <c r="KC76" s="268">
        <v>5.2999999999999998E-4</v>
      </c>
      <c r="KD76" s="268">
        <v>7.3999999999999999E-4</v>
      </c>
      <c r="KE76" s="268">
        <v>0.50195999999999996</v>
      </c>
      <c r="KF76" s="268">
        <v>1.298E-2</v>
      </c>
      <c r="KG76" s="268">
        <v>0.13256000000000001</v>
      </c>
      <c r="KH76" s="268">
        <v>1256</v>
      </c>
      <c r="KI76" s="268">
        <v>5518</v>
      </c>
      <c r="KJ76" s="268">
        <v>5518</v>
      </c>
      <c r="KK76" s="268">
        <v>9335</v>
      </c>
      <c r="KL76" s="268">
        <v>40999</v>
      </c>
      <c r="KM76" s="268">
        <v>40999</v>
      </c>
      <c r="KN76" s="268">
        <v>54574</v>
      </c>
      <c r="KO76" s="268">
        <v>54574</v>
      </c>
      <c r="KP76" s="268">
        <v>1.33467</v>
      </c>
      <c r="KQ76" s="268">
        <v>12425</v>
      </c>
      <c r="KR76" s="268">
        <v>5.9739399999999998</v>
      </c>
      <c r="KS76" s="270">
        <v>1.7584900000000001</v>
      </c>
      <c r="KT76" s="270">
        <v>18.518439999999998</v>
      </c>
      <c r="KU76" s="270">
        <v>0</v>
      </c>
      <c r="KV76" s="270">
        <v>0.87488999999999995</v>
      </c>
      <c r="KW76" s="270">
        <v>21.151820000000001</v>
      </c>
      <c r="KX76" s="270">
        <v>13.280279999999999</v>
      </c>
      <c r="KY76" s="268">
        <v>2.5287899999999999</v>
      </c>
      <c r="KZ76" s="268">
        <v>0</v>
      </c>
      <c r="LA76" s="268">
        <v>2.0000000000000001E-4</v>
      </c>
      <c r="LB76" s="268">
        <v>0.60931000000000002</v>
      </c>
      <c r="LC76" s="268">
        <v>1.1199999999999999E-3</v>
      </c>
      <c r="LD76" s="268">
        <v>0.17759</v>
      </c>
      <c r="LE76" s="268">
        <v>0.77998000000000001</v>
      </c>
      <c r="LF76" s="268">
        <v>0.56828999999999996</v>
      </c>
      <c r="LG76" s="268">
        <v>1.67397</v>
      </c>
      <c r="LH76" s="268">
        <v>0.20977999999999999</v>
      </c>
      <c r="LI76" s="268">
        <v>1749</v>
      </c>
      <c r="LJ76" s="268">
        <v>3.22031</v>
      </c>
      <c r="LK76" s="270">
        <v>3.5358900000000002</v>
      </c>
      <c r="LL76" s="268">
        <v>266</v>
      </c>
      <c r="LM76" s="268">
        <v>391</v>
      </c>
      <c r="LN76" s="270">
        <v>18.4956</v>
      </c>
      <c r="LO76" s="270">
        <v>1.67943</v>
      </c>
      <c r="LP76" s="270">
        <v>1.3924700000000001</v>
      </c>
      <c r="LQ76" s="268">
        <v>0.27161999999999997</v>
      </c>
      <c r="LR76" s="268">
        <v>6.1839999999999999E-2</v>
      </c>
      <c r="LS76" s="268">
        <v>0.60238999999999998</v>
      </c>
      <c r="LT76" s="268">
        <v>0</v>
      </c>
      <c r="LU76" s="268">
        <v>0</v>
      </c>
      <c r="LV76" s="268">
        <v>1.3310900000000001</v>
      </c>
      <c r="LW76" s="268">
        <v>3935</v>
      </c>
      <c r="LX76" s="268">
        <v>21.259399999999999</v>
      </c>
      <c r="LY76" s="268">
        <v>2956</v>
      </c>
      <c r="LZ76" s="268">
        <v>2.8617300000000001</v>
      </c>
      <c r="MA76" s="268">
        <v>28.298259999999999</v>
      </c>
      <c r="MB76" s="268">
        <v>0.13461000000000001</v>
      </c>
      <c r="MC76" s="268">
        <v>398</v>
      </c>
      <c r="MD76" s="268">
        <v>0.74924999999999997</v>
      </c>
      <c r="ME76" s="270">
        <v>0.66234000000000004</v>
      </c>
      <c r="MF76" s="268">
        <v>0.99731999999999998</v>
      </c>
      <c r="MG76" s="268">
        <v>11.926909999999999</v>
      </c>
      <c r="MH76" s="268">
        <v>9.6918500000000005</v>
      </c>
      <c r="MI76" s="270">
        <v>7.2944000000000004</v>
      </c>
      <c r="MJ76" s="268">
        <v>23.179490000000001</v>
      </c>
      <c r="MK76" s="270">
        <v>48892</v>
      </c>
      <c r="ML76" s="270">
        <v>36833</v>
      </c>
      <c r="MM76" s="268">
        <v>8.0479999999999996E-2</v>
      </c>
      <c r="MN76" s="268">
        <v>0.79581000000000002</v>
      </c>
      <c r="MO76" s="268">
        <v>0.10712000000000001</v>
      </c>
      <c r="MP76" s="268">
        <v>1.8319999999999999E-2</v>
      </c>
      <c r="MQ76" s="268">
        <v>0.18118999999999999</v>
      </c>
      <c r="MR76" s="268">
        <v>2.4389999999999998E-2</v>
      </c>
      <c r="MS76" s="269">
        <v>1</v>
      </c>
      <c r="MT76" s="269">
        <v>0.22768669999999999</v>
      </c>
      <c r="MU76" s="269">
        <v>0.77231329999999998</v>
      </c>
      <c r="MV76" s="269">
        <v>0.2466399</v>
      </c>
      <c r="MW76" s="269">
        <v>0.75336009999999998</v>
      </c>
      <c r="MX76" s="269">
        <v>9.0801699999999999E-2</v>
      </c>
      <c r="MY76" s="269">
        <v>5.3499999999999997E-3</v>
      </c>
      <c r="MZ76" s="269">
        <v>0.17709330000000001</v>
      </c>
      <c r="NA76" s="269">
        <v>1.0165E-2</v>
      </c>
      <c r="NB76" s="269">
        <v>0.1911745</v>
      </c>
      <c r="NC76" s="269">
        <v>7.5286699999999998E-2</v>
      </c>
      <c r="ND76" s="269">
        <v>0.54093049999999998</v>
      </c>
      <c r="NE76" s="269">
        <v>0.71802379999999999</v>
      </c>
      <c r="NF76" s="269">
        <v>0</v>
      </c>
      <c r="NG76" s="269">
        <v>0.87550079999999997</v>
      </c>
      <c r="NH76" s="269">
        <v>4.1362500000000003E-2</v>
      </c>
      <c r="NI76" s="269">
        <v>8.3136699999999994E-2</v>
      </c>
      <c r="NJ76" s="270">
        <v>12058</v>
      </c>
      <c r="NK76" s="268">
        <v>7.28111</v>
      </c>
      <c r="NL76" s="268">
        <v>16169</v>
      </c>
      <c r="NM76" s="268">
        <v>16169</v>
      </c>
      <c r="NN76" s="268">
        <v>3681</v>
      </c>
      <c r="NO76" s="269">
        <v>0.82913369999999997</v>
      </c>
      <c r="NP76" s="269">
        <v>5.8919399999999997E-2</v>
      </c>
      <c r="NQ76" s="269">
        <v>0.1119469</v>
      </c>
      <c r="NR76" s="268">
        <v>0.33734999999999998</v>
      </c>
      <c r="NS76" s="268">
        <v>1.03043</v>
      </c>
      <c r="NT76" s="268">
        <v>0.25413999999999998</v>
      </c>
      <c r="NU76" s="268">
        <v>34</v>
      </c>
      <c r="NV76" s="268">
        <v>2.4238200000000001</v>
      </c>
      <c r="NW76" s="268">
        <v>17</v>
      </c>
      <c r="NX76" s="268">
        <v>2.0096699999999998</v>
      </c>
      <c r="NY76" s="268">
        <v>0.18248</v>
      </c>
      <c r="NZ76" s="268">
        <v>0.15956999999999999</v>
      </c>
    </row>
    <row r="77" spans="1:390" ht="15" x14ac:dyDescent="0.25">
      <c r="A77" s="3" t="s">
        <v>2866</v>
      </c>
      <c r="B77" s="55" t="s">
        <v>4967</v>
      </c>
      <c r="C77" s="55" t="s">
        <v>4524</v>
      </c>
      <c r="D77" s="55" t="s">
        <v>4525</v>
      </c>
      <c r="E77" s="55" t="s">
        <v>3414</v>
      </c>
      <c r="F77" s="55" t="s">
        <v>4524</v>
      </c>
      <c r="G77" s="55" t="s">
        <v>2116</v>
      </c>
      <c r="H77" s="55" t="s">
        <v>484</v>
      </c>
      <c r="I77" s="55" t="s">
        <v>416</v>
      </c>
      <c r="J77" s="55" t="s">
        <v>493</v>
      </c>
      <c r="K77" s="55" t="s">
        <v>499</v>
      </c>
      <c r="L77" s="55" t="s">
        <v>4527</v>
      </c>
      <c r="M77" s="55" t="s">
        <v>505</v>
      </c>
      <c r="N77" s="55" t="s">
        <v>2303</v>
      </c>
      <c r="O77" s="268">
        <v>33189</v>
      </c>
      <c r="P77" s="55" t="s">
        <v>503</v>
      </c>
      <c r="Q77" s="268">
        <v>708</v>
      </c>
      <c r="R77" s="268">
        <v>51</v>
      </c>
      <c r="S77" s="268">
        <v>2394</v>
      </c>
      <c r="T77" s="268">
        <v>19132</v>
      </c>
      <c r="U77" s="268">
        <v>93</v>
      </c>
      <c r="V77" s="268">
        <v>24</v>
      </c>
      <c r="W77" s="268">
        <v>235</v>
      </c>
      <c r="X77" s="268">
        <v>4186</v>
      </c>
      <c r="Y77" s="55" t="s">
        <v>2270</v>
      </c>
      <c r="Z77" s="55" t="s">
        <v>2374</v>
      </c>
      <c r="AA77" s="55" t="s">
        <v>3671</v>
      </c>
      <c r="AB77" s="55" t="s">
        <v>3672</v>
      </c>
      <c r="AC77" s="55" t="s">
        <v>2270</v>
      </c>
      <c r="AD77" s="55" t="s">
        <v>2374</v>
      </c>
      <c r="AE77" s="55" t="s">
        <v>3671</v>
      </c>
      <c r="AF77" s="55" t="s">
        <v>3672</v>
      </c>
      <c r="AG77" s="55" t="s">
        <v>2118</v>
      </c>
      <c r="AH77" s="268">
        <v>2</v>
      </c>
      <c r="AI77" s="55" t="s">
        <v>2135</v>
      </c>
      <c r="AJ77" s="55" t="s">
        <v>2193</v>
      </c>
      <c r="AK77" s="55" t="s">
        <v>2444</v>
      </c>
      <c r="AL77" s="55" t="s">
        <v>2520</v>
      </c>
      <c r="AM77" s="55" t="s">
        <v>2597</v>
      </c>
      <c r="AN77" s="55" t="s">
        <v>2667</v>
      </c>
      <c r="AO77" s="55" t="s">
        <v>2690</v>
      </c>
      <c r="AP77" s="55" t="s">
        <v>2707</v>
      </c>
      <c r="AQ77" s="55" t="s">
        <v>2520</v>
      </c>
      <c r="AR77" s="55" t="s">
        <v>2597</v>
      </c>
      <c r="AS77" s="55" t="s">
        <v>2741</v>
      </c>
      <c r="AT77" s="55" t="s">
        <v>1519</v>
      </c>
      <c r="AU77" s="55" t="s">
        <v>4529</v>
      </c>
      <c r="AV77" s="55" t="s">
        <v>4529</v>
      </c>
      <c r="AW77" s="55" t="s">
        <v>4529</v>
      </c>
      <c r="AX77" s="55" t="s">
        <v>4530</v>
      </c>
      <c r="AY77" s="55" t="s">
        <v>4531</v>
      </c>
      <c r="AZ77" s="55" t="s">
        <v>554</v>
      </c>
      <c r="BA77" s="55" t="s">
        <v>554</v>
      </c>
      <c r="BB77" s="268">
        <v>1</v>
      </c>
      <c r="BC77" s="268">
        <v>0</v>
      </c>
      <c r="BD77" s="268">
        <v>1</v>
      </c>
      <c r="BE77" s="268">
        <v>0</v>
      </c>
      <c r="BF77" s="268">
        <v>2</v>
      </c>
      <c r="BG77" s="55" t="s">
        <v>3403</v>
      </c>
      <c r="BH77" s="268">
        <v>3440</v>
      </c>
      <c r="BI77" s="268">
        <v>4.6900000000000004</v>
      </c>
      <c r="BJ77" s="268">
        <v>0.94</v>
      </c>
      <c r="BK77" s="268">
        <v>5.63</v>
      </c>
      <c r="BL77" s="268">
        <v>11.55</v>
      </c>
      <c r="BM77" s="268">
        <v>17.18</v>
      </c>
      <c r="BN77" s="269">
        <v>0.27299190000000001</v>
      </c>
      <c r="BO77" s="270">
        <v>71261</v>
      </c>
      <c r="BP77" s="55" t="s">
        <v>3673</v>
      </c>
      <c r="BQ77" s="55" t="s">
        <v>3599</v>
      </c>
      <c r="BR77" s="270">
        <v>32214</v>
      </c>
      <c r="BS77" s="270">
        <v>13.59</v>
      </c>
      <c r="BT77" s="270">
        <v>13.59</v>
      </c>
      <c r="BU77" s="270">
        <v>13.59</v>
      </c>
      <c r="BV77" s="270">
        <v>1220604</v>
      </c>
      <c r="BW77" s="270">
        <v>0</v>
      </c>
      <c r="BX77" s="270">
        <v>1035357</v>
      </c>
      <c r="BY77" s="270">
        <v>1035357</v>
      </c>
      <c r="BZ77" s="270">
        <v>83679</v>
      </c>
      <c r="CA77" s="270">
        <v>0</v>
      </c>
      <c r="CB77" s="270">
        <v>83679</v>
      </c>
      <c r="CC77" s="270">
        <v>71824</v>
      </c>
      <c r="CD77" s="270">
        <v>11788</v>
      </c>
      <c r="CE77" s="270">
        <v>83612</v>
      </c>
      <c r="CF77" s="270">
        <v>17956</v>
      </c>
      <c r="CG77" s="272">
        <v>1.28092E-2</v>
      </c>
      <c r="CH77" s="270">
        <v>645797</v>
      </c>
      <c r="CI77" s="270">
        <v>250924</v>
      </c>
      <c r="CJ77" s="270">
        <v>896721</v>
      </c>
      <c r="CK77" s="270">
        <v>84575</v>
      </c>
      <c r="CL77" s="270">
        <v>14223</v>
      </c>
      <c r="CM77" s="270">
        <v>15756</v>
      </c>
      <c r="CN77" s="270">
        <v>114554</v>
      </c>
      <c r="CO77" s="270">
        <v>209990</v>
      </c>
      <c r="CP77" s="270">
        <v>1221265</v>
      </c>
      <c r="CQ77" s="279">
        <v>15635</v>
      </c>
      <c r="CR77" s="270">
        <v>0</v>
      </c>
      <c r="CS77" s="270">
        <v>0</v>
      </c>
      <c r="CT77" s="270">
        <v>0</v>
      </c>
      <c r="CU77" s="270">
        <v>0</v>
      </c>
      <c r="CV77" s="270">
        <v>0</v>
      </c>
      <c r="CW77" s="270">
        <v>0</v>
      </c>
      <c r="CX77" s="288">
        <v>185533</v>
      </c>
      <c r="CY77" s="44">
        <v>36394</v>
      </c>
      <c r="CZ77" s="44">
        <v>39021</v>
      </c>
      <c r="DA77" s="44">
        <v>75415</v>
      </c>
      <c r="DB77" s="44">
        <v>19500</v>
      </c>
      <c r="DC77" s="44">
        <v>13468</v>
      </c>
      <c r="DD77" s="44">
        <v>32968</v>
      </c>
      <c r="DE77" s="44">
        <v>4618</v>
      </c>
      <c r="DF77" s="44">
        <v>1892</v>
      </c>
      <c r="DG77" s="44">
        <v>6510</v>
      </c>
      <c r="DH77" s="44">
        <v>114893</v>
      </c>
      <c r="DI77" s="55" t="s">
        <v>3403</v>
      </c>
      <c r="DJ77" s="268">
        <v>114893</v>
      </c>
      <c r="DK77" s="268">
        <v>286</v>
      </c>
      <c r="DL77" s="268">
        <v>113</v>
      </c>
      <c r="DM77" s="268">
        <v>5864</v>
      </c>
      <c r="DN77" s="268">
        <v>5594</v>
      </c>
      <c r="DO77" s="268">
        <v>1869</v>
      </c>
      <c r="DP77" s="268">
        <v>6</v>
      </c>
      <c r="DQ77" s="268">
        <v>67</v>
      </c>
      <c r="DR77" s="268">
        <v>73</v>
      </c>
      <c r="DS77" s="268">
        <v>0</v>
      </c>
      <c r="DT77" s="268">
        <v>28215</v>
      </c>
      <c r="DU77" s="55" t="s">
        <v>3403</v>
      </c>
      <c r="DV77" s="268">
        <v>14117</v>
      </c>
      <c r="DW77" s="268">
        <v>2079</v>
      </c>
      <c r="DX77" s="268">
        <v>44411</v>
      </c>
      <c r="DY77" s="268">
        <v>1920</v>
      </c>
      <c r="DZ77" s="55" t="s">
        <v>3403</v>
      </c>
      <c r="EA77" s="268">
        <v>9608</v>
      </c>
      <c r="EB77" s="268">
        <v>109</v>
      </c>
      <c r="EC77" s="268">
        <v>11637</v>
      </c>
      <c r="ED77" s="268">
        <v>563</v>
      </c>
      <c r="EE77" s="268">
        <v>230</v>
      </c>
      <c r="EF77" s="268">
        <v>0</v>
      </c>
      <c r="EG77" s="268">
        <v>793</v>
      </c>
      <c r="EH77" s="269">
        <v>3.44251E-2</v>
      </c>
      <c r="EI77" s="269">
        <v>6.0910000000000001E-4</v>
      </c>
      <c r="EJ77" s="269">
        <v>0.30636600000000003</v>
      </c>
      <c r="EK77" s="269">
        <v>0</v>
      </c>
      <c r="EL77" s="269">
        <v>0.23936979999999999</v>
      </c>
      <c r="EM77" s="269">
        <v>3.9350000000000002E-4</v>
      </c>
      <c r="EN77" s="269">
        <v>0.61925909999999995</v>
      </c>
      <c r="EO77" s="269">
        <v>9.4328200000000001E-2</v>
      </c>
      <c r="EP77" s="269">
        <v>0.26595190000000002</v>
      </c>
      <c r="EQ77" s="268">
        <v>12</v>
      </c>
      <c r="ER77" s="281">
        <v>353015</v>
      </c>
      <c r="ES77" s="281">
        <v>93885</v>
      </c>
      <c r="ET77" s="268">
        <v>102497</v>
      </c>
      <c r="EU77" s="268">
        <v>44590</v>
      </c>
      <c r="EV77" s="268">
        <v>147087</v>
      </c>
      <c r="EW77" s="268">
        <v>13017</v>
      </c>
      <c r="EX77" s="268">
        <v>1513</v>
      </c>
      <c r="EY77" s="268">
        <v>14530</v>
      </c>
      <c r="EZ77" s="268">
        <v>57151</v>
      </c>
      <c r="FA77" s="268">
        <v>22204</v>
      </c>
      <c r="FB77" s="268">
        <v>79355</v>
      </c>
      <c r="FC77" s="268">
        <v>240972</v>
      </c>
      <c r="FD77" s="271">
        <v>325334</v>
      </c>
      <c r="FE77" s="268">
        <v>0</v>
      </c>
      <c r="FF77" s="55" t="s">
        <v>3403</v>
      </c>
      <c r="FG77" s="268">
        <v>240972</v>
      </c>
      <c r="FH77" s="281">
        <v>24079</v>
      </c>
      <c r="FI77" s="281">
        <v>71425</v>
      </c>
      <c r="FJ77" s="55" t="s">
        <v>3403</v>
      </c>
      <c r="FK77" s="268">
        <v>95504</v>
      </c>
      <c r="FL77" s="268">
        <v>100</v>
      </c>
      <c r="FM77" s="268">
        <v>13085</v>
      </c>
      <c r="FN77" s="268">
        <v>13185</v>
      </c>
      <c r="FO77" s="268">
        <v>66</v>
      </c>
      <c r="FP77" s="268">
        <v>3322</v>
      </c>
      <c r="FQ77" s="268">
        <v>3388</v>
      </c>
      <c r="FR77" s="268">
        <v>0</v>
      </c>
      <c r="FS77" s="268">
        <v>16573</v>
      </c>
      <c r="FT77" s="268">
        <v>27467</v>
      </c>
      <c r="FU77" s="268">
        <v>341323</v>
      </c>
      <c r="FV77" s="55" t="s">
        <v>3403</v>
      </c>
      <c r="FW77" s="268">
        <v>11692</v>
      </c>
      <c r="FX77" s="55" t="s">
        <v>3403</v>
      </c>
      <c r="FY77" s="268">
        <v>321</v>
      </c>
      <c r="FZ77" s="268">
        <v>1</v>
      </c>
      <c r="GA77" s="268">
        <v>16988</v>
      </c>
      <c r="GB77" s="268">
        <v>3725</v>
      </c>
      <c r="GC77" s="268">
        <v>20713</v>
      </c>
      <c r="GD77" s="268">
        <v>243447</v>
      </c>
      <c r="GE77" s="268">
        <v>1</v>
      </c>
      <c r="GF77" s="268">
        <v>0.56218000000000001</v>
      </c>
      <c r="GG77" s="268">
        <v>0.38374000000000003</v>
      </c>
      <c r="GH77" s="268">
        <v>39.60116</v>
      </c>
      <c r="GI77" s="268">
        <v>38.904040000000002</v>
      </c>
      <c r="GJ77" s="268">
        <v>53.111109999999996</v>
      </c>
      <c r="GK77" s="268">
        <v>315</v>
      </c>
      <c r="GL77" s="268">
        <v>10592</v>
      </c>
      <c r="GM77" s="268">
        <v>31</v>
      </c>
      <c r="GN77" s="268">
        <v>3110</v>
      </c>
      <c r="GO77" s="268">
        <v>82</v>
      </c>
      <c r="GP77" s="268">
        <v>17</v>
      </c>
      <c r="GQ77" s="268">
        <v>184</v>
      </c>
      <c r="GR77" s="268">
        <v>14</v>
      </c>
      <c r="GS77" s="268">
        <v>49</v>
      </c>
      <c r="GT77" s="268">
        <v>0</v>
      </c>
      <c r="GU77" s="268">
        <v>346</v>
      </c>
      <c r="GV77" s="268">
        <v>4262</v>
      </c>
      <c r="GW77" s="268">
        <v>996</v>
      </c>
      <c r="GX77" s="268">
        <v>5258</v>
      </c>
      <c r="GY77" s="268">
        <v>741</v>
      </c>
      <c r="GZ77" s="268">
        <v>0</v>
      </c>
      <c r="HA77" s="268">
        <v>741</v>
      </c>
      <c r="HB77" s="268">
        <v>5589</v>
      </c>
      <c r="HC77" s="268">
        <v>2114</v>
      </c>
      <c r="HD77" s="268">
        <v>7703</v>
      </c>
      <c r="HE77" s="268">
        <v>13702</v>
      </c>
      <c r="HF77" s="55" t="s">
        <v>3403</v>
      </c>
      <c r="HG77" s="55" t="s">
        <v>3403</v>
      </c>
      <c r="HH77" s="55" t="s">
        <v>3403</v>
      </c>
      <c r="HI77" s="55" t="s">
        <v>3403</v>
      </c>
      <c r="HJ77" s="55" t="s">
        <v>5026</v>
      </c>
      <c r="HK77" s="55" t="s">
        <v>5026</v>
      </c>
      <c r="HL77" s="268">
        <v>22526</v>
      </c>
      <c r="HM77" s="268">
        <v>1</v>
      </c>
      <c r="HN77" s="268">
        <v>49</v>
      </c>
      <c r="HO77" s="268">
        <v>198</v>
      </c>
      <c r="HP77" s="268">
        <v>99</v>
      </c>
      <c r="HQ77" s="268">
        <v>658</v>
      </c>
      <c r="HR77" s="268">
        <v>9047</v>
      </c>
      <c r="HS77" s="268">
        <v>2197</v>
      </c>
      <c r="HT77" s="268">
        <v>554</v>
      </c>
      <c r="HU77" s="268">
        <v>38</v>
      </c>
      <c r="HV77" s="268">
        <v>47</v>
      </c>
      <c r="HW77" s="268">
        <v>38684</v>
      </c>
      <c r="HX77" s="268">
        <v>1</v>
      </c>
      <c r="HY77" s="268">
        <v>92586</v>
      </c>
      <c r="HZ77" s="268">
        <v>22471</v>
      </c>
      <c r="IA77" s="55" t="s">
        <v>2118</v>
      </c>
      <c r="IB77" s="55" t="s">
        <v>2270</v>
      </c>
      <c r="IC77" s="55" t="s">
        <v>2374</v>
      </c>
      <c r="ID77" s="55" t="s">
        <v>3671</v>
      </c>
      <c r="IE77" s="55" t="s">
        <v>3672</v>
      </c>
      <c r="IF77" s="55" t="s">
        <v>2270</v>
      </c>
      <c r="IG77" s="55" t="s">
        <v>2374</v>
      </c>
      <c r="IH77" s="55" t="s">
        <v>3671</v>
      </c>
      <c r="II77" s="55" t="s">
        <v>3672</v>
      </c>
      <c r="IJ77" s="55" t="s">
        <v>2193</v>
      </c>
      <c r="IK77" s="55" t="s">
        <v>4968</v>
      </c>
      <c r="IL77" s="55" t="s">
        <v>4969</v>
      </c>
      <c r="IM77" s="55" t="s">
        <v>2444</v>
      </c>
      <c r="IN77" s="55" t="s">
        <v>2667</v>
      </c>
      <c r="IO77" s="268">
        <v>34811</v>
      </c>
      <c r="IP77" s="268">
        <v>17.18</v>
      </c>
      <c r="IQ77" s="55" t="s">
        <v>4970</v>
      </c>
      <c r="IR77" s="268">
        <v>3440</v>
      </c>
      <c r="IS77" s="268">
        <v>104</v>
      </c>
      <c r="IT77" s="55" t="s">
        <v>2134</v>
      </c>
      <c r="IU77" s="55" t="s">
        <v>372</v>
      </c>
      <c r="IV77" s="55" t="s">
        <v>2116</v>
      </c>
      <c r="IW77" s="55" t="s">
        <v>411</v>
      </c>
      <c r="IX77" s="268">
        <v>0</v>
      </c>
      <c r="IY77" s="55" t="s">
        <v>416</v>
      </c>
      <c r="IZ77" s="55" t="s">
        <v>2328</v>
      </c>
      <c r="JA77" s="55" t="s">
        <v>2300</v>
      </c>
      <c r="JB77" s="55" t="s">
        <v>503</v>
      </c>
      <c r="JC77" s="270">
        <v>3.45953</v>
      </c>
      <c r="JD77" s="270">
        <v>2.5401799999999999</v>
      </c>
      <c r="JE77" s="270">
        <v>0.32450000000000001</v>
      </c>
      <c r="JF77" s="270">
        <v>58.961280000000002</v>
      </c>
      <c r="JG77" s="270">
        <v>43.292670000000001</v>
      </c>
      <c r="JH77" s="270">
        <v>5.5305400000000002</v>
      </c>
      <c r="JI77" s="270">
        <v>5.0165499999999996</v>
      </c>
      <c r="JJ77" s="270">
        <v>3.68343</v>
      </c>
      <c r="JK77" s="270">
        <v>0.47055000000000002</v>
      </c>
      <c r="JL77" s="270">
        <v>54.215800000000002</v>
      </c>
      <c r="JM77" s="270">
        <v>39.80827</v>
      </c>
      <c r="JN77" s="270">
        <v>5.0854100000000004</v>
      </c>
      <c r="JO77" s="270">
        <v>89.130420000000001</v>
      </c>
      <c r="JP77" s="270">
        <v>65.44453</v>
      </c>
      <c r="JQ77" s="270">
        <v>8.3603900000000007</v>
      </c>
      <c r="JR77" s="270">
        <v>13.008100000000001</v>
      </c>
      <c r="JS77" s="270">
        <v>9.5512700000000006</v>
      </c>
      <c r="JT77" s="270">
        <v>1.2201500000000001</v>
      </c>
      <c r="JU77" s="268">
        <v>10.636509999999999</v>
      </c>
      <c r="JV77" s="268">
        <v>7.3351699999999997</v>
      </c>
      <c r="JW77" s="268">
        <v>106.06865000000001</v>
      </c>
      <c r="JX77" s="268">
        <v>26.746490000000001</v>
      </c>
      <c r="JY77" s="268">
        <v>0.67871999999999999</v>
      </c>
      <c r="JZ77" s="268">
        <v>2.8288000000000002</v>
      </c>
      <c r="KA77" s="268">
        <v>0.62409000000000003</v>
      </c>
      <c r="KB77" s="268">
        <v>0.41284999999999999</v>
      </c>
      <c r="KC77" s="268">
        <v>6.6199999999999995E-2</v>
      </c>
      <c r="KD77" s="268">
        <v>1.669E-2</v>
      </c>
      <c r="KE77" s="268">
        <v>1.16557</v>
      </c>
      <c r="KF77" s="268">
        <v>0.15842999999999999</v>
      </c>
      <c r="KG77" s="268">
        <v>0.23208999999999999</v>
      </c>
      <c r="KH77" s="268">
        <v>1311</v>
      </c>
      <c r="KI77" s="268">
        <v>4802</v>
      </c>
      <c r="KJ77" s="268">
        <v>4001</v>
      </c>
      <c r="KK77" s="268">
        <v>14170</v>
      </c>
      <c r="KL77" s="268">
        <v>51907</v>
      </c>
      <c r="KM77" s="268">
        <v>43241</v>
      </c>
      <c r="KN77" s="268">
        <v>62702</v>
      </c>
      <c r="KO77" s="268">
        <v>75269</v>
      </c>
      <c r="KP77" s="268">
        <v>1.9027099999999999</v>
      </c>
      <c r="KQ77" s="268">
        <v>20548</v>
      </c>
      <c r="KR77" s="268">
        <v>9.8788599999999995</v>
      </c>
      <c r="KS77" s="270">
        <v>2.52129</v>
      </c>
      <c r="KT77" s="270">
        <v>31.195789999999999</v>
      </c>
      <c r="KU77" s="270">
        <v>2.5192700000000001</v>
      </c>
      <c r="KV77" s="270">
        <v>0.54101999999999995</v>
      </c>
      <c r="KW77" s="270">
        <v>36.777369999999998</v>
      </c>
      <c r="KX77" s="270">
        <v>27.018619999999999</v>
      </c>
      <c r="KY77" s="268">
        <v>5.5902000000000003</v>
      </c>
      <c r="KZ77" s="268">
        <v>0</v>
      </c>
      <c r="LA77" s="268">
        <v>3.3999999999999998E-3</v>
      </c>
      <c r="LB77" s="268">
        <v>1.33812</v>
      </c>
      <c r="LC77" s="268">
        <v>2.2000000000000001E-3</v>
      </c>
      <c r="LD77" s="268">
        <v>0.22642999999999999</v>
      </c>
      <c r="LE77" s="268">
        <v>0.82943</v>
      </c>
      <c r="LF77" s="268">
        <v>5.4555100000000003</v>
      </c>
      <c r="LG77" s="268">
        <v>3.4617800000000001</v>
      </c>
      <c r="LH77" s="268">
        <v>0.34800999999999999</v>
      </c>
      <c r="LI77" s="268">
        <v>2144</v>
      </c>
      <c r="LJ77" s="268">
        <v>3.5243600000000002</v>
      </c>
      <c r="LK77" s="270">
        <v>6.3270999999999997</v>
      </c>
      <c r="LL77" s="268">
        <v>844</v>
      </c>
      <c r="LM77" s="268">
        <v>308</v>
      </c>
      <c r="LN77" s="270">
        <v>36.797280000000001</v>
      </c>
      <c r="LO77" s="270">
        <v>3.4515699999999998</v>
      </c>
      <c r="LP77" s="270">
        <v>2.5482800000000001</v>
      </c>
      <c r="LQ77" s="268">
        <v>0.51763999999999999</v>
      </c>
      <c r="LR77" s="268">
        <v>0.14130999999999999</v>
      </c>
      <c r="LS77" s="268">
        <v>0.55762</v>
      </c>
      <c r="LT77" s="268">
        <v>42</v>
      </c>
      <c r="LU77" s="268">
        <v>10</v>
      </c>
      <c r="LV77" s="268">
        <v>1.45007</v>
      </c>
      <c r="LW77" s="268">
        <v>6788</v>
      </c>
      <c r="LX77" s="268">
        <v>70.769480000000001</v>
      </c>
      <c r="LY77" s="268">
        <v>4681</v>
      </c>
      <c r="LZ77" s="268">
        <v>6.54826</v>
      </c>
      <c r="MA77" s="268">
        <v>102.62063999999999</v>
      </c>
      <c r="MB77" s="268">
        <v>9.2530000000000001E-2</v>
      </c>
      <c r="MC77" s="268">
        <v>433</v>
      </c>
      <c r="MD77" s="268">
        <v>0.52556999999999998</v>
      </c>
      <c r="ME77" s="270">
        <v>0.47055000000000002</v>
      </c>
      <c r="MF77" s="268">
        <v>0.76210999999999995</v>
      </c>
      <c r="MG77" s="268">
        <v>10.364879999999999</v>
      </c>
      <c r="MH77" s="268">
        <v>17.04316</v>
      </c>
      <c r="MI77" s="270">
        <v>5.0165499999999996</v>
      </c>
      <c r="MJ77" s="268">
        <v>33.076920000000001</v>
      </c>
      <c r="MK77" s="270">
        <v>52195</v>
      </c>
      <c r="ML77" s="270">
        <v>37590</v>
      </c>
      <c r="MM77" s="268">
        <v>4.8669999999999998E-2</v>
      </c>
      <c r="MN77" s="268">
        <v>0.76266999999999996</v>
      </c>
      <c r="MO77" s="268">
        <v>7.0569999999999994E-2</v>
      </c>
      <c r="MP77" s="268">
        <v>1.329E-2</v>
      </c>
      <c r="MQ77" s="268">
        <v>0.2082</v>
      </c>
      <c r="MR77" s="268">
        <v>1.9259999999999999E-2</v>
      </c>
      <c r="MS77" s="269">
        <v>0.83303729999999998</v>
      </c>
      <c r="MT77" s="269">
        <v>0.32770660000000001</v>
      </c>
      <c r="MU77" s="269">
        <v>0.67229340000000004</v>
      </c>
      <c r="MV77" s="269">
        <v>0.27982390000000001</v>
      </c>
      <c r="MW77" s="269">
        <v>0.72017609999999999</v>
      </c>
      <c r="MX77" s="269">
        <v>9.3799499999999994E-2</v>
      </c>
      <c r="MY77" s="269">
        <v>1.16461E-2</v>
      </c>
      <c r="MZ77" s="269">
        <v>0.20546239999999999</v>
      </c>
      <c r="NA77" s="269">
        <v>1.29014E-2</v>
      </c>
      <c r="NB77" s="269">
        <v>0.17194470000000001</v>
      </c>
      <c r="NC77" s="269">
        <v>6.9251999999999994E-2</v>
      </c>
      <c r="ND77" s="269">
        <v>0.52879350000000003</v>
      </c>
      <c r="NE77" s="269">
        <v>0.73425589999999996</v>
      </c>
      <c r="NF77" s="269">
        <v>6.8500500000000006E-2</v>
      </c>
      <c r="NG77" s="269">
        <v>0.84823329999999997</v>
      </c>
      <c r="NH77" s="269">
        <v>1.47107E-2</v>
      </c>
      <c r="NI77" s="269">
        <v>6.8555400000000002E-2</v>
      </c>
      <c r="NJ77" s="270">
        <v>14605</v>
      </c>
      <c r="NK77" s="268">
        <v>11.75334</v>
      </c>
      <c r="NL77" s="268">
        <v>5895</v>
      </c>
      <c r="NM77" s="268">
        <v>7076</v>
      </c>
      <c r="NN77" s="268">
        <v>1931</v>
      </c>
      <c r="NO77" s="269">
        <v>0.73829809999999996</v>
      </c>
      <c r="NP77" s="269">
        <v>0.1241598</v>
      </c>
      <c r="NQ77" s="269">
        <v>0.1375421</v>
      </c>
      <c r="NR77" s="268">
        <v>0.54662999999999995</v>
      </c>
      <c r="NS77" s="268">
        <v>1.40686</v>
      </c>
      <c r="NT77" s="268">
        <v>0.39367000000000002</v>
      </c>
      <c r="NU77" s="268">
        <v>24</v>
      </c>
      <c r="NV77" s="268">
        <v>4.1739899999999999</v>
      </c>
      <c r="NW77" s="268">
        <v>22</v>
      </c>
      <c r="NX77" s="268">
        <v>3.0816499999999998</v>
      </c>
      <c r="NY77" s="268">
        <v>0.28905999999999998</v>
      </c>
      <c r="NZ77" s="268">
        <v>0.28921000000000002</v>
      </c>
    </row>
    <row r="78" spans="1:390" ht="15" x14ac:dyDescent="0.25">
      <c r="A78" s="3" t="s">
        <v>2867</v>
      </c>
      <c r="B78" s="55" t="s">
        <v>4971</v>
      </c>
      <c r="C78" s="55" t="s">
        <v>4524</v>
      </c>
      <c r="D78" s="55" t="s">
        <v>4525</v>
      </c>
      <c r="E78" s="55" t="s">
        <v>3414</v>
      </c>
      <c r="F78" s="55" t="s">
        <v>4524</v>
      </c>
      <c r="G78" s="55" t="s">
        <v>2119</v>
      </c>
      <c r="H78" s="55" t="s">
        <v>485</v>
      </c>
      <c r="I78" s="55" t="s">
        <v>416</v>
      </c>
      <c r="J78" s="55" t="s">
        <v>493</v>
      </c>
      <c r="K78" s="55" t="s">
        <v>499</v>
      </c>
      <c r="L78" s="55" t="s">
        <v>4527</v>
      </c>
      <c r="M78" s="55" t="s">
        <v>505</v>
      </c>
      <c r="N78" s="55" t="s">
        <v>2303</v>
      </c>
      <c r="O78" s="268">
        <v>207896</v>
      </c>
      <c r="P78" s="55" t="s">
        <v>503</v>
      </c>
      <c r="Q78" s="268">
        <v>1623</v>
      </c>
      <c r="R78" s="268">
        <v>253</v>
      </c>
      <c r="S78" s="268">
        <v>6234</v>
      </c>
      <c r="T78" s="268">
        <v>114995</v>
      </c>
      <c r="U78" s="268">
        <v>392</v>
      </c>
      <c r="V78" s="268">
        <v>23</v>
      </c>
      <c r="W78" s="268">
        <v>254</v>
      </c>
      <c r="X78" s="268">
        <v>13666</v>
      </c>
      <c r="Y78" s="55" t="s">
        <v>2271</v>
      </c>
      <c r="Z78" s="55" t="s">
        <v>2375</v>
      </c>
      <c r="AA78" s="55" t="s">
        <v>3674</v>
      </c>
      <c r="AB78" s="55" t="s">
        <v>3428</v>
      </c>
      <c r="AC78" s="55" t="s">
        <v>2271</v>
      </c>
      <c r="AD78" s="55" t="s">
        <v>2375</v>
      </c>
      <c r="AE78" s="55" t="s">
        <v>3674</v>
      </c>
      <c r="AF78" s="55" t="s">
        <v>3428</v>
      </c>
      <c r="AG78" s="55" t="s">
        <v>2121</v>
      </c>
      <c r="AH78" s="268">
        <v>3</v>
      </c>
      <c r="AI78" s="55" t="s">
        <v>2135</v>
      </c>
      <c r="AJ78" s="55" t="s">
        <v>2194</v>
      </c>
      <c r="AK78" s="55" t="s">
        <v>3675</v>
      </c>
      <c r="AL78" s="55" t="s">
        <v>2521</v>
      </c>
      <c r="AM78" s="55" t="s">
        <v>2598</v>
      </c>
      <c r="AN78" s="55" t="s">
        <v>4972</v>
      </c>
      <c r="AO78" s="55" t="s">
        <v>2691</v>
      </c>
      <c r="AP78" s="55" t="s">
        <v>2708</v>
      </c>
      <c r="AQ78" s="55" t="s">
        <v>2521</v>
      </c>
      <c r="AR78" s="55" t="s">
        <v>2598</v>
      </c>
      <c r="AS78" s="55" t="s">
        <v>2742</v>
      </c>
      <c r="AT78" s="55" t="s">
        <v>1520</v>
      </c>
      <c r="AU78" s="55" t="s">
        <v>4529</v>
      </c>
      <c r="AV78" s="55" t="s">
        <v>4529</v>
      </c>
      <c r="AW78" s="55" t="s">
        <v>4529</v>
      </c>
      <c r="AX78" s="55" t="s">
        <v>4530</v>
      </c>
      <c r="AY78" s="55" t="s">
        <v>4531</v>
      </c>
      <c r="AZ78" s="55" t="s">
        <v>554</v>
      </c>
      <c r="BA78" s="55" t="s">
        <v>554</v>
      </c>
      <c r="BB78" s="268">
        <v>1</v>
      </c>
      <c r="BC78" s="268">
        <v>3</v>
      </c>
      <c r="BD78" s="268">
        <v>0</v>
      </c>
      <c r="BE78" s="268">
        <v>0</v>
      </c>
      <c r="BF78" s="268">
        <v>4</v>
      </c>
      <c r="BG78" s="55" t="s">
        <v>3403</v>
      </c>
      <c r="BH78" s="268">
        <v>9823</v>
      </c>
      <c r="BI78" s="268">
        <v>7</v>
      </c>
      <c r="BJ78" s="268">
        <v>2</v>
      </c>
      <c r="BK78" s="268">
        <v>9</v>
      </c>
      <c r="BL78" s="268">
        <v>36.1</v>
      </c>
      <c r="BM78" s="268">
        <v>45.1</v>
      </c>
      <c r="BN78" s="269">
        <v>0.1552106</v>
      </c>
      <c r="BO78" s="270">
        <v>68484</v>
      </c>
      <c r="BP78" s="55" t="s">
        <v>3676</v>
      </c>
      <c r="BQ78" s="55" t="s">
        <v>3414</v>
      </c>
      <c r="BR78" s="270">
        <v>37736</v>
      </c>
      <c r="BS78" s="270">
        <v>12.75</v>
      </c>
      <c r="BT78" s="270">
        <v>13.52</v>
      </c>
      <c r="BU78" s="270">
        <v>16.16</v>
      </c>
      <c r="BV78" s="270">
        <v>4539814</v>
      </c>
      <c r="BW78" s="270">
        <v>0</v>
      </c>
      <c r="BX78" s="270">
        <v>4108891</v>
      </c>
      <c r="BY78" s="270">
        <v>4108891</v>
      </c>
      <c r="BZ78" s="270">
        <v>179296</v>
      </c>
      <c r="CA78" s="270">
        <v>73671</v>
      </c>
      <c r="CB78" s="270">
        <v>252967</v>
      </c>
      <c r="CC78" s="270">
        <v>0</v>
      </c>
      <c r="CD78" s="270">
        <v>0</v>
      </c>
      <c r="CE78" s="270">
        <v>0</v>
      </c>
      <c r="CF78" s="270">
        <v>177956</v>
      </c>
      <c r="CG78" s="272">
        <v>2.0584100000000001E-2</v>
      </c>
      <c r="CH78" s="270">
        <v>1941667</v>
      </c>
      <c r="CI78" s="270">
        <v>961161</v>
      </c>
      <c r="CJ78" s="270">
        <v>2902828</v>
      </c>
      <c r="CK78" s="270">
        <v>282583</v>
      </c>
      <c r="CL78" s="270">
        <v>56258</v>
      </c>
      <c r="CM78" s="270">
        <v>74574</v>
      </c>
      <c r="CN78" s="270">
        <v>413415</v>
      </c>
      <c r="CO78" s="270">
        <v>937535</v>
      </c>
      <c r="CP78" s="270">
        <v>4253778</v>
      </c>
      <c r="CQ78" s="279">
        <v>93448</v>
      </c>
      <c r="CR78" s="270">
        <v>0</v>
      </c>
      <c r="CS78" s="270">
        <v>0</v>
      </c>
      <c r="CT78" s="270">
        <v>0</v>
      </c>
      <c r="CU78" s="270">
        <v>0</v>
      </c>
      <c r="CV78" s="270">
        <v>0</v>
      </c>
      <c r="CW78" s="270">
        <v>0</v>
      </c>
      <c r="CX78" s="288">
        <v>256536</v>
      </c>
      <c r="CY78" s="44">
        <v>47872</v>
      </c>
      <c r="CZ78" s="44">
        <v>65735</v>
      </c>
      <c r="DA78" s="44">
        <v>113607</v>
      </c>
      <c r="DB78" s="44">
        <v>52575</v>
      </c>
      <c r="DC78" s="44">
        <v>21942</v>
      </c>
      <c r="DD78" s="44">
        <v>74517</v>
      </c>
      <c r="DE78" s="44">
        <v>10404</v>
      </c>
      <c r="DF78" s="291" t="s">
        <v>3403</v>
      </c>
      <c r="DG78" s="291" t="s">
        <v>3403</v>
      </c>
      <c r="DH78" s="44">
        <v>198528</v>
      </c>
      <c r="DI78" s="55" t="s">
        <v>3403</v>
      </c>
      <c r="DJ78" s="268">
        <v>198528</v>
      </c>
      <c r="DK78" s="268">
        <v>2844</v>
      </c>
      <c r="DL78" s="268">
        <v>276</v>
      </c>
      <c r="DM78" s="268">
        <v>10396</v>
      </c>
      <c r="DN78" s="268">
        <v>10273</v>
      </c>
      <c r="DO78" s="268">
        <v>56</v>
      </c>
      <c r="DP78" s="268">
        <v>9</v>
      </c>
      <c r="DQ78" s="268">
        <v>67</v>
      </c>
      <c r="DR78" s="268">
        <v>76</v>
      </c>
      <c r="DS78" s="268">
        <v>303</v>
      </c>
      <c r="DT78" s="268">
        <v>28215</v>
      </c>
      <c r="DU78" s="55" t="s">
        <v>3403</v>
      </c>
      <c r="DV78" s="55" t="s">
        <v>3403</v>
      </c>
      <c r="DW78" s="268">
        <v>2967</v>
      </c>
      <c r="DX78" s="268">
        <v>31182</v>
      </c>
      <c r="DY78" s="268">
        <v>1920</v>
      </c>
      <c r="DZ78" s="55" t="s">
        <v>3403</v>
      </c>
      <c r="EA78" s="55" t="s">
        <v>3403</v>
      </c>
      <c r="EB78" s="268">
        <v>119</v>
      </c>
      <c r="EC78" s="268">
        <v>2039</v>
      </c>
      <c r="ED78" s="268">
        <v>563</v>
      </c>
      <c r="EE78" s="55" t="s">
        <v>3403</v>
      </c>
      <c r="EF78" s="268">
        <v>0</v>
      </c>
      <c r="EG78" s="268">
        <v>563</v>
      </c>
      <c r="EH78" s="269">
        <v>4.2239699999999998E-2</v>
      </c>
      <c r="EI78" s="269">
        <v>1.0759000000000001E-3</v>
      </c>
      <c r="EJ78" s="269">
        <v>0.13287409999999999</v>
      </c>
      <c r="EK78" s="269">
        <v>0</v>
      </c>
      <c r="EL78" s="269">
        <v>0.1215502</v>
      </c>
      <c r="EM78" s="269">
        <v>2.9629999999999999E-4</v>
      </c>
      <c r="EN78" s="269">
        <v>0.77387969999999995</v>
      </c>
      <c r="EO78" s="269">
        <v>4.8472700000000001E-2</v>
      </c>
      <c r="EP78" s="269">
        <v>0.445741</v>
      </c>
      <c r="EQ78" s="268">
        <v>0</v>
      </c>
      <c r="ER78" s="281">
        <v>917185</v>
      </c>
      <c r="ES78" s="281">
        <v>408827</v>
      </c>
      <c r="ET78" s="268">
        <v>202709</v>
      </c>
      <c r="EU78" s="268">
        <v>76800</v>
      </c>
      <c r="EV78" s="268">
        <v>279509</v>
      </c>
      <c r="EW78" s="268">
        <v>28074</v>
      </c>
      <c r="EX78" s="55" t="s">
        <v>3403</v>
      </c>
      <c r="EY78" s="268">
        <v>28074</v>
      </c>
      <c r="EZ78" s="268">
        <v>318204</v>
      </c>
      <c r="FA78" s="268">
        <v>62549</v>
      </c>
      <c r="FB78" s="268">
        <v>380753</v>
      </c>
      <c r="FC78" s="268">
        <v>688336</v>
      </c>
      <c r="FD78" s="271">
        <v>856685</v>
      </c>
      <c r="FE78" s="268">
        <v>4016</v>
      </c>
      <c r="FF78" s="55" t="s">
        <v>3403</v>
      </c>
      <c r="FG78" s="268">
        <v>692352</v>
      </c>
      <c r="FH78" s="281">
        <v>47051</v>
      </c>
      <c r="FI78" s="281">
        <v>144382</v>
      </c>
      <c r="FJ78" s="55" t="s">
        <v>3403</v>
      </c>
      <c r="FK78" s="268">
        <v>191433</v>
      </c>
      <c r="FL78" s="268">
        <v>365</v>
      </c>
      <c r="FM78" s="268">
        <v>29040</v>
      </c>
      <c r="FN78" s="268">
        <v>29405</v>
      </c>
      <c r="FO78" s="268">
        <v>746</v>
      </c>
      <c r="FP78" s="268">
        <v>228</v>
      </c>
      <c r="FQ78" s="268">
        <v>974</v>
      </c>
      <c r="FR78" s="268">
        <v>2636</v>
      </c>
      <c r="FS78" s="268">
        <v>33015</v>
      </c>
      <c r="FT78" s="268">
        <v>48025</v>
      </c>
      <c r="FU78" s="268">
        <v>334239</v>
      </c>
      <c r="FV78" s="268">
        <v>582946</v>
      </c>
      <c r="FW78" s="268">
        <v>0</v>
      </c>
      <c r="FX78" s="268">
        <v>0</v>
      </c>
      <c r="FY78" s="55" t="s">
        <v>3403</v>
      </c>
      <c r="FZ78" s="55" t="s">
        <v>3403</v>
      </c>
      <c r="GA78" s="268">
        <v>45602</v>
      </c>
      <c r="GB78" s="268">
        <v>20244</v>
      </c>
      <c r="GC78" s="268">
        <v>65846</v>
      </c>
      <c r="GD78" s="268">
        <v>541771</v>
      </c>
      <c r="GE78" s="268">
        <v>1</v>
      </c>
      <c r="GF78" s="268">
        <v>0.84723999999999999</v>
      </c>
      <c r="GG78" s="268">
        <v>0.13374</v>
      </c>
      <c r="GH78" s="268">
        <v>18.147449999999999</v>
      </c>
      <c r="GI78" s="268">
        <v>21.987469999999998</v>
      </c>
      <c r="GJ78" s="268">
        <v>9.3398900000000005</v>
      </c>
      <c r="GK78" s="268">
        <v>1357</v>
      </c>
      <c r="GL78" s="268">
        <v>23699</v>
      </c>
      <c r="GM78" s="268">
        <v>13</v>
      </c>
      <c r="GN78" s="268">
        <v>1163</v>
      </c>
      <c r="GO78" s="268">
        <v>343</v>
      </c>
      <c r="GP78" s="268">
        <v>13</v>
      </c>
      <c r="GQ78" s="268">
        <v>958</v>
      </c>
      <c r="GR78" s="55" t="s">
        <v>3403</v>
      </c>
      <c r="GS78" s="268">
        <v>56</v>
      </c>
      <c r="GT78" s="55" t="s">
        <v>3403</v>
      </c>
      <c r="GU78" s="268">
        <v>1370</v>
      </c>
      <c r="GV78" s="268">
        <v>2162</v>
      </c>
      <c r="GW78" s="268">
        <v>1163</v>
      </c>
      <c r="GX78" s="268">
        <v>3325</v>
      </c>
      <c r="GY78" s="268">
        <v>473</v>
      </c>
      <c r="GZ78" s="55" t="s">
        <v>3403</v>
      </c>
      <c r="HA78" s="268">
        <v>473</v>
      </c>
      <c r="HB78" s="268">
        <v>21064</v>
      </c>
      <c r="HC78" s="55" t="s">
        <v>3403</v>
      </c>
      <c r="HD78" s="268">
        <v>21064</v>
      </c>
      <c r="HE78" s="268">
        <v>24862</v>
      </c>
      <c r="HF78" s="55" t="s">
        <v>3403</v>
      </c>
      <c r="HG78" s="55" t="s">
        <v>3403</v>
      </c>
      <c r="HH78" s="55" t="s">
        <v>3403</v>
      </c>
      <c r="HI78" s="55" t="s">
        <v>3403</v>
      </c>
      <c r="HJ78" s="55" t="s">
        <v>5026</v>
      </c>
      <c r="HK78" s="55" t="s">
        <v>5026</v>
      </c>
      <c r="HL78" s="268">
        <v>86460</v>
      </c>
      <c r="HM78" s="268">
        <v>1</v>
      </c>
      <c r="HN78" s="55" t="s">
        <v>3403</v>
      </c>
      <c r="HO78" s="268">
        <v>958</v>
      </c>
      <c r="HP78" s="268">
        <v>356</v>
      </c>
      <c r="HQ78" s="55" t="s">
        <v>3403</v>
      </c>
      <c r="HR78" s="55" t="s">
        <v>3403</v>
      </c>
      <c r="HS78" s="55" t="s">
        <v>3403</v>
      </c>
      <c r="HT78" s="55" t="s">
        <v>3403</v>
      </c>
      <c r="HU78" s="268">
        <v>65</v>
      </c>
      <c r="HV78" s="268">
        <v>90</v>
      </c>
      <c r="HW78" s="268">
        <v>92792</v>
      </c>
      <c r="HX78" s="268">
        <v>1</v>
      </c>
      <c r="HY78" s="268">
        <v>391328</v>
      </c>
      <c r="HZ78" s="55" t="s">
        <v>3403</v>
      </c>
      <c r="IA78" s="55" t="s">
        <v>2121</v>
      </c>
      <c r="IB78" s="55" t="s">
        <v>2271</v>
      </c>
      <c r="IC78" s="55" t="s">
        <v>2375</v>
      </c>
      <c r="ID78" s="55" t="s">
        <v>3674</v>
      </c>
      <c r="IE78" s="55" t="s">
        <v>4973</v>
      </c>
      <c r="IF78" s="55" t="s">
        <v>2271</v>
      </c>
      <c r="IG78" s="55" t="s">
        <v>2375</v>
      </c>
      <c r="IH78" s="55" t="s">
        <v>3674</v>
      </c>
      <c r="II78" s="55" t="s">
        <v>4973</v>
      </c>
      <c r="IJ78" s="55" t="s">
        <v>2194</v>
      </c>
      <c r="IK78" s="55" t="s">
        <v>4974</v>
      </c>
      <c r="IL78" s="55" t="s">
        <v>4975</v>
      </c>
      <c r="IM78" s="55" t="s">
        <v>3675</v>
      </c>
      <c r="IN78" s="55" t="s">
        <v>4972</v>
      </c>
      <c r="IO78" s="268">
        <v>66148</v>
      </c>
      <c r="IP78" s="268">
        <v>45.1</v>
      </c>
      <c r="IQ78" s="55" t="s">
        <v>4976</v>
      </c>
      <c r="IR78" s="268">
        <v>9823</v>
      </c>
      <c r="IS78" s="268">
        <v>208</v>
      </c>
      <c r="IT78" s="55" t="s">
        <v>2134</v>
      </c>
      <c r="IU78" s="55" t="s">
        <v>374</v>
      </c>
      <c r="IV78" s="55" t="s">
        <v>2119</v>
      </c>
      <c r="IW78" s="55" t="s">
        <v>411</v>
      </c>
      <c r="IX78" s="268">
        <v>0</v>
      </c>
      <c r="IY78" s="55" t="s">
        <v>414</v>
      </c>
      <c r="IZ78" s="55" t="s">
        <v>2311</v>
      </c>
      <c r="JA78" s="55" t="s">
        <v>2328</v>
      </c>
      <c r="JB78" s="55" t="s">
        <v>503</v>
      </c>
      <c r="JC78" s="270">
        <v>4.6378599999999999</v>
      </c>
      <c r="JD78" s="270">
        <v>3.16493</v>
      </c>
      <c r="JE78" s="270">
        <v>0.45073999999999997</v>
      </c>
      <c r="JF78" s="270">
        <v>64.601920000000007</v>
      </c>
      <c r="JG78" s="270">
        <v>44.08511</v>
      </c>
      <c r="JH78" s="270">
        <v>6.2785099999999998</v>
      </c>
      <c r="JI78" s="270">
        <v>7.8516199999999996</v>
      </c>
      <c r="JJ78" s="270">
        <v>5.3580399999999999</v>
      </c>
      <c r="JK78" s="270">
        <v>0.76307999999999998</v>
      </c>
      <c r="JL78" s="270">
        <v>49.199379999999998</v>
      </c>
      <c r="JM78" s="270">
        <v>33.57423</v>
      </c>
      <c r="JN78" s="270">
        <v>4.7815799999999999</v>
      </c>
      <c r="JO78" s="270">
        <v>171.09557000000001</v>
      </c>
      <c r="JP78" s="270">
        <v>116.75762</v>
      </c>
      <c r="JQ78" s="270">
        <v>16.62839</v>
      </c>
      <c r="JR78" s="270">
        <v>10.40484</v>
      </c>
      <c r="JS78" s="270">
        <v>7.1003800000000004</v>
      </c>
      <c r="JT78" s="270">
        <v>1.01122</v>
      </c>
      <c r="JU78" s="268">
        <v>4.4117499999999996</v>
      </c>
      <c r="JV78" s="268">
        <v>2.6059700000000001</v>
      </c>
      <c r="JW78" s="268">
        <v>0</v>
      </c>
      <c r="JX78" s="268">
        <v>0</v>
      </c>
      <c r="JY78" s="268">
        <v>0.41588000000000003</v>
      </c>
      <c r="JZ78" s="268">
        <v>1.9664999999999999</v>
      </c>
      <c r="KA78" s="268">
        <v>0.31673000000000001</v>
      </c>
      <c r="KB78" s="268">
        <v>0.11959</v>
      </c>
      <c r="KC78" s="268">
        <v>0</v>
      </c>
      <c r="KD78" s="268">
        <v>0</v>
      </c>
      <c r="KE78" s="268">
        <v>0.44634000000000001</v>
      </c>
      <c r="KF78" s="268">
        <v>1.5990000000000001E-2</v>
      </c>
      <c r="KG78" s="268">
        <v>0.10131999999999999</v>
      </c>
      <c r="KH78" s="268">
        <v>1917</v>
      </c>
      <c r="KI78" s="268">
        <v>12351</v>
      </c>
      <c r="KJ78" s="268">
        <v>9606</v>
      </c>
      <c r="KK78" s="268">
        <v>12012</v>
      </c>
      <c r="KL78" s="268">
        <v>77395</v>
      </c>
      <c r="KM78" s="268">
        <v>60196</v>
      </c>
      <c r="KN78" s="268">
        <v>101909</v>
      </c>
      <c r="KO78" s="268">
        <v>131026</v>
      </c>
      <c r="KP78" s="268">
        <v>3.5752700000000002</v>
      </c>
      <c r="KQ78" s="268">
        <v>20336</v>
      </c>
      <c r="KR78" s="268">
        <v>9.7772600000000001</v>
      </c>
      <c r="KS78" s="270">
        <v>1.2168000000000001</v>
      </c>
      <c r="KT78" s="270">
        <v>19.76417</v>
      </c>
      <c r="KU78" s="270">
        <v>0</v>
      </c>
      <c r="KV78" s="270">
        <v>0.85599000000000003</v>
      </c>
      <c r="KW78" s="270">
        <v>21.836950000000002</v>
      </c>
      <c r="KX78" s="270">
        <v>13.96289</v>
      </c>
      <c r="KY78" s="268">
        <v>1.2339599999999999</v>
      </c>
      <c r="KZ78" s="268">
        <v>0</v>
      </c>
      <c r="LA78" s="268">
        <v>1.33E-3</v>
      </c>
      <c r="LB78" s="268">
        <v>0.14999000000000001</v>
      </c>
      <c r="LC78" s="268">
        <v>3.6999999999999999E-4</v>
      </c>
      <c r="LD78" s="268">
        <v>0.10631</v>
      </c>
      <c r="LE78" s="268">
        <v>0.68493000000000004</v>
      </c>
      <c r="LF78" s="268">
        <v>4.1916000000000002</v>
      </c>
      <c r="LG78" s="268">
        <v>0.95494000000000001</v>
      </c>
      <c r="LH78" s="268">
        <v>0.17363999999999999</v>
      </c>
      <c r="LI78" s="268">
        <v>473</v>
      </c>
      <c r="LJ78" s="268">
        <v>1.15421</v>
      </c>
      <c r="LK78" s="270">
        <v>4.5096299999999996</v>
      </c>
      <c r="LL78" s="268">
        <v>188</v>
      </c>
      <c r="LM78" s="268">
        <v>164</v>
      </c>
      <c r="LN78" s="270">
        <v>20.461089999999999</v>
      </c>
      <c r="LO78" s="270">
        <v>1.9885699999999999</v>
      </c>
      <c r="LP78" s="270">
        <v>1.3592500000000001</v>
      </c>
      <c r="LQ78" s="268">
        <v>0.21693999999999999</v>
      </c>
      <c r="LR78" s="268">
        <v>3.3669999999999999E-2</v>
      </c>
      <c r="LS78" s="268">
        <v>0.54825000000000002</v>
      </c>
      <c r="LT78" s="55" t="s">
        <v>3403</v>
      </c>
      <c r="LU78" s="55" t="s">
        <v>3403</v>
      </c>
      <c r="LV78" s="268">
        <v>1.6929399999999999</v>
      </c>
      <c r="LW78" s="268">
        <v>17638</v>
      </c>
      <c r="LX78" s="268">
        <v>55.153309999999998</v>
      </c>
      <c r="LY78" s="268">
        <v>10418</v>
      </c>
      <c r="LZ78" s="268">
        <v>8.8017900000000004</v>
      </c>
      <c r="MA78" s="268">
        <v>93.371170000000006</v>
      </c>
      <c r="MB78" s="268">
        <v>0.15959000000000001</v>
      </c>
      <c r="MC78" s="268">
        <v>1662</v>
      </c>
      <c r="MD78" s="268">
        <v>0.2797</v>
      </c>
      <c r="ME78" s="270">
        <v>0.76307999999999998</v>
      </c>
      <c r="MF78" s="268">
        <v>0.47350999999999999</v>
      </c>
      <c r="MG78" s="268">
        <v>4.7249600000000003</v>
      </c>
      <c r="MH78" s="268">
        <v>13.92924</v>
      </c>
      <c r="MI78" s="270">
        <v>7.8516199999999996</v>
      </c>
      <c r="MJ78" s="268">
        <v>47.225960000000001</v>
      </c>
      <c r="MK78" s="270">
        <v>64364</v>
      </c>
      <c r="ML78" s="270">
        <v>43052</v>
      </c>
      <c r="MM78" s="268">
        <v>4.9169999999999998E-2</v>
      </c>
      <c r="MN78" s="268">
        <v>0.52163000000000004</v>
      </c>
      <c r="MO78" s="268">
        <v>8.3250000000000005E-2</v>
      </c>
      <c r="MP78" s="268">
        <v>7.6299999999999996E-3</v>
      </c>
      <c r="MQ78" s="268">
        <v>8.0960000000000004E-2</v>
      </c>
      <c r="MR78" s="268">
        <v>1.2919999999999999E-2</v>
      </c>
      <c r="MS78" s="269">
        <v>0.77777779999999996</v>
      </c>
      <c r="MT78" s="269">
        <v>0.1995565</v>
      </c>
      <c r="MU78" s="269">
        <v>0.80044349999999997</v>
      </c>
      <c r="MV78" s="269">
        <v>0.33111190000000001</v>
      </c>
      <c r="MW78" s="269">
        <v>0.66888809999999999</v>
      </c>
      <c r="MX78" s="269">
        <v>9.7187700000000002E-2</v>
      </c>
      <c r="MY78" s="269">
        <v>1.32254E-2</v>
      </c>
      <c r="MZ78" s="269">
        <v>0.22595470000000001</v>
      </c>
      <c r="NA78" s="269">
        <v>1.75312E-2</v>
      </c>
      <c r="NB78" s="269">
        <v>0.2204005</v>
      </c>
      <c r="NC78" s="269">
        <v>6.6431100000000007E-2</v>
      </c>
      <c r="ND78" s="269">
        <v>0.4564571</v>
      </c>
      <c r="NE78" s="269">
        <v>0.68241169999999995</v>
      </c>
      <c r="NF78" s="269">
        <v>0</v>
      </c>
      <c r="NG78" s="269">
        <v>0.90507919999999997</v>
      </c>
      <c r="NH78" s="269">
        <v>3.9198999999999998E-2</v>
      </c>
      <c r="NI78" s="269">
        <v>5.5721899999999998E-2</v>
      </c>
      <c r="NJ78" s="270">
        <v>21311</v>
      </c>
      <c r="NK78" s="268">
        <v>8.2278500000000001</v>
      </c>
      <c r="NL78" s="268">
        <v>23099</v>
      </c>
      <c r="NM78" s="268">
        <v>29699</v>
      </c>
      <c r="NN78" s="268">
        <v>4609</v>
      </c>
      <c r="NO78" s="269">
        <v>0.68353350000000002</v>
      </c>
      <c r="NP78" s="269">
        <v>0.13608120000000001</v>
      </c>
      <c r="NQ78" s="269">
        <v>0.1803853</v>
      </c>
      <c r="NR78" s="268">
        <v>0.47237000000000001</v>
      </c>
      <c r="NS78" s="268">
        <v>0.95425000000000004</v>
      </c>
      <c r="NT78" s="268">
        <v>0.31596000000000002</v>
      </c>
      <c r="NU78" s="268">
        <v>16</v>
      </c>
      <c r="NV78" s="268">
        <v>3.2457199999999999</v>
      </c>
      <c r="NW78" s="268">
        <v>12</v>
      </c>
      <c r="NX78" s="268">
        <v>2.2185600000000001</v>
      </c>
      <c r="NY78" s="268">
        <v>0.21562000000000001</v>
      </c>
      <c r="NZ78" s="268">
        <v>0.20202999999999999</v>
      </c>
    </row>
    <row r="79" spans="1:390" ht="15" x14ac:dyDescent="0.25">
      <c r="A79" s="3" t="s">
        <v>2868</v>
      </c>
      <c r="B79" s="55" t="s">
        <v>4743</v>
      </c>
      <c r="C79" s="55" t="s">
        <v>4524</v>
      </c>
      <c r="D79" s="55" t="s">
        <v>4525</v>
      </c>
      <c r="E79" s="55" t="s">
        <v>3414</v>
      </c>
      <c r="F79" s="55" t="s">
        <v>4524</v>
      </c>
      <c r="G79" s="55" t="s">
        <v>2007</v>
      </c>
      <c r="H79" s="55" t="s">
        <v>449</v>
      </c>
      <c r="I79" s="55" t="s">
        <v>416</v>
      </c>
      <c r="J79" s="55" t="s">
        <v>495</v>
      </c>
      <c r="K79" s="55" t="s">
        <v>501</v>
      </c>
      <c r="L79" s="55" t="s">
        <v>4527</v>
      </c>
      <c r="M79" s="55" t="s">
        <v>505</v>
      </c>
      <c r="N79" s="55" t="s">
        <v>2303</v>
      </c>
      <c r="O79" s="268">
        <v>45541</v>
      </c>
      <c r="P79" s="55" t="s">
        <v>503</v>
      </c>
      <c r="Q79" s="268">
        <v>497</v>
      </c>
      <c r="R79" s="268">
        <v>33</v>
      </c>
      <c r="S79" s="268">
        <v>804</v>
      </c>
      <c r="T79" s="268">
        <v>12088</v>
      </c>
      <c r="U79" s="268">
        <v>125</v>
      </c>
      <c r="V79" s="268">
        <v>4</v>
      </c>
      <c r="W79" s="268">
        <v>71</v>
      </c>
      <c r="X79" s="268">
        <v>2449</v>
      </c>
      <c r="Y79" s="55" t="s">
        <v>2234</v>
      </c>
      <c r="Z79" s="55" t="s">
        <v>2170</v>
      </c>
      <c r="AA79" s="55" t="s">
        <v>3542</v>
      </c>
      <c r="AB79" s="55" t="s">
        <v>3543</v>
      </c>
      <c r="AC79" s="55" t="s">
        <v>2234</v>
      </c>
      <c r="AD79" s="55" t="s">
        <v>2170</v>
      </c>
      <c r="AE79" s="55" t="s">
        <v>3542</v>
      </c>
      <c r="AF79" s="55" t="s">
        <v>3543</v>
      </c>
      <c r="AG79" s="55" t="s">
        <v>1700</v>
      </c>
      <c r="AH79" s="268">
        <v>1</v>
      </c>
      <c r="AI79" s="55" t="s">
        <v>2135</v>
      </c>
      <c r="AJ79" s="55" t="s">
        <v>2166</v>
      </c>
      <c r="AK79" s="55" t="s">
        <v>2411</v>
      </c>
      <c r="AL79" s="55" t="s">
        <v>2484</v>
      </c>
      <c r="AM79" s="55" t="s">
        <v>2561</v>
      </c>
      <c r="AN79" s="55" t="s">
        <v>2634</v>
      </c>
      <c r="AO79" s="55" t="s">
        <v>2411</v>
      </c>
      <c r="AP79" s="55" t="s">
        <v>2694</v>
      </c>
      <c r="AQ79" s="55" t="s">
        <v>2484</v>
      </c>
      <c r="AR79" s="55" t="s">
        <v>2561</v>
      </c>
      <c r="AS79" s="55" t="s">
        <v>2634</v>
      </c>
      <c r="AT79" s="55" t="s">
        <v>1487</v>
      </c>
      <c r="AU79" s="55" t="s">
        <v>4529</v>
      </c>
      <c r="AV79" s="55" t="s">
        <v>4529</v>
      </c>
      <c r="AW79" s="55" t="s">
        <v>4529</v>
      </c>
      <c r="AX79" s="55" t="s">
        <v>4530</v>
      </c>
      <c r="AY79" s="55" t="s">
        <v>4531</v>
      </c>
      <c r="AZ79" s="55" t="s">
        <v>554</v>
      </c>
      <c r="BA79" s="55" t="s">
        <v>554</v>
      </c>
      <c r="BB79" s="268">
        <v>1</v>
      </c>
      <c r="BC79" s="268">
        <v>0</v>
      </c>
      <c r="BD79" s="268">
        <v>0</v>
      </c>
      <c r="BE79" s="268">
        <v>0</v>
      </c>
      <c r="BF79" s="268">
        <v>1</v>
      </c>
      <c r="BG79" s="55" t="s">
        <v>3403</v>
      </c>
      <c r="BH79" s="268">
        <v>2500</v>
      </c>
      <c r="BI79" s="268">
        <v>3</v>
      </c>
      <c r="BJ79" s="268">
        <v>0</v>
      </c>
      <c r="BK79" s="268">
        <v>3</v>
      </c>
      <c r="BL79" s="268">
        <v>13.25</v>
      </c>
      <c r="BM79" s="268">
        <v>16.25</v>
      </c>
      <c r="BN79" s="269">
        <v>0.18461540000000001</v>
      </c>
      <c r="BO79" s="270">
        <v>65292</v>
      </c>
      <c r="BP79" s="55" t="s">
        <v>3544</v>
      </c>
      <c r="BQ79" s="55" t="s">
        <v>3412</v>
      </c>
      <c r="BR79" s="270">
        <v>36696</v>
      </c>
      <c r="BS79" s="270">
        <v>7.4</v>
      </c>
      <c r="BT79" s="55" t="s">
        <v>3403</v>
      </c>
      <c r="BU79" s="55" t="s">
        <v>3403</v>
      </c>
      <c r="BV79" s="270">
        <v>972268</v>
      </c>
      <c r="BW79" s="270">
        <v>187315</v>
      </c>
      <c r="BX79" s="270">
        <v>561945</v>
      </c>
      <c r="BY79" s="270">
        <v>749260</v>
      </c>
      <c r="BZ79" s="270">
        <v>103864</v>
      </c>
      <c r="CA79" s="270">
        <v>0</v>
      </c>
      <c r="CB79" s="270">
        <v>103864</v>
      </c>
      <c r="CC79" s="270">
        <v>48873</v>
      </c>
      <c r="CD79" s="270">
        <v>0</v>
      </c>
      <c r="CE79" s="270">
        <v>48873</v>
      </c>
      <c r="CF79" s="270">
        <v>70271</v>
      </c>
      <c r="CG79" s="272">
        <v>0</v>
      </c>
      <c r="CH79" s="270">
        <v>448435</v>
      </c>
      <c r="CI79" s="270">
        <v>161153</v>
      </c>
      <c r="CJ79" s="270">
        <v>609588</v>
      </c>
      <c r="CK79" s="270">
        <v>86906</v>
      </c>
      <c r="CL79" s="270">
        <v>13277</v>
      </c>
      <c r="CM79" s="270">
        <v>16821</v>
      </c>
      <c r="CN79" s="270">
        <v>117004</v>
      </c>
      <c r="CO79" s="270">
        <v>333299</v>
      </c>
      <c r="CP79" s="270">
        <v>1059891</v>
      </c>
      <c r="CQ79" s="279">
        <v>0</v>
      </c>
      <c r="CR79" s="270">
        <v>0</v>
      </c>
      <c r="CS79" s="270">
        <v>0</v>
      </c>
      <c r="CT79" s="270">
        <v>0</v>
      </c>
      <c r="CU79" s="270">
        <v>0</v>
      </c>
      <c r="CV79" s="270">
        <v>0</v>
      </c>
      <c r="CW79" s="270">
        <v>0</v>
      </c>
      <c r="CX79" s="288">
        <v>144236</v>
      </c>
      <c r="CY79" s="44">
        <v>24991</v>
      </c>
      <c r="CZ79" s="44">
        <v>37166</v>
      </c>
      <c r="DA79" s="44">
        <v>62157</v>
      </c>
      <c r="DB79" s="44">
        <v>17374</v>
      </c>
      <c r="DC79" s="44">
        <v>15562</v>
      </c>
      <c r="DD79" s="44">
        <v>32936</v>
      </c>
      <c r="DE79" s="44">
        <v>4558</v>
      </c>
      <c r="DF79" s="44">
        <v>51</v>
      </c>
      <c r="DG79" s="44">
        <v>4609</v>
      </c>
      <c r="DH79" s="44">
        <v>99702</v>
      </c>
      <c r="DI79" s="55" t="s">
        <v>3403</v>
      </c>
      <c r="DJ79" s="268">
        <v>99702</v>
      </c>
      <c r="DK79" s="268">
        <v>0</v>
      </c>
      <c r="DL79" s="268">
        <v>102</v>
      </c>
      <c r="DM79" s="268">
        <v>2410</v>
      </c>
      <c r="DN79" s="268">
        <v>1535</v>
      </c>
      <c r="DO79" s="268">
        <v>750</v>
      </c>
      <c r="DP79" s="268">
        <v>6</v>
      </c>
      <c r="DQ79" s="268">
        <v>67</v>
      </c>
      <c r="DR79" s="268">
        <v>73</v>
      </c>
      <c r="DS79" s="268">
        <v>0</v>
      </c>
      <c r="DT79" s="268">
        <v>28215</v>
      </c>
      <c r="DU79" s="268">
        <v>8731</v>
      </c>
      <c r="DV79" s="55" t="s">
        <v>3403</v>
      </c>
      <c r="DW79" s="268">
        <v>0</v>
      </c>
      <c r="DX79" s="268">
        <v>36946</v>
      </c>
      <c r="DY79" s="268">
        <v>1920</v>
      </c>
      <c r="DZ79" s="268">
        <v>235</v>
      </c>
      <c r="EA79" s="55" t="s">
        <v>3403</v>
      </c>
      <c r="EB79" s="268">
        <v>0</v>
      </c>
      <c r="EC79" s="268">
        <v>2155</v>
      </c>
      <c r="ED79" s="268">
        <v>563</v>
      </c>
      <c r="EE79" s="55" t="s">
        <v>3403</v>
      </c>
      <c r="EF79" s="268">
        <v>0</v>
      </c>
      <c r="EG79" s="268">
        <v>563</v>
      </c>
      <c r="EH79" s="269">
        <v>1.4545600000000001E-2</v>
      </c>
      <c r="EI79" s="269">
        <v>7.0719999999999995E-4</v>
      </c>
      <c r="EJ79" s="269">
        <v>0.27499380000000001</v>
      </c>
      <c r="EK79" s="269">
        <v>0</v>
      </c>
      <c r="EL79" s="269">
        <v>0.25614959999999998</v>
      </c>
      <c r="EM79" s="269">
        <v>5.061E-4</v>
      </c>
      <c r="EN79" s="269">
        <v>0.69124209999999997</v>
      </c>
      <c r="EO79" s="269">
        <v>3.1649499999999997E-2</v>
      </c>
      <c r="EP79" s="269">
        <v>0.43393789999999999</v>
      </c>
      <c r="EQ79" s="268">
        <v>5</v>
      </c>
      <c r="ER79" s="281">
        <v>130279</v>
      </c>
      <c r="ES79" s="281">
        <v>56533</v>
      </c>
      <c r="ET79" s="268">
        <v>40588</v>
      </c>
      <c r="EU79" s="268">
        <v>17379</v>
      </c>
      <c r="EV79" s="268">
        <v>57967</v>
      </c>
      <c r="EW79" s="268">
        <v>9928</v>
      </c>
      <c r="EX79" s="55" t="s">
        <v>3403</v>
      </c>
      <c r="EY79" s="268">
        <v>9928</v>
      </c>
      <c r="EZ79" s="268">
        <v>40636</v>
      </c>
      <c r="FA79" s="268">
        <v>5969</v>
      </c>
      <c r="FB79" s="268">
        <v>46605</v>
      </c>
      <c r="FC79" s="268">
        <v>114500</v>
      </c>
      <c r="FD79" s="271">
        <v>118805</v>
      </c>
      <c r="FE79" s="268">
        <v>1618</v>
      </c>
      <c r="FF79" s="55" t="s">
        <v>3403</v>
      </c>
      <c r="FG79" s="268">
        <v>116118</v>
      </c>
      <c r="FH79" s="281">
        <v>6256</v>
      </c>
      <c r="FI79" s="281">
        <v>6354</v>
      </c>
      <c r="FJ79" s="55" t="s">
        <v>3403</v>
      </c>
      <c r="FK79" s="268">
        <v>12610</v>
      </c>
      <c r="FL79" s="268">
        <v>60</v>
      </c>
      <c r="FM79" s="268">
        <v>558</v>
      </c>
      <c r="FN79" s="268">
        <v>618</v>
      </c>
      <c r="FO79" s="268">
        <v>5</v>
      </c>
      <c r="FP79" s="268">
        <v>0</v>
      </c>
      <c r="FQ79" s="268">
        <v>5</v>
      </c>
      <c r="FR79" s="268">
        <v>0</v>
      </c>
      <c r="FS79" s="268">
        <v>623</v>
      </c>
      <c r="FT79" s="268">
        <v>6261</v>
      </c>
      <c r="FU79" s="268">
        <v>130279</v>
      </c>
      <c r="FV79" s="55" t="s">
        <v>3403</v>
      </c>
      <c r="FW79" s="55" t="s">
        <v>3403</v>
      </c>
      <c r="FX79" s="55" t="s">
        <v>3403</v>
      </c>
      <c r="FY79" s="268">
        <v>928</v>
      </c>
      <c r="FZ79" s="268">
        <v>1</v>
      </c>
      <c r="GA79" s="268">
        <v>22088</v>
      </c>
      <c r="GB79" s="268">
        <v>3785</v>
      </c>
      <c r="GC79" s="268">
        <v>25873</v>
      </c>
      <c r="GD79" s="268">
        <v>169348</v>
      </c>
      <c r="GE79" s="268">
        <v>1</v>
      </c>
      <c r="GF79" s="268">
        <v>0.83577000000000001</v>
      </c>
      <c r="GG79" s="268">
        <v>0.14277999999999999</v>
      </c>
      <c r="GH79" s="268">
        <v>17.344909999999999</v>
      </c>
      <c r="GI79" s="268">
        <v>32.0989</v>
      </c>
      <c r="GJ79" s="268">
        <v>4.86829</v>
      </c>
      <c r="GK79" s="268">
        <v>383</v>
      </c>
      <c r="GL79" s="268">
        <v>5790</v>
      </c>
      <c r="GM79" s="268">
        <v>20</v>
      </c>
      <c r="GN79" s="268">
        <v>1200</v>
      </c>
      <c r="GO79" s="268">
        <v>193</v>
      </c>
      <c r="GP79" s="268">
        <v>12</v>
      </c>
      <c r="GQ79" s="268">
        <v>174</v>
      </c>
      <c r="GR79" s="268">
        <v>8</v>
      </c>
      <c r="GS79" s="268">
        <v>16</v>
      </c>
      <c r="GT79" s="268">
        <v>0</v>
      </c>
      <c r="GU79" s="268">
        <v>403</v>
      </c>
      <c r="GV79" s="268">
        <v>825</v>
      </c>
      <c r="GW79" s="268">
        <v>173</v>
      </c>
      <c r="GX79" s="268">
        <v>998</v>
      </c>
      <c r="GY79" s="268">
        <v>150</v>
      </c>
      <c r="GZ79" s="268">
        <v>0</v>
      </c>
      <c r="HA79" s="268">
        <v>150</v>
      </c>
      <c r="HB79" s="268">
        <v>4815</v>
      </c>
      <c r="HC79" s="268">
        <v>1027</v>
      </c>
      <c r="HD79" s="268">
        <v>5842</v>
      </c>
      <c r="HE79" s="268">
        <v>6990</v>
      </c>
      <c r="HF79" s="55" t="s">
        <v>3403</v>
      </c>
      <c r="HG79" s="55" t="s">
        <v>3403</v>
      </c>
      <c r="HH79" s="55" t="s">
        <v>3403</v>
      </c>
      <c r="HI79" s="55" t="s">
        <v>3403</v>
      </c>
      <c r="HJ79" s="55" t="s">
        <v>5026</v>
      </c>
      <c r="HK79" s="55" t="s">
        <v>5026</v>
      </c>
      <c r="HL79" s="268">
        <v>34976</v>
      </c>
      <c r="HM79" s="268">
        <v>2</v>
      </c>
      <c r="HN79" s="268">
        <v>16</v>
      </c>
      <c r="HO79" s="268">
        <v>182</v>
      </c>
      <c r="HP79" s="268">
        <v>205</v>
      </c>
      <c r="HQ79" s="268">
        <v>130</v>
      </c>
      <c r="HR79" s="268">
        <v>4761</v>
      </c>
      <c r="HS79" s="268">
        <v>44</v>
      </c>
      <c r="HT79" s="268">
        <v>53</v>
      </c>
      <c r="HU79" s="268">
        <v>21</v>
      </c>
      <c r="HV79" s="268">
        <v>54</v>
      </c>
      <c r="HW79" s="268">
        <v>45505</v>
      </c>
      <c r="HX79" s="268">
        <v>1</v>
      </c>
      <c r="HY79" s="55" t="s">
        <v>3403</v>
      </c>
      <c r="HZ79" s="55" t="s">
        <v>3403</v>
      </c>
      <c r="IA79" s="55" t="s">
        <v>2009</v>
      </c>
      <c r="IB79" s="55" t="s">
        <v>2234</v>
      </c>
      <c r="IC79" s="55" t="s">
        <v>2170</v>
      </c>
      <c r="ID79" s="55" t="s">
        <v>3542</v>
      </c>
      <c r="IE79" s="55" t="s">
        <v>3543</v>
      </c>
      <c r="IF79" s="55" t="s">
        <v>2234</v>
      </c>
      <c r="IG79" s="55" t="s">
        <v>2170</v>
      </c>
      <c r="IH79" s="55" t="s">
        <v>3542</v>
      </c>
      <c r="II79" s="55" t="s">
        <v>3543</v>
      </c>
      <c r="IJ79" s="55" t="s">
        <v>2166</v>
      </c>
      <c r="IK79" s="55" t="s">
        <v>4744</v>
      </c>
      <c r="IL79" s="55" t="s">
        <v>4745</v>
      </c>
      <c r="IM79" s="55" t="s">
        <v>4746</v>
      </c>
      <c r="IN79" s="55" t="s">
        <v>2634</v>
      </c>
      <c r="IO79" s="268">
        <v>38000</v>
      </c>
      <c r="IP79" s="268">
        <v>16.25</v>
      </c>
      <c r="IQ79" s="55" t="s">
        <v>4747</v>
      </c>
      <c r="IR79" s="268">
        <v>2500</v>
      </c>
      <c r="IS79" s="268">
        <v>52</v>
      </c>
      <c r="IT79" s="55" t="s">
        <v>2134</v>
      </c>
      <c r="IU79" s="55" t="s">
        <v>192</v>
      </c>
      <c r="IV79" s="55" t="s">
        <v>2007</v>
      </c>
      <c r="IW79" s="55" t="s">
        <v>411</v>
      </c>
      <c r="IX79" s="268">
        <v>0</v>
      </c>
      <c r="IY79" s="55" t="s">
        <v>416</v>
      </c>
      <c r="IZ79" s="55" t="s">
        <v>2276</v>
      </c>
      <c r="JA79" s="55" t="s">
        <v>2311</v>
      </c>
      <c r="JB79" s="55" t="s">
        <v>503</v>
      </c>
      <c r="JC79" s="270">
        <v>8.1355500000000003</v>
      </c>
      <c r="JD79" s="270">
        <v>4.6791</v>
      </c>
      <c r="JE79" s="270">
        <v>0.89810000000000001</v>
      </c>
      <c r="JF79" s="270">
        <v>40.965139999999998</v>
      </c>
      <c r="JG79" s="270">
        <v>23.560780000000001</v>
      </c>
      <c r="JH79" s="270">
        <v>4.52224</v>
      </c>
      <c r="JI79" s="270">
        <v>6.2586599999999999</v>
      </c>
      <c r="JJ79" s="270">
        <v>3.5996199999999998</v>
      </c>
      <c r="JK79" s="270">
        <v>0.69091000000000002</v>
      </c>
      <c r="JL79" s="270">
        <v>30.303380000000001</v>
      </c>
      <c r="JM79" s="270">
        <v>17.428750000000001</v>
      </c>
      <c r="JN79" s="270">
        <v>3.3452700000000002</v>
      </c>
      <c r="JO79" s="270">
        <v>151.62961000000001</v>
      </c>
      <c r="JP79" s="270">
        <v>87.208579999999998</v>
      </c>
      <c r="JQ79" s="270">
        <v>16.738769999999999</v>
      </c>
      <c r="JR79" s="270">
        <v>18.748180000000001</v>
      </c>
      <c r="JS79" s="270">
        <v>10.782870000000001</v>
      </c>
      <c r="JT79" s="270">
        <v>2.0696599999999998</v>
      </c>
      <c r="JU79" s="268">
        <v>2.8607</v>
      </c>
      <c r="JV79" s="268">
        <v>3.7185800000000002</v>
      </c>
      <c r="JW79" s="268">
        <v>1.70061</v>
      </c>
      <c r="JX79" s="268">
        <v>2.04847</v>
      </c>
      <c r="JY79" s="268">
        <v>0.76800999999999997</v>
      </c>
      <c r="JZ79" s="268">
        <v>1.24136</v>
      </c>
      <c r="KA79" s="268">
        <v>0.56813000000000002</v>
      </c>
      <c r="KB79" s="268">
        <v>0.15348999999999999</v>
      </c>
      <c r="KC79" s="268">
        <v>9.7000000000000005E-4</v>
      </c>
      <c r="KD79" s="268">
        <v>1.16E-3</v>
      </c>
      <c r="KE79" s="268">
        <v>0.99921000000000004</v>
      </c>
      <c r="KF79" s="268">
        <v>2.1909999999999999E-2</v>
      </c>
      <c r="KG79" s="268">
        <v>0.12828000000000001</v>
      </c>
      <c r="KH79" s="268">
        <v>2152</v>
      </c>
      <c r="KI79" s="268">
        <v>11658</v>
      </c>
      <c r="KJ79" s="268">
        <v>11658</v>
      </c>
      <c r="KK79" s="268">
        <v>10421</v>
      </c>
      <c r="KL79" s="268">
        <v>56449</v>
      </c>
      <c r="KM79" s="268">
        <v>56449</v>
      </c>
      <c r="KN79" s="268">
        <v>43426</v>
      </c>
      <c r="KO79" s="268">
        <v>43426</v>
      </c>
      <c r="KP79" s="268">
        <v>0.90322999999999998</v>
      </c>
      <c r="KQ79" s="268">
        <v>8017</v>
      </c>
      <c r="KR79" s="268">
        <v>3.8544100000000001</v>
      </c>
      <c r="KS79" s="270">
        <v>2.2806700000000002</v>
      </c>
      <c r="KT79" s="270">
        <v>16.45243</v>
      </c>
      <c r="KU79" s="270">
        <v>1.0731599999999999</v>
      </c>
      <c r="KV79" s="270">
        <v>1.5430299999999999</v>
      </c>
      <c r="KW79" s="270">
        <v>21.34929</v>
      </c>
      <c r="KX79" s="270">
        <v>13.385479999999999</v>
      </c>
      <c r="KY79" s="268">
        <v>3.16717</v>
      </c>
      <c r="KZ79" s="268">
        <v>0</v>
      </c>
      <c r="LA79" s="268">
        <v>2.2399999999999998E-3</v>
      </c>
      <c r="LB79" s="268">
        <v>0.81127000000000005</v>
      </c>
      <c r="LC79" s="268">
        <v>1.6000000000000001E-3</v>
      </c>
      <c r="LD79" s="268">
        <v>0.11595</v>
      </c>
      <c r="LE79" s="268">
        <v>0.62807000000000002</v>
      </c>
      <c r="LF79" s="268">
        <v>3.9423300000000001</v>
      </c>
      <c r="LG79" s="268">
        <v>2.1892800000000001</v>
      </c>
      <c r="LH79" s="268">
        <v>0.29094999999999999</v>
      </c>
      <c r="LI79" s="268">
        <v>1427</v>
      </c>
      <c r="LJ79" s="268">
        <v>2.8214700000000001</v>
      </c>
      <c r="LK79" s="270">
        <v>7.3186600000000004</v>
      </c>
      <c r="LL79" s="268">
        <v>176</v>
      </c>
      <c r="LM79" s="268">
        <v>81</v>
      </c>
      <c r="LN79" s="270">
        <v>23.273340000000001</v>
      </c>
      <c r="LO79" s="270">
        <v>2.5691999999999999</v>
      </c>
      <c r="LP79" s="270">
        <v>1.9083000000000001</v>
      </c>
      <c r="LQ79" s="268">
        <v>0.35682000000000003</v>
      </c>
      <c r="LR79" s="268">
        <v>6.5869999999999998E-2</v>
      </c>
      <c r="LS79" s="268">
        <v>0.51212000000000002</v>
      </c>
      <c r="LT79" s="268">
        <v>0</v>
      </c>
      <c r="LU79" s="268">
        <v>1</v>
      </c>
      <c r="LV79" s="268">
        <v>0.76929999999999998</v>
      </c>
      <c r="LW79" s="268">
        <v>2505</v>
      </c>
      <c r="LX79" s="268">
        <v>67.739199999999997</v>
      </c>
      <c r="LY79" s="268">
        <v>3256</v>
      </c>
      <c r="LZ79" s="268">
        <v>13.990399999999999</v>
      </c>
      <c r="MA79" s="268">
        <v>52.111600000000003</v>
      </c>
      <c r="MB79" s="268">
        <v>0.20652999999999999</v>
      </c>
      <c r="MC79" s="268">
        <v>672</v>
      </c>
      <c r="MD79" s="268">
        <v>1.1071299999999999</v>
      </c>
      <c r="ME79" s="270">
        <v>0.69091000000000002</v>
      </c>
      <c r="MF79" s="268">
        <v>0.85170999999999997</v>
      </c>
      <c r="MG79" s="268">
        <v>5.48956</v>
      </c>
      <c r="MH79" s="268">
        <v>5.0353300000000001</v>
      </c>
      <c r="MI79" s="270">
        <v>6.2586599999999999</v>
      </c>
      <c r="MJ79" s="268">
        <v>48.076920000000001</v>
      </c>
      <c r="MK79" s="270">
        <v>37513</v>
      </c>
      <c r="ML79" s="270">
        <v>27596</v>
      </c>
      <c r="MM79" s="268">
        <v>0.12472999999999999</v>
      </c>
      <c r="MN79" s="268">
        <v>0.46460000000000001</v>
      </c>
      <c r="MO79" s="268">
        <v>9.5960000000000004E-2</v>
      </c>
      <c r="MP79" s="268">
        <v>2.3029999999999998E-2</v>
      </c>
      <c r="MQ79" s="268">
        <v>8.5769999999999999E-2</v>
      </c>
      <c r="MR79" s="268">
        <v>1.772E-2</v>
      </c>
      <c r="MS79" s="269">
        <v>1</v>
      </c>
      <c r="MT79" s="269">
        <v>0.18461540000000001</v>
      </c>
      <c r="MU79" s="269">
        <v>0.81538460000000001</v>
      </c>
      <c r="MV79" s="269">
        <v>0.26436379999999998</v>
      </c>
      <c r="MW79" s="269">
        <v>0.73563619999999996</v>
      </c>
      <c r="MX79" s="269">
        <v>0.1103925</v>
      </c>
      <c r="MY79" s="269">
        <v>1.2526799999999999E-2</v>
      </c>
      <c r="MZ79" s="269">
        <v>0.15204680000000001</v>
      </c>
      <c r="NA79" s="269">
        <v>1.5870499999999999E-2</v>
      </c>
      <c r="NB79" s="269">
        <v>0.31446540000000001</v>
      </c>
      <c r="NC79" s="269">
        <v>8.1995200000000004E-2</v>
      </c>
      <c r="ND79" s="269">
        <v>0.42309540000000001</v>
      </c>
      <c r="NE79" s="269">
        <v>0.57514220000000005</v>
      </c>
      <c r="NF79" s="269">
        <v>5.0266999999999999E-2</v>
      </c>
      <c r="NG79" s="269">
        <v>0.77063110000000001</v>
      </c>
      <c r="NH79" s="269">
        <v>7.2275300000000001E-2</v>
      </c>
      <c r="NI79" s="269">
        <v>0.1068265</v>
      </c>
      <c r="NJ79" s="270">
        <v>9917</v>
      </c>
      <c r="NK79" s="268">
        <v>6.5453599999999996</v>
      </c>
      <c r="NL79" s="268">
        <v>15180</v>
      </c>
      <c r="NM79" s="268">
        <v>15180</v>
      </c>
      <c r="NN79" s="268">
        <v>2802</v>
      </c>
      <c r="NO79" s="269">
        <v>0.74276089999999995</v>
      </c>
      <c r="NP79" s="269">
        <v>0.1134748</v>
      </c>
      <c r="NQ79" s="269">
        <v>0.14376430000000001</v>
      </c>
      <c r="NR79" s="268">
        <v>0.29052</v>
      </c>
      <c r="NS79" s="268">
        <v>0.80842000000000003</v>
      </c>
      <c r="NT79" s="268">
        <v>0.21371999999999999</v>
      </c>
      <c r="NU79" s="268">
        <v>9</v>
      </c>
      <c r="NV79" s="268">
        <v>1.49908</v>
      </c>
      <c r="NW79" s="268">
        <v>7</v>
      </c>
      <c r="NX79" s="268">
        <v>1.1134599999999999</v>
      </c>
      <c r="NY79" s="268">
        <v>0.12292</v>
      </c>
      <c r="NZ79" s="268">
        <v>0.13399</v>
      </c>
    </row>
    <row r="80" spans="1:390" ht="15" x14ac:dyDescent="0.25">
      <c r="A80" s="3" t="s">
        <v>2869</v>
      </c>
      <c r="B80" s="55" t="s">
        <v>4977</v>
      </c>
      <c r="C80" s="55" t="s">
        <v>4524</v>
      </c>
      <c r="D80" s="55" t="s">
        <v>4525</v>
      </c>
      <c r="E80" s="55" t="s">
        <v>3414</v>
      </c>
      <c r="F80" s="55" t="s">
        <v>4524</v>
      </c>
      <c r="G80" s="55" t="s">
        <v>2122</v>
      </c>
      <c r="H80" s="55" t="s">
        <v>486</v>
      </c>
      <c r="I80" s="55" t="s">
        <v>416</v>
      </c>
      <c r="J80" s="55" t="s">
        <v>493</v>
      </c>
      <c r="K80" s="55" t="s">
        <v>500</v>
      </c>
      <c r="L80" s="55" t="s">
        <v>4527</v>
      </c>
      <c r="M80" s="55" t="s">
        <v>505</v>
      </c>
      <c r="N80" s="55" t="s">
        <v>2303</v>
      </c>
      <c r="O80" s="268">
        <v>945143</v>
      </c>
      <c r="P80" s="55" t="s">
        <v>503</v>
      </c>
      <c r="Q80" s="268">
        <v>20010</v>
      </c>
      <c r="R80" s="268">
        <v>1655</v>
      </c>
      <c r="S80" s="268">
        <v>64693</v>
      </c>
      <c r="T80" s="268">
        <v>1692839</v>
      </c>
      <c r="U80" s="268">
        <v>3367</v>
      </c>
      <c r="V80" s="268">
        <v>104</v>
      </c>
      <c r="W80" s="268">
        <v>1861</v>
      </c>
      <c r="X80" s="268">
        <v>171035</v>
      </c>
      <c r="Y80" s="55" t="s">
        <v>2272</v>
      </c>
      <c r="Z80" s="55" t="s">
        <v>2296</v>
      </c>
      <c r="AA80" s="55" t="s">
        <v>3677</v>
      </c>
      <c r="AB80" s="55" t="s">
        <v>3678</v>
      </c>
      <c r="AC80" s="55" t="s">
        <v>2272</v>
      </c>
      <c r="AD80" s="55" t="s">
        <v>2296</v>
      </c>
      <c r="AE80" s="55" t="s">
        <v>3677</v>
      </c>
      <c r="AF80" s="55" t="s">
        <v>3678</v>
      </c>
      <c r="AG80" s="55" t="s">
        <v>2124</v>
      </c>
      <c r="AH80" s="268">
        <v>3</v>
      </c>
      <c r="AI80" s="55" t="s">
        <v>2135</v>
      </c>
      <c r="AJ80" s="55" t="s">
        <v>2195</v>
      </c>
      <c r="AK80" s="55" t="s">
        <v>2445</v>
      </c>
      <c r="AL80" s="55" t="s">
        <v>2522</v>
      </c>
      <c r="AM80" s="55" t="s">
        <v>2599</v>
      </c>
      <c r="AN80" s="55" t="s">
        <v>2668</v>
      </c>
      <c r="AO80" s="55" t="s">
        <v>4978</v>
      </c>
      <c r="AP80" s="55" t="s">
        <v>4979</v>
      </c>
      <c r="AQ80" s="55" t="s">
        <v>4980</v>
      </c>
      <c r="AR80" s="55" t="s">
        <v>2599</v>
      </c>
      <c r="AS80" s="55" t="s">
        <v>4981</v>
      </c>
      <c r="AT80" s="55" t="s">
        <v>1521</v>
      </c>
      <c r="AU80" s="55" t="s">
        <v>4529</v>
      </c>
      <c r="AV80" s="55" t="s">
        <v>4529</v>
      </c>
      <c r="AW80" s="55" t="s">
        <v>4529</v>
      </c>
      <c r="AX80" s="55" t="s">
        <v>4530</v>
      </c>
      <c r="AY80" s="55" t="s">
        <v>4531</v>
      </c>
      <c r="AZ80" s="55" t="s">
        <v>554</v>
      </c>
      <c r="BA80" s="55" t="s">
        <v>554</v>
      </c>
      <c r="BB80" s="268">
        <v>0</v>
      </c>
      <c r="BC80" s="268">
        <v>20</v>
      </c>
      <c r="BD80" s="268">
        <v>1</v>
      </c>
      <c r="BE80" s="268">
        <v>0</v>
      </c>
      <c r="BF80" s="268">
        <v>20</v>
      </c>
      <c r="BG80" s="55" t="s">
        <v>3403</v>
      </c>
      <c r="BH80" s="268">
        <v>55475</v>
      </c>
      <c r="BI80" s="268">
        <v>113</v>
      </c>
      <c r="BJ80" s="268">
        <v>1</v>
      </c>
      <c r="BK80" s="268">
        <v>114</v>
      </c>
      <c r="BL80" s="268">
        <v>102</v>
      </c>
      <c r="BM80" s="268">
        <v>216</v>
      </c>
      <c r="BN80" s="269">
        <v>0.5231481</v>
      </c>
      <c r="BO80" s="270">
        <v>105596</v>
      </c>
      <c r="BP80" s="55" t="s">
        <v>3679</v>
      </c>
      <c r="BQ80" s="55" t="s">
        <v>3404</v>
      </c>
      <c r="BR80" s="270">
        <v>35500</v>
      </c>
      <c r="BS80" s="55" t="s">
        <v>3403</v>
      </c>
      <c r="BT80" s="270">
        <v>11.09</v>
      </c>
      <c r="BU80" s="270">
        <v>11.09</v>
      </c>
      <c r="BV80" s="270">
        <v>19018354</v>
      </c>
      <c r="BW80" s="270">
        <v>0</v>
      </c>
      <c r="BX80" s="270">
        <v>18478354</v>
      </c>
      <c r="BY80" s="270">
        <v>18478354</v>
      </c>
      <c r="BZ80" s="270">
        <v>540000</v>
      </c>
      <c r="CA80" s="270">
        <v>0</v>
      </c>
      <c r="CB80" s="270">
        <v>540000</v>
      </c>
      <c r="CC80" s="270">
        <v>0</v>
      </c>
      <c r="CD80" s="270">
        <v>0</v>
      </c>
      <c r="CE80" s="270">
        <v>0</v>
      </c>
      <c r="CF80" s="270">
        <v>0</v>
      </c>
      <c r="CG80" s="272">
        <v>0</v>
      </c>
      <c r="CH80" s="270">
        <v>9774104</v>
      </c>
      <c r="CI80" s="270">
        <v>3013533</v>
      </c>
      <c r="CJ80" s="270">
        <v>12787637</v>
      </c>
      <c r="CK80" s="270">
        <v>1515896</v>
      </c>
      <c r="CL80" s="270">
        <v>100000</v>
      </c>
      <c r="CM80" s="270">
        <v>0</v>
      </c>
      <c r="CN80" s="270">
        <v>1615896</v>
      </c>
      <c r="CO80" s="270">
        <v>3573762</v>
      </c>
      <c r="CP80" s="270">
        <v>17977295</v>
      </c>
      <c r="CQ80" s="279">
        <v>0</v>
      </c>
      <c r="CR80" s="270">
        <v>0</v>
      </c>
      <c r="CS80" s="270">
        <v>0</v>
      </c>
      <c r="CT80" s="270">
        <v>0</v>
      </c>
      <c r="CU80" s="270">
        <v>0</v>
      </c>
      <c r="CV80" s="270">
        <v>0</v>
      </c>
      <c r="CW80" s="270">
        <v>0</v>
      </c>
      <c r="CX80" s="288">
        <v>1552750</v>
      </c>
      <c r="CY80" s="44">
        <v>335417</v>
      </c>
      <c r="CZ80" s="44">
        <v>332883</v>
      </c>
      <c r="DA80" s="44">
        <v>668300</v>
      </c>
      <c r="DB80" s="44">
        <v>525871</v>
      </c>
      <c r="DC80" s="44">
        <v>169381</v>
      </c>
      <c r="DD80" s="44">
        <v>695252</v>
      </c>
      <c r="DE80" s="44">
        <v>72690</v>
      </c>
      <c r="DF80" s="44">
        <v>5156</v>
      </c>
      <c r="DG80" s="44">
        <v>77846</v>
      </c>
      <c r="DH80" s="44">
        <v>1441398</v>
      </c>
      <c r="DI80" s="55" t="s">
        <v>3403</v>
      </c>
      <c r="DJ80" s="268">
        <v>1441398</v>
      </c>
      <c r="DK80" s="268">
        <v>-1</v>
      </c>
      <c r="DL80" s="268">
        <v>1275</v>
      </c>
      <c r="DM80" s="268">
        <v>40474</v>
      </c>
      <c r="DN80" s="268">
        <v>0</v>
      </c>
      <c r="DO80" s="268">
        <v>18194</v>
      </c>
      <c r="DP80" s="268">
        <v>7</v>
      </c>
      <c r="DQ80" s="268">
        <v>67</v>
      </c>
      <c r="DR80" s="268">
        <v>74</v>
      </c>
      <c r="DS80" s="268">
        <v>0</v>
      </c>
      <c r="DT80" s="268">
        <v>28215</v>
      </c>
      <c r="DU80" s="55" t="s">
        <v>3403</v>
      </c>
      <c r="DV80" s="55" t="s">
        <v>3403</v>
      </c>
      <c r="DW80" s="268">
        <v>13926</v>
      </c>
      <c r="DX80" s="268">
        <v>42141</v>
      </c>
      <c r="DY80" s="268">
        <v>1920</v>
      </c>
      <c r="DZ80" s="55" t="s">
        <v>3403</v>
      </c>
      <c r="EA80" s="55" t="s">
        <v>3403</v>
      </c>
      <c r="EB80" s="268">
        <v>6712</v>
      </c>
      <c r="EC80" s="268">
        <v>8632</v>
      </c>
      <c r="ED80" s="268">
        <v>563</v>
      </c>
      <c r="EE80" s="55" t="s">
        <v>3403</v>
      </c>
      <c r="EF80" s="268">
        <v>0</v>
      </c>
      <c r="EG80" s="268">
        <v>563</v>
      </c>
      <c r="EH80" s="269">
        <v>3.6259999999999998E-4</v>
      </c>
      <c r="EI80" s="269">
        <v>8.2109999999999995E-4</v>
      </c>
      <c r="EJ80" s="269">
        <v>3.3061300000000002E-2</v>
      </c>
      <c r="EK80" s="269">
        <v>0</v>
      </c>
      <c r="EL80" s="269">
        <v>2.71396E-2</v>
      </c>
      <c r="EM80" s="269">
        <v>4.7700000000000001E-5</v>
      </c>
      <c r="EN80" s="269">
        <v>0.92828719999999998</v>
      </c>
      <c r="EO80" s="269">
        <v>3.1625199999999999E-2</v>
      </c>
      <c r="EP80" s="269">
        <v>0.5980567</v>
      </c>
      <c r="EQ80" s="268">
        <v>133</v>
      </c>
      <c r="ER80" s="281">
        <v>11558603</v>
      </c>
      <c r="ES80" s="281">
        <v>6912700</v>
      </c>
      <c r="ET80" s="268">
        <v>2192064</v>
      </c>
      <c r="EU80" s="268">
        <v>1507269</v>
      </c>
      <c r="EV80" s="268">
        <v>3699333</v>
      </c>
      <c r="EW80" s="268">
        <v>566447</v>
      </c>
      <c r="EX80" s="268">
        <v>23994</v>
      </c>
      <c r="EY80" s="268">
        <v>590441</v>
      </c>
      <c r="EZ80" s="268">
        <v>5177161</v>
      </c>
      <c r="FA80" s="268">
        <v>1145098</v>
      </c>
      <c r="FB80" s="268">
        <v>6322259</v>
      </c>
      <c r="FC80" s="268">
        <v>10612033</v>
      </c>
      <c r="FD80" s="271">
        <v>10628948</v>
      </c>
      <c r="FE80" s="268">
        <v>67317</v>
      </c>
      <c r="FF80" s="55" t="s">
        <v>3403</v>
      </c>
      <c r="FG80" s="268">
        <v>10679350</v>
      </c>
      <c r="FH80" s="281">
        <v>455187</v>
      </c>
      <c r="FI80" s="281">
        <v>0</v>
      </c>
      <c r="FJ80" s="55" t="s">
        <v>3403</v>
      </c>
      <c r="FK80" s="268">
        <v>455187</v>
      </c>
      <c r="FL80" s="268">
        <v>82047</v>
      </c>
      <c r="FM80" s="268">
        <v>257167</v>
      </c>
      <c r="FN80" s="268">
        <v>339214</v>
      </c>
      <c r="FO80" s="268">
        <v>544</v>
      </c>
      <c r="FP80" s="268">
        <v>84308</v>
      </c>
      <c r="FQ80" s="268">
        <v>84852</v>
      </c>
      <c r="FR80" s="55" t="s">
        <v>3403</v>
      </c>
      <c r="FS80" s="268">
        <v>424066</v>
      </c>
      <c r="FT80" s="268">
        <v>540039</v>
      </c>
      <c r="FU80" s="55" t="s">
        <v>3403</v>
      </c>
      <c r="FV80" s="268">
        <v>11134537</v>
      </c>
      <c r="FW80" s="55" t="s">
        <v>3403</v>
      </c>
      <c r="FX80" s="268">
        <v>424066</v>
      </c>
      <c r="FY80" s="55" t="s">
        <v>3403</v>
      </c>
      <c r="FZ80" s="55" t="s">
        <v>3403</v>
      </c>
      <c r="GA80" s="268">
        <v>399326</v>
      </c>
      <c r="GB80" s="55" t="s">
        <v>3403</v>
      </c>
      <c r="GC80" s="268">
        <v>399326</v>
      </c>
      <c r="GD80" s="268">
        <v>3805155</v>
      </c>
      <c r="GE80" s="268">
        <v>1</v>
      </c>
      <c r="GF80" s="268">
        <v>0.82523000000000002</v>
      </c>
      <c r="GG80" s="268">
        <v>6.13E-2</v>
      </c>
      <c r="GH80" s="268">
        <v>28.04975</v>
      </c>
      <c r="GI80" s="268">
        <v>34.516979999999997</v>
      </c>
      <c r="GJ80" s="268">
        <v>10.656129999999999</v>
      </c>
      <c r="GK80" s="268">
        <v>10273</v>
      </c>
      <c r="GL80" s="268">
        <v>295397</v>
      </c>
      <c r="GM80" s="268">
        <v>702</v>
      </c>
      <c r="GN80" s="268">
        <v>12449</v>
      </c>
      <c r="GO80" s="268">
        <v>1240</v>
      </c>
      <c r="GP80" s="268">
        <v>531</v>
      </c>
      <c r="GQ80" s="268">
        <v>7195</v>
      </c>
      <c r="GR80" s="268">
        <v>165</v>
      </c>
      <c r="GS80" s="268">
        <v>1838</v>
      </c>
      <c r="GT80" s="268">
        <v>6</v>
      </c>
      <c r="GU80" s="268">
        <v>10975</v>
      </c>
      <c r="GV80" s="268">
        <v>13058</v>
      </c>
      <c r="GW80" s="268">
        <v>5814</v>
      </c>
      <c r="GX80" s="268">
        <v>18872</v>
      </c>
      <c r="GY80" s="268">
        <v>34817</v>
      </c>
      <c r="GZ80" s="268">
        <v>112</v>
      </c>
      <c r="HA80" s="268">
        <v>34929</v>
      </c>
      <c r="HB80" s="268">
        <v>247522</v>
      </c>
      <c r="HC80" s="268">
        <v>6523</v>
      </c>
      <c r="HD80" s="268">
        <v>254045</v>
      </c>
      <c r="HE80" s="268">
        <v>307846</v>
      </c>
      <c r="HF80" s="55" t="s">
        <v>3403</v>
      </c>
      <c r="HG80" s="55" t="s">
        <v>3403</v>
      </c>
      <c r="HH80" s="55" t="s">
        <v>3403</v>
      </c>
      <c r="HI80" s="55" t="s">
        <v>3403</v>
      </c>
      <c r="HJ80" s="55" t="s">
        <v>5026</v>
      </c>
      <c r="HK80" s="55" t="s">
        <v>5026</v>
      </c>
      <c r="HL80" s="268">
        <v>2250300</v>
      </c>
      <c r="HM80" s="268">
        <v>3</v>
      </c>
      <c r="HN80" s="268">
        <v>1844</v>
      </c>
      <c r="HO80" s="268">
        <v>7360</v>
      </c>
      <c r="HP80" s="268">
        <v>1771</v>
      </c>
      <c r="HQ80" s="268">
        <v>11060</v>
      </c>
      <c r="HR80" s="268">
        <v>47449</v>
      </c>
      <c r="HS80" s="268">
        <v>2265</v>
      </c>
      <c r="HT80" s="268">
        <v>17177</v>
      </c>
      <c r="HU80" s="268">
        <v>325</v>
      </c>
      <c r="HV80" s="268">
        <v>772</v>
      </c>
      <c r="HW80" s="268">
        <v>919971</v>
      </c>
      <c r="HX80" s="268">
        <v>1</v>
      </c>
      <c r="HY80" s="268">
        <v>3670731</v>
      </c>
      <c r="HZ80" s="55" t="s">
        <v>3403</v>
      </c>
      <c r="IA80" s="55" t="s">
        <v>3403</v>
      </c>
      <c r="IB80" s="55" t="s">
        <v>3403</v>
      </c>
      <c r="IC80" s="55" t="s">
        <v>3403</v>
      </c>
      <c r="ID80" s="55" t="s">
        <v>3403</v>
      </c>
      <c r="IE80" s="55" t="s">
        <v>3403</v>
      </c>
      <c r="IF80" s="55" t="s">
        <v>3403</v>
      </c>
      <c r="IG80" s="55" t="s">
        <v>3403</v>
      </c>
      <c r="IH80" s="55" t="s">
        <v>3403</v>
      </c>
      <c r="II80" s="55" t="s">
        <v>3403</v>
      </c>
      <c r="IJ80" s="55" t="s">
        <v>3403</v>
      </c>
      <c r="IK80" s="55" t="s">
        <v>3403</v>
      </c>
      <c r="IL80" s="55" t="s">
        <v>3403</v>
      </c>
      <c r="IM80" s="55" t="s">
        <v>3403</v>
      </c>
      <c r="IN80" s="55" t="s">
        <v>3403</v>
      </c>
      <c r="IO80" s="268">
        <v>258864</v>
      </c>
      <c r="IP80" s="268">
        <v>181.5</v>
      </c>
      <c r="IQ80" s="55" t="s">
        <v>3403</v>
      </c>
      <c r="IR80" s="268">
        <v>55475</v>
      </c>
      <c r="IS80" s="268">
        <v>1058</v>
      </c>
      <c r="IT80" s="55" t="s">
        <v>3403</v>
      </c>
      <c r="IU80" s="55" t="s">
        <v>3403</v>
      </c>
      <c r="IV80" s="55" t="s">
        <v>3403</v>
      </c>
      <c r="IW80" s="55" t="s">
        <v>3403</v>
      </c>
      <c r="IX80" s="55" t="s">
        <v>3403</v>
      </c>
      <c r="IY80" s="55" t="s">
        <v>3403</v>
      </c>
      <c r="IZ80" s="55" t="s">
        <v>3403</v>
      </c>
      <c r="JA80" s="55" t="s">
        <v>3403</v>
      </c>
      <c r="JB80" s="55" t="s">
        <v>3403</v>
      </c>
      <c r="JC80" s="270">
        <v>1.55532</v>
      </c>
      <c r="JD80" s="270">
        <v>1.10633</v>
      </c>
      <c r="JE80" s="270">
        <v>0.13980000000000001</v>
      </c>
      <c r="JF80" s="270">
        <v>45.019089999999998</v>
      </c>
      <c r="JG80" s="270">
        <v>32.023049999999998</v>
      </c>
      <c r="JH80" s="270">
        <v>4.0465600000000004</v>
      </c>
      <c r="JI80" s="270">
        <v>4.7244599999999997</v>
      </c>
      <c r="JJ80" s="270">
        <v>3.3606099999999999</v>
      </c>
      <c r="JK80" s="270">
        <v>0.42465999999999998</v>
      </c>
      <c r="JL80" s="270">
        <v>7.9888399999999997</v>
      </c>
      <c r="JM80" s="270">
        <v>5.6826400000000001</v>
      </c>
      <c r="JN80" s="270">
        <v>0.71808000000000005</v>
      </c>
      <c r="JO80" s="270">
        <v>58.397039999999997</v>
      </c>
      <c r="JP80" s="270">
        <v>41.539070000000002</v>
      </c>
      <c r="JQ80" s="270">
        <v>5.2490399999999999</v>
      </c>
      <c r="JR80" s="270">
        <v>2.6006200000000002</v>
      </c>
      <c r="JS80" s="270">
        <v>1.84988</v>
      </c>
      <c r="JT80" s="270">
        <v>0.23376</v>
      </c>
      <c r="JU80" s="268">
        <v>12.229480000000001</v>
      </c>
      <c r="JV80" s="268">
        <v>4.0260100000000003</v>
      </c>
      <c r="JW80" s="268">
        <v>5.6720600000000001</v>
      </c>
      <c r="JX80" s="268">
        <v>43.014980000000001</v>
      </c>
      <c r="JY80" s="268">
        <v>2.3809100000000001</v>
      </c>
      <c r="JZ80" s="268">
        <v>7.3139200000000004</v>
      </c>
      <c r="KA80" s="268">
        <v>0.42249999999999999</v>
      </c>
      <c r="KB80" s="268">
        <v>0.32571</v>
      </c>
      <c r="KC80" s="268">
        <v>2.3999999999999998E-3</v>
      </c>
      <c r="KD80" s="268">
        <v>1.8169999999999999E-2</v>
      </c>
      <c r="KE80" s="268">
        <v>0.97336999999999996</v>
      </c>
      <c r="KF80" s="268">
        <v>1.9970000000000002E-2</v>
      </c>
      <c r="KG80" s="268">
        <v>0.26878999999999997</v>
      </c>
      <c r="KH80" s="268">
        <v>10418</v>
      </c>
      <c r="KI80" s="268">
        <v>19914</v>
      </c>
      <c r="KJ80" s="268">
        <v>19739</v>
      </c>
      <c r="KK80" s="268">
        <v>17616</v>
      </c>
      <c r="KL80" s="268">
        <v>33673</v>
      </c>
      <c r="KM80" s="268">
        <v>33378</v>
      </c>
      <c r="KN80" s="268">
        <v>101391</v>
      </c>
      <c r="KO80" s="268">
        <v>102288</v>
      </c>
      <c r="KP80" s="268">
        <v>7.4439599999999997</v>
      </c>
      <c r="KQ80" s="268">
        <v>53512</v>
      </c>
      <c r="KR80" s="268">
        <v>25.726949999999999</v>
      </c>
      <c r="KS80" s="270">
        <v>0.57133999999999996</v>
      </c>
      <c r="KT80" s="270">
        <v>19.55086</v>
      </c>
      <c r="KU80" s="270">
        <v>0</v>
      </c>
      <c r="KV80" s="270">
        <v>0</v>
      </c>
      <c r="KW80" s="270">
        <v>20.122199999999999</v>
      </c>
      <c r="KX80" s="270">
        <v>13.52984</v>
      </c>
      <c r="KY80" s="268">
        <v>1.6428700000000001</v>
      </c>
      <c r="KZ80" s="268">
        <v>0</v>
      </c>
      <c r="LA80" s="268">
        <v>1.3500000000000001E-3</v>
      </c>
      <c r="LB80" s="268">
        <v>4.4589999999999998E-2</v>
      </c>
      <c r="LC80" s="268">
        <v>8.0000000000000007E-5</v>
      </c>
      <c r="LD80" s="268">
        <v>0.28298000000000001</v>
      </c>
      <c r="LE80" s="268">
        <v>0.54091</v>
      </c>
      <c r="LF80" s="268">
        <v>3.1928800000000002</v>
      </c>
      <c r="LG80" s="268">
        <v>1.5250600000000001</v>
      </c>
      <c r="LH80" s="268">
        <v>0.10792</v>
      </c>
      <c r="LI80" s="268">
        <v>105</v>
      </c>
      <c r="LJ80" s="268">
        <v>0.18531</v>
      </c>
      <c r="LK80" s="270">
        <v>3.7811900000000001</v>
      </c>
      <c r="LL80" s="268">
        <v>122</v>
      </c>
      <c r="LM80" s="268">
        <v>1</v>
      </c>
      <c r="LN80" s="270">
        <v>19.020710000000001</v>
      </c>
      <c r="LO80" s="270">
        <v>1.7096800000000001</v>
      </c>
      <c r="LP80" s="270">
        <v>1.60388</v>
      </c>
      <c r="LQ80" s="268">
        <v>0.22853999999999999</v>
      </c>
      <c r="LR80" s="268">
        <v>0.11956</v>
      </c>
      <c r="LS80" s="268">
        <v>0.25542999999999999</v>
      </c>
      <c r="LT80" s="268">
        <v>43</v>
      </c>
      <c r="LU80" s="268">
        <v>330</v>
      </c>
      <c r="LV80" s="268">
        <v>3.03762</v>
      </c>
      <c r="LW80" s="268">
        <v>222280</v>
      </c>
      <c r="LX80" s="268">
        <v>68.592250000000007</v>
      </c>
      <c r="LY80" s="268">
        <v>73176</v>
      </c>
      <c r="LZ80" s="268">
        <v>40.564219999999999</v>
      </c>
      <c r="MA80" s="268">
        <v>208.35696999999999</v>
      </c>
      <c r="MB80" s="268">
        <v>0.59138000000000002</v>
      </c>
      <c r="MC80" s="268">
        <v>43275</v>
      </c>
      <c r="MD80" s="268">
        <v>0.13433999999999999</v>
      </c>
      <c r="ME80" s="270">
        <v>0.42465999999999998</v>
      </c>
      <c r="MF80" s="268">
        <v>0.40805999999999998</v>
      </c>
      <c r="MG80" s="268">
        <v>5.8694800000000003</v>
      </c>
      <c r="MH80" s="268">
        <v>28.94528</v>
      </c>
      <c r="MI80" s="270">
        <v>4.7244599999999997</v>
      </c>
      <c r="MJ80" s="268">
        <v>53.341349999999998</v>
      </c>
      <c r="MK80" s="270">
        <v>59202</v>
      </c>
      <c r="ML80" s="270">
        <v>45250</v>
      </c>
      <c r="MM80" s="268">
        <v>1.8689999999999998E-2</v>
      </c>
      <c r="MN80" s="268">
        <v>9.5990000000000006E-2</v>
      </c>
      <c r="MO80" s="268">
        <v>5.6770000000000001E-2</v>
      </c>
      <c r="MP80" s="268">
        <v>9.7800000000000005E-3</v>
      </c>
      <c r="MQ80" s="268">
        <v>5.0220000000000001E-2</v>
      </c>
      <c r="MR80" s="268">
        <v>2.9700000000000001E-2</v>
      </c>
      <c r="MS80" s="269">
        <v>0.99122809999999995</v>
      </c>
      <c r="MT80" s="269">
        <v>0.52777779999999996</v>
      </c>
      <c r="MU80" s="269">
        <v>0.47222219999999998</v>
      </c>
      <c r="MV80" s="269">
        <v>0.23565990000000001</v>
      </c>
      <c r="MW80" s="269">
        <v>0.76434009999999997</v>
      </c>
      <c r="MX80" s="269">
        <v>8.9885400000000004E-2</v>
      </c>
      <c r="MY80" s="269">
        <v>5.5626E-3</v>
      </c>
      <c r="MZ80" s="269">
        <v>0.1676299</v>
      </c>
      <c r="NA80" s="269">
        <v>0</v>
      </c>
      <c r="NB80" s="269">
        <v>0.1987931</v>
      </c>
      <c r="NC80" s="269">
        <v>8.4322800000000003E-2</v>
      </c>
      <c r="ND80" s="269">
        <v>0.54369160000000005</v>
      </c>
      <c r="NE80" s="269">
        <v>0.71132150000000005</v>
      </c>
      <c r="NF80" s="269">
        <v>0</v>
      </c>
      <c r="NG80" s="269">
        <v>0.97160639999999998</v>
      </c>
      <c r="NH80" s="269">
        <v>0</v>
      </c>
      <c r="NI80" s="269">
        <v>2.8393600000000001E-2</v>
      </c>
      <c r="NJ80" s="270">
        <v>13951</v>
      </c>
      <c r="NK80" s="268">
        <v>9.5289400000000004</v>
      </c>
      <c r="NL80" s="268">
        <v>8290</v>
      </c>
      <c r="NM80" s="268">
        <v>8364</v>
      </c>
      <c r="NN80" s="268">
        <v>4375</v>
      </c>
      <c r="NO80" s="269">
        <v>0.93811480000000003</v>
      </c>
      <c r="NP80" s="269">
        <v>6.1885200000000001E-2</v>
      </c>
      <c r="NQ80" s="269">
        <v>0</v>
      </c>
      <c r="NR80" s="268">
        <v>1.1825699999999999</v>
      </c>
      <c r="NS80" s="268">
        <v>3.8355700000000001</v>
      </c>
      <c r="NT80" s="268">
        <v>0.90388999999999997</v>
      </c>
      <c r="NU80" s="268">
        <v>115</v>
      </c>
      <c r="NV80" s="268">
        <v>7.62493</v>
      </c>
      <c r="NW80" s="268">
        <v>0</v>
      </c>
      <c r="NX80" s="268">
        <v>7.15306</v>
      </c>
      <c r="NY80" s="268">
        <v>0.64295999999999998</v>
      </c>
      <c r="NZ80" s="268">
        <v>0.60775999999999997</v>
      </c>
    </row>
    <row r="81" spans="1:390" ht="15" x14ac:dyDescent="0.25">
      <c r="A81" s="3" t="s">
        <v>2870</v>
      </c>
      <c r="B81" s="55" t="s">
        <v>4982</v>
      </c>
      <c r="C81" s="55" t="s">
        <v>4524</v>
      </c>
      <c r="D81" s="55" t="s">
        <v>4525</v>
      </c>
      <c r="E81" s="55" t="s">
        <v>3414</v>
      </c>
      <c r="F81" s="55" t="s">
        <v>4524</v>
      </c>
      <c r="G81" s="55" t="s">
        <v>2125</v>
      </c>
      <c r="H81" s="55" t="s">
        <v>487</v>
      </c>
      <c r="I81" s="55" t="s">
        <v>416</v>
      </c>
      <c r="J81" s="55" t="s">
        <v>493</v>
      </c>
      <c r="K81" s="55" t="s">
        <v>501</v>
      </c>
      <c r="L81" s="55" t="s">
        <v>4527</v>
      </c>
      <c r="M81" s="55" t="s">
        <v>505</v>
      </c>
      <c r="N81" s="55" t="s">
        <v>2303</v>
      </c>
      <c r="O81" s="268">
        <v>20746</v>
      </c>
      <c r="P81" s="55" t="s">
        <v>503</v>
      </c>
      <c r="Q81" s="268">
        <v>178</v>
      </c>
      <c r="R81" s="268">
        <v>16</v>
      </c>
      <c r="S81" s="268">
        <v>756</v>
      </c>
      <c r="T81" s="268">
        <v>6177</v>
      </c>
      <c r="U81" s="268">
        <v>69</v>
      </c>
      <c r="V81" s="268">
        <v>8</v>
      </c>
      <c r="W81" s="268">
        <v>431</v>
      </c>
      <c r="X81" s="268">
        <v>794</v>
      </c>
      <c r="Y81" s="55" t="s">
        <v>2273</v>
      </c>
      <c r="Z81" s="55" t="s">
        <v>2297</v>
      </c>
      <c r="AA81" s="55" t="s">
        <v>3680</v>
      </c>
      <c r="AB81" s="55" t="s">
        <v>3403</v>
      </c>
      <c r="AC81" s="55" t="s">
        <v>2273</v>
      </c>
      <c r="AD81" s="55" t="s">
        <v>2297</v>
      </c>
      <c r="AE81" s="55" t="s">
        <v>3680</v>
      </c>
      <c r="AF81" s="55" t="s">
        <v>3403</v>
      </c>
      <c r="AG81" s="55" t="s">
        <v>2127</v>
      </c>
      <c r="AH81" s="268">
        <v>1</v>
      </c>
      <c r="AI81" s="55" t="s">
        <v>2135</v>
      </c>
      <c r="AJ81" s="55" t="s">
        <v>2196</v>
      </c>
      <c r="AK81" s="55" t="s">
        <v>2446</v>
      </c>
      <c r="AL81" s="55" t="s">
        <v>2523</v>
      </c>
      <c r="AM81" s="55" t="s">
        <v>2600</v>
      </c>
      <c r="AN81" s="55" t="s">
        <v>2743</v>
      </c>
      <c r="AO81" s="55" t="s">
        <v>2446</v>
      </c>
      <c r="AP81" s="55" t="s">
        <v>4983</v>
      </c>
      <c r="AQ81" s="55" t="s">
        <v>2523</v>
      </c>
      <c r="AR81" s="55" t="s">
        <v>2600</v>
      </c>
      <c r="AS81" s="55" t="s">
        <v>2743</v>
      </c>
      <c r="AT81" s="55" t="s">
        <v>1522</v>
      </c>
      <c r="AU81" s="55" t="s">
        <v>4529</v>
      </c>
      <c r="AV81" s="55" t="s">
        <v>4529</v>
      </c>
      <c r="AW81" s="55" t="s">
        <v>4529</v>
      </c>
      <c r="AX81" s="55" t="s">
        <v>4530</v>
      </c>
      <c r="AY81" s="55" t="s">
        <v>4531</v>
      </c>
      <c r="AZ81" s="55" t="s">
        <v>554</v>
      </c>
      <c r="BA81" s="55" t="s">
        <v>554</v>
      </c>
      <c r="BB81" s="268">
        <v>1</v>
      </c>
      <c r="BC81" s="268">
        <v>0</v>
      </c>
      <c r="BD81" s="268">
        <v>0</v>
      </c>
      <c r="BE81" s="268">
        <v>1</v>
      </c>
      <c r="BF81" s="268">
        <v>2</v>
      </c>
      <c r="BG81" s="55" t="s">
        <v>3403</v>
      </c>
      <c r="BH81" s="268">
        <v>2704</v>
      </c>
      <c r="BI81" s="268">
        <v>1</v>
      </c>
      <c r="BJ81" s="268">
        <v>0</v>
      </c>
      <c r="BK81" s="268">
        <v>1</v>
      </c>
      <c r="BL81" s="268">
        <v>7</v>
      </c>
      <c r="BM81" s="268">
        <v>8</v>
      </c>
      <c r="BN81" s="269">
        <v>0.125</v>
      </c>
      <c r="BO81" s="270">
        <v>60900</v>
      </c>
      <c r="BP81" s="55" t="s">
        <v>3681</v>
      </c>
      <c r="BQ81" s="55" t="s">
        <v>3412</v>
      </c>
      <c r="BR81" s="270">
        <v>47273</v>
      </c>
      <c r="BS81" s="270">
        <v>11.66</v>
      </c>
      <c r="BT81" s="270">
        <v>14.17</v>
      </c>
      <c r="BU81" s="55" t="s">
        <v>3403</v>
      </c>
      <c r="BV81" s="270">
        <v>455396</v>
      </c>
      <c r="BW81" s="270">
        <v>0</v>
      </c>
      <c r="BX81" s="270">
        <v>361253</v>
      </c>
      <c r="BY81" s="270">
        <v>361253</v>
      </c>
      <c r="BZ81" s="270">
        <v>79390</v>
      </c>
      <c r="CA81" s="270">
        <v>0</v>
      </c>
      <c r="CB81" s="270">
        <v>79390</v>
      </c>
      <c r="CC81" s="270">
        <v>0</v>
      </c>
      <c r="CD81" s="270">
        <v>0</v>
      </c>
      <c r="CE81" s="270">
        <v>0</v>
      </c>
      <c r="CF81" s="270">
        <v>14753</v>
      </c>
      <c r="CG81" s="272">
        <v>2.9365700000000002E-2</v>
      </c>
      <c r="CH81" s="270">
        <v>254014</v>
      </c>
      <c r="CI81" s="270">
        <v>81426</v>
      </c>
      <c r="CJ81" s="270">
        <v>335440</v>
      </c>
      <c r="CK81" s="270">
        <v>22937</v>
      </c>
      <c r="CL81" s="270">
        <v>0</v>
      </c>
      <c r="CM81" s="270">
        <v>2513</v>
      </c>
      <c r="CN81" s="270">
        <v>25450</v>
      </c>
      <c r="CO81" s="270">
        <v>81133</v>
      </c>
      <c r="CP81" s="270">
        <v>442023</v>
      </c>
      <c r="CQ81" s="279">
        <v>13373</v>
      </c>
      <c r="CR81" s="270">
        <v>0</v>
      </c>
      <c r="CS81" s="270">
        <v>0</v>
      </c>
      <c r="CT81" s="270">
        <v>0</v>
      </c>
      <c r="CU81" s="270">
        <v>0</v>
      </c>
      <c r="CV81" s="270">
        <v>0</v>
      </c>
      <c r="CW81" s="270">
        <v>0</v>
      </c>
      <c r="CX81" s="288">
        <v>68031</v>
      </c>
      <c r="CY81" s="44">
        <v>10364</v>
      </c>
      <c r="CZ81" s="44">
        <v>12164</v>
      </c>
      <c r="DA81" s="44">
        <v>22528</v>
      </c>
      <c r="DB81" s="44">
        <v>4828</v>
      </c>
      <c r="DC81" s="44">
        <v>3088</v>
      </c>
      <c r="DD81" s="44">
        <v>7916</v>
      </c>
      <c r="DE81" s="291" t="s">
        <v>3403</v>
      </c>
      <c r="DF81" s="291" t="s">
        <v>3403</v>
      </c>
      <c r="DG81" s="291" t="s">
        <v>3403</v>
      </c>
      <c r="DH81" s="44">
        <v>30444</v>
      </c>
      <c r="DI81" s="55" t="s">
        <v>3403</v>
      </c>
      <c r="DJ81" s="268">
        <v>30444</v>
      </c>
      <c r="DK81" s="268">
        <v>0</v>
      </c>
      <c r="DL81" s="268">
        <v>129</v>
      </c>
      <c r="DM81" s="268">
        <v>1236</v>
      </c>
      <c r="DN81" s="268">
        <v>2501</v>
      </c>
      <c r="DO81" s="268">
        <v>189</v>
      </c>
      <c r="DP81" s="268">
        <v>0</v>
      </c>
      <c r="DQ81" s="268">
        <v>67</v>
      </c>
      <c r="DR81" s="268">
        <v>67</v>
      </c>
      <c r="DS81" s="268">
        <v>0</v>
      </c>
      <c r="DT81" s="268">
        <v>28215</v>
      </c>
      <c r="DU81" s="55" t="s">
        <v>3403</v>
      </c>
      <c r="DV81" s="55" t="s">
        <v>3403</v>
      </c>
      <c r="DW81" s="268">
        <v>2767</v>
      </c>
      <c r="DX81" s="268">
        <v>30982</v>
      </c>
      <c r="DY81" s="268">
        <v>1920</v>
      </c>
      <c r="DZ81" s="55" t="s">
        <v>3403</v>
      </c>
      <c r="EA81" s="55" t="s">
        <v>3403</v>
      </c>
      <c r="EB81" s="55" t="s">
        <v>3403</v>
      </c>
      <c r="EC81" s="268">
        <v>1920</v>
      </c>
      <c r="ED81" s="268">
        <v>563</v>
      </c>
      <c r="EE81" s="55" t="s">
        <v>3403</v>
      </c>
      <c r="EF81" s="55" t="s">
        <v>3403</v>
      </c>
      <c r="EG81" s="268">
        <v>563</v>
      </c>
      <c r="EH81" s="269">
        <v>4.5038300000000003E-2</v>
      </c>
      <c r="EI81" s="269">
        <v>1.8962E-3</v>
      </c>
      <c r="EJ81" s="269">
        <v>0.49190810000000001</v>
      </c>
      <c r="EK81" s="269">
        <v>0</v>
      </c>
      <c r="EL81" s="269">
        <v>0.45540999999999998</v>
      </c>
      <c r="EM81" s="269">
        <v>9.8480000000000009E-4</v>
      </c>
      <c r="EN81" s="269">
        <v>0.44750190000000001</v>
      </c>
      <c r="EO81" s="269">
        <v>4.6390599999999997E-2</v>
      </c>
      <c r="EP81" s="269">
        <v>0.25695709999999999</v>
      </c>
      <c r="EQ81" s="268">
        <v>41</v>
      </c>
      <c r="ER81" s="281">
        <v>50596</v>
      </c>
      <c r="ES81" s="281">
        <v>13001</v>
      </c>
      <c r="ET81" s="268">
        <v>17027</v>
      </c>
      <c r="EU81" s="268">
        <v>5733</v>
      </c>
      <c r="EV81" s="268">
        <v>22760</v>
      </c>
      <c r="EW81" s="268">
        <v>987</v>
      </c>
      <c r="EX81" s="268">
        <v>33</v>
      </c>
      <c r="EY81" s="268">
        <v>1020</v>
      </c>
      <c r="EZ81" s="268">
        <v>9922</v>
      </c>
      <c r="FA81" s="268">
        <v>2059</v>
      </c>
      <c r="FB81" s="268">
        <v>11981</v>
      </c>
      <c r="FC81" s="268">
        <v>35761</v>
      </c>
      <c r="FD81" s="271">
        <v>48891</v>
      </c>
      <c r="FE81" s="268">
        <v>2267</v>
      </c>
      <c r="FF81" s="55" t="s">
        <v>3403</v>
      </c>
      <c r="FG81" s="268">
        <v>38028</v>
      </c>
      <c r="FH81" s="281">
        <v>1815</v>
      </c>
      <c r="FI81" s="281">
        <v>10049</v>
      </c>
      <c r="FJ81" s="55" t="s">
        <v>3403</v>
      </c>
      <c r="FK81" s="268">
        <v>11864</v>
      </c>
      <c r="FL81" s="268">
        <v>127</v>
      </c>
      <c r="FM81" s="268">
        <v>184</v>
      </c>
      <c r="FN81" s="268">
        <v>311</v>
      </c>
      <c r="FO81" s="268">
        <v>19</v>
      </c>
      <c r="FP81" s="268">
        <v>0</v>
      </c>
      <c r="FQ81" s="268">
        <v>19</v>
      </c>
      <c r="FR81" s="268">
        <v>0</v>
      </c>
      <c r="FS81" s="268">
        <v>330</v>
      </c>
      <c r="FT81" s="268">
        <v>1834</v>
      </c>
      <c r="FU81" s="268">
        <v>50596</v>
      </c>
      <c r="FV81" s="268">
        <v>0</v>
      </c>
      <c r="FW81" s="268">
        <v>0</v>
      </c>
      <c r="FX81" s="268">
        <v>0</v>
      </c>
      <c r="FY81" s="268">
        <v>74</v>
      </c>
      <c r="FZ81" s="268">
        <v>1</v>
      </c>
      <c r="GA81" s="268">
        <v>6838</v>
      </c>
      <c r="GB81" s="268">
        <v>2891</v>
      </c>
      <c r="GC81" s="268">
        <v>9729</v>
      </c>
      <c r="GD81" s="268">
        <v>51341</v>
      </c>
      <c r="GE81" s="268">
        <v>1</v>
      </c>
      <c r="GF81" s="268">
        <v>0.55878000000000005</v>
      </c>
      <c r="GG81" s="268">
        <v>0.31594</v>
      </c>
      <c r="GH81" s="268">
        <v>17.448720000000002</v>
      </c>
      <c r="GI81" s="268">
        <v>21.125</v>
      </c>
      <c r="GJ81" s="268">
        <v>19.545449999999999</v>
      </c>
      <c r="GK81" s="268">
        <v>125</v>
      </c>
      <c r="GL81" s="268">
        <v>2051</v>
      </c>
      <c r="GM81" s="268">
        <v>31</v>
      </c>
      <c r="GN81" s="268">
        <v>671</v>
      </c>
      <c r="GO81" s="268">
        <v>39</v>
      </c>
      <c r="GP81" s="268">
        <v>5</v>
      </c>
      <c r="GQ81" s="268">
        <v>60</v>
      </c>
      <c r="GR81" s="268">
        <v>12</v>
      </c>
      <c r="GS81" s="268">
        <v>26</v>
      </c>
      <c r="GT81" s="268">
        <v>14</v>
      </c>
      <c r="GU81" s="268">
        <v>156</v>
      </c>
      <c r="GV81" s="268">
        <v>615</v>
      </c>
      <c r="GW81" s="268">
        <v>245</v>
      </c>
      <c r="GX81" s="268">
        <v>860</v>
      </c>
      <c r="GY81" s="268">
        <v>201</v>
      </c>
      <c r="GZ81" s="268">
        <v>140</v>
      </c>
      <c r="HA81" s="268">
        <v>341</v>
      </c>
      <c r="HB81" s="268">
        <v>1235</v>
      </c>
      <c r="HC81" s="268">
        <v>286</v>
      </c>
      <c r="HD81" s="268">
        <v>1521</v>
      </c>
      <c r="HE81" s="268">
        <v>2722</v>
      </c>
      <c r="HF81" s="268">
        <v>2</v>
      </c>
      <c r="HG81" s="268">
        <v>20</v>
      </c>
      <c r="HH81" s="268">
        <v>12</v>
      </c>
      <c r="HI81" s="268">
        <v>48</v>
      </c>
      <c r="HJ81" s="268">
        <v>7325</v>
      </c>
      <c r="HK81" s="268">
        <v>1864</v>
      </c>
      <c r="HL81" s="268">
        <v>12839</v>
      </c>
      <c r="HM81" s="268">
        <v>1</v>
      </c>
      <c r="HN81" s="268">
        <v>40</v>
      </c>
      <c r="HO81" s="268">
        <v>72</v>
      </c>
      <c r="HP81" s="268">
        <v>44</v>
      </c>
      <c r="HQ81" s="268">
        <v>298</v>
      </c>
      <c r="HR81" s="268">
        <v>2902</v>
      </c>
      <c r="HS81" s="268">
        <v>162</v>
      </c>
      <c r="HT81" s="268">
        <v>242</v>
      </c>
      <c r="HU81" s="268">
        <v>18</v>
      </c>
      <c r="HV81" s="268">
        <v>27</v>
      </c>
      <c r="HW81" s="268">
        <v>33800</v>
      </c>
      <c r="HX81" s="268">
        <v>3</v>
      </c>
      <c r="HY81" s="268">
        <v>17336</v>
      </c>
      <c r="HZ81" s="55" t="s">
        <v>3403</v>
      </c>
      <c r="IA81" s="55" t="s">
        <v>2127</v>
      </c>
      <c r="IB81" s="55" t="s">
        <v>2273</v>
      </c>
      <c r="IC81" s="55" t="s">
        <v>2297</v>
      </c>
      <c r="ID81" s="55" t="s">
        <v>3680</v>
      </c>
      <c r="IE81" s="55" t="s">
        <v>4984</v>
      </c>
      <c r="IF81" s="55" t="s">
        <v>2273</v>
      </c>
      <c r="IG81" s="55" t="s">
        <v>2297</v>
      </c>
      <c r="IH81" s="55" t="s">
        <v>3680</v>
      </c>
      <c r="II81" s="55" t="s">
        <v>4984</v>
      </c>
      <c r="IJ81" s="55" t="s">
        <v>2196</v>
      </c>
      <c r="IK81" s="55" t="s">
        <v>4985</v>
      </c>
      <c r="IL81" s="55" t="s">
        <v>3403</v>
      </c>
      <c r="IM81" s="55" t="s">
        <v>2446</v>
      </c>
      <c r="IN81" s="55" t="s">
        <v>2743</v>
      </c>
      <c r="IO81" s="268">
        <v>13770</v>
      </c>
      <c r="IP81" s="268">
        <v>8</v>
      </c>
      <c r="IQ81" s="55" t="s">
        <v>4986</v>
      </c>
      <c r="IR81" s="268">
        <v>2704</v>
      </c>
      <c r="IS81" s="268">
        <v>52</v>
      </c>
      <c r="IT81" s="55" t="s">
        <v>2134</v>
      </c>
      <c r="IU81" s="55" t="s">
        <v>397</v>
      </c>
      <c r="IV81" s="55" t="s">
        <v>2125</v>
      </c>
      <c r="IW81" s="55" t="s">
        <v>411</v>
      </c>
      <c r="IX81" s="268">
        <v>0</v>
      </c>
      <c r="IY81" s="55" t="s">
        <v>416</v>
      </c>
      <c r="IZ81" s="55" t="s">
        <v>2199</v>
      </c>
      <c r="JA81" s="55" t="s">
        <v>2298</v>
      </c>
      <c r="JB81" s="55" t="s">
        <v>503</v>
      </c>
      <c r="JC81" s="270">
        <v>8.7363199999999992</v>
      </c>
      <c r="JD81" s="270">
        <v>6.6297699999999997</v>
      </c>
      <c r="JE81" s="270">
        <v>0.503</v>
      </c>
      <c r="JF81" s="270">
        <v>45.433549999999997</v>
      </c>
      <c r="JG81" s="270">
        <v>34.478360000000002</v>
      </c>
      <c r="JH81" s="270">
        <v>2.6158899999999998</v>
      </c>
      <c r="JI81" s="270">
        <v>8.6095500000000005</v>
      </c>
      <c r="JJ81" s="270">
        <v>6.5335700000000001</v>
      </c>
      <c r="JK81" s="270">
        <v>0.49570999999999998</v>
      </c>
      <c r="JL81" s="270">
        <v>34.428150000000002</v>
      </c>
      <c r="JM81" s="270">
        <v>26.126650000000001</v>
      </c>
      <c r="JN81" s="270">
        <v>1.98224</v>
      </c>
      <c r="JO81" s="270">
        <v>162.38905</v>
      </c>
      <c r="JP81" s="270">
        <v>123.23291999999999</v>
      </c>
      <c r="JQ81" s="270">
        <v>9.3497400000000006</v>
      </c>
      <c r="JR81" s="270">
        <v>33.99915</v>
      </c>
      <c r="JS81" s="270">
        <v>25.801089999999999</v>
      </c>
      <c r="JT81" s="270">
        <v>1.9575400000000001</v>
      </c>
      <c r="JU81" s="268">
        <v>2.4388299999999998</v>
      </c>
      <c r="JV81" s="268">
        <v>2.4747400000000002</v>
      </c>
      <c r="JW81" s="268">
        <v>16.651250000000001</v>
      </c>
      <c r="JX81" s="268">
        <v>24.874089999999999</v>
      </c>
      <c r="JY81" s="268">
        <v>0.61887000000000003</v>
      </c>
      <c r="JZ81" s="268">
        <v>0.62668000000000001</v>
      </c>
      <c r="KA81" s="268">
        <v>0.46895999999999999</v>
      </c>
      <c r="KB81" s="268">
        <v>0.13120999999999999</v>
      </c>
      <c r="KC81" s="268">
        <v>7.8100000000000001E-3</v>
      </c>
      <c r="KD81" s="268">
        <v>1.166E-2</v>
      </c>
      <c r="KE81" s="268">
        <v>1.62923</v>
      </c>
      <c r="KF81" s="268">
        <v>4.1450000000000001E-2</v>
      </c>
      <c r="KG81" s="268">
        <v>7.3319999999999996E-2</v>
      </c>
      <c r="KH81" s="268">
        <v>1604</v>
      </c>
      <c r="KI81" s="268">
        <v>12839</v>
      </c>
      <c r="KJ81" s="268">
        <v>12839</v>
      </c>
      <c r="KK81" s="268">
        <v>6417</v>
      </c>
      <c r="KL81" s="268">
        <v>51341</v>
      </c>
      <c r="KM81" s="268">
        <v>51341</v>
      </c>
      <c r="KN81" s="268">
        <v>50596</v>
      </c>
      <c r="KO81" s="268">
        <v>50596</v>
      </c>
      <c r="KP81" s="268">
        <v>0.74372000000000005</v>
      </c>
      <c r="KQ81" s="268">
        <v>6324</v>
      </c>
      <c r="KR81" s="268">
        <v>3.0406300000000002</v>
      </c>
      <c r="KS81" s="270">
        <v>3.8267600000000002</v>
      </c>
      <c r="KT81" s="270">
        <v>17.413139999999999</v>
      </c>
      <c r="KU81" s="270">
        <v>0</v>
      </c>
      <c r="KV81" s="270">
        <v>0.71113000000000004</v>
      </c>
      <c r="KW81" s="270">
        <v>21.951029999999999</v>
      </c>
      <c r="KX81" s="270">
        <v>16.168900000000001</v>
      </c>
      <c r="KY81" s="268">
        <v>3.2792300000000001</v>
      </c>
      <c r="KZ81" s="268">
        <v>0</v>
      </c>
      <c r="LA81" s="268">
        <v>6.2199999999999998E-3</v>
      </c>
      <c r="LB81" s="268">
        <v>1.4934000000000001</v>
      </c>
      <c r="LC81" s="268">
        <v>3.2299999999999998E-3</v>
      </c>
      <c r="LD81" s="268">
        <v>0.10279000000000001</v>
      </c>
      <c r="LE81" s="268">
        <v>0.82228000000000001</v>
      </c>
      <c r="LF81" s="268">
        <v>13.25933</v>
      </c>
      <c r="LG81" s="268">
        <v>1.46746</v>
      </c>
      <c r="LH81" s="268">
        <v>0.33740999999999999</v>
      </c>
      <c r="LI81" s="268">
        <v>3184</v>
      </c>
      <c r="LJ81" s="268">
        <v>6.8866300000000003</v>
      </c>
      <c r="LK81" s="270">
        <v>3.9107799999999999</v>
      </c>
      <c r="LL81" s="268">
        <v>324</v>
      </c>
      <c r="LM81" s="268">
        <v>314</v>
      </c>
      <c r="LN81" s="270">
        <v>21.306419999999999</v>
      </c>
      <c r="LO81" s="270">
        <v>1.2267399999999999</v>
      </c>
      <c r="LP81" s="270">
        <v>1.10561</v>
      </c>
      <c r="LQ81" s="268">
        <v>0.38562000000000002</v>
      </c>
      <c r="LR81" s="268">
        <v>4.82E-2</v>
      </c>
      <c r="LS81" s="268">
        <v>0.71950000000000003</v>
      </c>
      <c r="LT81" s="268">
        <v>3</v>
      </c>
      <c r="LU81" s="268">
        <v>4</v>
      </c>
      <c r="LV81" s="268">
        <v>0.98548999999999998</v>
      </c>
      <c r="LW81" s="268">
        <v>973</v>
      </c>
      <c r="LX81" s="268">
        <v>18.98706</v>
      </c>
      <c r="LY81" s="268">
        <v>987</v>
      </c>
      <c r="LZ81" s="268">
        <v>4.7481499999999999</v>
      </c>
      <c r="MA81" s="268">
        <v>18.711539999999999</v>
      </c>
      <c r="MB81" s="268">
        <v>0.25007000000000001</v>
      </c>
      <c r="MC81" s="268">
        <v>246</v>
      </c>
      <c r="MD81" s="268">
        <v>1.34459</v>
      </c>
      <c r="ME81" s="270">
        <v>0.49570999999999998</v>
      </c>
      <c r="MF81" s="268">
        <v>1.32508</v>
      </c>
      <c r="MG81" s="268">
        <v>13.03384</v>
      </c>
      <c r="MH81" s="268">
        <v>5.2005299999999997</v>
      </c>
      <c r="MI81" s="270">
        <v>8.6095500000000005</v>
      </c>
      <c r="MJ81" s="268">
        <v>26</v>
      </c>
      <c r="MK81" s="270">
        <v>41930</v>
      </c>
      <c r="ML81" s="270">
        <v>31751</v>
      </c>
      <c r="MM81" s="268">
        <v>0.15812000000000001</v>
      </c>
      <c r="MN81" s="268">
        <v>0.62309999999999999</v>
      </c>
      <c r="MO81" s="268">
        <v>0.15581999999999999</v>
      </c>
      <c r="MP81" s="268">
        <v>1.976E-2</v>
      </c>
      <c r="MQ81" s="268">
        <v>7.7890000000000001E-2</v>
      </c>
      <c r="MR81" s="268">
        <v>1.9480000000000001E-2</v>
      </c>
      <c r="MS81" s="269">
        <v>1</v>
      </c>
      <c r="MT81" s="269">
        <v>0.125</v>
      </c>
      <c r="MU81" s="269">
        <v>0.875</v>
      </c>
      <c r="MV81" s="269">
        <v>0.24274390000000001</v>
      </c>
      <c r="MW81" s="269">
        <v>0.75725609999999999</v>
      </c>
      <c r="MX81" s="269">
        <v>5.7576200000000001E-2</v>
      </c>
      <c r="MY81" s="269">
        <v>0</v>
      </c>
      <c r="MZ81" s="269">
        <v>0.18421209999999999</v>
      </c>
      <c r="NA81" s="269">
        <v>5.6851999999999996E-3</v>
      </c>
      <c r="NB81" s="269">
        <v>0.1835493</v>
      </c>
      <c r="NC81" s="269">
        <v>5.1891E-2</v>
      </c>
      <c r="ND81" s="269">
        <v>0.57466240000000002</v>
      </c>
      <c r="NE81" s="269">
        <v>0.75887450000000001</v>
      </c>
      <c r="NF81" s="269">
        <v>0</v>
      </c>
      <c r="NG81" s="269">
        <v>0.79327219999999998</v>
      </c>
      <c r="NH81" s="269">
        <v>3.2396000000000001E-2</v>
      </c>
      <c r="NI81" s="269">
        <v>0.17433180000000001</v>
      </c>
      <c r="NJ81" s="270">
        <v>10178</v>
      </c>
      <c r="NK81" s="268">
        <v>5.2771100000000004</v>
      </c>
      <c r="NL81" s="268">
        <v>20746</v>
      </c>
      <c r="NM81" s="268">
        <v>20746</v>
      </c>
      <c r="NN81" s="268">
        <v>2593</v>
      </c>
      <c r="NO81" s="269">
        <v>0.90125739999999999</v>
      </c>
      <c r="NP81" s="269">
        <v>0</v>
      </c>
      <c r="NQ81" s="269">
        <v>9.87426E-2</v>
      </c>
      <c r="NR81" s="268">
        <v>0.19919000000000001</v>
      </c>
      <c r="NS81" s="268">
        <v>0.62136999999999998</v>
      </c>
      <c r="NT81" s="268">
        <v>0.15082999999999999</v>
      </c>
      <c r="NU81" s="268">
        <v>0</v>
      </c>
      <c r="NV81" s="268">
        <v>2.20587</v>
      </c>
      <c r="NW81" s="268">
        <v>20</v>
      </c>
      <c r="NX81" s="268">
        <v>1.9880599999999999</v>
      </c>
      <c r="NY81" s="268">
        <v>0.11446000000000001</v>
      </c>
      <c r="NZ81" s="268">
        <v>0.1111</v>
      </c>
    </row>
    <row r="82" spans="1:390" ht="15" x14ac:dyDescent="0.25">
      <c r="A82" s="3" t="s">
        <v>2871</v>
      </c>
      <c r="B82" s="55" t="s">
        <v>4724</v>
      </c>
      <c r="C82" s="55" t="s">
        <v>4524</v>
      </c>
      <c r="D82" s="55" t="s">
        <v>4525</v>
      </c>
      <c r="E82" s="55" t="s">
        <v>3414</v>
      </c>
      <c r="F82" s="55" t="s">
        <v>4524</v>
      </c>
      <c r="G82" s="55" t="s">
        <v>1998</v>
      </c>
      <c r="H82" s="55" t="s">
        <v>446</v>
      </c>
      <c r="I82" s="55" t="s">
        <v>416</v>
      </c>
      <c r="J82" s="55" t="s">
        <v>496</v>
      </c>
      <c r="K82" s="55" t="s">
        <v>501</v>
      </c>
      <c r="L82" s="55" t="s">
        <v>4527</v>
      </c>
      <c r="M82" s="55" t="s">
        <v>509</v>
      </c>
      <c r="N82" s="55" t="s">
        <v>2303</v>
      </c>
      <c r="O82" s="268">
        <v>9705</v>
      </c>
      <c r="P82" s="55" t="s">
        <v>503</v>
      </c>
      <c r="Q82" s="268">
        <v>255</v>
      </c>
      <c r="R82" s="268">
        <v>24</v>
      </c>
      <c r="S82" s="268">
        <v>838</v>
      </c>
      <c r="T82" s="268">
        <v>9705</v>
      </c>
      <c r="U82" s="268">
        <v>31</v>
      </c>
      <c r="V82" s="268">
        <v>7</v>
      </c>
      <c r="W82" s="268">
        <v>86</v>
      </c>
      <c r="X82" s="268">
        <v>3276</v>
      </c>
      <c r="Y82" s="55" t="s">
        <v>2231</v>
      </c>
      <c r="Z82" s="55" t="s">
        <v>2281</v>
      </c>
      <c r="AA82" s="55" t="s">
        <v>3418</v>
      </c>
      <c r="AB82" s="55" t="s">
        <v>3533</v>
      </c>
      <c r="AC82" s="55" t="s">
        <v>2231</v>
      </c>
      <c r="AD82" s="55" t="s">
        <v>2281</v>
      </c>
      <c r="AE82" s="55" t="s">
        <v>3418</v>
      </c>
      <c r="AF82" s="55" t="s">
        <v>3533</v>
      </c>
      <c r="AG82" s="55" t="s">
        <v>2000</v>
      </c>
      <c r="AH82" s="268">
        <v>1</v>
      </c>
      <c r="AI82" s="55" t="s">
        <v>2929</v>
      </c>
      <c r="AJ82" s="55" t="s">
        <v>2140</v>
      </c>
      <c r="AK82" s="55" t="s">
        <v>2408</v>
      </c>
      <c r="AL82" s="55" t="s">
        <v>2481</v>
      </c>
      <c r="AM82" s="55" t="s">
        <v>2558</v>
      </c>
      <c r="AN82" s="55" t="s">
        <v>2631</v>
      </c>
      <c r="AO82" s="55" t="s">
        <v>2681</v>
      </c>
      <c r="AP82" s="55" t="s">
        <v>2700</v>
      </c>
      <c r="AQ82" s="55" t="s">
        <v>2481</v>
      </c>
      <c r="AR82" s="55" t="s">
        <v>2558</v>
      </c>
      <c r="AS82" s="55" t="s">
        <v>2631</v>
      </c>
      <c r="AT82" s="55" t="s">
        <v>3534</v>
      </c>
      <c r="AU82" s="55" t="s">
        <v>4529</v>
      </c>
      <c r="AV82" s="55" t="s">
        <v>4529</v>
      </c>
      <c r="AW82" s="55" t="s">
        <v>4529</v>
      </c>
      <c r="AX82" s="55" t="s">
        <v>4530</v>
      </c>
      <c r="AY82" s="55" t="s">
        <v>4531</v>
      </c>
      <c r="AZ82" s="55" t="s">
        <v>554</v>
      </c>
      <c r="BA82" s="55" t="s">
        <v>554</v>
      </c>
      <c r="BB82" s="268">
        <v>1</v>
      </c>
      <c r="BC82" s="268">
        <v>0</v>
      </c>
      <c r="BD82" s="268">
        <v>0</v>
      </c>
      <c r="BE82" s="268">
        <v>0</v>
      </c>
      <c r="BF82" s="268">
        <v>1</v>
      </c>
      <c r="BG82" s="55" t="s">
        <v>3403</v>
      </c>
      <c r="BH82" s="268">
        <v>2860</v>
      </c>
      <c r="BI82" s="268">
        <v>0</v>
      </c>
      <c r="BJ82" s="268">
        <v>1</v>
      </c>
      <c r="BK82" s="268">
        <v>1</v>
      </c>
      <c r="BL82" s="268">
        <v>5.5</v>
      </c>
      <c r="BM82" s="268">
        <v>6.5</v>
      </c>
      <c r="BN82" s="269">
        <v>0</v>
      </c>
      <c r="BO82" s="270">
        <v>57374</v>
      </c>
      <c r="BP82" s="55" t="s">
        <v>3535</v>
      </c>
      <c r="BQ82" s="55" t="s">
        <v>3441</v>
      </c>
      <c r="BR82" s="270">
        <v>48718</v>
      </c>
      <c r="BS82" s="270">
        <v>10.73</v>
      </c>
      <c r="BT82" s="270">
        <v>13.7</v>
      </c>
      <c r="BU82" s="270">
        <v>13.7</v>
      </c>
      <c r="BV82" s="270">
        <v>462983</v>
      </c>
      <c r="BW82" s="270">
        <v>424709</v>
      </c>
      <c r="BX82" s="270">
        <v>7800</v>
      </c>
      <c r="BY82" s="270">
        <v>432509</v>
      </c>
      <c r="BZ82" s="270">
        <v>8664</v>
      </c>
      <c r="CA82" s="270">
        <v>675</v>
      </c>
      <c r="CB82" s="270">
        <v>9339</v>
      </c>
      <c r="CC82" s="270">
        <v>0</v>
      </c>
      <c r="CD82" s="270">
        <v>0</v>
      </c>
      <c r="CE82" s="270">
        <v>0</v>
      </c>
      <c r="CF82" s="270">
        <v>21135</v>
      </c>
      <c r="CG82" s="272">
        <v>0</v>
      </c>
      <c r="CH82" s="270">
        <v>212938</v>
      </c>
      <c r="CI82" s="270">
        <v>66252</v>
      </c>
      <c r="CJ82" s="270">
        <v>279190</v>
      </c>
      <c r="CK82" s="270">
        <v>50717</v>
      </c>
      <c r="CL82" s="270">
        <v>4200</v>
      </c>
      <c r="CM82" s="270">
        <v>5766</v>
      </c>
      <c r="CN82" s="270">
        <v>60683</v>
      </c>
      <c r="CO82" s="270">
        <v>82191</v>
      </c>
      <c r="CP82" s="270">
        <v>422064</v>
      </c>
      <c r="CQ82" s="279">
        <v>0</v>
      </c>
      <c r="CR82" s="270">
        <v>0</v>
      </c>
      <c r="CS82" s="270">
        <v>0</v>
      </c>
      <c r="CT82" s="270">
        <v>0</v>
      </c>
      <c r="CU82" s="270">
        <v>0</v>
      </c>
      <c r="CV82" s="270">
        <v>0</v>
      </c>
      <c r="CW82" s="270">
        <v>40919</v>
      </c>
      <c r="CX82" s="288">
        <v>116140</v>
      </c>
      <c r="CY82" s="44">
        <v>20916</v>
      </c>
      <c r="CZ82" s="44">
        <v>27016</v>
      </c>
      <c r="DA82" s="44">
        <v>47932</v>
      </c>
      <c r="DB82" s="44">
        <v>9784</v>
      </c>
      <c r="DC82" s="44">
        <v>4547</v>
      </c>
      <c r="DD82" s="44">
        <v>14331</v>
      </c>
      <c r="DE82" s="44">
        <v>1701</v>
      </c>
      <c r="DF82" s="44">
        <v>424</v>
      </c>
      <c r="DG82" s="44">
        <v>2125</v>
      </c>
      <c r="DH82" s="44">
        <v>64388</v>
      </c>
      <c r="DI82" s="55" t="s">
        <v>3403</v>
      </c>
      <c r="DJ82" s="268">
        <v>64388</v>
      </c>
      <c r="DK82" s="268">
        <v>3491</v>
      </c>
      <c r="DL82" s="268">
        <v>66</v>
      </c>
      <c r="DM82" s="268">
        <v>2857</v>
      </c>
      <c r="DN82" s="268">
        <v>3833</v>
      </c>
      <c r="DO82" s="268">
        <v>451</v>
      </c>
      <c r="DP82" s="268">
        <v>2</v>
      </c>
      <c r="DQ82" s="268">
        <v>67</v>
      </c>
      <c r="DR82" s="268">
        <v>69</v>
      </c>
      <c r="DS82" s="268">
        <v>0</v>
      </c>
      <c r="DT82" s="268">
        <v>28215</v>
      </c>
      <c r="DU82" s="268">
        <v>8731</v>
      </c>
      <c r="DV82" s="55" t="s">
        <v>3403</v>
      </c>
      <c r="DW82" s="268">
        <v>1321</v>
      </c>
      <c r="DX82" s="268">
        <v>38267</v>
      </c>
      <c r="DY82" s="268">
        <v>1920</v>
      </c>
      <c r="DZ82" s="268">
        <v>235</v>
      </c>
      <c r="EA82" s="55" t="s">
        <v>3403</v>
      </c>
      <c r="EB82" s="268">
        <v>0</v>
      </c>
      <c r="EC82" s="268">
        <v>2155</v>
      </c>
      <c r="ED82" s="268">
        <v>563</v>
      </c>
      <c r="EE82" s="55" t="s">
        <v>3403</v>
      </c>
      <c r="EF82" s="268">
        <v>0</v>
      </c>
      <c r="EG82" s="268">
        <v>563</v>
      </c>
      <c r="EH82" s="269">
        <v>3.78509E-2</v>
      </c>
      <c r="EI82" s="269">
        <v>5.6829999999999999E-4</v>
      </c>
      <c r="EJ82" s="269">
        <v>0.35289310000000002</v>
      </c>
      <c r="EK82" s="269">
        <v>0</v>
      </c>
      <c r="EL82" s="269">
        <v>0.32949030000000001</v>
      </c>
      <c r="EM82" s="269">
        <v>5.9409999999999997E-4</v>
      </c>
      <c r="EN82" s="269">
        <v>0.55439989999999995</v>
      </c>
      <c r="EO82" s="269">
        <v>4.31548E-2</v>
      </c>
      <c r="EP82" s="269">
        <v>0.14405080000000001</v>
      </c>
      <c r="EQ82" s="268">
        <v>18</v>
      </c>
      <c r="ER82" s="281">
        <v>221054</v>
      </c>
      <c r="ES82" s="281">
        <v>31843</v>
      </c>
      <c r="ET82" s="268">
        <v>30253</v>
      </c>
      <c r="EU82" s="268">
        <v>17533</v>
      </c>
      <c r="EV82" s="268">
        <v>47786</v>
      </c>
      <c r="EW82" s="268">
        <v>4961</v>
      </c>
      <c r="EX82" s="268">
        <v>265</v>
      </c>
      <c r="EY82" s="268">
        <v>5226</v>
      </c>
      <c r="EZ82" s="268">
        <v>21841</v>
      </c>
      <c r="FA82" s="268">
        <v>4776</v>
      </c>
      <c r="FB82" s="268">
        <v>26617</v>
      </c>
      <c r="FC82" s="268">
        <v>79629</v>
      </c>
      <c r="FD82" s="271">
        <v>136309</v>
      </c>
      <c r="FE82" s="55" t="s">
        <v>3403</v>
      </c>
      <c r="FF82" s="55" t="s">
        <v>3403</v>
      </c>
      <c r="FG82" s="268">
        <v>79629</v>
      </c>
      <c r="FH82" s="281">
        <v>13803</v>
      </c>
      <c r="FI82" s="281">
        <v>48049</v>
      </c>
      <c r="FJ82" s="55" t="s">
        <v>3403</v>
      </c>
      <c r="FK82" s="268">
        <v>61852</v>
      </c>
      <c r="FL82" s="268">
        <v>3</v>
      </c>
      <c r="FM82" s="268">
        <v>1321</v>
      </c>
      <c r="FN82" s="268">
        <v>1324</v>
      </c>
      <c r="FO82" s="268">
        <v>6</v>
      </c>
      <c r="FP82" s="268">
        <v>48</v>
      </c>
      <c r="FQ82" s="268">
        <v>54</v>
      </c>
      <c r="FR82" s="55" t="s">
        <v>3403</v>
      </c>
      <c r="FS82" s="268">
        <v>1378</v>
      </c>
      <c r="FT82" s="268">
        <v>13857</v>
      </c>
      <c r="FU82" s="268">
        <v>221054</v>
      </c>
      <c r="FV82" s="268">
        <v>0</v>
      </c>
      <c r="FW82" s="268">
        <v>0</v>
      </c>
      <c r="FX82" s="268">
        <v>0</v>
      </c>
      <c r="FY82" s="268">
        <v>365</v>
      </c>
      <c r="FZ82" s="268">
        <v>1</v>
      </c>
      <c r="GA82" s="268">
        <v>6644</v>
      </c>
      <c r="GB82" s="268">
        <v>1659</v>
      </c>
      <c r="GC82" s="268">
        <v>8303</v>
      </c>
      <c r="GD82" s="268">
        <v>70181</v>
      </c>
      <c r="GE82" s="268">
        <v>1</v>
      </c>
      <c r="GF82" s="268">
        <v>0.80201</v>
      </c>
      <c r="GG82" s="268">
        <v>8.9599999999999999E-2</v>
      </c>
      <c r="GH82" s="268">
        <v>16.342860000000002</v>
      </c>
      <c r="GI82" s="268">
        <v>15.420170000000001</v>
      </c>
      <c r="GJ82" s="268">
        <v>51.25</v>
      </c>
      <c r="GK82" s="268">
        <v>121</v>
      </c>
      <c r="GL82" s="268">
        <v>1978</v>
      </c>
      <c r="GM82" s="268">
        <v>19</v>
      </c>
      <c r="GN82" s="268">
        <v>310</v>
      </c>
      <c r="GO82" s="268">
        <v>3</v>
      </c>
      <c r="GP82" s="268">
        <v>1</v>
      </c>
      <c r="GQ82" s="268">
        <v>102</v>
      </c>
      <c r="GR82" s="268">
        <v>17</v>
      </c>
      <c r="GS82" s="268">
        <v>16</v>
      </c>
      <c r="GT82" s="268">
        <v>1</v>
      </c>
      <c r="GU82" s="268">
        <v>140</v>
      </c>
      <c r="GV82" s="268">
        <v>110</v>
      </c>
      <c r="GW82" s="268">
        <v>95</v>
      </c>
      <c r="GX82" s="268">
        <v>205</v>
      </c>
      <c r="GY82" s="268">
        <v>234</v>
      </c>
      <c r="GZ82" s="268">
        <v>14</v>
      </c>
      <c r="HA82" s="268">
        <v>248</v>
      </c>
      <c r="HB82" s="268">
        <v>1634</v>
      </c>
      <c r="HC82" s="268">
        <v>201</v>
      </c>
      <c r="HD82" s="268">
        <v>1835</v>
      </c>
      <c r="HE82" s="268">
        <v>2288</v>
      </c>
      <c r="HF82" s="55" t="s">
        <v>3403</v>
      </c>
      <c r="HG82" s="55" t="s">
        <v>3403</v>
      </c>
      <c r="HH82" s="55" t="s">
        <v>3403</v>
      </c>
      <c r="HI82" s="55" t="s">
        <v>3403</v>
      </c>
      <c r="HJ82" s="55" t="s">
        <v>5026</v>
      </c>
      <c r="HK82" s="55" t="s">
        <v>5026</v>
      </c>
      <c r="HL82" s="268">
        <v>17235</v>
      </c>
      <c r="HM82" s="268">
        <v>1</v>
      </c>
      <c r="HN82" s="268">
        <v>17</v>
      </c>
      <c r="HO82" s="268">
        <v>119</v>
      </c>
      <c r="HP82" s="268">
        <v>4</v>
      </c>
      <c r="HQ82" s="268">
        <v>356</v>
      </c>
      <c r="HR82" s="268">
        <v>4186</v>
      </c>
      <c r="HS82" s="268">
        <v>0</v>
      </c>
      <c r="HT82" s="268">
        <v>14</v>
      </c>
      <c r="HU82" s="268">
        <v>10</v>
      </c>
      <c r="HV82" s="268">
        <v>12</v>
      </c>
      <c r="HW82" s="268">
        <v>15307</v>
      </c>
      <c r="HX82" s="268">
        <v>1</v>
      </c>
      <c r="HY82" s="55" t="s">
        <v>3403</v>
      </c>
      <c r="HZ82" s="55" t="s">
        <v>3403</v>
      </c>
      <c r="IA82" s="55" t="s">
        <v>2000</v>
      </c>
      <c r="IB82" s="55" t="s">
        <v>2231</v>
      </c>
      <c r="IC82" s="55" t="s">
        <v>2281</v>
      </c>
      <c r="ID82" s="55" t="s">
        <v>3418</v>
      </c>
      <c r="IE82" s="55" t="s">
        <v>3533</v>
      </c>
      <c r="IF82" s="55" t="s">
        <v>2231</v>
      </c>
      <c r="IG82" s="55" t="s">
        <v>2281</v>
      </c>
      <c r="IH82" s="55" t="s">
        <v>3418</v>
      </c>
      <c r="II82" s="55" t="s">
        <v>3533</v>
      </c>
      <c r="IJ82" s="55" t="s">
        <v>2140</v>
      </c>
      <c r="IK82" s="55" t="s">
        <v>4725</v>
      </c>
      <c r="IL82" s="55" t="s">
        <v>2558</v>
      </c>
      <c r="IM82" s="55" t="s">
        <v>2681</v>
      </c>
      <c r="IN82" s="55" t="s">
        <v>2631</v>
      </c>
      <c r="IO82" s="268">
        <v>12000</v>
      </c>
      <c r="IP82" s="268">
        <v>6.5</v>
      </c>
      <c r="IQ82" s="55" t="s">
        <v>4726</v>
      </c>
      <c r="IR82" s="268">
        <v>2860</v>
      </c>
      <c r="IS82" s="268">
        <v>52</v>
      </c>
      <c r="IT82" s="55" t="s">
        <v>2134</v>
      </c>
      <c r="IU82" s="55" t="s">
        <v>179</v>
      </c>
      <c r="IV82" s="55" t="s">
        <v>1998</v>
      </c>
      <c r="IW82" s="55" t="s">
        <v>411</v>
      </c>
      <c r="IX82" s="268">
        <v>0</v>
      </c>
      <c r="IY82" s="55" t="s">
        <v>416</v>
      </c>
      <c r="IZ82" s="55" t="s">
        <v>1905</v>
      </c>
      <c r="JA82" s="55" t="s">
        <v>2276</v>
      </c>
      <c r="JB82" s="55" t="s">
        <v>503</v>
      </c>
      <c r="JC82" s="270">
        <v>1.90933</v>
      </c>
      <c r="JD82" s="270">
        <v>1.2629900000000001</v>
      </c>
      <c r="JE82" s="270">
        <v>0.27451999999999999</v>
      </c>
      <c r="JF82" s="270">
        <v>50.832709999999999</v>
      </c>
      <c r="JG82" s="270">
        <v>33.6252</v>
      </c>
      <c r="JH82" s="270">
        <v>7.3085599999999999</v>
      </c>
      <c r="JI82" s="270">
        <v>6.0139399999999998</v>
      </c>
      <c r="JJ82" s="270">
        <v>3.9781399999999998</v>
      </c>
      <c r="JK82" s="270">
        <v>0.86465999999999998</v>
      </c>
      <c r="JL82" s="270">
        <v>24.488769999999999</v>
      </c>
      <c r="JM82" s="270">
        <v>16.199010000000001</v>
      </c>
      <c r="JN82" s="270">
        <v>3.5209199999999998</v>
      </c>
      <c r="JO82" s="270">
        <v>184.46852999999999</v>
      </c>
      <c r="JP82" s="270">
        <v>122.0236</v>
      </c>
      <c r="JQ82" s="270">
        <v>26.522290000000002</v>
      </c>
      <c r="JR82" s="270">
        <v>13.254530000000001</v>
      </c>
      <c r="JS82" s="270">
        <v>8.7676999999999996</v>
      </c>
      <c r="JT82" s="270">
        <v>1.9056900000000001</v>
      </c>
      <c r="JU82" s="268">
        <v>22.777329999999999</v>
      </c>
      <c r="JV82" s="268">
        <v>7.2314299999999996</v>
      </c>
      <c r="JW82" s="268">
        <v>0</v>
      </c>
      <c r="JX82" s="268">
        <v>1.68614</v>
      </c>
      <c r="JY82" s="268">
        <v>1.77589</v>
      </c>
      <c r="JZ82" s="268">
        <v>3.2810899999999998</v>
      </c>
      <c r="KA82" s="268">
        <v>0.85553999999999997</v>
      </c>
      <c r="KB82" s="268">
        <v>0.23574999999999999</v>
      </c>
      <c r="KC82" s="268">
        <v>0</v>
      </c>
      <c r="KD82" s="268">
        <v>1.4400000000000001E-3</v>
      </c>
      <c r="KE82" s="268">
        <v>1.5772299999999999</v>
      </c>
      <c r="KF82" s="268">
        <v>2.112E-2</v>
      </c>
      <c r="KG82" s="268">
        <v>0.18908</v>
      </c>
      <c r="KH82" s="268">
        <v>2651</v>
      </c>
      <c r="KI82" s="268">
        <v>0</v>
      </c>
      <c r="KJ82" s="268">
        <v>17235</v>
      </c>
      <c r="KK82" s="268">
        <v>10797</v>
      </c>
      <c r="KL82" s="268">
        <v>0</v>
      </c>
      <c r="KM82" s="268">
        <v>70181</v>
      </c>
      <c r="KN82" s="268">
        <v>221054</v>
      </c>
      <c r="KO82" s="268">
        <v>0</v>
      </c>
      <c r="KP82" s="268">
        <v>1.90334</v>
      </c>
      <c r="KQ82" s="268">
        <v>34008</v>
      </c>
      <c r="KR82" s="268">
        <v>16.350149999999999</v>
      </c>
      <c r="KS82" s="270">
        <v>0.96228999999999998</v>
      </c>
      <c r="KT82" s="270">
        <v>44.565579999999997</v>
      </c>
      <c r="KU82" s="270">
        <v>0</v>
      </c>
      <c r="KV82" s="270">
        <v>2.17774</v>
      </c>
      <c r="KW82" s="270">
        <v>47.705620000000003</v>
      </c>
      <c r="KX82" s="270">
        <v>28.76765</v>
      </c>
      <c r="KY82" s="268">
        <v>11.967029999999999</v>
      </c>
      <c r="KZ82" s="268">
        <v>0</v>
      </c>
      <c r="LA82" s="268">
        <v>6.7999999999999996E-3</v>
      </c>
      <c r="LB82" s="268">
        <v>3.9430200000000002</v>
      </c>
      <c r="LC82" s="268">
        <v>7.11E-3</v>
      </c>
      <c r="LD82" s="268">
        <v>0</v>
      </c>
      <c r="LE82" s="268">
        <v>0.78285000000000005</v>
      </c>
      <c r="LF82" s="268">
        <v>7.9489299999999998</v>
      </c>
      <c r="LG82" s="268">
        <v>6.6345200000000002</v>
      </c>
      <c r="LH82" s="268">
        <v>0.56672</v>
      </c>
      <c r="LI82" s="268">
        <v>4608</v>
      </c>
      <c r="LJ82" s="268">
        <v>8.3102499999999999</v>
      </c>
      <c r="LK82" s="270">
        <v>8.4689300000000003</v>
      </c>
      <c r="LL82" s="268">
        <v>603</v>
      </c>
      <c r="LM82" s="268">
        <v>529</v>
      </c>
      <c r="LN82" s="270">
        <v>43.489339999999999</v>
      </c>
      <c r="LO82" s="270">
        <v>6.2527600000000003</v>
      </c>
      <c r="LP82" s="270">
        <v>5.2258599999999999</v>
      </c>
      <c r="LQ82" s="268">
        <v>0.66976000000000002</v>
      </c>
      <c r="LR82" s="268">
        <v>0</v>
      </c>
      <c r="LS82" s="268">
        <v>0.66241000000000005</v>
      </c>
      <c r="LT82" s="268">
        <v>0</v>
      </c>
      <c r="LU82" s="268">
        <v>0</v>
      </c>
      <c r="LV82" s="268">
        <v>3.1497700000000002</v>
      </c>
      <c r="LW82" s="268">
        <v>4251</v>
      </c>
      <c r="LX82" s="268">
        <v>24.538810000000002</v>
      </c>
      <c r="LY82" s="268">
        <v>1349</v>
      </c>
      <c r="LZ82" s="268">
        <v>6.0262200000000004</v>
      </c>
      <c r="MA82" s="268">
        <v>77.291610000000006</v>
      </c>
      <c r="MB82" s="268">
        <v>0.24557999999999999</v>
      </c>
      <c r="MC82" s="268">
        <v>331</v>
      </c>
      <c r="MD82" s="268">
        <v>0.52539000000000002</v>
      </c>
      <c r="ME82" s="270">
        <v>0.86465999999999998</v>
      </c>
      <c r="MF82" s="268">
        <v>1.65486</v>
      </c>
      <c r="MG82" s="268">
        <v>29.469349999999999</v>
      </c>
      <c r="MH82" s="268">
        <v>26.623390000000001</v>
      </c>
      <c r="MI82" s="270">
        <v>6.0139399999999998</v>
      </c>
      <c r="MJ82" s="268">
        <v>55</v>
      </c>
      <c r="MK82" s="270">
        <v>42952</v>
      </c>
      <c r="ML82" s="270">
        <v>32759</v>
      </c>
      <c r="MM82" s="268">
        <v>2.9399999999999999E-2</v>
      </c>
      <c r="MN82" s="268">
        <v>0.37713999999999998</v>
      </c>
      <c r="MO82" s="268">
        <v>9.2619999999999994E-2</v>
      </c>
      <c r="MP82" s="268">
        <v>0</v>
      </c>
      <c r="MQ82" s="268">
        <v>0</v>
      </c>
      <c r="MR82" s="268">
        <v>0</v>
      </c>
      <c r="MS82" s="269">
        <v>0</v>
      </c>
      <c r="MT82" s="269">
        <v>0.15384619999999999</v>
      </c>
      <c r="MU82" s="269">
        <v>0.84615379999999996</v>
      </c>
      <c r="MV82" s="269">
        <v>0.23730080000000001</v>
      </c>
      <c r="MW82" s="269">
        <v>0.76269920000000002</v>
      </c>
      <c r="MX82" s="269">
        <v>0.14377680000000001</v>
      </c>
      <c r="MY82" s="269">
        <v>9.9510999999999992E-3</v>
      </c>
      <c r="MZ82" s="269">
        <v>0.15697150000000001</v>
      </c>
      <c r="NA82" s="269">
        <v>1.3661400000000001E-2</v>
      </c>
      <c r="NB82" s="269">
        <v>0.19473589999999999</v>
      </c>
      <c r="NC82" s="269">
        <v>0.1201642</v>
      </c>
      <c r="ND82" s="269">
        <v>0.50451590000000002</v>
      </c>
      <c r="NE82" s="269">
        <v>0.66148739999999995</v>
      </c>
      <c r="NF82" s="269">
        <v>0</v>
      </c>
      <c r="NG82" s="269">
        <v>0.93417899999999998</v>
      </c>
      <c r="NH82" s="269">
        <v>4.5649599999999999E-2</v>
      </c>
      <c r="NI82" s="269">
        <v>2.0171399999999999E-2</v>
      </c>
      <c r="NJ82" s="270">
        <v>10192</v>
      </c>
      <c r="NK82" s="268">
        <v>8.4524899999999992</v>
      </c>
      <c r="NL82" s="268">
        <v>9705</v>
      </c>
      <c r="NM82" s="268">
        <v>0</v>
      </c>
      <c r="NN82" s="268">
        <v>1493</v>
      </c>
      <c r="NO82" s="269">
        <v>0.83576950000000005</v>
      </c>
      <c r="NP82" s="269">
        <v>6.9212099999999999E-2</v>
      </c>
      <c r="NQ82" s="269">
        <v>9.5018400000000003E-2</v>
      </c>
      <c r="NR82" s="268">
        <v>1.0381100000000001</v>
      </c>
      <c r="NS82" s="268">
        <v>3.33656</v>
      </c>
      <c r="NT82" s="268">
        <v>0.79176999999999997</v>
      </c>
      <c r="NU82" s="268">
        <v>52</v>
      </c>
      <c r="NV82" s="268">
        <v>4.3585799999999999</v>
      </c>
      <c r="NW82" s="268">
        <v>38</v>
      </c>
      <c r="NX82" s="268">
        <v>3.6427700000000001</v>
      </c>
      <c r="NY82" s="268">
        <v>0.52375000000000005</v>
      </c>
      <c r="NZ82" s="268">
        <v>0.47746</v>
      </c>
    </row>
    <row r="83" spans="1:390" ht="15" x14ac:dyDescent="0.25">
      <c r="A83" s="3" t="s">
        <v>2872</v>
      </c>
      <c r="B83" s="55" t="s">
        <v>4987</v>
      </c>
      <c r="C83" s="55" t="s">
        <v>4524</v>
      </c>
      <c r="D83" s="55" t="s">
        <v>4525</v>
      </c>
      <c r="E83" s="55" t="s">
        <v>3414</v>
      </c>
      <c r="F83" s="55" t="s">
        <v>4524</v>
      </c>
      <c r="G83" s="55" t="s">
        <v>2128</v>
      </c>
      <c r="H83" s="55" t="s">
        <v>488</v>
      </c>
      <c r="I83" s="55" t="s">
        <v>416</v>
      </c>
      <c r="J83" s="55" t="s">
        <v>493</v>
      </c>
      <c r="K83" s="55" t="s">
        <v>499</v>
      </c>
      <c r="L83" s="55" t="s">
        <v>4527</v>
      </c>
      <c r="M83" s="55" t="s">
        <v>505</v>
      </c>
      <c r="N83" s="55" t="s">
        <v>2303</v>
      </c>
      <c r="O83" s="268">
        <v>124341</v>
      </c>
      <c r="P83" s="55" t="s">
        <v>503</v>
      </c>
      <c r="Q83" s="268">
        <v>1171</v>
      </c>
      <c r="R83" s="268">
        <v>34</v>
      </c>
      <c r="S83" s="268">
        <v>6493</v>
      </c>
      <c r="T83" s="268">
        <v>25686</v>
      </c>
      <c r="U83" s="268">
        <v>107</v>
      </c>
      <c r="V83" s="268">
        <v>32</v>
      </c>
      <c r="W83" s="268">
        <v>123</v>
      </c>
      <c r="X83" s="268">
        <v>3730</v>
      </c>
      <c r="Y83" s="55" t="s">
        <v>2274</v>
      </c>
      <c r="Z83" s="55" t="s">
        <v>2376</v>
      </c>
      <c r="AA83" s="55" t="s">
        <v>3682</v>
      </c>
      <c r="AB83" s="55" t="s">
        <v>3683</v>
      </c>
      <c r="AC83" s="55" t="s">
        <v>2274</v>
      </c>
      <c r="AD83" s="55" t="s">
        <v>2376</v>
      </c>
      <c r="AE83" s="55" t="s">
        <v>3682</v>
      </c>
      <c r="AF83" s="55" t="s">
        <v>3683</v>
      </c>
      <c r="AG83" s="55" t="s">
        <v>2130</v>
      </c>
      <c r="AH83" s="268">
        <v>2</v>
      </c>
      <c r="AI83" s="55" t="s">
        <v>2135</v>
      </c>
      <c r="AJ83" s="55" t="s">
        <v>2197</v>
      </c>
      <c r="AK83" s="55" t="s">
        <v>2447</v>
      </c>
      <c r="AL83" s="55" t="s">
        <v>2524</v>
      </c>
      <c r="AM83" s="55" t="s">
        <v>2601</v>
      </c>
      <c r="AN83" s="55" t="s">
        <v>2669</v>
      </c>
      <c r="AO83" s="55" t="s">
        <v>4988</v>
      </c>
      <c r="AP83" s="55" t="s">
        <v>4989</v>
      </c>
      <c r="AQ83" s="55" t="s">
        <v>2721</v>
      </c>
      <c r="AR83" s="55" t="s">
        <v>2601</v>
      </c>
      <c r="AS83" s="55" t="s">
        <v>2744</v>
      </c>
      <c r="AT83" s="55" t="s">
        <v>1523</v>
      </c>
      <c r="AU83" s="55" t="s">
        <v>4529</v>
      </c>
      <c r="AV83" s="55" t="s">
        <v>4529</v>
      </c>
      <c r="AW83" s="55" t="s">
        <v>4529</v>
      </c>
      <c r="AX83" s="55" t="s">
        <v>4530</v>
      </c>
      <c r="AY83" s="55" t="s">
        <v>4531</v>
      </c>
      <c r="AZ83" s="55" t="s">
        <v>554</v>
      </c>
      <c r="BA83" s="55" t="s">
        <v>554</v>
      </c>
      <c r="BB83" s="268">
        <v>1</v>
      </c>
      <c r="BC83" s="268">
        <v>3</v>
      </c>
      <c r="BD83" s="268">
        <v>0</v>
      </c>
      <c r="BE83" s="268">
        <v>1</v>
      </c>
      <c r="BF83" s="268">
        <v>5</v>
      </c>
      <c r="BG83" s="55" t="s">
        <v>3403</v>
      </c>
      <c r="BH83" s="268">
        <v>8061</v>
      </c>
      <c r="BI83" s="268">
        <v>6.15</v>
      </c>
      <c r="BJ83" s="268">
        <v>2</v>
      </c>
      <c r="BK83" s="268">
        <v>8.15</v>
      </c>
      <c r="BL83" s="268">
        <v>22.06</v>
      </c>
      <c r="BM83" s="268">
        <v>30.21</v>
      </c>
      <c r="BN83" s="269">
        <v>0.20357500000000001</v>
      </c>
      <c r="BO83" s="270">
        <v>80025</v>
      </c>
      <c r="BP83" s="55" t="s">
        <v>3684</v>
      </c>
      <c r="BQ83" s="55" t="s">
        <v>3412</v>
      </c>
      <c r="BR83" s="270">
        <v>37183</v>
      </c>
      <c r="BS83" s="270">
        <v>9.9499999999999993</v>
      </c>
      <c r="BT83" s="270">
        <v>10.97</v>
      </c>
      <c r="BU83" s="270">
        <v>12.1</v>
      </c>
      <c r="BV83" s="270">
        <v>1569476</v>
      </c>
      <c r="BW83" s="270">
        <v>5000</v>
      </c>
      <c r="BX83" s="270">
        <v>1347933</v>
      </c>
      <c r="BY83" s="270">
        <v>1352933</v>
      </c>
      <c r="BZ83" s="270">
        <v>161274</v>
      </c>
      <c r="CA83" s="270">
        <v>0</v>
      </c>
      <c r="CB83" s="270">
        <v>161274</v>
      </c>
      <c r="CC83" s="270">
        <v>55269</v>
      </c>
      <c r="CD83" s="270">
        <v>0</v>
      </c>
      <c r="CE83" s="270">
        <v>55269</v>
      </c>
      <c r="CF83" s="270">
        <v>0</v>
      </c>
      <c r="CG83" s="272">
        <v>0</v>
      </c>
      <c r="CH83" s="270">
        <v>861373</v>
      </c>
      <c r="CI83" s="270">
        <v>253539</v>
      </c>
      <c r="CJ83" s="270">
        <v>1114912</v>
      </c>
      <c r="CK83" s="270">
        <v>146972</v>
      </c>
      <c r="CL83" s="270">
        <v>63935</v>
      </c>
      <c r="CM83" s="270">
        <v>26254</v>
      </c>
      <c r="CN83" s="270">
        <v>237161</v>
      </c>
      <c r="CO83" s="270">
        <v>217403</v>
      </c>
      <c r="CP83" s="270">
        <v>1569476</v>
      </c>
      <c r="CQ83" s="279">
        <v>0</v>
      </c>
      <c r="CR83" s="270">
        <v>12884</v>
      </c>
      <c r="CS83" s="270">
        <v>0</v>
      </c>
      <c r="CT83" s="270">
        <v>0</v>
      </c>
      <c r="CU83" s="270">
        <v>36593</v>
      </c>
      <c r="CV83" s="270">
        <v>49477</v>
      </c>
      <c r="CW83" s="270">
        <v>84026</v>
      </c>
      <c r="CX83" s="288">
        <v>249019</v>
      </c>
      <c r="CY83" s="44">
        <v>77536</v>
      </c>
      <c r="CZ83" s="44">
        <v>42208</v>
      </c>
      <c r="DA83" s="44">
        <v>119744</v>
      </c>
      <c r="DB83" s="44">
        <v>40156</v>
      </c>
      <c r="DC83" s="44">
        <v>23860</v>
      </c>
      <c r="DD83" s="44">
        <v>64016</v>
      </c>
      <c r="DE83" s="44">
        <v>6051</v>
      </c>
      <c r="DF83" s="44">
        <v>887</v>
      </c>
      <c r="DG83" s="44">
        <v>6938</v>
      </c>
      <c r="DH83" s="44">
        <v>190698</v>
      </c>
      <c r="DI83" s="55" t="s">
        <v>3403</v>
      </c>
      <c r="DJ83" s="268">
        <v>190698</v>
      </c>
      <c r="DK83" s="268">
        <v>95</v>
      </c>
      <c r="DL83" s="268">
        <v>262</v>
      </c>
      <c r="DM83" s="268">
        <v>5130</v>
      </c>
      <c r="DN83" s="268">
        <v>10235</v>
      </c>
      <c r="DO83" s="268">
        <v>2672</v>
      </c>
      <c r="DP83" s="268">
        <v>22</v>
      </c>
      <c r="DQ83" s="268">
        <v>67</v>
      </c>
      <c r="DR83" s="268">
        <v>89</v>
      </c>
      <c r="DS83" s="268">
        <v>0</v>
      </c>
      <c r="DT83" s="268">
        <v>28215</v>
      </c>
      <c r="DU83" s="268">
        <v>8731</v>
      </c>
      <c r="DV83" s="55" t="s">
        <v>3403</v>
      </c>
      <c r="DW83" s="268">
        <v>174</v>
      </c>
      <c r="DX83" s="268">
        <v>37120</v>
      </c>
      <c r="DY83" s="268">
        <v>1920</v>
      </c>
      <c r="DZ83" s="268">
        <v>235</v>
      </c>
      <c r="EA83" s="55" t="s">
        <v>3403</v>
      </c>
      <c r="EB83" s="268">
        <v>0</v>
      </c>
      <c r="EC83" s="268">
        <v>2155</v>
      </c>
      <c r="ED83" s="268">
        <v>563</v>
      </c>
      <c r="EE83" s="55" t="s">
        <v>3403</v>
      </c>
      <c r="EF83" s="268">
        <v>0</v>
      </c>
      <c r="EG83" s="268">
        <v>563</v>
      </c>
      <c r="EH83" s="269">
        <v>4.3362199999999997E-2</v>
      </c>
      <c r="EI83" s="269">
        <v>1.0521E-3</v>
      </c>
      <c r="EJ83" s="269">
        <v>0.15997980000000001</v>
      </c>
      <c r="EK83" s="269">
        <v>0</v>
      </c>
      <c r="EL83" s="269">
        <v>0.1490649</v>
      </c>
      <c r="EM83" s="269">
        <v>3.5740000000000001E-4</v>
      </c>
      <c r="EN83" s="269">
        <v>0.76579699999999995</v>
      </c>
      <c r="EO83" s="269">
        <v>2.9254800000000001E-2</v>
      </c>
      <c r="EP83" s="269">
        <v>0.33021869999999998</v>
      </c>
      <c r="EQ83" s="268">
        <v>31</v>
      </c>
      <c r="ER83" s="281">
        <v>321175</v>
      </c>
      <c r="ES83" s="281">
        <v>106058</v>
      </c>
      <c r="ET83" s="268">
        <v>95438</v>
      </c>
      <c r="EU83" s="268">
        <v>32087</v>
      </c>
      <c r="EV83" s="268">
        <v>127525</v>
      </c>
      <c r="EW83" s="268">
        <v>8284</v>
      </c>
      <c r="EX83" s="268">
        <v>2296</v>
      </c>
      <c r="EY83" s="268">
        <v>10580</v>
      </c>
      <c r="EZ83" s="268">
        <v>74791</v>
      </c>
      <c r="FA83" s="268">
        <v>20687</v>
      </c>
      <c r="FB83" s="268">
        <v>95478</v>
      </c>
      <c r="FC83" s="268">
        <v>233583</v>
      </c>
      <c r="FD83" s="271">
        <v>285341</v>
      </c>
      <c r="FE83" s="268">
        <v>3233</v>
      </c>
      <c r="FF83" s="55" t="s">
        <v>3403</v>
      </c>
      <c r="FG83" s="268">
        <v>236816</v>
      </c>
      <c r="FH83" s="281">
        <v>12254</v>
      </c>
      <c r="FI83" s="281">
        <v>46457</v>
      </c>
      <c r="FJ83" s="55" t="s">
        <v>3403</v>
      </c>
      <c r="FK83" s="268">
        <v>58711</v>
      </c>
      <c r="FL83" s="268">
        <v>437</v>
      </c>
      <c r="FM83" s="268">
        <v>9953</v>
      </c>
      <c r="FN83" s="268">
        <v>10390</v>
      </c>
      <c r="FO83" s="268">
        <v>32</v>
      </c>
      <c r="FP83" s="268">
        <v>362</v>
      </c>
      <c r="FQ83" s="268">
        <v>394</v>
      </c>
      <c r="FR83" s="268">
        <v>0</v>
      </c>
      <c r="FS83" s="268">
        <v>10784</v>
      </c>
      <c r="FT83" s="268">
        <v>12648</v>
      </c>
      <c r="FU83" s="268">
        <v>237943</v>
      </c>
      <c r="FV83" s="268">
        <v>83232</v>
      </c>
      <c r="FW83" s="268">
        <v>0</v>
      </c>
      <c r="FX83" s="268">
        <v>0</v>
      </c>
      <c r="FY83" s="55" t="s">
        <v>3403</v>
      </c>
      <c r="FZ83" s="268">
        <v>1</v>
      </c>
      <c r="GA83" s="268">
        <v>27489</v>
      </c>
      <c r="GB83" s="268">
        <v>7922</v>
      </c>
      <c r="GC83" s="268">
        <v>35411</v>
      </c>
      <c r="GD83" s="268">
        <v>316379</v>
      </c>
      <c r="GE83" s="268">
        <v>4</v>
      </c>
      <c r="GF83" s="268">
        <v>0.84743999999999997</v>
      </c>
      <c r="GG83" s="268">
        <v>0.14141999999999999</v>
      </c>
      <c r="GH83" s="268">
        <v>23.714289999999998</v>
      </c>
      <c r="GI83" s="268">
        <v>35.689219999999999</v>
      </c>
      <c r="GJ83" s="268">
        <v>8.1181599999999996</v>
      </c>
      <c r="GK83" s="268">
        <v>728</v>
      </c>
      <c r="GL83" s="268">
        <v>12546</v>
      </c>
      <c r="GM83" s="268">
        <v>112</v>
      </c>
      <c r="GN83" s="268">
        <v>7374</v>
      </c>
      <c r="GO83" s="268">
        <v>339</v>
      </c>
      <c r="GP83" s="268">
        <v>8</v>
      </c>
      <c r="GQ83" s="268">
        <v>375</v>
      </c>
      <c r="GR83" s="268">
        <v>98</v>
      </c>
      <c r="GS83" s="268">
        <v>14</v>
      </c>
      <c r="GT83" s="268">
        <v>6</v>
      </c>
      <c r="GU83" s="268">
        <v>840</v>
      </c>
      <c r="GV83" s="268">
        <v>2726</v>
      </c>
      <c r="GW83" s="268">
        <v>91</v>
      </c>
      <c r="GX83" s="268">
        <v>2817</v>
      </c>
      <c r="GY83" s="268">
        <v>148</v>
      </c>
      <c r="GZ83" s="268">
        <v>74</v>
      </c>
      <c r="HA83" s="268">
        <v>222</v>
      </c>
      <c r="HB83" s="268">
        <v>9672</v>
      </c>
      <c r="HC83" s="268">
        <v>7209</v>
      </c>
      <c r="HD83" s="268">
        <v>16881</v>
      </c>
      <c r="HE83" s="268">
        <v>19920</v>
      </c>
      <c r="HF83" s="55" t="s">
        <v>3403</v>
      </c>
      <c r="HG83" s="55" t="s">
        <v>3403</v>
      </c>
      <c r="HH83" s="55" t="s">
        <v>3403</v>
      </c>
      <c r="HI83" s="55" t="s">
        <v>3403</v>
      </c>
      <c r="HJ83" s="55" t="s">
        <v>5026</v>
      </c>
      <c r="HK83" s="55" t="s">
        <v>5026</v>
      </c>
      <c r="HL83" s="268">
        <v>33050</v>
      </c>
      <c r="HM83" s="268">
        <v>1</v>
      </c>
      <c r="HN83" s="268">
        <v>20</v>
      </c>
      <c r="HO83" s="268">
        <v>473</v>
      </c>
      <c r="HP83" s="268">
        <v>347</v>
      </c>
      <c r="HQ83" s="268">
        <v>118</v>
      </c>
      <c r="HR83" s="268">
        <v>1805</v>
      </c>
      <c r="HS83" s="268">
        <v>97</v>
      </c>
      <c r="HT83" s="268">
        <v>418</v>
      </c>
      <c r="HU83" s="268">
        <v>35</v>
      </c>
      <c r="HV83" s="268">
        <v>75</v>
      </c>
      <c r="HW83" s="268">
        <v>88175</v>
      </c>
      <c r="HX83" s="268">
        <v>1</v>
      </c>
      <c r="HY83" s="268">
        <v>76609</v>
      </c>
      <c r="HZ83" s="55" t="s">
        <v>3403</v>
      </c>
      <c r="IA83" s="55" t="s">
        <v>662</v>
      </c>
      <c r="IB83" s="55" t="s">
        <v>2274</v>
      </c>
      <c r="IC83" s="55" t="s">
        <v>2376</v>
      </c>
      <c r="ID83" s="55" t="s">
        <v>3682</v>
      </c>
      <c r="IE83" s="55" t="s">
        <v>4990</v>
      </c>
      <c r="IF83" s="55" t="s">
        <v>2274</v>
      </c>
      <c r="IG83" s="55" t="s">
        <v>2376</v>
      </c>
      <c r="IH83" s="55" t="s">
        <v>3682</v>
      </c>
      <c r="II83" s="55" t="s">
        <v>4990</v>
      </c>
      <c r="IJ83" s="55" t="s">
        <v>2197</v>
      </c>
      <c r="IK83" s="55" t="s">
        <v>4991</v>
      </c>
      <c r="IL83" s="55" t="s">
        <v>4992</v>
      </c>
      <c r="IM83" s="55" t="s">
        <v>4993</v>
      </c>
      <c r="IN83" s="55" t="s">
        <v>2669</v>
      </c>
      <c r="IO83" s="268">
        <v>28461</v>
      </c>
      <c r="IP83" s="268">
        <v>30.21</v>
      </c>
      <c r="IQ83" s="55" t="s">
        <v>4994</v>
      </c>
      <c r="IR83" s="268">
        <v>8061</v>
      </c>
      <c r="IS83" s="268">
        <v>208</v>
      </c>
      <c r="IT83" s="55" t="s">
        <v>2134</v>
      </c>
      <c r="IU83" s="55" t="s">
        <v>398</v>
      </c>
      <c r="IV83" s="55" t="s">
        <v>2128</v>
      </c>
      <c r="IW83" s="55" t="s">
        <v>411</v>
      </c>
      <c r="IX83" s="268">
        <v>0</v>
      </c>
      <c r="IY83" s="55" t="s">
        <v>415</v>
      </c>
      <c r="IZ83" s="55" t="s">
        <v>1905</v>
      </c>
      <c r="JA83" s="55" t="s">
        <v>2276</v>
      </c>
      <c r="JB83" s="55" t="s">
        <v>503</v>
      </c>
      <c r="JC83" s="270">
        <v>4.8866699999999996</v>
      </c>
      <c r="JD83" s="270">
        <v>3.4713500000000002</v>
      </c>
      <c r="JE83" s="270">
        <v>0.73841999999999997</v>
      </c>
      <c r="JF83" s="270">
        <v>44.321710000000003</v>
      </c>
      <c r="JG83" s="270">
        <v>31.484909999999999</v>
      </c>
      <c r="JH83" s="270">
        <v>6.6973799999999999</v>
      </c>
      <c r="JI83" s="270">
        <v>4.96075</v>
      </c>
      <c r="JJ83" s="270">
        <v>3.5239799999999999</v>
      </c>
      <c r="JK83" s="270">
        <v>0.74961</v>
      </c>
      <c r="JL83" s="270">
        <v>47.487929999999999</v>
      </c>
      <c r="JM83" s="270">
        <v>33.734099999999998</v>
      </c>
      <c r="JN83" s="270">
        <v>7.1758199999999999</v>
      </c>
      <c r="JO83" s="270">
        <v>78.788960000000003</v>
      </c>
      <c r="JP83" s="270">
        <v>55.969479999999997</v>
      </c>
      <c r="JQ83" s="270">
        <v>11.905670000000001</v>
      </c>
      <c r="JR83" s="270">
        <v>14.79828</v>
      </c>
      <c r="JS83" s="270">
        <v>10.51229</v>
      </c>
      <c r="JT83" s="270">
        <v>2.2361399999999998</v>
      </c>
      <c r="JU83" s="268">
        <v>2.5830199999999999</v>
      </c>
      <c r="JV83" s="268">
        <v>2.5444499999999999</v>
      </c>
      <c r="JW83" s="268">
        <v>2.7392599999999998</v>
      </c>
      <c r="JX83" s="268">
        <v>11.80424</v>
      </c>
      <c r="JY83" s="268">
        <v>0.26579999999999998</v>
      </c>
      <c r="JZ83" s="268">
        <v>0.85296000000000005</v>
      </c>
      <c r="KA83" s="268">
        <v>0.28478999999999999</v>
      </c>
      <c r="KB83" s="268">
        <v>0.16020000000000001</v>
      </c>
      <c r="KC83" s="268">
        <v>7.7999999999999999E-4</v>
      </c>
      <c r="KD83" s="268">
        <v>3.3600000000000001E-3</v>
      </c>
      <c r="KE83" s="268">
        <v>0.70913999999999999</v>
      </c>
      <c r="KF83" s="268">
        <v>2.266E-2</v>
      </c>
      <c r="KG83" s="268">
        <v>0.13575999999999999</v>
      </c>
      <c r="KH83" s="268">
        <v>1094</v>
      </c>
      <c r="KI83" s="268">
        <v>5373</v>
      </c>
      <c r="KJ83" s="268">
        <v>4055</v>
      </c>
      <c r="KK83" s="268">
        <v>10472</v>
      </c>
      <c r="KL83" s="268">
        <v>51443</v>
      </c>
      <c r="KM83" s="268">
        <v>38819</v>
      </c>
      <c r="KN83" s="268">
        <v>39407</v>
      </c>
      <c r="KO83" s="268">
        <v>52223</v>
      </c>
      <c r="KP83" s="268">
        <v>1.28976</v>
      </c>
      <c r="KQ83" s="268">
        <v>10631</v>
      </c>
      <c r="KR83" s="268">
        <v>5.1112599999999997</v>
      </c>
      <c r="KS83" s="270">
        <v>1.2970299999999999</v>
      </c>
      <c r="KT83" s="270">
        <v>10.88083</v>
      </c>
      <c r="KU83" s="270">
        <v>0.44450000000000001</v>
      </c>
      <c r="KV83" s="270">
        <v>0</v>
      </c>
      <c r="KW83" s="270">
        <v>12.622350000000001</v>
      </c>
      <c r="KX83" s="270">
        <v>8.9665700000000008</v>
      </c>
      <c r="KY83" s="268">
        <v>2.00271</v>
      </c>
      <c r="KZ83" s="268">
        <v>0</v>
      </c>
      <c r="LA83" s="268">
        <v>2.1099999999999999E-3</v>
      </c>
      <c r="LB83" s="268">
        <v>0.29853000000000002</v>
      </c>
      <c r="LC83" s="268">
        <v>7.2000000000000005E-4</v>
      </c>
      <c r="LD83" s="268">
        <v>0.17366999999999999</v>
      </c>
      <c r="LE83" s="268">
        <v>0.85311999999999999</v>
      </c>
      <c r="LF83" s="268">
        <v>7.3988300000000002</v>
      </c>
      <c r="LG83" s="268">
        <v>1.5336700000000001</v>
      </c>
      <c r="LH83" s="268">
        <v>0.17741999999999999</v>
      </c>
      <c r="LI83" s="268">
        <v>1048</v>
      </c>
      <c r="LJ83" s="268">
        <v>2.5133399999999999</v>
      </c>
      <c r="LK83" s="270">
        <v>1.74844</v>
      </c>
      <c r="LL83" s="268">
        <v>205</v>
      </c>
      <c r="LM83" s="268">
        <v>304</v>
      </c>
      <c r="LN83" s="270">
        <v>12.622350000000001</v>
      </c>
      <c r="LO83" s="270">
        <v>1.90734</v>
      </c>
      <c r="LP83" s="270">
        <v>1.18201</v>
      </c>
      <c r="LQ83" s="268">
        <v>0.24296000000000001</v>
      </c>
      <c r="LR83" s="268">
        <v>4.9459999999999997E-2</v>
      </c>
      <c r="LS83" s="268">
        <v>0.62297000000000002</v>
      </c>
      <c r="LT83" s="268">
        <v>1</v>
      </c>
      <c r="LU83" s="268">
        <v>8</v>
      </c>
      <c r="LV83" s="268">
        <v>1.0151600000000001</v>
      </c>
      <c r="LW83" s="268">
        <v>6176</v>
      </c>
      <c r="LX83" s="268">
        <v>39.248109999999997</v>
      </c>
      <c r="LY83" s="268">
        <v>6084</v>
      </c>
      <c r="LZ83" s="268">
        <v>4.09999</v>
      </c>
      <c r="MA83" s="268">
        <v>39.843069999999997</v>
      </c>
      <c r="MB83" s="268">
        <v>0.10446</v>
      </c>
      <c r="MC83" s="268">
        <v>635</v>
      </c>
      <c r="MD83" s="268">
        <v>0.77534000000000003</v>
      </c>
      <c r="ME83" s="270">
        <v>0.74961</v>
      </c>
      <c r="MF83" s="268">
        <v>0.78708999999999996</v>
      </c>
      <c r="MG83" s="268">
        <v>6.4829800000000004</v>
      </c>
      <c r="MH83" s="268">
        <v>9.0699199999999998</v>
      </c>
      <c r="MI83" s="270">
        <v>4.96075</v>
      </c>
      <c r="MJ83" s="268">
        <v>31.00385</v>
      </c>
      <c r="MK83" s="270">
        <v>36905</v>
      </c>
      <c r="ML83" s="270">
        <v>28512</v>
      </c>
      <c r="MM83" s="268">
        <v>9.4060000000000005E-2</v>
      </c>
      <c r="MN83" s="268">
        <v>0.91407000000000005</v>
      </c>
      <c r="MO83" s="268">
        <v>9.5490000000000005E-2</v>
      </c>
      <c r="MP83" s="268">
        <v>1.915E-2</v>
      </c>
      <c r="MQ83" s="268">
        <v>0.18608</v>
      </c>
      <c r="MR83" s="268">
        <v>1.9439999999999999E-2</v>
      </c>
      <c r="MS83" s="269">
        <v>0.75460119999999997</v>
      </c>
      <c r="MT83" s="269">
        <v>0.26977820000000002</v>
      </c>
      <c r="MU83" s="269">
        <v>0.73022180000000003</v>
      </c>
      <c r="MV83" s="269">
        <v>0.2274072</v>
      </c>
      <c r="MW83" s="269">
        <v>0.77259279999999997</v>
      </c>
      <c r="MX83" s="269">
        <v>0.1511084</v>
      </c>
      <c r="MY83" s="269">
        <v>4.0736500000000002E-2</v>
      </c>
      <c r="MZ83" s="269">
        <v>0.16154370000000001</v>
      </c>
      <c r="NA83" s="269">
        <v>1.67279E-2</v>
      </c>
      <c r="NB83" s="269">
        <v>0.13851949999999999</v>
      </c>
      <c r="NC83" s="269">
        <v>9.3644000000000005E-2</v>
      </c>
      <c r="ND83" s="269">
        <v>0.54882839999999999</v>
      </c>
      <c r="NE83" s="269">
        <v>0.71037209999999995</v>
      </c>
      <c r="NF83" s="269">
        <v>3.52149E-2</v>
      </c>
      <c r="NG83" s="269">
        <v>0.86202849999999998</v>
      </c>
      <c r="NH83" s="269">
        <v>0</v>
      </c>
      <c r="NI83" s="269">
        <v>0.1027566</v>
      </c>
      <c r="NJ83" s="270">
        <v>8392</v>
      </c>
      <c r="NK83" s="268">
        <v>8.9344800000000006</v>
      </c>
      <c r="NL83" s="268">
        <v>15256</v>
      </c>
      <c r="NM83" s="268">
        <v>20218</v>
      </c>
      <c r="NN83" s="268">
        <v>4115</v>
      </c>
      <c r="NO83" s="269">
        <v>0.61971399999999999</v>
      </c>
      <c r="NP83" s="269">
        <v>0.26958480000000001</v>
      </c>
      <c r="NQ83" s="269">
        <v>0.1107012</v>
      </c>
      <c r="NR83" s="268">
        <v>0.37286000000000002</v>
      </c>
      <c r="NS83" s="268">
        <v>1.26677</v>
      </c>
      <c r="NT83" s="268">
        <v>0.28806999999999999</v>
      </c>
      <c r="NU83" s="268">
        <v>5</v>
      </c>
      <c r="NV83" s="268">
        <v>2.1852800000000001</v>
      </c>
      <c r="NW83" s="268">
        <v>12</v>
      </c>
      <c r="NX83" s="268">
        <v>1.35425</v>
      </c>
      <c r="NY83" s="268">
        <v>0.20463999999999999</v>
      </c>
      <c r="NZ83" s="268">
        <v>0.20463999999999999</v>
      </c>
    </row>
    <row r="84" spans="1:390" ht="15" x14ac:dyDescent="0.25">
      <c r="A84" s="3" t="s">
        <v>2873</v>
      </c>
      <c r="B84" s="55" t="s">
        <v>4995</v>
      </c>
      <c r="C84" s="55" t="s">
        <v>4524</v>
      </c>
      <c r="D84" s="55" t="s">
        <v>4525</v>
      </c>
      <c r="E84" s="55" t="s">
        <v>3414</v>
      </c>
      <c r="F84" s="55" t="s">
        <v>4524</v>
      </c>
      <c r="G84" s="55" t="s">
        <v>2131</v>
      </c>
      <c r="H84" s="55" t="s">
        <v>489</v>
      </c>
      <c r="I84" s="55" t="s">
        <v>416</v>
      </c>
      <c r="J84" s="55" t="s">
        <v>493</v>
      </c>
      <c r="K84" s="55" t="s">
        <v>499</v>
      </c>
      <c r="L84" s="55" t="s">
        <v>4527</v>
      </c>
      <c r="M84" s="55" t="s">
        <v>505</v>
      </c>
      <c r="N84" s="55" t="s">
        <v>2303</v>
      </c>
      <c r="O84" s="268">
        <v>82020</v>
      </c>
      <c r="P84" s="55" t="s">
        <v>503</v>
      </c>
      <c r="Q84" s="268">
        <v>793</v>
      </c>
      <c r="R84" s="268">
        <v>111</v>
      </c>
      <c r="S84" s="268">
        <v>3402</v>
      </c>
      <c r="T84" s="268">
        <v>34432</v>
      </c>
      <c r="U84" s="268">
        <v>22</v>
      </c>
      <c r="V84" s="268">
        <v>11</v>
      </c>
      <c r="W84" s="268">
        <v>123</v>
      </c>
      <c r="X84" s="268">
        <v>3361</v>
      </c>
      <c r="Y84" s="55" t="s">
        <v>2275</v>
      </c>
      <c r="Z84" s="55" t="s">
        <v>2198</v>
      </c>
      <c r="AA84" s="55" t="s">
        <v>3685</v>
      </c>
      <c r="AB84" s="55" t="s">
        <v>3686</v>
      </c>
      <c r="AC84" s="55" t="s">
        <v>2275</v>
      </c>
      <c r="AD84" s="55" t="s">
        <v>2198</v>
      </c>
      <c r="AE84" s="55" t="s">
        <v>3685</v>
      </c>
      <c r="AF84" s="55" t="s">
        <v>3686</v>
      </c>
      <c r="AG84" s="55" t="s">
        <v>2133</v>
      </c>
      <c r="AH84" s="268">
        <v>2</v>
      </c>
      <c r="AI84" s="55" t="s">
        <v>2135</v>
      </c>
      <c r="AJ84" s="55" t="s">
        <v>2198</v>
      </c>
      <c r="AK84" s="55" t="s">
        <v>2448</v>
      </c>
      <c r="AL84" s="55" t="s">
        <v>2525</v>
      </c>
      <c r="AM84" s="55" t="s">
        <v>2602</v>
      </c>
      <c r="AN84" s="55" t="s">
        <v>2670</v>
      </c>
      <c r="AO84" s="55" t="s">
        <v>2448</v>
      </c>
      <c r="AP84" s="55" t="s">
        <v>2380</v>
      </c>
      <c r="AQ84" s="55" t="s">
        <v>2525</v>
      </c>
      <c r="AR84" s="55" t="s">
        <v>2602</v>
      </c>
      <c r="AS84" s="55" t="s">
        <v>2670</v>
      </c>
      <c r="AT84" s="55" t="s">
        <v>3687</v>
      </c>
      <c r="AU84" s="55" t="s">
        <v>4529</v>
      </c>
      <c r="AV84" s="55" t="s">
        <v>4529</v>
      </c>
      <c r="AW84" s="55" t="s">
        <v>4529</v>
      </c>
      <c r="AX84" s="55" t="s">
        <v>4530</v>
      </c>
      <c r="AY84" s="55" t="s">
        <v>4531</v>
      </c>
      <c r="AZ84" s="55" t="s">
        <v>554</v>
      </c>
      <c r="BA84" s="55" t="s">
        <v>554</v>
      </c>
      <c r="BB84" s="268">
        <v>1</v>
      </c>
      <c r="BC84" s="268">
        <v>5</v>
      </c>
      <c r="BD84" s="268">
        <v>1</v>
      </c>
      <c r="BE84" s="268">
        <v>0</v>
      </c>
      <c r="BF84" s="268">
        <v>7</v>
      </c>
      <c r="BG84" s="55" t="s">
        <v>3403</v>
      </c>
      <c r="BH84" s="268">
        <v>7709</v>
      </c>
      <c r="BI84" s="268">
        <v>5</v>
      </c>
      <c r="BJ84" s="268">
        <v>3</v>
      </c>
      <c r="BK84" s="268">
        <v>8</v>
      </c>
      <c r="BL84" s="268">
        <v>17.25</v>
      </c>
      <c r="BM84" s="268">
        <v>25.25</v>
      </c>
      <c r="BN84" s="269">
        <v>0.1980198</v>
      </c>
      <c r="BO84" s="270">
        <v>75348</v>
      </c>
      <c r="BP84" s="55" t="s">
        <v>3688</v>
      </c>
      <c r="BQ84" s="55" t="s">
        <v>3404</v>
      </c>
      <c r="BR84" s="270">
        <v>33588</v>
      </c>
      <c r="BS84" s="270">
        <v>8.5</v>
      </c>
      <c r="BT84" s="270">
        <v>8.8800000000000008</v>
      </c>
      <c r="BU84" s="270">
        <v>8.8800000000000008</v>
      </c>
      <c r="BV84" s="270">
        <v>1578266</v>
      </c>
      <c r="BW84" s="270">
        <v>0</v>
      </c>
      <c r="BX84" s="270">
        <v>1374121</v>
      </c>
      <c r="BY84" s="270">
        <v>1374121</v>
      </c>
      <c r="BZ84" s="270">
        <v>126627</v>
      </c>
      <c r="CA84" s="270">
        <v>0</v>
      </c>
      <c r="CB84" s="270">
        <v>126627</v>
      </c>
      <c r="CC84" s="270">
        <v>19828</v>
      </c>
      <c r="CD84" s="270">
        <v>0</v>
      </c>
      <c r="CE84" s="270">
        <v>19828</v>
      </c>
      <c r="CF84" s="270">
        <v>57690</v>
      </c>
      <c r="CG84" s="272">
        <v>-7.0958000000000002E-3</v>
      </c>
      <c r="CH84" s="270">
        <v>824137</v>
      </c>
      <c r="CI84" s="270">
        <v>268979</v>
      </c>
      <c r="CJ84" s="270">
        <v>1093116</v>
      </c>
      <c r="CK84" s="270">
        <v>87477</v>
      </c>
      <c r="CL84" s="270">
        <v>12961</v>
      </c>
      <c r="CM84" s="270">
        <v>4280</v>
      </c>
      <c r="CN84" s="270">
        <v>104718</v>
      </c>
      <c r="CO84" s="270">
        <v>391623</v>
      </c>
      <c r="CP84" s="270">
        <v>1589457</v>
      </c>
      <c r="CQ84" s="279">
        <v>-11199</v>
      </c>
      <c r="CR84" s="270">
        <v>45538</v>
      </c>
      <c r="CS84" s="270">
        <v>0</v>
      </c>
      <c r="CT84" s="270">
        <v>0</v>
      </c>
      <c r="CU84" s="270">
        <v>0</v>
      </c>
      <c r="CV84" s="270">
        <v>45538</v>
      </c>
      <c r="CW84" s="270">
        <v>43233</v>
      </c>
      <c r="CX84" s="288">
        <v>234567</v>
      </c>
      <c r="CY84" s="44">
        <v>62032</v>
      </c>
      <c r="CZ84" s="44">
        <v>56791</v>
      </c>
      <c r="DA84" s="44">
        <v>118823</v>
      </c>
      <c r="DB84" s="44">
        <v>45367</v>
      </c>
      <c r="DC84" s="44">
        <v>21300</v>
      </c>
      <c r="DD84" s="44">
        <v>66667</v>
      </c>
      <c r="DE84" s="44">
        <v>10195</v>
      </c>
      <c r="DF84" s="44">
        <v>350</v>
      </c>
      <c r="DG84" s="44">
        <v>10545</v>
      </c>
      <c r="DH84" s="44">
        <v>196035</v>
      </c>
      <c r="DI84" s="55" t="s">
        <v>3403</v>
      </c>
      <c r="DJ84" s="268">
        <v>196035</v>
      </c>
      <c r="DK84" s="268">
        <v>0</v>
      </c>
      <c r="DL84" s="268">
        <v>199</v>
      </c>
      <c r="DM84" s="268">
        <v>1988</v>
      </c>
      <c r="DN84" s="268">
        <v>4057</v>
      </c>
      <c r="DO84" s="268">
        <v>1197</v>
      </c>
      <c r="DP84" s="268">
        <v>2</v>
      </c>
      <c r="DQ84" s="268">
        <v>67</v>
      </c>
      <c r="DR84" s="268">
        <v>69</v>
      </c>
      <c r="DS84" s="268">
        <v>0</v>
      </c>
      <c r="DT84" s="268">
        <v>28215</v>
      </c>
      <c r="DU84" s="55" t="s">
        <v>3403</v>
      </c>
      <c r="DV84" s="55" t="s">
        <v>3403</v>
      </c>
      <c r="DW84" s="268">
        <v>324</v>
      </c>
      <c r="DX84" s="268">
        <v>28539</v>
      </c>
      <c r="DY84" s="268">
        <v>1920</v>
      </c>
      <c r="DZ84" s="55" t="s">
        <v>3403</v>
      </c>
      <c r="EA84" s="55" t="s">
        <v>3403</v>
      </c>
      <c r="EB84" s="268">
        <v>0</v>
      </c>
      <c r="EC84" s="268">
        <v>1920</v>
      </c>
      <c r="ED84" s="268">
        <v>563</v>
      </c>
      <c r="EE84" s="55" t="s">
        <v>3403</v>
      </c>
      <c r="EF84" s="268">
        <v>0</v>
      </c>
      <c r="EG84" s="268">
        <v>563</v>
      </c>
      <c r="EH84" s="269">
        <v>1.9695899999999999E-2</v>
      </c>
      <c r="EI84" s="269">
        <v>8.4840000000000002E-4</v>
      </c>
      <c r="EJ84" s="269">
        <v>0.13225219999999999</v>
      </c>
      <c r="EK84" s="269">
        <v>0</v>
      </c>
      <c r="EL84" s="269">
        <v>0.1216667</v>
      </c>
      <c r="EM84" s="269">
        <v>2.942E-4</v>
      </c>
      <c r="EN84" s="269">
        <v>0.83573140000000001</v>
      </c>
      <c r="EO84" s="269">
        <v>1.6660500000000002E-2</v>
      </c>
      <c r="EP84" s="269">
        <v>0.3838704</v>
      </c>
      <c r="EQ84" s="268">
        <v>10</v>
      </c>
      <c r="ER84" s="281">
        <v>308849</v>
      </c>
      <c r="ES84" s="281">
        <v>118558</v>
      </c>
      <c r="ET84" s="268">
        <v>104499</v>
      </c>
      <c r="EU84" s="268">
        <v>29171</v>
      </c>
      <c r="EV84" s="268">
        <v>133670</v>
      </c>
      <c r="EW84" s="55" t="s">
        <v>3403</v>
      </c>
      <c r="EX84" s="55" t="s">
        <v>3403</v>
      </c>
      <c r="EY84" s="55" t="s">
        <v>3403</v>
      </c>
      <c r="EZ84" s="268">
        <v>95401</v>
      </c>
      <c r="FA84" s="268">
        <v>23157</v>
      </c>
      <c r="FB84" s="268">
        <v>118558</v>
      </c>
      <c r="FC84" s="268">
        <v>252228</v>
      </c>
      <c r="FD84" s="271">
        <v>308954</v>
      </c>
      <c r="FE84" s="268">
        <v>6994</v>
      </c>
      <c r="FF84" s="55" t="s">
        <v>3403</v>
      </c>
      <c r="FG84" s="268">
        <v>259222</v>
      </c>
      <c r="FH84" s="281">
        <v>8777</v>
      </c>
      <c r="FI84" s="281">
        <v>40850</v>
      </c>
      <c r="FJ84" s="55" t="s">
        <v>3403</v>
      </c>
      <c r="FK84" s="268">
        <v>49627</v>
      </c>
      <c r="FL84" s="268">
        <v>231</v>
      </c>
      <c r="FM84" s="268">
        <v>1298</v>
      </c>
      <c r="FN84" s="268">
        <v>1529</v>
      </c>
      <c r="FO84" s="268">
        <v>105</v>
      </c>
      <c r="FP84" s="268">
        <v>0</v>
      </c>
      <c r="FQ84" s="268">
        <v>105</v>
      </c>
      <c r="FR84" s="268">
        <v>0</v>
      </c>
      <c r="FS84" s="268">
        <v>1634</v>
      </c>
      <c r="FT84" s="268">
        <v>8882</v>
      </c>
      <c r="FU84" s="268">
        <v>268156</v>
      </c>
      <c r="FV84" s="268">
        <v>38963</v>
      </c>
      <c r="FW84" s="268">
        <v>1730</v>
      </c>
      <c r="FX84" s="268">
        <v>0</v>
      </c>
      <c r="FY84" s="268">
        <v>45</v>
      </c>
      <c r="FZ84" s="268">
        <v>1</v>
      </c>
      <c r="GA84" s="268">
        <v>38084</v>
      </c>
      <c r="GB84" s="268">
        <v>12626</v>
      </c>
      <c r="GC84" s="268">
        <v>50710</v>
      </c>
      <c r="GD84" s="268">
        <v>228840</v>
      </c>
      <c r="GE84" s="268">
        <v>4</v>
      </c>
      <c r="GF84" s="268">
        <v>0.90881000000000001</v>
      </c>
      <c r="GG84" s="268">
        <v>5.0439999999999999E-2</v>
      </c>
      <c r="GH84" s="268">
        <v>27.538650000000001</v>
      </c>
      <c r="GI84" s="268">
        <v>32.063899999999997</v>
      </c>
      <c r="GJ84" s="268">
        <v>12.108700000000001</v>
      </c>
      <c r="GK84" s="268">
        <v>401</v>
      </c>
      <c r="GL84" s="268">
        <v>11043</v>
      </c>
      <c r="GM84" s="55" t="s">
        <v>3403</v>
      </c>
      <c r="GN84" s="55" t="s">
        <v>3403</v>
      </c>
      <c r="GO84" s="268">
        <v>46</v>
      </c>
      <c r="GP84" s="55" t="s">
        <v>3403</v>
      </c>
      <c r="GQ84" s="268">
        <v>313</v>
      </c>
      <c r="GR84" s="55" t="s">
        <v>3403</v>
      </c>
      <c r="GS84" s="268">
        <v>42</v>
      </c>
      <c r="GT84" s="55" t="s">
        <v>3403</v>
      </c>
      <c r="GU84" s="268">
        <v>401</v>
      </c>
      <c r="GV84" s="268">
        <v>557</v>
      </c>
      <c r="GW84" s="55" t="s">
        <v>3403</v>
      </c>
      <c r="GX84" s="268">
        <v>557</v>
      </c>
      <c r="GY84" s="268">
        <v>450</v>
      </c>
      <c r="GZ84" s="55" t="s">
        <v>3403</v>
      </c>
      <c r="HA84" s="268">
        <v>450</v>
      </c>
      <c r="HB84" s="268">
        <v>10036</v>
      </c>
      <c r="HC84" s="55" t="s">
        <v>3403</v>
      </c>
      <c r="HD84" s="268">
        <v>10036</v>
      </c>
      <c r="HE84" s="268">
        <v>11043</v>
      </c>
      <c r="HF84" s="268">
        <v>6</v>
      </c>
      <c r="HG84" s="268">
        <v>15</v>
      </c>
      <c r="HH84" s="268">
        <v>48</v>
      </c>
      <c r="HI84" s="268">
        <v>83</v>
      </c>
      <c r="HJ84" s="55" t="s">
        <v>5026</v>
      </c>
      <c r="HK84" s="55" t="s">
        <v>5026</v>
      </c>
      <c r="HL84" s="268">
        <v>27168</v>
      </c>
      <c r="HM84" s="268">
        <v>1</v>
      </c>
      <c r="HN84" s="55" t="s">
        <v>3403</v>
      </c>
      <c r="HO84" s="268">
        <v>313</v>
      </c>
      <c r="HP84" s="268">
        <v>46</v>
      </c>
      <c r="HQ84" s="268">
        <v>549</v>
      </c>
      <c r="HR84" s="268">
        <v>5827</v>
      </c>
      <c r="HS84" s="268">
        <v>407</v>
      </c>
      <c r="HT84" s="268">
        <v>317</v>
      </c>
      <c r="HU84" s="268">
        <v>32</v>
      </c>
      <c r="HV84" s="268">
        <v>55</v>
      </c>
      <c r="HW84" s="268">
        <v>61299</v>
      </c>
      <c r="HX84" s="268">
        <v>1</v>
      </c>
      <c r="HY84" s="268">
        <v>49774</v>
      </c>
      <c r="HZ84" s="55" t="s">
        <v>3403</v>
      </c>
      <c r="IA84" s="55" t="s">
        <v>2133</v>
      </c>
      <c r="IB84" s="55" t="s">
        <v>2275</v>
      </c>
      <c r="IC84" s="55" t="s">
        <v>2198</v>
      </c>
      <c r="ID84" s="55" t="s">
        <v>3685</v>
      </c>
      <c r="IE84" s="55" t="s">
        <v>3686</v>
      </c>
      <c r="IF84" s="55" t="s">
        <v>2275</v>
      </c>
      <c r="IG84" s="55" t="s">
        <v>2198</v>
      </c>
      <c r="IH84" s="55" t="s">
        <v>3685</v>
      </c>
      <c r="II84" s="55" t="s">
        <v>3686</v>
      </c>
      <c r="IJ84" s="55" t="s">
        <v>2198</v>
      </c>
      <c r="IK84" s="55" t="s">
        <v>4996</v>
      </c>
      <c r="IL84" s="55" t="s">
        <v>4997</v>
      </c>
      <c r="IM84" s="55" t="s">
        <v>2448</v>
      </c>
      <c r="IN84" s="55" t="s">
        <v>2670</v>
      </c>
      <c r="IO84" s="268">
        <v>54083</v>
      </c>
      <c r="IP84" s="268">
        <v>24.99</v>
      </c>
      <c r="IQ84" s="55" t="s">
        <v>4998</v>
      </c>
      <c r="IR84" s="268">
        <v>7709</v>
      </c>
      <c r="IS84" s="268">
        <v>338</v>
      </c>
      <c r="IT84" s="55" t="s">
        <v>2134</v>
      </c>
      <c r="IU84" s="55" t="s">
        <v>402</v>
      </c>
      <c r="IV84" s="55" t="s">
        <v>2131</v>
      </c>
      <c r="IW84" s="55" t="s">
        <v>411</v>
      </c>
      <c r="IX84" s="268">
        <v>0</v>
      </c>
      <c r="IY84" s="55" t="s">
        <v>416</v>
      </c>
      <c r="IZ84" s="55" t="s">
        <v>2328</v>
      </c>
      <c r="JA84" s="55" t="s">
        <v>2328</v>
      </c>
      <c r="JB84" s="55" t="s">
        <v>503</v>
      </c>
      <c r="JC84" s="270">
        <v>5.1463900000000002</v>
      </c>
      <c r="JD84" s="270">
        <v>3.53932</v>
      </c>
      <c r="JE84" s="270">
        <v>0.33905999999999997</v>
      </c>
      <c r="JF84" s="270">
        <v>31.344049999999999</v>
      </c>
      <c r="JG84" s="270">
        <v>21.55622</v>
      </c>
      <c r="JH84" s="270">
        <v>2.0650400000000002</v>
      </c>
      <c r="JI84" s="270">
        <v>6.9457100000000001</v>
      </c>
      <c r="JJ84" s="270">
        <v>4.77677</v>
      </c>
      <c r="JK84" s="270">
        <v>0.45760000000000001</v>
      </c>
      <c r="JL84" s="270">
        <v>58.504750000000001</v>
      </c>
      <c r="JM84" s="270">
        <v>40.235419999999998</v>
      </c>
      <c r="JN84" s="270">
        <v>3.85446</v>
      </c>
      <c r="JO84" s="270">
        <v>143.93343999999999</v>
      </c>
      <c r="JP84" s="270">
        <v>98.987229999999997</v>
      </c>
      <c r="JQ84" s="270">
        <v>9.4827499999999993</v>
      </c>
      <c r="JR84" s="270">
        <v>13.40658</v>
      </c>
      <c r="JS84" s="270">
        <v>9.2200900000000008</v>
      </c>
      <c r="JT84" s="270">
        <v>0.88326000000000005</v>
      </c>
      <c r="JU84" s="268">
        <v>3.76553</v>
      </c>
      <c r="JV84" s="268">
        <v>2.7900499999999999</v>
      </c>
      <c r="JW84" s="268">
        <v>8.0260300000000004</v>
      </c>
      <c r="JX84" s="268">
        <v>6.2512299999999996</v>
      </c>
      <c r="JY84" s="268">
        <v>0.33123999999999998</v>
      </c>
      <c r="JZ84" s="268">
        <v>1.4454800000000001</v>
      </c>
      <c r="KA84" s="268">
        <v>0.61826000000000003</v>
      </c>
      <c r="KB84" s="268">
        <v>0.13464000000000001</v>
      </c>
      <c r="KC84" s="268">
        <v>4.96E-3</v>
      </c>
      <c r="KD84" s="268">
        <v>3.8600000000000001E-3</v>
      </c>
      <c r="KE84" s="268">
        <v>0.74736999999999998</v>
      </c>
      <c r="KF84" s="268">
        <v>6.79E-3</v>
      </c>
      <c r="KG84" s="268">
        <v>0.12236</v>
      </c>
      <c r="KH84" s="268">
        <v>1075</v>
      </c>
      <c r="KI84" s="268">
        <v>5433</v>
      </c>
      <c r="KJ84" s="268">
        <v>3396</v>
      </c>
      <c r="KK84" s="268">
        <v>9062</v>
      </c>
      <c r="KL84" s="268">
        <v>45768</v>
      </c>
      <c r="KM84" s="268">
        <v>28605</v>
      </c>
      <c r="KN84" s="268">
        <v>38606</v>
      </c>
      <c r="KO84" s="268">
        <v>61769</v>
      </c>
      <c r="KP84" s="268">
        <v>1.3166800000000001</v>
      </c>
      <c r="KQ84" s="268">
        <v>12231</v>
      </c>
      <c r="KR84" s="268">
        <v>5.8806000000000003</v>
      </c>
      <c r="KS84" s="270">
        <v>1.54386</v>
      </c>
      <c r="KT84" s="270">
        <v>16.753489999999999</v>
      </c>
      <c r="KU84" s="270">
        <v>0.24174999999999999</v>
      </c>
      <c r="KV84" s="270">
        <v>0.70337000000000005</v>
      </c>
      <c r="KW84" s="270">
        <v>19.242450000000002</v>
      </c>
      <c r="KX84" s="270">
        <v>13.32743</v>
      </c>
      <c r="KY84" s="268">
        <v>2.85988</v>
      </c>
      <c r="KZ84" s="268">
        <v>0</v>
      </c>
      <c r="LA84" s="268">
        <v>2.4299999999999999E-3</v>
      </c>
      <c r="LB84" s="268">
        <v>0.34794999999999998</v>
      </c>
      <c r="LC84" s="268">
        <v>8.4000000000000003E-4</v>
      </c>
      <c r="LD84" s="268">
        <v>9.8599999999999993E-2</v>
      </c>
      <c r="LE84" s="268">
        <v>0.49792999999999998</v>
      </c>
      <c r="LF84" s="268">
        <v>3.92428</v>
      </c>
      <c r="LG84" s="268">
        <v>2.3900899999999998</v>
      </c>
      <c r="LH84" s="268">
        <v>0.21031</v>
      </c>
      <c r="LI84" s="268">
        <v>562</v>
      </c>
      <c r="LJ84" s="268">
        <v>1.3606799999999999</v>
      </c>
      <c r="LK84" s="270">
        <v>4.7747299999999999</v>
      </c>
      <c r="LL84" s="268">
        <v>77</v>
      </c>
      <c r="LM84" s="268">
        <v>91</v>
      </c>
      <c r="LN84" s="270">
        <v>19.378900000000002</v>
      </c>
      <c r="LO84" s="270">
        <v>1.27674</v>
      </c>
      <c r="LP84" s="270">
        <v>1.06653</v>
      </c>
      <c r="LQ84" s="268">
        <v>0.30785000000000001</v>
      </c>
      <c r="LR84" s="268">
        <v>6.096E-2</v>
      </c>
      <c r="LS84" s="268">
        <v>0.34016999999999997</v>
      </c>
      <c r="LT84" s="268">
        <v>7</v>
      </c>
      <c r="LU84" s="268">
        <v>6</v>
      </c>
      <c r="LV84" s="268">
        <v>1.3496300000000001</v>
      </c>
      <c r="LW84" s="268">
        <v>5939</v>
      </c>
      <c r="LX84" s="268">
        <v>29.68478</v>
      </c>
      <c r="LY84" s="268">
        <v>4400</v>
      </c>
      <c r="LZ84" s="268">
        <v>3.5241899999999999</v>
      </c>
      <c r="MA84" s="268">
        <v>40.063429999999997</v>
      </c>
      <c r="MB84" s="268">
        <v>0.11872000000000001</v>
      </c>
      <c r="MC84" s="268">
        <v>522</v>
      </c>
      <c r="MD84" s="268">
        <v>0.75949</v>
      </c>
      <c r="ME84" s="270">
        <v>0.45760000000000001</v>
      </c>
      <c r="MF84" s="268">
        <v>1.0250300000000001</v>
      </c>
      <c r="MG84" s="268">
        <v>9.39893</v>
      </c>
      <c r="MH84" s="268">
        <v>6.09049</v>
      </c>
      <c r="MI84" s="270">
        <v>6.9457100000000001</v>
      </c>
      <c r="MJ84" s="268">
        <v>21.178570000000001</v>
      </c>
      <c r="MK84" s="270">
        <v>43291</v>
      </c>
      <c r="ML84" s="270">
        <v>32639</v>
      </c>
      <c r="MM84" s="268">
        <v>8.1759999999999999E-2</v>
      </c>
      <c r="MN84" s="268">
        <v>0.9294</v>
      </c>
      <c r="MO84" s="268">
        <v>0.11033999999999999</v>
      </c>
      <c r="MP84" s="268">
        <v>1.619E-2</v>
      </c>
      <c r="MQ84" s="268">
        <v>0.18404000000000001</v>
      </c>
      <c r="MR84" s="268">
        <v>2.1850000000000001E-2</v>
      </c>
      <c r="MS84" s="269">
        <v>0.625</v>
      </c>
      <c r="MT84" s="269">
        <v>0.31683169999999999</v>
      </c>
      <c r="MU84" s="269">
        <v>0.68316829999999995</v>
      </c>
      <c r="MV84" s="269">
        <v>0.24606629999999999</v>
      </c>
      <c r="MW84" s="269">
        <v>0.75393370000000004</v>
      </c>
      <c r="MX84" s="269">
        <v>6.5882899999999994E-2</v>
      </c>
      <c r="MY84" s="269">
        <v>8.1543999999999991E-3</v>
      </c>
      <c r="MZ84" s="269">
        <v>0.16922699999999999</v>
      </c>
      <c r="NA84" s="269">
        <v>2.6927000000000001E-3</v>
      </c>
      <c r="NB84" s="269">
        <v>0.24638789999999999</v>
      </c>
      <c r="NC84" s="269">
        <v>5.5035800000000003E-2</v>
      </c>
      <c r="ND84" s="269">
        <v>0.51850220000000002</v>
      </c>
      <c r="NE84" s="269">
        <v>0.68772920000000004</v>
      </c>
      <c r="NF84" s="269">
        <v>1.25632E-2</v>
      </c>
      <c r="NG84" s="269">
        <v>0.87065230000000005</v>
      </c>
      <c r="NH84" s="269">
        <v>3.6552800000000003E-2</v>
      </c>
      <c r="NI84" s="269">
        <v>8.0231700000000003E-2</v>
      </c>
      <c r="NJ84" s="270">
        <v>10652</v>
      </c>
      <c r="NK84" s="268">
        <v>4.5127199999999998</v>
      </c>
      <c r="NL84" s="268">
        <v>10252</v>
      </c>
      <c r="NM84" s="268">
        <v>16404</v>
      </c>
      <c r="NN84" s="268">
        <v>3248</v>
      </c>
      <c r="NO84" s="269">
        <v>0.83535780000000004</v>
      </c>
      <c r="NP84" s="269">
        <v>0.12377050000000001</v>
      </c>
      <c r="NQ84" s="269">
        <v>4.0871699999999997E-2</v>
      </c>
      <c r="NR84" s="268">
        <v>0.37475000000000003</v>
      </c>
      <c r="NS84" s="268">
        <v>1.1482300000000001</v>
      </c>
      <c r="NT84" s="268">
        <v>0.28254000000000001</v>
      </c>
      <c r="NU84" s="268">
        <v>23</v>
      </c>
      <c r="NV84" s="268">
        <v>3.5306299999999999</v>
      </c>
      <c r="NW84" s="268">
        <v>72</v>
      </c>
      <c r="NX84" s="268">
        <v>2.9493399999999999</v>
      </c>
      <c r="NY84" s="268">
        <v>0.19431000000000001</v>
      </c>
      <c r="NZ84" s="268">
        <v>0.19569</v>
      </c>
    </row>
  </sheetData>
  <sortState ref="A5:NZ84">
    <sortCondition ref="A5:A84"/>
  </sortState>
  <pageMargins left="0.7" right="0.7" top="0.75" bottom="0.75" header="0.3" footer="0.3"/>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I97"/>
  <sheetViews>
    <sheetView topLeftCell="DQ1" workbookViewId="0">
      <pane ySplit="2" topLeftCell="A3" activePane="bottomLeft" state="frozen"/>
      <selection activeCell="D17" sqref="D17"/>
      <selection pane="bottomLeft" activeCell="DV38" sqref="DV38"/>
    </sheetView>
  </sheetViews>
  <sheetFormatPr defaultColWidth="8.85546875" defaultRowHeight="12.75" x14ac:dyDescent="0.2"/>
  <cols>
    <col min="1" max="1" width="7.85546875" style="203" bestFit="1" customWidth="1"/>
    <col min="2" max="2" width="32.7109375" style="203" bestFit="1" customWidth="1"/>
    <col min="3" max="3" width="15.28515625" style="203" hidden="1" customWidth="1"/>
    <col min="4" max="4" width="35.42578125" style="203" customWidth="1"/>
    <col min="5" max="5" width="11.7109375" style="203" hidden="1" customWidth="1"/>
    <col min="6" max="6" width="15.7109375" style="203" hidden="1" customWidth="1"/>
    <col min="7" max="7" width="25" style="203" hidden="1" customWidth="1"/>
    <col min="8" max="8" width="15" style="203" hidden="1" customWidth="1"/>
    <col min="9" max="9" width="7.7109375" style="203" hidden="1" customWidth="1"/>
    <col min="10" max="10" width="15.85546875" style="203" hidden="1" customWidth="1"/>
    <col min="11" max="11" width="25" style="203" hidden="1" customWidth="1"/>
    <col min="12" max="12" width="20.28515625" style="203" hidden="1" customWidth="1"/>
    <col min="13" max="13" width="7.7109375" style="203" hidden="1" customWidth="1"/>
    <col min="14" max="14" width="15.85546875" style="203" hidden="1" customWidth="1"/>
    <col min="15" max="15" width="19.140625" style="203" hidden="1" customWidth="1"/>
    <col min="16" max="16" width="21.42578125" style="203" hidden="1" customWidth="1"/>
    <col min="17" max="17" width="13.28515625" style="203" hidden="1" customWidth="1"/>
    <col min="18" max="18" width="33" style="203" hidden="1" customWidth="1"/>
    <col min="19" max="19" width="31.42578125" style="203" hidden="1" customWidth="1"/>
    <col min="20" max="20" width="39" style="203" hidden="1" customWidth="1"/>
    <col min="21" max="22" width="13.28515625" style="203" hidden="1" customWidth="1"/>
    <col min="23" max="23" width="54" style="203" hidden="1" customWidth="1"/>
    <col min="24" max="24" width="23.28515625" style="203" bestFit="1" customWidth="1"/>
    <col min="25" max="25" width="22.85546875" style="203" bestFit="1" customWidth="1"/>
    <col min="26" max="26" width="20.28515625" style="203" bestFit="1" customWidth="1"/>
    <col min="27" max="27" width="25.42578125" style="203" bestFit="1" customWidth="1"/>
    <col min="28" max="28" width="22.140625" style="203" bestFit="1" customWidth="1"/>
    <col min="29" max="29" width="13.28515625" style="245" bestFit="1" customWidth="1"/>
    <col min="30" max="30" width="14.7109375" style="245" bestFit="1" customWidth="1"/>
    <col min="31" max="31" width="11.42578125" style="245" bestFit="1" customWidth="1"/>
    <col min="32" max="32" width="12.42578125" style="245" bestFit="1" customWidth="1"/>
    <col min="33" max="33" width="11.85546875" style="245" bestFit="1" customWidth="1"/>
    <col min="34" max="34" width="34.85546875" style="245" customWidth="1"/>
    <col min="35" max="35" width="13.7109375" style="203" bestFit="1" customWidth="1"/>
    <col min="36" max="36" width="25" style="203" bestFit="1" customWidth="1"/>
    <col min="37" max="37" width="24" style="203" bestFit="1" customWidth="1"/>
    <col min="38" max="38" width="18.7109375" style="276" bestFit="1" customWidth="1"/>
    <col min="39" max="39" width="27.85546875" style="276" bestFit="1" customWidth="1"/>
    <col min="40" max="40" width="33.42578125" style="276" bestFit="1" customWidth="1"/>
    <col min="41" max="41" width="30.7109375" style="276" bestFit="1" customWidth="1"/>
    <col min="42" max="42" width="13.42578125" style="203" bestFit="1" customWidth="1"/>
    <col min="43" max="43" width="12.42578125" style="203" bestFit="1" customWidth="1"/>
    <col min="44" max="44" width="14.28515625" style="203" bestFit="1" customWidth="1"/>
    <col min="45" max="45" width="23.28515625" style="203" bestFit="1" customWidth="1"/>
    <col min="46" max="46" width="15.42578125" style="203" bestFit="1" customWidth="1"/>
    <col min="47" max="47" width="14.42578125" style="203" bestFit="1" customWidth="1"/>
    <col min="48" max="48" width="10.28515625" style="203" bestFit="1" customWidth="1"/>
    <col min="49" max="49" width="17.28515625" style="203" bestFit="1" customWidth="1"/>
    <col min="50" max="50" width="16.28515625" style="203" bestFit="1" customWidth="1"/>
    <col min="51" max="51" width="11.42578125" style="203" bestFit="1" customWidth="1"/>
    <col min="52" max="52" width="19.42578125" style="203" bestFit="1" customWidth="1"/>
    <col min="53" max="53" width="15.85546875" style="203" bestFit="1" customWidth="1"/>
    <col min="54" max="54" width="15.7109375" style="203" bestFit="1" customWidth="1"/>
    <col min="55" max="55" width="24.28515625" style="203" bestFit="1" customWidth="1"/>
    <col min="56" max="56" width="23.7109375" style="203" bestFit="1" customWidth="1"/>
    <col min="57" max="57" width="27.42578125" style="203" bestFit="1" customWidth="1"/>
    <col min="58" max="58" width="24.42578125" style="203" bestFit="1" customWidth="1"/>
    <col min="59" max="59" width="24.140625" style="203" bestFit="1" customWidth="1"/>
    <col min="60" max="60" width="25.140625" style="203" bestFit="1" customWidth="1"/>
    <col min="61" max="61" width="24.28515625" style="203" bestFit="1" customWidth="1"/>
    <col min="62" max="62" width="34.28515625" style="203" bestFit="1" customWidth="1"/>
    <col min="63" max="63" width="34.28515625" style="203" customWidth="1"/>
    <col min="64" max="64" width="16.85546875" style="203" bestFit="1" customWidth="1"/>
    <col min="65" max="65" width="17.28515625" style="203" bestFit="1" customWidth="1"/>
    <col min="66" max="66" width="19" style="203" bestFit="1" customWidth="1"/>
    <col min="67" max="67" width="17.85546875" style="203" bestFit="1" customWidth="1"/>
    <col min="68" max="68" width="16.85546875" style="203" bestFit="1" customWidth="1"/>
    <col min="69" max="69" width="21.7109375" style="203" bestFit="1" customWidth="1"/>
    <col min="70" max="70" width="11.42578125" style="203" bestFit="1" customWidth="1"/>
    <col min="71" max="71" width="14" style="203" bestFit="1" customWidth="1"/>
    <col min="72" max="72" width="14.7109375" style="203" bestFit="1" customWidth="1"/>
    <col min="73" max="73" width="12.85546875" style="203" bestFit="1" customWidth="1"/>
    <col min="74" max="74" width="16" style="203" bestFit="1" customWidth="1"/>
    <col min="75" max="75" width="16.7109375" style="203" bestFit="1" customWidth="1"/>
    <col min="76" max="76" width="16.28515625" style="203" bestFit="1" customWidth="1"/>
    <col min="77" max="77" width="19.42578125" style="203" bestFit="1" customWidth="1"/>
    <col min="78" max="78" width="20.140625" style="203" bestFit="1" customWidth="1"/>
    <col min="79" max="79" width="16.42578125" style="203" bestFit="1" customWidth="1"/>
    <col min="80" max="80" width="12.42578125" style="203" hidden="1" customWidth="1"/>
    <col min="81" max="81" width="24.85546875" style="203" hidden="1" customWidth="1"/>
    <col min="82" max="82" width="18" style="203" bestFit="1" customWidth="1"/>
    <col min="83" max="83" width="13.7109375" style="203" bestFit="1" customWidth="1"/>
    <col min="84" max="84" width="13.28515625" style="203" bestFit="1" customWidth="1"/>
    <col min="85" max="85" width="17.42578125" style="203" bestFit="1" customWidth="1"/>
    <col min="86" max="86" width="13.28515625" style="203" bestFit="1" customWidth="1"/>
    <col min="87" max="87" width="17.7109375" style="203" bestFit="1" customWidth="1"/>
    <col min="88" max="88" width="18.42578125" style="203" bestFit="1" customWidth="1"/>
    <col min="89" max="89" width="17.7109375" style="203" bestFit="1" customWidth="1"/>
    <col min="90" max="90" width="19.42578125" style="258" bestFit="1" customWidth="1"/>
    <col min="91" max="91" width="10.7109375" style="203" bestFit="1" customWidth="1"/>
    <col min="92" max="92" width="20.42578125" style="203" bestFit="1" customWidth="1"/>
    <col min="93" max="93" width="27.42578125" style="203" bestFit="1" customWidth="1"/>
    <col min="94" max="94" width="14.85546875" style="203" bestFit="1" customWidth="1"/>
    <col min="95" max="95" width="18" style="203" bestFit="1" customWidth="1"/>
    <col min="96" max="96" width="18.7109375" style="203" bestFit="1" customWidth="1"/>
    <col min="97" max="97" width="20.28515625" style="203" bestFit="1" customWidth="1"/>
    <col min="98" max="98" width="23.42578125" style="203" bestFit="1" customWidth="1"/>
    <col min="99" max="99" width="24.140625" style="203" bestFit="1" customWidth="1"/>
    <col min="100" max="100" width="16.85546875" style="203" bestFit="1" customWidth="1"/>
    <col min="101" max="101" width="20" style="203" bestFit="1" customWidth="1"/>
    <col min="102" max="102" width="20.7109375" style="203" bestFit="1" customWidth="1"/>
    <col min="103" max="103" width="18.140625" style="203" bestFit="1" customWidth="1"/>
    <col min="104" max="104" width="13.28515625" style="203" bestFit="1" customWidth="1"/>
    <col min="105" max="105" width="22" style="203" bestFit="1" customWidth="1"/>
    <col min="106" max="106" width="18.140625" style="203" bestFit="1" customWidth="1"/>
    <col min="107" max="107" width="15" style="203" bestFit="1" customWidth="1"/>
    <col min="108" max="108" width="14.42578125" style="203" bestFit="1" customWidth="1"/>
    <col min="109" max="110" width="11.42578125" style="203" bestFit="1" customWidth="1"/>
    <col min="111" max="111" width="10.42578125" style="203" bestFit="1" customWidth="1"/>
    <col min="112" max="112" width="14.28515625" style="203" bestFit="1" customWidth="1"/>
    <col min="113" max="113" width="29.85546875" style="203" bestFit="1" customWidth="1"/>
    <col min="114" max="114" width="26" style="203" bestFit="1" customWidth="1"/>
    <col min="115" max="115" width="22.140625" style="203" bestFit="1" customWidth="1"/>
    <col min="116" max="116" width="16.42578125" style="203" bestFit="1" customWidth="1"/>
    <col min="117" max="117" width="12.42578125" style="203" bestFit="1" customWidth="1"/>
    <col min="118" max="118" width="15" style="203" bestFit="1" customWidth="1"/>
    <col min="119" max="119" width="10" style="203" bestFit="1" customWidth="1"/>
    <col min="120" max="120" width="13.7109375" style="203" bestFit="1" customWidth="1"/>
    <col min="121" max="121" width="16" style="203" bestFit="1" customWidth="1"/>
    <col min="122" max="122" width="14.140625" style="203" bestFit="1" customWidth="1"/>
    <col min="123" max="123" width="16.140625" style="203" bestFit="1" customWidth="1"/>
    <col min="124" max="124" width="22.85546875" style="203" bestFit="1" customWidth="1"/>
    <col min="125" max="125" width="20.7109375" style="203" bestFit="1" customWidth="1"/>
    <col min="126" max="126" width="20.42578125" style="203" bestFit="1" customWidth="1"/>
    <col min="127" max="127" width="26.140625" style="203" bestFit="1" customWidth="1"/>
    <col min="128" max="128" width="24.7109375" style="203" bestFit="1" customWidth="1"/>
    <col min="129" max="129" width="29.7109375" style="203" bestFit="1" customWidth="1"/>
    <col min="130" max="130" width="26.7109375" style="203" bestFit="1" customWidth="1"/>
    <col min="131" max="131" width="31.42578125" style="203" bestFit="1" customWidth="1"/>
    <col min="132" max="132" width="12.7109375" style="203" bestFit="1" customWidth="1"/>
    <col min="133" max="133" width="23" style="203" bestFit="1" customWidth="1"/>
    <col min="134" max="134" width="27.85546875" style="203" bestFit="1" customWidth="1"/>
    <col min="135" max="135" width="26.28515625" style="203" bestFit="1" customWidth="1"/>
    <col min="136" max="136" width="26.42578125" style="203" bestFit="1" customWidth="1"/>
    <col min="137" max="137" width="31.42578125" style="203" bestFit="1" customWidth="1"/>
    <col min="138" max="138" width="30.42578125" style="203" bestFit="1" customWidth="1"/>
    <col min="139" max="139" width="28.42578125" style="203" bestFit="1" customWidth="1"/>
    <col min="140" max="140" width="33.28515625" style="203" bestFit="1" customWidth="1"/>
    <col min="141" max="141" width="32.28515625" style="203" bestFit="1" customWidth="1"/>
    <col min="142" max="142" width="22" style="203" bestFit="1" customWidth="1"/>
    <col min="143" max="143" width="28.7109375" style="203" bestFit="1" customWidth="1"/>
    <col min="144" max="144" width="37.42578125" style="203" bestFit="1" customWidth="1"/>
    <col min="145" max="145" width="18.7109375" style="203" bestFit="1" customWidth="1"/>
    <col min="146" max="146" width="26.7109375" style="203" bestFit="1" customWidth="1"/>
    <col min="147" max="147" width="16" style="203" bestFit="1" customWidth="1"/>
    <col min="148" max="148" width="22.42578125" style="203" bestFit="1" customWidth="1"/>
    <col min="149" max="149" width="13.140625" style="203" bestFit="1" customWidth="1"/>
    <col min="150" max="150" width="18.7109375" style="203" bestFit="1" customWidth="1"/>
    <col min="151" max="151" width="29" style="203" bestFit="1" customWidth="1"/>
    <col min="152" max="152" width="9.28515625" style="203" bestFit="1" customWidth="1"/>
    <col min="153" max="153" width="11.42578125" style="203" bestFit="1" customWidth="1"/>
    <col min="154" max="154" width="113.85546875" style="203" bestFit="1" customWidth="1"/>
    <col min="155" max="155" width="25.140625" style="203" bestFit="1" customWidth="1"/>
    <col min="156" max="156" width="22.140625" style="203" bestFit="1" customWidth="1"/>
    <col min="157" max="157" width="30.28515625" style="258" bestFit="1" customWidth="1"/>
    <col min="158" max="158" width="12.42578125" style="203" bestFit="1" customWidth="1"/>
    <col min="159" max="159" width="14.42578125" style="203" bestFit="1" customWidth="1"/>
    <col min="160" max="161" width="13.42578125" style="203" hidden="1" customWidth="1"/>
    <col min="162" max="163" width="9.42578125" style="203" hidden="1" customWidth="1"/>
    <col min="164" max="164" width="15.85546875" style="203" hidden="1" customWidth="1"/>
    <col min="165" max="165" width="12.7109375" style="203" hidden="1" customWidth="1"/>
    <col min="166" max="167" width="9.42578125" style="203" hidden="1" customWidth="1"/>
    <col min="168" max="168" width="15.85546875" style="203" hidden="1" customWidth="1"/>
    <col min="169" max="169" width="9.42578125" style="203" hidden="1" customWidth="1"/>
    <col min="170" max="170" width="13.140625" style="203" hidden="1" customWidth="1"/>
    <col min="171" max="171" width="10.42578125" style="203" hidden="1" customWidth="1"/>
    <col min="172" max="172" width="10.7109375" style="203" hidden="1" customWidth="1"/>
    <col min="173" max="173" width="11.85546875" style="203" hidden="1" customWidth="1"/>
    <col min="174" max="174" width="17.28515625" style="203" hidden="1" customWidth="1"/>
    <col min="175" max="175" width="9.42578125" style="203" hidden="1" customWidth="1"/>
    <col min="176" max="176" width="16.140625" style="203" hidden="1" customWidth="1"/>
    <col min="177" max="177" width="24.140625" style="203" hidden="1" customWidth="1"/>
    <col min="178" max="178" width="20.28515625" style="203" hidden="1" customWidth="1"/>
    <col min="179" max="181" width="9.42578125" style="203" hidden="1" customWidth="1"/>
    <col min="182" max="182" width="14.85546875" style="203" hidden="1" customWidth="1"/>
    <col min="183" max="183" width="20.28515625" style="203" hidden="1" customWidth="1"/>
    <col min="184" max="184" width="21.42578125" style="203" hidden="1" customWidth="1"/>
    <col min="185" max="185" width="7.140625" style="203" hidden="1" customWidth="1"/>
    <col min="186" max="186" width="17.28515625" style="203" hidden="1" customWidth="1"/>
    <col min="187" max="187" width="13.28515625" style="203" hidden="1" customWidth="1"/>
    <col min="188" max="188" width="13.7109375" style="203" hidden="1" customWidth="1"/>
    <col min="189" max="189" width="18.7109375" style="203" hidden="1" customWidth="1"/>
    <col min="190" max="190" width="11.42578125" style="203" hidden="1" customWidth="1"/>
    <col min="191" max="191" width="14.28515625" style="203" hidden="1" customWidth="1"/>
    <col min="192" max="192" width="19" style="203" hidden="1" customWidth="1"/>
    <col min="193" max="193" width="26.42578125" style="258" bestFit="1" customWidth="1"/>
    <col min="194" max="194" width="32.7109375" style="203" customWidth="1"/>
    <col min="195" max="195" width="8.85546875" style="203"/>
    <col min="196" max="196" width="68.28515625" style="203" bestFit="1" customWidth="1"/>
    <col min="197" max="197" width="44.7109375" style="203" bestFit="1" customWidth="1"/>
    <col min="198" max="198" width="49.28515625" style="203" bestFit="1" customWidth="1"/>
    <col min="199" max="199" width="55.85546875" style="203" bestFit="1" customWidth="1"/>
    <col min="200" max="200" width="42.7109375" style="203" bestFit="1" customWidth="1"/>
    <col min="201" max="201" width="52.85546875" style="203" bestFit="1" customWidth="1"/>
    <col min="202" max="202" width="45.28515625" style="203" bestFit="1" customWidth="1"/>
    <col min="203" max="203" width="44.42578125" style="203" bestFit="1" customWidth="1"/>
    <col min="204" max="204" width="45.7109375" style="203" bestFit="1" customWidth="1"/>
    <col min="205" max="205" width="46.42578125" style="283" bestFit="1" customWidth="1"/>
    <col min="206" max="206" width="42.85546875" style="283" bestFit="1" customWidth="1"/>
    <col min="207" max="207" width="25.140625" style="245" bestFit="1" customWidth="1"/>
    <col min="208" max="208" width="29.140625" style="245" bestFit="1" customWidth="1"/>
    <col min="209" max="209" width="25.7109375" style="245" bestFit="1" customWidth="1"/>
    <col min="210" max="210" width="36.42578125" style="203" bestFit="1" customWidth="1"/>
    <col min="211" max="211" width="32.140625" style="203" bestFit="1" customWidth="1"/>
    <col min="212" max="212" width="36.42578125" style="203" bestFit="1" customWidth="1"/>
    <col min="213" max="213" width="45" style="203" bestFit="1" customWidth="1"/>
    <col min="214" max="214" width="40.42578125" style="203" bestFit="1" customWidth="1"/>
    <col min="215" max="215" width="44.85546875" style="203" bestFit="1" customWidth="1"/>
    <col min="216" max="216" width="31.42578125" style="203" bestFit="1" customWidth="1"/>
    <col min="217" max="217" width="27.140625" style="203" bestFit="1" customWidth="1"/>
    <col min="218" max="218" width="31.42578125" style="203" bestFit="1" customWidth="1"/>
    <col min="219" max="219" width="45.85546875" style="203" bestFit="1" customWidth="1"/>
    <col min="220" max="220" width="41.42578125" style="203" bestFit="1" customWidth="1"/>
    <col min="221" max="221" width="45.7109375" style="203" bestFit="1" customWidth="1"/>
    <col min="222" max="222" width="44.85546875" style="203" bestFit="1" customWidth="1"/>
    <col min="223" max="223" width="40.42578125" style="203" bestFit="1" customWidth="1"/>
    <col min="224" max="224" width="44.7109375" style="203" bestFit="1" customWidth="1"/>
    <col min="225" max="225" width="44.42578125" style="203" bestFit="1" customWidth="1"/>
    <col min="226" max="226" width="40.140625" style="203" bestFit="1" customWidth="1"/>
    <col min="227" max="227" width="44.85546875" style="203" bestFit="1" customWidth="1"/>
    <col min="228" max="228" width="22.42578125" style="203" bestFit="1" customWidth="1"/>
    <col min="229" max="229" width="19.7109375" style="203" bestFit="1" customWidth="1"/>
    <col min="230" max="231" width="25.7109375" style="203" bestFit="1" customWidth="1"/>
    <col min="232" max="232" width="28" style="203" bestFit="1" customWidth="1"/>
    <col min="233" max="234" width="26.42578125" style="203" bestFit="1" customWidth="1"/>
    <col min="235" max="235" width="23.28515625" style="203" bestFit="1" customWidth="1"/>
    <col min="236" max="237" width="19.28515625" style="203" bestFit="1" customWidth="1"/>
    <col min="238" max="238" width="34.28515625" style="203" bestFit="1" customWidth="1"/>
    <col min="239" max="239" width="31.140625" style="203" bestFit="1" customWidth="1"/>
    <col min="240" max="240" width="34.7109375" style="203" bestFit="1" customWidth="1"/>
    <col min="241" max="241" width="29.85546875" style="203" bestFit="1" customWidth="1"/>
    <col min="242" max="242" width="29.42578125" style="203" bestFit="1" customWidth="1"/>
    <col min="243" max="243" width="32.7109375" style="203" bestFit="1" customWidth="1"/>
    <col min="244" max="244" width="15.42578125" style="203" bestFit="1" customWidth="1"/>
    <col min="245" max="245" width="15.140625" style="203" bestFit="1" customWidth="1"/>
    <col min="246" max="246" width="18.85546875" style="203" bestFit="1" customWidth="1"/>
    <col min="247" max="247" width="23.140625" style="203" bestFit="1" customWidth="1"/>
    <col min="248" max="248" width="19.42578125" style="203" bestFit="1" customWidth="1"/>
    <col min="249" max="249" width="17" style="203" bestFit="1" customWidth="1"/>
    <col min="250" max="250" width="19.7109375" style="203" bestFit="1" customWidth="1"/>
    <col min="251" max="251" width="24.85546875" style="203" bestFit="1" customWidth="1"/>
    <col min="252" max="252" width="21.140625" style="203" bestFit="1" customWidth="1"/>
    <col min="253" max="253" width="20.85546875" style="203" bestFit="1" customWidth="1"/>
    <col min="254" max="254" width="23" style="203" bestFit="1" customWidth="1"/>
    <col min="255" max="255" width="21.85546875" style="203" bestFit="1" customWidth="1"/>
    <col min="256" max="256" width="20.85546875" style="203" bestFit="1" customWidth="1"/>
    <col min="257" max="257" width="24.140625" style="203" bestFit="1" customWidth="1"/>
    <col min="258" max="258" width="16.140625" style="203" bestFit="1" customWidth="1"/>
    <col min="259" max="259" width="33.140625" style="203" bestFit="1" customWidth="1"/>
    <col min="260" max="260" width="29.28515625" style="203" bestFit="1" customWidth="1"/>
    <col min="261" max="261" width="22.42578125" style="203" bestFit="1" customWidth="1"/>
    <col min="262" max="262" width="17.42578125" style="203" bestFit="1" customWidth="1"/>
    <col min="263" max="263" width="22.28515625" style="203" bestFit="1" customWidth="1"/>
    <col min="264" max="264" width="18.42578125" style="203" bestFit="1" customWidth="1"/>
    <col min="265" max="265" width="30.42578125" style="203" bestFit="1" customWidth="1"/>
    <col min="266" max="266" width="21.42578125" style="203" bestFit="1" customWidth="1"/>
    <col min="267" max="267" width="27.140625" style="203" bestFit="1" customWidth="1"/>
    <col min="268" max="268" width="28" style="203" bestFit="1" customWidth="1"/>
    <col min="269" max="269" width="23.140625" style="203" bestFit="1" customWidth="1"/>
    <col min="270" max="270" width="36.42578125" style="203" bestFit="1" customWidth="1"/>
    <col min="271" max="272" width="27.7109375" style="203" bestFit="1" customWidth="1"/>
    <col min="273" max="273" width="33" style="203" bestFit="1" customWidth="1"/>
    <col min="274" max="274" width="32.85546875" style="203" bestFit="1" customWidth="1"/>
    <col min="275" max="275" width="32.42578125" style="203" bestFit="1" customWidth="1"/>
    <col min="276" max="276" width="21.42578125" style="203" bestFit="1" customWidth="1"/>
    <col min="277" max="277" width="25.28515625" style="203" bestFit="1" customWidth="1"/>
    <col min="278" max="278" width="24" style="203" bestFit="1" customWidth="1"/>
    <col min="279" max="280" width="19.7109375" style="203" bestFit="1" customWidth="1"/>
    <col min="281" max="281" width="16.42578125" style="203" bestFit="1" customWidth="1"/>
    <col min="282" max="282" width="17.7109375" style="203" bestFit="1" customWidth="1"/>
    <col min="283" max="283" width="12.42578125" style="203" bestFit="1" customWidth="1"/>
    <col min="284" max="284" width="13.42578125" style="203" bestFit="1" customWidth="1"/>
    <col min="285" max="285" width="27" style="203" bestFit="1" customWidth="1"/>
    <col min="286" max="286" width="16.85546875" style="203" bestFit="1" customWidth="1"/>
    <col min="287" max="287" width="26.42578125" style="203" bestFit="1" customWidth="1"/>
    <col min="288" max="288" width="17.42578125" style="203" bestFit="1" customWidth="1"/>
    <col min="289" max="289" width="19.7109375" style="203" bestFit="1" customWidth="1"/>
    <col min="290" max="290" width="27" style="203" bestFit="1" customWidth="1"/>
    <col min="291" max="291" width="14.7109375" style="203" bestFit="1" customWidth="1"/>
    <col min="292" max="292" width="21" style="203" bestFit="1" customWidth="1"/>
    <col min="293" max="293" width="30" style="203" bestFit="1" customWidth="1"/>
    <col min="294" max="294" width="26.42578125" style="203" bestFit="1" customWidth="1"/>
    <col min="295" max="295" width="48.7109375" style="203" bestFit="1" customWidth="1"/>
    <col min="296" max="296" width="30.42578125" style="203" bestFit="1" customWidth="1"/>
    <col min="297" max="297" width="35.85546875" style="203" bestFit="1" customWidth="1"/>
    <col min="298" max="298" width="21.42578125" style="203" bestFit="1" customWidth="1"/>
    <col min="299" max="299" width="31.42578125" style="203" bestFit="1" customWidth="1"/>
    <col min="300" max="300" width="17" style="203" bestFit="1" customWidth="1"/>
    <col min="301" max="301" width="25.140625" style="203" bestFit="1" customWidth="1"/>
    <col min="302" max="302" width="35.28515625" style="203" bestFit="1" customWidth="1"/>
    <col min="303" max="303" width="20.85546875" style="203" bestFit="1" customWidth="1"/>
    <col min="304" max="304" width="34.28515625" style="203" bestFit="1" customWidth="1"/>
    <col min="305" max="305" width="23.42578125" style="203" bestFit="1" customWidth="1"/>
    <col min="306" max="306" width="28.42578125" style="203" bestFit="1" customWidth="1"/>
    <col min="307" max="307" width="28.85546875" style="203" bestFit="1" customWidth="1"/>
    <col min="308" max="308" width="35.85546875" style="203" bestFit="1" customWidth="1"/>
    <col min="309" max="309" width="35.42578125" style="203" bestFit="1" customWidth="1"/>
    <col min="310" max="310" width="42.42578125" style="203" bestFit="1" customWidth="1"/>
    <col min="311" max="311" width="40.7109375" style="203" bestFit="1" customWidth="1"/>
    <col min="312" max="312" width="39.42578125" style="203" bestFit="1" customWidth="1"/>
    <col min="313" max="313" width="31.42578125" style="203" bestFit="1" customWidth="1"/>
    <col min="314" max="314" width="38.7109375" style="203" bestFit="1" customWidth="1"/>
    <col min="315" max="315" width="41.85546875" style="203" bestFit="1" customWidth="1"/>
    <col min="316" max="316" width="41.42578125" style="203" bestFit="1" customWidth="1"/>
    <col min="317" max="317" width="40.7109375" style="203" bestFit="1" customWidth="1"/>
    <col min="318" max="318" width="38.7109375" style="203" bestFit="1" customWidth="1"/>
    <col min="319" max="319" width="35.42578125" style="203" bestFit="1" customWidth="1"/>
    <col min="320" max="320" width="39" style="203" bestFit="1" customWidth="1"/>
    <col min="321" max="321" width="17.85546875" style="203" bestFit="1" customWidth="1"/>
    <col min="322" max="322" width="25.7109375" style="203" bestFit="1" customWidth="1"/>
    <col min="323" max="323" width="23.28515625" style="203" bestFit="1" customWidth="1"/>
    <col min="324" max="324" width="19.42578125" style="203" bestFit="1" customWidth="1"/>
    <col min="325" max="325" width="19.85546875" style="203" bestFit="1" customWidth="1"/>
    <col min="326" max="326" width="43.42578125" style="203" bestFit="1" customWidth="1"/>
    <col min="327" max="327" width="47.42578125" style="203" bestFit="1" customWidth="1"/>
    <col min="328" max="328" width="44.42578125" style="203" bestFit="1" customWidth="1"/>
    <col min="329" max="329" width="37.42578125" style="203" bestFit="1" customWidth="1"/>
    <col min="330" max="330" width="39.140625" style="203" bestFit="1" customWidth="1"/>
    <col min="331" max="331" width="32.140625" style="203" bestFit="1" customWidth="1"/>
    <col min="332" max="332" width="39.85546875" style="203" bestFit="1" customWidth="1"/>
    <col min="333" max="333" width="36" style="203" bestFit="1" customWidth="1"/>
    <col min="334" max="334" width="36.85546875" style="203" bestFit="1" customWidth="1"/>
    <col min="335" max="336" width="36.42578125" style="203" bestFit="1" customWidth="1"/>
    <col min="337" max="337" width="24.42578125" style="203" bestFit="1" customWidth="1"/>
    <col min="338" max="338" width="8.85546875" style="203"/>
    <col min="339" max="339" width="30.28515625" style="203" customWidth="1"/>
    <col min="340" max="340" width="30.42578125" style="203" customWidth="1"/>
    <col min="341" max="341" width="37.85546875" style="203" customWidth="1"/>
    <col min="342" max="342" width="27.7109375" style="203" customWidth="1"/>
    <col min="343" max="343" width="22.7109375" style="203" customWidth="1"/>
    <col min="344" max="344" width="26.7109375" style="203" customWidth="1"/>
    <col min="345" max="345" width="28.85546875" style="203" customWidth="1"/>
    <col min="346" max="346" width="51" style="203" customWidth="1"/>
    <col min="347" max="16384" width="8.85546875" style="203"/>
  </cols>
  <sheetData>
    <row r="1" spans="1:347" s="249" customFormat="1" x14ac:dyDescent="0.2">
      <c r="C1" s="249" t="s">
        <v>514</v>
      </c>
      <c r="D1" s="249" t="s">
        <v>1905</v>
      </c>
      <c r="F1" s="249" t="s">
        <v>2134</v>
      </c>
      <c r="G1" s="249" t="s">
        <v>2199</v>
      </c>
      <c r="H1" s="249" t="s">
        <v>2276</v>
      </c>
      <c r="I1" s="249" t="s">
        <v>2298</v>
      </c>
      <c r="J1" s="249" t="s">
        <v>2300</v>
      </c>
      <c r="K1" s="249" t="s">
        <v>2311</v>
      </c>
      <c r="L1" s="249" t="s">
        <v>2328</v>
      </c>
      <c r="M1" s="249" t="s">
        <v>2377</v>
      </c>
      <c r="N1" s="249" t="s">
        <v>2378</v>
      </c>
      <c r="O1" s="249" t="s">
        <v>2379</v>
      </c>
      <c r="P1" s="249" t="s">
        <v>2449</v>
      </c>
      <c r="Q1" s="249" t="s">
        <v>2526</v>
      </c>
      <c r="R1" s="249" t="s">
        <v>2603</v>
      </c>
      <c r="S1" s="249" t="s">
        <v>2671</v>
      </c>
      <c r="T1" s="249" t="s">
        <v>2692</v>
      </c>
      <c r="U1" s="249" t="s">
        <v>2709</v>
      </c>
      <c r="V1" s="249" t="s">
        <v>2722</v>
      </c>
      <c r="W1" s="249" t="s">
        <v>2725</v>
      </c>
      <c r="X1" s="249" t="s">
        <v>2745</v>
      </c>
      <c r="Y1" s="249" t="s">
        <v>2747</v>
      </c>
      <c r="Z1" s="249" t="s">
        <v>2749</v>
      </c>
      <c r="AA1" s="249" t="s">
        <v>2751</v>
      </c>
      <c r="AB1" s="249" t="s">
        <v>2753</v>
      </c>
      <c r="AC1" s="250" t="s">
        <v>2755</v>
      </c>
      <c r="AD1" s="250" t="s">
        <v>2760</v>
      </c>
      <c r="AE1" s="250" t="s">
        <v>2762</v>
      </c>
      <c r="AF1" s="250" t="s">
        <v>2764</v>
      </c>
      <c r="AG1" s="250" t="s">
        <v>2772</v>
      </c>
      <c r="AH1" s="250"/>
      <c r="AI1" s="249" t="s">
        <v>2770</v>
      </c>
      <c r="AJ1" s="249" t="s">
        <v>2769</v>
      </c>
      <c r="AK1" s="249" t="s">
        <v>2784</v>
      </c>
      <c r="AL1" s="275" t="s">
        <v>2786</v>
      </c>
      <c r="AM1" s="275" t="s">
        <v>2788</v>
      </c>
      <c r="AN1" s="275" t="s">
        <v>2790</v>
      </c>
      <c r="AO1" s="275" t="s">
        <v>2792</v>
      </c>
      <c r="AP1" s="249" t="s">
        <v>2771</v>
      </c>
      <c r="AQ1" s="249" t="s">
        <v>2768</v>
      </c>
      <c r="AR1" s="249" t="s">
        <v>2796</v>
      </c>
      <c r="AS1" s="249" t="s">
        <v>1779</v>
      </c>
      <c r="AT1" s="249" t="s">
        <v>1781</v>
      </c>
      <c r="AU1" s="249" t="s">
        <v>2757</v>
      </c>
      <c r="AV1" s="249" t="s">
        <v>1784</v>
      </c>
      <c r="AW1" s="249" t="s">
        <v>1786</v>
      </c>
      <c r="AX1" s="249" t="s">
        <v>1788</v>
      </c>
      <c r="AY1" s="249" t="s">
        <v>1790</v>
      </c>
      <c r="AZ1" s="249" t="s">
        <v>1792</v>
      </c>
      <c r="BA1" s="249" t="s">
        <v>1794</v>
      </c>
      <c r="BB1" s="249" t="s">
        <v>1796</v>
      </c>
      <c r="BC1" s="249" t="s">
        <v>2766</v>
      </c>
      <c r="BD1" s="249" t="s">
        <v>1799</v>
      </c>
      <c r="BE1" s="249" t="s">
        <v>1801</v>
      </c>
      <c r="BF1" s="249" t="s">
        <v>1803</v>
      </c>
      <c r="BG1" s="249" t="s">
        <v>1805</v>
      </c>
      <c r="BH1" s="249" t="s">
        <v>1807</v>
      </c>
      <c r="BI1" s="249" t="s">
        <v>2767</v>
      </c>
      <c r="BJ1" s="249" t="s">
        <v>1810</v>
      </c>
      <c r="BL1" s="249" t="s">
        <v>1812</v>
      </c>
      <c r="BM1" s="249" t="s">
        <v>1814</v>
      </c>
      <c r="BN1" s="249" t="s">
        <v>1816</v>
      </c>
      <c r="BO1" s="249" t="s">
        <v>1818</v>
      </c>
      <c r="BP1" s="249" t="s">
        <v>1820</v>
      </c>
      <c r="BQ1" s="249" t="s">
        <v>1822</v>
      </c>
      <c r="BR1" s="249" t="s">
        <v>1824</v>
      </c>
      <c r="BS1" s="249" t="s">
        <v>1826</v>
      </c>
      <c r="BT1" s="249" t="s">
        <v>1828</v>
      </c>
      <c r="BU1" s="249" t="s">
        <v>1830</v>
      </c>
      <c r="BV1" s="249" t="s">
        <v>1832</v>
      </c>
      <c r="BW1" s="249" t="s">
        <v>1834</v>
      </c>
      <c r="CA1" s="249" t="s">
        <v>1836</v>
      </c>
      <c r="CB1" s="249" t="s">
        <v>1838</v>
      </c>
      <c r="CC1" s="249" t="s">
        <v>1846</v>
      </c>
      <c r="CD1" s="249" t="s">
        <v>1844</v>
      </c>
      <c r="CE1" s="249" t="s">
        <v>1850</v>
      </c>
      <c r="CF1" s="249" t="s">
        <v>1854</v>
      </c>
      <c r="CG1" s="249" t="s">
        <v>1856</v>
      </c>
      <c r="CH1" s="249" t="s">
        <v>1858</v>
      </c>
      <c r="CI1" s="249" t="s">
        <v>1869</v>
      </c>
      <c r="CJ1" s="249" t="s">
        <v>1868</v>
      </c>
      <c r="CK1" s="249" t="s">
        <v>1866</v>
      </c>
      <c r="CL1" s="280" t="s">
        <v>1864</v>
      </c>
      <c r="CO1" s="249" t="s">
        <v>1861</v>
      </c>
      <c r="CP1" s="249" t="s">
        <v>1873</v>
      </c>
      <c r="CQ1" s="249" t="s">
        <v>1896</v>
      </c>
      <c r="CR1" s="249" t="s">
        <v>1860</v>
      </c>
      <c r="CV1" s="249" t="s">
        <v>1862</v>
      </c>
      <c r="CW1" s="249" t="s">
        <v>1900</v>
      </c>
      <c r="CX1" s="249" t="s">
        <v>2758</v>
      </c>
      <c r="CY1" s="249" t="s">
        <v>1903</v>
      </c>
      <c r="CZ1" s="249" t="s">
        <v>1394</v>
      </c>
      <c r="DA1" s="249" t="s">
        <v>1396</v>
      </c>
      <c r="DB1" s="249" t="s">
        <v>1399</v>
      </c>
      <c r="DE1" s="249" t="s">
        <v>1401</v>
      </c>
      <c r="DF1" s="249" t="s">
        <v>1863</v>
      </c>
      <c r="DJ1" s="249" t="s">
        <v>1867</v>
      </c>
      <c r="DK1" s="249" t="s">
        <v>1404</v>
      </c>
      <c r="DL1" s="249" t="s">
        <v>1890</v>
      </c>
      <c r="DM1" s="249" t="s">
        <v>1841</v>
      </c>
      <c r="DN1" s="249" t="s">
        <v>1885</v>
      </c>
      <c r="DO1" s="249" t="s">
        <v>1865</v>
      </c>
      <c r="DP1" s="249" t="s">
        <v>1411</v>
      </c>
      <c r="DR1" s="249" t="s">
        <v>1412</v>
      </c>
      <c r="DS1" s="249" t="s">
        <v>1414</v>
      </c>
      <c r="DT1" s="249" t="s">
        <v>1416</v>
      </c>
      <c r="DU1" s="249" t="s">
        <v>1889</v>
      </c>
      <c r="DV1" s="249" t="s">
        <v>1419</v>
      </c>
      <c r="DW1" s="249" t="s">
        <v>1421</v>
      </c>
      <c r="DX1" s="249" t="s">
        <v>1429</v>
      </c>
      <c r="DY1" s="249" t="s">
        <v>1888</v>
      </c>
      <c r="DZ1" s="249" t="s">
        <v>2759</v>
      </c>
      <c r="EA1" s="249" t="s">
        <v>1884</v>
      </c>
      <c r="EB1" s="249" t="s">
        <v>1887</v>
      </c>
      <c r="EC1" s="249" t="s">
        <v>1852</v>
      </c>
      <c r="ED1" s="249" t="s">
        <v>1892</v>
      </c>
      <c r="EF1" s="249" t="s">
        <v>1447</v>
      </c>
      <c r="EG1" s="249" t="s">
        <v>1893</v>
      </c>
      <c r="EH1" s="249" t="s">
        <v>1434</v>
      </c>
      <c r="EI1" s="249" t="s">
        <v>1451</v>
      </c>
      <c r="EJ1" s="249" t="s">
        <v>1445</v>
      </c>
      <c r="EK1" s="249" t="s">
        <v>1877</v>
      </c>
      <c r="EL1" s="249" t="s">
        <v>1426</v>
      </c>
      <c r="EQ1" s="249" t="s">
        <v>1894</v>
      </c>
      <c r="ER1" s="249" t="s">
        <v>1459</v>
      </c>
      <c r="ES1" s="249" t="s">
        <v>1433</v>
      </c>
      <c r="EV1" s="249" t="s">
        <v>1440</v>
      </c>
      <c r="EW1" s="249" t="s">
        <v>1886</v>
      </c>
      <c r="EX1" s="249" t="s">
        <v>1853</v>
      </c>
      <c r="EY1" s="249" t="s">
        <v>1872</v>
      </c>
      <c r="EZ1" s="249" t="s">
        <v>1843</v>
      </c>
      <c r="FA1" s="280" t="s">
        <v>1883</v>
      </c>
      <c r="FB1" s="249" t="s">
        <v>1526</v>
      </c>
      <c r="FD1" s="249" t="s">
        <v>1878</v>
      </c>
      <c r="FE1" s="249" t="s">
        <v>1423</v>
      </c>
      <c r="FF1" s="249" t="s">
        <v>970</v>
      </c>
      <c r="FG1" s="249" t="s">
        <v>1443</v>
      </c>
      <c r="FH1" s="249" t="s">
        <v>1403</v>
      </c>
      <c r="FI1" s="249" t="s">
        <v>1882</v>
      </c>
      <c r="FJ1" s="249" t="s">
        <v>1527</v>
      </c>
      <c r="FK1" s="249" t="s">
        <v>1345</v>
      </c>
      <c r="FL1" s="249" t="s">
        <v>1876</v>
      </c>
      <c r="FM1" s="249" t="s">
        <v>1437</v>
      </c>
      <c r="FN1" s="249" t="s">
        <v>1891</v>
      </c>
      <c r="FO1" s="249" t="s">
        <v>1432</v>
      </c>
      <c r="FP1" s="249" t="s">
        <v>1386</v>
      </c>
      <c r="FQ1" s="249" t="s">
        <v>1840</v>
      </c>
      <c r="FR1" s="249" t="s">
        <v>1436</v>
      </c>
      <c r="FS1" s="249" t="s">
        <v>1842</v>
      </c>
      <c r="FT1" s="249" t="s">
        <v>556</v>
      </c>
      <c r="FU1" s="249" t="s">
        <v>1422</v>
      </c>
      <c r="FV1" s="249" t="s">
        <v>1849</v>
      </c>
      <c r="FW1" s="249" t="s">
        <v>3</v>
      </c>
      <c r="FX1" s="249" t="s">
        <v>1424</v>
      </c>
      <c r="FY1" s="249" t="s">
        <v>1458</v>
      </c>
      <c r="FZ1" s="249" t="s">
        <v>1398</v>
      </c>
      <c r="GA1" s="249" t="s">
        <v>412</v>
      </c>
      <c r="GB1" s="249" t="s">
        <v>1881</v>
      </c>
      <c r="GC1" s="249" t="s">
        <v>1845</v>
      </c>
      <c r="GD1" s="249" t="s">
        <v>1431</v>
      </c>
      <c r="GE1" s="249" t="s">
        <v>1879</v>
      </c>
      <c r="GF1" s="249" t="s">
        <v>1427</v>
      </c>
      <c r="GG1" s="249" t="s">
        <v>1457</v>
      </c>
      <c r="GH1" s="249" t="s">
        <v>1425</v>
      </c>
      <c r="GI1" s="249" t="s">
        <v>1439</v>
      </c>
      <c r="GJ1" s="249" t="s">
        <v>510</v>
      </c>
      <c r="GK1" s="280" t="s">
        <v>1463</v>
      </c>
      <c r="GW1" s="282"/>
      <c r="GX1" s="282"/>
      <c r="GY1" s="250"/>
      <c r="GZ1" s="250"/>
      <c r="HA1" s="250"/>
    </row>
    <row r="2" spans="1:347" s="249" customFormat="1" x14ac:dyDescent="0.2">
      <c r="A2" s="251" t="s">
        <v>2798</v>
      </c>
      <c r="B2" s="251" t="s">
        <v>2874</v>
      </c>
      <c r="C2" s="249" t="s">
        <v>515</v>
      </c>
      <c r="D2" s="249" t="s">
        <v>1906</v>
      </c>
      <c r="F2" s="249" t="s">
        <v>2135</v>
      </c>
      <c r="G2" s="249" t="s">
        <v>2200</v>
      </c>
      <c r="H2" s="249" t="s">
        <v>2277</v>
      </c>
      <c r="I2" s="249" t="s">
        <v>2299</v>
      </c>
      <c r="J2" s="249" t="s">
        <v>2301</v>
      </c>
      <c r="K2" s="249" t="s">
        <v>2312</v>
      </c>
      <c r="L2" s="249" t="s">
        <v>2277</v>
      </c>
      <c r="M2" s="249" t="s">
        <v>2299</v>
      </c>
      <c r="N2" s="249" t="s">
        <v>2301</v>
      </c>
      <c r="O2" s="249" t="s">
        <v>2380</v>
      </c>
      <c r="P2" s="249" t="s">
        <v>2450</v>
      </c>
      <c r="Q2" s="249" t="s">
        <v>2527</v>
      </c>
      <c r="R2" s="249" t="s">
        <v>2604</v>
      </c>
      <c r="S2" s="249" t="s">
        <v>2672</v>
      </c>
      <c r="T2" s="249" t="s">
        <v>2693</v>
      </c>
      <c r="U2" s="249" t="s">
        <v>2710</v>
      </c>
      <c r="V2" s="249" t="s">
        <v>2527</v>
      </c>
      <c r="W2" s="249" t="s">
        <v>2604</v>
      </c>
      <c r="X2" s="249" t="s">
        <v>2746</v>
      </c>
      <c r="Y2" s="249" t="s">
        <v>2748</v>
      </c>
      <c r="Z2" s="249" t="s">
        <v>2750</v>
      </c>
      <c r="AA2" s="249" t="s">
        <v>2752</v>
      </c>
      <c r="AB2" s="249" t="s">
        <v>2754</v>
      </c>
      <c r="AC2" s="250" t="s">
        <v>2756</v>
      </c>
      <c r="AD2" s="250" t="s">
        <v>2761</v>
      </c>
      <c r="AE2" s="250" t="s">
        <v>2763</v>
      </c>
      <c r="AF2" s="250" t="s">
        <v>2765</v>
      </c>
      <c r="AG2" s="250" t="s">
        <v>2773</v>
      </c>
      <c r="AH2" s="250" t="s">
        <v>3109</v>
      </c>
      <c r="AI2" s="249" t="s">
        <v>2774</v>
      </c>
      <c r="AJ2" s="249" t="s">
        <v>2775</v>
      </c>
      <c r="AK2" s="249" t="s">
        <v>2785</v>
      </c>
      <c r="AL2" s="275" t="s">
        <v>2787</v>
      </c>
      <c r="AM2" s="275" t="s">
        <v>2789</v>
      </c>
      <c r="AN2" s="275" t="s">
        <v>2791</v>
      </c>
      <c r="AO2" s="275" t="s">
        <v>2793</v>
      </c>
      <c r="AP2" s="249" t="s">
        <v>2794</v>
      </c>
      <c r="AQ2" s="249" t="s">
        <v>2795</v>
      </c>
      <c r="AR2" s="249" t="s">
        <v>2797</v>
      </c>
      <c r="AS2" s="249" t="s">
        <v>1780</v>
      </c>
      <c r="AT2" s="249" t="s">
        <v>1782</v>
      </c>
      <c r="AU2" s="249" t="s">
        <v>1783</v>
      </c>
      <c r="AV2" s="249" t="s">
        <v>1785</v>
      </c>
      <c r="AW2" s="249" t="s">
        <v>1787</v>
      </c>
      <c r="AX2" s="249" t="s">
        <v>1789</v>
      </c>
      <c r="AY2" s="249" t="s">
        <v>1791</v>
      </c>
      <c r="AZ2" s="249" t="s">
        <v>1793</v>
      </c>
      <c r="BA2" s="249" t="s">
        <v>1795</v>
      </c>
      <c r="BB2" s="249" t="s">
        <v>1797</v>
      </c>
      <c r="BC2" s="249" t="s">
        <v>1798</v>
      </c>
      <c r="BD2" s="249" t="s">
        <v>1800</v>
      </c>
      <c r="BE2" s="249" t="s">
        <v>1802</v>
      </c>
      <c r="BF2" s="249" t="s">
        <v>1804</v>
      </c>
      <c r="BG2" s="249" t="s">
        <v>1806</v>
      </c>
      <c r="BH2" s="249" t="s">
        <v>1808</v>
      </c>
      <c r="BI2" s="249" t="s">
        <v>1809</v>
      </c>
      <c r="BJ2" s="249" t="s">
        <v>1811</v>
      </c>
      <c r="BK2" s="249" t="s">
        <v>3400</v>
      </c>
      <c r="BL2" s="249" t="s">
        <v>1813</v>
      </c>
      <c r="BM2" s="249" t="s">
        <v>1815</v>
      </c>
      <c r="BN2" s="249" t="s">
        <v>1817</v>
      </c>
      <c r="BO2" s="249" t="s">
        <v>1819</v>
      </c>
      <c r="BP2" s="249" t="s">
        <v>1821</v>
      </c>
      <c r="BQ2" s="249" t="s">
        <v>1823</v>
      </c>
      <c r="BR2" s="249" t="s">
        <v>1825</v>
      </c>
      <c r="BS2" s="249" t="s">
        <v>1827</v>
      </c>
      <c r="BT2" s="249" t="s">
        <v>1829</v>
      </c>
      <c r="BU2" s="249" t="s">
        <v>1831</v>
      </c>
      <c r="BV2" s="249" t="s">
        <v>1833</v>
      </c>
      <c r="BW2" s="249" t="s">
        <v>1835</v>
      </c>
      <c r="BX2" s="249" t="s">
        <v>5005</v>
      </c>
      <c r="BY2" s="249" t="s">
        <v>5006</v>
      </c>
      <c r="BZ2" s="249" t="s">
        <v>5007</v>
      </c>
      <c r="CA2" s="249" t="s">
        <v>1837</v>
      </c>
      <c r="CB2" s="249" t="s">
        <v>1839</v>
      </c>
      <c r="CC2" s="249" t="s">
        <v>1847</v>
      </c>
      <c r="CD2" s="249" t="s">
        <v>1848</v>
      </c>
      <c r="CE2" s="249" t="s">
        <v>1851</v>
      </c>
      <c r="CF2" s="249" t="s">
        <v>1855</v>
      </c>
      <c r="CG2" s="249" t="s">
        <v>1857</v>
      </c>
      <c r="CH2" s="249" t="s">
        <v>1859</v>
      </c>
      <c r="CI2" s="249" t="s">
        <v>1870</v>
      </c>
      <c r="CJ2" s="249" t="s">
        <v>1871</v>
      </c>
      <c r="CK2" s="249" t="s">
        <v>1874</v>
      </c>
      <c r="CL2" s="280" t="s">
        <v>1875</v>
      </c>
      <c r="CM2" s="249" t="s">
        <v>5008</v>
      </c>
      <c r="CN2" s="249" t="s">
        <v>5009</v>
      </c>
      <c r="CO2" s="249" t="s">
        <v>1880</v>
      </c>
      <c r="CP2" s="249" t="s">
        <v>1895</v>
      </c>
      <c r="CQ2" s="249" t="s">
        <v>1897</v>
      </c>
      <c r="CR2" s="249" t="s">
        <v>1898</v>
      </c>
      <c r="CS2" s="249" t="s">
        <v>5010</v>
      </c>
      <c r="CT2" s="249" t="s">
        <v>5011</v>
      </c>
      <c r="CU2" s="249" t="s">
        <v>5012</v>
      </c>
      <c r="CV2" s="249" t="s">
        <v>1899</v>
      </c>
      <c r="CW2" s="249" t="s">
        <v>1901</v>
      </c>
      <c r="CX2" s="249" t="s">
        <v>1902</v>
      </c>
      <c r="CY2" s="249" t="s">
        <v>1904</v>
      </c>
      <c r="CZ2" s="249" t="s">
        <v>1395</v>
      </c>
      <c r="DA2" s="249" t="s">
        <v>1397</v>
      </c>
      <c r="DB2" s="249" t="s">
        <v>1400</v>
      </c>
      <c r="DC2" s="249" t="s">
        <v>5015</v>
      </c>
      <c r="DD2" s="249" t="s">
        <v>5016</v>
      </c>
      <c r="DE2" s="249" t="s">
        <v>5013</v>
      </c>
      <c r="DF2" s="249" t="s">
        <v>5014</v>
      </c>
      <c r="DG2" s="249" t="s">
        <v>5017</v>
      </c>
      <c r="DH2" s="249" t="s">
        <v>5018</v>
      </c>
      <c r="DI2" s="249" t="s">
        <v>5019</v>
      </c>
      <c r="DJ2" s="249" t="s">
        <v>1402</v>
      </c>
      <c r="DK2" s="249" t="s">
        <v>1405</v>
      </c>
      <c r="DL2" s="249" t="s">
        <v>1407</v>
      </c>
      <c r="DM2" s="249" t="s">
        <v>1408</v>
      </c>
      <c r="DN2" s="249" t="s">
        <v>1409</v>
      </c>
      <c r="DO2" s="249" t="s">
        <v>1410</v>
      </c>
      <c r="DP2" s="249" t="s">
        <v>1406</v>
      </c>
      <c r="DQ2" s="249" t="s">
        <v>5020</v>
      </c>
      <c r="DR2" s="249" t="s">
        <v>1413</v>
      </c>
      <c r="DS2" s="249" t="s">
        <v>1415</v>
      </c>
      <c r="DT2" s="249" t="s">
        <v>1417</v>
      </c>
      <c r="DU2" s="249" t="s">
        <v>1418</v>
      </c>
      <c r="DV2" s="249" t="s">
        <v>1420</v>
      </c>
      <c r="DW2" s="249" t="s">
        <v>1428</v>
      </c>
      <c r="DX2" s="249" t="s">
        <v>1430</v>
      </c>
      <c r="DY2" s="249" t="s">
        <v>1435</v>
      </c>
      <c r="DZ2" s="249" t="s">
        <v>1438</v>
      </c>
      <c r="EA2" s="249" t="s">
        <v>1441</v>
      </c>
      <c r="EB2" s="249" t="s">
        <v>1442</v>
      </c>
      <c r="EC2" s="249" t="s">
        <v>1444</v>
      </c>
      <c r="ED2" s="249" t="s">
        <v>1446</v>
      </c>
      <c r="EE2" s="249" t="s">
        <v>5021</v>
      </c>
      <c r="EF2" s="249" t="s">
        <v>1448</v>
      </c>
      <c r="EG2" s="249" t="s">
        <v>1449</v>
      </c>
      <c r="EH2" s="249" t="s">
        <v>1450</v>
      </c>
      <c r="EI2" s="249" t="s">
        <v>1452</v>
      </c>
      <c r="EJ2" s="249" t="s">
        <v>1453</v>
      </c>
      <c r="EK2" s="249" t="s">
        <v>1454</v>
      </c>
      <c r="EL2" s="249" t="s">
        <v>1455</v>
      </c>
      <c r="EM2" s="249" t="s">
        <v>5022</v>
      </c>
      <c r="EN2" s="249" t="s">
        <v>5023</v>
      </c>
      <c r="EO2" s="249" t="s">
        <v>5024</v>
      </c>
      <c r="EP2" s="249" t="s">
        <v>5025</v>
      </c>
      <c r="EQ2" s="249" t="s">
        <v>1456</v>
      </c>
      <c r="ER2" s="249" t="s">
        <v>1460</v>
      </c>
      <c r="ES2" s="249" t="s">
        <v>5027</v>
      </c>
      <c r="ET2" s="249" t="s">
        <v>5028</v>
      </c>
      <c r="EU2" s="249" t="s">
        <v>5029</v>
      </c>
      <c r="EV2" s="249" t="s">
        <v>1462</v>
      </c>
      <c r="EW2" s="249" t="s">
        <v>1464</v>
      </c>
      <c r="EX2" s="249" t="s">
        <v>1465</v>
      </c>
      <c r="EY2" s="249" t="s">
        <v>1524</v>
      </c>
      <c r="EZ2" s="249" t="s">
        <v>1525</v>
      </c>
      <c r="FA2" s="280" t="s">
        <v>1528</v>
      </c>
      <c r="FB2" s="249" t="s">
        <v>5030</v>
      </c>
      <c r="FC2" s="249" t="s">
        <v>5031</v>
      </c>
      <c r="FD2" s="249" t="s">
        <v>1529</v>
      </c>
      <c r="FE2" s="249" t="s">
        <v>2200</v>
      </c>
      <c r="FF2" s="249" t="s">
        <v>2277</v>
      </c>
      <c r="FG2" s="249" t="s">
        <v>2299</v>
      </c>
      <c r="FH2" s="249" t="s">
        <v>2301</v>
      </c>
      <c r="FI2" s="249" t="s">
        <v>2312</v>
      </c>
      <c r="FJ2" s="249" t="s">
        <v>2277</v>
      </c>
      <c r="FK2" s="249" t="s">
        <v>2299</v>
      </c>
      <c r="FL2" s="249" t="s">
        <v>2301</v>
      </c>
      <c r="FM2" s="249" t="s">
        <v>2135</v>
      </c>
      <c r="FN2" s="249" t="s">
        <v>2710</v>
      </c>
      <c r="FO2" s="249" t="s">
        <v>2527</v>
      </c>
      <c r="FP2" s="249" t="s">
        <v>1387</v>
      </c>
      <c r="FQ2" s="249" t="s">
        <v>2604</v>
      </c>
      <c r="FR2" s="249" t="s">
        <v>553</v>
      </c>
      <c r="FS2" s="249" t="s">
        <v>555</v>
      </c>
      <c r="FT2" s="249" t="s">
        <v>557</v>
      </c>
      <c r="FU2" s="249" t="s">
        <v>1</v>
      </c>
      <c r="FV2" s="249" t="s">
        <v>2</v>
      </c>
      <c r="FW2" s="249" t="s">
        <v>4</v>
      </c>
      <c r="FX2" s="249" t="s">
        <v>5</v>
      </c>
      <c r="FY2" s="249" t="s">
        <v>6</v>
      </c>
      <c r="FZ2" s="249" t="s">
        <v>409</v>
      </c>
      <c r="GA2" s="249" t="s">
        <v>2750</v>
      </c>
      <c r="GB2" s="249" t="s">
        <v>413</v>
      </c>
      <c r="GC2" s="249" t="s">
        <v>4</v>
      </c>
      <c r="GD2" s="249" t="s">
        <v>6</v>
      </c>
      <c r="GE2" s="249" t="s">
        <v>490</v>
      </c>
      <c r="GF2" s="249" t="s">
        <v>492</v>
      </c>
      <c r="GG2" s="249" t="s">
        <v>498</v>
      </c>
      <c r="GH2" s="249" t="s">
        <v>502</v>
      </c>
      <c r="GI2" s="249" t="s">
        <v>504</v>
      </c>
      <c r="GJ2" s="249" t="s">
        <v>511</v>
      </c>
      <c r="GK2" s="280" t="s">
        <v>513</v>
      </c>
      <c r="GL2" s="252" t="s">
        <v>3010</v>
      </c>
      <c r="GM2" s="249" t="s">
        <v>3012</v>
      </c>
      <c r="GN2" s="249" t="s">
        <v>3083</v>
      </c>
      <c r="GO2" s="249" t="s">
        <v>3084</v>
      </c>
      <c r="GP2" s="249" t="s">
        <v>3085</v>
      </c>
      <c r="GQ2" s="249" t="s">
        <v>3086</v>
      </c>
      <c r="GR2" s="249" t="s">
        <v>3699</v>
      </c>
      <c r="GS2" s="249" t="s">
        <v>3087</v>
      </c>
      <c r="GT2" s="249" t="s">
        <v>3700</v>
      </c>
      <c r="GU2" s="249" t="s">
        <v>3701</v>
      </c>
      <c r="GV2" s="249" t="s">
        <v>3702</v>
      </c>
      <c r="GW2" s="282" t="s">
        <v>3224</v>
      </c>
      <c r="GX2" s="282" t="s">
        <v>3225</v>
      </c>
      <c r="GY2" s="250" t="s">
        <v>3226</v>
      </c>
      <c r="GZ2" s="250" t="s">
        <v>3227</v>
      </c>
      <c r="HA2" s="250" t="s">
        <v>3228</v>
      </c>
      <c r="HB2" s="249" t="s">
        <v>3272</v>
      </c>
      <c r="HC2" s="249" t="s">
        <v>3273</v>
      </c>
      <c r="HD2" s="249" t="s">
        <v>3274</v>
      </c>
      <c r="HE2" s="249" t="s">
        <v>3275</v>
      </c>
      <c r="HF2" s="249" t="s">
        <v>3276</v>
      </c>
      <c r="HG2" s="249" t="s">
        <v>3277</v>
      </c>
      <c r="HH2" s="249" t="s">
        <v>3278</v>
      </c>
      <c r="HI2" s="249" t="s">
        <v>3279</v>
      </c>
      <c r="HJ2" s="249" t="s">
        <v>3280</v>
      </c>
      <c r="HK2" s="249" t="s">
        <v>3281</v>
      </c>
      <c r="HL2" s="249" t="s">
        <v>3282</v>
      </c>
      <c r="HM2" s="249" t="s">
        <v>3283</v>
      </c>
      <c r="HN2" s="249" t="s">
        <v>3284</v>
      </c>
      <c r="HO2" s="249" t="s">
        <v>3285</v>
      </c>
      <c r="HP2" s="249" t="s">
        <v>3286</v>
      </c>
      <c r="HQ2" s="249" t="s">
        <v>3287</v>
      </c>
      <c r="HR2" s="249" t="s">
        <v>3288</v>
      </c>
      <c r="HS2" s="249" t="s">
        <v>3289</v>
      </c>
      <c r="HT2" s="249" t="s">
        <v>3290</v>
      </c>
      <c r="HU2" s="249" t="s">
        <v>3291</v>
      </c>
      <c r="HV2" s="249" t="s">
        <v>3292</v>
      </c>
      <c r="HW2" s="249" t="s">
        <v>3293</v>
      </c>
      <c r="HX2" s="249" t="s">
        <v>3294</v>
      </c>
      <c r="HY2" s="249" t="s">
        <v>3295</v>
      </c>
      <c r="HZ2" s="249" t="s">
        <v>3296</v>
      </c>
      <c r="IA2" s="249" t="s">
        <v>3297</v>
      </c>
      <c r="IB2" s="249" t="s">
        <v>3298</v>
      </c>
      <c r="IC2" s="249" t="s">
        <v>3299</v>
      </c>
      <c r="ID2" s="249" t="s">
        <v>3300</v>
      </c>
      <c r="IE2" s="249" t="s">
        <v>3301</v>
      </c>
      <c r="IF2" s="249" t="s">
        <v>3302</v>
      </c>
      <c r="IG2" s="249" t="s">
        <v>3303</v>
      </c>
      <c r="IH2" s="249" t="s">
        <v>3304</v>
      </c>
      <c r="II2" s="249" t="s">
        <v>3305</v>
      </c>
      <c r="IJ2" s="249" t="s">
        <v>3306</v>
      </c>
      <c r="IK2" s="249" t="s">
        <v>3307</v>
      </c>
      <c r="IL2" s="249" t="s">
        <v>3308</v>
      </c>
      <c r="IM2" s="249" t="s">
        <v>3309</v>
      </c>
      <c r="IN2" s="249" t="s">
        <v>3310</v>
      </c>
      <c r="IO2" s="249" t="s">
        <v>3311</v>
      </c>
      <c r="IP2" s="249" t="s">
        <v>3312</v>
      </c>
      <c r="IQ2" s="249" t="s">
        <v>3313</v>
      </c>
      <c r="IR2" s="249" t="s">
        <v>3314</v>
      </c>
      <c r="IS2" s="249" t="s">
        <v>3315</v>
      </c>
      <c r="IT2" s="249" t="s">
        <v>3316</v>
      </c>
      <c r="IU2" s="249" t="s">
        <v>3317</v>
      </c>
      <c r="IV2" s="249" t="s">
        <v>3318</v>
      </c>
      <c r="IW2" s="249" t="s">
        <v>3319</v>
      </c>
      <c r="IX2" s="249" t="s">
        <v>3320</v>
      </c>
      <c r="IY2" s="249" t="s">
        <v>3321</v>
      </c>
      <c r="IZ2" s="249" t="s">
        <v>3322</v>
      </c>
      <c r="JA2" s="249" t="s">
        <v>3323</v>
      </c>
      <c r="JB2" s="249" t="s">
        <v>3324</v>
      </c>
      <c r="JC2" s="249" t="s">
        <v>3325</v>
      </c>
      <c r="JD2" s="249" t="s">
        <v>3326</v>
      </c>
      <c r="JE2" s="249" t="s">
        <v>3327</v>
      </c>
      <c r="JF2" s="249" t="s">
        <v>3328</v>
      </c>
      <c r="JG2" s="249" t="s">
        <v>3329</v>
      </c>
      <c r="JH2" s="249" t="s">
        <v>3330</v>
      </c>
      <c r="JI2" s="249" t="s">
        <v>3331</v>
      </c>
      <c r="JJ2" s="249" t="s">
        <v>3332</v>
      </c>
      <c r="JK2" s="249" t="s">
        <v>3333</v>
      </c>
      <c r="JL2" s="249" t="s">
        <v>3334</v>
      </c>
      <c r="JM2" s="249" t="s">
        <v>3335</v>
      </c>
      <c r="JN2" s="249" t="s">
        <v>3336</v>
      </c>
      <c r="JO2" s="249" t="s">
        <v>3337</v>
      </c>
      <c r="JP2" s="249" t="s">
        <v>3338</v>
      </c>
      <c r="JQ2" s="249" t="s">
        <v>3339</v>
      </c>
      <c r="JR2" s="249" t="s">
        <v>3340</v>
      </c>
      <c r="JS2" s="249" t="s">
        <v>3341</v>
      </c>
      <c r="JT2" s="249" t="s">
        <v>3342</v>
      </c>
      <c r="JU2" s="249" t="s">
        <v>3343</v>
      </c>
      <c r="JV2" s="249" t="s">
        <v>3344</v>
      </c>
      <c r="JW2" s="249" t="s">
        <v>3345</v>
      </c>
      <c r="JX2" s="249" t="s">
        <v>3346</v>
      </c>
      <c r="JY2" s="249" t="s">
        <v>3347</v>
      </c>
      <c r="JZ2" s="249" t="s">
        <v>3348</v>
      </c>
      <c r="KA2" s="249" t="s">
        <v>3349</v>
      </c>
      <c r="KB2" s="249" t="s">
        <v>3350</v>
      </c>
      <c r="KC2" s="249" t="s">
        <v>3351</v>
      </c>
      <c r="KD2" s="249" t="s">
        <v>3352</v>
      </c>
      <c r="KE2" s="249" t="s">
        <v>3353</v>
      </c>
      <c r="KF2" s="249" t="s">
        <v>3354</v>
      </c>
      <c r="KG2" s="249" t="s">
        <v>3355</v>
      </c>
      <c r="KH2" s="249" t="s">
        <v>3356</v>
      </c>
      <c r="KI2" s="249" t="s">
        <v>3357</v>
      </c>
      <c r="KJ2" s="249" t="s">
        <v>3358</v>
      </c>
      <c r="KK2" s="249" t="s">
        <v>3359</v>
      </c>
      <c r="KL2" s="249" t="s">
        <v>3360</v>
      </c>
      <c r="KM2" s="249" t="s">
        <v>3361</v>
      </c>
      <c r="KN2" s="249" t="s">
        <v>3362</v>
      </c>
      <c r="KO2" s="249" t="s">
        <v>3363</v>
      </c>
      <c r="KP2" s="249" t="s">
        <v>3364</v>
      </c>
      <c r="KQ2" s="249" t="s">
        <v>3365</v>
      </c>
      <c r="KR2" s="249" t="s">
        <v>3366</v>
      </c>
      <c r="KS2" s="249" t="s">
        <v>3367</v>
      </c>
      <c r="KT2" s="249" t="s">
        <v>3368</v>
      </c>
      <c r="KU2" s="249" t="s">
        <v>3369</v>
      </c>
      <c r="KV2" s="249" t="s">
        <v>3370</v>
      </c>
      <c r="KW2" s="249" t="s">
        <v>3371</v>
      </c>
      <c r="KX2" s="249" t="s">
        <v>3372</v>
      </c>
      <c r="KY2" s="249" t="s">
        <v>3373</v>
      </c>
      <c r="KZ2" s="249" t="s">
        <v>3374</v>
      </c>
      <c r="LA2" s="249" t="s">
        <v>3375</v>
      </c>
      <c r="LB2" s="249" t="s">
        <v>3376</v>
      </c>
      <c r="LC2" s="249" t="s">
        <v>3377</v>
      </c>
      <c r="LD2" s="249" t="s">
        <v>3378</v>
      </c>
      <c r="LE2" s="249" t="s">
        <v>3379</v>
      </c>
      <c r="LF2" s="249" t="s">
        <v>3380</v>
      </c>
      <c r="LG2" s="249" t="s">
        <v>3381</v>
      </c>
      <c r="LH2" s="249" t="s">
        <v>3382</v>
      </c>
      <c r="LI2" s="249" t="s">
        <v>3383</v>
      </c>
      <c r="LJ2" s="249" t="s">
        <v>3384</v>
      </c>
      <c r="LK2" s="249" t="s">
        <v>3385</v>
      </c>
      <c r="LL2" s="249" t="s">
        <v>3386</v>
      </c>
      <c r="LM2" s="249" t="s">
        <v>3387</v>
      </c>
      <c r="LN2" s="249" t="s">
        <v>3388</v>
      </c>
      <c r="LO2" s="249" t="s">
        <v>3389</v>
      </c>
      <c r="LP2" s="249" t="s">
        <v>3390</v>
      </c>
      <c r="LQ2" s="249" t="s">
        <v>3391</v>
      </c>
      <c r="LR2" s="249" t="s">
        <v>3392</v>
      </c>
      <c r="LS2" s="249" t="s">
        <v>3393</v>
      </c>
      <c r="LT2" s="249" t="s">
        <v>3394</v>
      </c>
      <c r="LU2" s="249" t="s">
        <v>3395</v>
      </c>
      <c r="LV2" s="249" t="s">
        <v>3396</v>
      </c>
      <c r="LW2" s="249" t="s">
        <v>3397</v>
      </c>
      <c r="LX2" s="249" t="s">
        <v>3398</v>
      </c>
      <c r="LY2" s="249" t="s">
        <v>3399</v>
      </c>
      <c r="LZ2" s="249" t="s">
        <v>3179</v>
      </c>
      <c r="MA2" s="249" t="s">
        <v>3180</v>
      </c>
      <c r="MB2" s="249" t="s">
        <v>3181</v>
      </c>
      <c r="MC2" s="249" t="s">
        <v>3182</v>
      </c>
      <c r="MD2" s="249" t="s">
        <v>3183</v>
      </c>
      <c r="ME2" s="249" t="s">
        <v>3184</v>
      </c>
      <c r="MF2" s="249" t="s">
        <v>3185</v>
      </c>
      <c r="MG2" s="249" t="s">
        <v>3186</v>
      </c>
      <c r="MH2" s="249" t="s">
        <v>3187</v>
      </c>
    </row>
    <row r="3" spans="1:347" x14ac:dyDescent="0.2">
      <c r="A3" s="6" t="s">
        <v>1907</v>
      </c>
      <c r="B3" s="6" t="s">
        <v>2799</v>
      </c>
      <c r="C3" s="203" t="s">
        <v>1907</v>
      </c>
      <c r="D3" s="203" t="s">
        <v>1908</v>
      </c>
      <c r="E3" s="203" t="s">
        <v>1909</v>
      </c>
      <c r="F3" s="203" t="s">
        <v>2136</v>
      </c>
      <c r="G3" s="203" t="s">
        <v>2201</v>
      </c>
      <c r="H3" s="203" t="s">
        <v>2278</v>
      </c>
      <c r="I3" s="203" t="s">
        <v>3401</v>
      </c>
      <c r="J3" s="203" t="s">
        <v>3402</v>
      </c>
      <c r="K3" s="203" t="s">
        <v>2201</v>
      </c>
      <c r="L3" s="203" t="s">
        <v>2278</v>
      </c>
      <c r="M3" s="203" t="s">
        <v>3401</v>
      </c>
      <c r="N3" s="203" t="s">
        <v>3402</v>
      </c>
      <c r="O3" s="203" t="s">
        <v>2381</v>
      </c>
      <c r="P3" s="203" t="s">
        <v>2451</v>
      </c>
      <c r="Q3" s="203" t="s">
        <v>2528</v>
      </c>
      <c r="R3" s="203" t="s">
        <v>2605</v>
      </c>
      <c r="S3" s="203" t="s">
        <v>2381</v>
      </c>
      <c r="T3" s="203" t="s">
        <v>2694</v>
      </c>
      <c r="U3" s="203" t="s">
        <v>4528</v>
      </c>
      <c r="V3" s="203" t="s">
        <v>2528</v>
      </c>
      <c r="W3" s="203" t="s">
        <v>2605</v>
      </c>
      <c r="X3" s="203">
        <v>1</v>
      </c>
      <c r="Y3" s="203">
        <v>4</v>
      </c>
      <c r="Z3" s="203">
        <v>0</v>
      </c>
      <c r="AA3" s="203">
        <v>0</v>
      </c>
      <c r="AB3" s="10">
        <v>10669</v>
      </c>
      <c r="AC3" s="203">
        <v>10</v>
      </c>
      <c r="AD3" s="203">
        <v>0</v>
      </c>
      <c r="AE3" s="203">
        <v>10</v>
      </c>
      <c r="AF3" s="203">
        <v>32.67</v>
      </c>
      <c r="AG3" s="203">
        <v>42.67</v>
      </c>
      <c r="AH3" s="286">
        <v>0.2343567</v>
      </c>
      <c r="AI3" s="246">
        <v>65000</v>
      </c>
      <c r="AJ3" s="246" t="s">
        <v>2776</v>
      </c>
      <c r="AK3" s="274" t="s">
        <v>3404</v>
      </c>
      <c r="AL3" s="276">
        <v>34986</v>
      </c>
      <c r="AM3" s="276">
        <v>10.83</v>
      </c>
      <c r="AN3" s="276">
        <v>12.36</v>
      </c>
      <c r="AO3" s="276">
        <v>14.1</v>
      </c>
      <c r="AP3" s="246">
        <v>10000</v>
      </c>
      <c r="AQ3" s="246">
        <v>2201269</v>
      </c>
      <c r="AR3" s="246">
        <v>2211269</v>
      </c>
      <c r="AS3" s="246">
        <v>163489</v>
      </c>
      <c r="AT3" s="246">
        <v>0</v>
      </c>
      <c r="AU3" s="246">
        <v>163489</v>
      </c>
      <c r="AV3" s="246">
        <v>0</v>
      </c>
      <c r="AW3" s="246">
        <v>0</v>
      </c>
      <c r="AX3" s="246">
        <v>0</v>
      </c>
      <c r="AY3" s="246">
        <v>17110</v>
      </c>
      <c r="AZ3" s="246">
        <v>2391868</v>
      </c>
      <c r="BA3" s="246">
        <v>1327874</v>
      </c>
      <c r="BB3" s="246">
        <v>343249</v>
      </c>
      <c r="BC3" s="246">
        <v>1671123</v>
      </c>
      <c r="BD3" s="246">
        <v>84073</v>
      </c>
      <c r="BE3" s="246">
        <v>22809</v>
      </c>
      <c r="BF3" s="246">
        <v>40100</v>
      </c>
      <c r="BG3" s="246">
        <v>146982</v>
      </c>
      <c r="BH3" s="246">
        <v>240562</v>
      </c>
      <c r="BI3" s="246">
        <v>2058667</v>
      </c>
      <c r="BJ3" s="246">
        <v>175103</v>
      </c>
      <c r="BK3" s="283">
        <v>7.3207599999999998E-2</v>
      </c>
      <c r="BL3" s="246">
        <v>0</v>
      </c>
      <c r="BM3" s="246">
        <v>0</v>
      </c>
      <c r="BN3" s="246">
        <v>0</v>
      </c>
      <c r="BO3" s="246">
        <v>0</v>
      </c>
      <c r="BP3" s="246">
        <v>0</v>
      </c>
      <c r="BQ3" s="246">
        <v>0</v>
      </c>
      <c r="BR3" s="10">
        <v>63576</v>
      </c>
      <c r="BS3" s="10">
        <v>65862</v>
      </c>
      <c r="BT3" s="10">
        <v>129438</v>
      </c>
      <c r="BU3" s="10">
        <v>53380</v>
      </c>
      <c r="BV3" s="10">
        <v>26586</v>
      </c>
      <c r="BW3" s="10">
        <v>79966</v>
      </c>
      <c r="BX3" s="10">
        <v>8358</v>
      </c>
      <c r="BY3" s="10">
        <v>667</v>
      </c>
      <c r="BZ3" s="10">
        <v>9025</v>
      </c>
      <c r="CA3" s="10">
        <v>218429</v>
      </c>
      <c r="CB3" s="10" t="s">
        <v>3403</v>
      </c>
      <c r="CC3" s="10">
        <v>218429</v>
      </c>
      <c r="CD3" s="10">
        <v>14635</v>
      </c>
      <c r="CE3" s="258">
        <v>29058</v>
      </c>
      <c r="CF3" s="244">
        <v>5</v>
      </c>
      <c r="CG3" s="244">
        <v>67</v>
      </c>
      <c r="CH3" s="244">
        <v>72</v>
      </c>
      <c r="CI3" s="258">
        <v>14671</v>
      </c>
      <c r="CJ3" s="258">
        <v>1920</v>
      </c>
      <c r="CK3" s="258">
        <v>23417</v>
      </c>
      <c r="CL3" s="258">
        <v>563</v>
      </c>
      <c r="CM3" s="203">
        <v>1</v>
      </c>
      <c r="CN3" s="203">
        <v>67</v>
      </c>
      <c r="CO3" s="244">
        <v>228</v>
      </c>
      <c r="CP3" s="10">
        <v>194462</v>
      </c>
      <c r="CQ3" s="10">
        <v>66488</v>
      </c>
      <c r="CR3" s="10">
        <v>260950</v>
      </c>
      <c r="CS3" s="10">
        <v>27760</v>
      </c>
      <c r="CT3" s="10">
        <v>329</v>
      </c>
      <c r="CU3" s="10">
        <v>28089</v>
      </c>
      <c r="CV3" s="10">
        <v>186971</v>
      </c>
      <c r="CW3" s="10">
        <v>40768</v>
      </c>
      <c r="CX3" s="10">
        <v>227739</v>
      </c>
      <c r="CY3" s="10">
        <v>516778</v>
      </c>
      <c r="CZ3" s="10">
        <v>6252</v>
      </c>
      <c r="DA3" s="10" t="s">
        <v>3403</v>
      </c>
      <c r="DB3" s="10">
        <v>523030</v>
      </c>
      <c r="DC3" s="10">
        <v>65918</v>
      </c>
      <c r="DD3" s="10">
        <v>714</v>
      </c>
      <c r="DE3" s="10">
        <v>66632</v>
      </c>
      <c r="DF3" s="10">
        <v>254458</v>
      </c>
      <c r="DG3" s="10">
        <v>2036</v>
      </c>
      <c r="DH3" s="10" t="s">
        <v>3403</v>
      </c>
      <c r="DI3" s="10">
        <v>2750</v>
      </c>
      <c r="DJ3" s="258" t="s">
        <v>3403</v>
      </c>
      <c r="DK3" s="258">
        <v>320376</v>
      </c>
      <c r="DL3" s="10">
        <v>350323</v>
      </c>
      <c r="DM3" s="10">
        <v>447897</v>
      </c>
      <c r="DN3" s="10" t="s">
        <v>3403</v>
      </c>
      <c r="DO3" s="10" t="s">
        <v>3403</v>
      </c>
      <c r="DP3" s="10">
        <v>798220</v>
      </c>
      <c r="DQ3" s="10">
        <v>1107</v>
      </c>
      <c r="DR3" s="10">
        <v>63107</v>
      </c>
      <c r="DS3" s="10">
        <v>11175</v>
      </c>
      <c r="DT3" s="10">
        <v>74282</v>
      </c>
      <c r="DU3" s="10">
        <v>592433</v>
      </c>
      <c r="DV3" s="244">
        <v>219</v>
      </c>
      <c r="DW3" s="244">
        <v>11</v>
      </c>
      <c r="DX3" s="244">
        <v>1153</v>
      </c>
      <c r="DY3" s="244">
        <v>11</v>
      </c>
      <c r="DZ3" s="244">
        <v>108</v>
      </c>
      <c r="EA3" s="244">
        <v>3</v>
      </c>
      <c r="EB3" s="244">
        <v>1505</v>
      </c>
      <c r="EC3" s="244">
        <v>1894</v>
      </c>
      <c r="ED3" s="244">
        <v>1332</v>
      </c>
      <c r="EE3" s="244">
        <v>3226</v>
      </c>
      <c r="EF3" s="10">
        <v>27246</v>
      </c>
      <c r="EG3" s="10">
        <v>543</v>
      </c>
      <c r="EH3" s="10">
        <v>27789</v>
      </c>
      <c r="EI3" s="10">
        <v>1299</v>
      </c>
      <c r="EJ3" s="10">
        <v>97</v>
      </c>
      <c r="EK3" s="10">
        <v>1396</v>
      </c>
      <c r="EL3" s="10">
        <v>32411</v>
      </c>
      <c r="EM3" s="10" t="s">
        <v>5026</v>
      </c>
      <c r="EN3" s="10" t="s">
        <v>5026</v>
      </c>
      <c r="EO3" s="10">
        <v>46</v>
      </c>
      <c r="EP3" s="10" t="s">
        <v>5026</v>
      </c>
      <c r="EQ3" s="258">
        <v>331</v>
      </c>
      <c r="ER3" s="258">
        <v>4223</v>
      </c>
      <c r="ES3" s="10">
        <v>49379</v>
      </c>
      <c r="ET3" s="10">
        <v>27682</v>
      </c>
      <c r="EU3" s="10" t="s">
        <v>5026</v>
      </c>
      <c r="EV3" s="244">
        <v>519</v>
      </c>
      <c r="EW3" s="244">
        <v>229</v>
      </c>
      <c r="EX3" s="203" t="s">
        <v>1466</v>
      </c>
      <c r="EY3" s="244">
        <v>55</v>
      </c>
      <c r="EZ3" s="244">
        <v>93</v>
      </c>
      <c r="FA3" s="258">
        <v>135462</v>
      </c>
      <c r="FB3" s="10">
        <v>266342</v>
      </c>
      <c r="FC3" s="10" t="s">
        <v>3403</v>
      </c>
      <c r="FD3" s="203" t="s">
        <v>1530</v>
      </c>
      <c r="FE3" s="203" t="s">
        <v>1530</v>
      </c>
      <c r="FF3" s="203" t="s">
        <v>1530</v>
      </c>
      <c r="FG3" s="203" t="s">
        <v>1530</v>
      </c>
      <c r="FH3" s="203" t="s">
        <v>1530</v>
      </c>
      <c r="FI3" s="203" t="s">
        <v>1530</v>
      </c>
      <c r="FJ3" s="203" t="s">
        <v>1530</v>
      </c>
      <c r="FK3" s="203" t="s">
        <v>1530</v>
      </c>
      <c r="FL3" s="203" t="s">
        <v>1530</v>
      </c>
      <c r="FM3" s="203" t="s">
        <v>1530</v>
      </c>
      <c r="FN3" s="203" t="s">
        <v>1530</v>
      </c>
      <c r="FO3" s="203" t="s">
        <v>1530</v>
      </c>
      <c r="FP3" s="203" t="s">
        <v>1530</v>
      </c>
      <c r="FQ3" s="203" t="s">
        <v>1530</v>
      </c>
      <c r="FR3" s="203" t="s">
        <v>1530</v>
      </c>
      <c r="FS3" s="203" t="s">
        <v>1530</v>
      </c>
      <c r="FT3" s="203" t="s">
        <v>1530</v>
      </c>
      <c r="FU3" s="203" t="s">
        <v>1530</v>
      </c>
      <c r="FV3" s="203" t="s">
        <v>1530</v>
      </c>
      <c r="FW3" s="203" t="s">
        <v>1530</v>
      </c>
      <c r="FX3" s="203" t="s">
        <v>1530</v>
      </c>
      <c r="FY3" s="203" t="s">
        <v>1530</v>
      </c>
      <c r="FZ3" s="203" t="s">
        <v>1530</v>
      </c>
      <c r="GA3" s="203" t="s">
        <v>1530</v>
      </c>
      <c r="GB3" s="203" t="s">
        <v>1530</v>
      </c>
      <c r="GC3" s="203" t="s">
        <v>1907</v>
      </c>
      <c r="GD3" s="203" t="s">
        <v>417</v>
      </c>
      <c r="GE3" s="203" t="s">
        <v>416</v>
      </c>
      <c r="GF3" s="203" t="s">
        <v>493</v>
      </c>
      <c r="GG3" s="203" t="s">
        <v>499</v>
      </c>
      <c r="GH3" s="203" t="s">
        <v>4527</v>
      </c>
      <c r="GI3" s="203" t="s">
        <v>505</v>
      </c>
      <c r="GJ3" s="203" t="s">
        <v>2303</v>
      </c>
      <c r="GK3" s="258">
        <v>153033</v>
      </c>
      <c r="GL3" s="203">
        <v>2</v>
      </c>
      <c r="GM3" s="203" t="s">
        <v>2135</v>
      </c>
      <c r="GN3" s="203" t="s">
        <v>503</v>
      </c>
      <c r="GO3" s="203">
        <v>1270</v>
      </c>
      <c r="GP3" s="203">
        <v>320</v>
      </c>
      <c r="GQ3" s="203">
        <v>8315</v>
      </c>
      <c r="GR3" s="203">
        <v>64466</v>
      </c>
      <c r="GS3" s="203">
        <v>111</v>
      </c>
      <c r="GT3" s="203">
        <v>41</v>
      </c>
      <c r="GU3" s="203">
        <v>493</v>
      </c>
      <c r="GV3" s="203">
        <v>9195</v>
      </c>
      <c r="GW3" s="283">
        <v>0.85738999999999999</v>
      </c>
      <c r="GX3" s="283">
        <v>9.9529999999999993E-2</v>
      </c>
      <c r="GY3" s="245">
        <v>21.535550000000001</v>
      </c>
      <c r="GZ3" s="245">
        <v>23.873709999999999</v>
      </c>
      <c r="HA3" s="245">
        <v>14.02609</v>
      </c>
      <c r="HB3" s="284">
        <v>2.5790700000000002</v>
      </c>
      <c r="HC3" s="284">
        <v>2.0935600000000001</v>
      </c>
      <c r="HD3" s="284">
        <v>0.18414</v>
      </c>
      <c r="HE3" s="284">
        <v>27.714210000000001</v>
      </c>
      <c r="HF3" s="284">
        <v>22.49701</v>
      </c>
      <c r="HG3" s="284">
        <v>1.9786999999999999</v>
      </c>
      <c r="HH3" s="284">
        <v>3.4749400000000001</v>
      </c>
      <c r="HI3" s="284">
        <v>2.8207800000000001</v>
      </c>
      <c r="HJ3" s="284">
        <v>0.24809999999999999</v>
      </c>
      <c r="HK3" s="284">
        <v>41.691139999999997</v>
      </c>
      <c r="HL3" s="284">
        <v>33.842790000000001</v>
      </c>
      <c r="HM3" s="284">
        <v>2.97661</v>
      </c>
      <c r="HN3" s="284">
        <v>63.517539999999997</v>
      </c>
      <c r="HO3" s="284">
        <v>51.560369999999999</v>
      </c>
      <c r="HP3" s="284">
        <v>4.5349399999999997</v>
      </c>
      <c r="HQ3" s="284">
        <v>8.0470699999999997</v>
      </c>
      <c r="HR3" s="284">
        <v>6.5322100000000001</v>
      </c>
      <c r="HS3" s="284">
        <v>0.57452999999999999</v>
      </c>
      <c r="HT3" s="284">
        <v>5.2160000000000002</v>
      </c>
      <c r="HU3" s="284">
        <v>3.8712800000000001</v>
      </c>
      <c r="HV3" s="284">
        <v>6.9868899999999998</v>
      </c>
      <c r="HW3" s="284">
        <v>3.0828500000000001</v>
      </c>
      <c r="HX3" s="284">
        <v>0.32267000000000001</v>
      </c>
      <c r="HY3" s="284">
        <v>1.6717200000000001</v>
      </c>
      <c r="HZ3" s="284">
        <v>0.4854</v>
      </c>
      <c r="IA3" s="284">
        <v>0.21179000000000001</v>
      </c>
      <c r="IB3" s="284">
        <v>3.3899999999999998E-3</v>
      </c>
      <c r="IC3" s="284">
        <v>1.5E-3</v>
      </c>
      <c r="ID3" s="284">
        <v>0.88517999999999997</v>
      </c>
      <c r="IE3" s="284">
        <v>2.1080000000000002E-2</v>
      </c>
      <c r="IF3" s="284">
        <v>0.18159</v>
      </c>
      <c r="IG3" s="284">
        <v>1157</v>
      </c>
      <c r="IH3" s="284">
        <v>4937</v>
      </c>
      <c r="II3" s="284">
        <v>4937</v>
      </c>
      <c r="IJ3" s="284">
        <v>13884</v>
      </c>
      <c r="IK3" s="284">
        <v>59243</v>
      </c>
      <c r="IL3" s="284">
        <v>59243</v>
      </c>
      <c r="IM3" s="284">
        <v>79822</v>
      </c>
      <c r="IN3" s="284">
        <v>79822</v>
      </c>
      <c r="IO3" s="284">
        <v>2.2694200000000002</v>
      </c>
      <c r="IP3" s="284">
        <v>18706</v>
      </c>
      <c r="IQ3" s="284">
        <v>8.9936600000000002</v>
      </c>
      <c r="IR3" s="284">
        <v>1.06833</v>
      </c>
      <c r="IS3" s="284">
        <v>14.449619999999999</v>
      </c>
      <c r="IT3" s="284">
        <v>0</v>
      </c>
      <c r="IU3" s="284">
        <v>0.11181000000000001</v>
      </c>
      <c r="IV3" s="284">
        <v>15.62975</v>
      </c>
      <c r="IW3" s="284">
        <v>10.920019999999999</v>
      </c>
      <c r="IX3" s="284">
        <v>2.2983899999999999</v>
      </c>
      <c r="IY3" s="284">
        <v>0</v>
      </c>
      <c r="IZ3" s="284">
        <v>1.49E-3</v>
      </c>
      <c r="JA3" s="284">
        <v>0.18987999999999999</v>
      </c>
      <c r="JB3" s="284">
        <v>4.6999999999999999E-4</v>
      </c>
      <c r="JC3" s="284">
        <v>0.13461999999999999</v>
      </c>
      <c r="JD3" s="284">
        <v>0.57443</v>
      </c>
      <c r="JE3" s="284">
        <v>3.0693800000000002</v>
      </c>
      <c r="JF3" s="284">
        <v>1.42733</v>
      </c>
      <c r="JG3" s="284">
        <v>0.21348</v>
      </c>
      <c r="JH3" s="284">
        <v>391</v>
      </c>
      <c r="JI3" s="284">
        <v>0.96928000000000003</v>
      </c>
      <c r="JJ3" s="284">
        <v>1.57196</v>
      </c>
      <c r="JK3" s="284">
        <v>223</v>
      </c>
      <c r="JL3" s="284">
        <v>322</v>
      </c>
      <c r="JM3" s="284">
        <v>13.452439999999999</v>
      </c>
      <c r="JN3" s="284">
        <v>0.96045999999999998</v>
      </c>
      <c r="JO3" s="284">
        <v>0.54937999999999998</v>
      </c>
      <c r="JP3" s="284">
        <v>0.27883000000000002</v>
      </c>
      <c r="JQ3" s="284">
        <v>6.5350000000000005E-2</v>
      </c>
      <c r="JR3" s="284">
        <v>0.43980999999999998</v>
      </c>
      <c r="JS3" s="284">
        <v>9</v>
      </c>
      <c r="JT3" s="284">
        <v>4</v>
      </c>
      <c r="JU3" s="284">
        <v>1.3473599999999999</v>
      </c>
      <c r="JV3" s="284">
        <v>15350</v>
      </c>
      <c r="JW3" s="284">
        <v>55.528449999999999</v>
      </c>
      <c r="JX3" s="284">
        <v>11392</v>
      </c>
      <c r="JY3" s="284">
        <v>4.6282699999999997</v>
      </c>
      <c r="JZ3" s="284">
        <v>74.816760000000002</v>
      </c>
      <c r="KA3" s="284">
        <v>8.3349999999999994E-2</v>
      </c>
      <c r="KB3" s="284">
        <v>949</v>
      </c>
      <c r="KC3" s="284">
        <v>0.44063999999999998</v>
      </c>
      <c r="KD3" s="284">
        <v>0.24809999999999999</v>
      </c>
      <c r="KE3" s="284">
        <v>0.59370000000000001</v>
      </c>
      <c r="KF3" s="284">
        <v>6.9717000000000002</v>
      </c>
      <c r="KG3" s="284">
        <v>10.745810000000001</v>
      </c>
      <c r="KH3" s="284">
        <v>3.4749400000000001</v>
      </c>
      <c r="KI3" s="284">
        <v>41.034619999999997</v>
      </c>
      <c r="KJ3" s="284">
        <v>39163</v>
      </c>
      <c r="KK3" s="284">
        <v>31119</v>
      </c>
      <c r="KL3" s="284">
        <v>5.3460000000000001E-2</v>
      </c>
      <c r="KM3" s="284">
        <v>0.86412999999999995</v>
      </c>
      <c r="KN3" s="284">
        <v>7.2029999999999997E-2</v>
      </c>
      <c r="KO3" s="284">
        <v>1.2529999999999999E-2</v>
      </c>
      <c r="KP3" s="284">
        <v>0.20252000000000001</v>
      </c>
      <c r="KQ3" s="284">
        <v>1.6879999999999999E-2</v>
      </c>
      <c r="KR3" s="284">
        <v>1</v>
      </c>
      <c r="KS3" s="284">
        <v>0.2343567</v>
      </c>
      <c r="KT3" s="284">
        <v>0.76564330000000003</v>
      </c>
      <c r="KU3" s="284">
        <v>0.2054002</v>
      </c>
      <c r="KV3" s="284">
        <v>0.79459979999999997</v>
      </c>
      <c r="KW3" s="284">
        <v>7.1396699999999994E-2</v>
      </c>
      <c r="KX3" s="284">
        <v>1.1079500000000001E-2</v>
      </c>
      <c r="KY3" s="284">
        <v>0.16673360000000001</v>
      </c>
      <c r="KZ3" s="284">
        <v>1.9478599999999999E-2</v>
      </c>
      <c r="LA3" s="284">
        <v>0.11685329999999999</v>
      </c>
      <c r="LB3" s="284">
        <v>4.0838600000000003E-2</v>
      </c>
      <c r="LC3" s="284">
        <v>0.64501640000000005</v>
      </c>
      <c r="LD3" s="284">
        <v>0.81174999999999997</v>
      </c>
      <c r="LE3" s="284">
        <v>0</v>
      </c>
      <c r="LF3" s="284">
        <v>0.92449460000000006</v>
      </c>
      <c r="LG3" s="284">
        <v>7.1533999999999999E-3</v>
      </c>
      <c r="LH3" s="284">
        <v>6.8351999999999996E-2</v>
      </c>
      <c r="LI3" s="284">
        <v>8044</v>
      </c>
      <c r="LJ3" s="284">
        <v>7.97546</v>
      </c>
      <c r="LK3" s="284">
        <v>15303</v>
      </c>
      <c r="LL3" s="284">
        <v>15303</v>
      </c>
      <c r="LM3" s="284">
        <v>3586</v>
      </c>
      <c r="LN3" s="284">
        <v>0.57199520000000004</v>
      </c>
      <c r="LO3" s="284">
        <v>0.1551823</v>
      </c>
      <c r="LP3" s="284">
        <v>0.27282250000000002</v>
      </c>
      <c r="LQ3" s="284">
        <v>0.60113000000000005</v>
      </c>
      <c r="LR3" s="284">
        <v>2.3254800000000002</v>
      </c>
      <c r="LS3" s="284">
        <v>0.47765000000000002</v>
      </c>
      <c r="LT3" s="284">
        <v>34</v>
      </c>
      <c r="LU3" s="284">
        <v>9.49437</v>
      </c>
      <c r="LV3" s="284">
        <v>19</v>
      </c>
      <c r="LW3" s="284">
        <v>5.4307299999999996</v>
      </c>
      <c r="LX3" s="284">
        <v>0.38773999999999997</v>
      </c>
      <c r="LY3" s="284">
        <v>0.33372000000000002</v>
      </c>
      <c r="LZ3" s="285">
        <v>6.8177500000000002E-2</v>
      </c>
      <c r="MA3" s="285">
        <v>6.4820000000000003E-4</v>
      </c>
      <c r="MB3" s="285">
        <v>8.9677000000000007E-2</v>
      </c>
      <c r="MC3" s="285">
        <v>0</v>
      </c>
      <c r="MD3" s="285">
        <v>8.2614699999999999E-2</v>
      </c>
      <c r="ME3" s="285">
        <v>2.0469999999999999E-4</v>
      </c>
      <c r="MF3" s="285">
        <v>0.62101499999999998</v>
      </c>
      <c r="MG3" s="285">
        <v>4.7169799999999998E-2</v>
      </c>
      <c r="MH3" s="285">
        <v>0.32049810000000001</v>
      </c>
      <c r="MI3" s="285"/>
    </row>
    <row r="4" spans="1:347" x14ac:dyDescent="0.2">
      <c r="A4" s="6" t="s">
        <v>1913</v>
      </c>
      <c r="B4" s="6" t="s">
        <v>2801</v>
      </c>
      <c r="C4" s="203" t="s">
        <v>1913</v>
      </c>
      <c r="D4" s="203" t="s">
        <v>1914</v>
      </c>
      <c r="E4" s="203" t="s">
        <v>1915</v>
      </c>
      <c r="F4" s="203" t="s">
        <v>2138</v>
      </c>
      <c r="G4" s="203" t="s">
        <v>2203</v>
      </c>
      <c r="H4" s="203" t="s">
        <v>2279</v>
      </c>
      <c r="I4" s="203" t="s">
        <v>3408</v>
      </c>
      <c r="J4" s="203" t="s">
        <v>3409</v>
      </c>
      <c r="K4" s="203" t="s">
        <v>2203</v>
      </c>
      <c r="L4" s="203" t="s">
        <v>2279</v>
      </c>
      <c r="M4" s="203" t="s">
        <v>3408</v>
      </c>
      <c r="N4" s="203" t="s">
        <v>3409</v>
      </c>
      <c r="O4" s="203" t="s">
        <v>2383</v>
      </c>
      <c r="P4" s="203" t="s">
        <v>2453</v>
      </c>
      <c r="Q4" s="203" t="s">
        <v>2530</v>
      </c>
      <c r="R4" s="203" t="s">
        <v>2607</v>
      </c>
      <c r="S4" s="203" t="s">
        <v>2383</v>
      </c>
      <c r="T4" s="203" t="s">
        <v>2694</v>
      </c>
      <c r="U4" s="203" t="s">
        <v>2453</v>
      </c>
      <c r="V4" s="203" t="s">
        <v>2530</v>
      </c>
      <c r="W4" s="203" t="s">
        <v>2607</v>
      </c>
      <c r="X4" s="203">
        <v>1</v>
      </c>
      <c r="Y4" s="203">
        <v>1</v>
      </c>
      <c r="Z4" s="203">
        <v>0</v>
      </c>
      <c r="AA4" s="203">
        <v>0</v>
      </c>
      <c r="AB4" s="10">
        <v>3801</v>
      </c>
      <c r="AC4" s="203">
        <v>1</v>
      </c>
      <c r="AD4" s="203">
        <v>0</v>
      </c>
      <c r="AE4" s="203">
        <v>1</v>
      </c>
      <c r="AF4" s="203">
        <v>7.85</v>
      </c>
      <c r="AG4" s="203">
        <v>8.85</v>
      </c>
      <c r="AH4" s="286">
        <v>0.11299439999999999</v>
      </c>
      <c r="AI4" s="246">
        <v>47983</v>
      </c>
      <c r="AJ4" s="246" t="s">
        <v>3411</v>
      </c>
      <c r="AK4" s="274" t="s">
        <v>3412</v>
      </c>
      <c r="AL4" s="276" t="s">
        <v>3403</v>
      </c>
      <c r="AM4" s="276" t="s">
        <v>3403</v>
      </c>
      <c r="AN4" s="276" t="s">
        <v>3403</v>
      </c>
      <c r="AO4" s="276" t="s">
        <v>3403</v>
      </c>
      <c r="AP4" s="246">
        <v>0</v>
      </c>
      <c r="AQ4" s="246">
        <v>461572</v>
      </c>
      <c r="AR4" s="246">
        <v>461572</v>
      </c>
      <c r="AS4" s="246">
        <v>90591</v>
      </c>
      <c r="AT4" s="246">
        <v>0</v>
      </c>
      <c r="AU4" s="246">
        <v>90591</v>
      </c>
      <c r="AV4" s="246">
        <v>0</v>
      </c>
      <c r="AW4" s="246">
        <v>0</v>
      </c>
      <c r="AX4" s="246">
        <v>0</v>
      </c>
      <c r="AY4" s="246">
        <v>9403</v>
      </c>
      <c r="AZ4" s="246">
        <v>561566</v>
      </c>
      <c r="BA4" s="246">
        <v>244968</v>
      </c>
      <c r="BB4" s="246">
        <v>74632</v>
      </c>
      <c r="BC4" s="246">
        <v>319600</v>
      </c>
      <c r="BD4" s="246">
        <v>26878</v>
      </c>
      <c r="BE4" s="246">
        <v>0</v>
      </c>
      <c r="BF4" s="246">
        <v>6550</v>
      </c>
      <c r="BG4" s="246">
        <v>33428</v>
      </c>
      <c r="BH4" s="246">
        <v>77123</v>
      </c>
      <c r="BI4" s="246">
        <v>430151</v>
      </c>
      <c r="BJ4" s="246">
        <v>12688</v>
      </c>
      <c r="BK4" s="283">
        <v>2.2594E-2</v>
      </c>
      <c r="BL4" s="246">
        <v>0</v>
      </c>
      <c r="BM4" s="246">
        <v>0</v>
      </c>
      <c r="BN4" s="246">
        <v>0</v>
      </c>
      <c r="BO4" s="246">
        <v>0</v>
      </c>
      <c r="BP4" s="246">
        <v>0</v>
      </c>
      <c r="BQ4" s="246">
        <v>0</v>
      </c>
      <c r="BR4" s="10">
        <v>17027</v>
      </c>
      <c r="BS4" s="10">
        <v>18831</v>
      </c>
      <c r="BT4" s="10">
        <v>35858</v>
      </c>
      <c r="BU4" s="10">
        <v>15172</v>
      </c>
      <c r="BV4" s="10">
        <v>8370</v>
      </c>
      <c r="BW4" s="10">
        <v>23542</v>
      </c>
      <c r="BX4" s="10">
        <v>3578</v>
      </c>
      <c r="BY4" s="10" t="s">
        <v>3403</v>
      </c>
      <c r="BZ4" s="10" t="s">
        <v>3403</v>
      </c>
      <c r="CA4" s="10">
        <v>62978</v>
      </c>
      <c r="CB4" s="10" t="s">
        <v>3403</v>
      </c>
      <c r="CC4" s="10">
        <v>62978</v>
      </c>
      <c r="CD4" s="10">
        <v>0</v>
      </c>
      <c r="CE4" s="258">
        <v>28215</v>
      </c>
      <c r="CF4" s="244">
        <v>1</v>
      </c>
      <c r="CG4" s="244">
        <v>67</v>
      </c>
      <c r="CH4" s="244">
        <v>68</v>
      </c>
      <c r="CI4" s="258">
        <v>2587</v>
      </c>
      <c r="CJ4" s="258">
        <v>1920</v>
      </c>
      <c r="CK4" s="258">
        <v>4570</v>
      </c>
      <c r="CL4" s="258">
        <v>563</v>
      </c>
      <c r="CM4" s="203">
        <v>0</v>
      </c>
      <c r="CN4" s="203">
        <v>18</v>
      </c>
      <c r="CO4" s="244">
        <v>71</v>
      </c>
      <c r="CP4" s="10">
        <v>16317</v>
      </c>
      <c r="CQ4" s="10">
        <v>3926</v>
      </c>
      <c r="CR4" s="10">
        <v>20243</v>
      </c>
      <c r="CS4" s="10">
        <v>3064</v>
      </c>
      <c r="CT4" s="10" t="s">
        <v>3403</v>
      </c>
      <c r="CU4" s="10" t="s">
        <v>3403</v>
      </c>
      <c r="CV4" s="10">
        <v>13716</v>
      </c>
      <c r="CW4" s="10">
        <v>2915</v>
      </c>
      <c r="CX4" s="10">
        <v>16631</v>
      </c>
      <c r="CY4" s="10">
        <v>39938</v>
      </c>
      <c r="CZ4" s="10">
        <v>388</v>
      </c>
      <c r="DA4" s="10" t="s">
        <v>3403</v>
      </c>
      <c r="DB4" s="10">
        <v>40326</v>
      </c>
      <c r="DC4" s="10">
        <v>2271</v>
      </c>
      <c r="DD4" s="10">
        <v>64</v>
      </c>
      <c r="DE4" s="10">
        <v>2335</v>
      </c>
      <c r="DF4" s="10">
        <v>13111</v>
      </c>
      <c r="DG4" s="10">
        <v>46</v>
      </c>
      <c r="DH4" s="10" t="s">
        <v>3403</v>
      </c>
      <c r="DI4" s="10">
        <v>110</v>
      </c>
      <c r="DJ4" s="258" t="s">
        <v>3403</v>
      </c>
      <c r="DK4" s="258">
        <v>15382</v>
      </c>
      <c r="DL4" s="10">
        <v>47191</v>
      </c>
      <c r="DM4" s="10" t="s">
        <v>3403</v>
      </c>
      <c r="DN4" s="10" t="s">
        <v>3403</v>
      </c>
      <c r="DO4" s="10" t="s">
        <v>3403</v>
      </c>
      <c r="DP4" s="10">
        <v>47191</v>
      </c>
      <c r="DQ4" s="10" t="s">
        <v>3403</v>
      </c>
      <c r="DR4" s="10">
        <v>14400</v>
      </c>
      <c r="DS4" s="10">
        <v>4577</v>
      </c>
      <c r="DT4" s="10">
        <v>18977</v>
      </c>
      <c r="DU4" s="10">
        <v>73627</v>
      </c>
      <c r="DV4" s="244">
        <v>21</v>
      </c>
      <c r="DW4" s="244">
        <v>0</v>
      </c>
      <c r="DX4" s="244">
        <v>121</v>
      </c>
      <c r="DY4" s="244">
        <v>177</v>
      </c>
      <c r="DZ4" s="244">
        <v>11</v>
      </c>
      <c r="EA4" s="244">
        <v>21</v>
      </c>
      <c r="EB4" s="244">
        <v>351</v>
      </c>
      <c r="EC4" s="244">
        <v>418</v>
      </c>
      <c r="ED4" s="244">
        <v>0</v>
      </c>
      <c r="EE4" s="244">
        <v>418</v>
      </c>
      <c r="EF4" s="10">
        <v>2677</v>
      </c>
      <c r="EG4" s="10">
        <v>4676</v>
      </c>
      <c r="EH4" s="10">
        <v>7353</v>
      </c>
      <c r="EI4" s="10">
        <v>120</v>
      </c>
      <c r="EJ4" s="10">
        <v>441</v>
      </c>
      <c r="EK4" s="10">
        <v>561</v>
      </c>
      <c r="EL4" s="10">
        <v>8332</v>
      </c>
      <c r="EM4" s="10">
        <v>0</v>
      </c>
      <c r="EN4" s="10">
        <v>0</v>
      </c>
      <c r="EO4" s="10">
        <v>0</v>
      </c>
      <c r="EP4" s="10" t="s">
        <v>5026</v>
      </c>
      <c r="EQ4" s="258" t="s">
        <v>3403</v>
      </c>
      <c r="ER4" s="258" t="s">
        <v>3403</v>
      </c>
      <c r="ES4" s="10">
        <v>1600</v>
      </c>
      <c r="ET4" s="10" t="s">
        <v>5026</v>
      </c>
      <c r="EU4" s="10" t="s">
        <v>5026</v>
      </c>
      <c r="EV4" s="244">
        <v>0</v>
      </c>
      <c r="EW4" s="244">
        <v>3</v>
      </c>
      <c r="EX4" s="203" t="s">
        <v>3410</v>
      </c>
      <c r="EY4" s="244">
        <v>11</v>
      </c>
      <c r="EZ4" s="244">
        <v>13</v>
      </c>
      <c r="FA4" s="258">
        <v>14637</v>
      </c>
      <c r="FB4" s="10">
        <v>43714</v>
      </c>
      <c r="FC4" s="10" t="s">
        <v>3403</v>
      </c>
      <c r="FD4" s="203" t="s">
        <v>1530</v>
      </c>
      <c r="FE4" s="203" t="s">
        <v>1530</v>
      </c>
      <c r="FF4" s="203" t="s">
        <v>1530</v>
      </c>
      <c r="FG4" s="203" t="s">
        <v>1530</v>
      </c>
      <c r="FH4" s="203" t="s">
        <v>1530</v>
      </c>
      <c r="FI4" s="203" t="s">
        <v>1530</v>
      </c>
      <c r="FJ4" s="203" t="s">
        <v>1530</v>
      </c>
      <c r="FK4" s="203" t="s">
        <v>1530</v>
      </c>
      <c r="FL4" s="203" t="s">
        <v>1530</v>
      </c>
      <c r="FM4" s="203" t="s">
        <v>1530</v>
      </c>
      <c r="FN4" s="203" t="s">
        <v>1530</v>
      </c>
      <c r="FO4" s="203" t="s">
        <v>1530</v>
      </c>
      <c r="FP4" s="203" t="s">
        <v>1530</v>
      </c>
      <c r="FQ4" s="203" t="s">
        <v>1530</v>
      </c>
      <c r="FR4" s="203" t="s">
        <v>1530</v>
      </c>
      <c r="FS4" s="203" t="s">
        <v>1530</v>
      </c>
      <c r="FT4" s="203" t="s">
        <v>1530</v>
      </c>
      <c r="FU4" s="203" t="s">
        <v>1530</v>
      </c>
      <c r="FV4" s="203" t="s">
        <v>1530</v>
      </c>
      <c r="FW4" s="203" t="s">
        <v>1530</v>
      </c>
      <c r="FX4" s="203" t="s">
        <v>1530</v>
      </c>
      <c r="FY4" s="203" t="s">
        <v>1530</v>
      </c>
      <c r="FZ4" s="203" t="s">
        <v>1530</v>
      </c>
      <c r="GA4" s="203" t="s">
        <v>1530</v>
      </c>
      <c r="GB4" s="203" t="s">
        <v>1530</v>
      </c>
      <c r="GC4" s="203" t="s">
        <v>1913</v>
      </c>
      <c r="GD4" s="203" t="s">
        <v>419</v>
      </c>
      <c r="GE4" s="203" t="s">
        <v>416</v>
      </c>
      <c r="GF4" s="203" t="s">
        <v>493</v>
      </c>
      <c r="GG4" s="203" t="s">
        <v>499</v>
      </c>
      <c r="GH4" s="203" t="s">
        <v>4527</v>
      </c>
      <c r="GI4" s="203" t="s">
        <v>505</v>
      </c>
      <c r="GJ4" s="203" t="s">
        <v>2303</v>
      </c>
      <c r="GK4" s="258">
        <v>37361</v>
      </c>
      <c r="GL4" s="203">
        <v>2</v>
      </c>
      <c r="GM4" s="203" t="s">
        <v>2135</v>
      </c>
      <c r="GN4" s="203" t="s">
        <v>503</v>
      </c>
      <c r="GO4" s="203">
        <v>691</v>
      </c>
      <c r="GP4" s="203">
        <v>43</v>
      </c>
      <c r="GQ4" s="203">
        <v>1362</v>
      </c>
      <c r="GR4" s="203">
        <v>12339</v>
      </c>
      <c r="GS4" s="203">
        <v>129</v>
      </c>
      <c r="GT4" s="203">
        <v>2</v>
      </c>
      <c r="GU4" s="203">
        <v>37</v>
      </c>
      <c r="GV4" s="203">
        <v>1967</v>
      </c>
      <c r="GW4" s="283">
        <v>0.88249999999999995</v>
      </c>
      <c r="GX4" s="283">
        <v>5.0169999999999999E-2</v>
      </c>
      <c r="GY4" s="245">
        <v>23.73789</v>
      </c>
      <c r="GZ4" s="245">
        <v>24.674499999999998</v>
      </c>
      <c r="HA4" s="245">
        <v>19.90476</v>
      </c>
      <c r="HB4" s="284">
        <v>9.1151099999999996</v>
      </c>
      <c r="HC4" s="284">
        <v>6.7724799999999998</v>
      </c>
      <c r="HD4" s="284">
        <v>0.70835999999999999</v>
      </c>
      <c r="HE4" s="284">
        <v>22.666969999999999</v>
      </c>
      <c r="HF4" s="284">
        <v>16.841439999999999</v>
      </c>
      <c r="HG4" s="284">
        <v>1.7615000000000001</v>
      </c>
      <c r="HH4" s="284">
        <v>5.8422999999999998</v>
      </c>
      <c r="HI4" s="284">
        <v>4.3407999999999998</v>
      </c>
      <c r="HJ4" s="284">
        <v>0.45401999999999998</v>
      </c>
      <c r="HK4" s="284">
        <v>268.84438</v>
      </c>
      <c r="HL4" s="284">
        <v>199.75</v>
      </c>
      <c r="HM4" s="284">
        <v>20.892499999999998</v>
      </c>
      <c r="HN4" s="284">
        <v>51.626379999999997</v>
      </c>
      <c r="HO4" s="284">
        <v>38.358139999999999</v>
      </c>
      <c r="HP4" s="284">
        <v>4.0119999999999996</v>
      </c>
      <c r="HQ4" s="284">
        <v>21.840620000000001</v>
      </c>
      <c r="HR4" s="284">
        <v>16.22747</v>
      </c>
      <c r="HS4" s="284">
        <v>1.6972799999999999</v>
      </c>
      <c r="HT4" s="284">
        <v>1.26311</v>
      </c>
      <c r="HU4" s="284">
        <v>1.9706900000000001</v>
      </c>
      <c r="HV4" s="284">
        <v>0</v>
      </c>
      <c r="HW4" s="284">
        <v>0.15809000000000001</v>
      </c>
      <c r="HX4" s="284">
        <v>4.283E-2</v>
      </c>
      <c r="HY4" s="284">
        <v>0.52715000000000001</v>
      </c>
      <c r="HZ4" s="284">
        <v>0.50793999999999995</v>
      </c>
      <c r="IA4" s="284">
        <v>0.22301000000000001</v>
      </c>
      <c r="IB4" s="284">
        <v>0</v>
      </c>
      <c r="IC4" s="284">
        <v>8.0000000000000007E-5</v>
      </c>
      <c r="ID4" s="284">
        <v>0.39177000000000001</v>
      </c>
      <c r="IE4" s="284">
        <v>1.119E-2</v>
      </c>
      <c r="IF4" s="284">
        <v>0.19681000000000001</v>
      </c>
      <c r="IG4" s="284">
        <v>180</v>
      </c>
      <c r="IH4" s="284">
        <v>1600</v>
      </c>
      <c r="II4" s="284">
        <v>1600</v>
      </c>
      <c r="IJ4" s="284">
        <v>8319</v>
      </c>
      <c r="IK4" s="284">
        <v>73627</v>
      </c>
      <c r="IL4" s="284">
        <v>73627</v>
      </c>
      <c r="IM4" s="284">
        <v>47191</v>
      </c>
      <c r="IN4" s="284">
        <v>47191</v>
      </c>
      <c r="IO4" s="284">
        <v>0.46737000000000001</v>
      </c>
      <c r="IP4" s="284">
        <v>5332</v>
      </c>
      <c r="IQ4" s="284">
        <v>2.5636100000000002</v>
      </c>
      <c r="IR4" s="284">
        <v>2.42475</v>
      </c>
      <c r="IS4" s="284">
        <v>12.354380000000001</v>
      </c>
      <c r="IT4" s="284">
        <v>0</v>
      </c>
      <c r="IU4" s="284">
        <v>0.25168000000000001</v>
      </c>
      <c r="IV4" s="284">
        <v>15.030810000000001</v>
      </c>
      <c r="IW4" s="284">
        <v>8.5543700000000005</v>
      </c>
      <c r="IX4" s="284">
        <v>2.7025999999999999</v>
      </c>
      <c r="IY4" s="284">
        <v>0</v>
      </c>
      <c r="IZ4" s="284">
        <v>1.9E-3</v>
      </c>
      <c r="JA4" s="284">
        <v>0.75519999999999998</v>
      </c>
      <c r="JB4" s="284">
        <v>1.82E-3</v>
      </c>
      <c r="JC4" s="284">
        <v>5.2699999999999997E-2</v>
      </c>
      <c r="JD4" s="284">
        <v>0.46634999999999999</v>
      </c>
      <c r="JE4" s="284">
        <v>3.7413699999999999</v>
      </c>
      <c r="JF4" s="284">
        <v>1.6856599999999999</v>
      </c>
      <c r="JG4" s="284">
        <v>0.21010999999999999</v>
      </c>
      <c r="JH4" s="284">
        <v>1486</v>
      </c>
      <c r="JI4" s="284">
        <v>3.5832899999999999</v>
      </c>
      <c r="JJ4" s="284">
        <v>2.06426</v>
      </c>
      <c r="JK4" s="284">
        <v>237</v>
      </c>
      <c r="JL4" s="284">
        <v>270</v>
      </c>
      <c r="JM4" s="284">
        <v>11.51337</v>
      </c>
      <c r="JN4" s="284">
        <v>0.89473000000000003</v>
      </c>
      <c r="JO4" s="284">
        <v>0.71940999999999999</v>
      </c>
      <c r="JP4" s="284">
        <v>0.23688000000000001</v>
      </c>
      <c r="JQ4" s="284">
        <v>2.6769999999999999E-2</v>
      </c>
      <c r="JR4" s="284">
        <v>0.41366000000000003</v>
      </c>
      <c r="JS4" s="284">
        <v>0</v>
      </c>
      <c r="JT4" s="284">
        <v>0</v>
      </c>
      <c r="JU4" s="284">
        <v>0.64095000000000002</v>
      </c>
      <c r="JV4" s="284">
        <v>907</v>
      </c>
      <c r="JW4" s="284">
        <v>19.370429999999999</v>
      </c>
      <c r="JX4" s="284">
        <v>1415</v>
      </c>
      <c r="JY4" s="284">
        <v>0.42093999999999998</v>
      </c>
      <c r="JZ4" s="284">
        <v>12.415419999999999</v>
      </c>
      <c r="KA4" s="284">
        <v>2.1729999999999999E-2</v>
      </c>
      <c r="KB4" s="284">
        <v>30</v>
      </c>
      <c r="KC4" s="284">
        <v>2.1396500000000001</v>
      </c>
      <c r="KD4" s="284">
        <v>0.45401999999999998</v>
      </c>
      <c r="KE4" s="284">
        <v>1.3714</v>
      </c>
      <c r="KF4" s="284">
        <v>10.17371</v>
      </c>
      <c r="KG4" s="284">
        <v>2.4867499999999998</v>
      </c>
      <c r="KH4" s="284">
        <v>5.8422999999999998</v>
      </c>
      <c r="KI4" s="284">
        <v>36.548079999999999</v>
      </c>
      <c r="KJ4" s="284">
        <v>36112</v>
      </c>
      <c r="KK4" s="284">
        <v>27680</v>
      </c>
      <c r="KL4" s="284">
        <v>0.18754000000000001</v>
      </c>
      <c r="KM4" s="284">
        <v>5.53125</v>
      </c>
      <c r="KN4" s="284">
        <v>0.1202</v>
      </c>
      <c r="KO4" s="284">
        <v>2.1190000000000001E-2</v>
      </c>
      <c r="KP4" s="284">
        <v>0.625</v>
      </c>
      <c r="KQ4" s="284">
        <v>1.358E-2</v>
      </c>
      <c r="KR4" s="284">
        <v>1</v>
      </c>
      <c r="KS4" s="284">
        <v>0.11299439999999999</v>
      </c>
      <c r="KT4" s="284">
        <v>0.88700559999999995</v>
      </c>
      <c r="KU4" s="284">
        <v>0.2335169</v>
      </c>
      <c r="KV4" s="284">
        <v>0.76648309999999997</v>
      </c>
      <c r="KW4" s="284">
        <v>7.7712199999999995E-2</v>
      </c>
      <c r="KX4" s="284">
        <v>0</v>
      </c>
      <c r="KY4" s="284">
        <v>0.17350189999999999</v>
      </c>
      <c r="KZ4" s="284">
        <v>1.52272E-2</v>
      </c>
      <c r="LA4" s="284">
        <v>0.17929290000000001</v>
      </c>
      <c r="LB4" s="284">
        <v>6.2484999999999999E-2</v>
      </c>
      <c r="LC4" s="284">
        <v>0.56949300000000003</v>
      </c>
      <c r="LD4" s="284">
        <v>0.74299490000000001</v>
      </c>
      <c r="LE4" s="284">
        <v>0</v>
      </c>
      <c r="LF4" s="284">
        <v>0.82193720000000003</v>
      </c>
      <c r="LG4" s="284">
        <v>1.6744200000000001E-2</v>
      </c>
      <c r="LH4" s="284">
        <v>0.1613185</v>
      </c>
      <c r="LI4" s="284">
        <v>8432</v>
      </c>
      <c r="LJ4" s="284">
        <v>3.8797999999999999</v>
      </c>
      <c r="LK4" s="284">
        <v>37361</v>
      </c>
      <c r="LL4" s="284">
        <v>37361</v>
      </c>
      <c r="LM4" s="284">
        <v>4221</v>
      </c>
      <c r="LN4" s="284">
        <v>0.80405649999999995</v>
      </c>
      <c r="LO4" s="284">
        <v>0</v>
      </c>
      <c r="LP4" s="284">
        <v>0.19594349999999999</v>
      </c>
      <c r="LQ4" s="284">
        <v>0.19264000000000001</v>
      </c>
      <c r="LR4" s="284">
        <v>0.63231999999999999</v>
      </c>
      <c r="LS4" s="284">
        <v>0.14766000000000001</v>
      </c>
      <c r="LT4" s="284">
        <v>0</v>
      </c>
      <c r="LU4" s="284">
        <v>1.7557499999999999</v>
      </c>
      <c r="LV4" s="284">
        <v>7</v>
      </c>
      <c r="LW4" s="284">
        <v>1.4117200000000001</v>
      </c>
      <c r="LX4" s="284">
        <v>0.10971</v>
      </c>
      <c r="LY4" s="284">
        <v>8.4029999999999994E-2</v>
      </c>
      <c r="LZ4" s="285">
        <v>5.0835900000000003E-2</v>
      </c>
      <c r="MA4" s="285">
        <v>7.0319999999999996E-4</v>
      </c>
      <c r="MB4" s="285">
        <v>0.30402489999999999</v>
      </c>
      <c r="MC4" s="285">
        <v>0</v>
      </c>
      <c r="MD4" s="285">
        <v>0.27943390000000001</v>
      </c>
      <c r="ME4" s="285">
        <v>6.7350000000000005E-4</v>
      </c>
      <c r="MF4" s="285">
        <v>0.62371750000000004</v>
      </c>
      <c r="MG4" s="285">
        <v>4.4636099999999998E-2</v>
      </c>
      <c r="MH4" s="285">
        <v>0.41734650000000001</v>
      </c>
      <c r="MI4" s="285"/>
    </row>
    <row r="5" spans="1:347" x14ac:dyDescent="0.2">
      <c r="A5" s="6" t="s">
        <v>1925</v>
      </c>
      <c r="B5" s="6" t="s">
        <v>2805</v>
      </c>
      <c r="C5" s="203" t="s">
        <v>1925</v>
      </c>
      <c r="D5" s="203" t="s">
        <v>1926</v>
      </c>
      <c r="E5" s="203" t="s">
        <v>1927</v>
      </c>
      <c r="F5" s="203" t="s">
        <v>2141</v>
      </c>
      <c r="G5" s="203" t="s">
        <v>2207</v>
      </c>
      <c r="H5" s="203" t="s">
        <v>2331</v>
      </c>
      <c r="I5" s="203" t="s">
        <v>3422</v>
      </c>
      <c r="J5" s="203" t="s">
        <v>3423</v>
      </c>
      <c r="K5" s="203" t="s">
        <v>2315</v>
      </c>
      <c r="L5" s="203" t="s">
        <v>2331</v>
      </c>
      <c r="M5" s="203" t="s">
        <v>3422</v>
      </c>
      <c r="N5" s="203" t="s">
        <v>3423</v>
      </c>
      <c r="O5" s="203" t="s">
        <v>2386</v>
      </c>
      <c r="P5" s="203" t="s">
        <v>2457</v>
      </c>
      <c r="Q5" s="203" t="s">
        <v>2534</v>
      </c>
      <c r="R5" s="203" t="s">
        <v>2610</v>
      </c>
      <c r="S5" s="203" t="s">
        <v>2386</v>
      </c>
      <c r="T5" s="203" t="s">
        <v>2694</v>
      </c>
      <c r="U5" s="203" t="s">
        <v>4556</v>
      </c>
      <c r="V5" s="203" t="s">
        <v>2534</v>
      </c>
      <c r="W5" s="203" t="s">
        <v>2610</v>
      </c>
      <c r="X5" s="203">
        <v>1</v>
      </c>
      <c r="Y5" s="203">
        <v>2</v>
      </c>
      <c r="Z5" s="203">
        <v>1</v>
      </c>
      <c r="AA5" s="203">
        <v>1</v>
      </c>
      <c r="AB5" s="10">
        <v>6865</v>
      </c>
      <c r="AC5" s="203">
        <v>1</v>
      </c>
      <c r="AD5" s="203">
        <v>0</v>
      </c>
      <c r="AE5" s="203">
        <v>1</v>
      </c>
      <c r="AF5" s="203">
        <v>9.26</v>
      </c>
      <c r="AG5" s="203">
        <v>10.26</v>
      </c>
      <c r="AH5" s="286">
        <v>9.7465899999999994E-2</v>
      </c>
      <c r="AI5" s="246">
        <v>55620</v>
      </c>
      <c r="AJ5" s="246" t="s">
        <v>3425</v>
      </c>
      <c r="AK5" s="274" t="s">
        <v>3426</v>
      </c>
      <c r="AL5" s="276">
        <v>36457</v>
      </c>
      <c r="AM5" s="276">
        <v>11.53</v>
      </c>
      <c r="AN5" s="276">
        <v>13.84</v>
      </c>
      <c r="AO5" s="276" t="s">
        <v>3403</v>
      </c>
      <c r="AP5" s="246">
        <v>12500</v>
      </c>
      <c r="AQ5" s="246">
        <v>376106</v>
      </c>
      <c r="AR5" s="246">
        <v>388606</v>
      </c>
      <c r="AS5" s="246">
        <v>96059</v>
      </c>
      <c r="AT5" s="246">
        <v>0</v>
      </c>
      <c r="AU5" s="246">
        <v>96059</v>
      </c>
      <c r="AV5" s="246">
        <v>10000</v>
      </c>
      <c r="AW5" s="246">
        <v>0</v>
      </c>
      <c r="AX5" s="246">
        <v>10000</v>
      </c>
      <c r="AY5" s="246">
        <v>3000</v>
      </c>
      <c r="AZ5" s="246">
        <v>497665</v>
      </c>
      <c r="BA5" s="246">
        <v>321058</v>
      </c>
      <c r="BB5" s="246">
        <v>113457</v>
      </c>
      <c r="BC5" s="246">
        <v>434515</v>
      </c>
      <c r="BD5" s="246">
        <v>21582</v>
      </c>
      <c r="BE5" s="246">
        <v>600</v>
      </c>
      <c r="BF5" s="246">
        <v>2045</v>
      </c>
      <c r="BG5" s="246">
        <v>24227</v>
      </c>
      <c r="BH5" s="246">
        <v>27627</v>
      </c>
      <c r="BI5" s="246">
        <v>486369</v>
      </c>
      <c r="BJ5" s="246">
        <v>0</v>
      </c>
      <c r="BK5" s="283">
        <v>0</v>
      </c>
      <c r="BL5" s="246">
        <v>0</v>
      </c>
      <c r="BM5" s="246">
        <v>0</v>
      </c>
      <c r="BN5" s="246">
        <v>0</v>
      </c>
      <c r="BO5" s="246">
        <v>0</v>
      </c>
      <c r="BP5" s="246">
        <v>0</v>
      </c>
      <c r="BQ5" s="246">
        <v>0</v>
      </c>
      <c r="BR5" s="10">
        <v>24621</v>
      </c>
      <c r="BS5" s="10">
        <v>14889</v>
      </c>
      <c r="BT5" s="10">
        <v>39510</v>
      </c>
      <c r="BU5" s="10">
        <v>10714</v>
      </c>
      <c r="BV5" s="10">
        <v>4619</v>
      </c>
      <c r="BW5" s="10">
        <v>15333</v>
      </c>
      <c r="BX5" s="10" t="s">
        <v>3403</v>
      </c>
      <c r="BY5" s="10" t="s">
        <v>3403</v>
      </c>
      <c r="BZ5" s="10" t="s">
        <v>3403</v>
      </c>
      <c r="CA5" s="10">
        <v>54843</v>
      </c>
      <c r="CB5" s="10" t="s">
        <v>3403</v>
      </c>
      <c r="CC5" s="10">
        <v>54843</v>
      </c>
      <c r="CD5" s="10">
        <v>726</v>
      </c>
      <c r="CE5" s="258">
        <v>28215</v>
      </c>
      <c r="CF5" s="244">
        <v>0</v>
      </c>
      <c r="CG5" s="244">
        <v>67</v>
      </c>
      <c r="CH5" s="244">
        <v>67</v>
      </c>
      <c r="CI5" s="258">
        <v>1342</v>
      </c>
      <c r="CJ5" s="258">
        <v>1920</v>
      </c>
      <c r="CK5" s="258">
        <v>4016</v>
      </c>
      <c r="CL5" s="258">
        <v>563</v>
      </c>
      <c r="CM5" s="203">
        <v>0</v>
      </c>
      <c r="CN5" s="203">
        <v>38</v>
      </c>
      <c r="CO5" s="244">
        <v>37</v>
      </c>
      <c r="CP5" s="10">
        <v>38565</v>
      </c>
      <c r="CQ5" s="10">
        <v>6375</v>
      </c>
      <c r="CR5" s="10">
        <v>44940</v>
      </c>
      <c r="CS5" s="10" t="s">
        <v>3403</v>
      </c>
      <c r="CT5" s="10" t="s">
        <v>3403</v>
      </c>
      <c r="CU5" s="10" t="s">
        <v>3403</v>
      </c>
      <c r="CV5" s="10">
        <v>12009</v>
      </c>
      <c r="CW5" s="10">
        <v>1709</v>
      </c>
      <c r="CX5" s="10">
        <v>13718</v>
      </c>
      <c r="CY5" s="10">
        <v>58658</v>
      </c>
      <c r="CZ5" s="10">
        <v>1619</v>
      </c>
      <c r="DA5" s="10" t="s">
        <v>3403</v>
      </c>
      <c r="DB5" s="10">
        <v>60277</v>
      </c>
      <c r="DC5" s="10">
        <v>1342</v>
      </c>
      <c r="DD5" s="10">
        <v>95</v>
      </c>
      <c r="DE5" s="10">
        <v>1437</v>
      </c>
      <c r="DF5" s="10">
        <v>4016</v>
      </c>
      <c r="DG5" s="10">
        <v>16</v>
      </c>
      <c r="DH5" s="10" t="s">
        <v>3403</v>
      </c>
      <c r="DI5" s="10">
        <v>111</v>
      </c>
      <c r="DJ5" s="258" t="s">
        <v>3403</v>
      </c>
      <c r="DK5" s="258">
        <v>5358</v>
      </c>
      <c r="DL5" s="10">
        <v>37016</v>
      </c>
      <c r="DM5" s="10">
        <v>20815</v>
      </c>
      <c r="DN5" s="10">
        <v>3450</v>
      </c>
      <c r="DO5" s="10">
        <v>4465</v>
      </c>
      <c r="DP5" s="10">
        <v>65746</v>
      </c>
      <c r="DQ5" s="10" t="s">
        <v>3403</v>
      </c>
      <c r="DR5" s="10">
        <v>13822</v>
      </c>
      <c r="DS5" s="10">
        <v>5026</v>
      </c>
      <c r="DT5" s="10">
        <v>18848</v>
      </c>
      <c r="DU5" s="10">
        <v>63417</v>
      </c>
      <c r="DV5" s="244">
        <v>33</v>
      </c>
      <c r="DW5" s="244">
        <v>52</v>
      </c>
      <c r="DX5" s="244">
        <v>151</v>
      </c>
      <c r="DY5" s="244">
        <v>196</v>
      </c>
      <c r="DZ5" s="244">
        <v>21</v>
      </c>
      <c r="EA5" s="244">
        <v>0</v>
      </c>
      <c r="EB5" s="244">
        <v>453</v>
      </c>
      <c r="EC5" s="244">
        <v>749</v>
      </c>
      <c r="ED5" s="244">
        <v>1453</v>
      </c>
      <c r="EE5" s="244">
        <v>2202</v>
      </c>
      <c r="EF5" s="10">
        <v>1234</v>
      </c>
      <c r="EG5" s="10">
        <v>4398</v>
      </c>
      <c r="EH5" s="10">
        <v>5632</v>
      </c>
      <c r="EI5" s="10">
        <v>175</v>
      </c>
      <c r="EJ5" s="10">
        <v>0</v>
      </c>
      <c r="EK5" s="10">
        <v>175</v>
      </c>
      <c r="EL5" s="10">
        <v>8009</v>
      </c>
      <c r="EM5" s="10" t="s">
        <v>5026</v>
      </c>
      <c r="EN5" s="10" t="s">
        <v>5026</v>
      </c>
      <c r="EO5" s="10">
        <v>7</v>
      </c>
      <c r="EP5" s="10">
        <v>19</v>
      </c>
      <c r="EQ5" s="258">
        <v>82</v>
      </c>
      <c r="ER5" s="258">
        <v>3108</v>
      </c>
      <c r="ES5" s="10">
        <v>5018</v>
      </c>
      <c r="ET5" s="10" t="s">
        <v>5026</v>
      </c>
      <c r="EU5" s="10" t="s">
        <v>5026</v>
      </c>
      <c r="EV5" s="244">
        <v>0</v>
      </c>
      <c r="EW5" s="244">
        <v>12</v>
      </c>
      <c r="EX5" s="203" t="s">
        <v>3424</v>
      </c>
      <c r="EY5" s="244">
        <v>12</v>
      </c>
      <c r="EZ5" s="244">
        <v>15</v>
      </c>
      <c r="FA5" s="258">
        <v>37801</v>
      </c>
      <c r="FB5" s="10">
        <v>50744</v>
      </c>
      <c r="FC5" s="10" t="s">
        <v>3403</v>
      </c>
      <c r="FD5" s="203" t="s">
        <v>1530</v>
      </c>
      <c r="FE5" s="203" t="s">
        <v>1530</v>
      </c>
      <c r="FF5" s="203" t="s">
        <v>1530</v>
      </c>
      <c r="FG5" s="203" t="s">
        <v>1530</v>
      </c>
      <c r="FH5" s="203" t="s">
        <v>1530</v>
      </c>
      <c r="FI5" s="203" t="s">
        <v>1530</v>
      </c>
      <c r="FJ5" s="203" t="s">
        <v>1530</v>
      </c>
      <c r="FK5" s="203" t="s">
        <v>1530</v>
      </c>
      <c r="FL5" s="203" t="s">
        <v>1530</v>
      </c>
      <c r="FM5" s="203" t="s">
        <v>1530</v>
      </c>
      <c r="FN5" s="203" t="s">
        <v>1530</v>
      </c>
      <c r="FO5" s="203" t="s">
        <v>1530</v>
      </c>
      <c r="FP5" s="203" t="s">
        <v>1530</v>
      </c>
      <c r="FQ5" s="203" t="s">
        <v>1530</v>
      </c>
      <c r="FR5" s="203" t="s">
        <v>1530</v>
      </c>
      <c r="FS5" s="203" t="s">
        <v>1530</v>
      </c>
      <c r="FT5" s="203" t="s">
        <v>1530</v>
      </c>
      <c r="FU5" s="203" t="s">
        <v>1530</v>
      </c>
      <c r="FV5" s="203" t="s">
        <v>1530</v>
      </c>
      <c r="FW5" s="203" t="s">
        <v>1530</v>
      </c>
      <c r="FX5" s="203" t="s">
        <v>1530</v>
      </c>
      <c r="FY5" s="203" t="s">
        <v>1530</v>
      </c>
      <c r="FZ5" s="203" t="s">
        <v>1530</v>
      </c>
      <c r="GA5" s="203" t="s">
        <v>1530</v>
      </c>
      <c r="GB5" s="203" t="s">
        <v>1530</v>
      </c>
      <c r="GC5" s="203" t="s">
        <v>1925</v>
      </c>
      <c r="GD5" s="203" t="s">
        <v>423</v>
      </c>
      <c r="GE5" s="203" t="s">
        <v>416</v>
      </c>
      <c r="GF5" s="203" t="s">
        <v>493</v>
      </c>
      <c r="GG5" s="203" t="s">
        <v>499</v>
      </c>
      <c r="GH5" s="203" t="s">
        <v>4527</v>
      </c>
      <c r="GI5" s="203" t="s">
        <v>505</v>
      </c>
      <c r="GJ5" s="203" t="s">
        <v>2303</v>
      </c>
      <c r="GK5" s="258">
        <v>35146</v>
      </c>
      <c r="GL5" s="203">
        <v>1</v>
      </c>
      <c r="GM5" s="203" t="s">
        <v>2135</v>
      </c>
      <c r="GN5" s="203" t="s">
        <v>503</v>
      </c>
      <c r="GO5" s="203">
        <v>169</v>
      </c>
      <c r="GP5" s="203">
        <v>31</v>
      </c>
      <c r="GQ5" s="203">
        <v>725</v>
      </c>
      <c r="GR5" s="203">
        <v>3652</v>
      </c>
      <c r="GS5" s="203">
        <v>48</v>
      </c>
      <c r="GT5" s="203">
        <v>7</v>
      </c>
      <c r="GU5" s="203">
        <v>61</v>
      </c>
      <c r="GV5" s="203" t="s">
        <v>3403</v>
      </c>
      <c r="GW5" s="283">
        <v>0.70321</v>
      </c>
      <c r="GX5" s="283">
        <v>0.27494000000000002</v>
      </c>
      <c r="GY5" s="245">
        <v>17.67991</v>
      </c>
      <c r="GZ5" s="245">
        <v>16.230550000000001</v>
      </c>
      <c r="HA5" s="245">
        <v>25.90588</v>
      </c>
      <c r="HB5" s="284">
        <v>7.3977000000000004</v>
      </c>
      <c r="HC5" s="284">
        <v>6.609</v>
      </c>
      <c r="HD5" s="284">
        <v>0.36848999999999998</v>
      </c>
      <c r="HE5" s="284">
        <v>25.80481</v>
      </c>
      <c r="HF5" s="284">
        <v>23.053640000000001</v>
      </c>
      <c r="HG5" s="284">
        <v>1.28539</v>
      </c>
      <c r="HH5" s="284">
        <v>7.6693800000000003</v>
      </c>
      <c r="HI5" s="284">
        <v>6.8517099999999997</v>
      </c>
      <c r="HJ5" s="284">
        <v>0.38202999999999998</v>
      </c>
      <c r="HK5" s="284">
        <v>96.924869999999999</v>
      </c>
      <c r="HL5" s="284">
        <v>86.591269999999994</v>
      </c>
      <c r="HM5" s="284">
        <v>4.8280200000000004</v>
      </c>
      <c r="HN5" s="284">
        <v>60.727809999999998</v>
      </c>
      <c r="HO5" s="284">
        <v>54.253340000000001</v>
      </c>
      <c r="HP5" s="284">
        <v>3.0249700000000002</v>
      </c>
      <c r="HQ5" s="284">
        <v>35.454799999999999</v>
      </c>
      <c r="HR5" s="284">
        <v>31.674810000000001</v>
      </c>
      <c r="HS5" s="284">
        <v>1.76607</v>
      </c>
      <c r="HT5" s="284">
        <v>1.8706499999999999</v>
      </c>
      <c r="HU5" s="284">
        <v>1.8043899999999999</v>
      </c>
      <c r="HV5" s="284">
        <v>0</v>
      </c>
      <c r="HW5" s="284">
        <v>0.63666999999999996</v>
      </c>
      <c r="HX5" s="284">
        <v>0.14277999999999999</v>
      </c>
      <c r="HY5" s="284">
        <v>0.39030999999999999</v>
      </c>
      <c r="HZ5" s="284">
        <v>0.53627999999999998</v>
      </c>
      <c r="IA5" s="284">
        <v>0.22788</v>
      </c>
      <c r="IB5" s="284">
        <v>0</v>
      </c>
      <c r="IC5" s="284">
        <v>3.4000000000000002E-4</v>
      </c>
      <c r="ID5" s="284">
        <v>1.0755399999999999</v>
      </c>
      <c r="IE5" s="284">
        <v>6.2649999999999997E-2</v>
      </c>
      <c r="IF5" s="284">
        <v>0.16025</v>
      </c>
      <c r="IG5" s="284">
        <v>489</v>
      </c>
      <c r="IH5" s="284">
        <v>5018</v>
      </c>
      <c r="II5" s="284">
        <v>5018</v>
      </c>
      <c r="IJ5" s="284">
        <v>6180</v>
      </c>
      <c r="IK5" s="284">
        <v>63417</v>
      </c>
      <c r="IL5" s="284">
        <v>63417</v>
      </c>
      <c r="IM5" s="284">
        <v>65746</v>
      </c>
      <c r="IN5" s="284">
        <v>65746</v>
      </c>
      <c r="IO5" s="284">
        <v>0.67942999999999998</v>
      </c>
      <c r="IP5" s="284">
        <v>6407</v>
      </c>
      <c r="IQ5" s="284">
        <v>3.0807699999999998</v>
      </c>
      <c r="IR5" s="284">
        <v>2.7331400000000001</v>
      </c>
      <c r="IS5" s="284">
        <v>11.05691</v>
      </c>
      <c r="IT5" s="284">
        <v>0.28453000000000001</v>
      </c>
      <c r="IU5" s="284">
        <v>8.5360000000000005E-2</v>
      </c>
      <c r="IV5" s="284">
        <v>14.159929999999999</v>
      </c>
      <c r="IW5" s="284">
        <v>12.36314</v>
      </c>
      <c r="IX5" s="284">
        <v>2.7532899999999998</v>
      </c>
      <c r="IY5" s="284">
        <v>0</v>
      </c>
      <c r="IZ5" s="284">
        <v>1.0499999999999999E-3</v>
      </c>
      <c r="JA5" s="284">
        <v>0.80279</v>
      </c>
      <c r="JB5" s="284">
        <v>1.91E-3</v>
      </c>
      <c r="JC5" s="284">
        <v>5.3060000000000003E-2</v>
      </c>
      <c r="JD5" s="284">
        <v>0.54435</v>
      </c>
      <c r="JE5" s="284">
        <v>1.9630700000000001</v>
      </c>
      <c r="JF5" s="284">
        <v>1.56043</v>
      </c>
      <c r="JG5" s="284">
        <v>0.26346999999999998</v>
      </c>
      <c r="JH5" s="284">
        <v>1496</v>
      </c>
      <c r="JI5" s="284">
        <v>3.5547499999999999</v>
      </c>
      <c r="JJ5" s="284">
        <v>0.78605999999999998</v>
      </c>
      <c r="JK5" s="284">
        <v>173</v>
      </c>
      <c r="JL5" s="284">
        <v>242</v>
      </c>
      <c r="JM5" s="284">
        <v>13.83853</v>
      </c>
      <c r="JN5" s="284">
        <v>0.68932000000000004</v>
      </c>
      <c r="JO5" s="284">
        <v>0.61407</v>
      </c>
      <c r="JP5" s="284">
        <v>0.29193000000000002</v>
      </c>
      <c r="JQ5" s="284">
        <v>2.845E-2</v>
      </c>
      <c r="JR5" s="284">
        <v>0.49130000000000001</v>
      </c>
      <c r="JS5" s="284">
        <v>0</v>
      </c>
      <c r="JT5" s="284">
        <v>0</v>
      </c>
      <c r="JU5" s="284">
        <v>1.0367299999999999</v>
      </c>
      <c r="JV5" s="284">
        <v>1264</v>
      </c>
      <c r="JW5" s="284">
        <v>9.2377300000000009</v>
      </c>
      <c r="JX5" s="284">
        <v>1219</v>
      </c>
      <c r="JY5" s="284">
        <v>0.73094999999999999</v>
      </c>
      <c r="JZ5" s="284">
        <v>9.5769800000000007</v>
      </c>
      <c r="KA5" s="284">
        <v>7.9130000000000006E-2</v>
      </c>
      <c r="KB5" s="284">
        <v>96</v>
      </c>
      <c r="KC5" s="284">
        <v>1.47183</v>
      </c>
      <c r="KD5" s="284">
        <v>0.38202999999999998</v>
      </c>
      <c r="KE5" s="284">
        <v>1.5258799999999999</v>
      </c>
      <c r="KF5" s="284">
        <v>19.532810000000001</v>
      </c>
      <c r="KG5" s="284">
        <v>3.4882200000000001</v>
      </c>
      <c r="KH5" s="284">
        <v>7.6693800000000003</v>
      </c>
      <c r="KI5" s="284">
        <v>26.403849999999998</v>
      </c>
      <c r="KJ5" s="284">
        <v>42350</v>
      </c>
      <c r="KK5" s="284">
        <v>31292</v>
      </c>
      <c r="KL5" s="284">
        <v>0.15606</v>
      </c>
      <c r="KM5" s="284">
        <v>2.0446399999999998</v>
      </c>
      <c r="KN5" s="284">
        <v>0.16178999999999999</v>
      </c>
      <c r="KO5" s="284">
        <v>1.521E-2</v>
      </c>
      <c r="KP5" s="284">
        <v>0.19928000000000001</v>
      </c>
      <c r="KQ5" s="284">
        <v>1.5769999999999999E-2</v>
      </c>
      <c r="KR5" s="284">
        <v>1</v>
      </c>
      <c r="KS5" s="284">
        <v>9.7465899999999994E-2</v>
      </c>
      <c r="KT5" s="284">
        <v>0.90253410000000001</v>
      </c>
      <c r="KU5" s="284">
        <v>0.26111180000000001</v>
      </c>
      <c r="KV5" s="284">
        <v>0.73888819999999999</v>
      </c>
      <c r="KW5" s="284">
        <v>4.9812000000000002E-2</v>
      </c>
      <c r="KX5" s="284">
        <v>1.2336000000000001E-3</v>
      </c>
      <c r="KY5" s="284">
        <v>0.23327349999999999</v>
      </c>
      <c r="KZ5" s="284">
        <v>4.2046000000000002E-3</v>
      </c>
      <c r="LA5" s="284">
        <v>5.6802600000000002E-2</v>
      </c>
      <c r="LB5" s="284">
        <v>4.4373700000000002E-2</v>
      </c>
      <c r="LC5" s="284">
        <v>0.66011200000000003</v>
      </c>
      <c r="LD5" s="284">
        <v>0.89338550000000005</v>
      </c>
      <c r="LE5" s="284">
        <v>2.0093799999999998E-2</v>
      </c>
      <c r="LF5" s="284">
        <v>0.78085859999999996</v>
      </c>
      <c r="LG5" s="284">
        <v>6.0282000000000001E-3</v>
      </c>
      <c r="LH5" s="284">
        <v>0.19301940000000001</v>
      </c>
      <c r="LI5" s="284">
        <v>11058</v>
      </c>
      <c r="LJ5" s="284">
        <v>3.3646500000000001</v>
      </c>
      <c r="LK5" s="284">
        <v>35146</v>
      </c>
      <c r="LL5" s="284">
        <v>35146</v>
      </c>
      <c r="LM5" s="284">
        <v>3425</v>
      </c>
      <c r="LN5" s="284">
        <v>0.89082430000000001</v>
      </c>
      <c r="LO5" s="284">
        <v>2.4765800000000001E-2</v>
      </c>
      <c r="LP5" s="284">
        <v>8.4409999999999999E-2</v>
      </c>
      <c r="LQ5" s="284">
        <v>0.20477999999999999</v>
      </c>
      <c r="LR5" s="284">
        <v>0.57948</v>
      </c>
      <c r="LS5" s="284">
        <v>0.15131</v>
      </c>
      <c r="LT5" s="284">
        <v>109</v>
      </c>
      <c r="LU5" s="284">
        <v>3.0463300000000002</v>
      </c>
      <c r="LV5" s="284">
        <v>32</v>
      </c>
      <c r="LW5" s="284">
        <v>2.7137500000000001</v>
      </c>
      <c r="LX5" s="284">
        <v>0.13517999999999999</v>
      </c>
      <c r="LY5" s="284">
        <v>0.13211000000000001</v>
      </c>
      <c r="LZ5" s="285">
        <v>4.7319899999999998E-2</v>
      </c>
      <c r="MA5" s="285">
        <v>3.8240000000000003E-4</v>
      </c>
      <c r="MB5" s="285">
        <v>0.31723620000000002</v>
      </c>
      <c r="MC5" s="285">
        <v>0</v>
      </c>
      <c r="MD5" s="285">
        <v>0.29157670000000002</v>
      </c>
      <c r="ME5" s="285">
        <v>6.9240000000000002E-4</v>
      </c>
      <c r="MF5" s="285">
        <v>0.56675310000000001</v>
      </c>
      <c r="MG5" s="285">
        <v>3.3709799999999998E-2</v>
      </c>
      <c r="MH5" s="285">
        <v>0.20865149999999999</v>
      </c>
      <c r="MI5" s="285"/>
    </row>
    <row r="6" spans="1:347" x14ac:dyDescent="0.2">
      <c r="A6" s="6" t="s">
        <v>1931</v>
      </c>
      <c r="B6" s="6" t="s">
        <v>2806</v>
      </c>
      <c r="C6" s="203" t="s">
        <v>1931</v>
      </c>
      <c r="D6" s="203" t="s">
        <v>1932</v>
      </c>
      <c r="E6" s="203" t="s">
        <v>1933</v>
      </c>
      <c r="F6" s="203" t="s">
        <v>2143</v>
      </c>
      <c r="G6" s="203" t="s">
        <v>2209</v>
      </c>
      <c r="H6" s="203" t="s">
        <v>2333</v>
      </c>
      <c r="I6" s="203" t="s">
        <v>3431</v>
      </c>
      <c r="J6" s="203" t="s">
        <v>3432</v>
      </c>
      <c r="K6" s="203" t="s">
        <v>2209</v>
      </c>
      <c r="L6" s="203" t="s">
        <v>2333</v>
      </c>
      <c r="M6" s="203" t="s">
        <v>3431</v>
      </c>
      <c r="N6" s="203" t="s">
        <v>3432</v>
      </c>
      <c r="O6" s="203" t="s">
        <v>2388</v>
      </c>
      <c r="P6" s="203" t="s">
        <v>2459</v>
      </c>
      <c r="Q6" s="203" t="s">
        <v>2536</v>
      </c>
      <c r="R6" s="203" t="s">
        <v>2611</v>
      </c>
      <c r="S6" s="203" t="s">
        <v>2388</v>
      </c>
      <c r="T6" s="203" t="s">
        <v>2380</v>
      </c>
      <c r="U6" s="203" t="s">
        <v>2459</v>
      </c>
      <c r="V6" s="203" t="s">
        <v>2536</v>
      </c>
      <c r="W6" s="203" t="s">
        <v>2611</v>
      </c>
      <c r="X6" s="203">
        <v>0</v>
      </c>
      <c r="Y6" s="203">
        <v>5</v>
      </c>
      <c r="Z6" s="203">
        <v>0</v>
      </c>
      <c r="AA6" s="203">
        <v>0</v>
      </c>
      <c r="AB6" s="10">
        <v>11850</v>
      </c>
      <c r="AC6" s="203">
        <v>1</v>
      </c>
      <c r="AD6" s="203">
        <v>0</v>
      </c>
      <c r="AE6" s="203">
        <v>1</v>
      </c>
      <c r="AF6" s="203">
        <v>16</v>
      </c>
      <c r="AG6" s="203">
        <v>17</v>
      </c>
      <c r="AH6" s="286">
        <v>5.8823500000000001E-2</v>
      </c>
      <c r="AI6" s="246">
        <v>99449</v>
      </c>
      <c r="AJ6" s="246" t="s">
        <v>2778</v>
      </c>
      <c r="AK6" s="274" t="s">
        <v>3433</v>
      </c>
      <c r="AL6" s="276" t="s">
        <v>3403</v>
      </c>
      <c r="AM6" s="276">
        <v>12.18</v>
      </c>
      <c r="AN6" s="276">
        <v>112.18</v>
      </c>
      <c r="AO6" s="276">
        <v>19</v>
      </c>
      <c r="AP6" s="246">
        <v>0</v>
      </c>
      <c r="AQ6" s="246">
        <v>1082900</v>
      </c>
      <c r="AR6" s="246">
        <v>1082900</v>
      </c>
      <c r="AS6" s="246">
        <v>124107</v>
      </c>
      <c r="AT6" s="246">
        <v>0</v>
      </c>
      <c r="AU6" s="246">
        <v>124107</v>
      </c>
      <c r="AV6" s="246">
        <v>0</v>
      </c>
      <c r="AW6" s="246">
        <v>0</v>
      </c>
      <c r="AX6" s="246">
        <v>0</v>
      </c>
      <c r="AY6" s="246">
        <v>0</v>
      </c>
      <c r="AZ6" s="246">
        <v>1207007</v>
      </c>
      <c r="BA6" s="246">
        <v>627348</v>
      </c>
      <c r="BB6" s="246">
        <v>287200</v>
      </c>
      <c r="BC6" s="246">
        <v>914548</v>
      </c>
      <c r="BD6" s="246">
        <v>59759</v>
      </c>
      <c r="BE6" s="246">
        <v>2000</v>
      </c>
      <c r="BF6" s="246">
        <v>4736</v>
      </c>
      <c r="BG6" s="246">
        <v>66495</v>
      </c>
      <c r="BH6" s="246">
        <v>171346</v>
      </c>
      <c r="BI6" s="246">
        <v>1152389</v>
      </c>
      <c r="BJ6" s="246">
        <v>54618</v>
      </c>
      <c r="BK6" s="283">
        <v>4.5250800000000001E-2</v>
      </c>
      <c r="BL6" s="246">
        <v>0</v>
      </c>
      <c r="BM6" s="246">
        <v>0</v>
      </c>
      <c r="BN6" s="246">
        <v>0</v>
      </c>
      <c r="BO6" s="246">
        <v>0</v>
      </c>
      <c r="BP6" s="246">
        <v>0</v>
      </c>
      <c r="BQ6" s="246">
        <v>0</v>
      </c>
      <c r="BR6" s="10">
        <v>47203</v>
      </c>
      <c r="BS6" s="10">
        <v>32614</v>
      </c>
      <c r="BT6" s="10">
        <v>79817</v>
      </c>
      <c r="BU6" s="10">
        <v>32155</v>
      </c>
      <c r="BV6" s="10">
        <v>11347</v>
      </c>
      <c r="BW6" s="10">
        <v>43502</v>
      </c>
      <c r="BX6" s="10" t="s">
        <v>3403</v>
      </c>
      <c r="BY6" s="10" t="s">
        <v>3403</v>
      </c>
      <c r="BZ6" s="10" t="s">
        <v>3403</v>
      </c>
      <c r="CA6" s="10">
        <v>123319</v>
      </c>
      <c r="CB6" s="10" t="s">
        <v>3403</v>
      </c>
      <c r="CC6" s="10">
        <v>123319</v>
      </c>
      <c r="CD6" s="10">
        <v>5000</v>
      </c>
      <c r="CE6" s="258">
        <v>28215</v>
      </c>
      <c r="CF6" s="244">
        <v>1</v>
      </c>
      <c r="CG6" s="244">
        <v>67</v>
      </c>
      <c r="CH6" s="244">
        <v>68</v>
      </c>
      <c r="CI6" s="258">
        <v>4997</v>
      </c>
      <c r="CJ6" s="258">
        <v>1920</v>
      </c>
      <c r="CK6" s="258">
        <v>5563</v>
      </c>
      <c r="CL6" s="258">
        <v>563</v>
      </c>
      <c r="CM6" s="203">
        <v>0</v>
      </c>
      <c r="CN6" s="203">
        <v>32</v>
      </c>
      <c r="CO6" s="244">
        <v>125</v>
      </c>
      <c r="CP6" s="10">
        <v>202527</v>
      </c>
      <c r="CQ6" s="10">
        <v>36812</v>
      </c>
      <c r="CR6" s="10">
        <v>239339</v>
      </c>
      <c r="CS6" s="10" t="s">
        <v>3403</v>
      </c>
      <c r="CT6" s="10" t="s">
        <v>3403</v>
      </c>
      <c r="CU6" s="10" t="s">
        <v>3403</v>
      </c>
      <c r="CV6" s="10">
        <v>79663</v>
      </c>
      <c r="CW6" s="10">
        <v>8133</v>
      </c>
      <c r="CX6" s="10">
        <v>87796</v>
      </c>
      <c r="CY6" s="10">
        <v>327135</v>
      </c>
      <c r="CZ6" s="10">
        <v>1449</v>
      </c>
      <c r="DA6" s="10" t="s">
        <v>3403</v>
      </c>
      <c r="DB6" s="10">
        <v>328584</v>
      </c>
      <c r="DC6" s="10">
        <v>13328</v>
      </c>
      <c r="DD6" s="10">
        <v>266</v>
      </c>
      <c r="DE6" s="10">
        <v>13594</v>
      </c>
      <c r="DF6" s="10">
        <v>31512</v>
      </c>
      <c r="DG6" s="10">
        <v>295</v>
      </c>
      <c r="DH6" s="10" t="s">
        <v>3403</v>
      </c>
      <c r="DI6" s="10">
        <v>561</v>
      </c>
      <c r="DJ6" s="258" t="s">
        <v>3403</v>
      </c>
      <c r="DK6" s="258">
        <v>44840</v>
      </c>
      <c r="DL6" s="10" t="s">
        <v>3403</v>
      </c>
      <c r="DM6" s="10">
        <v>387579</v>
      </c>
      <c r="DN6" s="10" t="s">
        <v>3403</v>
      </c>
      <c r="DO6" s="10" t="s">
        <v>3403</v>
      </c>
      <c r="DP6" s="10">
        <v>387579</v>
      </c>
      <c r="DQ6" s="10"/>
      <c r="DR6" s="10">
        <v>48864</v>
      </c>
      <c r="DS6" s="10">
        <v>8738</v>
      </c>
      <c r="DT6" s="10">
        <v>57602</v>
      </c>
      <c r="DU6" s="10">
        <v>268875</v>
      </c>
      <c r="DV6" s="244">
        <v>442</v>
      </c>
      <c r="DW6" s="244" t="s">
        <v>3403</v>
      </c>
      <c r="DX6" s="244">
        <v>285</v>
      </c>
      <c r="DY6" s="244" t="s">
        <v>3403</v>
      </c>
      <c r="DZ6" s="244" t="s">
        <v>3403</v>
      </c>
      <c r="EA6" s="244" t="s">
        <v>3403</v>
      </c>
      <c r="EB6" s="244">
        <v>727</v>
      </c>
      <c r="EC6" s="244">
        <v>9744</v>
      </c>
      <c r="ED6" s="244" t="s">
        <v>3403</v>
      </c>
      <c r="EE6" s="244">
        <v>9744</v>
      </c>
      <c r="EF6" s="10">
        <v>5611</v>
      </c>
      <c r="EG6" s="10" t="s">
        <v>3403</v>
      </c>
      <c r="EH6" s="10">
        <v>5611</v>
      </c>
      <c r="EI6" s="10" t="s">
        <v>3403</v>
      </c>
      <c r="EJ6" s="10" t="s">
        <v>3403</v>
      </c>
      <c r="EK6" s="10" t="s">
        <v>3403</v>
      </c>
      <c r="EL6" s="10">
        <v>15355</v>
      </c>
      <c r="EM6" s="10" t="s">
        <v>5026</v>
      </c>
      <c r="EN6" s="10" t="s">
        <v>5026</v>
      </c>
      <c r="EO6" s="10" t="s">
        <v>5026</v>
      </c>
      <c r="EP6" s="10" t="s">
        <v>5026</v>
      </c>
      <c r="EQ6" s="258">
        <v>883</v>
      </c>
      <c r="ER6" s="258">
        <v>16124</v>
      </c>
      <c r="ES6" s="10">
        <v>56439</v>
      </c>
      <c r="ET6" s="10" t="s">
        <v>5026</v>
      </c>
      <c r="EU6" s="10" t="s">
        <v>5026</v>
      </c>
      <c r="EV6" s="244">
        <v>19</v>
      </c>
      <c r="EW6" s="244">
        <v>188</v>
      </c>
      <c r="EX6" s="203" t="s">
        <v>1472</v>
      </c>
      <c r="EY6" s="244">
        <v>12</v>
      </c>
      <c r="EZ6" s="244">
        <v>70</v>
      </c>
      <c r="FA6" s="258">
        <v>94609</v>
      </c>
      <c r="FB6" s="10" t="s">
        <v>3403</v>
      </c>
      <c r="FC6" s="10" t="s">
        <v>3403</v>
      </c>
      <c r="FD6" s="203" t="s">
        <v>1530</v>
      </c>
      <c r="FE6" s="203" t="s">
        <v>1530</v>
      </c>
      <c r="FF6" s="203" t="s">
        <v>1530</v>
      </c>
      <c r="FG6" s="203" t="s">
        <v>1530</v>
      </c>
      <c r="FH6" s="203" t="s">
        <v>1530</v>
      </c>
      <c r="FI6" s="203" t="s">
        <v>1530</v>
      </c>
      <c r="FJ6" s="203" t="s">
        <v>1530</v>
      </c>
      <c r="FK6" s="203" t="s">
        <v>1530</v>
      </c>
      <c r="FL6" s="203" t="s">
        <v>1530</v>
      </c>
      <c r="FM6" s="203" t="s">
        <v>1530</v>
      </c>
      <c r="FN6" s="203" t="s">
        <v>1530</v>
      </c>
      <c r="FO6" s="203" t="s">
        <v>1530</v>
      </c>
      <c r="FP6" s="203" t="s">
        <v>1530</v>
      </c>
      <c r="FQ6" s="203" t="s">
        <v>1530</v>
      </c>
      <c r="FR6" s="203" t="s">
        <v>1530</v>
      </c>
      <c r="FS6" s="203" t="s">
        <v>1530</v>
      </c>
      <c r="FT6" s="203" t="s">
        <v>1530</v>
      </c>
      <c r="FU6" s="203" t="s">
        <v>1530</v>
      </c>
      <c r="FV6" s="203" t="s">
        <v>1530</v>
      </c>
      <c r="FW6" s="203" t="s">
        <v>1530</v>
      </c>
      <c r="FX6" s="203" t="s">
        <v>1530</v>
      </c>
      <c r="FY6" s="203" t="s">
        <v>1530</v>
      </c>
      <c r="FZ6" s="203" t="s">
        <v>1530</v>
      </c>
      <c r="GA6" s="203" t="s">
        <v>1530</v>
      </c>
      <c r="GB6" s="203" t="s">
        <v>1530</v>
      </c>
      <c r="GC6" s="203" t="s">
        <v>1931</v>
      </c>
      <c r="GD6" s="203" t="s">
        <v>424</v>
      </c>
      <c r="GE6" s="203" t="s">
        <v>416</v>
      </c>
      <c r="GF6" s="203" t="s">
        <v>493</v>
      </c>
      <c r="GG6" s="203" t="s">
        <v>499</v>
      </c>
      <c r="GH6" s="203" t="s">
        <v>4527</v>
      </c>
      <c r="GI6" s="203" t="s">
        <v>505</v>
      </c>
      <c r="GJ6" s="203" t="s">
        <v>2303</v>
      </c>
      <c r="GK6" s="258">
        <v>112701</v>
      </c>
      <c r="GL6" s="203">
        <v>3</v>
      </c>
      <c r="GM6" s="203" t="s">
        <v>2135</v>
      </c>
      <c r="GN6" s="203" t="s">
        <v>512</v>
      </c>
      <c r="GO6" s="203">
        <v>719</v>
      </c>
      <c r="GP6" s="203">
        <v>30</v>
      </c>
      <c r="GQ6" s="203">
        <v>1777</v>
      </c>
      <c r="GR6" s="203">
        <v>16784</v>
      </c>
      <c r="GS6" s="203" t="s">
        <v>3403</v>
      </c>
      <c r="GT6" s="203" t="s">
        <v>3403</v>
      </c>
      <c r="GU6" s="203" t="s">
        <v>3403</v>
      </c>
      <c r="GV6" s="203" t="s">
        <v>3403</v>
      </c>
      <c r="GW6" s="283">
        <v>0.36542000000000002</v>
      </c>
      <c r="GX6" s="283">
        <v>0.63458000000000003</v>
      </c>
      <c r="GY6" s="245">
        <v>21.12105</v>
      </c>
      <c r="GZ6" s="245">
        <v>19.687719999999999</v>
      </c>
      <c r="HA6" s="245">
        <v>22.045249999999999</v>
      </c>
      <c r="HB6" s="284">
        <v>2.9733000000000001</v>
      </c>
      <c r="HC6" s="284">
        <v>2.3596400000000002</v>
      </c>
      <c r="HD6" s="284">
        <v>0.17157</v>
      </c>
      <c r="HE6" s="284">
        <v>20.006060000000002</v>
      </c>
      <c r="HF6" s="284">
        <v>15.87702</v>
      </c>
      <c r="HG6" s="284">
        <v>1.15439</v>
      </c>
      <c r="HH6" s="284">
        <v>4.2859699999999998</v>
      </c>
      <c r="HI6" s="284">
        <v>3.4013900000000001</v>
      </c>
      <c r="HJ6" s="284">
        <v>0.24731</v>
      </c>
      <c r="HK6" s="284">
        <v>20.418310000000002</v>
      </c>
      <c r="HL6" s="284">
        <v>16.204190000000001</v>
      </c>
      <c r="HM6" s="284">
        <v>1.1781699999999999</v>
      </c>
      <c r="HN6" s="284">
        <v>75.049760000000006</v>
      </c>
      <c r="HO6" s="284">
        <v>59.560270000000003</v>
      </c>
      <c r="HP6" s="284">
        <v>4.3305100000000003</v>
      </c>
      <c r="HQ6" s="284">
        <v>13.12576</v>
      </c>
      <c r="HR6" s="284">
        <v>10.416740000000001</v>
      </c>
      <c r="HS6" s="284">
        <v>0.75738000000000005</v>
      </c>
      <c r="HT6" s="284">
        <v>3.4390000000000001</v>
      </c>
      <c r="HU6" s="284">
        <v>2.3857400000000002</v>
      </c>
      <c r="HV6" s="284">
        <v>0.32984999999999998</v>
      </c>
      <c r="HW6" s="284">
        <v>3.2637800000000001</v>
      </c>
      <c r="HX6" s="284">
        <v>0.50078999999999996</v>
      </c>
      <c r="HY6" s="284">
        <v>0.77902000000000005</v>
      </c>
      <c r="HZ6" s="284">
        <v>0.5111</v>
      </c>
      <c r="IA6" s="284">
        <v>0.13625000000000001</v>
      </c>
      <c r="IB6" s="284">
        <v>1.7000000000000001E-4</v>
      </c>
      <c r="IC6" s="284">
        <v>1.67E-3</v>
      </c>
      <c r="ID6" s="284">
        <v>0.83947000000000005</v>
      </c>
      <c r="IE6" s="284">
        <v>8.6459999999999995E-2</v>
      </c>
      <c r="IF6" s="284">
        <v>4.9790000000000001E-2</v>
      </c>
      <c r="IG6" s="284">
        <v>3319</v>
      </c>
      <c r="IH6" s="284">
        <v>56439</v>
      </c>
      <c r="II6" s="284">
        <v>56439</v>
      </c>
      <c r="IJ6" s="284">
        <v>15816</v>
      </c>
      <c r="IK6" s="284">
        <v>268875</v>
      </c>
      <c r="IL6" s="284">
        <v>268875</v>
      </c>
      <c r="IM6" s="284">
        <v>387579</v>
      </c>
      <c r="IN6" s="284">
        <v>387579</v>
      </c>
      <c r="IO6" s="284">
        <v>2.2729200000000001</v>
      </c>
      <c r="IP6" s="284">
        <v>22798</v>
      </c>
      <c r="IQ6" s="284">
        <v>10.960940000000001</v>
      </c>
      <c r="IR6" s="284">
        <v>1.10121</v>
      </c>
      <c r="IS6" s="284">
        <v>9.6086100000000005</v>
      </c>
      <c r="IT6" s="284">
        <v>0</v>
      </c>
      <c r="IU6" s="284">
        <v>0</v>
      </c>
      <c r="IV6" s="284">
        <v>10.709820000000001</v>
      </c>
      <c r="IW6" s="284">
        <v>8.1148199999999999</v>
      </c>
      <c r="IX6" s="284">
        <v>1.5130300000000001</v>
      </c>
      <c r="IY6" s="284">
        <v>0</v>
      </c>
      <c r="IZ6" s="284">
        <v>1.1100000000000001E-3</v>
      </c>
      <c r="JA6" s="284">
        <v>0.25035000000000002</v>
      </c>
      <c r="JB6" s="284">
        <v>5.9999999999999995E-4</v>
      </c>
      <c r="JC6" s="284">
        <v>1.736E-2</v>
      </c>
      <c r="JD6" s="284">
        <v>0.29513</v>
      </c>
      <c r="JE6" s="284">
        <v>2.1700599999999999</v>
      </c>
      <c r="JF6" s="284">
        <v>1.0942099999999999</v>
      </c>
      <c r="JG6" s="284">
        <v>0.14197000000000001</v>
      </c>
      <c r="JH6" s="284">
        <v>489</v>
      </c>
      <c r="JI6" s="284">
        <v>1.1805099999999999</v>
      </c>
      <c r="JJ6" s="284">
        <v>1.5203599999999999</v>
      </c>
      <c r="JK6" s="284">
        <v>120</v>
      </c>
      <c r="JL6" s="284">
        <v>106</v>
      </c>
      <c r="JM6" s="284">
        <v>10.22519</v>
      </c>
      <c r="JN6" s="284">
        <v>0.59001000000000003</v>
      </c>
      <c r="JO6" s="284">
        <v>0.53024000000000004</v>
      </c>
      <c r="JP6" s="284">
        <v>0.15084</v>
      </c>
      <c r="JQ6" s="284">
        <v>8.8699999999999994E-3</v>
      </c>
      <c r="JR6" s="284">
        <v>0.27777000000000002</v>
      </c>
      <c r="JS6" s="284">
        <v>0</v>
      </c>
      <c r="JT6" s="284">
        <v>3</v>
      </c>
      <c r="JU6" s="284">
        <v>1.4414800000000001</v>
      </c>
      <c r="JV6" s="284">
        <v>7453</v>
      </c>
      <c r="JW6" s="284">
        <v>22.689869999999999</v>
      </c>
      <c r="JX6" s="284">
        <v>5170</v>
      </c>
      <c r="JY6" s="284">
        <v>4.7627800000000002</v>
      </c>
      <c r="JZ6" s="284">
        <v>32.707090000000001</v>
      </c>
      <c r="KA6" s="284">
        <v>0.20991000000000001</v>
      </c>
      <c r="KB6" s="284">
        <v>1085</v>
      </c>
      <c r="KC6" s="284">
        <v>0.43996000000000002</v>
      </c>
      <c r="KD6" s="284">
        <v>0.24731</v>
      </c>
      <c r="KE6" s="284">
        <v>0.63419999999999999</v>
      </c>
      <c r="KF6" s="284">
        <v>10.51455</v>
      </c>
      <c r="KG6" s="284">
        <v>6.7285700000000004</v>
      </c>
      <c r="KH6" s="284">
        <v>4.2859699999999998</v>
      </c>
      <c r="KI6" s="284">
        <v>45.576920000000001</v>
      </c>
      <c r="KJ6" s="284">
        <v>53796</v>
      </c>
      <c r="KK6" s="284">
        <v>36902</v>
      </c>
      <c r="KL6" s="284">
        <v>4.3860000000000003E-2</v>
      </c>
      <c r="KM6" s="284">
        <v>0.30120999999999998</v>
      </c>
      <c r="KN6" s="284">
        <v>6.3229999999999995E-2</v>
      </c>
      <c r="KO6" s="284">
        <v>2.5799999999999998E-3</v>
      </c>
      <c r="KP6" s="284">
        <v>1.772E-2</v>
      </c>
      <c r="KQ6" s="284">
        <v>3.7200000000000002E-3</v>
      </c>
      <c r="KR6" s="284">
        <v>1</v>
      </c>
      <c r="KS6" s="284">
        <v>5.8823500000000001E-2</v>
      </c>
      <c r="KT6" s="284">
        <v>0.94117649999999997</v>
      </c>
      <c r="KU6" s="284">
        <v>0.31403490000000001</v>
      </c>
      <c r="KV6" s="284">
        <v>0.68596509999999999</v>
      </c>
      <c r="KW6" s="284">
        <v>5.77019E-2</v>
      </c>
      <c r="KX6" s="284">
        <v>1.7355000000000001E-3</v>
      </c>
      <c r="KY6" s="284">
        <v>0.24922140000000001</v>
      </c>
      <c r="KZ6" s="284">
        <v>4.1097E-3</v>
      </c>
      <c r="LA6" s="284">
        <v>0.1486876</v>
      </c>
      <c r="LB6" s="284">
        <v>5.1856600000000003E-2</v>
      </c>
      <c r="LC6" s="284">
        <v>0.54438909999999996</v>
      </c>
      <c r="LD6" s="284">
        <v>0.7936105</v>
      </c>
      <c r="LE6" s="284">
        <v>0</v>
      </c>
      <c r="LF6" s="284">
        <v>0.89717789999999997</v>
      </c>
      <c r="LG6" s="284">
        <v>0</v>
      </c>
      <c r="LH6" s="284">
        <v>0.1028221</v>
      </c>
      <c r="LI6" s="284">
        <v>16894</v>
      </c>
      <c r="LJ6" s="284">
        <v>4.6678100000000002</v>
      </c>
      <c r="LK6" s="284">
        <v>112701</v>
      </c>
      <c r="LL6" s="284">
        <v>112701</v>
      </c>
      <c r="LM6" s="284">
        <v>6629</v>
      </c>
      <c r="LN6" s="284">
        <v>0.89869920000000003</v>
      </c>
      <c r="LO6" s="284">
        <v>3.0077400000000001E-2</v>
      </c>
      <c r="LP6" s="284">
        <v>7.1223400000000006E-2</v>
      </c>
      <c r="LQ6" s="284">
        <v>0.61780999999999997</v>
      </c>
      <c r="LR6" s="284">
        <v>1.34951</v>
      </c>
      <c r="LS6" s="284">
        <v>0.42379</v>
      </c>
      <c r="LT6" s="284">
        <v>193</v>
      </c>
      <c r="LU6" s="284">
        <v>6.4856999999999996</v>
      </c>
      <c r="LV6" s="284">
        <v>81</v>
      </c>
      <c r="LW6" s="284">
        <v>5.8286899999999999</v>
      </c>
      <c r="LX6" s="284">
        <v>0.33633000000000002</v>
      </c>
      <c r="LY6" s="284">
        <v>0.32111000000000001</v>
      </c>
      <c r="LZ6" s="285">
        <v>3.5925400000000003E-2</v>
      </c>
      <c r="MA6" s="285">
        <v>7.3309999999999998E-4</v>
      </c>
      <c r="MB6" s="285">
        <v>0.18002580000000001</v>
      </c>
      <c r="MC6" s="285">
        <v>0</v>
      </c>
      <c r="MD6" s="285">
        <v>0.16546449999999999</v>
      </c>
      <c r="ME6" s="285">
        <v>3.9879999999999999E-4</v>
      </c>
      <c r="MF6" s="285">
        <v>0.7231938</v>
      </c>
      <c r="MG6" s="285">
        <v>4.0564200000000002E-2</v>
      </c>
      <c r="MH6" s="285">
        <v>0.22652410000000001</v>
      </c>
      <c r="MI6" s="285"/>
    </row>
    <row r="7" spans="1:347" x14ac:dyDescent="0.2">
      <c r="A7" s="6" t="s">
        <v>1934</v>
      </c>
      <c r="B7" s="6" t="s">
        <v>2807</v>
      </c>
      <c r="C7" s="203" t="s">
        <v>1934</v>
      </c>
      <c r="D7" s="203" t="s">
        <v>1935</v>
      </c>
      <c r="E7" s="203" t="s">
        <v>1936</v>
      </c>
      <c r="F7" s="203" t="s">
        <v>2144</v>
      </c>
      <c r="G7" s="203" t="s">
        <v>2210</v>
      </c>
      <c r="H7" s="203" t="s">
        <v>2334</v>
      </c>
      <c r="I7" s="203" t="s">
        <v>3434</v>
      </c>
      <c r="J7" s="203" t="s">
        <v>3435</v>
      </c>
      <c r="K7" s="203" t="s">
        <v>2210</v>
      </c>
      <c r="L7" s="203" t="s">
        <v>2334</v>
      </c>
      <c r="M7" s="203" t="s">
        <v>3434</v>
      </c>
      <c r="N7" s="203" t="s">
        <v>3435</v>
      </c>
      <c r="O7" s="203" t="s">
        <v>2389</v>
      </c>
      <c r="P7" s="203" t="s">
        <v>2460</v>
      </c>
      <c r="Q7" s="203" t="s">
        <v>3403</v>
      </c>
      <c r="R7" s="203" t="s">
        <v>2612</v>
      </c>
      <c r="S7" s="203" t="s">
        <v>4572</v>
      </c>
      <c r="T7" s="203" t="s">
        <v>4573</v>
      </c>
      <c r="U7" s="203" t="s">
        <v>4574</v>
      </c>
      <c r="V7" s="203" t="s">
        <v>3403</v>
      </c>
      <c r="W7" s="203" t="s">
        <v>4575</v>
      </c>
      <c r="X7" s="203">
        <v>1</v>
      </c>
      <c r="Y7" s="203">
        <v>12</v>
      </c>
      <c r="Z7" s="203">
        <v>0</v>
      </c>
      <c r="AA7" s="203">
        <v>0</v>
      </c>
      <c r="AB7" s="10">
        <v>32188</v>
      </c>
      <c r="AC7" s="203">
        <v>13</v>
      </c>
      <c r="AD7" s="203">
        <v>0</v>
      </c>
      <c r="AE7" s="203">
        <v>13</v>
      </c>
      <c r="AF7" s="203">
        <v>50</v>
      </c>
      <c r="AG7" s="203">
        <v>63</v>
      </c>
      <c r="AH7" s="286">
        <v>0.20634920000000001</v>
      </c>
      <c r="AI7" s="246">
        <v>134972</v>
      </c>
      <c r="AJ7" s="246" t="s">
        <v>4576</v>
      </c>
      <c r="AK7" s="274" t="s">
        <v>3437</v>
      </c>
      <c r="AL7" s="276">
        <v>38916</v>
      </c>
      <c r="AM7" s="276">
        <v>12.03</v>
      </c>
      <c r="AN7" s="276">
        <v>13.73</v>
      </c>
      <c r="AO7" s="276">
        <v>17.14</v>
      </c>
      <c r="AP7" s="246">
        <v>0</v>
      </c>
      <c r="AQ7" s="246">
        <v>4414366</v>
      </c>
      <c r="AR7" s="246">
        <v>4414366</v>
      </c>
      <c r="AS7" s="246">
        <v>216793</v>
      </c>
      <c r="AT7" s="246">
        <v>0</v>
      </c>
      <c r="AU7" s="246">
        <v>216793</v>
      </c>
      <c r="AV7" s="246">
        <v>20000</v>
      </c>
      <c r="AW7" s="246">
        <v>37071</v>
      </c>
      <c r="AX7" s="246">
        <v>57071</v>
      </c>
      <c r="AY7" s="246">
        <v>232947</v>
      </c>
      <c r="AZ7" s="246">
        <v>4921177</v>
      </c>
      <c r="BA7" s="246">
        <v>2481195</v>
      </c>
      <c r="BB7" s="246">
        <v>1188531</v>
      </c>
      <c r="BC7" s="246">
        <v>3669726</v>
      </c>
      <c r="BD7" s="246">
        <v>599656</v>
      </c>
      <c r="BE7" s="246">
        <v>56385</v>
      </c>
      <c r="BF7" s="246">
        <v>0</v>
      </c>
      <c r="BG7" s="246">
        <v>656041</v>
      </c>
      <c r="BH7" s="246">
        <v>595437</v>
      </c>
      <c r="BI7" s="246">
        <v>4921204</v>
      </c>
      <c r="BJ7" s="246">
        <v>0</v>
      </c>
      <c r="BK7" s="283">
        <v>0</v>
      </c>
      <c r="BL7" s="246">
        <v>0</v>
      </c>
      <c r="BM7" s="246">
        <v>0</v>
      </c>
      <c r="BN7" s="246">
        <v>0</v>
      </c>
      <c r="BO7" s="246">
        <v>0</v>
      </c>
      <c r="BP7" s="246">
        <v>0</v>
      </c>
      <c r="BQ7" s="246">
        <v>0</v>
      </c>
      <c r="BR7" s="10">
        <v>176092</v>
      </c>
      <c r="BS7" s="10">
        <v>157043</v>
      </c>
      <c r="BT7" s="10">
        <v>333135</v>
      </c>
      <c r="BU7" s="10">
        <v>130710</v>
      </c>
      <c r="BV7" s="10">
        <v>56520</v>
      </c>
      <c r="BW7" s="10">
        <v>187230</v>
      </c>
      <c r="BX7" s="10">
        <v>20432</v>
      </c>
      <c r="BY7" s="10">
        <v>6689</v>
      </c>
      <c r="BZ7" s="10">
        <v>27121</v>
      </c>
      <c r="CA7" s="10">
        <v>547486</v>
      </c>
      <c r="CB7" s="10" t="s">
        <v>3403</v>
      </c>
      <c r="CC7" s="10">
        <v>547486</v>
      </c>
      <c r="CD7" s="10">
        <v>2362</v>
      </c>
      <c r="CE7" s="258">
        <v>43504</v>
      </c>
      <c r="CF7" s="244">
        <v>6</v>
      </c>
      <c r="CG7" s="244">
        <v>67</v>
      </c>
      <c r="CH7" s="244">
        <v>73</v>
      </c>
      <c r="CI7" s="258">
        <v>48076</v>
      </c>
      <c r="CJ7" s="258">
        <v>13880</v>
      </c>
      <c r="CK7" s="258">
        <v>19445</v>
      </c>
      <c r="CL7" s="258">
        <v>796</v>
      </c>
      <c r="CM7" s="203">
        <v>49</v>
      </c>
      <c r="CN7" s="203">
        <v>148</v>
      </c>
      <c r="CO7" s="244">
        <v>700</v>
      </c>
      <c r="CP7" s="10">
        <v>417195</v>
      </c>
      <c r="CQ7" s="10">
        <v>198183</v>
      </c>
      <c r="CR7" s="10">
        <v>615378</v>
      </c>
      <c r="CS7" s="10">
        <v>37106</v>
      </c>
      <c r="CT7" s="10">
        <v>11292</v>
      </c>
      <c r="CU7" s="10">
        <v>48398</v>
      </c>
      <c r="CV7" s="10">
        <v>403711</v>
      </c>
      <c r="CW7" s="10">
        <v>86198</v>
      </c>
      <c r="CX7" s="10">
        <v>489909</v>
      </c>
      <c r="CY7" s="10">
        <v>1153685</v>
      </c>
      <c r="CZ7" s="10">
        <v>0</v>
      </c>
      <c r="DA7" s="10" t="s">
        <v>3403</v>
      </c>
      <c r="DB7" s="10">
        <v>1153685</v>
      </c>
      <c r="DC7" s="10">
        <v>187583</v>
      </c>
      <c r="DD7" s="10">
        <v>25486</v>
      </c>
      <c r="DE7" s="10">
        <v>213069</v>
      </c>
      <c r="DF7" s="10">
        <v>175989</v>
      </c>
      <c r="DG7" s="10">
        <v>44025</v>
      </c>
      <c r="DH7" s="10">
        <v>5511</v>
      </c>
      <c r="DI7" s="10">
        <v>75022</v>
      </c>
      <c r="DJ7" s="258" t="s">
        <v>3403</v>
      </c>
      <c r="DK7" s="258">
        <v>363572</v>
      </c>
      <c r="DL7" s="10">
        <v>333673</v>
      </c>
      <c r="DM7" s="10">
        <v>1232507</v>
      </c>
      <c r="DN7" s="10" t="s">
        <v>3403</v>
      </c>
      <c r="DO7" s="10">
        <v>27900</v>
      </c>
      <c r="DP7" s="10">
        <v>1594080</v>
      </c>
      <c r="DQ7" s="10">
        <v>1416</v>
      </c>
      <c r="DR7" s="10">
        <v>111617</v>
      </c>
      <c r="DS7" s="10">
        <v>21427</v>
      </c>
      <c r="DT7" s="10">
        <v>133044</v>
      </c>
      <c r="DU7" s="10">
        <v>1822870</v>
      </c>
      <c r="DV7" s="244">
        <v>321</v>
      </c>
      <c r="DW7" s="244">
        <v>24</v>
      </c>
      <c r="DX7" s="244">
        <v>1645</v>
      </c>
      <c r="DY7" s="244">
        <v>2444</v>
      </c>
      <c r="DZ7" s="244">
        <v>18</v>
      </c>
      <c r="EA7" s="244" t="s">
        <v>3403</v>
      </c>
      <c r="EB7" s="244">
        <v>4452</v>
      </c>
      <c r="EC7" s="244">
        <v>6099</v>
      </c>
      <c r="ED7" s="244">
        <v>2458</v>
      </c>
      <c r="EE7" s="244">
        <v>8557</v>
      </c>
      <c r="EF7" s="10">
        <v>50870</v>
      </c>
      <c r="EG7" s="10" t="s">
        <v>3403</v>
      </c>
      <c r="EH7" s="10">
        <v>50870</v>
      </c>
      <c r="EI7" s="10">
        <v>101</v>
      </c>
      <c r="EJ7" s="10" t="s">
        <v>3403</v>
      </c>
      <c r="EK7" s="10">
        <v>101</v>
      </c>
      <c r="EL7" s="10">
        <v>59528</v>
      </c>
      <c r="EM7" s="10" t="s">
        <v>5026</v>
      </c>
      <c r="EN7" s="10" t="s">
        <v>5026</v>
      </c>
      <c r="EO7" s="10" t="s">
        <v>5026</v>
      </c>
      <c r="EP7" s="10" t="s">
        <v>5026</v>
      </c>
      <c r="EQ7" s="258">
        <v>1199</v>
      </c>
      <c r="ER7" s="258">
        <v>35360</v>
      </c>
      <c r="ES7" s="10">
        <v>116540</v>
      </c>
      <c r="ET7" s="10" t="s">
        <v>5026</v>
      </c>
      <c r="EU7" s="10" t="s">
        <v>5026</v>
      </c>
      <c r="EV7" s="244">
        <v>4825</v>
      </c>
      <c r="EW7" s="244">
        <v>5047</v>
      </c>
      <c r="EX7" s="203" t="s">
        <v>3436</v>
      </c>
      <c r="EY7" s="244">
        <v>82</v>
      </c>
      <c r="EZ7" s="244">
        <v>162</v>
      </c>
      <c r="FA7" s="258">
        <v>141311</v>
      </c>
      <c r="FB7" s="10">
        <v>223371</v>
      </c>
      <c r="FC7" s="10">
        <v>8767</v>
      </c>
      <c r="FD7" s="203" t="s">
        <v>1530</v>
      </c>
      <c r="FE7" s="203" t="s">
        <v>1530</v>
      </c>
      <c r="FF7" s="203" t="s">
        <v>1530</v>
      </c>
      <c r="FG7" s="203" t="s">
        <v>1530</v>
      </c>
      <c r="FH7" s="203" t="s">
        <v>1530</v>
      </c>
      <c r="FI7" s="203" t="s">
        <v>1530</v>
      </c>
      <c r="FJ7" s="203" t="s">
        <v>1530</v>
      </c>
      <c r="FK7" s="203" t="s">
        <v>1530</v>
      </c>
      <c r="FL7" s="203" t="s">
        <v>1530</v>
      </c>
      <c r="FM7" s="203" t="s">
        <v>1530</v>
      </c>
      <c r="FN7" s="203" t="s">
        <v>1530</v>
      </c>
      <c r="FO7" s="203" t="s">
        <v>1530</v>
      </c>
      <c r="FP7" s="203" t="s">
        <v>1530</v>
      </c>
      <c r="FQ7" s="203" t="s">
        <v>1530</v>
      </c>
      <c r="FR7" s="203" t="s">
        <v>1530</v>
      </c>
      <c r="FS7" s="203" t="s">
        <v>1530</v>
      </c>
      <c r="FT7" s="203" t="s">
        <v>1530</v>
      </c>
      <c r="FU7" s="203" t="s">
        <v>1530</v>
      </c>
      <c r="FV7" s="203" t="s">
        <v>1530</v>
      </c>
      <c r="FW7" s="203" t="s">
        <v>1530</v>
      </c>
      <c r="FX7" s="203" t="s">
        <v>1530</v>
      </c>
      <c r="FY7" s="203" t="s">
        <v>1530</v>
      </c>
      <c r="FZ7" s="203" t="s">
        <v>1530</v>
      </c>
      <c r="GA7" s="203" t="s">
        <v>1530</v>
      </c>
      <c r="GB7" s="203" t="s">
        <v>1530</v>
      </c>
      <c r="GC7" s="203" t="s">
        <v>1934</v>
      </c>
      <c r="GD7" s="203" t="s">
        <v>425</v>
      </c>
      <c r="GE7" s="203" t="s">
        <v>416</v>
      </c>
      <c r="GF7" s="203" t="s">
        <v>493</v>
      </c>
      <c r="GG7" s="203" t="s">
        <v>499</v>
      </c>
      <c r="GH7" s="203" t="s">
        <v>4527</v>
      </c>
      <c r="GI7" s="203" t="s">
        <v>505</v>
      </c>
      <c r="GJ7" s="203" t="s">
        <v>2303</v>
      </c>
      <c r="GK7" s="258">
        <v>245228</v>
      </c>
      <c r="GL7" s="203">
        <v>3</v>
      </c>
      <c r="GM7" s="203" t="s">
        <v>2135</v>
      </c>
      <c r="GN7" s="203" t="s">
        <v>503</v>
      </c>
      <c r="GO7" s="203">
        <v>5797</v>
      </c>
      <c r="GP7" s="203">
        <v>452</v>
      </c>
      <c r="GQ7" s="203">
        <v>16514</v>
      </c>
      <c r="GR7" s="203">
        <v>142487</v>
      </c>
      <c r="GS7" s="203">
        <v>612</v>
      </c>
      <c r="GT7" s="203">
        <v>9</v>
      </c>
      <c r="GU7" s="203">
        <v>103</v>
      </c>
      <c r="GV7" s="203">
        <v>16213</v>
      </c>
      <c r="GW7" s="283">
        <v>0.85455999999999999</v>
      </c>
      <c r="GX7" s="283">
        <v>0.14374999999999999</v>
      </c>
      <c r="GY7" s="245">
        <v>13.37107</v>
      </c>
      <c r="GZ7" s="245">
        <v>12.44069</v>
      </c>
      <c r="HA7" s="245">
        <v>24.802900000000001</v>
      </c>
      <c r="HB7" s="284">
        <v>3.08718</v>
      </c>
      <c r="HC7" s="284">
        <v>2.3020999999999998</v>
      </c>
      <c r="HD7" s="284">
        <v>0.41155000000000003</v>
      </c>
      <c r="HE7" s="284">
        <v>36.9893</v>
      </c>
      <c r="HF7" s="284">
        <v>27.582799999999999</v>
      </c>
      <c r="HG7" s="284">
        <v>4.9310099999999997</v>
      </c>
      <c r="HH7" s="284">
        <v>2.6997</v>
      </c>
      <c r="HI7" s="284">
        <v>2.0131600000000001</v>
      </c>
      <c r="HJ7" s="284">
        <v>0.35988999999999999</v>
      </c>
      <c r="HK7" s="284">
        <v>42.227600000000002</v>
      </c>
      <c r="HL7" s="284">
        <v>31.488980000000002</v>
      </c>
      <c r="HM7" s="284">
        <v>5.6293199999999999</v>
      </c>
      <c r="HN7" s="284">
        <v>82.670410000000004</v>
      </c>
      <c r="HO7" s="284">
        <v>61.647060000000003</v>
      </c>
      <c r="HP7" s="284">
        <v>11.020709999999999</v>
      </c>
      <c r="HQ7" s="284">
        <v>9.1419999999999995</v>
      </c>
      <c r="HR7" s="284">
        <v>6.8171600000000003</v>
      </c>
      <c r="HS7" s="284">
        <v>1.21871</v>
      </c>
      <c r="HT7" s="284">
        <v>6.5004</v>
      </c>
      <c r="HU7" s="284">
        <v>7.43337</v>
      </c>
      <c r="HV7" s="284">
        <v>36.266199999999998</v>
      </c>
      <c r="HW7" s="284">
        <v>37.934820000000002</v>
      </c>
      <c r="HX7" s="284">
        <v>0.47522999999999999</v>
      </c>
      <c r="HY7" s="284">
        <v>2.1951299999999998</v>
      </c>
      <c r="HZ7" s="284">
        <v>0.54252999999999996</v>
      </c>
      <c r="IA7" s="284">
        <v>0.24274999999999999</v>
      </c>
      <c r="IB7" s="284">
        <v>1.968E-2</v>
      </c>
      <c r="IC7" s="284">
        <v>2.0580000000000001E-2</v>
      </c>
      <c r="ID7" s="284">
        <v>0.57623999999999997</v>
      </c>
      <c r="IE7" s="284">
        <v>3.4889999999999997E-2</v>
      </c>
      <c r="IF7" s="284">
        <v>0.20744000000000001</v>
      </c>
      <c r="IG7" s="284">
        <v>1849</v>
      </c>
      <c r="IH7" s="284">
        <v>8964</v>
      </c>
      <c r="II7" s="284">
        <v>8964</v>
      </c>
      <c r="IJ7" s="284">
        <v>28934</v>
      </c>
      <c r="IK7" s="284">
        <v>140220</v>
      </c>
      <c r="IL7" s="284">
        <v>140220</v>
      </c>
      <c r="IM7" s="284">
        <v>122621</v>
      </c>
      <c r="IN7" s="284">
        <v>122621</v>
      </c>
      <c r="IO7" s="284">
        <v>2.3563499999999999</v>
      </c>
      <c r="IP7" s="284">
        <v>25302</v>
      </c>
      <c r="IQ7" s="284">
        <v>12.16484</v>
      </c>
      <c r="IR7" s="284">
        <v>0.88405</v>
      </c>
      <c r="IS7" s="284">
        <v>18.001069999999999</v>
      </c>
      <c r="IT7" s="284">
        <v>0.23272999999999999</v>
      </c>
      <c r="IU7" s="284">
        <v>0.94991999999999999</v>
      </c>
      <c r="IV7" s="284">
        <v>20.06776</v>
      </c>
      <c r="IW7" s="284">
        <v>14.964549999999999</v>
      </c>
      <c r="IX7" s="284">
        <v>2.75868</v>
      </c>
      <c r="IY7" s="284">
        <v>0</v>
      </c>
      <c r="IZ7" s="284">
        <v>2.8500000000000001E-3</v>
      </c>
      <c r="JA7" s="284">
        <v>0.1774</v>
      </c>
      <c r="JB7" s="284">
        <v>2.9999999999999997E-4</v>
      </c>
      <c r="JC7" s="284">
        <v>9.7710000000000005E-2</v>
      </c>
      <c r="JD7" s="284">
        <v>0.47353000000000001</v>
      </c>
      <c r="JE7" s="284">
        <v>5.2614200000000002</v>
      </c>
      <c r="JF7" s="284">
        <v>2.2325599999999999</v>
      </c>
      <c r="JG7" s="284">
        <v>0.20388999999999999</v>
      </c>
      <c r="JH7" s="284">
        <v>326</v>
      </c>
      <c r="JI7" s="284">
        <v>0.54869000000000001</v>
      </c>
      <c r="JJ7" s="284">
        <v>2.4281000000000001</v>
      </c>
      <c r="JK7" s="284">
        <v>465</v>
      </c>
      <c r="JL7" s="284">
        <v>152</v>
      </c>
      <c r="JM7" s="284">
        <v>20.067869999999999</v>
      </c>
      <c r="JN7" s="284">
        <v>2.67523</v>
      </c>
      <c r="JO7" s="284">
        <v>2.4453</v>
      </c>
      <c r="JP7" s="284">
        <v>0.25690000000000002</v>
      </c>
      <c r="JQ7" s="284">
        <v>5.3010000000000002E-2</v>
      </c>
      <c r="JR7" s="284">
        <v>0.37581999999999999</v>
      </c>
      <c r="JS7" s="284">
        <v>92</v>
      </c>
      <c r="JT7" s="284">
        <v>97</v>
      </c>
      <c r="JU7" s="284">
        <v>0.87448999999999999</v>
      </c>
      <c r="JV7" s="284">
        <v>30655</v>
      </c>
      <c r="JW7" s="284">
        <v>56.631970000000003</v>
      </c>
      <c r="JX7" s="284">
        <v>35055</v>
      </c>
      <c r="JY7" s="284">
        <v>3.6206</v>
      </c>
      <c r="JZ7" s="284">
        <v>49.524050000000003</v>
      </c>
      <c r="KA7" s="284">
        <v>6.3930000000000001E-2</v>
      </c>
      <c r="KB7" s="284">
        <v>2241</v>
      </c>
      <c r="KC7" s="284">
        <v>0.42438999999999999</v>
      </c>
      <c r="KD7" s="284">
        <v>0.35988999999999999</v>
      </c>
      <c r="KE7" s="284">
        <v>0.37112000000000001</v>
      </c>
      <c r="KF7" s="284">
        <v>13.12574</v>
      </c>
      <c r="KG7" s="284">
        <v>11.9816</v>
      </c>
      <c r="KH7" s="284">
        <v>2.6997</v>
      </c>
      <c r="KI7" s="284">
        <v>47.615380000000002</v>
      </c>
      <c r="KJ7" s="284">
        <v>58249</v>
      </c>
      <c r="KK7" s="284">
        <v>39384</v>
      </c>
      <c r="KL7" s="284">
        <v>3.952E-2</v>
      </c>
      <c r="KM7" s="284">
        <v>0.54059000000000001</v>
      </c>
      <c r="KN7" s="284">
        <v>3.456E-2</v>
      </c>
      <c r="KO7" s="284">
        <v>8.1600000000000006E-3</v>
      </c>
      <c r="KP7" s="284">
        <v>0.11155</v>
      </c>
      <c r="KQ7" s="284">
        <v>7.1300000000000001E-3</v>
      </c>
      <c r="KR7" s="284">
        <v>1</v>
      </c>
      <c r="KS7" s="284">
        <v>0.20634920000000001</v>
      </c>
      <c r="KT7" s="284">
        <v>0.79365079999999999</v>
      </c>
      <c r="KU7" s="284">
        <v>0.32387460000000001</v>
      </c>
      <c r="KV7" s="284">
        <v>0.67612539999999999</v>
      </c>
      <c r="KW7" s="284">
        <v>0.13330900000000001</v>
      </c>
      <c r="KX7" s="284">
        <v>1.14576E-2</v>
      </c>
      <c r="KY7" s="284">
        <v>0.24151220000000001</v>
      </c>
      <c r="KZ7" s="284">
        <v>0</v>
      </c>
      <c r="LA7" s="284">
        <v>0.1209942</v>
      </c>
      <c r="LB7" s="284">
        <v>0.1218515</v>
      </c>
      <c r="LC7" s="284">
        <v>0.50418450000000004</v>
      </c>
      <c r="LD7" s="284">
        <v>0.74569680000000005</v>
      </c>
      <c r="LE7" s="284">
        <v>1.1597E-2</v>
      </c>
      <c r="LF7" s="284">
        <v>0.89701430000000004</v>
      </c>
      <c r="LG7" s="284">
        <v>4.7335599999999999E-2</v>
      </c>
      <c r="LH7" s="284">
        <v>4.4053099999999998E-2</v>
      </c>
      <c r="LI7" s="284">
        <v>18865</v>
      </c>
      <c r="LJ7" s="284">
        <v>13.70126</v>
      </c>
      <c r="LK7" s="284">
        <v>18863</v>
      </c>
      <c r="LL7" s="284">
        <v>18863</v>
      </c>
      <c r="LM7" s="284">
        <v>3892</v>
      </c>
      <c r="LN7" s="284">
        <v>0.91405259999999999</v>
      </c>
      <c r="LO7" s="284">
        <v>8.5947399999999993E-2</v>
      </c>
      <c r="LP7" s="284">
        <v>0</v>
      </c>
      <c r="LQ7" s="284">
        <v>0.64246000000000003</v>
      </c>
      <c r="LR7" s="284">
        <v>1.3412200000000001</v>
      </c>
      <c r="LS7" s="284">
        <v>0.43439</v>
      </c>
      <c r="LT7" s="284">
        <v>28</v>
      </c>
      <c r="LU7" s="284">
        <v>2.6583199999999998</v>
      </c>
      <c r="LV7" s="284">
        <v>0</v>
      </c>
      <c r="LW7" s="284">
        <v>2.4298500000000001</v>
      </c>
      <c r="LX7" s="284">
        <v>0.32391999999999999</v>
      </c>
      <c r="LY7" s="284">
        <v>0.32391999999999999</v>
      </c>
      <c r="LZ7" s="285">
        <v>2.9919999999999999E-2</v>
      </c>
      <c r="MA7" s="285">
        <v>1.0346999999999999E-3</v>
      </c>
      <c r="MB7" s="285">
        <v>8.6073300000000005E-2</v>
      </c>
      <c r="MC7" s="285">
        <v>0</v>
      </c>
      <c r="MD7" s="285">
        <v>6.4307000000000003E-2</v>
      </c>
      <c r="ME7" s="285">
        <v>1.0789999999999999E-4</v>
      </c>
      <c r="MF7" s="285">
        <v>0.80928599999999995</v>
      </c>
      <c r="MG7" s="285">
        <v>9.1582499999999997E-2</v>
      </c>
      <c r="MH7" s="285">
        <v>0.33769130000000003</v>
      </c>
      <c r="MI7" s="285"/>
    </row>
    <row r="8" spans="1:347" x14ac:dyDescent="0.2">
      <c r="A8" s="6" t="s">
        <v>1937</v>
      </c>
      <c r="B8" s="6" t="s">
        <v>2808</v>
      </c>
      <c r="C8" s="203" t="s">
        <v>1937</v>
      </c>
      <c r="D8" s="203" t="s">
        <v>1938</v>
      </c>
      <c r="E8" s="203" t="s">
        <v>1939</v>
      </c>
      <c r="F8" s="203" t="s">
        <v>2145</v>
      </c>
      <c r="G8" s="203" t="s">
        <v>2211</v>
      </c>
      <c r="H8" s="203" t="s">
        <v>2335</v>
      </c>
      <c r="I8" s="203" t="s">
        <v>3438</v>
      </c>
      <c r="J8" s="203" t="s">
        <v>3439</v>
      </c>
      <c r="K8" s="203" t="s">
        <v>2211</v>
      </c>
      <c r="L8" s="203" t="s">
        <v>2335</v>
      </c>
      <c r="M8" s="203" t="s">
        <v>3438</v>
      </c>
      <c r="N8" s="203" t="s">
        <v>3403</v>
      </c>
      <c r="O8" s="203" t="s">
        <v>2390</v>
      </c>
      <c r="P8" s="203" t="s">
        <v>4581</v>
      </c>
      <c r="Q8" s="203" t="s">
        <v>2537</v>
      </c>
      <c r="R8" s="203" t="s">
        <v>2613</v>
      </c>
      <c r="S8" s="203" t="s">
        <v>2390</v>
      </c>
      <c r="T8" s="203" t="s">
        <v>2694</v>
      </c>
      <c r="U8" s="203" t="s">
        <v>4582</v>
      </c>
      <c r="V8" s="203" t="s">
        <v>2537</v>
      </c>
      <c r="W8" s="203" t="s">
        <v>2613</v>
      </c>
      <c r="X8" s="203">
        <v>1</v>
      </c>
      <c r="Y8" s="203">
        <v>2</v>
      </c>
      <c r="Z8" s="203">
        <v>0</v>
      </c>
      <c r="AA8" s="203">
        <v>1</v>
      </c>
      <c r="AB8" s="10">
        <v>7332</v>
      </c>
      <c r="AC8" s="203">
        <v>2</v>
      </c>
      <c r="AD8" s="203">
        <v>0</v>
      </c>
      <c r="AE8" s="203">
        <v>2</v>
      </c>
      <c r="AF8" s="203">
        <v>18.899999999999999</v>
      </c>
      <c r="AG8" s="203">
        <v>20.9</v>
      </c>
      <c r="AH8" s="286">
        <v>9.5693799999999996E-2</v>
      </c>
      <c r="AI8" s="246">
        <v>63763</v>
      </c>
      <c r="AJ8" s="246" t="s">
        <v>3440</v>
      </c>
      <c r="AK8" s="274" t="s">
        <v>3441</v>
      </c>
      <c r="AL8" s="276">
        <v>34301</v>
      </c>
      <c r="AM8" s="276">
        <v>10.119999999999999</v>
      </c>
      <c r="AN8" s="276">
        <v>11.72</v>
      </c>
      <c r="AO8" s="276">
        <v>12.93</v>
      </c>
      <c r="AP8" s="246">
        <v>242977</v>
      </c>
      <c r="AQ8" s="246">
        <v>754830</v>
      </c>
      <c r="AR8" s="246">
        <v>997807</v>
      </c>
      <c r="AS8" s="246">
        <v>144414</v>
      </c>
      <c r="AT8" s="246">
        <v>0</v>
      </c>
      <c r="AU8" s="246">
        <v>144414</v>
      </c>
      <c r="AV8" s="246">
        <v>15416</v>
      </c>
      <c r="AW8" s="246">
        <v>15215</v>
      </c>
      <c r="AX8" s="246">
        <v>30631</v>
      </c>
      <c r="AY8" s="246">
        <v>45299</v>
      </c>
      <c r="AZ8" s="246">
        <v>1218151</v>
      </c>
      <c r="BA8" s="246">
        <v>654147</v>
      </c>
      <c r="BB8" s="246">
        <v>233719</v>
      </c>
      <c r="BC8" s="246">
        <v>887867</v>
      </c>
      <c r="BD8" s="246">
        <v>57830</v>
      </c>
      <c r="BE8" s="246">
        <v>0</v>
      </c>
      <c r="BF8" s="246">
        <v>3794</v>
      </c>
      <c r="BG8" s="246">
        <v>61624</v>
      </c>
      <c r="BH8" s="246">
        <v>237990</v>
      </c>
      <c r="BI8" s="246">
        <v>1187481</v>
      </c>
      <c r="BJ8" s="246">
        <v>38465</v>
      </c>
      <c r="BK8" s="283">
        <v>3.15765E-2</v>
      </c>
      <c r="BL8" s="246">
        <v>47500</v>
      </c>
      <c r="BM8" s="246">
        <v>0</v>
      </c>
      <c r="BN8" s="246">
        <v>0</v>
      </c>
      <c r="BO8" s="246">
        <v>0</v>
      </c>
      <c r="BP8" s="246">
        <v>47500</v>
      </c>
      <c r="BQ8" s="246">
        <v>41866</v>
      </c>
      <c r="BR8" s="10">
        <v>33135</v>
      </c>
      <c r="BS8" s="10">
        <v>34354</v>
      </c>
      <c r="BT8" s="10">
        <v>67489</v>
      </c>
      <c r="BU8" s="10">
        <v>24713</v>
      </c>
      <c r="BV8" s="10">
        <v>14298</v>
      </c>
      <c r="BW8" s="10">
        <v>39011</v>
      </c>
      <c r="BX8" s="10">
        <v>5016</v>
      </c>
      <c r="BY8" s="10">
        <v>1712</v>
      </c>
      <c r="BZ8" s="10">
        <v>6728</v>
      </c>
      <c r="CA8" s="10">
        <v>113228</v>
      </c>
      <c r="CB8" s="10" t="s">
        <v>3403</v>
      </c>
      <c r="CC8" s="10">
        <v>113228</v>
      </c>
      <c r="CD8" s="10">
        <v>1504</v>
      </c>
      <c r="CE8" s="258">
        <v>28215</v>
      </c>
      <c r="CF8" s="244">
        <v>0</v>
      </c>
      <c r="CG8" s="244">
        <v>67</v>
      </c>
      <c r="CH8" s="244">
        <v>67</v>
      </c>
      <c r="CI8" s="258">
        <v>4311</v>
      </c>
      <c r="CJ8" s="258">
        <v>1920</v>
      </c>
      <c r="CK8" s="258">
        <v>2693</v>
      </c>
      <c r="CL8" s="258">
        <v>563</v>
      </c>
      <c r="CM8" s="203">
        <v>0</v>
      </c>
      <c r="CN8" s="203">
        <v>55</v>
      </c>
      <c r="CO8" s="244">
        <v>132</v>
      </c>
      <c r="CP8" s="10">
        <v>71603</v>
      </c>
      <c r="CQ8" s="10">
        <v>23803</v>
      </c>
      <c r="CR8" s="10">
        <v>95406</v>
      </c>
      <c r="CS8" s="10">
        <v>11631</v>
      </c>
      <c r="CT8" s="10">
        <v>2690</v>
      </c>
      <c r="CU8" s="10">
        <v>14321</v>
      </c>
      <c r="CV8" s="10">
        <v>54033</v>
      </c>
      <c r="CW8" s="10">
        <v>13862</v>
      </c>
      <c r="CX8" s="10">
        <v>67895</v>
      </c>
      <c r="CY8" s="10">
        <v>177622</v>
      </c>
      <c r="CZ8" s="10">
        <v>182</v>
      </c>
      <c r="DA8" s="10" t="s">
        <v>3403</v>
      </c>
      <c r="DB8" s="10">
        <v>177804</v>
      </c>
      <c r="DC8" s="10">
        <v>7613</v>
      </c>
      <c r="DD8" s="10">
        <v>293</v>
      </c>
      <c r="DE8" s="10">
        <v>7906</v>
      </c>
      <c r="DF8" s="10">
        <v>2892</v>
      </c>
      <c r="DG8" s="10">
        <v>311</v>
      </c>
      <c r="DH8" s="10" t="s">
        <v>3403</v>
      </c>
      <c r="DI8" s="10">
        <v>604</v>
      </c>
      <c r="DJ8" s="258" t="s">
        <v>3403</v>
      </c>
      <c r="DK8" s="258">
        <v>10505</v>
      </c>
      <c r="DL8" s="10">
        <v>133036</v>
      </c>
      <c r="DM8" s="10">
        <v>55877</v>
      </c>
      <c r="DN8" s="10" t="s">
        <v>3403</v>
      </c>
      <c r="DO8" s="10" t="s">
        <v>3403</v>
      </c>
      <c r="DP8" s="10">
        <v>188913</v>
      </c>
      <c r="DQ8" s="10">
        <v>984</v>
      </c>
      <c r="DR8" s="10">
        <v>42832</v>
      </c>
      <c r="DS8" s="10">
        <v>16099</v>
      </c>
      <c r="DT8" s="10">
        <v>58931</v>
      </c>
      <c r="DU8" s="10">
        <v>116997</v>
      </c>
      <c r="DV8" s="244">
        <v>139</v>
      </c>
      <c r="DW8" s="244">
        <v>28</v>
      </c>
      <c r="DX8" s="244">
        <v>871</v>
      </c>
      <c r="DY8" s="244">
        <v>110</v>
      </c>
      <c r="DZ8" s="244">
        <v>51</v>
      </c>
      <c r="EA8" s="244">
        <v>24</v>
      </c>
      <c r="EB8" s="244">
        <v>1223</v>
      </c>
      <c r="EC8" s="244">
        <v>1984</v>
      </c>
      <c r="ED8" s="244">
        <v>873</v>
      </c>
      <c r="EE8" s="244">
        <v>2857</v>
      </c>
      <c r="EF8" s="10">
        <v>21594</v>
      </c>
      <c r="EG8" s="10">
        <v>5743</v>
      </c>
      <c r="EH8" s="10">
        <v>27337</v>
      </c>
      <c r="EI8" s="10">
        <v>1684</v>
      </c>
      <c r="EJ8" s="10">
        <v>2001</v>
      </c>
      <c r="EK8" s="10">
        <v>3685</v>
      </c>
      <c r="EL8" s="10">
        <v>33879</v>
      </c>
      <c r="EM8" s="10">
        <v>13</v>
      </c>
      <c r="EN8" s="10">
        <v>206</v>
      </c>
      <c r="EO8" s="10">
        <v>45</v>
      </c>
      <c r="EP8" s="10">
        <v>314</v>
      </c>
      <c r="EQ8" s="258">
        <v>128</v>
      </c>
      <c r="ER8" s="258">
        <v>901</v>
      </c>
      <c r="ES8" s="10">
        <v>29068</v>
      </c>
      <c r="ET8" s="10">
        <v>9880</v>
      </c>
      <c r="EU8" s="10" t="s">
        <v>5026</v>
      </c>
      <c r="EV8" s="244">
        <v>70</v>
      </c>
      <c r="EW8" s="244">
        <v>480</v>
      </c>
      <c r="EX8" s="203" t="s">
        <v>1473</v>
      </c>
      <c r="EY8" s="244">
        <v>33</v>
      </c>
      <c r="EZ8" s="244">
        <v>54</v>
      </c>
      <c r="FA8" s="258">
        <v>28674</v>
      </c>
      <c r="FB8" s="10">
        <v>79994</v>
      </c>
      <c r="FC8" s="10" t="s">
        <v>3403</v>
      </c>
      <c r="FD8" s="203" t="s">
        <v>1530</v>
      </c>
      <c r="FE8" s="203" t="s">
        <v>1530</v>
      </c>
      <c r="FF8" s="203" t="s">
        <v>1530</v>
      </c>
      <c r="FG8" s="203" t="s">
        <v>1530</v>
      </c>
      <c r="FH8" s="203" t="s">
        <v>1530</v>
      </c>
      <c r="FI8" s="203" t="s">
        <v>1530</v>
      </c>
      <c r="FJ8" s="203" t="s">
        <v>1530</v>
      </c>
      <c r="FK8" s="203" t="s">
        <v>1530</v>
      </c>
      <c r="FL8" s="203" t="s">
        <v>1530</v>
      </c>
      <c r="FM8" s="203" t="s">
        <v>1530</v>
      </c>
      <c r="FN8" s="203" t="s">
        <v>1530</v>
      </c>
      <c r="FO8" s="203" t="s">
        <v>1530</v>
      </c>
      <c r="FP8" s="203" t="s">
        <v>1530</v>
      </c>
      <c r="FQ8" s="203" t="s">
        <v>1530</v>
      </c>
      <c r="FR8" s="203" t="s">
        <v>1530</v>
      </c>
      <c r="FS8" s="203" t="s">
        <v>1530</v>
      </c>
      <c r="FT8" s="203" t="s">
        <v>1530</v>
      </c>
      <c r="FU8" s="203" t="s">
        <v>1530</v>
      </c>
      <c r="FV8" s="203" t="s">
        <v>1530</v>
      </c>
      <c r="FW8" s="203" t="s">
        <v>1530</v>
      </c>
      <c r="FX8" s="203" t="s">
        <v>1530</v>
      </c>
      <c r="FY8" s="203" t="s">
        <v>1530</v>
      </c>
      <c r="FZ8" s="203" t="s">
        <v>1530</v>
      </c>
      <c r="GA8" s="203" t="s">
        <v>1530</v>
      </c>
      <c r="GB8" s="203" t="s">
        <v>1530</v>
      </c>
      <c r="GC8" s="203" t="s">
        <v>1937</v>
      </c>
      <c r="GD8" s="203" t="s">
        <v>426</v>
      </c>
      <c r="GE8" s="203" t="s">
        <v>416</v>
      </c>
      <c r="GF8" s="203" t="s">
        <v>493</v>
      </c>
      <c r="GG8" s="203" t="s">
        <v>499</v>
      </c>
      <c r="GH8" s="203" t="s">
        <v>4527</v>
      </c>
      <c r="GI8" s="203" t="s">
        <v>505</v>
      </c>
      <c r="GJ8" s="203" t="s">
        <v>2303</v>
      </c>
      <c r="GK8" s="258">
        <v>89985</v>
      </c>
      <c r="GL8" s="203">
        <v>1</v>
      </c>
      <c r="GM8" s="203" t="s">
        <v>2135</v>
      </c>
      <c r="GN8" s="203" t="s">
        <v>503</v>
      </c>
      <c r="GO8" s="203">
        <v>876</v>
      </c>
      <c r="GP8" s="203">
        <v>178</v>
      </c>
      <c r="GQ8" s="203">
        <v>7940</v>
      </c>
      <c r="GR8" s="203">
        <v>25928</v>
      </c>
      <c r="GS8" s="203">
        <v>236</v>
      </c>
      <c r="GT8" s="203">
        <v>24</v>
      </c>
      <c r="GU8" s="203">
        <v>2409</v>
      </c>
      <c r="GV8" s="203">
        <v>5149</v>
      </c>
      <c r="GW8" s="283">
        <v>0.80689999999999995</v>
      </c>
      <c r="GX8" s="283">
        <v>8.4330000000000002E-2</v>
      </c>
      <c r="GY8" s="245">
        <v>27.701550000000001</v>
      </c>
      <c r="GZ8" s="245">
        <v>27.86646</v>
      </c>
      <c r="HA8" s="245">
        <v>17.107780000000002</v>
      </c>
      <c r="HB8" s="284">
        <v>6.2858700000000001</v>
      </c>
      <c r="HC8" s="284">
        <v>4.6998699999999998</v>
      </c>
      <c r="HD8" s="284">
        <v>0.32621</v>
      </c>
      <c r="HE8" s="284">
        <v>20.150379999999998</v>
      </c>
      <c r="HF8" s="284">
        <v>15.06622</v>
      </c>
      <c r="HG8" s="284">
        <v>1.0457099999999999</v>
      </c>
      <c r="HH8" s="284">
        <v>10.14968</v>
      </c>
      <c r="HI8" s="284">
        <v>7.5888</v>
      </c>
      <c r="HJ8" s="284">
        <v>0.52671999999999997</v>
      </c>
      <c r="HK8" s="284">
        <v>40.851860000000002</v>
      </c>
      <c r="HL8" s="284">
        <v>30.54449</v>
      </c>
      <c r="HM8" s="284">
        <v>2.1200199999999998</v>
      </c>
      <c r="HN8" s="284">
        <v>35.05068</v>
      </c>
      <c r="HO8" s="284">
        <v>26.20701</v>
      </c>
      <c r="HP8" s="284">
        <v>1.81897</v>
      </c>
      <c r="HQ8" s="284">
        <v>14.443440000000001</v>
      </c>
      <c r="HR8" s="284">
        <v>10.799200000000001</v>
      </c>
      <c r="HS8" s="284">
        <v>0.74955000000000005</v>
      </c>
      <c r="HT8" s="284">
        <v>2.09938</v>
      </c>
      <c r="HU8" s="284">
        <v>1.3001799999999999</v>
      </c>
      <c r="HV8" s="284">
        <v>1.1878299999999999</v>
      </c>
      <c r="HW8" s="284">
        <v>8.1451200000000004</v>
      </c>
      <c r="HX8" s="284">
        <v>0.32302999999999998</v>
      </c>
      <c r="HY8" s="284">
        <v>0.91366000000000003</v>
      </c>
      <c r="HZ8" s="284">
        <v>0.65490000000000004</v>
      </c>
      <c r="IA8" s="284">
        <v>0.3765</v>
      </c>
      <c r="IB8" s="284">
        <v>7.7999999999999999E-4</v>
      </c>
      <c r="IC8" s="284">
        <v>5.3299999999999997E-3</v>
      </c>
      <c r="ID8" s="284">
        <v>0.31864999999999999</v>
      </c>
      <c r="IE8" s="284">
        <v>3.175E-2</v>
      </c>
      <c r="IF8" s="284">
        <v>0.30380000000000001</v>
      </c>
      <c r="IG8" s="284">
        <v>1390</v>
      </c>
      <c r="IH8" s="284">
        <v>14534</v>
      </c>
      <c r="II8" s="284">
        <v>14534</v>
      </c>
      <c r="IJ8" s="284">
        <v>5597</v>
      </c>
      <c r="IK8" s="284">
        <v>58498</v>
      </c>
      <c r="IL8" s="284">
        <v>58498</v>
      </c>
      <c r="IM8" s="284">
        <v>94456</v>
      </c>
      <c r="IN8" s="284">
        <v>94456</v>
      </c>
      <c r="IO8" s="284">
        <v>1.2279</v>
      </c>
      <c r="IP8" s="284">
        <v>9038</v>
      </c>
      <c r="IQ8" s="284">
        <v>4.3456200000000003</v>
      </c>
      <c r="IR8" s="284">
        <v>1.60487</v>
      </c>
      <c r="IS8" s="284">
        <v>11.08859</v>
      </c>
      <c r="IT8" s="284">
        <v>0.34039999999999998</v>
      </c>
      <c r="IU8" s="284">
        <v>0.50341000000000002</v>
      </c>
      <c r="IV8" s="284">
        <v>13.537269999999999</v>
      </c>
      <c r="IW8" s="284">
        <v>9.8668399999999998</v>
      </c>
      <c r="IX8" s="284">
        <v>1.70974</v>
      </c>
      <c r="IY8" s="284">
        <v>0</v>
      </c>
      <c r="IZ8" s="284">
        <v>1.47E-3</v>
      </c>
      <c r="JA8" s="284">
        <v>0.31355</v>
      </c>
      <c r="JB8" s="284">
        <v>7.3999999999999999E-4</v>
      </c>
      <c r="JC8" s="284">
        <v>3.3939999999999998E-2</v>
      </c>
      <c r="JD8" s="284">
        <v>0.35465000000000002</v>
      </c>
      <c r="JE8" s="284">
        <v>2.2399100000000001</v>
      </c>
      <c r="JF8" s="284">
        <v>1.2583</v>
      </c>
      <c r="JG8" s="284">
        <v>0.21004</v>
      </c>
      <c r="JH8" s="284">
        <v>478</v>
      </c>
      <c r="JI8" s="284">
        <v>1.1369199999999999</v>
      </c>
      <c r="JJ8" s="284">
        <v>2.6447699999999998</v>
      </c>
      <c r="JK8" s="284">
        <v>105</v>
      </c>
      <c r="JL8" s="284">
        <v>55</v>
      </c>
      <c r="JM8" s="284">
        <v>13.196440000000001</v>
      </c>
      <c r="JN8" s="284">
        <v>0.68483000000000005</v>
      </c>
      <c r="JO8" s="284">
        <v>0.64266999999999996</v>
      </c>
      <c r="JP8" s="284">
        <v>0.23225999999999999</v>
      </c>
      <c r="JQ8" s="284">
        <v>2.223E-2</v>
      </c>
      <c r="JR8" s="284">
        <v>0.32071</v>
      </c>
      <c r="JS8" s="284">
        <v>1</v>
      </c>
      <c r="JT8" s="284">
        <v>9</v>
      </c>
      <c r="JU8" s="284">
        <v>1.6146799999999999</v>
      </c>
      <c r="JV8" s="284">
        <v>3632</v>
      </c>
      <c r="JW8" s="284">
        <v>15.957039999999999</v>
      </c>
      <c r="JX8" s="284">
        <v>2249</v>
      </c>
      <c r="JY8" s="284">
        <v>3.96454</v>
      </c>
      <c r="JZ8" s="284">
        <v>25.765550000000001</v>
      </c>
      <c r="KA8" s="284">
        <v>0.24845</v>
      </c>
      <c r="KB8" s="284">
        <v>559</v>
      </c>
      <c r="KC8" s="284">
        <v>0.81440000000000001</v>
      </c>
      <c r="KD8" s="284">
        <v>0.52671999999999997</v>
      </c>
      <c r="KE8" s="284">
        <v>1.3149999999999999</v>
      </c>
      <c r="KF8" s="284">
        <v>8.1480200000000007</v>
      </c>
      <c r="KG8" s="284">
        <v>3.20566</v>
      </c>
      <c r="KH8" s="284">
        <v>10.14968</v>
      </c>
      <c r="KI8" s="284">
        <v>35.25</v>
      </c>
      <c r="KJ8" s="284">
        <v>42481</v>
      </c>
      <c r="KK8" s="284">
        <v>31298</v>
      </c>
      <c r="KL8" s="284">
        <v>0.11063000000000001</v>
      </c>
      <c r="KM8" s="284">
        <v>0.71899999999999997</v>
      </c>
      <c r="KN8" s="284">
        <v>0.17863999999999999</v>
      </c>
      <c r="KO8" s="284">
        <v>1.059E-2</v>
      </c>
      <c r="KP8" s="284">
        <v>6.88E-2</v>
      </c>
      <c r="KQ8" s="284">
        <v>1.7090000000000001E-2</v>
      </c>
      <c r="KR8" s="284">
        <v>1</v>
      </c>
      <c r="KS8" s="284">
        <v>9.5693799999999996E-2</v>
      </c>
      <c r="KT8" s="284">
        <v>0.90430619999999995</v>
      </c>
      <c r="KU8" s="284">
        <v>0.2632372</v>
      </c>
      <c r="KV8" s="284">
        <v>0.73676280000000005</v>
      </c>
      <c r="KW8" s="284">
        <v>5.1895299999999998E-2</v>
      </c>
      <c r="KX8" s="284">
        <v>0</v>
      </c>
      <c r="KY8" s="284">
        <v>0.19681960000000001</v>
      </c>
      <c r="KZ8" s="284">
        <v>3.1949999999999999E-3</v>
      </c>
      <c r="LA8" s="284">
        <v>0.2004157</v>
      </c>
      <c r="LB8" s="284">
        <v>4.8700300000000002E-2</v>
      </c>
      <c r="LC8" s="284">
        <v>0.55086950000000001</v>
      </c>
      <c r="LD8" s="284">
        <v>0.74768900000000005</v>
      </c>
      <c r="LE8" s="284">
        <v>2.5145500000000001E-2</v>
      </c>
      <c r="LF8" s="284">
        <v>0.81911599999999996</v>
      </c>
      <c r="LG8" s="284">
        <v>3.7186700000000003E-2</v>
      </c>
      <c r="LH8" s="284">
        <v>0.1185518</v>
      </c>
      <c r="LI8" s="284">
        <v>11182</v>
      </c>
      <c r="LJ8" s="284">
        <v>1.98532</v>
      </c>
      <c r="LK8" s="284">
        <v>44992</v>
      </c>
      <c r="LL8" s="284">
        <v>44992</v>
      </c>
      <c r="LM8" s="284">
        <v>4305</v>
      </c>
      <c r="LN8" s="284">
        <v>0.93843379999999998</v>
      </c>
      <c r="LO8" s="284">
        <v>0</v>
      </c>
      <c r="LP8" s="284">
        <v>6.1566200000000001E-2</v>
      </c>
      <c r="LQ8" s="284">
        <v>0.28878999999999999</v>
      </c>
      <c r="LR8" s="284">
        <v>0.80828999999999995</v>
      </c>
      <c r="LS8" s="284">
        <v>0.21276999999999999</v>
      </c>
      <c r="LT8" s="284">
        <v>0</v>
      </c>
      <c r="LU8" s="284">
        <v>3.2666499999999998</v>
      </c>
      <c r="LV8" s="284">
        <v>49</v>
      </c>
      <c r="LW8" s="284">
        <v>3.0655399999999999</v>
      </c>
      <c r="LX8" s="284">
        <v>0.15909000000000001</v>
      </c>
      <c r="LY8" s="284">
        <v>0.15508</v>
      </c>
      <c r="LZ8" s="285">
        <v>2.1163299999999999E-2</v>
      </c>
      <c r="MA8" s="285">
        <v>8.5800000000000004E-4</v>
      </c>
      <c r="MB8" s="285">
        <v>0.19953070000000001</v>
      </c>
      <c r="MC8" s="285">
        <v>0</v>
      </c>
      <c r="MD8" s="285">
        <v>0.18339169999999999</v>
      </c>
      <c r="ME8" s="285">
        <v>4.3550000000000001E-4</v>
      </c>
      <c r="MF8" s="285">
        <v>0.73595880000000002</v>
      </c>
      <c r="MG8" s="285">
        <v>4.05002E-2</v>
      </c>
      <c r="MH8" s="285">
        <v>0.43520560000000003</v>
      </c>
      <c r="MI8" s="285"/>
    </row>
    <row r="9" spans="1:347" x14ac:dyDescent="0.2">
      <c r="A9" s="6" t="s">
        <v>1940</v>
      </c>
      <c r="B9" s="6" t="s">
        <v>2809</v>
      </c>
      <c r="C9" s="203" t="s">
        <v>1940</v>
      </c>
      <c r="D9" s="203" t="s">
        <v>1941</v>
      </c>
      <c r="E9" s="203" t="s">
        <v>1942</v>
      </c>
      <c r="F9" s="203" t="s">
        <v>2146</v>
      </c>
      <c r="G9" s="203" t="s">
        <v>2212</v>
      </c>
      <c r="H9" s="203" t="s">
        <v>2336</v>
      </c>
      <c r="I9" s="203" t="s">
        <v>3442</v>
      </c>
      <c r="J9" s="203" t="s">
        <v>3443</v>
      </c>
      <c r="K9" s="203" t="s">
        <v>2212</v>
      </c>
      <c r="L9" s="203" t="s">
        <v>2336</v>
      </c>
      <c r="M9" s="203" t="s">
        <v>3442</v>
      </c>
      <c r="N9" s="203" t="s">
        <v>3443</v>
      </c>
      <c r="O9" s="203" t="s">
        <v>2391</v>
      </c>
      <c r="P9" s="203" t="s">
        <v>2461</v>
      </c>
      <c r="Q9" s="203" t="s">
        <v>2538</v>
      </c>
      <c r="R9" s="203" t="s">
        <v>2614</v>
      </c>
      <c r="S9" s="203" t="s">
        <v>2391</v>
      </c>
      <c r="T9" s="203" t="s">
        <v>2380</v>
      </c>
      <c r="U9" s="203" t="s">
        <v>2461</v>
      </c>
      <c r="V9" s="203" t="s">
        <v>2538</v>
      </c>
      <c r="W9" s="203" t="s">
        <v>2614</v>
      </c>
      <c r="X9" s="203">
        <v>1</v>
      </c>
      <c r="Y9" s="203">
        <v>3</v>
      </c>
      <c r="Z9" s="203">
        <v>0</v>
      </c>
      <c r="AA9" s="203">
        <v>1</v>
      </c>
      <c r="AB9" s="10">
        <v>9672</v>
      </c>
      <c r="AC9" s="203">
        <v>9</v>
      </c>
      <c r="AD9" s="203">
        <v>0</v>
      </c>
      <c r="AE9" s="203">
        <v>9</v>
      </c>
      <c r="AF9" s="203">
        <v>25.4</v>
      </c>
      <c r="AG9" s="203">
        <v>34.4</v>
      </c>
      <c r="AH9" s="286">
        <v>0.26162790000000002</v>
      </c>
      <c r="AI9" s="246">
        <v>86256</v>
      </c>
      <c r="AJ9" s="246" t="s">
        <v>4587</v>
      </c>
      <c r="AK9" s="274" t="s">
        <v>3444</v>
      </c>
      <c r="AL9" s="276">
        <v>41909</v>
      </c>
      <c r="AM9" s="276">
        <v>14.32</v>
      </c>
      <c r="AN9" s="276">
        <v>14.32</v>
      </c>
      <c r="AO9" s="276">
        <v>14.32</v>
      </c>
      <c r="AP9" s="246">
        <v>0</v>
      </c>
      <c r="AQ9" s="246">
        <v>1902090</v>
      </c>
      <c r="AR9" s="246">
        <v>1902090</v>
      </c>
      <c r="AS9" s="246">
        <v>175227</v>
      </c>
      <c r="AT9" s="246">
        <v>2000</v>
      </c>
      <c r="AU9" s="246">
        <v>177227</v>
      </c>
      <c r="AV9" s="246">
        <v>0</v>
      </c>
      <c r="AW9" s="246">
        <v>0</v>
      </c>
      <c r="AX9" s="246">
        <v>0</v>
      </c>
      <c r="AY9" s="246">
        <v>350469</v>
      </c>
      <c r="AZ9" s="246">
        <v>2429786</v>
      </c>
      <c r="BA9" s="246">
        <v>1401869</v>
      </c>
      <c r="BB9" s="246">
        <v>475647</v>
      </c>
      <c r="BC9" s="246">
        <v>1877516</v>
      </c>
      <c r="BD9" s="246">
        <v>228353</v>
      </c>
      <c r="BE9" s="246">
        <v>45814</v>
      </c>
      <c r="BF9" s="246">
        <v>37173</v>
      </c>
      <c r="BG9" s="246">
        <v>311340</v>
      </c>
      <c r="BH9" s="246">
        <v>207070</v>
      </c>
      <c r="BI9" s="246">
        <v>2395926</v>
      </c>
      <c r="BJ9" s="246">
        <v>33860</v>
      </c>
      <c r="BK9" s="283">
        <v>1.3935400000000001E-2</v>
      </c>
      <c r="BL9" s="246">
        <v>0</v>
      </c>
      <c r="BM9" s="246">
        <v>0</v>
      </c>
      <c r="BN9" s="246">
        <v>0</v>
      </c>
      <c r="BO9" s="246">
        <v>0</v>
      </c>
      <c r="BP9" s="246">
        <v>0</v>
      </c>
      <c r="BQ9" s="246">
        <v>0</v>
      </c>
      <c r="BR9" s="10">
        <v>66640</v>
      </c>
      <c r="BS9" s="10">
        <v>63924</v>
      </c>
      <c r="BT9" s="10">
        <v>130564</v>
      </c>
      <c r="BU9" s="10">
        <v>50557</v>
      </c>
      <c r="BV9" s="10">
        <v>27761</v>
      </c>
      <c r="BW9" s="10">
        <v>78318</v>
      </c>
      <c r="BX9" s="10">
        <v>7895</v>
      </c>
      <c r="BY9" s="10" t="s">
        <v>3403</v>
      </c>
      <c r="BZ9" s="10" t="s">
        <v>3403</v>
      </c>
      <c r="CA9" s="10">
        <v>216777</v>
      </c>
      <c r="CB9" s="10" t="s">
        <v>3403</v>
      </c>
      <c r="CC9" s="10">
        <v>216777</v>
      </c>
      <c r="CD9" s="10">
        <v>0</v>
      </c>
      <c r="CE9" s="258">
        <v>30245</v>
      </c>
      <c r="CF9" s="244">
        <v>10</v>
      </c>
      <c r="CG9" s="244">
        <v>67</v>
      </c>
      <c r="CH9" s="244">
        <v>77</v>
      </c>
      <c r="CI9" s="258">
        <v>6925</v>
      </c>
      <c r="CJ9" s="258">
        <v>3135</v>
      </c>
      <c r="CK9" s="258">
        <v>5738</v>
      </c>
      <c r="CL9" s="258">
        <v>563</v>
      </c>
      <c r="CM9" s="203">
        <v>0</v>
      </c>
      <c r="CN9" s="203" t="s">
        <v>2305</v>
      </c>
      <c r="CO9" s="244">
        <v>395</v>
      </c>
      <c r="CP9" s="10">
        <v>232187</v>
      </c>
      <c r="CQ9" s="10">
        <v>68203</v>
      </c>
      <c r="CR9" s="10">
        <v>300390</v>
      </c>
      <c r="CS9" s="10" t="s">
        <v>3403</v>
      </c>
      <c r="CT9" s="10" t="s">
        <v>3403</v>
      </c>
      <c r="CU9" s="10" t="s">
        <v>3403</v>
      </c>
      <c r="CV9" s="10">
        <v>246331</v>
      </c>
      <c r="CW9" s="10">
        <v>66799</v>
      </c>
      <c r="CX9" s="10">
        <v>313130</v>
      </c>
      <c r="CY9" s="10">
        <v>613520</v>
      </c>
      <c r="CZ9" s="10" t="s">
        <v>3403</v>
      </c>
      <c r="DA9" s="10" t="s">
        <v>3403</v>
      </c>
      <c r="DB9" s="10">
        <v>613520</v>
      </c>
      <c r="DC9" s="10">
        <v>28872</v>
      </c>
      <c r="DD9" s="10">
        <v>1764</v>
      </c>
      <c r="DE9" s="10">
        <v>30636</v>
      </c>
      <c r="DF9" s="10">
        <v>51047</v>
      </c>
      <c r="DG9" s="10">
        <v>7434</v>
      </c>
      <c r="DH9" s="10" t="s">
        <v>3403</v>
      </c>
      <c r="DI9" s="10">
        <v>9198</v>
      </c>
      <c r="DJ9" s="258" t="s">
        <v>3403</v>
      </c>
      <c r="DK9" s="258">
        <v>79919</v>
      </c>
      <c r="DL9" s="10">
        <v>285316</v>
      </c>
      <c r="DM9" s="10">
        <v>414435</v>
      </c>
      <c r="DN9" s="10" t="s">
        <v>3403</v>
      </c>
      <c r="DO9" s="10" t="s">
        <v>3403</v>
      </c>
      <c r="DP9" s="10">
        <v>699751</v>
      </c>
      <c r="DQ9" s="10" t="s">
        <v>3403</v>
      </c>
      <c r="DR9" s="10">
        <v>49230</v>
      </c>
      <c r="DS9" s="10">
        <v>15444</v>
      </c>
      <c r="DT9" s="10">
        <v>64674</v>
      </c>
      <c r="DU9" s="10">
        <v>420963</v>
      </c>
      <c r="DV9" s="244">
        <v>264</v>
      </c>
      <c r="DW9" s="244">
        <v>22</v>
      </c>
      <c r="DX9" s="244">
        <v>1138</v>
      </c>
      <c r="DY9" s="244">
        <v>13</v>
      </c>
      <c r="DZ9" s="244">
        <v>108</v>
      </c>
      <c r="EA9" s="244">
        <v>28</v>
      </c>
      <c r="EB9" s="244">
        <v>1573</v>
      </c>
      <c r="EC9" s="244">
        <v>1956</v>
      </c>
      <c r="ED9" s="244">
        <v>1205</v>
      </c>
      <c r="EE9" s="244">
        <v>3161</v>
      </c>
      <c r="EF9" s="10">
        <v>25535</v>
      </c>
      <c r="EG9" s="10">
        <v>1797</v>
      </c>
      <c r="EH9" s="10">
        <v>27332</v>
      </c>
      <c r="EI9" s="10">
        <v>764</v>
      </c>
      <c r="EJ9" s="10">
        <v>1151</v>
      </c>
      <c r="EK9" s="10">
        <v>1915</v>
      </c>
      <c r="EL9" s="10">
        <v>32408</v>
      </c>
      <c r="EM9" s="10" t="s">
        <v>5026</v>
      </c>
      <c r="EN9" s="10" t="s">
        <v>5026</v>
      </c>
      <c r="EO9" s="10" t="s">
        <v>5026</v>
      </c>
      <c r="EP9" s="10" t="s">
        <v>5026</v>
      </c>
      <c r="EQ9" s="258">
        <v>640</v>
      </c>
      <c r="ER9" s="258">
        <v>3005</v>
      </c>
      <c r="ES9" s="10">
        <v>57234</v>
      </c>
      <c r="ET9" s="10" t="s">
        <v>5026</v>
      </c>
      <c r="EU9" s="10" t="s">
        <v>5026</v>
      </c>
      <c r="EV9" s="244">
        <v>132</v>
      </c>
      <c r="EW9" s="244">
        <v>151</v>
      </c>
      <c r="EX9" s="203" t="s">
        <v>1474</v>
      </c>
      <c r="EY9" s="244">
        <v>53</v>
      </c>
      <c r="EZ9" s="244">
        <v>52</v>
      </c>
      <c r="FA9" s="258">
        <v>76844</v>
      </c>
      <c r="FB9" s="10" t="s">
        <v>3403</v>
      </c>
      <c r="FC9" s="10" t="s">
        <v>3403</v>
      </c>
      <c r="FD9" s="203" t="s">
        <v>1530</v>
      </c>
      <c r="FE9" s="203" t="s">
        <v>1530</v>
      </c>
      <c r="FF9" s="203" t="s">
        <v>1530</v>
      </c>
      <c r="FG9" s="203" t="s">
        <v>1530</v>
      </c>
      <c r="FH9" s="203" t="s">
        <v>1530</v>
      </c>
      <c r="FI9" s="203" t="s">
        <v>1530</v>
      </c>
      <c r="FJ9" s="203" t="s">
        <v>1530</v>
      </c>
      <c r="FK9" s="203" t="s">
        <v>1530</v>
      </c>
      <c r="FL9" s="203" t="s">
        <v>1530</v>
      </c>
      <c r="FM9" s="203" t="s">
        <v>1530</v>
      </c>
      <c r="FN9" s="203" t="s">
        <v>1530</v>
      </c>
      <c r="FO9" s="203" t="s">
        <v>1530</v>
      </c>
      <c r="FP9" s="203" t="s">
        <v>1530</v>
      </c>
      <c r="FQ9" s="203" t="s">
        <v>1530</v>
      </c>
      <c r="FR9" s="203" t="s">
        <v>1530</v>
      </c>
      <c r="FS9" s="203" t="s">
        <v>1530</v>
      </c>
      <c r="FT9" s="203" t="s">
        <v>1530</v>
      </c>
      <c r="FU9" s="203" t="s">
        <v>1530</v>
      </c>
      <c r="FV9" s="203" t="s">
        <v>1530</v>
      </c>
      <c r="FW9" s="203" t="s">
        <v>1530</v>
      </c>
      <c r="FX9" s="203" t="s">
        <v>1530</v>
      </c>
      <c r="FY9" s="203" t="s">
        <v>1530</v>
      </c>
      <c r="FZ9" s="203" t="s">
        <v>1530</v>
      </c>
      <c r="GA9" s="203" t="s">
        <v>1530</v>
      </c>
      <c r="GB9" s="203" t="s">
        <v>1530</v>
      </c>
      <c r="GC9" s="203" t="s">
        <v>1940</v>
      </c>
      <c r="GD9" s="203" t="s">
        <v>427</v>
      </c>
      <c r="GE9" s="203" t="s">
        <v>416</v>
      </c>
      <c r="GF9" s="203" t="s">
        <v>493</v>
      </c>
      <c r="GG9" s="203" t="s">
        <v>499</v>
      </c>
      <c r="GH9" s="203" t="s">
        <v>4527</v>
      </c>
      <c r="GI9" s="203" t="s">
        <v>505</v>
      </c>
      <c r="GJ9" s="203" t="s">
        <v>2303</v>
      </c>
      <c r="GK9" s="258">
        <v>183806</v>
      </c>
      <c r="GL9" s="203">
        <v>3</v>
      </c>
      <c r="GM9" s="203" t="s">
        <v>2135</v>
      </c>
      <c r="GN9" s="203" t="s">
        <v>503</v>
      </c>
      <c r="GO9" s="203">
        <v>4102</v>
      </c>
      <c r="GP9" s="203">
        <v>213</v>
      </c>
      <c r="GQ9" s="203">
        <v>8527</v>
      </c>
      <c r="GR9" s="203">
        <v>102267</v>
      </c>
      <c r="GS9" s="203">
        <v>921</v>
      </c>
      <c r="GT9" s="203">
        <v>40</v>
      </c>
      <c r="GU9" s="203">
        <v>320</v>
      </c>
      <c r="GV9" s="203">
        <v>9440</v>
      </c>
      <c r="GW9" s="283">
        <v>0.84336999999999995</v>
      </c>
      <c r="GX9" s="283">
        <v>9.7540000000000002E-2</v>
      </c>
      <c r="GY9" s="245">
        <v>20.60267</v>
      </c>
      <c r="GZ9" s="245">
        <v>23.746310000000001</v>
      </c>
      <c r="HA9" s="245">
        <v>11.05245</v>
      </c>
      <c r="HB9" s="284">
        <v>3.4239700000000002</v>
      </c>
      <c r="HC9" s="284">
        <v>2.6831200000000002</v>
      </c>
      <c r="HD9" s="284">
        <v>0.44492999999999999</v>
      </c>
      <c r="HE9" s="284">
        <v>37.046199999999999</v>
      </c>
      <c r="HF9" s="284">
        <v>29.030460000000001</v>
      </c>
      <c r="HG9" s="284">
        <v>4.8139900000000004</v>
      </c>
      <c r="HH9" s="284">
        <v>5.6915399999999998</v>
      </c>
      <c r="HI9" s="284">
        <v>4.4600499999999998</v>
      </c>
      <c r="HJ9" s="284">
        <v>0.73958999999999997</v>
      </c>
      <c r="HK9" s="284">
        <v>41.861939999999997</v>
      </c>
      <c r="HL9" s="284">
        <v>32.804209999999998</v>
      </c>
      <c r="HM9" s="284">
        <v>5.4397700000000002</v>
      </c>
      <c r="HN9" s="284">
        <v>73.930080000000004</v>
      </c>
      <c r="HO9" s="284">
        <v>57.933720000000001</v>
      </c>
      <c r="HP9" s="284">
        <v>9.6068899999999999</v>
      </c>
      <c r="HQ9" s="284">
        <v>7.6515399999999998</v>
      </c>
      <c r="HR9" s="284">
        <v>5.9959600000000002</v>
      </c>
      <c r="HS9" s="284">
        <v>0.99428000000000005</v>
      </c>
      <c r="HT9" s="284">
        <v>3.80701</v>
      </c>
      <c r="HU9" s="284">
        <v>2.29026</v>
      </c>
      <c r="HV9" s="284">
        <v>2.04101</v>
      </c>
      <c r="HW9" s="284">
        <v>2.3347899999999999</v>
      </c>
      <c r="HX9" s="284">
        <v>0.31137999999999999</v>
      </c>
      <c r="HY9" s="284">
        <v>1.7035899999999999</v>
      </c>
      <c r="HZ9" s="284">
        <v>0.35186000000000001</v>
      </c>
      <c r="IA9" s="284">
        <v>0.17632</v>
      </c>
      <c r="IB9" s="284">
        <v>7.2000000000000005E-4</v>
      </c>
      <c r="IC9" s="284">
        <v>8.1999999999999998E-4</v>
      </c>
      <c r="ID9" s="284">
        <v>0.41807</v>
      </c>
      <c r="IE9" s="284">
        <v>1.72E-2</v>
      </c>
      <c r="IF9" s="284">
        <v>0.1487</v>
      </c>
      <c r="IG9" s="284">
        <v>1663</v>
      </c>
      <c r="IH9" s="284">
        <v>6359</v>
      </c>
      <c r="II9" s="284">
        <v>6359</v>
      </c>
      <c r="IJ9" s="284">
        <v>12237</v>
      </c>
      <c r="IK9" s="284">
        <v>46773</v>
      </c>
      <c r="IL9" s="284">
        <v>46773</v>
      </c>
      <c r="IM9" s="284">
        <v>77750</v>
      </c>
      <c r="IN9" s="284">
        <v>77750</v>
      </c>
      <c r="IO9" s="284">
        <v>2.6517400000000002</v>
      </c>
      <c r="IP9" s="284">
        <v>20341</v>
      </c>
      <c r="IQ9" s="284">
        <v>9.7796099999999999</v>
      </c>
      <c r="IR9" s="284">
        <v>0.96421000000000001</v>
      </c>
      <c r="IS9" s="284">
        <v>10.34836</v>
      </c>
      <c r="IT9" s="284">
        <v>0</v>
      </c>
      <c r="IU9" s="284">
        <v>1.90673</v>
      </c>
      <c r="IV9" s="284">
        <v>13.2193</v>
      </c>
      <c r="IW9" s="284">
        <v>10.21466</v>
      </c>
      <c r="IX9" s="284">
        <v>1.43567</v>
      </c>
      <c r="IY9" s="284">
        <v>0</v>
      </c>
      <c r="IZ9" s="284">
        <v>2.15E-3</v>
      </c>
      <c r="JA9" s="284">
        <v>0.16455</v>
      </c>
      <c r="JB9" s="284">
        <v>4.2000000000000002E-4</v>
      </c>
      <c r="JC9" s="284">
        <v>0.13916000000000001</v>
      </c>
      <c r="JD9" s="284">
        <v>0.53190000000000004</v>
      </c>
      <c r="JE9" s="284">
        <v>6.1075499999999998</v>
      </c>
      <c r="JF9" s="284">
        <v>1.1793800000000001</v>
      </c>
      <c r="JG9" s="284">
        <v>0.13819000000000001</v>
      </c>
      <c r="JH9" s="284">
        <v>467</v>
      </c>
      <c r="JI9" s="284">
        <v>1.19059</v>
      </c>
      <c r="JJ9" s="284">
        <v>1.1265700000000001</v>
      </c>
      <c r="JK9" s="284">
        <v>155</v>
      </c>
      <c r="JL9" s="284">
        <v>97</v>
      </c>
      <c r="JM9" s="284">
        <v>13.035080000000001</v>
      </c>
      <c r="JN9" s="284">
        <v>1.6938500000000001</v>
      </c>
      <c r="JO9" s="284">
        <v>1.2423599999999999</v>
      </c>
      <c r="JP9" s="284">
        <v>0.18715000000000001</v>
      </c>
      <c r="JQ9" s="284">
        <v>4.8959999999999997E-2</v>
      </c>
      <c r="JR9" s="284">
        <v>0.39273999999999998</v>
      </c>
      <c r="JS9" s="284">
        <v>2</v>
      </c>
      <c r="JT9" s="284">
        <v>2</v>
      </c>
      <c r="JU9" s="284">
        <v>1.6622600000000001</v>
      </c>
      <c r="JV9" s="284">
        <v>13456</v>
      </c>
      <c r="JW9" s="284">
        <v>43.523879999999998</v>
      </c>
      <c r="JX9" s="284">
        <v>8095</v>
      </c>
      <c r="JY9" s="284">
        <v>5.9174899999999999</v>
      </c>
      <c r="JZ9" s="284">
        <v>72.348119999999994</v>
      </c>
      <c r="KA9" s="284">
        <v>0.13596</v>
      </c>
      <c r="KB9" s="284">
        <v>1100</v>
      </c>
      <c r="KC9" s="284">
        <v>0.37711</v>
      </c>
      <c r="KD9" s="284">
        <v>0.73958999999999997</v>
      </c>
      <c r="KE9" s="284">
        <v>0.62685999999999997</v>
      </c>
      <c r="KF9" s="284">
        <v>5.2620699999999996</v>
      </c>
      <c r="KG9" s="284">
        <v>10.819660000000001</v>
      </c>
      <c r="KH9" s="284">
        <v>5.6915399999999998</v>
      </c>
      <c r="KI9" s="284">
        <v>37.200000000000003</v>
      </c>
      <c r="KJ9" s="284">
        <v>54578</v>
      </c>
      <c r="KK9" s="284">
        <v>40752</v>
      </c>
      <c r="KL9" s="284">
        <v>4.9160000000000002E-2</v>
      </c>
      <c r="KM9" s="284">
        <v>0.60104000000000002</v>
      </c>
      <c r="KN9" s="284">
        <v>8.1720000000000001E-2</v>
      </c>
      <c r="KO9" s="284">
        <v>1.286E-2</v>
      </c>
      <c r="KP9" s="284">
        <v>0.15725</v>
      </c>
      <c r="KQ9" s="284">
        <v>2.138E-2</v>
      </c>
      <c r="KR9" s="284">
        <v>1</v>
      </c>
      <c r="KS9" s="284">
        <v>0.26162790000000002</v>
      </c>
      <c r="KT9" s="284">
        <v>0.73837209999999998</v>
      </c>
      <c r="KU9" s="284">
        <v>0.25333850000000002</v>
      </c>
      <c r="KV9" s="284">
        <v>0.74666149999999998</v>
      </c>
      <c r="KW9" s="284">
        <v>0.12994559999999999</v>
      </c>
      <c r="KX9" s="284">
        <v>1.9121599999999999E-2</v>
      </c>
      <c r="KY9" s="284">
        <v>0.19852320000000001</v>
      </c>
      <c r="KZ9" s="284">
        <v>1.55151E-2</v>
      </c>
      <c r="LA9" s="284">
        <v>8.64259E-2</v>
      </c>
      <c r="LB9" s="284">
        <v>9.5308900000000002E-2</v>
      </c>
      <c r="LC9" s="284">
        <v>0.58510530000000005</v>
      </c>
      <c r="LD9" s="284">
        <v>0.78362849999999995</v>
      </c>
      <c r="LE9" s="284">
        <v>0</v>
      </c>
      <c r="LF9" s="284">
        <v>0.78282200000000002</v>
      </c>
      <c r="LG9" s="284">
        <v>0.14423859999999999</v>
      </c>
      <c r="LH9" s="284">
        <v>7.2939299999999999E-2</v>
      </c>
      <c r="LI9" s="284">
        <v>13826</v>
      </c>
      <c r="LJ9" s="284">
        <v>6.5090000000000003</v>
      </c>
      <c r="LK9" s="284">
        <v>20422</v>
      </c>
      <c r="LL9" s="284">
        <v>20422</v>
      </c>
      <c r="LM9" s="284">
        <v>5343</v>
      </c>
      <c r="LN9" s="284">
        <v>0.7334522</v>
      </c>
      <c r="LO9" s="284">
        <v>0.147151</v>
      </c>
      <c r="LP9" s="284">
        <v>0.1193968</v>
      </c>
      <c r="LQ9" s="284">
        <v>0.49915999999999999</v>
      </c>
      <c r="LR9" s="284">
        <v>1.47116</v>
      </c>
      <c r="LS9" s="284">
        <v>0.37269999999999998</v>
      </c>
      <c r="LT9" s="284">
        <v>15</v>
      </c>
      <c r="LU9" s="284">
        <v>3.0643400000000001</v>
      </c>
      <c r="LV9" s="284">
        <v>18</v>
      </c>
      <c r="LW9" s="284">
        <v>2.2475499999999999</v>
      </c>
      <c r="LX9" s="284">
        <v>0.29205999999999999</v>
      </c>
      <c r="LY9" s="284">
        <v>0.28799000000000002</v>
      </c>
      <c r="LZ9" s="285">
        <v>2.3877900000000001E-2</v>
      </c>
      <c r="MA9" s="285">
        <v>1.4969E-3</v>
      </c>
      <c r="MB9" s="285">
        <v>0.12862850000000001</v>
      </c>
      <c r="MC9" s="285">
        <v>0</v>
      </c>
      <c r="MD9" s="285">
        <v>0.1146148</v>
      </c>
      <c r="ME9" s="285">
        <v>2.9179999999999999E-4</v>
      </c>
      <c r="MF9" s="285">
        <v>0.82148600000000005</v>
      </c>
      <c r="MG9" s="285">
        <v>3.8122799999999998E-2</v>
      </c>
      <c r="MH9" s="285">
        <v>0.44748769999999999</v>
      </c>
      <c r="MI9" s="285"/>
    </row>
    <row r="10" spans="1:347" x14ac:dyDescent="0.2">
      <c r="A10" s="6" t="s">
        <v>1943</v>
      </c>
      <c r="B10" s="6" t="s">
        <v>2810</v>
      </c>
      <c r="C10" s="203" t="s">
        <v>1943</v>
      </c>
      <c r="D10" s="203" t="s">
        <v>1944</v>
      </c>
      <c r="E10" s="203" t="s">
        <v>1945</v>
      </c>
      <c r="F10" s="203" t="s">
        <v>2147</v>
      </c>
      <c r="G10" s="203" t="s">
        <v>2213</v>
      </c>
      <c r="H10" s="203" t="s">
        <v>2176</v>
      </c>
      <c r="I10" s="203" t="s">
        <v>3445</v>
      </c>
      <c r="J10" s="203" t="s">
        <v>3446</v>
      </c>
      <c r="K10" s="203" t="s">
        <v>2213</v>
      </c>
      <c r="L10" s="203" t="s">
        <v>2176</v>
      </c>
      <c r="M10" s="203" t="s">
        <v>3445</v>
      </c>
      <c r="N10" s="203" t="s">
        <v>3446</v>
      </c>
      <c r="O10" s="203" t="s">
        <v>2392</v>
      </c>
      <c r="P10" s="203" t="s">
        <v>2462</v>
      </c>
      <c r="Q10" s="203" t="s">
        <v>2539</v>
      </c>
      <c r="R10" s="203" t="s">
        <v>2615</v>
      </c>
      <c r="S10" s="203" t="s">
        <v>2392</v>
      </c>
      <c r="T10" s="203" t="s">
        <v>2380</v>
      </c>
      <c r="U10" s="203" t="s">
        <v>2462</v>
      </c>
      <c r="V10" s="203" t="s">
        <v>2539</v>
      </c>
      <c r="W10" s="203" t="s">
        <v>2615</v>
      </c>
      <c r="X10" s="203">
        <v>1</v>
      </c>
      <c r="Y10" s="203">
        <v>2</v>
      </c>
      <c r="Z10" s="203">
        <v>0</v>
      </c>
      <c r="AA10" s="203">
        <v>0</v>
      </c>
      <c r="AB10" s="10">
        <v>7280</v>
      </c>
      <c r="AC10" s="203">
        <v>4</v>
      </c>
      <c r="AD10" s="203">
        <v>1</v>
      </c>
      <c r="AE10" s="203">
        <v>5</v>
      </c>
      <c r="AF10" s="203">
        <v>14</v>
      </c>
      <c r="AG10" s="203">
        <v>19</v>
      </c>
      <c r="AH10" s="286">
        <v>0.2105263</v>
      </c>
      <c r="AI10" s="246">
        <v>56283</v>
      </c>
      <c r="AJ10" s="246" t="s">
        <v>3447</v>
      </c>
      <c r="AK10" s="274" t="s">
        <v>3444</v>
      </c>
      <c r="AL10" s="276">
        <v>34236</v>
      </c>
      <c r="AM10" s="276" t="s">
        <v>3403</v>
      </c>
      <c r="AN10" s="276">
        <v>11.05</v>
      </c>
      <c r="AO10" s="276">
        <v>11.05</v>
      </c>
      <c r="AP10" s="246">
        <v>0</v>
      </c>
      <c r="AQ10" s="246">
        <v>830598</v>
      </c>
      <c r="AR10" s="246">
        <v>830598</v>
      </c>
      <c r="AS10" s="246">
        <v>131298</v>
      </c>
      <c r="AT10" s="246">
        <v>0</v>
      </c>
      <c r="AU10" s="246">
        <v>131298</v>
      </c>
      <c r="AV10" s="246">
        <v>27197</v>
      </c>
      <c r="AW10" s="246">
        <v>0</v>
      </c>
      <c r="AX10" s="246">
        <v>27197</v>
      </c>
      <c r="AY10" s="246">
        <v>33784</v>
      </c>
      <c r="AZ10" s="246">
        <v>1022877</v>
      </c>
      <c r="BA10" s="246">
        <v>622943</v>
      </c>
      <c r="BB10" s="246">
        <v>183420</v>
      </c>
      <c r="BC10" s="246">
        <v>806363</v>
      </c>
      <c r="BD10" s="246">
        <v>88005</v>
      </c>
      <c r="BE10" s="246">
        <v>9578</v>
      </c>
      <c r="BF10" s="246">
        <v>14979</v>
      </c>
      <c r="BG10" s="246">
        <v>112562</v>
      </c>
      <c r="BH10" s="246">
        <v>105723</v>
      </c>
      <c r="BI10" s="246">
        <v>1024648</v>
      </c>
      <c r="BJ10" s="246">
        <v>76491</v>
      </c>
      <c r="BK10" s="283">
        <v>7.4780299999999994E-2</v>
      </c>
      <c r="BL10" s="246">
        <v>0</v>
      </c>
      <c r="BM10" s="246">
        <v>0</v>
      </c>
      <c r="BN10" s="246">
        <v>0</v>
      </c>
      <c r="BO10" s="246">
        <v>0</v>
      </c>
      <c r="BP10" s="246">
        <v>0</v>
      </c>
      <c r="BQ10" s="246">
        <v>0</v>
      </c>
      <c r="BR10" s="10">
        <v>43871</v>
      </c>
      <c r="BS10" s="10">
        <v>45633</v>
      </c>
      <c r="BT10" s="10">
        <v>89504</v>
      </c>
      <c r="BU10" s="10">
        <v>25806</v>
      </c>
      <c r="BV10" s="10">
        <v>12141</v>
      </c>
      <c r="BW10" s="10">
        <v>37947</v>
      </c>
      <c r="BX10" s="10">
        <v>5309</v>
      </c>
      <c r="BY10" s="10">
        <v>0</v>
      </c>
      <c r="BZ10" s="10">
        <v>5309</v>
      </c>
      <c r="CA10" s="10">
        <v>132760</v>
      </c>
      <c r="CB10" s="10" t="s">
        <v>3403</v>
      </c>
      <c r="CC10" s="10">
        <v>132760</v>
      </c>
      <c r="CD10" s="10">
        <v>1227</v>
      </c>
      <c r="CE10" s="258">
        <v>42332</v>
      </c>
      <c r="CF10" s="244">
        <v>3</v>
      </c>
      <c r="CG10" s="244">
        <v>67</v>
      </c>
      <c r="CH10" s="244">
        <v>70</v>
      </c>
      <c r="CI10" s="258">
        <v>4891</v>
      </c>
      <c r="CJ10" s="258">
        <v>11528</v>
      </c>
      <c r="CK10" s="258">
        <v>11397</v>
      </c>
      <c r="CL10" s="258">
        <v>793</v>
      </c>
      <c r="CM10" s="203">
        <v>0</v>
      </c>
      <c r="CN10" s="203">
        <v>7</v>
      </c>
      <c r="CO10" s="244">
        <v>219</v>
      </c>
      <c r="CP10" s="10">
        <v>96591</v>
      </c>
      <c r="CQ10" s="10">
        <v>31458</v>
      </c>
      <c r="CR10" s="10">
        <v>128049</v>
      </c>
      <c r="CS10" s="10">
        <v>15581</v>
      </c>
      <c r="CT10" s="10">
        <v>756</v>
      </c>
      <c r="CU10" s="10">
        <v>16337</v>
      </c>
      <c r="CV10" s="10">
        <v>62586</v>
      </c>
      <c r="CW10" s="10">
        <v>13193</v>
      </c>
      <c r="CX10" s="10">
        <v>75779</v>
      </c>
      <c r="CY10" s="10">
        <v>220165</v>
      </c>
      <c r="CZ10" s="10">
        <v>5157</v>
      </c>
      <c r="DA10" s="10" t="s">
        <v>3403</v>
      </c>
      <c r="DB10" s="10">
        <v>225322</v>
      </c>
      <c r="DC10" s="10">
        <v>10705</v>
      </c>
      <c r="DD10" s="10">
        <v>5157</v>
      </c>
      <c r="DE10" s="10">
        <v>15862</v>
      </c>
      <c r="DF10" s="10">
        <v>79971</v>
      </c>
      <c r="DG10" s="10">
        <v>9450</v>
      </c>
      <c r="DH10" s="10" t="s">
        <v>3403</v>
      </c>
      <c r="DI10" s="10">
        <v>14607</v>
      </c>
      <c r="DJ10" s="258" t="s">
        <v>3403</v>
      </c>
      <c r="DK10" s="258">
        <v>90676</v>
      </c>
      <c r="DL10" s="10">
        <v>194695</v>
      </c>
      <c r="DM10" s="10">
        <v>122230</v>
      </c>
      <c r="DN10" s="10" t="s">
        <v>3403</v>
      </c>
      <c r="DO10" s="10">
        <v>14327</v>
      </c>
      <c r="DP10" s="10">
        <v>331252</v>
      </c>
      <c r="DQ10" s="10" t="s">
        <v>3403</v>
      </c>
      <c r="DR10" s="10">
        <v>28784</v>
      </c>
      <c r="DS10" s="10">
        <v>8133</v>
      </c>
      <c r="DT10" s="10">
        <v>36917</v>
      </c>
      <c r="DU10" s="10">
        <v>283828</v>
      </c>
      <c r="DV10" s="244">
        <v>64</v>
      </c>
      <c r="DW10" s="244">
        <v>0</v>
      </c>
      <c r="DX10" s="244">
        <v>196</v>
      </c>
      <c r="DY10" s="244">
        <v>0</v>
      </c>
      <c r="DZ10" s="244">
        <v>6</v>
      </c>
      <c r="EA10" s="244">
        <v>0</v>
      </c>
      <c r="EB10" s="244">
        <v>266</v>
      </c>
      <c r="EC10" s="244">
        <v>-1</v>
      </c>
      <c r="ED10" s="244" t="s">
        <v>3403</v>
      </c>
      <c r="EE10" s="244">
        <v>-1</v>
      </c>
      <c r="EF10" s="10">
        <v>4712</v>
      </c>
      <c r="EG10" s="10" t="s">
        <v>3403</v>
      </c>
      <c r="EH10" s="10">
        <v>4712</v>
      </c>
      <c r="EI10" s="10">
        <v>95</v>
      </c>
      <c r="EJ10" s="10" t="s">
        <v>3403</v>
      </c>
      <c r="EK10" s="10">
        <v>95</v>
      </c>
      <c r="EL10" s="10">
        <v>4806</v>
      </c>
      <c r="EM10" s="10" t="s">
        <v>5026</v>
      </c>
      <c r="EN10" s="10" t="s">
        <v>5026</v>
      </c>
      <c r="EO10" s="10" t="s">
        <v>5026</v>
      </c>
      <c r="EP10" s="10" t="s">
        <v>5026</v>
      </c>
      <c r="EQ10" s="258">
        <v>1539</v>
      </c>
      <c r="ER10" s="258">
        <v>26857</v>
      </c>
      <c r="ES10" s="10">
        <v>50038</v>
      </c>
      <c r="ET10" s="10" t="s">
        <v>5026</v>
      </c>
      <c r="EU10" s="10" t="s">
        <v>5026</v>
      </c>
      <c r="EV10" s="244">
        <v>238</v>
      </c>
      <c r="EW10" s="244">
        <v>147</v>
      </c>
      <c r="EX10" s="203" t="s">
        <v>1475</v>
      </c>
      <c r="EY10" s="244">
        <v>36</v>
      </c>
      <c r="EZ10" s="244">
        <v>39</v>
      </c>
      <c r="FA10" s="258">
        <v>59341</v>
      </c>
      <c r="FB10" s="10" t="s">
        <v>3403</v>
      </c>
      <c r="FC10" s="10" t="s">
        <v>3403</v>
      </c>
      <c r="FD10" s="203" t="s">
        <v>1530</v>
      </c>
      <c r="FE10" s="203" t="s">
        <v>1530</v>
      </c>
      <c r="FF10" s="203" t="s">
        <v>1530</v>
      </c>
      <c r="FG10" s="203" t="s">
        <v>1530</v>
      </c>
      <c r="FH10" s="203" t="s">
        <v>1530</v>
      </c>
      <c r="FI10" s="203" t="s">
        <v>1530</v>
      </c>
      <c r="FJ10" s="203" t="s">
        <v>1530</v>
      </c>
      <c r="FK10" s="203" t="s">
        <v>1530</v>
      </c>
      <c r="FL10" s="203" t="s">
        <v>1530</v>
      </c>
      <c r="FM10" s="203" t="s">
        <v>1530</v>
      </c>
      <c r="FN10" s="203" t="s">
        <v>1530</v>
      </c>
      <c r="FO10" s="203" t="s">
        <v>1530</v>
      </c>
      <c r="FP10" s="203" t="s">
        <v>1530</v>
      </c>
      <c r="FQ10" s="203" t="s">
        <v>1530</v>
      </c>
      <c r="FR10" s="203" t="s">
        <v>1530</v>
      </c>
      <c r="FS10" s="203" t="s">
        <v>1530</v>
      </c>
      <c r="FT10" s="203" t="s">
        <v>1530</v>
      </c>
      <c r="FU10" s="203" t="s">
        <v>1530</v>
      </c>
      <c r="FV10" s="203" t="s">
        <v>1530</v>
      </c>
      <c r="FW10" s="203" t="s">
        <v>1530</v>
      </c>
      <c r="FX10" s="203" t="s">
        <v>1530</v>
      </c>
      <c r="FY10" s="203" t="s">
        <v>1530</v>
      </c>
      <c r="FZ10" s="203" t="s">
        <v>1530</v>
      </c>
      <c r="GA10" s="203" t="s">
        <v>1530</v>
      </c>
      <c r="GB10" s="203" t="s">
        <v>1530</v>
      </c>
      <c r="GC10" s="203" t="s">
        <v>1943</v>
      </c>
      <c r="GD10" s="203" t="s">
        <v>428</v>
      </c>
      <c r="GE10" s="203" t="s">
        <v>416</v>
      </c>
      <c r="GF10" s="203" t="s">
        <v>493</v>
      </c>
      <c r="GG10" s="203" t="s">
        <v>499</v>
      </c>
      <c r="GH10" s="203" t="s">
        <v>4527</v>
      </c>
      <c r="GI10" s="203" t="s">
        <v>505</v>
      </c>
      <c r="GJ10" s="203" t="s">
        <v>2303</v>
      </c>
      <c r="GK10" s="258">
        <v>82571</v>
      </c>
      <c r="GL10" s="203">
        <v>1</v>
      </c>
      <c r="GM10" s="203" t="s">
        <v>2135</v>
      </c>
      <c r="GN10" s="203" t="s">
        <v>512</v>
      </c>
      <c r="GO10" s="203">
        <v>261</v>
      </c>
      <c r="GP10" s="203">
        <v>61</v>
      </c>
      <c r="GQ10" s="203">
        <v>2201</v>
      </c>
      <c r="GR10" s="203">
        <v>26186</v>
      </c>
      <c r="GS10" s="203">
        <v>65</v>
      </c>
      <c r="GT10" s="203">
        <v>9</v>
      </c>
      <c r="GU10" s="203">
        <v>108</v>
      </c>
      <c r="GV10" s="203">
        <v>5339</v>
      </c>
      <c r="GW10" s="283">
        <v>0.98043999999999998</v>
      </c>
      <c r="GX10" s="283">
        <v>-2.1000000000000001E-4</v>
      </c>
      <c r="GY10" s="245">
        <v>18.06767</v>
      </c>
      <c r="GZ10" s="245">
        <v>24.04082</v>
      </c>
      <c r="HA10" s="245">
        <v>-1.5630000000000002E-2</v>
      </c>
      <c r="HB10" s="284">
        <v>3.0932599999999999</v>
      </c>
      <c r="HC10" s="284">
        <v>2.4342899999999998</v>
      </c>
      <c r="HD10" s="284">
        <v>0.33981</v>
      </c>
      <c r="HE10" s="284">
        <v>27.75545</v>
      </c>
      <c r="HF10" s="284">
        <v>21.842590000000001</v>
      </c>
      <c r="HG10" s="284">
        <v>3.0490599999999999</v>
      </c>
      <c r="HH10" s="284">
        <v>3.6101000000000001</v>
      </c>
      <c r="HI10" s="284">
        <v>2.8410299999999999</v>
      </c>
      <c r="HJ10" s="284">
        <v>0.39659</v>
      </c>
      <c r="HK10" s="284">
        <v>20.477399999999999</v>
      </c>
      <c r="HL10" s="284">
        <v>16.115010000000002</v>
      </c>
      <c r="HM10" s="284">
        <v>2.24953</v>
      </c>
      <c r="HN10" s="284">
        <v>213.20183</v>
      </c>
      <c r="HO10" s="284">
        <v>167.78255999999999</v>
      </c>
      <c r="HP10" s="284">
        <v>23.421140000000001</v>
      </c>
      <c r="HQ10" s="284">
        <v>11.12345</v>
      </c>
      <c r="HR10" s="284">
        <v>8.7537800000000008</v>
      </c>
      <c r="HS10" s="284">
        <v>1.2219599999999999</v>
      </c>
      <c r="HT10" s="284">
        <v>4.0117200000000004</v>
      </c>
      <c r="HU10" s="284">
        <v>3.4373800000000001</v>
      </c>
      <c r="HV10" s="284">
        <v>6.4468899999999998</v>
      </c>
      <c r="HW10" s="284">
        <v>3.9819100000000001</v>
      </c>
      <c r="HX10" s="284">
        <v>0.60599999999999998</v>
      </c>
      <c r="HY10" s="284">
        <v>1.1155999999999999</v>
      </c>
      <c r="HZ10" s="284">
        <v>0.44708999999999999</v>
      </c>
      <c r="IA10" s="284">
        <v>5.8200000000000002E-2</v>
      </c>
      <c r="IB10" s="284">
        <v>2.8800000000000002E-3</v>
      </c>
      <c r="IC10" s="284">
        <v>1.7799999999999999E-3</v>
      </c>
      <c r="ID10" s="284">
        <v>0.71867000000000003</v>
      </c>
      <c r="IE10" s="284">
        <v>-1.0000000000000001E-5</v>
      </c>
      <c r="IF10" s="284">
        <v>5.7070000000000003E-2</v>
      </c>
      <c r="IG10" s="284">
        <v>2633</v>
      </c>
      <c r="IH10" s="284">
        <v>12509</v>
      </c>
      <c r="II10" s="284">
        <v>10007</v>
      </c>
      <c r="IJ10" s="284">
        <v>14938</v>
      </c>
      <c r="IK10" s="284">
        <v>70957</v>
      </c>
      <c r="IL10" s="284">
        <v>56765</v>
      </c>
      <c r="IM10" s="284">
        <v>66250</v>
      </c>
      <c r="IN10" s="284">
        <v>82813</v>
      </c>
      <c r="IO10" s="284">
        <v>1.61415</v>
      </c>
      <c r="IP10" s="284">
        <v>17434</v>
      </c>
      <c r="IQ10" s="284">
        <v>8.3818800000000007</v>
      </c>
      <c r="IR10" s="284">
        <v>1.59012</v>
      </c>
      <c r="IS10" s="284">
        <v>10.059200000000001</v>
      </c>
      <c r="IT10" s="284">
        <v>0.32938000000000001</v>
      </c>
      <c r="IU10" s="284">
        <v>0.40915000000000001</v>
      </c>
      <c r="IV10" s="284">
        <v>12.38785</v>
      </c>
      <c r="IW10" s="284">
        <v>9.7656899999999993</v>
      </c>
      <c r="IX10" s="284">
        <v>2.4853399999999999</v>
      </c>
      <c r="IY10" s="284">
        <v>0</v>
      </c>
      <c r="IZ10" s="284">
        <v>2.65E-3</v>
      </c>
      <c r="JA10" s="284">
        <v>0.51266999999999996</v>
      </c>
      <c r="JB10" s="284">
        <v>8.4999999999999995E-4</v>
      </c>
      <c r="JC10" s="284">
        <v>0.10835</v>
      </c>
      <c r="JD10" s="284">
        <v>0.51466999999999996</v>
      </c>
      <c r="JE10" s="284">
        <v>5.9322299999999997</v>
      </c>
      <c r="JF10" s="284">
        <v>1.6078300000000001</v>
      </c>
      <c r="JG10" s="284">
        <v>0.16955000000000001</v>
      </c>
      <c r="JH10" s="284">
        <v>1146</v>
      </c>
      <c r="JI10" s="284">
        <v>1.89615</v>
      </c>
      <c r="JJ10" s="284">
        <v>1.2803899999999999</v>
      </c>
      <c r="JK10" s="284">
        <v>444</v>
      </c>
      <c r="JL10" s="284">
        <v>330</v>
      </c>
      <c r="JM10" s="284">
        <v>12.4093</v>
      </c>
      <c r="JN10" s="284">
        <v>1.36321</v>
      </c>
      <c r="JO10" s="284">
        <v>1.0658099999999999</v>
      </c>
      <c r="JP10" s="284">
        <v>0.23011000000000001</v>
      </c>
      <c r="JQ10" s="284">
        <v>4.8439999999999997E-2</v>
      </c>
      <c r="JR10" s="284">
        <v>0.37923000000000001</v>
      </c>
      <c r="JS10" s="284">
        <v>4</v>
      </c>
      <c r="JT10" s="284">
        <v>2</v>
      </c>
      <c r="JU10" s="284">
        <v>1.16709</v>
      </c>
      <c r="JV10" s="284">
        <v>6370</v>
      </c>
      <c r="JW10" s="284">
        <v>38.987360000000002</v>
      </c>
      <c r="JX10" s="284">
        <v>5458</v>
      </c>
      <c r="JY10" s="284">
        <v>6.8733500000000003</v>
      </c>
      <c r="JZ10" s="284">
        <v>45.501649999999998</v>
      </c>
      <c r="KA10" s="284">
        <v>0.17630000000000001</v>
      </c>
      <c r="KB10" s="284">
        <v>962</v>
      </c>
      <c r="KC10" s="284">
        <v>0.61951999999999996</v>
      </c>
      <c r="KD10" s="284">
        <v>0.39659</v>
      </c>
      <c r="KE10" s="284">
        <v>0.72302999999999995</v>
      </c>
      <c r="KF10" s="284">
        <v>8.8166499999999992</v>
      </c>
      <c r="KG10" s="284">
        <v>8.9728899999999996</v>
      </c>
      <c r="KH10" s="284">
        <v>3.6101000000000001</v>
      </c>
      <c r="KI10" s="284">
        <v>46.666670000000003</v>
      </c>
      <c r="KJ10" s="284">
        <v>42440</v>
      </c>
      <c r="KK10" s="284">
        <v>32786</v>
      </c>
      <c r="KL10" s="284">
        <v>5.7360000000000001E-2</v>
      </c>
      <c r="KM10" s="284">
        <v>0.37970999999999999</v>
      </c>
      <c r="KN10" s="284">
        <v>6.694E-2</v>
      </c>
      <c r="KO10" s="284">
        <v>1.208E-2</v>
      </c>
      <c r="KP10" s="284">
        <v>7.9939999999999997E-2</v>
      </c>
      <c r="KQ10" s="284">
        <v>1.409E-2</v>
      </c>
      <c r="KR10" s="284">
        <v>0.8</v>
      </c>
      <c r="KS10" s="284">
        <v>0.2631579</v>
      </c>
      <c r="KT10" s="284">
        <v>0.73684210000000006</v>
      </c>
      <c r="KU10" s="284">
        <v>0.2274658</v>
      </c>
      <c r="KV10" s="284">
        <v>0.77253419999999995</v>
      </c>
      <c r="KW10" s="284">
        <v>0.1098543</v>
      </c>
      <c r="KX10" s="284">
        <v>9.3475999999999993E-3</v>
      </c>
      <c r="KY10" s="284">
        <v>0.17900779999999999</v>
      </c>
      <c r="KZ10" s="284">
        <v>1.46187E-2</v>
      </c>
      <c r="LA10" s="284">
        <v>0.1031798</v>
      </c>
      <c r="LB10" s="284">
        <v>8.5888000000000006E-2</v>
      </c>
      <c r="LC10" s="284">
        <v>0.607958</v>
      </c>
      <c r="LD10" s="284">
        <v>0.7869659</v>
      </c>
      <c r="LE10" s="284">
        <v>2.65887E-2</v>
      </c>
      <c r="LF10" s="284">
        <v>0.8120214</v>
      </c>
      <c r="LG10" s="284">
        <v>3.3028399999999999E-2</v>
      </c>
      <c r="LH10" s="284">
        <v>0.12836149999999999</v>
      </c>
      <c r="LI10" s="284">
        <v>9653</v>
      </c>
      <c r="LJ10" s="284">
        <v>7.6882700000000002</v>
      </c>
      <c r="LK10" s="284">
        <v>16514</v>
      </c>
      <c r="LL10" s="284">
        <v>20642</v>
      </c>
      <c r="LM10" s="284">
        <v>4345</v>
      </c>
      <c r="LN10" s="284">
        <v>0.78183579999999997</v>
      </c>
      <c r="LO10" s="284">
        <v>8.5090899999999997E-2</v>
      </c>
      <c r="LP10" s="284">
        <v>0.13307330000000001</v>
      </c>
      <c r="LQ10" s="284">
        <v>0.53174999999999994</v>
      </c>
      <c r="LR10" s="284">
        <v>1.8059799999999999</v>
      </c>
      <c r="LS10" s="284">
        <v>0.4108</v>
      </c>
      <c r="LT10" s="284">
        <v>34</v>
      </c>
      <c r="LU10" s="284">
        <v>3.7640099999999999</v>
      </c>
      <c r="LV10" s="284">
        <v>22</v>
      </c>
      <c r="LW10" s="284">
        <v>2.9428399999999999</v>
      </c>
      <c r="LX10" s="284">
        <v>0.32328000000000001</v>
      </c>
      <c r="LY10" s="284">
        <v>0.32384000000000002</v>
      </c>
      <c r="LZ10" s="285">
        <v>5.9400500000000002E-2</v>
      </c>
      <c r="MA10" s="285">
        <v>1.0671999999999999E-3</v>
      </c>
      <c r="MB10" s="285">
        <v>0.2663181</v>
      </c>
      <c r="MC10" s="285">
        <v>0</v>
      </c>
      <c r="MD10" s="285">
        <v>0.2062792</v>
      </c>
      <c r="ME10" s="285">
        <v>3.411E-4</v>
      </c>
      <c r="MF10" s="285">
        <v>0.64692499999999997</v>
      </c>
      <c r="MG10" s="285">
        <v>8.0007999999999996E-2</v>
      </c>
      <c r="MH10" s="285">
        <v>0.27808440000000001</v>
      </c>
      <c r="MI10" s="285"/>
    </row>
    <row r="11" spans="1:347" x14ac:dyDescent="0.2">
      <c r="A11" s="6" t="s">
        <v>3449</v>
      </c>
      <c r="B11" s="6" t="s">
        <v>3693</v>
      </c>
      <c r="C11" s="6"/>
      <c r="D11" s="6" t="s">
        <v>5001</v>
      </c>
      <c r="E11" s="203" t="s">
        <v>3448</v>
      </c>
      <c r="F11" s="203" t="s">
        <v>1364</v>
      </c>
      <c r="G11" s="203" t="s">
        <v>3451</v>
      </c>
      <c r="H11" s="203" t="s">
        <v>1089</v>
      </c>
      <c r="I11" s="203" t="s">
        <v>3452</v>
      </c>
      <c r="J11" s="203" t="s">
        <v>3403</v>
      </c>
      <c r="K11" s="203" t="s">
        <v>3451</v>
      </c>
      <c r="L11" s="203" t="s">
        <v>1089</v>
      </c>
      <c r="M11" s="203" t="s">
        <v>3452</v>
      </c>
      <c r="N11" s="203" t="s">
        <v>3403</v>
      </c>
      <c r="O11" s="203" t="s">
        <v>3453</v>
      </c>
      <c r="P11" s="203" t="s">
        <v>1380</v>
      </c>
      <c r="Q11" s="203" t="s">
        <v>1383</v>
      </c>
      <c r="R11" s="203" t="s">
        <v>543</v>
      </c>
      <c r="S11" s="203" t="s">
        <v>3453</v>
      </c>
      <c r="T11" s="203" t="s">
        <v>2380</v>
      </c>
      <c r="U11" s="203" t="s">
        <v>1380</v>
      </c>
      <c r="V11" s="203" t="s">
        <v>1383</v>
      </c>
      <c r="W11" s="203" t="s">
        <v>543</v>
      </c>
      <c r="X11" s="203">
        <v>1</v>
      </c>
      <c r="Y11" s="203">
        <v>0</v>
      </c>
      <c r="Z11" s="203">
        <v>0</v>
      </c>
      <c r="AA11" s="203">
        <v>1</v>
      </c>
      <c r="AB11" s="10">
        <v>2410</v>
      </c>
      <c r="AC11" s="203">
        <v>1</v>
      </c>
      <c r="AD11" s="203">
        <v>0</v>
      </c>
      <c r="AE11" s="203">
        <v>1</v>
      </c>
      <c r="AF11" s="203">
        <v>4.42</v>
      </c>
      <c r="AG11" s="203">
        <v>5.42</v>
      </c>
      <c r="AH11" s="286">
        <v>0.18450179999999999</v>
      </c>
      <c r="AI11" s="246">
        <v>48864</v>
      </c>
      <c r="AJ11" s="246" t="s">
        <v>3455</v>
      </c>
      <c r="AK11" s="274" t="s">
        <v>3404</v>
      </c>
      <c r="AL11" s="276" t="s">
        <v>3403</v>
      </c>
      <c r="AM11" s="276">
        <v>7</v>
      </c>
      <c r="AN11" s="276" t="s">
        <v>3403</v>
      </c>
      <c r="AO11" s="276" t="s">
        <v>3403</v>
      </c>
      <c r="AP11" s="246">
        <v>0</v>
      </c>
      <c r="AQ11" s="246">
        <v>143840</v>
      </c>
      <c r="AR11" s="246">
        <v>143840</v>
      </c>
      <c r="AS11" s="246">
        <v>82717</v>
      </c>
      <c r="AT11" s="246">
        <v>0</v>
      </c>
      <c r="AU11" s="246">
        <v>82717</v>
      </c>
      <c r="AV11" s="246">
        <v>31938</v>
      </c>
      <c r="AW11" s="246">
        <v>0</v>
      </c>
      <c r="AX11" s="246">
        <v>31938</v>
      </c>
      <c r="AY11" s="246">
        <v>16628</v>
      </c>
      <c r="AZ11" s="246">
        <v>275123</v>
      </c>
      <c r="BA11" s="246">
        <v>145577</v>
      </c>
      <c r="BB11" s="246">
        <v>37492</v>
      </c>
      <c r="BC11" s="246">
        <v>183069</v>
      </c>
      <c r="BD11" s="246">
        <v>21950</v>
      </c>
      <c r="BE11" s="246">
        <v>3000</v>
      </c>
      <c r="BF11" s="246">
        <v>2980</v>
      </c>
      <c r="BG11" s="246">
        <v>27930</v>
      </c>
      <c r="BH11" s="246">
        <v>52600</v>
      </c>
      <c r="BI11" s="246">
        <v>263599</v>
      </c>
      <c r="BJ11" s="246">
        <v>11524</v>
      </c>
      <c r="BK11" s="283">
        <v>4.1886699999999999E-2</v>
      </c>
      <c r="BL11" s="246">
        <v>0</v>
      </c>
      <c r="BM11" s="246">
        <v>0</v>
      </c>
      <c r="BN11" s="246">
        <v>0</v>
      </c>
      <c r="BO11" s="246">
        <v>0</v>
      </c>
      <c r="BP11" s="246">
        <v>0</v>
      </c>
      <c r="BQ11" s="246">
        <v>0</v>
      </c>
      <c r="BR11" s="10">
        <v>14920</v>
      </c>
      <c r="BS11" s="10">
        <v>13337</v>
      </c>
      <c r="BT11" s="10">
        <v>28257</v>
      </c>
      <c r="BU11" s="10">
        <v>10908</v>
      </c>
      <c r="BV11" s="10">
        <v>5734</v>
      </c>
      <c r="BW11" s="10">
        <v>16642</v>
      </c>
      <c r="BX11" s="10">
        <v>1218</v>
      </c>
      <c r="BY11" s="10">
        <v>300</v>
      </c>
      <c r="BZ11" s="10">
        <v>1518</v>
      </c>
      <c r="CA11" s="10">
        <v>46417</v>
      </c>
      <c r="CB11" s="10" t="s">
        <v>3403</v>
      </c>
      <c r="CC11" s="10">
        <v>46417</v>
      </c>
      <c r="CD11" s="10">
        <v>774</v>
      </c>
      <c r="CE11" s="258">
        <v>36946</v>
      </c>
      <c r="CF11" s="244">
        <v>1</v>
      </c>
      <c r="CG11" s="244">
        <v>67</v>
      </c>
      <c r="CH11" s="244">
        <v>68</v>
      </c>
      <c r="CI11" s="258">
        <v>679</v>
      </c>
      <c r="CJ11" s="258">
        <v>2155</v>
      </c>
      <c r="CK11" s="258">
        <v>1419</v>
      </c>
      <c r="CL11" s="258">
        <v>563</v>
      </c>
      <c r="CM11" s="203">
        <v>0</v>
      </c>
      <c r="CN11" s="203">
        <v>33</v>
      </c>
      <c r="CO11" s="244">
        <v>39</v>
      </c>
      <c r="CP11" s="10">
        <v>17063</v>
      </c>
      <c r="CQ11" s="10">
        <v>4522</v>
      </c>
      <c r="CR11" s="10">
        <v>21585</v>
      </c>
      <c r="CS11" s="10">
        <v>2003</v>
      </c>
      <c r="CT11" s="10">
        <v>265</v>
      </c>
      <c r="CU11" s="10">
        <v>2268</v>
      </c>
      <c r="CV11" s="10">
        <v>21925</v>
      </c>
      <c r="CW11" s="10">
        <v>5537</v>
      </c>
      <c r="CX11" s="10">
        <v>27462</v>
      </c>
      <c r="CY11" s="10">
        <v>51315</v>
      </c>
      <c r="CZ11" s="10">
        <v>860</v>
      </c>
      <c r="DA11" s="10" t="s">
        <v>3403</v>
      </c>
      <c r="DB11" s="10">
        <v>52175</v>
      </c>
      <c r="DC11" s="10">
        <v>1092</v>
      </c>
      <c r="DD11" s="10">
        <v>-1</v>
      </c>
      <c r="DE11" s="10">
        <v>1091</v>
      </c>
      <c r="DF11" s="10">
        <v>8335</v>
      </c>
      <c r="DG11" s="10">
        <v>566</v>
      </c>
      <c r="DH11" s="10">
        <v>0</v>
      </c>
      <c r="DI11" s="10">
        <v>565</v>
      </c>
      <c r="DJ11" s="258" t="s">
        <v>3403</v>
      </c>
      <c r="DK11" s="258">
        <v>9427</v>
      </c>
      <c r="DL11" s="10">
        <v>61602</v>
      </c>
      <c r="DM11" s="10" t="s">
        <v>3403</v>
      </c>
      <c r="DN11" s="10" t="s">
        <v>3403</v>
      </c>
      <c r="DO11" s="10" t="s">
        <v>3403</v>
      </c>
      <c r="DP11" s="10">
        <v>61602</v>
      </c>
      <c r="DQ11" s="10">
        <v>87</v>
      </c>
      <c r="DR11" s="10">
        <v>6962</v>
      </c>
      <c r="DS11" s="10">
        <v>2234</v>
      </c>
      <c r="DT11" s="10">
        <v>9196</v>
      </c>
      <c r="DU11" s="10">
        <v>86214</v>
      </c>
      <c r="DV11" s="244">
        <v>17</v>
      </c>
      <c r="DW11" s="244">
        <v>60</v>
      </c>
      <c r="DX11" s="244">
        <v>163</v>
      </c>
      <c r="DY11" s="244">
        <v>5</v>
      </c>
      <c r="DZ11" s="244">
        <v>29</v>
      </c>
      <c r="EA11" s="244" t="s">
        <v>3403</v>
      </c>
      <c r="EB11" s="244">
        <v>274</v>
      </c>
      <c r="EC11" s="244">
        <v>175</v>
      </c>
      <c r="ED11" s="244">
        <v>1250</v>
      </c>
      <c r="EE11" s="244">
        <v>1425</v>
      </c>
      <c r="EF11" s="10">
        <v>5768</v>
      </c>
      <c r="EG11" s="10">
        <v>509</v>
      </c>
      <c r="EH11" s="10">
        <v>6277</v>
      </c>
      <c r="EI11" s="10">
        <v>309</v>
      </c>
      <c r="EJ11" s="10" t="s">
        <v>3403</v>
      </c>
      <c r="EK11" s="10">
        <v>309</v>
      </c>
      <c r="EL11" s="10">
        <v>8011</v>
      </c>
      <c r="EM11" s="10" t="s">
        <v>5026</v>
      </c>
      <c r="EN11" s="10" t="s">
        <v>5026</v>
      </c>
      <c r="EO11" s="10">
        <v>3</v>
      </c>
      <c r="EP11" s="10">
        <v>12</v>
      </c>
      <c r="EQ11" s="258">
        <v>35</v>
      </c>
      <c r="ER11" s="258">
        <v>323</v>
      </c>
      <c r="ES11" s="10">
        <v>7613</v>
      </c>
      <c r="ET11" s="10" t="s">
        <v>5026</v>
      </c>
      <c r="EU11" s="10" t="s">
        <v>5026</v>
      </c>
      <c r="EV11" s="244">
        <v>19</v>
      </c>
      <c r="EW11" s="244">
        <v>142</v>
      </c>
      <c r="EX11" s="203" t="s">
        <v>3454</v>
      </c>
      <c r="EY11" s="244">
        <v>8</v>
      </c>
      <c r="EZ11" s="244">
        <v>11</v>
      </c>
      <c r="FA11" s="258">
        <v>12486</v>
      </c>
      <c r="FB11" s="10" t="s">
        <v>3403</v>
      </c>
      <c r="FC11" s="10">
        <v>516</v>
      </c>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203" t="s">
        <v>3449</v>
      </c>
      <c r="GD11" s="203" t="s">
        <v>3450</v>
      </c>
      <c r="GE11" s="203" t="s">
        <v>416</v>
      </c>
      <c r="GF11" s="203" t="s">
        <v>493</v>
      </c>
      <c r="GG11" s="203" t="s">
        <v>501</v>
      </c>
      <c r="GH11" s="203" t="s">
        <v>4527</v>
      </c>
      <c r="GI11" s="203" t="s">
        <v>505</v>
      </c>
      <c r="GJ11" s="203" t="s">
        <v>2303</v>
      </c>
      <c r="GK11" s="258">
        <v>23557</v>
      </c>
      <c r="GL11" s="203">
        <v>1</v>
      </c>
      <c r="GM11" s="203" t="s">
        <v>2135</v>
      </c>
      <c r="GN11" s="203" t="s">
        <v>503</v>
      </c>
      <c r="GO11" s="203">
        <v>502</v>
      </c>
      <c r="GP11" s="203">
        <v>7</v>
      </c>
      <c r="GQ11" s="203">
        <v>1227</v>
      </c>
      <c r="GR11" s="203">
        <v>7513</v>
      </c>
      <c r="GS11" s="203">
        <v>50</v>
      </c>
      <c r="GT11" s="203">
        <v>1</v>
      </c>
      <c r="GU11" s="203">
        <v>37</v>
      </c>
      <c r="GV11" s="203">
        <v>903</v>
      </c>
      <c r="GW11" s="283">
        <v>0.78354999999999997</v>
      </c>
      <c r="GX11" s="283">
        <v>0.17788000000000001</v>
      </c>
      <c r="GY11" s="245">
        <v>29.23723</v>
      </c>
      <c r="GZ11" s="245">
        <v>37.363100000000003</v>
      </c>
      <c r="HA11" s="245">
        <v>18.506489999999999</v>
      </c>
      <c r="HB11" s="284">
        <v>4.2790699999999999</v>
      </c>
      <c r="HC11" s="284">
        <v>2.9718</v>
      </c>
      <c r="HD11" s="284">
        <v>0.45339000000000002</v>
      </c>
      <c r="HE11" s="284">
        <v>28.664529999999999</v>
      </c>
      <c r="HF11" s="284">
        <v>19.90746</v>
      </c>
      <c r="HG11" s="284">
        <v>3.0371899999999998</v>
      </c>
      <c r="HH11" s="284">
        <v>3.0575000000000001</v>
      </c>
      <c r="HI11" s="284">
        <v>2.1234299999999999</v>
      </c>
      <c r="HJ11" s="284">
        <v>0.32396000000000003</v>
      </c>
      <c r="HK11" s="284">
        <v>34.624850000000002</v>
      </c>
      <c r="HL11" s="284">
        <v>24.046890000000001</v>
      </c>
      <c r="HM11" s="284">
        <v>3.66872</v>
      </c>
      <c r="HN11" s="284">
        <v>32.904629999999997</v>
      </c>
      <c r="HO11" s="284">
        <v>22.8522</v>
      </c>
      <c r="HP11" s="284">
        <v>3.4864600000000001</v>
      </c>
      <c r="HQ11" s="284">
        <v>8.8664299999999994</v>
      </c>
      <c r="HR11" s="284">
        <v>6.1577200000000003</v>
      </c>
      <c r="HS11" s="284">
        <v>0.93945999999999996</v>
      </c>
      <c r="HT11" s="284">
        <v>2.6150199999999999</v>
      </c>
      <c r="HU11" s="284">
        <v>3.6598000000000002</v>
      </c>
      <c r="HV11" s="284">
        <v>2.0661200000000002</v>
      </c>
      <c r="HW11" s="284">
        <v>15.4415</v>
      </c>
      <c r="HX11" s="284">
        <v>0.32317000000000001</v>
      </c>
      <c r="HY11" s="284">
        <v>1.2620499999999999</v>
      </c>
      <c r="HZ11" s="284">
        <v>0.39036999999999999</v>
      </c>
      <c r="IA11" s="284">
        <v>0.34006999999999998</v>
      </c>
      <c r="IB11" s="284">
        <v>8.0999999999999996E-4</v>
      </c>
      <c r="IC11" s="284">
        <v>6.0299999999999998E-3</v>
      </c>
      <c r="ID11" s="284">
        <v>0.53003</v>
      </c>
      <c r="IE11" s="284">
        <v>6.0490000000000002E-2</v>
      </c>
      <c r="IF11" s="284">
        <v>0.26645999999999997</v>
      </c>
      <c r="IG11" s="284">
        <v>1404</v>
      </c>
      <c r="IH11" s="284">
        <v>7613</v>
      </c>
      <c r="II11" s="284">
        <v>7613</v>
      </c>
      <c r="IJ11" s="284">
        <v>15906</v>
      </c>
      <c r="IK11" s="284">
        <v>86214</v>
      </c>
      <c r="IL11" s="284">
        <v>86214</v>
      </c>
      <c r="IM11" s="284">
        <v>61602</v>
      </c>
      <c r="IN11" s="284">
        <v>61602</v>
      </c>
      <c r="IO11" s="284">
        <v>0.69162000000000001</v>
      </c>
      <c r="IP11" s="284">
        <v>11365</v>
      </c>
      <c r="IQ11" s="284">
        <v>5.46427</v>
      </c>
      <c r="IR11" s="284">
        <v>3.5113599999999998</v>
      </c>
      <c r="IS11" s="284">
        <v>6.1060400000000001</v>
      </c>
      <c r="IT11" s="284">
        <v>1.35578</v>
      </c>
      <c r="IU11" s="284">
        <v>0.70586000000000004</v>
      </c>
      <c r="IV11" s="284">
        <v>11.679029999999999</v>
      </c>
      <c r="IW11" s="284">
        <v>7.7713200000000002</v>
      </c>
      <c r="IX11" s="284">
        <v>3.7810000000000001</v>
      </c>
      <c r="IY11" s="284">
        <v>0</v>
      </c>
      <c r="IZ11" s="284">
        <v>1.66E-3</v>
      </c>
      <c r="JA11" s="284">
        <v>1.56837</v>
      </c>
      <c r="JB11" s="284">
        <v>2.8900000000000002E-3</v>
      </c>
      <c r="JC11" s="284">
        <v>0.10874</v>
      </c>
      <c r="JD11" s="284">
        <v>0.58938999999999997</v>
      </c>
      <c r="JE11" s="284">
        <v>4.2409699999999999</v>
      </c>
      <c r="JF11" s="284">
        <v>1.97041</v>
      </c>
      <c r="JG11" s="284">
        <v>0.18762999999999999</v>
      </c>
      <c r="JH11" s="284">
        <v>4017</v>
      </c>
      <c r="JI11" s="284">
        <v>7.39452</v>
      </c>
      <c r="JJ11" s="284">
        <v>2.2328800000000002</v>
      </c>
      <c r="JK11" s="284">
        <v>308</v>
      </c>
      <c r="JL11" s="284">
        <v>215</v>
      </c>
      <c r="JM11" s="284">
        <v>11.18984</v>
      </c>
      <c r="JN11" s="284">
        <v>1.18563</v>
      </c>
      <c r="JO11" s="284">
        <v>0.93178000000000005</v>
      </c>
      <c r="JP11" s="284">
        <v>0.23008000000000001</v>
      </c>
      <c r="JQ11" s="284">
        <v>4.2450000000000002E-2</v>
      </c>
      <c r="JR11" s="284">
        <v>0.48064000000000001</v>
      </c>
      <c r="JS11" s="284">
        <v>0</v>
      </c>
      <c r="JT11" s="284">
        <v>2</v>
      </c>
      <c r="JU11" s="284">
        <v>0.71452000000000004</v>
      </c>
      <c r="JV11" s="284">
        <v>1184</v>
      </c>
      <c r="JW11" s="284">
        <v>35.773440000000001</v>
      </c>
      <c r="JX11" s="284">
        <v>1657</v>
      </c>
      <c r="JY11" s="284">
        <v>3.1589200000000002</v>
      </c>
      <c r="JZ11" s="284">
        <v>25.561</v>
      </c>
      <c r="KA11" s="284">
        <v>8.8300000000000003E-2</v>
      </c>
      <c r="KB11" s="284">
        <v>146</v>
      </c>
      <c r="KC11" s="284">
        <v>1.4458800000000001</v>
      </c>
      <c r="KD11" s="284">
        <v>0.32396000000000003</v>
      </c>
      <c r="KE11" s="284">
        <v>1.03312</v>
      </c>
      <c r="KF11" s="284">
        <v>10.230499999999999</v>
      </c>
      <c r="KG11" s="284">
        <v>6.6987800000000002</v>
      </c>
      <c r="KH11" s="284">
        <v>3.0575000000000001</v>
      </c>
      <c r="KI11" s="284">
        <v>23.173079999999999</v>
      </c>
      <c r="KJ11" s="284">
        <v>33776</v>
      </c>
      <c r="KK11" s="284">
        <v>26859</v>
      </c>
      <c r="KL11" s="284">
        <v>8.7980000000000003E-2</v>
      </c>
      <c r="KM11" s="284">
        <v>0.71194000000000002</v>
      </c>
      <c r="KN11" s="284">
        <v>6.2869999999999995E-2</v>
      </c>
      <c r="KO11" s="284">
        <v>1.6230000000000001E-2</v>
      </c>
      <c r="KP11" s="284">
        <v>0.13134999999999999</v>
      </c>
      <c r="KQ11" s="284">
        <v>1.1599999999999999E-2</v>
      </c>
      <c r="KR11" s="284">
        <v>1</v>
      </c>
      <c r="KS11" s="284">
        <v>0.18450179999999999</v>
      </c>
      <c r="KT11" s="284">
        <v>0.81549819999999995</v>
      </c>
      <c r="KU11" s="284">
        <v>0.20479710000000001</v>
      </c>
      <c r="KV11" s="284">
        <v>0.79520290000000005</v>
      </c>
      <c r="KW11" s="284">
        <v>0.10595640000000001</v>
      </c>
      <c r="KX11" s="284">
        <v>1.1380899999999999E-2</v>
      </c>
      <c r="KY11" s="284">
        <v>0.1422312</v>
      </c>
      <c r="KZ11" s="284">
        <v>1.13051E-2</v>
      </c>
      <c r="LA11" s="284">
        <v>0.19954549999999999</v>
      </c>
      <c r="LB11" s="284">
        <v>8.3270399999999994E-2</v>
      </c>
      <c r="LC11" s="284">
        <v>0.55226690000000001</v>
      </c>
      <c r="LD11" s="284">
        <v>0.69449810000000001</v>
      </c>
      <c r="LE11" s="284">
        <v>0.1160863</v>
      </c>
      <c r="LF11" s="284">
        <v>0.52282070000000003</v>
      </c>
      <c r="LG11" s="284">
        <v>6.0438400000000003E-2</v>
      </c>
      <c r="LH11" s="284">
        <v>0.30065459999999999</v>
      </c>
      <c r="LI11" s="284">
        <v>6917</v>
      </c>
      <c r="LJ11" s="284">
        <v>9.3751599999999993</v>
      </c>
      <c r="LK11" s="284">
        <v>23557</v>
      </c>
      <c r="LL11" s="284">
        <v>23557</v>
      </c>
      <c r="LM11" s="284">
        <v>4346</v>
      </c>
      <c r="LN11" s="284">
        <v>0.78589330000000002</v>
      </c>
      <c r="LO11" s="284">
        <v>0.1074114</v>
      </c>
      <c r="LP11" s="284">
        <v>0.10669530000000001</v>
      </c>
      <c r="LQ11" s="284">
        <v>0.42315999999999998</v>
      </c>
      <c r="LR11" s="284">
        <v>1.64307</v>
      </c>
      <c r="LS11" s="284">
        <v>0.33650000000000002</v>
      </c>
      <c r="LT11" s="284">
        <v>20</v>
      </c>
      <c r="LU11" s="284">
        <v>2.80647</v>
      </c>
      <c r="LV11" s="284">
        <v>20</v>
      </c>
      <c r="LW11" s="284">
        <v>2.2055899999999999</v>
      </c>
      <c r="LX11" s="284">
        <v>0.23369999999999999</v>
      </c>
      <c r="LY11" s="284">
        <v>0.22391</v>
      </c>
      <c r="LZ11" s="285">
        <v>2.2252399999999999E-2</v>
      </c>
      <c r="MA11" s="285">
        <v>4.3790000000000002E-4</v>
      </c>
      <c r="MB11" s="285">
        <v>0.44531769999999998</v>
      </c>
      <c r="MC11" s="285">
        <v>0</v>
      </c>
      <c r="MD11" s="285">
        <v>0.414802</v>
      </c>
      <c r="ME11" s="285">
        <v>7.6349999999999996E-4</v>
      </c>
      <c r="MF11" s="285">
        <v>0.52113529999999997</v>
      </c>
      <c r="MG11" s="285">
        <v>3.1817999999999999E-2</v>
      </c>
      <c r="MH11" s="285">
        <v>0.48261419999999999</v>
      </c>
      <c r="MI11" s="285"/>
    </row>
    <row r="12" spans="1:347" x14ac:dyDescent="0.2">
      <c r="A12" s="6" t="s">
        <v>1946</v>
      </c>
      <c r="B12" s="6" t="s">
        <v>2811</v>
      </c>
      <c r="C12" s="203" t="s">
        <v>1946</v>
      </c>
      <c r="D12" s="203" t="s">
        <v>1947</v>
      </c>
      <c r="E12" s="203" t="s">
        <v>1948</v>
      </c>
      <c r="F12" s="203" t="s">
        <v>2148</v>
      </c>
      <c r="G12" s="203" t="s">
        <v>2214</v>
      </c>
      <c r="H12" s="203" t="s">
        <v>2337</v>
      </c>
      <c r="I12" s="203" t="s">
        <v>3456</v>
      </c>
      <c r="J12" s="203" t="s">
        <v>3457</v>
      </c>
      <c r="K12" s="203" t="s">
        <v>2214</v>
      </c>
      <c r="L12" s="203" t="s">
        <v>2337</v>
      </c>
      <c r="M12" s="203" t="s">
        <v>3456</v>
      </c>
      <c r="N12" s="203" t="s">
        <v>3457</v>
      </c>
      <c r="O12" s="203" t="s">
        <v>3458</v>
      </c>
      <c r="P12" s="203" t="s">
        <v>2463</v>
      </c>
      <c r="Q12" s="203" t="s">
        <v>2540</v>
      </c>
      <c r="R12" s="203" t="s">
        <v>4603</v>
      </c>
      <c r="S12" s="203" t="s">
        <v>4604</v>
      </c>
      <c r="T12" s="203" t="s">
        <v>2706</v>
      </c>
      <c r="U12" s="203" t="s">
        <v>4605</v>
      </c>
      <c r="V12" s="203" t="s">
        <v>2540</v>
      </c>
      <c r="W12" s="203" t="s">
        <v>4606</v>
      </c>
      <c r="X12" s="203">
        <v>1</v>
      </c>
      <c r="Y12" s="203">
        <v>6</v>
      </c>
      <c r="Z12" s="203">
        <v>0</v>
      </c>
      <c r="AA12" s="203">
        <v>1</v>
      </c>
      <c r="AB12" s="10">
        <v>16172</v>
      </c>
      <c r="AC12" s="203">
        <v>6</v>
      </c>
      <c r="AD12" s="203">
        <v>4</v>
      </c>
      <c r="AE12" s="203">
        <v>10</v>
      </c>
      <c r="AF12" s="203">
        <v>20.8</v>
      </c>
      <c r="AG12" s="203">
        <v>30.8</v>
      </c>
      <c r="AH12" s="286">
        <v>0.19480520000000001</v>
      </c>
      <c r="AI12" s="246">
        <v>75600</v>
      </c>
      <c r="AJ12" s="246" t="s">
        <v>3459</v>
      </c>
      <c r="AK12" s="274" t="s">
        <v>3414</v>
      </c>
      <c r="AL12" s="276">
        <v>39817</v>
      </c>
      <c r="AM12" s="276">
        <v>11.19</v>
      </c>
      <c r="AN12" s="276">
        <v>12.95</v>
      </c>
      <c r="AO12" s="276">
        <v>16.54</v>
      </c>
      <c r="AP12" s="246">
        <v>44485</v>
      </c>
      <c r="AQ12" s="246">
        <v>1890085</v>
      </c>
      <c r="AR12" s="246">
        <v>1934570</v>
      </c>
      <c r="AS12" s="246">
        <v>143253</v>
      </c>
      <c r="AT12" s="246">
        <v>500</v>
      </c>
      <c r="AU12" s="246">
        <v>143753</v>
      </c>
      <c r="AV12" s="246">
        <v>19840</v>
      </c>
      <c r="AW12" s="246">
        <v>0</v>
      </c>
      <c r="AX12" s="246">
        <v>19840</v>
      </c>
      <c r="AY12" s="246">
        <v>64335</v>
      </c>
      <c r="AZ12" s="246">
        <v>2162498</v>
      </c>
      <c r="BA12" s="246">
        <v>1225675</v>
      </c>
      <c r="BB12" s="246">
        <v>311761</v>
      </c>
      <c r="BC12" s="246">
        <v>1537436</v>
      </c>
      <c r="BD12" s="246">
        <v>276728</v>
      </c>
      <c r="BE12" s="246">
        <v>53000</v>
      </c>
      <c r="BF12" s="246">
        <v>62439</v>
      </c>
      <c r="BG12" s="246">
        <v>392167</v>
      </c>
      <c r="BH12" s="246">
        <v>232895</v>
      </c>
      <c r="BI12" s="246">
        <v>2162498</v>
      </c>
      <c r="BJ12" s="246">
        <v>59526</v>
      </c>
      <c r="BK12" s="283">
        <v>2.7526499999999999E-2</v>
      </c>
      <c r="BL12" s="246">
        <v>0</v>
      </c>
      <c r="BM12" s="246">
        <v>0</v>
      </c>
      <c r="BN12" s="246">
        <v>0</v>
      </c>
      <c r="BO12" s="246">
        <v>0</v>
      </c>
      <c r="BP12" s="246">
        <v>0</v>
      </c>
      <c r="BQ12" s="246">
        <v>0</v>
      </c>
      <c r="BR12" s="10">
        <v>59095</v>
      </c>
      <c r="BS12" s="10">
        <v>72439</v>
      </c>
      <c r="BT12" s="10">
        <v>131534</v>
      </c>
      <c r="BU12" s="10">
        <v>52567</v>
      </c>
      <c r="BV12" s="10">
        <v>25076</v>
      </c>
      <c r="BW12" s="10">
        <v>77643</v>
      </c>
      <c r="BX12" s="10">
        <v>9688</v>
      </c>
      <c r="BY12" s="10">
        <v>6753</v>
      </c>
      <c r="BZ12" s="10">
        <v>16441</v>
      </c>
      <c r="CA12" s="10">
        <v>225618</v>
      </c>
      <c r="CB12" s="10" t="s">
        <v>3403</v>
      </c>
      <c r="CC12" s="10">
        <v>225618</v>
      </c>
      <c r="CD12" s="10">
        <v>0</v>
      </c>
      <c r="CE12" s="258">
        <v>42332</v>
      </c>
      <c r="CF12" s="244">
        <v>2</v>
      </c>
      <c r="CG12" s="244">
        <v>67</v>
      </c>
      <c r="CH12" s="244">
        <v>69</v>
      </c>
      <c r="CI12" s="258">
        <v>11249</v>
      </c>
      <c r="CJ12" s="258">
        <v>11528</v>
      </c>
      <c r="CK12" s="258">
        <v>16430</v>
      </c>
      <c r="CL12" s="258">
        <v>793</v>
      </c>
      <c r="CM12" s="203">
        <v>0</v>
      </c>
      <c r="CN12" s="203">
        <v>110</v>
      </c>
      <c r="CO12" s="244">
        <v>401</v>
      </c>
      <c r="CP12" s="10">
        <v>157571</v>
      </c>
      <c r="CQ12" s="10">
        <v>44484</v>
      </c>
      <c r="CR12" s="10">
        <v>202055</v>
      </c>
      <c r="CS12" s="10">
        <v>21279</v>
      </c>
      <c r="CT12" s="10">
        <v>2838</v>
      </c>
      <c r="CU12" s="10">
        <v>24117</v>
      </c>
      <c r="CV12" s="10">
        <v>124954</v>
      </c>
      <c r="CW12" s="10">
        <v>20509</v>
      </c>
      <c r="CX12" s="10">
        <v>145463</v>
      </c>
      <c r="CY12" s="10">
        <v>371635</v>
      </c>
      <c r="CZ12" s="10">
        <v>5788</v>
      </c>
      <c r="DA12" s="10" t="s">
        <v>3403</v>
      </c>
      <c r="DB12" s="10">
        <v>377423</v>
      </c>
      <c r="DC12" s="10">
        <v>32279</v>
      </c>
      <c r="DD12" s="10">
        <v>9813</v>
      </c>
      <c r="DE12" s="10">
        <v>42092</v>
      </c>
      <c r="DF12" s="10">
        <v>169775</v>
      </c>
      <c r="DG12" s="10">
        <v>15539</v>
      </c>
      <c r="DH12" s="10" t="s">
        <v>3403</v>
      </c>
      <c r="DI12" s="10">
        <v>25352</v>
      </c>
      <c r="DJ12" s="258" t="s">
        <v>3403</v>
      </c>
      <c r="DK12" s="258">
        <v>202054</v>
      </c>
      <c r="DL12" s="10">
        <v>216221</v>
      </c>
      <c r="DM12" s="10">
        <v>388608</v>
      </c>
      <c r="DN12" s="10" t="s">
        <v>3403</v>
      </c>
      <c r="DO12" s="10" t="s">
        <v>3403</v>
      </c>
      <c r="DP12" s="10">
        <v>604829</v>
      </c>
      <c r="DQ12" s="10" t="s">
        <v>3403</v>
      </c>
      <c r="DR12" s="10">
        <v>77194</v>
      </c>
      <c r="DS12" s="10">
        <v>17911</v>
      </c>
      <c r="DT12" s="10">
        <v>95105</v>
      </c>
      <c r="DU12" s="10">
        <v>422078</v>
      </c>
      <c r="DV12" s="244">
        <v>306</v>
      </c>
      <c r="DW12" s="244">
        <v>3</v>
      </c>
      <c r="DX12" s="244">
        <v>973</v>
      </c>
      <c r="DY12" s="244">
        <v>3</v>
      </c>
      <c r="DZ12" s="244">
        <v>43</v>
      </c>
      <c r="EA12" s="244">
        <v>0</v>
      </c>
      <c r="EB12" s="244">
        <v>1328</v>
      </c>
      <c r="EC12" s="244">
        <v>2350</v>
      </c>
      <c r="ED12" s="244">
        <v>160</v>
      </c>
      <c r="EE12" s="244">
        <v>2510</v>
      </c>
      <c r="EF12" s="10">
        <v>12367</v>
      </c>
      <c r="EG12" s="10">
        <v>140</v>
      </c>
      <c r="EH12" s="10">
        <v>12507</v>
      </c>
      <c r="EI12" s="10">
        <v>531</v>
      </c>
      <c r="EJ12" s="10">
        <v>0</v>
      </c>
      <c r="EK12" s="10">
        <v>531</v>
      </c>
      <c r="EL12" s="10">
        <v>15548</v>
      </c>
      <c r="EM12" s="10" t="s">
        <v>5026</v>
      </c>
      <c r="EN12" s="10" t="s">
        <v>5026</v>
      </c>
      <c r="EO12" s="10">
        <v>200</v>
      </c>
      <c r="EP12" s="10">
        <v>626</v>
      </c>
      <c r="EQ12" s="258">
        <v>200</v>
      </c>
      <c r="ER12" s="258">
        <v>24281</v>
      </c>
      <c r="ES12" s="10">
        <v>55319</v>
      </c>
      <c r="ET12" s="10" t="s">
        <v>5026</v>
      </c>
      <c r="EU12" s="10" t="s">
        <v>5026</v>
      </c>
      <c r="EV12" s="244">
        <v>0</v>
      </c>
      <c r="EW12" s="244">
        <v>133</v>
      </c>
      <c r="EX12" s="203" t="s">
        <v>1476</v>
      </c>
      <c r="EY12" s="244">
        <v>49</v>
      </c>
      <c r="EZ12" s="244">
        <v>99</v>
      </c>
      <c r="FA12" s="258">
        <v>149467</v>
      </c>
      <c r="FB12" s="10">
        <v>61401</v>
      </c>
      <c r="FC12" s="10" t="s">
        <v>3403</v>
      </c>
      <c r="FD12" s="203" t="s">
        <v>1530</v>
      </c>
      <c r="FE12" s="203" t="s">
        <v>1530</v>
      </c>
      <c r="FF12" s="203" t="s">
        <v>1530</v>
      </c>
      <c r="FG12" s="203" t="s">
        <v>1530</v>
      </c>
      <c r="FH12" s="203" t="s">
        <v>1530</v>
      </c>
      <c r="FI12" s="203" t="s">
        <v>1530</v>
      </c>
      <c r="FJ12" s="203" t="s">
        <v>1530</v>
      </c>
      <c r="FK12" s="203" t="s">
        <v>1530</v>
      </c>
      <c r="FL12" s="203" t="s">
        <v>1530</v>
      </c>
      <c r="FM12" s="203" t="s">
        <v>1530</v>
      </c>
      <c r="FN12" s="203" t="s">
        <v>1530</v>
      </c>
      <c r="FO12" s="203" t="s">
        <v>1530</v>
      </c>
      <c r="FP12" s="203" t="s">
        <v>1530</v>
      </c>
      <c r="FQ12" s="203" t="s">
        <v>1530</v>
      </c>
      <c r="FR12" s="203" t="s">
        <v>1530</v>
      </c>
      <c r="FS12" s="203" t="s">
        <v>1530</v>
      </c>
      <c r="FT12" s="203" t="s">
        <v>1530</v>
      </c>
      <c r="FU12" s="203" t="s">
        <v>1530</v>
      </c>
      <c r="FV12" s="203" t="s">
        <v>1530</v>
      </c>
      <c r="FW12" s="203" t="s">
        <v>1530</v>
      </c>
      <c r="FX12" s="203" t="s">
        <v>1530</v>
      </c>
      <c r="FY12" s="203" t="s">
        <v>1530</v>
      </c>
      <c r="FZ12" s="203" t="s">
        <v>1530</v>
      </c>
      <c r="GA12" s="203" t="s">
        <v>1530</v>
      </c>
      <c r="GB12" s="203" t="s">
        <v>1530</v>
      </c>
      <c r="GC12" s="203" t="s">
        <v>1946</v>
      </c>
      <c r="GD12" s="203" t="s">
        <v>429</v>
      </c>
      <c r="GE12" s="203" t="s">
        <v>416</v>
      </c>
      <c r="GF12" s="203" t="s">
        <v>493</v>
      </c>
      <c r="GG12" s="203" t="s">
        <v>499</v>
      </c>
      <c r="GH12" s="203" t="s">
        <v>4527</v>
      </c>
      <c r="GI12" s="203" t="s">
        <v>508</v>
      </c>
      <c r="GJ12" s="203" t="s">
        <v>2303</v>
      </c>
      <c r="GK12" s="258">
        <v>115399</v>
      </c>
      <c r="GL12" s="203">
        <v>2</v>
      </c>
      <c r="GM12" s="203" t="s">
        <v>2135</v>
      </c>
      <c r="GN12" s="203" t="s">
        <v>503</v>
      </c>
      <c r="GO12" s="203">
        <v>1438</v>
      </c>
      <c r="GP12" s="203">
        <v>133</v>
      </c>
      <c r="GQ12" s="203">
        <v>2931</v>
      </c>
      <c r="GR12" s="203">
        <v>38675</v>
      </c>
      <c r="GS12" s="203">
        <v>198</v>
      </c>
      <c r="GT12" s="203">
        <v>28</v>
      </c>
      <c r="GU12" s="203">
        <v>163</v>
      </c>
      <c r="GV12" s="203">
        <v>8537</v>
      </c>
      <c r="GW12" s="283">
        <v>0.80440999999999996</v>
      </c>
      <c r="GX12" s="283">
        <v>0.16144</v>
      </c>
      <c r="GY12" s="245">
        <v>11.70783</v>
      </c>
      <c r="GZ12" s="245">
        <v>12.814550000000001</v>
      </c>
      <c r="HA12" s="245">
        <v>8.1229800000000001</v>
      </c>
      <c r="HB12" s="284">
        <v>3.5753900000000001</v>
      </c>
      <c r="HC12" s="284">
        <v>2.5419299999999998</v>
      </c>
      <c r="HD12" s="284">
        <v>0.64839000000000002</v>
      </c>
      <c r="HE12" s="284">
        <v>22.738009999999999</v>
      </c>
      <c r="HF12" s="284">
        <v>16.165669999999999</v>
      </c>
      <c r="HG12" s="284">
        <v>4.1235200000000001</v>
      </c>
      <c r="HH12" s="284">
        <v>5.1234599999999997</v>
      </c>
      <c r="HI12" s="284">
        <v>3.6425399999999999</v>
      </c>
      <c r="HJ12" s="284">
        <v>0.92913000000000001</v>
      </c>
      <c r="HK12" s="284">
        <v>39.091419999999999</v>
      </c>
      <c r="HL12" s="284">
        <v>27.792190000000002</v>
      </c>
      <c r="HM12" s="284">
        <v>7.0891900000000003</v>
      </c>
      <c r="HN12" s="284">
        <v>139.08528000000001</v>
      </c>
      <c r="HO12" s="284">
        <v>98.883200000000002</v>
      </c>
      <c r="HP12" s="284">
        <v>25.222989999999999</v>
      </c>
      <c r="HQ12" s="284">
        <v>12.752079999999999</v>
      </c>
      <c r="HR12" s="284">
        <v>9.0661400000000008</v>
      </c>
      <c r="HS12" s="284">
        <v>2.3125800000000001</v>
      </c>
      <c r="HT12" s="284">
        <v>5.2412000000000001</v>
      </c>
      <c r="HU12" s="284">
        <v>3.6575500000000001</v>
      </c>
      <c r="HV12" s="284">
        <v>0</v>
      </c>
      <c r="HW12" s="284">
        <v>1.39845</v>
      </c>
      <c r="HX12" s="284">
        <v>0.47937000000000002</v>
      </c>
      <c r="HY12" s="284">
        <v>1.4695100000000001</v>
      </c>
      <c r="HZ12" s="284">
        <v>0.82413999999999998</v>
      </c>
      <c r="IA12" s="284">
        <v>0.13472999999999999</v>
      </c>
      <c r="IB12" s="284">
        <v>0</v>
      </c>
      <c r="IC12" s="284">
        <v>1.15E-3</v>
      </c>
      <c r="ID12" s="284">
        <v>1.29522</v>
      </c>
      <c r="IE12" s="284">
        <v>2.1749999999999999E-2</v>
      </c>
      <c r="IF12" s="284">
        <v>0.10838</v>
      </c>
      <c r="IG12" s="284">
        <v>1796</v>
      </c>
      <c r="IH12" s="284">
        <v>9219</v>
      </c>
      <c r="II12" s="284">
        <v>5531</v>
      </c>
      <c r="IJ12" s="284">
        <v>13703</v>
      </c>
      <c r="IK12" s="284">
        <v>70346</v>
      </c>
      <c r="IL12" s="284">
        <v>42207</v>
      </c>
      <c r="IM12" s="284">
        <v>60482</v>
      </c>
      <c r="IN12" s="284">
        <v>100804</v>
      </c>
      <c r="IO12" s="284">
        <v>1.91475</v>
      </c>
      <c r="IP12" s="284">
        <v>19637</v>
      </c>
      <c r="IQ12" s="284">
        <v>9.4410100000000003</v>
      </c>
      <c r="IR12" s="284">
        <v>1.2457</v>
      </c>
      <c r="IS12" s="284">
        <v>16.76418</v>
      </c>
      <c r="IT12" s="284">
        <v>0.17193</v>
      </c>
      <c r="IU12" s="284">
        <v>0.5575</v>
      </c>
      <c r="IV12" s="284">
        <v>18.73931</v>
      </c>
      <c r="IW12" s="284">
        <v>13.32278</v>
      </c>
      <c r="IX12" s="284">
        <v>2.7372800000000002</v>
      </c>
      <c r="IY12" s="284">
        <v>0</v>
      </c>
      <c r="IZ12" s="284">
        <v>3.47E-3</v>
      </c>
      <c r="JA12" s="284">
        <v>0.36682999999999999</v>
      </c>
      <c r="JB12" s="284">
        <v>5.9999999999999995E-4</v>
      </c>
      <c r="JC12" s="284">
        <v>6.3089999999999993E-2</v>
      </c>
      <c r="JD12" s="284">
        <v>0.32385000000000003</v>
      </c>
      <c r="JE12" s="284">
        <v>4.2163899999999996</v>
      </c>
      <c r="JF12" s="284">
        <v>1.9551099999999999</v>
      </c>
      <c r="JG12" s="284">
        <v>0.18024000000000001</v>
      </c>
      <c r="JH12" s="284">
        <v>445</v>
      </c>
      <c r="JI12" s="284">
        <v>0.72550999999999999</v>
      </c>
      <c r="JJ12" s="284">
        <v>2.01817</v>
      </c>
      <c r="JK12" s="284">
        <v>239</v>
      </c>
      <c r="JL12" s="284">
        <v>181</v>
      </c>
      <c r="JM12" s="284">
        <v>18.73931</v>
      </c>
      <c r="JN12" s="284">
        <v>3.3983599999999998</v>
      </c>
      <c r="JO12" s="284">
        <v>2.3980100000000002</v>
      </c>
      <c r="JP12" s="284">
        <v>0.26690000000000003</v>
      </c>
      <c r="JQ12" s="284">
        <v>5.1990000000000001E-2</v>
      </c>
      <c r="JR12" s="284">
        <v>0.21870999999999999</v>
      </c>
      <c r="JS12" s="284">
        <v>0</v>
      </c>
      <c r="JT12" s="284">
        <v>2</v>
      </c>
      <c r="JU12" s="284">
        <v>1.4329799999999999</v>
      </c>
      <c r="JV12" s="284">
        <v>11631</v>
      </c>
      <c r="JW12" s="284">
        <v>26.099309999999999</v>
      </c>
      <c r="JX12" s="284">
        <v>8116</v>
      </c>
      <c r="JY12" s="284">
        <v>3.4206699999999999</v>
      </c>
      <c r="JZ12" s="284">
        <v>37.399769999999997</v>
      </c>
      <c r="KA12" s="284">
        <v>0.13106000000000001</v>
      </c>
      <c r="KB12" s="284">
        <v>1063</v>
      </c>
      <c r="KC12" s="284">
        <v>0.52225999999999995</v>
      </c>
      <c r="KD12" s="284">
        <v>0.92913000000000001</v>
      </c>
      <c r="KE12" s="284">
        <v>0.74839</v>
      </c>
      <c r="KF12" s="284">
        <v>14.01399</v>
      </c>
      <c r="KG12" s="284">
        <v>6.3595899999999999</v>
      </c>
      <c r="KH12" s="284">
        <v>5.1234599999999997</v>
      </c>
      <c r="KI12" s="284">
        <v>38.875</v>
      </c>
      <c r="KJ12" s="284">
        <v>49916</v>
      </c>
      <c r="KK12" s="284">
        <v>39794</v>
      </c>
      <c r="KL12" s="284">
        <v>5.092E-2</v>
      </c>
      <c r="KM12" s="284">
        <v>0.55676999999999999</v>
      </c>
      <c r="KN12" s="284">
        <v>7.2969999999999993E-2</v>
      </c>
      <c r="KO12" s="284">
        <v>9.92E-3</v>
      </c>
      <c r="KP12" s="284">
        <v>0.10846</v>
      </c>
      <c r="KQ12" s="284">
        <v>1.422E-2</v>
      </c>
      <c r="KR12" s="284">
        <v>0.6</v>
      </c>
      <c r="KS12" s="284">
        <v>0.3246753</v>
      </c>
      <c r="KT12" s="284">
        <v>0.6753247</v>
      </c>
      <c r="KU12" s="284">
        <v>0.20277980000000001</v>
      </c>
      <c r="KV12" s="284">
        <v>0.79722020000000005</v>
      </c>
      <c r="KW12" s="284">
        <v>0.18134910000000001</v>
      </c>
      <c r="KX12" s="284">
        <v>2.4508700000000001E-2</v>
      </c>
      <c r="KY12" s="284">
        <v>0.14416709999999999</v>
      </c>
      <c r="KZ12" s="284">
        <v>2.8873599999999999E-2</v>
      </c>
      <c r="LA12" s="284">
        <v>0.10769720000000001</v>
      </c>
      <c r="LB12" s="284">
        <v>0.12796679999999999</v>
      </c>
      <c r="LC12" s="284">
        <v>0.56678669999999998</v>
      </c>
      <c r="LD12" s="284">
        <v>0.71095370000000002</v>
      </c>
      <c r="LE12" s="284">
        <v>9.1745999999999998E-3</v>
      </c>
      <c r="LF12" s="284">
        <v>0.8945997</v>
      </c>
      <c r="LG12" s="284">
        <v>2.97503E-2</v>
      </c>
      <c r="LH12" s="284">
        <v>6.6475400000000004E-2</v>
      </c>
      <c r="LI12" s="284">
        <v>10122</v>
      </c>
      <c r="LJ12" s="284">
        <v>4.4380199999999999</v>
      </c>
      <c r="LK12" s="284">
        <v>11539</v>
      </c>
      <c r="LL12" s="284">
        <v>19233</v>
      </c>
      <c r="LM12" s="284">
        <v>3746</v>
      </c>
      <c r="LN12" s="284">
        <v>0.70563819999999999</v>
      </c>
      <c r="LO12" s="284">
        <v>0.1351465</v>
      </c>
      <c r="LP12" s="284">
        <v>0.1592153</v>
      </c>
      <c r="LQ12" s="284">
        <v>0.49347000000000002</v>
      </c>
      <c r="LR12" s="284">
        <v>1.94004</v>
      </c>
      <c r="LS12" s="284">
        <v>0.39340000000000003</v>
      </c>
      <c r="LT12" s="284">
        <v>11</v>
      </c>
      <c r="LU12" s="284">
        <v>2.1856399999999998</v>
      </c>
      <c r="LV12" s="284">
        <v>9</v>
      </c>
      <c r="LW12" s="284">
        <v>1.54227</v>
      </c>
      <c r="LX12" s="284">
        <v>0.27968999999999999</v>
      </c>
      <c r="LY12" s="284">
        <v>0.27968999999999999</v>
      </c>
      <c r="LZ12" s="285">
        <v>5.4524000000000003E-2</v>
      </c>
      <c r="MA12" s="285">
        <v>1.2695E-3</v>
      </c>
      <c r="MB12" s="285">
        <v>0.1730188</v>
      </c>
      <c r="MC12" s="285">
        <v>0</v>
      </c>
      <c r="MD12" s="285">
        <v>0.1340133</v>
      </c>
      <c r="ME12" s="285">
        <v>2.184E-4</v>
      </c>
      <c r="MF12" s="285">
        <v>0.71425450000000001</v>
      </c>
      <c r="MG12" s="285">
        <v>7.2106699999999996E-2</v>
      </c>
      <c r="MH12" s="285">
        <v>0.28037679999999998</v>
      </c>
      <c r="MI12" s="285"/>
    </row>
    <row r="13" spans="1:347" x14ac:dyDescent="0.2">
      <c r="A13" s="6" t="s">
        <v>1952</v>
      </c>
      <c r="B13" s="6" t="s">
        <v>2813</v>
      </c>
      <c r="C13" s="203" t="s">
        <v>1952</v>
      </c>
      <c r="D13" s="203" t="s">
        <v>1953</v>
      </c>
      <c r="E13" s="203" t="s">
        <v>1954</v>
      </c>
      <c r="F13" s="203" t="s">
        <v>2150</v>
      </c>
      <c r="G13" s="203" t="s">
        <v>2215</v>
      </c>
      <c r="H13" s="203" t="s">
        <v>2282</v>
      </c>
      <c r="I13" s="203" t="s">
        <v>3467</v>
      </c>
      <c r="J13" s="203" t="s">
        <v>3468</v>
      </c>
      <c r="K13" s="203" t="s">
        <v>2215</v>
      </c>
      <c r="L13" s="203" t="s">
        <v>2282</v>
      </c>
      <c r="M13" s="203" t="s">
        <v>3467</v>
      </c>
      <c r="N13" s="203" t="s">
        <v>3468</v>
      </c>
      <c r="O13" s="203" t="s">
        <v>2393</v>
      </c>
      <c r="P13" s="203" t="s">
        <v>2465</v>
      </c>
      <c r="Q13" s="203" t="s">
        <v>2542</v>
      </c>
      <c r="R13" s="203" t="s">
        <v>2616</v>
      </c>
      <c r="S13" s="203" t="s">
        <v>2393</v>
      </c>
      <c r="T13" s="203" t="s">
        <v>2380</v>
      </c>
      <c r="U13" s="203" t="s">
        <v>2465</v>
      </c>
      <c r="V13" s="203" t="s">
        <v>2542</v>
      </c>
      <c r="W13" s="203" t="s">
        <v>2616</v>
      </c>
      <c r="X13" s="203">
        <v>1</v>
      </c>
      <c r="Y13" s="203">
        <v>2</v>
      </c>
      <c r="Z13" s="203">
        <v>0</v>
      </c>
      <c r="AA13" s="203">
        <v>0</v>
      </c>
      <c r="AB13" s="10">
        <v>7100</v>
      </c>
      <c r="AC13" s="203">
        <v>3</v>
      </c>
      <c r="AD13" s="203">
        <v>0</v>
      </c>
      <c r="AE13" s="203">
        <v>3</v>
      </c>
      <c r="AF13" s="203">
        <v>10.5</v>
      </c>
      <c r="AG13" s="203">
        <v>13.5</v>
      </c>
      <c r="AH13" s="286">
        <v>0.22222220000000001</v>
      </c>
      <c r="AI13" s="246">
        <v>72347</v>
      </c>
      <c r="AJ13" s="246" t="s">
        <v>3469</v>
      </c>
      <c r="AK13" s="274" t="s">
        <v>3470</v>
      </c>
      <c r="AL13" s="276">
        <v>35000</v>
      </c>
      <c r="AM13" s="276">
        <v>11.93</v>
      </c>
      <c r="AN13" s="276">
        <v>11.93</v>
      </c>
      <c r="AO13" s="276">
        <v>12.62</v>
      </c>
      <c r="AP13" s="246">
        <v>0</v>
      </c>
      <c r="AQ13" s="246">
        <v>1708138</v>
      </c>
      <c r="AR13" s="246">
        <v>1708138</v>
      </c>
      <c r="AS13" s="246">
        <v>96151</v>
      </c>
      <c r="AT13" s="246">
        <v>0</v>
      </c>
      <c r="AU13" s="246">
        <v>96151</v>
      </c>
      <c r="AV13" s="246">
        <v>0</v>
      </c>
      <c r="AW13" s="246">
        <v>0</v>
      </c>
      <c r="AX13" s="246">
        <v>0</v>
      </c>
      <c r="AY13" s="246">
        <v>127267</v>
      </c>
      <c r="AZ13" s="246">
        <v>1931556</v>
      </c>
      <c r="BA13" s="246">
        <v>614465</v>
      </c>
      <c r="BB13" s="246">
        <v>221520</v>
      </c>
      <c r="BC13" s="246">
        <v>835985</v>
      </c>
      <c r="BD13" s="246">
        <v>103531</v>
      </c>
      <c r="BE13" s="246">
        <v>33177</v>
      </c>
      <c r="BF13" s="246">
        <v>21519</v>
      </c>
      <c r="BG13" s="246">
        <v>158227</v>
      </c>
      <c r="BH13" s="246">
        <v>943399</v>
      </c>
      <c r="BI13" s="246">
        <v>1937611</v>
      </c>
      <c r="BJ13" s="246">
        <v>131448</v>
      </c>
      <c r="BK13" s="283">
        <v>6.80529E-2</v>
      </c>
      <c r="BL13" s="246">
        <v>0</v>
      </c>
      <c r="BM13" s="246">
        <v>0</v>
      </c>
      <c r="BN13" s="246">
        <v>0</v>
      </c>
      <c r="BO13" s="246">
        <v>0</v>
      </c>
      <c r="BP13" s="246">
        <v>0</v>
      </c>
      <c r="BQ13" s="246">
        <v>0</v>
      </c>
      <c r="BR13" s="10">
        <v>27293</v>
      </c>
      <c r="BS13" s="10">
        <v>33832</v>
      </c>
      <c r="BT13" s="10">
        <v>61125</v>
      </c>
      <c r="BU13" s="10">
        <v>19431</v>
      </c>
      <c r="BV13" s="10">
        <v>10868</v>
      </c>
      <c r="BW13" s="10">
        <v>30299</v>
      </c>
      <c r="BX13" s="10">
        <v>3800</v>
      </c>
      <c r="BY13" s="10">
        <v>57</v>
      </c>
      <c r="BZ13" s="10">
        <v>3857</v>
      </c>
      <c r="CA13" s="10">
        <v>95281</v>
      </c>
      <c r="CB13" s="10" t="s">
        <v>3403</v>
      </c>
      <c r="CC13" s="10">
        <v>95281</v>
      </c>
      <c r="CD13" s="10">
        <v>100</v>
      </c>
      <c r="CE13" s="258">
        <v>36945</v>
      </c>
      <c r="CF13" s="244">
        <v>4</v>
      </c>
      <c r="CG13" s="244">
        <v>67</v>
      </c>
      <c r="CH13" s="244">
        <v>71</v>
      </c>
      <c r="CI13" s="258">
        <v>3149</v>
      </c>
      <c r="CJ13" s="258">
        <v>2214</v>
      </c>
      <c r="CK13" s="258">
        <v>5690</v>
      </c>
      <c r="CL13" s="258">
        <v>563</v>
      </c>
      <c r="CM13" s="203">
        <v>0</v>
      </c>
      <c r="CN13" s="203">
        <v>14</v>
      </c>
      <c r="CO13" s="244">
        <v>178</v>
      </c>
      <c r="CP13" s="10">
        <v>66799</v>
      </c>
      <c r="CQ13" s="10">
        <v>30223</v>
      </c>
      <c r="CR13" s="10">
        <v>97022</v>
      </c>
      <c r="CS13" s="10" t="s">
        <v>3403</v>
      </c>
      <c r="CT13" s="10" t="s">
        <v>3403</v>
      </c>
      <c r="CU13" s="10" t="s">
        <v>3403</v>
      </c>
      <c r="CV13" s="10">
        <v>71950</v>
      </c>
      <c r="CW13" s="10">
        <v>16938</v>
      </c>
      <c r="CX13" s="10">
        <v>88888</v>
      </c>
      <c r="CY13" s="10">
        <v>185910</v>
      </c>
      <c r="CZ13" s="10">
        <v>2647</v>
      </c>
      <c r="DA13" s="10" t="s">
        <v>3403</v>
      </c>
      <c r="DB13" s="10">
        <v>188557</v>
      </c>
      <c r="DC13" s="10">
        <v>13393</v>
      </c>
      <c r="DD13" s="10">
        <v>702</v>
      </c>
      <c r="DE13" s="10">
        <v>14095</v>
      </c>
      <c r="DF13" s="10">
        <v>43555</v>
      </c>
      <c r="DG13" s="10">
        <v>11347</v>
      </c>
      <c r="DH13" s="10" t="s">
        <v>3403</v>
      </c>
      <c r="DI13" s="10">
        <v>12049</v>
      </c>
      <c r="DJ13" s="258" t="s">
        <v>3403</v>
      </c>
      <c r="DK13" s="258">
        <v>56948</v>
      </c>
      <c r="DL13" s="10">
        <v>211783</v>
      </c>
      <c r="DM13" s="10">
        <v>70643</v>
      </c>
      <c r="DN13" s="10" t="s">
        <v>3403</v>
      </c>
      <c r="DO13" s="10" t="s">
        <v>3403</v>
      </c>
      <c r="DP13" s="10">
        <v>282426</v>
      </c>
      <c r="DQ13" s="10">
        <v>319</v>
      </c>
      <c r="DR13" s="10">
        <v>26165</v>
      </c>
      <c r="DS13" s="10">
        <v>4701</v>
      </c>
      <c r="DT13" s="10">
        <v>30866</v>
      </c>
      <c r="DU13" s="10">
        <v>191003</v>
      </c>
      <c r="DV13" s="244">
        <v>247</v>
      </c>
      <c r="DW13" s="244">
        <v>1</v>
      </c>
      <c r="DX13" s="244">
        <v>332</v>
      </c>
      <c r="DY13" s="244">
        <v>36</v>
      </c>
      <c r="DZ13" s="244">
        <v>36</v>
      </c>
      <c r="EA13" s="244">
        <v>0</v>
      </c>
      <c r="EB13" s="244">
        <v>652</v>
      </c>
      <c r="EC13" s="244">
        <v>2587</v>
      </c>
      <c r="ED13" s="244">
        <v>42</v>
      </c>
      <c r="EE13" s="244">
        <v>2629</v>
      </c>
      <c r="EF13" s="10">
        <v>8842</v>
      </c>
      <c r="EG13" s="10">
        <v>148</v>
      </c>
      <c r="EH13" s="10">
        <v>8990</v>
      </c>
      <c r="EI13" s="10">
        <v>597</v>
      </c>
      <c r="EJ13" s="10">
        <v>0</v>
      </c>
      <c r="EK13" s="10">
        <v>597</v>
      </c>
      <c r="EL13" s="10">
        <v>12216</v>
      </c>
      <c r="EM13" s="10" t="s">
        <v>5026</v>
      </c>
      <c r="EN13" s="10" t="s">
        <v>5026</v>
      </c>
      <c r="EO13" s="10">
        <v>57</v>
      </c>
      <c r="EP13" s="10">
        <v>461</v>
      </c>
      <c r="EQ13" s="258">
        <v>402</v>
      </c>
      <c r="ER13" s="258">
        <v>8216</v>
      </c>
      <c r="ES13" s="10">
        <v>30507</v>
      </c>
      <c r="ET13" s="10" t="s">
        <v>5026</v>
      </c>
      <c r="EU13" s="10" t="s">
        <v>5026</v>
      </c>
      <c r="EV13" s="244">
        <v>17</v>
      </c>
      <c r="EW13" s="244">
        <v>278</v>
      </c>
      <c r="EX13" s="203" t="s">
        <v>1477</v>
      </c>
      <c r="EY13" s="244">
        <v>24</v>
      </c>
      <c r="EZ13" s="244">
        <v>57</v>
      </c>
      <c r="FA13" s="258">
        <v>36601</v>
      </c>
      <c r="FB13" s="10">
        <v>76940</v>
      </c>
      <c r="FC13" s="10" t="s">
        <v>3403</v>
      </c>
      <c r="FD13" s="203" t="s">
        <v>1530</v>
      </c>
      <c r="FE13" s="203" t="s">
        <v>1530</v>
      </c>
      <c r="FF13" s="203" t="s">
        <v>1530</v>
      </c>
      <c r="FG13" s="203" t="s">
        <v>1530</v>
      </c>
      <c r="FH13" s="203" t="s">
        <v>1530</v>
      </c>
      <c r="FI13" s="203" t="s">
        <v>1530</v>
      </c>
      <c r="FJ13" s="203" t="s">
        <v>1530</v>
      </c>
      <c r="FK13" s="203" t="s">
        <v>1530</v>
      </c>
      <c r="FL13" s="203" t="s">
        <v>1530</v>
      </c>
      <c r="FM13" s="203" t="s">
        <v>1530</v>
      </c>
      <c r="FN13" s="203" t="s">
        <v>1530</v>
      </c>
      <c r="FO13" s="203" t="s">
        <v>1530</v>
      </c>
      <c r="FP13" s="203" t="s">
        <v>1530</v>
      </c>
      <c r="FQ13" s="203" t="s">
        <v>1530</v>
      </c>
      <c r="FR13" s="203" t="s">
        <v>1530</v>
      </c>
      <c r="FS13" s="203" t="s">
        <v>1530</v>
      </c>
      <c r="FT13" s="203" t="s">
        <v>1530</v>
      </c>
      <c r="FU13" s="203" t="s">
        <v>1530</v>
      </c>
      <c r="FV13" s="203" t="s">
        <v>1530</v>
      </c>
      <c r="FW13" s="203" t="s">
        <v>1530</v>
      </c>
      <c r="FX13" s="203" t="s">
        <v>1530</v>
      </c>
      <c r="FY13" s="203" t="s">
        <v>1530</v>
      </c>
      <c r="FZ13" s="203" t="s">
        <v>1530</v>
      </c>
      <c r="GA13" s="203" t="s">
        <v>1530</v>
      </c>
      <c r="GB13" s="203" t="s">
        <v>1530</v>
      </c>
      <c r="GC13" s="203" t="s">
        <v>1952</v>
      </c>
      <c r="GD13" s="203" t="s">
        <v>431</v>
      </c>
      <c r="GE13" s="203" t="s">
        <v>416</v>
      </c>
      <c r="GF13" s="203" t="s">
        <v>493</v>
      </c>
      <c r="GG13" s="203" t="s">
        <v>499</v>
      </c>
      <c r="GH13" s="203" t="s">
        <v>4527</v>
      </c>
      <c r="GI13" s="203" t="s">
        <v>505</v>
      </c>
      <c r="GJ13" s="203" t="s">
        <v>2303</v>
      </c>
      <c r="GK13" s="258">
        <v>66618</v>
      </c>
      <c r="GL13" s="203">
        <v>3</v>
      </c>
      <c r="GM13" s="203" t="s">
        <v>2135</v>
      </c>
      <c r="GN13" s="203" t="s">
        <v>512</v>
      </c>
      <c r="GO13" s="203">
        <v>365</v>
      </c>
      <c r="GP13" s="203">
        <v>105</v>
      </c>
      <c r="GQ13" s="203">
        <v>4028</v>
      </c>
      <c r="GR13" s="203">
        <v>26822</v>
      </c>
      <c r="GS13" s="203">
        <v>49</v>
      </c>
      <c r="GT13" s="203">
        <v>7</v>
      </c>
      <c r="GU13" s="203">
        <v>95</v>
      </c>
      <c r="GV13" s="203">
        <v>2395</v>
      </c>
      <c r="GW13" s="283">
        <v>0.73592000000000002</v>
      </c>
      <c r="GX13" s="283">
        <v>0.21521000000000001</v>
      </c>
      <c r="GY13" s="245">
        <v>18.7362</v>
      </c>
      <c r="GZ13" s="245">
        <v>24.429349999999999</v>
      </c>
      <c r="HA13" s="245">
        <v>10.600809999999999</v>
      </c>
      <c r="HB13" s="284">
        <v>6.8605999999999998</v>
      </c>
      <c r="HC13" s="284">
        <v>2.96001</v>
      </c>
      <c r="HD13" s="284">
        <v>0.56023999999999996</v>
      </c>
      <c r="HE13" s="284">
        <v>62.774929999999998</v>
      </c>
      <c r="HF13" s="284">
        <v>27.084330000000001</v>
      </c>
      <c r="HG13" s="284">
        <v>5.1262600000000003</v>
      </c>
      <c r="HH13" s="284">
        <v>10.144399999999999</v>
      </c>
      <c r="HI13" s="284">
        <v>4.3768200000000004</v>
      </c>
      <c r="HJ13" s="284">
        <v>0.82840000000000003</v>
      </c>
      <c r="HK13" s="284">
        <v>63.513649999999998</v>
      </c>
      <c r="HL13" s="284">
        <v>27.40306</v>
      </c>
      <c r="HM13" s="284">
        <v>5.1865800000000002</v>
      </c>
      <c r="HN13" s="284">
        <v>158.61256</v>
      </c>
      <c r="HO13" s="284">
        <v>68.433610000000002</v>
      </c>
      <c r="HP13" s="284">
        <v>12.952439999999999</v>
      </c>
      <c r="HQ13" s="284">
        <v>21.79834</v>
      </c>
      <c r="HR13" s="284">
        <v>9.4049300000000002</v>
      </c>
      <c r="HS13" s="284">
        <v>1.78007</v>
      </c>
      <c r="HT13" s="284">
        <v>4.2394800000000004</v>
      </c>
      <c r="HU13" s="284">
        <v>2.86714</v>
      </c>
      <c r="HV13" s="284">
        <v>0.55076999999999998</v>
      </c>
      <c r="HW13" s="284">
        <v>9.0066699999999997</v>
      </c>
      <c r="HX13" s="284">
        <v>0.45794000000000001</v>
      </c>
      <c r="HY13" s="284">
        <v>1.33429</v>
      </c>
      <c r="HZ13" s="284">
        <v>0.46333000000000002</v>
      </c>
      <c r="IA13" s="284">
        <v>0.18337000000000001</v>
      </c>
      <c r="IB13" s="284">
        <v>2.5999999999999998E-4</v>
      </c>
      <c r="IC13" s="284">
        <v>4.1700000000000001E-3</v>
      </c>
      <c r="ID13" s="284">
        <v>0.54942000000000002</v>
      </c>
      <c r="IE13" s="284">
        <v>3.9460000000000002E-2</v>
      </c>
      <c r="IF13" s="284">
        <v>0.13494999999999999</v>
      </c>
      <c r="IG13" s="284">
        <v>2259</v>
      </c>
      <c r="IH13" s="284">
        <v>10169</v>
      </c>
      <c r="II13" s="284">
        <v>10169</v>
      </c>
      <c r="IJ13" s="284">
        <v>14148</v>
      </c>
      <c r="IK13" s="284">
        <v>63667</v>
      </c>
      <c r="IL13" s="284">
        <v>63667</v>
      </c>
      <c r="IM13" s="284">
        <v>94142</v>
      </c>
      <c r="IN13" s="284">
        <v>94142</v>
      </c>
      <c r="IO13" s="284">
        <v>1.9536100000000001</v>
      </c>
      <c r="IP13" s="284">
        <v>20920</v>
      </c>
      <c r="IQ13" s="284">
        <v>10.05791</v>
      </c>
      <c r="IR13" s="284">
        <v>1.4433199999999999</v>
      </c>
      <c r="IS13" s="284">
        <v>25.640789999999999</v>
      </c>
      <c r="IT13" s="284">
        <v>0</v>
      </c>
      <c r="IU13" s="284">
        <v>1.9104000000000001</v>
      </c>
      <c r="IV13" s="284">
        <v>28.994509999999998</v>
      </c>
      <c r="IW13" s="284">
        <v>12.54894</v>
      </c>
      <c r="IX13" s="284">
        <v>2.1700699999999999</v>
      </c>
      <c r="IY13" s="284">
        <v>0</v>
      </c>
      <c r="IZ13" s="284">
        <v>2.6700000000000001E-3</v>
      </c>
      <c r="JA13" s="284">
        <v>0.55457999999999996</v>
      </c>
      <c r="JB13" s="284">
        <v>1.07E-3</v>
      </c>
      <c r="JC13" s="284">
        <v>9.7189999999999999E-2</v>
      </c>
      <c r="JD13" s="284">
        <v>0.43736999999999998</v>
      </c>
      <c r="JE13" s="284">
        <v>5.7668600000000003</v>
      </c>
      <c r="JF13" s="284">
        <v>1.4302600000000001</v>
      </c>
      <c r="JG13" s="284">
        <v>0.15762000000000001</v>
      </c>
      <c r="JH13" s="284">
        <v>1196</v>
      </c>
      <c r="JI13" s="284">
        <v>2.3002699999999998</v>
      </c>
      <c r="JJ13" s="284">
        <v>14.16132</v>
      </c>
      <c r="JK13" s="284">
        <v>173</v>
      </c>
      <c r="JL13" s="284">
        <v>202</v>
      </c>
      <c r="JM13" s="284">
        <v>29.0854</v>
      </c>
      <c r="JN13" s="284">
        <v>2.37514</v>
      </c>
      <c r="JO13" s="284">
        <v>1.5541</v>
      </c>
      <c r="JP13" s="284">
        <v>0.20265</v>
      </c>
      <c r="JQ13" s="284">
        <v>4.5030000000000001E-2</v>
      </c>
      <c r="JR13" s="284">
        <v>0.34017999999999998</v>
      </c>
      <c r="JS13" s="284">
        <v>0</v>
      </c>
      <c r="JT13" s="284">
        <v>5</v>
      </c>
      <c r="JU13" s="284">
        <v>1.47865</v>
      </c>
      <c r="JV13" s="284">
        <v>5431</v>
      </c>
      <c r="JW13" s="284">
        <v>26.90183</v>
      </c>
      <c r="JX13" s="284">
        <v>3673</v>
      </c>
      <c r="JY13" s="284">
        <v>4.2967599999999999</v>
      </c>
      <c r="JZ13" s="284">
        <v>39.778309999999998</v>
      </c>
      <c r="KA13" s="284">
        <v>0.15972</v>
      </c>
      <c r="KB13" s="284">
        <v>586</v>
      </c>
      <c r="KC13" s="284">
        <v>0.51187000000000005</v>
      </c>
      <c r="KD13" s="284">
        <v>0.82840000000000003</v>
      </c>
      <c r="KE13" s="284">
        <v>0.75688</v>
      </c>
      <c r="KF13" s="284">
        <v>10.657780000000001</v>
      </c>
      <c r="KG13" s="284">
        <v>9.1500699999999995</v>
      </c>
      <c r="KH13" s="284">
        <v>10.144399999999999</v>
      </c>
      <c r="KI13" s="284">
        <v>45.512819999999998</v>
      </c>
      <c r="KJ13" s="284">
        <v>61924</v>
      </c>
      <c r="KK13" s="284">
        <v>45515</v>
      </c>
      <c r="KL13" s="284">
        <v>4.7800000000000002E-2</v>
      </c>
      <c r="KM13" s="284">
        <v>0.44252000000000002</v>
      </c>
      <c r="KN13" s="284">
        <v>7.0680000000000007E-2</v>
      </c>
      <c r="KO13" s="284">
        <v>1.0619999999999999E-2</v>
      </c>
      <c r="KP13" s="284">
        <v>9.8339999999999997E-2</v>
      </c>
      <c r="KQ13" s="284">
        <v>1.5709999999999998E-2</v>
      </c>
      <c r="KR13" s="284">
        <v>1</v>
      </c>
      <c r="KS13" s="284">
        <v>0.22222220000000001</v>
      </c>
      <c r="KT13" s="284">
        <v>0.77777779999999996</v>
      </c>
      <c r="KU13" s="284">
        <v>0.26498080000000002</v>
      </c>
      <c r="KV13" s="284">
        <v>0.73501919999999998</v>
      </c>
      <c r="KW13" s="284">
        <v>8.1660899999999995E-2</v>
      </c>
      <c r="KX13" s="284">
        <v>1.7122600000000002E-2</v>
      </c>
      <c r="KY13" s="284">
        <v>0.11432639999999999</v>
      </c>
      <c r="KZ13" s="284">
        <v>1.11059E-2</v>
      </c>
      <c r="LA13" s="284">
        <v>0.48688769999999998</v>
      </c>
      <c r="LB13" s="284">
        <v>5.3432300000000002E-2</v>
      </c>
      <c r="LC13" s="284">
        <v>0.31712509999999999</v>
      </c>
      <c r="LD13" s="284">
        <v>0.43145139999999998</v>
      </c>
      <c r="LE13" s="284">
        <v>0</v>
      </c>
      <c r="LF13" s="284">
        <v>0.88433260000000002</v>
      </c>
      <c r="LG13" s="284">
        <v>6.5888299999999997E-2</v>
      </c>
      <c r="LH13" s="284">
        <v>4.9778999999999997E-2</v>
      </c>
      <c r="LI13" s="284">
        <v>16408</v>
      </c>
      <c r="LJ13" s="284">
        <v>6.1881399999999998</v>
      </c>
      <c r="LK13" s="284">
        <v>22206</v>
      </c>
      <c r="LL13" s="284">
        <v>22206</v>
      </c>
      <c r="LM13" s="284">
        <v>4934</v>
      </c>
      <c r="LN13" s="284">
        <v>0.6543194</v>
      </c>
      <c r="LO13" s="284">
        <v>0.2096798</v>
      </c>
      <c r="LP13" s="284">
        <v>0.13600080000000001</v>
      </c>
      <c r="LQ13" s="284">
        <v>0.45962999999999998</v>
      </c>
      <c r="LR13" s="284">
        <v>1.27495</v>
      </c>
      <c r="LS13" s="284">
        <v>0.33783999999999997</v>
      </c>
      <c r="LT13" s="284">
        <v>8</v>
      </c>
      <c r="LU13" s="284">
        <v>2.7279399999999998</v>
      </c>
      <c r="LV13" s="284">
        <v>13</v>
      </c>
      <c r="LW13" s="284">
        <v>1.78494</v>
      </c>
      <c r="LX13" s="284">
        <v>0.14576</v>
      </c>
      <c r="LY13" s="284">
        <v>0.14621999999999999</v>
      </c>
      <c r="LZ13" s="285">
        <v>4.3253600000000003E-2</v>
      </c>
      <c r="MA13" s="285">
        <v>1.2313000000000001E-3</v>
      </c>
      <c r="MB13" s="285">
        <v>0.27476719999999999</v>
      </c>
      <c r="MC13" s="285">
        <v>0</v>
      </c>
      <c r="MD13" s="285">
        <v>0.25555800000000001</v>
      </c>
      <c r="ME13" s="285">
        <v>4.9109999999999996E-4</v>
      </c>
      <c r="MF13" s="285">
        <v>0.65908299999999997</v>
      </c>
      <c r="MG13" s="285">
        <v>3.7097199999999997E-2</v>
      </c>
      <c r="MH13" s="285">
        <v>0.31473020000000002</v>
      </c>
      <c r="MI13" s="285"/>
    </row>
    <row r="14" spans="1:347" x14ac:dyDescent="0.2">
      <c r="A14" s="6" t="s">
        <v>1955</v>
      </c>
      <c r="B14" s="6" t="s">
        <v>2814</v>
      </c>
      <c r="C14" s="203" t="s">
        <v>1955</v>
      </c>
      <c r="D14" s="203" t="s">
        <v>1956</v>
      </c>
      <c r="E14" s="203" t="s">
        <v>1957</v>
      </c>
      <c r="F14" s="203" t="s">
        <v>2151</v>
      </c>
      <c r="G14" s="203" t="s">
        <v>2216</v>
      </c>
      <c r="H14" s="203" t="s">
        <v>2339</v>
      </c>
      <c r="I14" s="203" t="s">
        <v>3471</v>
      </c>
      <c r="J14" s="203" t="s">
        <v>3472</v>
      </c>
      <c r="K14" s="203" t="s">
        <v>2316</v>
      </c>
      <c r="L14" s="203" t="s">
        <v>2339</v>
      </c>
      <c r="M14" s="203" t="s">
        <v>3473</v>
      </c>
      <c r="N14" s="203" t="s">
        <v>3474</v>
      </c>
      <c r="O14" s="203" t="s">
        <v>2394</v>
      </c>
      <c r="P14" s="203" t="s">
        <v>2466</v>
      </c>
      <c r="Q14" s="203" t="s">
        <v>2543</v>
      </c>
      <c r="R14" s="203" t="s">
        <v>2617</v>
      </c>
      <c r="S14" s="203" t="s">
        <v>4634</v>
      </c>
      <c r="T14" s="203" t="s">
        <v>2694</v>
      </c>
      <c r="U14" s="203" t="s">
        <v>2466</v>
      </c>
      <c r="V14" s="203" t="s">
        <v>2543</v>
      </c>
      <c r="W14" s="203" t="s">
        <v>2617</v>
      </c>
      <c r="X14" s="203">
        <v>1</v>
      </c>
      <c r="Y14" s="203">
        <v>1</v>
      </c>
      <c r="Z14" s="203">
        <v>0</v>
      </c>
      <c r="AA14" s="203">
        <v>1</v>
      </c>
      <c r="AB14" s="10">
        <v>3796</v>
      </c>
      <c r="AC14" s="203">
        <v>3</v>
      </c>
      <c r="AD14" s="203">
        <v>0</v>
      </c>
      <c r="AE14" s="203">
        <v>3</v>
      </c>
      <c r="AF14" s="203">
        <v>15.17</v>
      </c>
      <c r="AG14" s="203">
        <v>18.170000000000002</v>
      </c>
      <c r="AH14" s="286">
        <v>0.16510730000000001</v>
      </c>
      <c r="AI14" s="246">
        <v>62052</v>
      </c>
      <c r="AJ14" s="246" t="s">
        <v>3475</v>
      </c>
      <c r="AK14" s="274" t="s">
        <v>3476</v>
      </c>
      <c r="AL14" s="276">
        <v>37890</v>
      </c>
      <c r="AM14" s="276">
        <v>10.91</v>
      </c>
      <c r="AN14" s="276">
        <v>10.91</v>
      </c>
      <c r="AO14" s="276">
        <v>10.91</v>
      </c>
      <c r="AP14" s="246">
        <v>0</v>
      </c>
      <c r="AQ14" s="246">
        <v>772395</v>
      </c>
      <c r="AR14" s="246">
        <v>772395</v>
      </c>
      <c r="AS14" s="246">
        <v>137601</v>
      </c>
      <c r="AT14" s="246">
        <v>0</v>
      </c>
      <c r="AU14" s="246">
        <v>137601</v>
      </c>
      <c r="AV14" s="246">
        <v>0</v>
      </c>
      <c r="AW14" s="246">
        <v>0</v>
      </c>
      <c r="AX14" s="246">
        <v>0</v>
      </c>
      <c r="AY14" s="246">
        <v>67766</v>
      </c>
      <c r="AZ14" s="246">
        <v>977762</v>
      </c>
      <c r="BA14" s="246">
        <v>521703</v>
      </c>
      <c r="BB14" s="246">
        <v>178013</v>
      </c>
      <c r="BC14" s="246">
        <v>699716</v>
      </c>
      <c r="BD14" s="246">
        <v>56855</v>
      </c>
      <c r="BE14" s="246">
        <v>12623</v>
      </c>
      <c r="BF14" s="246">
        <v>2730</v>
      </c>
      <c r="BG14" s="246">
        <v>72208</v>
      </c>
      <c r="BH14" s="246">
        <v>187686</v>
      </c>
      <c r="BI14" s="246">
        <v>959610</v>
      </c>
      <c r="BJ14" s="246">
        <v>0</v>
      </c>
      <c r="BK14" s="283">
        <v>0</v>
      </c>
      <c r="BL14" s="246">
        <v>0</v>
      </c>
      <c r="BM14" s="246">
        <v>0</v>
      </c>
      <c r="BN14" s="246">
        <v>0</v>
      </c>
      <c r="BO14" s="246">
        <v>0</v>
      </c>
      <c r="BP14" s="246">
        <v>0</v>
      </c>
      <c r="BQ14" s="246">
        <v>0</v>
      </c>
      <c r="BR14" s="10">
        <v>38302</v>
      </c>
      <c r="BS14" s="10">
        <v>44582</v>
      </c>
      <c r="BT14" s="10">
        <v>82884</v>
      </c>
      <c r="BU14" s="10">
        <v>33818</v>
      </c>
      <c r="BV14" s="10">
        <v>10747</v>
      </c>
      <c r="BW14" s="10">
        <v>44565</v>
      </c>
      <c r="BX14" s="10">
        <v>2745</v>
      </c>
      <c r="BY14" s="10" t="s">
        <v>3403</v>
      </c>
      <c r="BZ14" s="10" t="s">
        <v>3403</v>
      </c>
      <c r="CA14" s="10">
        <v>130194</v>
      </c>
      <c r="CB14" s="10" t="s">
        <v>3403</v>
      </c>
      <c r="CC14" s="10">
        <v>130194</v>
      </c>
      <c r="CD14" s="10">
        <v>4329</v>
      </c>
      <c r="CE14" s="258">
        <v>36946</v>
      </c>
      <c r="CF14" s="244">
        <v>3</v>
      </c>
      <c r="CG14" s="244">
        <v>67</v>
      </c>
      <c r="CH14" s="244">
        <v>70</v>
      </c>
      <c r="CI14" s="258">
        <v>7730</v>
      </c>
      <c r="CJ14" s="258">
        <v>2155</v>
      </c>
      <c r="CK14" s="258">
        <v>4138</v>
      </c>
      <c r="CL14" s="258">
        <v>563</v>
      </c>
      <c r="CM14" s="203">
        <v>0</v>
      </c>
      <c r="CN14" s="203">
        <v>21</v>
      </c>
      <c r="CO14" s="244">
        <v>93</v>
      </c>
      <c r="CP14" s="10">
        <v>76724</v>
      </c>
      <c r="CQ14" s="10">
        <v>22848</v>
      </c>
      <c r="CR14" s="10">
        <v>99572</v>
      </c>
      <c r="CS14" s="10">
        <v>6213</v>
      </c>
      <c r="CT14" s="10">
        <v>6</v>
      </c>
      <c r="CU14" s="10">
        <v>6219</v>
      </c>
      <c r="CV14" s="10">
        <v>62360</v>
      </c>
      <c r="CW14" s="10">
        <v>13390</v>
      </c>
      <c r="CX14" s="10">
        <v>75750</v>
      </c>
      <c r="CY14" s="10">
        <v>181541</v>
      </c>
      <c r="CZ14" s="10">
        <v>8</v>
      </c>
      <c r="DA14" s="10" t="s">
        <v>3403</v>
      </c>
      <c r="DB14" s="10">
        <v>181549</v>
      </c>
      <c r="DC14" s="10">
        <v>27895</v>
      </c>
      <c r="DD14" s="10">
        <v>269</v>
      </c>
      <c r="DE14" s="10">
        <v>28164</v>
      </c>
      <c r="DF14" s="10">
        <v>19598</v>
      </c>
      <c r="DG14" s="10">
        <v>132</v>
      </c>
      <c r="DH14" s="10" t="s">
        <v>3403</v>
      </c>
      <c r="DI14" s="10">
        <v>401</v>
      </c>
      <c r="DJ14" s="258" t="s">
        <v>3403</v>
      </c>
      <c r="DK14" s="258">
        <v>47493</v>
      </c>
      <c r="DL14" s="10">
        <v>200487</v>
      </c>
      <c r="DM14" s="10">
        <v>18554</v>
      </c>
      <c r="DN14" s="10">
        <v>26044</v>
      </c>
      <c r="DO14" s="10" t="s">
        <v>3403</v>
      </c>
      <c r="DP14" s="10">
        <v>245085</v>
      </c>
      <c r="DQ14" s="10" t="s">
        <v>3403</v>
      </c>
      <c r="DR14" s="10">
        <v>31314</v>
      </c>
      <c r="DS14" s="10" t="s">
        <v>3403</v>
      </c>
      <c r="DT14" s="10">
        <v>31314</v>
      </c>
      <c r="DU14" s="10">
        <v>150512</v>
      </c>
      <c r="DV14" s="244">
        <v>42</v>
      </c>
      <c r="DW14" s="244">
        <v>12</v>
      </c>
      <c r="DX14" s="244">
        <v>104</v>
      </c>
      <c r="DY14" s="244">
        <v>353</v>
      </c>
      <c r="DZ14" s="244">
        <v>10</v>
      </c>
      <c r="EA14" s="244">
        <v>3</v>
      </c>
      <c r="EB14" s="244">
        <v>524</v>
      </c>
      <c r="EC14" s="244">
        <v>779</v>
      </c>
      <c r="ED14" s="244">
        <v>1384</v>
      </c>
      <c r="EE14" s="244">
        <v>2163</v>
      </c>
      <c r="EF14" s="10">
        <v>4512</v>
      </c>
      <c r="EG14" s="10">
        <v>6710</v>
      </c>
      <c r="EH14" s="10">
        <v>11222</v>
      </c>
      <c r="EI14" s="10">
        <v>309</v>
      </c>
      <c r="EJ14" s="10">
        <v>57</v>
      </c>
      <c r="EK14" s="10">
        <v>366</v>
      </c>
      <c r="EL14" s="10">
        <v>13751</v>
      </c>
      <c r="EM14" s="10" t="s">
        <v>5026</v>
      </c>
      <c r="EN14" s="10" t="s">
        <v>5026</v>
      </c>
      <c r="EO14" s="10" t="s">
        <v>5026</v>
      </c>
      <c r="EP14" s="10" t="s">
        <v>5026</v>
      </c>
      <c r="EQ14" s="258">
        <v>394</v>
      </c>
      <c r="ER14" s="258">
        <v>6526</v>
      </c>
      <c r="ES14" s="10">
        <v>43951</v>
      </c>
      <c r="ET14" s="10" t="s">
        <v>5026</v>
      </c>
      <c r="EU14" s="10" t="s">
        <v>5026</v>
      </c>
      <c r="EV14" s="244">
        <v>122</v>
      </c>
      <c r="EW14" s="244">
        <v>265</v>
      </c>
      <c r="EX14" s="203" t="s">
        <v>1478</v>
      </c>
      <c r="EY14" s="244">
        <v>23</v>
      </c>
      <c r="EZ14" s="244">
        <v>32</v>
      </c>
      <c r="FA14" s="258">
        <v>41733</v>
      </c>
      <c r="FB14" s="10">
        <v>132173</v>
      </c>
      <c r="FC14" s="10" t="s">
        <v>3403</v>
      </c>
      <c r="FD14" s="203" t="s">
        <v>1530</v>
      </c>
      <c r="FE14" s="203" t="s">
        <v>1530</v>
      </c>
      <c r="FF14" s="203" t="s">
        <v>1530</v>
      </c>
      <c r="FG14" s="203" t="s">
        <v>1530</v>
      </c>
      <c r="FH14" s="203" t="s">
        <v>1530</v>
      </c>
      <c r="FI14" s="203" t="s">
        <v>1530</v>
      </c>
      <c r="FJ14" s="203" t="s">
        <v>1530</v>
      </c>
      <c r="FK14" s="203" t="s">
        <v>1530</v>
      </c>
      <c r="FL14" s="203" t="s">
        <v>1530</v>
      </c>
      <c r="FM14" s="203" t="s">
        <v>1530</v>
      </c>
      <c r="FN14" s="203" t="s">
        <v>1530</v>
      </c>
      <c r="FO14" s="203" t="s">
        <v>1530</v>
      </c>
      <c r="FP14" s="203" t="s">
        <v>1530</v>
      </c>
      <c r="FQ14" s="203" t="s">
        <v>1530</v>
      </c>
      <c r="FR14" s="203" t="s">
        <v>1530</v>
      </c>
      <c r="FS14" s="203" t="s">
        <v>1530</v>
      </c>
      <c r="FT14" s="203" t="s">
        <v>1530</v>
      </c>
      <c r="FU14" s="203" t="s">
        <v>1530</v>
      </c>
      <c r="FV14" s="203" t="s">
        <v>1530</v>
      </c>
      <c r="FW14" s="203" t="s">
        <v>1530</v>
      </c>
      <c r="FX14" s="203" t="s">
        <v>1530</v>
      </c>
      <c r="FY14" s="203" t="s">
        <v>1530</v>
      </c>
      <c r="FZ14" s="203" t="s">
        <v>1530</v>
      </c>
      <c r="GA14" s="203" t="s">
        <v>1530</v>
      </c>
      <c r="GB14" s="203" t="s">
        <v>1530</v>
      </c>
      <c r="GC14" s="203" t="s">
        <v>1955</v>
      </c>
      <c r="GD14" s="203" t="s">
        <v>432</v>
      </c>
      <c r="GE14" s="203" t="s">
        <v>416</v>
      </c>
      <c r="GF14" s="203" t="s">
        <v>493</v>
      </c>
      <c r="GG14" s="203" t="s">
        <v>499</v>
      </c>
      <c r="GH14" s="203" t="s">
        <v>4527</v>
      </c>
      <c r="GI14" s="203" t="s">
        <v>508</v>
      </c>
      <c r="GJ14" s="203" t="s">
        <v>2303</v>
      </c>
      <c r="GK14" s="258">
        <v>88281</v>
      </c>
      <c r="GL14" s="203">
        <v>2</v>
      </c>
      <c r="GM14" s="203" t="s">
        <v>2135</v>
      </c>
      <c r="GN14" s="203" t="s">
        <v>503</v>
      </c>
      <c r="GO14" s="203">
        <v>790</v>
      </c>
      <c r="GP14" s="203">
        <v>104</v>
      </c>
      <c r="GQ14" s="203">
        <v>3023</v>
      </c>
      <c r="GR14" s="203">
        <v>21254</v>
      </c>
      <c r="GS14" s="203">
        <v>85</v>
      </c>
      <c r="GT14" s="203">
        <v>8</v>
      </c>
      <c r="GU14" s="203">
        <v>342</v>
      </c>
      <c r="GV14" s="203">
        <v>1930</v>
      </c>
      <c r="GW14" s="283">
        <v>0.81608999999999998</v>
      </c>
      <c r="GX14" s="283">
        <v>0.1573</v>
      </c>
      <c r="GY14" s="245">
        <v>26.242370000000001</v>
      </c>
      <c r="GZ14" s="245">
        <v>24.555800000000001</v>
      </c>
      <c r="HA14" s="245">
        <v>40.05556</v>
      </c>
      <c r="HB14" s="284">
        <v>3.9154200000000001</v>
      </c>
      <c r="HC14" s="284">
        <v>2.8549899999999999</v>
      </c>
      <c r="HD14" s="284">
        <v>0.29461999999999999</v>
      </c>
      <c r="HE14" s="284">
        <v>30.644760000000002</v>
      </c>
      <c r="HF14" s="284">
        <v>22.34515</v>
      </c>
      <c r="HG14" s="284">
        <v>2.30593</v>
      </c>
      <c r="HH14" s="284">
        <v>6.3756399999999998</v>
      </c>
      <c r="HI14" s="284">
        <v>4.6489099999999999</v>
      </c>
      <c r="HJ14" s="284">
        <v>0.47975000000000001</v>
      </c>
      <c r="HK14" s="284">
        <v>21.833629999999999</v>
      </c>
      <c r="HL14" s="284">
        <v>15.92037</v>
      </c>
      <c r="HM14" s="284">
        <v>1.6429199999999999</v>
      </c>
      <c r="HN14" s="284">
        <v>69.784739999999999</v>
      </c>
      <c r="HO14" s="284">
        <v>50.884740000000001</v>
      </c>
      <c r="HP14" s="284">
        <v>5.2511099999999997</v>
      </c>
      <c r="HQ14" s="284">
        <v>11.706989999999999</v>
      </c>
      <c r="HR14" s="284">
        <v>8.5363500000000005</v>
      </c>
      <c r="HS14" s="284">
        <v>0.88092000000000004</v>
      </c>
      <c r="HT14" s="284">
        <v>2.7761900000000002</v>
      </c>
      <c r="HU14" s="284">
        <v>1.70492</v>
      </c>
      <c r="HV14" s="284">
        <v>3.89602</v>
      </c>
      <c r="HW14" s="284">
        <v>8.4626699999999992</v>
      </c>
      <c r="HX14" s="284">
        <v>0.49785000000000001</v>
      </c>
      <c r="HY14" s="284">
        <v>0.92849999999999999</v>
      </c>
      <c r="HZ14" s="284">
        <v>0.35471000000000003</v>
      </c>
      <c r="IA14" s="284">
        <v>0.15576000000000001</v>
      </c>
      <c r="IB14" s="284">
        <v>1.3799999999999999E-3</v>
      </c>
      <c r="IC14" s="284">
        <v>3.0000000000000001E-3</v>
      </c>
      <c r="ID14" s="284">
        <v>0.47272999999999998</v>
      </c>
      <c r="IE14" s="284">
        <v>2.4500000000000001E-2</v>
      </c>
      <c r="IF14" s="284">
        <v>0.12712000000000001</v>
      </c>
      <c r="IG14" s="284">
        <v>2418</v>
      </c>
      <c r="IH14" s="284">
        <v>14650</v>
      </c>
      <c r="II14" s="284">
        <v>14650</v>
      </c>
      <c r="IJ14" s="284">
        <v>8283</v>
      </c>
      <c r="IK14" s="284">
        <v>50170</v>
      </c>
      <c r="IL14" s="284">
        <v>50170</v>
      </c>
      <c r="IM14" s="284">
        <v>81695</v>
      </c>
      <c r="IN14" s="284">
        <v>81695</v>
      </c>
      <c r="IO14" s="284">
        <v>1.2988</v>
      </c>
      <c r="IP14" s="284">
        <v>13488</v>
      </c>
      <c r="IQ14" s="284">
        <v>6.4848299999999997</v>
      </c>
      <c r="IR14" s="284">
        <v>1.55867</v>
      </c>
      <c r="IS14" s="284">
        <v>8.7492800000000006</v>
      </c>
      <c r="IT14" s="284">
        <v>0</v>
      </c>
      <c r="IU14" s="284">
        <v>0.76761999999999997</v>
      </c>
      <c r="IV14" s="284">
        <v>11.075570000000001</v>
      </c>
      <c r="IW14" s="284">
        <v>7.9260099999999998</v>
      </c>
      <c r="IX14" s="284">
        <v>2.1375000000000002</v>
      </c>
      <c r="IY14" s="284">
        <v>0</v>
      </c>
      <c r="IZ14" s="284">
        <v>1.0499999999999999E-3</v>
      </c>
      <c r="JA14" s="284">
        <v>0.41849999999999998</v>
      </c>
      <c r="JB14" s="284">
        <v>7.9000000000000001E-4</v>
      </c>
      <c r="JC14" s="284">
        <v>9.5799999999999996E-2</v>
      </c>
      <c r="JD14" s="284">
        <v>0.58025000000000004</v>
      </c>
      <c r="JE14" s="284">
        <v>2.9699200000000001</v>
      </c>
      <c r="JF14" s="284">
        <v>1.4747699999999999</v>
      </c>
      <c r="JG14" s="284">
        <v>0.17183999999999999</v>
      </c>
      <c r="JH14" s="284">
        <v>1179</v>
      </c>
      <c r="JI14" s="284">
        <v>2.23542</v>
      </c>
      <c r="JJ14" s="284">
        <v>2.12601</v>
      </c>
      <c r="JK14" s="284">
        <v>315</v>
      </c>
      <c r="JL14" s="284">
        <v>150</v>
      </c>
      <c r="JM14" s="284">
        <v>10.869949999999999</v>
      </c>
      <c r="JN14" s="284">
        <v>0.81793000000000005</v>
      </c>
      <c r="JO14" s="284">
        <v>0.64402000000000004</v>
      </c>
      <c r="JP14" s="284">
        <v>0.20582</v>
      </c>
      <c r="JQ14" s="284">
        <v>3.3980000000000003E-2</v>
      </c>
      <c r="JR14" s="284">
        <v>0.48444999999999999</v>
      </c>
      <c r="JS14" s="284">
        <v>2</v>
      </c>
      <c r="JT14" s="284">
        <v>5</v>
      </c>
      <c r="JU14" s="284">
        <v>1.6283399999999999</v>
      </c>
      <c r="JV14" s="284">
        <v>4713</v>
      </c>
      <c r="JW14" s="284">
        <v>39.65016</v>
      </c>
      <c r="JX14" s="284">
        <v>2894</v>
      </c>
      <c r="JY14" s="284">
        <v>11.578239999999999</v>
      </c>
      <c r="JZ14" s="284">
        <v>64.564009999999996</v>
      </c>
      <c r="KA14" s="284">
        <v>0.29200999999999999</v>
      </c>
      <c r="KB14" s="284">
        <v>845</v>
      </c>
      <c r="KC14" s="284">
        <v>0.76993999999999996</v>
      </c>
      <c r="KD14" s="284">
        <v>0.47975000000000001</v>
      </c>
      <c r="KE14" s="284">
        <v>1.25373</v>
      </c>
      <c r="KF14" s="284">
        <v>4.2999099999999997</v>
      </c>
      <c r="KG14" s="284">
        <v>7.8266900000000001</v>
      </c>
      <c r="KH14" s="284">
        <v>6.3756399999999998</v>
      </c>
      <c r="KI14" s="284">
        <v>24.33333</v>
      </c>
      <c r="KJ14" s="284">
        <v>38509</v>
      </c>
      <c r="KK14" s="284">
        <v>28712</v>
      </c>
      <c r="KL14" s="284">
        <v>7.4139999999999998E-2</v>
      </c>
      <c r="KM14" s="284">
        <v>0.41341</v>
      </c>
      <c r="KN14" s="284">
        <v>0.12071999999999999</v>
      </c>
      <c r="KO14" s="284">
        <v>1.2239999999999999E-2</v>
      </c>
      <c r="KP14" s="284">
        <v>6.8260000000000001E-2</v>
      </c>
      <c r="KQ14" s="284">
        <v>1.993E-2</v>
      </c>
      <c r="KR14" s="284">
        <v>1</v>
      </c>
      <c r="KS14" s="284">
        <v>0.16510730000000001</v>
      </c>
      <c r="KT14" s="284">
        <v>0.83489270000000004</v>
      </c>
      <c r="KU14" s="284">
        <v>0.25440750000000001</v>
      </c>
      <c r="KV14" s="284">
        <v>0.74559249999999999</v>
      </c>
      <c r="KW14" s="284">
        <v>7.52472E-2</v>
      </c>
      <c r="KX14" s="284">
        <v>1.3154300000000001E-2</v>
      </c>
      <c r="KY14" s="284">
        <v>0.18550559999999999</v>
      </c>
      <c r="KZ14" s="284">
        <v>2.8449E-3</v>
      </c>
      <c r="LA14" s="284">
        <v>0.1955857</v>
      </c>
      <c r="LB14" s="284">
        <v>5.9248000000000002E-2</v>
      </c>
      <c r="LC14" s="284">
        <v>0.54366150000000002</v>
      </c>
      <c r="LD14" s="284">
        <v>0.72916709999999996</v>
      </c>
      <c r="LE14" s="284">
        <v>0</v>
      </c>
      <c r="LF14" s="284">
        <v>0.78996219999999995</v>
      </c>
      <c r="LG14" s="284">
        <v>6.9307300000000002E-2</v>
      </c>
      <c r="LH14" s="284">
        <v>0.14073060000000001</v>
      </c>
      <c r="LI14" s="284">
        <v>9797</v>
      </c>
      <c r="LJ14" s="284">
        <v>4.80654</v>
      </c>
      <c r="LK14" s="284">
        <v>29427</v>
      </c>
      <c r="LL14" s="284">
        <v>29427</v>
      </c>
      <c r="LM14" s="284">
        <v>4858</v>
      </c>
      <c r="LN14" s="284">
        <v>0.78737809999999997</v>
      </c>
      <c r="LO14" s="284">
        <v>0.17481440000000001</v>
      </c>
      <c r="LP14" s="284">
        <v>3.7807399999999998E-2</v>
      </c>
      <c r="LQ14" s="284">
        <v>0.46977999999999998</v>
      </c>
      <c r="LR14" s="284">
        <v>1.3767799999999999</v>
      </c>
      <c r="LS14" s="284">
        <v>0.35026000000000002</v>
      </c>
      <c r="LT14" s="284">
        <v>19</v>
      </c>
      <c r="LU14" s="284">
        <v>4.3106999999999998</v>
      </c>
      <c r="LV14" s="284">
        <v>89</v>
      </c>
      <c r="LW14" s="284">
        <v>3.3941499999999998</v>
      </c>
      <c r="LX14" s="284">
        <v>0.25540000000000002</v>
      </c>
      <c r="LY14" s="284">
        <v>0.25065999999999999</v>
      </c>
      <c r="LZ14" s="285">
        <v>2.4912400000000001E-2</v>
      </c>
      <c r="MA14" s="285">
        <v>4.9280000000000005E-4</v>
      </c>
      <c r="MB14" s="285">
        <v>0.21019499999999999</v>
      </c>
      <c r="MC14" s="285">
        <v>0</v>
      </c>
      <c r="MD14" s="285">
        <v>0.1957912</v>
      </c>
      <c r="ME14" s="285">
        <v>3.7100000000000002E-4</v>
      </c>
      <c r="MF14" s="285">
        <v>0.68994860000000002</v>
      </c>
      <c r="MG14" s="285">
        <v>5.2384500000000001E-2</v>
      </c>
      <c r="MH14" s="285">
        <v>0.33445130000000001</v>
      </c>
      <c r="MI14" s="285"/>
    </row>
    <row r="15" spans="1:347" x14ac:dyDescent="0.2">
      <c r="A15" s="6" t="s">
        <v>1958</v>
      </c>
      <c r="B15" s="6" t="s">
        <v>2815</v>
      </c>
      <c r="C15" s="203" t="s">
        <v>1958</v>
      </c>
      <c r="D15" s="203" t="s">
        <v>1959</v>
      </c>
      <c r="E15" s="203" t="s">
        <v>1960</v>
      </c>
      <c r="F15" s="203" t="s">
        <v>2152</v>
      </c>
      <c r="G15" s="203" t="s">
        <v>2217</v>
      </c>
      <c r="H15" s="203" t="s">
        <v>2340</v>
      </c>
      <c r="I15" s="203" t="s">
        <v>3477</v>
      </c>
      <c r="J15" s="203" t="s">
        <v>3478</v>
      </c>
      <c r="K15" s="203" t="s">
        <v>2217</v>
      </c>
      <c r="L15" s="203" t="s">
        <v>2340</v>
      </c>
      <c r="M15" s="203" t="s">
        <v>3477</v>
      </c>
      <c r="N15" s="203" t="s">
        <v>3479</v>
      </c>
      <c r="O15" s="203" t="s">
        <v>2395</v>
      </c>
      <c r="P15" s="203" t="s">
        <v>2467</v>
      </c>
      <c r="Q15" s="203" t="s">
        <v>2544</v>
      </c>
      <c r="R15" s="203" t="s">
        <v>2618</v>
      </c>
      <c r="S15" s="203" t="s">
        <v>4639</v>
      </c>
      <c r="T15" s="203" t="s">
        <v>2380</v>
      </c>
      <c r="U15" s="203" t="s">
        <v>4640</v>
      </c>
      <c r="V15" s="203" t="s">
        <v>2544</v>
      </c>
      <c r="W15" s="203" t="s">
        <v>2618</v>
      </c>
      <c r="X15" s="203">
        <v>1</v>
      </c>
      <c r="Y15" s="203">
        <v>5</v>
      </c>
      <c r="Z15" s="203">
        <v>1</v>
      </c>
      <c r="AA15" s="203">
        <v>2</v>
      </c>
      <c r="AB15" s="10">
        <v>13130</v>
      </c>
      <c r="AC15" s="203">
        <v>1</v>
      </c>
      <c r="AD15" s="203">
        <v>0</v>
      </c>
      <c r="AE15" s="203">
        <v>1</v>
      </c>
      <c r="AF15" s="203">
        <v>24</v>
      </c>
      <c r="AG15" s="203">
        <v>25</v>
      </c>
      <c r="AH15" s="286">
        <v>0.04</v>
      </c>
      <c r="AI15" s="246">
        <v>54989</v>
      </c>
      <c r="AJ15" s="246" t="s">
        <v>3481</v>
      </c>
      <c r="AK15" s="274" t="s">
        <v>3482</v>
      </c>
      <c r="AL15" s="276">
        <v>36685</v>
      </c>
      <c r="AM15" s="276">
        <v>9.82</v>
      </c>
      <c r="AN15" s="276">
        <v>9.82</v>
      </c>
      <c r="AO15" s="276">
        <v>9.82</v>
      </c>
      <c r="AP15" s="246">
        <v>0</v>
      </c>
      <c r="AQ15" s="246">
        <v>1158307</v>
      </c>
      <c r="AR15" s="246">
        <v>1158307</v>
      </c>
      <c r="AS15" s="246">
        <v>116096</v>
      </c>
      <c r="AT15" s="246">
        <v>0</v>
      </c>
      <c r="AU15" s="246">
        <v>116096</v>
      </c>
      <c r="AV15" s="246">
        <v>0</v>
      </c>
      <c r="AW15" s="246">
        <v>0</v>
      </c>
      <c r="AX15" s="246">
        <v>0</v>
      </c>
      <c r="AY15" s="246">
        <v>0</v>
      </c>
      <c r="AZ15" s="246">
        <v>1274403</v>
      </c>
      <c r="BA15" s="246">
        <v>748761</v>
      </c>
      <c r="BB15" s="246">
        <v>283972</v>
      </c>
      <c r="BC15" s="246">
        <v>1032733</v>
      </c>
      <c r="BD15" s="246">
        <v>91500</v>
      </c>
      <c r="BE15" s="246">
        <v>6000</v>
      </c>
      <c r="BF15" s="246">
        <v>9200</v>
      </c>
      <c r="BG15" s="246">
        <v>106700</v>
      </c>
      <c r="BH15" s="246">
        <v>134970</v>
      </c>
      <c r="BI15" s="246">
        <v>1274403</v>
      </c>
      <c r="BJ15" s="246">
        <v>0</v>
      </c>
      <c r="BK15" s="283">
        <v>0</v>
      </c>
      <c r="BL15" s="246">
        <v>0</v>
      </c>
      <c r="BM15" s="246">
        <v>0</v>
      </c>
      <c r="BN15" s="246">
        <v>0</v>
      </c>
      <c r="BO15" s="246">
        <v>0</v>
      </c>
      <c r="BP15" s="246">
        <v>0</v>
      </c>
      <c r="BQ15" s="246">
        <v>0</v>
      </c>
      <c r="BR15" s="10">
        <v>64058</v>
      </c>
      <c r="BS15" s="10">
        <v>49972</v>
      </c>
      <c r="BT15" s="10">
        <v>114030</v>
      </c>
      <c r="BU15" s="10">
        <v>37675</v>
      </c>
      <c r="BV15" s="10">
        <v>15772</v>
      </c>
      <c r="BW15" s="10">
        <v>53447</v>
      </c>
      <c r="BX15" s="10">
        <v>7739</v>
      </c>
      <c r="BY15" s="10">
        <v>2073</v>
      </c>
      <c r="BZ15" s="10">
        <v>9812</v>
      </c>
      <c r="CA15" s="10">
        <v>177289</v>
      </c>
      <c r="CB15" s="10" t="s">
        <v>3403</v>
      </c>
      <c r="CC15" s="10">
        <v>177289</v>
      </c>
      <c r="CD15" s="10">
        <v>0</v>
      </c>
      <c r="CE15" s="258">
        <v>36946</v>
      </c>
      <c r="CF15" s="244">
        <v>0</v>
      </c>
      <c r="CG15" s="244">
        <v>67</v>
      </c>
      <c r="CH15" s="244">
        <v>67</v>
      </c>
      <c r="CI15" s="258">
        <v>1238</v>
      </c>
      <c r="CJ15" s="258">
        <v>2155</v>
      </c>
      <c r="CK15" s="258">
        <v>5118</v>
      </c>
      <c r="CL15" s="258">
        <v>563</v>
      </c>
      <c r="CM15" s="203">
        <v>0</v>
      </c>
      <c r="CN15" s="203">
        <v>22</v>
      </c>
      <c r="CO15" s="244">
        <v>351</v>
      </c>
      <c r="CP15" s="10">
        <v>96105</v>
      </c>
      <c r="CQ15" s="10">
        <v>20602</v>
      </c>
      <c r="CR15" s="10">
        <v>116707</v>
      </c>
      <c r="CS15" s="10" t="s">
        <v>3403</v>
      </c>
      <c r="CT15" s="10" t="s">
        <v>3403</v>
      </c>
      <c r="CU15" s="10" t="s">
        <v>3403</v>
      </c>
      <c r="CV15" s="10">
        <v>47215</v>
      </c>
      <c r="CW15" s="10">
        <v>6615</v>
      </c>
      <c r="CX15" s="10">
        <v>53830</v>
      </c>
      <c r="CY15" s="10">
        <v>170537</v>
      </c>
      <c r="CZ15" s="10">
        <v>1754</v>
      </c>
      <c r="DA15" s="10" t="s">
        <v>3403</v>
      </c>
      <c r="DB15" s="10">
        <v>172291</v>
      </c>
      <c r="DC15" s="10">
        <v>2488</v>
      </c>
      <c r="DD15" s="10">
        <v>41</v>
      </c>
      <c r="DE15" s="10">
        <v>2529</v>
      </c>
      <c r="DF15" s="10">
        <v>14579</v>
      </c>
      <c r="DG15" s="10">
        <v>1656</v>
      </c>
      <c r="DH15" s="10" t="s">
        <v>3403</v>
      </c>
      <c r="DI15" s="10">
        <v>1697</v>
      </c>
      <c r="DJ15" s="258" t="s">
        <v>3403</v>
      </c>
      <c r="DK15" s="258">
        <v>17067</v>
      </c>
      <c r="DL15" s="10">
        <v>81657</v>
      </c>
      <c r="DM15" s="10">
        <v>86642</v>
      </c>
      <c r="DN15" s="10">
        <v>19320</v>
      </c>
      <c r="DO15" s="10">
        <v>0</v>
      </c>
      <c r="DP15" s="10">
        <v>187619</v>
      </c>
      <c r="DQ15" s="10" t="s">
        <v>3403</v>
      </c>
      <c r="DR15" s="10">
        <v>26127</v>
      </c>
      <c r="DS15" s="10">
        <v>10313</v>
      </c>
      <c r="DT15" s="10">
        <v>36440</v>
      </c>
      <c r="DU15" s="10">
        <v>112170</v>
      </c>
      <c r="DV15" s="244">
        <v>18</v>
      </c>
      <c r="DW15" s="244">
        <v>10</v>
      </c>
      <c r="DX15" s="244">
        <v>194</v>
      </c>
      <c r="DY15" s="244">
        <v>574</v>
      </c>
      <c r="DZ15" s="244">
        <v>67</v>
      </c>
      <c r="EA15" s="244">
        <v>11</v>
      </c>
      <c r="EB15" s="244">
        <v>874</v>
      </c>
      <c r="EC15" s="244">
        <v>534</v>
      </c>
      <c r="ED15" s="244">
        <v>0</v>
      </c>
      <c r="EE15" s="244">
        <v>534</v>
      </c>
      <c r="EF15" s="10">
        <v>2180</v>
      </c>
      <c r="EG15" s="10">
        <v>5683</v>
      </c>
      <c r="EH15" s="10">
        <v>7863</v>
      </c>
      <c r="EI15" s="10">
        <v>1693</v>
      </c>
      <c r="EJ15" s="10">
        <v>316</v>
      </c>
      <c r="EK15" s="10">
        <v>2009</v>
      </c>
      <c r="EL15" s="10">
        <v>10406</v>
      </c>
      <c r="EM15" s="10" t="s">
        <v>5026</v>
      </c>
      <c r="EN15" s="10" t="s">
        <v>5026</v>
      </c>
      <c r="EO15" s="10" t="s">
        <v>5026</v>
      </c>
      <c r="EP15" s="10" t="s">
        <v>5026</v>
      </c>
      <c r="EQ15" s="258">
        <v>39</v>
      </c>
      <c r="ER15" s="258">
        <v>460</v>
      </c>
      <c r="ES15" s="10">
        <v>37170</v>
      </c>
      <c r="ET15" s="10" t="s">
        <v>5026</v>
      </c>
      <c r="EU15" s="10" t="s">
        <v>5026</v>
      </c>
      <c r="EV15" s="244">
        <v>0</v>
      </c>
      <c r="EW15" s="244">
        <v>83</v>
      </c>
      <c r="EX15" s="203" t="s">
        <v>3480</v>
      </c>
      <c r="EY15" s="244">
        <v>47</v>
      </c>
      <c r="EZ15" s="244">
        <v>92</v>
      </c>
      <c r="FA15" s="258">
        <v>64497</v>
      </c>
      <c r="FB15" s="10" t="s">
        <v>3403</v>
      </c>
      <c r="FC15" s="10">
        <v>1638</v>
      </c>
      <c r="FD15" s="203" t="s">
        <v>1530</v>
      </c>
      <c r="FE15" s="203" t="s">
        <v>1530</v>
      </c>
      <c r="FF15" s="203" t="s">
        <v>1530</v>
      </c>
      <c r="FG15" s="203" t="s">
        <v>1530</v>
      </c>
      <c r="FH15" s="203" t="s">
        <v>1530</v>
      </c>
      <c r="FI15" s="203" t="s">
        <v>1530</v>
      </c>
      <c r="FJ15" s="203" t="s">
        <v>1530</v>
      </c>
      <c r="FK15" s="203" t="s">
        <v>1530</v>
      </c>
      <c r="FL15" s="203" t="s">
        <v>1530</v>
      </c>
      <c r="FM15" s="203" t="s">
        <v>1530</v>
      </c>
      <c r="FN15" s="203" t="s">
        <v>1530</v>
      </c>
      <c r="FO15" s="203" t="s">
        <v>1530</v>
      </c>
      <c r="FP15" s="203" t="s">
        <v>1530</v>
      </c>
      <c r="FQ15" s="203" t="s">
        <v>1530</v>
      </c>
      <c r="FR15" s="203" t="s">
        <v>1530</v>
      </c>
      <c r="FS15" s="203" t="s">
        <v>1530</v>
      </c>
      <c r="FT15" s="203" t="s">
        <v>1530</v>
      </c>
      <c r="FU15" s="203" t="s">
        <v>1530</v>
      </c>
      <c r="FV15" s="203" t="s">
        <v>1530</v>
      </c>
      <c r="FW15" s="203" t="s">
        <v>1530</v>
      </c>
      <c r="FX15" s="203" t="s">
        <v>1530</v>
      </c>
      <c r="FY15" s="203" t="s">
        <v>1530</v>
      </c>
      <c r="FZ15" s="203" t="s">
        <v>1530</v>
      </c>
      <c r="GA15" s="203" t="s">
        <v>1530</v>
      </c>
      <c r="GB15" s="203" t="s">
        <v>1530</v>
      </c>
      <c r="GC15" s="203" t="s">
        <v>1958</v>
      </c>
      <c r="GD15" s="203" t="s">
        <v>433</v>
      </c>
      <c r="GE15" s="203" t="s">
        <v>416</v>
      </c>
      <c r="GF15" s="203" t="s">
        <v>493</v>
      </c>
      <c r="GG15" s="203" t="s">
        <v>499</v>
      </c>
      <c r="GH15" s="203" t="s">
        <v>4527</v>
      </c>
      <c r="GI15" s="203" t="s">
        <v>505</v>
      </c>
      <c r="GJ15" s="203" t="s">
        <v>2303</v>
      </c>
      <c r="GK15" s="258">
        <v>58107</v>
      </c>
      <c r="GL15" s="203">
        <v>1</v>
      </c>
      <c r="GM15" s="203" t="s">
        <v>2135</v>
      </c>
      <c r="GN15" s="203" t="s">
        <v>512</v>
      </c>
      <c r="GO15" s="203">
        <v>229</v>
      </c>
      <c r="GP15" s="203">
        <v>43</v>
      </c>
      <c r="GQ15" s="203">
        <v>1086</v>
      </c>
      <c r="GR15" s="203">
        <v>14198</v>
      </c>
      <c r="GS15" s="203">
        <v>23</v>
      </c>
      <c r="GT15" s="203">
        <v>6</v>
      </c>
      <c r="GU15" s="203">
        <v>18</v>
      </c>
      <c r="GV15" s="203" t="s">
        <v>3403</v>
      </c>
      <c r="GW15" s="283">
        <v>0.75561999999999996</v>
      </c>
      <c r="GX15" s="283">
        <v>5.1319999999999998E-2</v>
      </c>
      <c r="GY15" s="245">
        <v>11.906180000000001</v>
      </c>
      <c r="GZ15" s="245">
        <v>10.23828</v>
      </c>
      <c r="HA15" s="245">
        <v>19.071429999999999</v>
      </c>
      <c r="HB15" s="284">
        <v>6.79251</v>
      </c>
      <c r="HC15" s="284">
        <v>5.5044199999999996</v>
      </c>
      <c r="HD15" s="284">
        <v>0.56871000000000005</v>
      </c>
      <c r="HE15" s="284">
        <v>34.972639999999998</v>
      </c>
      <c r="HF15" s="284">
        <v>28.34064</v>
      </c>
      <c r="HG15" s="284">
        <v>2.9281000000000001</v>
      </c>
      <c r="HH15" s="284">
        <v>11.36135</v>
      </c>
      <c r="HI15" s="284">
        <v>9.2068600000000007</v>
      </c>
      <c r="HJ15" s="284">
        <v>0.95123000000000002</v>
      </c>
      <c r="HK15" s="284">
        <v>34.285789999999999</v>
      </c>
      <c r="HL15" s="284">
        <v>27.784050000000001</v>
      </c>
      <c r="HM15" s="284">
        <v>2.87059</v>
      </c>
      <c r="HN15" s="284">
        <v>122.46810000000001</v>
      </c>
      <c r="HO15" s="284">
        <v>99.243989999999997</v>
      </c>
      <c r="HP15" s="284">
        <v>10.2537</v>
      </c>
      <c r="HQ15" s="284">
        <v>23.674589999999998</v>
      </c>
      <c r="HR15" s="284">
        <v>19.185079999999999</v>
      </c>
      <c r="HS15" s="284">
        <v>1.98217</v>
      </c>
      <c r="HT15" s="284">
        <v>3.22885</v>
      </c>
      <c r="HU15" s="284">
        <v>1.9303999999999999</v>
      </c>
      <c r="HV15" s="284">
        <v>0</v>
      </c>
      <c r="HW15" s="284">
        <v>2.27772</v>
      </c>
      <c r="HX15" s="284">
        <v>0.63968000000000003</v>
      </c>
      <c r="HY15" s="284">
        <v>0.92639000000000005</v>
      </c>
      <c r="HZ15" s="284">
        <v>0.62712000000000001</v>
      </c>
      <c r="IA15" s="284">
        <v>0.17907999999999999</v>
      </c>
      <c r="IB15" s="284">
        <v>0</v>
      </c>
      <c r="IC15" s="284">
        <v>1.4300000000000001E-3</v>
      </c>
      <c r="ID15" s="284">
        <v>1.1099699999999999</v>
      </c>
      <c r="IE15" s="284">
        <v>9.1900000000000003E-3</v>
      </c>
      <c r="IF15" s="284">
        <v>0.13532</v>
      </c>
      <c r="IG15" s="284">
        <v>1486</v>
      </c>
      <c r="IH15" s="284">
        <v>37170</v>
      </c>
      <c r="II15" s="284">
        <v>37170</v>
      </c>
      <c r="IJ15" s="284">
        <v>4486</v>
      </c>
      <c r="IK15" s="284">
        <v>112170</v>
      </c>
      <c r="IL15" s="284">
        <v>112170</v>
      </c>
      <c r="IM15" s="284">
        <v>187619</v>
      </c>
      <c r="IN15" s="284">
        <v>187619</v>
      </c>
      <c r="IO15" s="284">
        <v>0.83860999999999997</v>
      </c>
      <c r="IP15" s="284">
        <v>7504</v>
      </c>
      <c r="IQ15" s="284">
        <v>3.60806</v>
      </c>
      <c r="IR15" s="284">
        <v>1.99797</v>
      </c>
      <c r="IS15" s="284">
        <v>19.93404</v>
      </c>
      <c r="IT15" s="284">
        <v>0</v>
      </c>
      <c r="IU15" s="284">
        <v>0</v>
      </c>
      <c r="IV15" s="284">
        <v>21.931999999999999</v>
      </c>
      <c r="IW15" s="284">
        <v>17.772950000000002</v>
      </c>
      <c r="IX15" s="284">
        <v>3.85026</v>
      </c>
      <c r="IY15" s="284">
        <v>0</v>
      </c>
      <c r="IZ15" s="284">
        <v>6.0400000000000002E-3</v>
      </c>
      <c r="JA15" s="284">
        <v>0.63583000000000001</v>
      </c>
      <c r="JB15" s="284">
        <v>1.15E-3</v>
      </c>
      <c r="JC15" s="284">
        <v>2.7439999999999999E-2</v>
      </c>
      <c r="JD15" s="284">
        <v>0.68606</v>
      </c>
      <c r="JE15" s="284">
        <v>9.6322700000000001</v>
      </c>
      <c r="JF15" s="284">
        <v>3.0510799999999998</v>
      </c>
      <c r="JG15" s="284">
        <v>0.41303000000000001</v>
      </c>
      <c r="JH15" s="284">
        <v>1013</v>
      </c>
      <c r="JI15" s="284">
        <v>1.8386400000000001</v>
      </c>
      <c r="JJ15" s="284">
        <v>2.3227799999999998</v>
      </c>
      <c r="JK15" s="284">
        <v>93</v>
      </c>
      <c r="JL15" s="284">
        <v>155</v>
      </c>
      <c r="JM15" s="284">
        <v>21.931999999999999</v>
      </c>
      <c r="JN15" s="284">
        <v>1.8362700000000001</v>
      </c>
      <c r="JO15" s="284">
        <v>1.5746800000000001</v>
      </c>
      <c r="JP15" s="284">
        <v>0.43024000000000001</v>
      </c>
      <c r="JQ15" s="284">
        <v>1.721E-2</v>
      </c>
      <c r="JR15" s="284">
        <v>0.65861999999999998</v>
      </c>
      <c r="JS15" s="284">
        <v>0</v>
      </c>
      <c r="JT15" s="284">
        <v>1</v>
      </c>
      <c r="JU15" s="284">
        <v>1.6726300000000001</v>
      </c>
      <c r="JV15" s="284">
        <v>3608</v>
      </c>
      <c r="JW15" s="284">
        <v>8.5430299999999999</v>
      </c>
      <c r="JX15" s="284">
        <v>2157</v>
      </c>
      <c r="JY15" s="284">
        <v>2.8309199999999999</v>
      </c>
      <c r="JZ15" s="284">
        <v>14.289339999999999</v>
      </c>
      <c r="KA15" s="284">
        <v>0.33137</v>
      </c>
      <c r="KB15" s="284">
        <v>714</v>
      </c>
      <c r="KC15" s="284">
        <v>1.19245</v>
      </c>
      <c r="KD15" s="284">
        <v>0.95123000000000002</v>
      </c>
      <c r="KE15" s="284">
        <v>1.99454</v>
      </c>
      <c r="KF15" s="284">
        <v>22.596240000000002</v>
      </c>
      <c r="KG15" s="284">
        <v>5.1487100000000003</v>
      </c>
      <c r="KH15" s="284">
        <v>11.36135</v>
      </c>
      <c r="KI15" s="284">
        <v>28.05556</v>
      </c>
      <c r="KJ15" s="284">
        <v>41309</v>
      </c>
      <c r="KK15" s="284">
        <v>29950</v>
      </c>
      <c r="KL15" s="284">
        <v>0.13325000000000001</v>
      </c>
      <c r="KM15" s="284">
        <v>0.67259000000000002</v>
      </c>
      <c r="KN15" s="284">
        <v>0.22287999999999999</v>
      </c>
      <c r="KO15" s="284">
        <v>5.3299999999999997E-3</v>
      </c>
      <c r="KP15" s="284">
        <v>2.69E-2</v>
      </c>
      <c r="KQ15" s="284">
        <v>8.9200000000000008E-3</v>
      </c>
      <c r="KR15" s="284">
        <v>1</v>
      </c>
      <c r="KS15" s="284">
        <v>0.04</v>
      </c>
      <c r="KT15" s="284">
        <v>0.96</v>
      </c>
      <c r="KU15" s="284">
        <v>0.27497139999999998</v>
      </c>
      <c r="KV15" s="284">
        <v>0.72502860000000002</v>
      </c>
      <c r="KW15" s="284">
        <v>8.3725499999999994E-2</v>
      </c>
      <c r="KX15" s="284">
        <v>4.7080999999999998E-3</v>
      </c>
      <c r="KY15" s="284">
        <v>0.22282750000000001</v>
      </c>
      <c r="KZ15" s="284">
        <v>7.2191E-3</v>
      </c>
      <c r="LA15" s="284">
        <v>0.1059084</v>
      </c>
      <c r="LB15" s="284">
        <v>7.1798299999999995E-2</v>
      </c>
      <c r="LC15" s="284">
        <v>0.58753860000000002</v>
      </c>
      <c r="LD15" s="284">
        <v>0.81036609999999998</v>
      </c>
      <c r="LE15" s="284">
        <v>0</v>
      </c>
      <c r="LF15" s="284">
        <v>0.90890170000000003</v>
      </c>
      <c r="LG15" s="284">
        <v>0</v>
      </c>
      <c r="LH15" s="284">
        <v>9.1098299999999993E-2</v>
      </c>
      <c r="LI15" s="284">
        <v>11358</v>
      </c>
      <c r="LJ15" s="284">
        <v>3.0782099999999999</v>
      </c>
      <c r="LK15" s="284">
        <v>58107</v>
      </c>
      <c r="LL15" s="284">
        <v>58107</v>
      </c>
      <c r="LM15" s="284">
        <v>2324</v>
      </c>
      <c r="LN15" s="284">
        <v>0.85754450000000004</v>
      </c>
      <c r="LO15" s="284">
        <v>5.6232400000000002E-2</v>
      </c>
      <c r="LP15" s="284">
        <v>8.6223099999999997E-2</v>
      </c>
      <c r="LQ15" s="284">
        <v>0.25057000000000001</v>
      </c>
      <c r="LR15" s="284">
        <v>0.66069999999999995</v>
      </c>
      <c r="LS15" s="284">
        <v>0.18167</v>
      </c>
      <c r="LT15" s="284">
        <v>31</v>
      </c>
      <c r="LU15" s="284">
        <v>2.0504799999999999</v>
      </c>
      <c r="LV15" s="284">
        <v>20</v>
      </c>
      <c r="LW15" s="284">
        <v>1.7583800000000001</v>
      </c>
      <c r="LX15" s="284">
        <v>0.14721999999999999</v>
      </c>
      <c r="LY15" s="284">
        <v>0.14721999999999999</v>
      </c>
      <c r="LZ15" s="285">
        <v>2.5392600000000001E-2</v>
      </c>
      <c r="MA15" s="285">
        <v>1.5689E-3</v>
      </c>
      <c r="MB15" s="285">
        <v>0.17728749999999999</v>
      </c>
      <c r="MC15" s="285">
        <v>0</v>
      </c>
      <c r="MD15" s="285">
        <v>0.1651388</v>
      </c>
      <c r="ME15" s="285">
        <v>2.9950000000000002E-4</v>
      </c>
      <c r="MF15" s="285">
        <v>0.79243450000000004</v>
      </c>
      <c r="MG15" s="285">
        <v>1.51658E-2</v>
      </c>
      <c r="MH15" s="285">
        <v>0.28691119999999998</v>
      </c>
      <c r="MI15" s="285"/>
    </row>
    <row r="16" spans="1:347" x14ac:dyDescent="0.2">
      <c r="A16" s="6" t="s">
        <v>1964</v>
      </c>
      <c r="B16" s="6" t="s">
        <v>2817</v>
      </c>
      <c r="C16" s="203" t="s">
        <v>1964</v>
      </c>
      <c r="D16" s="203" t="s">
        <v>1965</v>
      </c>
      <c r="E16" s="203" t="s">
        <v>1616</v>
      </c>
      <c r="F16" s="203" t="s">
        <v>2153</v>
      </c>
      <c r="G16" s="203" t="s">
        <v>2219</v>
      </c>
      <c r="H16" s="203" t="s">
        <v>2284</v>
      </c>
      <c r="I16" s="203" t="s">
        <v>3487</v>
      </c>
      <c r="J16" s="203" t="s">
        <v>3488</v>
      </c>
      <c r="K16" s="203" t="s">
        <v>744</v>
      </c>
      <c r="L16" s="203" t="s">
        <v>2284</v>
      </c>
      <c r="M16" s="203" t="s">
        <v>3487</v>
      </c>
      <c r="N16" s="203" t="s">
        <v>3488</v>
      </c>
      <c r="O16" s="203" t="s">
        <v>2397</v>
      </c>
      <c r="P16" s="203" t="s">
        <v>2469</v>
      </c>
      <c r="Q16" s="203" t="s">
        <v>2546</v>
      </c>
      <c r="R16" s="203" t="s">
        <v>2620</v>
      </c>
      <c r="S16" s="203" t="s">
        <v>2677</v>
      </c>
      <c r="T16" s="203" t="s">
        <v>2697</v>
      </c>
      <c r="U16" s="203" t="s">
        <v>2469</v>
      </c>
      <c r="V16" s="203" t="s">
        <v>2546</v>
      </c>
      <c r="W16" s="203" t="s">
        <v>2727</v>
      </c>
      <c r="X16" s="203">
        <v>1</v>
      </c>
      <c r="Y16" s="203">
        <v>8</v>
      </c>
      <c r="Z16" s="203">
        <v>0</v>
      </c>
      <c r="AA16" s="203">
        <v>1</v>
      </c>
      <c r="AB16" s="10">
        <v>30108</v>
      </c>
      <c r="AC16" s="203">
        <v>43</v>
      </c>
      <c r="AD16" s="203">
        <v>0</v>
      </c>
      <c r="AE16" s="203">
        <v>43</v>
      </c>
      <c r="AF16" s="203">
        <v>143.63</v>
      </c>
      <c r="AG16" s="203">
        <v>186.63</v>
      </c>
      <c r="AH16" s="286">
        <v>0.23040240000000001</v>
      </c>
      <c r="AI16" s="246">
        <v>102251</v>
      </c>
      <c r="AJ16" s="246" t="s">
        <v>3489</v>
      </c>
      <c r="AK16" s="274" t="s">
        <v>3407</v>
      </c>
      <c r="AL16" s="276">
        <v>37025</v>
      </c>
      <c r="AM16" s="276">
        <v>11.27</v>
      </c>
      <c r="AN16" s="276">
        <v>12.89</v>
      </c>
      <c r="AO16" s="276">
        <v>15.5</v>
      </c>
      <c r="AP16" s="246">
        <v>0</v>
      </c>
      <c r="AQ16" s="246">
        <v>10011764</v>
      </c>
      <c r="AR16" s="246">
        <v>10011764</v>
      </c>
      <c r="AS16" s="246">
        <v>306480</v>
      </c>
      <c r="AT16" s="246">
        <v>153012</v>
      </c>
      <c r="AU16" s="246">
        <v>459492</v>
      </c>
      <c r="AV16" s="246">
        <v>27000</v>
      </c>
      <c r="AW16" s="246">
        <v>200000</v>
      </c>
      <c r="AX16" s="246">
        <v>227000</v>
      </c>
      <c r="AY16" s="246">
        <v>111989</v>
      </c>
      <c r="AZ16" s="246">
        <v>10810245</v>
      </c>
      <c r="BA16" s="246">
        <v>6053966</v>
      </c>
      <c r="BB16" s="246">
        <v>1886775</v>
      </c>
      <c r="BC16" s="246">
        <v>7940741</v>
      </c>
      <c r="BD16" s="246">
        <v>815167</v>
      </c>
      <c r="BE16" s="246">
        <v>252556</v>
      </c>
      <c r="BF16" s="246">
        <v>26757</v>
      </c>
      <c r="BG16" s="246">
        <v>1094480</v>
      </c>
      <c r="BH16" s="246">
        <v>1249668</v>
      </c>
      <c r="BI16" s="246">
        <v>10284889</v>
      </c>
      <c r="BJ16" s="246">
        <v>248084</v>
      </c>
      <c r="BK16" s="283">
        <v>2.2949000000000001E-2</v>
      </c>
      <c r="BL16" s="246">
        <v>0</v>
      </c>
      <c r="BM16" s="246">
        <v>0</v>
      </c>
      <c r="BN16" s="246">
        <v>0</v>
      </c>
      <c r="BO16" s="246">
        <v>0</v>
      </c>
      <c r="BP16" s="246">
        <v>0</v>
      </c>
      <c r="BQ16" s="246">
        <v>0</v>
      </c>
      <c r="BR16" s="10">
        <v>123070</v>
      </c>
      <c r="BS16" s="10">
        <v>144924</v>
      </c>
      <c r="BT16" s="10">
        <v>267994</v>
      </c>
      <c r="BU16" s="10">
        <v>130338</v>
      </c>
      <c r="BV16" s="10">
        <v>58916</v>
      </c>
      <c r="BW16" s="10">
        <v>189254</v>
      </c>
      <c r="BX16" s="10">
        <v>32554</v>
      </c>
      <c r="BY16" s="10" t="s">
        <v>3403</v>
      </c>
      <c r="BZ16" s="10">
        <v>32554</v>
      </c>
      <c r="CA16" s="10">
        <v>489802</v>
      </c>
      <c r="CB16" s="10" t="s">
        <v>3403</v>
      </c>
      <c r="CC16" s="10">
        <v>489802</v>
      </c>
      <c r="CD16" s="10">
        <v>11788</v>
      </c>
      <c r="CE16" s="258">
        <v>42740</v>
      </c>
      <c r="CF16" s="244">
        <v>16</v>
      </c>
      <c r="CG16" s="244">
        <v>67</v>
      </c>
      <c r="CH16" s="244">
        <v>83</v>
      </c>
      <c r="CI16" s="258">
        <v>26488</v>
      </c>
      <c r="CJ16" s="258">
        <v>14979</v>
      </c>
      <c r="CK16" s="258">
        <v>26752</v>
      </c>
      <c r="CL16" s="258">
        <v>793</v>
      </c>
      <c r="CM16" s="203">
        <v>102</v>
      </c>
      <c r="CN16" s="203">
        <v>305</v>
      </c>
      <c r="CO16" s="244">
        <v>726</v>
      </c>
      <c r="CP16" s="10">
        <v>391462</v>
      </c>
      <c r="CQ16" s="10">
        <v>261965</v>
      </c>
      <c r="CR16" s="10">
        <v>653427</v>
      </c>
      <c r="CS16" s="10">
        <v>126559</v>
      </c>
      <c r="CT16" s="10" t="s">
        <v>3403</v>
      </c>
      <c r="CU16" s="10">
        <v>126559</v>
      </c>
      <c r="CV16" s="10">
        <v>527756</v>
      </c>
      <c r="CW16" s="10">
        <v>136610</v>
      </c>
      <c r="CX16" s="10">
        <v>664366</v>
      </c>
      <c r="CY16" s="10">
        <v>1444352</v>
      </c>
      <c r="CZ16" s="10">
        <v>27021</v>
      </c>
      <c r="DA16" s="10" t="s">
        <v>3403</v>
      </c>
      <c r="DB16" s="10">
        <v>1471373</v>
      </c>
      <c r="DC16" s="10">
        <v>123354</v>
      </c>
      <c r="DD16" s="10">
        <v>18462</v>
      </c>
      <c r="DE16" s="10">
        <v>141816</v>
      </c>
      <c r="DF16" s="10">
        <v>334971</v>
      </c>
      <c r="DG16" s="10">
        <v>169257</v>
      </c>
      <c r="DH16" s="10">
        <v>3030</v>
      </c>
      <c r="DI16" s="10">
        <v>190749</v>
      </c>
      <c r="DJ16" s="258" t="s">
        <v>3403</v>
      </c>
      <c r="DK16" s="258">
        <v>458325</v>
      </c>
      <c r="DL16" s="10">
        <v>228931</v>
      </c>
      <c r="DM16" s="10">
        <v>1273776</v>
      </c>
      <c r="DN16" s="10" t="s">
        <v>3403</v>
      </c>
      <c r="DO16" s="10" t="s">
        <v>3403</v>
      </c>
      <c r="DP16" s="10">
        <v>1502707</v>
      </c>
      <c r="DQ16" s="10">
        <v>6145</v>
      </c>
      <c r="DR16" s="10">
        <v>177987</v>
      </c>
      <c r="DS16" s="10">
        <v>11390</v>
      </c>
      <c r="DT16" s="10">
        <v>189377</v>
      </c>
      <c r="DU16" s="10">
        <v>1447152</v>
      </c>
      <c r="DV16" s="244">
        <v>737</v>
      </c>
      <c r="DW16" s="244">
        <v>15</v>
      </c>
      <c r="DX16" s="244">
        <v>2036</v>
      </c>
      <c r="DY16" s="244">
        <v>841</v>
      </c>
      <c r="DZ16" s="244">
        <v>305</v>
      </c>
      <c r="EA16" s="244">
        <v>63</v>
      </c>
      <c r="EB16" s="244">
        <v>3997</v>
      </c>
      <c r="EC16" s="244">
        <v>9854</v>
      </c>
      <c r="ED16" s="244">
        <v>193</v>
      </c>
      <c r="EE16" s="244">
        <v>10047</v>
      </c>
      <c r="EF16" s="10">
        <v>54332</v>
      </c>
      <c r="EG16" s="10">
        <v>25136</v>
      </c>
      <c r="EH16" s="10">
        <v>79468</v>
      </c>
      <c r="EI16" s="10">
        <v>4354</v>
      </c>
      <c r="EJ16" s="10">
        <v>1533</v>
      </c>
      <c r="EK16" s="10">
        <v>5887</v>
      </c>
      <c r="EL16" s="10">
        <v>95402</v>
      </c>
      <c r="EM16" s="10" t="s">
        <v>5026</v>
      </c>
      <c r="EN16" s="10" t="s">
        <v>5026</v>
      </c>
      <c r="EO16" s="10" t="s">
        <v>5026</v>
      </c>
      <c r="EP16" s="10" t="s">
        <v>5026</v>
      </c>
      <c r="EQ16" s="258">
        <v>8152</v>
      </c>
      <c r="ER16" s="258">
        <v>64313</v>
      </c>
      <c r="ES16" s="10">
        <v>320856</v>
      </c>
      <c r="ET16" s="10" t="s">
        <v>5026</v>
      </c>
      <c r="EU16" s="10">
        <v>8067</v>
      </c>
      <c r="EV16" s="244">
        <v>1776</v>
      </c>
      <c r="EW16" s="244">
        <v>358</v>
      </c>
      <c r="EX16" s="203" t="s">
        <v>1480</v>
      </c>
      <c r="EY16" s="244">
        <v>211</v>
      </c>
      <c r="EZ16" s="244">
        <v>521</v>
      </c>
      <c r="FA16" s="258">
        <v>430451</v>
      </c>
      <c r="FB16" s="10">
        <v>1321257</v>
      </c>
      <c r="FC16" s="10">
        <v>184102</v>
      </c>
      <c r="FD16" s="203" t="s">
        <v>1530</v>
      </c>
      <c r="FE16" s="203" t="s">
        <v>1530</v>
      </c>
      <c r="FF16" s="203" t="s">
        <v>1530</v>
      </c>
      <c r="FG16" s="203" t="s">
        <v>1530</v>
      </c>
      <c r="FH16" s="203" t="s">
        <v>1530</v>
      </c>
      <c r="FI16" s="203" t="s">
        <v>1530</v>
      </c>
      <c r="FJ16" s="203" t="s">
        <v>1530</v>
      </c>
      <c r="FK16" s="203" t="s">
        <v>1530</v>
      </c>
      <c r="FL16" s="203" t="s">
        <v>1530</v>
      </c>
      <c r="FM16" s="203" t="s">
        <v>1530</v>
      </c>
      <c r="FN16" s="203" t="s">
        <v>1530</v>
      </c>
      <c r="FO16" s="203" t="s">
        <v>1530</v>
      </c>
      <c r="FP16" s="203" t="s">
        <v>1530</v>
      </c>
      <c r="FQ16" s="203" t="s">
        <v>1530</v>
      </c>
      <c r="FR16" s="203" t="s">
        <v>1530</v>
      </c>
      <c r="FS16" s="203" t="s">
        <v>1530</v>
      </c>
      <c r="FT16" s="203" t="s">
        <v>1530</v>
      </c>
      <c r="FU16" s="203" t="s">
        <v>1530</v>
      </c>
      <c r="FV16" s="203" t="s">
        <v>1530</v>
      </c>
      <c r="FW16" s="203" t="s">
        <v>1530</v>
      </c>
      <c r="FX16" s="203" t="s">
        <v>1530</v>
      </c>
      <c r="FY16" s="203" t="s">
        <v>1530</v>
      </c>
      <c r="FZ16" s="203" t="s">
        <v>1530</v>
      </c>
      <c r="GA16" s="203" t="s">
        <v>1530</v>
      </c>
      <c r="GB16" s="203" t="s">
        <v>1530</v>
      </c>
      <c r="GC16" s="203" t="s">
        <v>1964</v>
      </c>
      <c r="GD16" s="203" t="s">
        <v>435</v>
      </c>
      <c r="GE16" s="203" t="s">
        <v>416</v>
      </c>
      <c r="GF16" s="203" t="s">
        <v>493</v>
      </c>
      <c r="GG16" s="203" t="s">
        <v>499</v>
      </c>
      <c r="GH16" s="203" t="s">
        <v>4527</v>
      </c>
      <c r="GI16" s="203" t="s">
        <v>505</v>
      </c>
      <c r="GJ16" s="203" t="s">
        <v>2303</v>
      </c>
      <c r="GK16" s="258">
        <v>331279</v>
      </c>
      <c r="GL16" s="203">
        <v>2</v>
      </c>
      <c r="GM16" s="203" t="s">
        <v>2135</v>
      </c>
      <c r="GN16" s="203" t="s">
        <v>503</v>
      </c>
      <c r="GO16" s="203">
        <v>4050</v>
      </c>
      <c r="GP16" s="203">
        <v>609</v>
      </c>
      <c r="GQ16" s="203">
        <v>17260</v>
      </c>
      <c r="GR16" s="203">
        <v>119911</v>
      </c>
      <c r="GS16" s="203">
        <v>649</v>
      </c>
      <c r="GT16" s="203">
        <v>73</v>
      </c>
      <c r="GU16" s="203">
        <v>881</v>
      </c>
      <c r="GV16" s="203">
        <v>26778</v>
      </c>
      <c r="GW16" s="283">
        <v>0.83298000000000005</v>
      </c>
      <c r="GX16" s="283">
        <v>0.10531</v>
      </c>
      <c r="GY16" s="245">
        <v>23.868400000000001</v>
      </c>
      <c r="GZ16" s="245">
        <v>27.621829999999999</v>
      </c>
      <c r="HA16" s="245">
        <v>13.36037</v>
      </c>
      <c r="HB16" s="284">
        <v>6.8442400000000001</v>
      </c>
      <c r="HC16" s="284">
        <v>5.2842900000000004</v>
      </c>
      <c r="HD16" s="284">
        <v>0.72833999999999999</v>
      </c>
      <c r="HE16" s="284">
        <v>54.309069999999998</v>
      </c>
      <c r="HF16" s="284">
        <v>41.930860000000003</v>
      </c>
      <c r="HG16" s="284">
        <v>5.7793700000000001</v>
      </c>
      <c r="HH16" s="284">
        <v>7.1069899999999997</v>
      </c>
      <c r="HI16" s="284">
        <v>5.4871499999999997</v>
      </c>
      <c r="HJ16" s="284">
        <v>0.75629999999999997</v>
      </c>
      <c r="HK16" s="284">
        <v>32.05453</v>
      </c>
      <c r="HL16" s="284">
        <v>24.748609999999999</v>
      </c>
      <c r="HM16" s="284">
        <v>3.41113</v>
      </c>
      <c r="HN16" s="284">
        <v>107.8058</v>
      </c>
      <c r="HO16" s="284">
        <v>83.234530000000007</v>
      </c>
      <c r="HP16" s="284">
        <v>11.472300000000001</v>
      </c>
      <c r="HQ16" s="284">
        <v>13.00362</v>
      </c>
      <c r="HR16" s="284">
        <v>10.039820000000001</v>
      </c>
      <c r="HS16" s="284">
        <v>1.3837999999999999</v>
      </c>
      <c r="HT16" s="284">
        <v>4.5360800000000001</v>
      </c>
      <c r="HU16" s="284">
        <v>4.3683800000000002</v>
      </c>
      <c r="HV16" s="284">
        <v>9.3781199999999991</v>
      </c>
      <c r="HW16" s="284">
        <v>1.8904099999999999</v>
      </c>
      <c r="HX16" s="284">
        <v>0.96853999999999996</v>
      </c>
      <c r="HY16" s="284">
        <v>2.3874900000000001</v>
      </c>
      <c r="HZ16" s="284">
        <v>0.57164999999999999</v>
      </c>
      <c r="IA16" s="284">
        <v>0.28798000000000001</v>
      </c>
      <c r="IB16" s="284">
        <v>5.3600000000000002E-3</v>
      </c>
      <c r="IC16" s="284">
        <v>1.08E-3</v>
      </c>
      <c r="ID16" s="284">
        <v>1.2993600000000001</v>
      </c>
      <c r="IE16" s="284">
        <v>3.0329999999999999E-2</v>
      </c>
      <c r="IF16" s="284">
        <v>0.23988000000000001</v>
      </c>
      <c r="IG16" s="284">
        <v>1719</v>
      </c>
      <c r="IH16" s="284">
        <v>7461</v>
      </c>
      <c r="II16" s="284">
        <v>7461</v>
      </c>
      <c r="IJ16" s="284">
        <v>7754</v>
      </c>
      <c r="IK16" s="284">
        <v>33654</v>
      </c>
      <c r="IL16" s="284">
        <v>33654</v>
      </c>
      <c r="IM16" s="284">
        <v>34946</v>
      </c>
      <c r="IN16" s="284">
        <v>34946</v>
      </c>
      <c r="IO16" s="284">
        <v>2.4463900000000001</v>
      </c>
      <c r="IP16" s="284">
        <v>8051</v>
      </c>
      <c r="IQ16" s="284">
        <v>3.8710599999999999</v>
      </c>
      <c r="IR16" s="284">
        <v>1.3870199999999999</v>
      </c>
      <c r="IS16" s="284">
        <v>30.221550000000001</v>
      </c>
      <c r="IT16" s="284">
        <v>0.68522000000000005</v>
      </c>
      <c r="IU16" s="284">
        <v>0.33805000000000002</v>
      </c>
      <c r="IV16" s="284">
        <v>32.63185</v>
      </c>
      <c r="IW16" s="284">
        <v>23.969950000000001</v>
      </c>
      <c r="IX16" s="284">
        <v>1.85419</v>
      </c>
      <c r="IY16" s="284">
        <v>0</v>
      </c>
      <c r="IZ16" s="284">
        <v>2.1900000000000001E-3</v>
      </c>
      <c r="JA16" s="284">
        <v>0.12902</v>
      </c>
      <c r="JB16" s="284">
        <v>2.5000000000000001E-4</v>
      </c>
      <c r="JC16" s="284">
        <v>0.22706000000000001</v>
      </c>
      <c r="JD16" s="284">
        <v>0.98548999999999998</v>
      </c>
      <c r="JE16" s="284">
        <v>3.8336199999999998</v>
      </c>
      <c r="JF16" s="284">
        <v>1.4785200000000001</v>
      </c>
      <c r="JG16" s="284">
        <v>0.43356</v>
      </c>
      <c r="JH16" s="284">
        <v>225</v>
      </c>
      <c r="JI16" s="284">
        <v>0.43828</v>
      </c>
      <c r="JJ16" s="284">
        <v>3.7722500000000001</v>
      </c>
      <c r="JK16" s="284">
        <v>218</v>
      </c>
      <c r="JL16" s="284">
        <v>145</v>
      </c>
      <c r="JM16" s="284">
        <v>31.045999999999999</v>
      </c>
      <c r="JN16" s="284">
        <v>3.3037999999999998</v>
      </c>
      <c r="JO16" s="284">
        <v>2.4606699999999999</v>
      </c>
      <c r="JP16" s="284">
        <v>0.56335999999999997</v>
      </c>
      <c r="JQ16" s="284">
        <v>0.1298</v>
      </c>
      <c r="JR16" s="284">
        <v>0.75843000000000005</v>
      </c>
      <c r="JS16" s="284">
        <v>34</v>
      </c>
      <c r="JT16" s="284">
        <v>6</v>
      </c>
      <c r="JU16" s="284">
        <v>1.0383899999999999</v>
      </c>
      <c r="JV16" s="284">
        <v>28898</v>
      </c>
      <c r="JW16" s="284">
        <v>48.065359999999998</v>
      </c>
      <c r="JX16" s="284">
        <v>27829</v>
      </c>
      <c r="JY16" s="284">
        <v>10.656840000000001</v>
      </c>
      <c r="JZ16" s="284">
        <v>49.910559999999997</v>
      </c>
      <c r="KA16" s="284">
        <v>0.22172</v>
      </c>
      <c r="KB16" s="284">
        <v>6170</v>
      </c>
      <c r="KC16" s="284">
        <v>0.40876000000000001</v>
      </c>
      <c r="KD16" s="284">
        <v>0.75629999999999997</v>
      </c>
      <c r="KE16" s="284">
        <v>0.42446</v>
      </c>
      <c r="KF16" s="284">
        <v>9.0884099999999997</v>
      </c>
      <c r="KG16" s="284">
        <v>7.9349999999999996</v>
      </c>
      <c r="KH16" s="284">
        <v>7.1069899999999997</v>
      </c>
      <c r="KI16" s="284">
        <v>57.9</v>
      </c>
      <c r="KJ16" s="284">
        <v>42548</v>
      </c>
      <c r="KK16" s="284">
        <v>32438</v>
      </c>
      <c r="KL16" s="284">
        <v>0.1242</v>
      </c>
      <c r="KM16" s="284">
        <v>0.58165999999999995</v>
      </c>
      <c r="KN16" s="284">
        <v>0.12895999999999999</v>
      </c>
      <c r="KO16" s="284">
        <v>2.862E-2</v>
      </c>
      <c r="KP16" s="284">
        <v>0.13402</v>
      </c>
      <c r="KQ16" s="284">
        <v>2.971E-2</v>
      </c>
      <c r="KR16" s="284">
        <v>1</v>
      </c>
      <c r="KS16" s="284">
        <v>0.23040240000000001</v>
      </c>
      <c r="KT16" s="284">
        <v>0.76959759999999999</v>
      </c>
      <c r="KU16" s="284">
        <v>0.23760690000000001</v>
      </c>
      <c r="KV16" s="284">
        <v>0.76239310000000005</v>
      </c>
      <c r="KW16" s="284">
        <v>0.10641630000000001</v>
      </c>
      <c r="KX16" s="284">
        <v>2.4556000000000001E-2</v>
      </c>
      <c r="KY16" s="284">
        <v>0.18345120000000001</v>
      </c>
      <c r="KZ16" s="284">
        <v>2.6015999999999999E-3</v>
      </c>
      <c r="LA16" s="284">
        <v>0.12150519999999999</v>
      </c>
      <c r="LB16" s="284">
        <v>7.9258700000000001E-2</v>
      </c>
      <c r="LC16" s="284">
        <v>0.58862729999999996</v>
      </c>
      <c r="LD16" s="284">
        <v>0.77207840000000005</v>
      </c>
      <c r="LE16" s="284">
        <v>2.0998599999999999E-2</v>
      </c>
      <c r="LF16" s="284">
        <v>0.92613659999999998</v>
      </c>
      <c r="LG16" s="284">
        <v>1.0359500000000001E-2</v>
      </c>
      <c r="LH16" s="284">
        <v>4.25052E-2</v>
      </c>
      <c r="LI16" s="284">
        <v>10109</v>
      </c>
      <c r="LJ16" s="284">
        <v>7.6416500000000003</v>
      </c>
      <c r="LK16" s="284">
        <v>7704</v>
      </c>
      <c r="LL16" s="284">
        <v>7704</v>
      </c>
      <c r="LM16" s="284">
        <v>1775</v>
      </c>
      <c r="LN16" s="284">
        <v>0.74479839999999997</v>
      </c>
      <c r="LO16" s="284">
        <v>0.2307543</v>
      </c>
      <c r="LP16" s="284">
        <v>2.4447199999999999E-2</v>
      </c>
      <c r="LQ16" s="284">
        <v>0.24822</v>
      </c>
      <c r="LR16" s="284">
        <v>0.79644000000000004</v>
      </c>
      <c r="LS16" s="284">
        <v>0.18923999999999999</v>
      </c>
      <c r="LT16" s="284">
        <v>5</v>
      </c>
      <c r="LU16" s="284">
        <v>1.8434299999999999</v>
      </c>
      <c r="LV16" s="284">
        <v>56</v>
      </c>
      <c r="LW16" s="284">
        <v>1.3729899999999999</v>
      </c>
      <c r="LX16" s="284">
        <v>0.14610999999999999</v>
      </c>
      <c r="LY16" s="284">
        <v>0.13900999999999999</v>
      </c>
      <c r="LZ16" s="285">
        <v>4.4843000000000001E-2</v>
      </c>
      <c r="MA16" s="285">
        <v>1.1819000000000001E-3</v>
      </c>
      <c r="MB16" s="285">
        <v>9.5423099999999997E-2</v>
      </c>
      <c r="MC16" s="285">
        <v>0</v>
      </c>
      <c r="MD16" s="285">
        <v>6.9580299999999998E-2</v>
      </c>
      <c r="ME16" s="285">
        <v>1.351E-4</v>
      </c>
      <c r="MF16" s="285">
        <v>0.79739329999999997</v>
      </c>
      <c r="MG16" s="285">
        <v>6.7507899999999996E-2</v>
      </c>
      <c r="MH16" s="285">
        <v>0.52633350000000001</v>
      </c>
      <c r="MI16" s="285"/>
    </row>
    <row r="17" spans="1:347" x14ac:dyDescent="0.2">
      <c r="A17" s="6" t="s">
        <v>1966</v>
      </c>
      <c r="B17" s="6" t="s">
        <v>2818</v>
      </c>
      <c r="C17" s="203" t="s">
        <v>1966</v>
      </c>
      <c r="D17" s="203" t="s">
        <v>1967</v>
      </c>
      <c r="E17" s="203" t="s">
        <v>1968</v>
      </c>
      <c r="F17" s="203" t="s">
        <v>2154</v>
      </c>
      <c r="G17" s="203" t="s">
        <v>2220</v>
      </c>
      <c r="H17" s="203" t="s">
        <v>2341</v>
      </c>
      <c r="I17" s="203" t="s">
        <v>3490</v>
      </c>
      <c r="J17" s="203" t="s">
        <v>3403</v>
      </c>
      <c r="K17" s="203" t="s">
        <v>2220</v>
      </c>
      <c r="L17" s="203" t="s">
        <v>2341</v>
      </c>
      <c r="M17" s="203" t="s">
        <v>3490</v>
      </c>
      <c r="N17" s="203" t="s">
        <v>3403</v>
      </c>
      <c r="O17" s="203" t="s">
        <v>2398</v>
      </c>
      <c r="P17" s="203" t="s">
        <v>2470</v>
      </c>
      <c r="Q17" s="203" t="s">
        <v>2547</v>
      </c>
      <c r="R17" s="203" t="s">
        <v>2621</v>
      </c>
      <c r="S17" s="203" t="s">
        <v>2678</v>
      </c>
      <c r="T17" s="203" t="s">
        <v>4657</v>
      </c>
      <c r="U17" s="203" t="s">
        <v>2712</v>
      </c>
      <c r="V17" s="203" t="s">
        <v>2547</v>
      </c>
      <c r="W17" s="203" t="s">
        <v>2728</v>
      </c>
      <c r="X17" s="203">
        <v>1</v>
      </c>
      <c r="Y17" s="203">
        <v>4</v>
      </c>
      <c r="Z17" s="203">
        <v>1</v>
      </c>
      <c r="AA17" s="203">
        <v>0</v>
      </c>
      <c r="AB17" s="10">
        <v>16068</v>
      </c>
      <c r="AC17" s="203">
        <v>7.5</v>
      </c>
      <c r="AD17" s="203">
        <v>0</v>
      </c>
      <c r="AE17" s="203">
        <v>7.5</v>
      </c>
      <c r="AF17" s="203">
        <v>51.99</v>
      </c>
      <c r="AG17" s="203">
        <v>59.49</v>
      </c>
      <c r="AH17" s="286">
        <v>0.12607160000000001</v>
      </c>
      <c r="AI17" s="246">
        <v>69011</v>
      </c>
      <c r="AJ17" s="246" t="s">
        <v>3492</v>
      </c>
      <c r="AK17" s="274" t="s">
        <v>3493</v>
      </c>
      <c r="AL17" s="276">
        <v>38884</v>
      </c>
      <c r="AM17" s="276">
        <v>11.87</v>
      </c>
      <c r="AN17" s="276">
        <v>12.49</v>
      </c>
      <c r="AO17" s="276">
        <v>15.21</v>
      </c>
      <c r="AP17" s="246">
        <v>0</v>
      </c>
      <c r="AQ17" s="246">
        <v>3095508</v>
      </c>
      <c r="AR17" s="246">
        <v>3095508</v>
      </c>
      <c r="AS17" s="246">
        <v>183947</v>
      </c>
      <c r="AT17" s="246">
        <v>0</v>
      </c>
      <c r="AU17" s="246">
        <v>183947</v>
      </c>
      <c r="AV17" s="246">
        <v>0</v>
      </c>
      <c r="AW17" s="246">
        <v>0</v>
      </c>
      <c r="AX17" s="246">
        <v>0</v>
      </c>
      <c r="AY17" s="246">
        <v>98798</v>
      </c>
      <c r="AZ17" s="246">
        <v>3378253</v>
      </c>
      <c r="BA17" s="246">
        <v>1675977</v>
      </c>
      <c r="BB17" s="246">
        <v>582950</v>
      </c>
      <c r="BC17" s="246">
        <v>2258927</v>
      </c>
      <c r="BD17" s="246">
        <v>242372</v>
      </c>
      <c r="BE17" s="246">
        <v>19878</v>
      </c>
      <c r="BF17" s="246">
        <v>11000</v>
      </c>
      <c r="BG17" s="246">
        <v>273250</v>
      </c>
      <c r="BH17" s="246">
        <v>846076</v>
      </c>
      <c r="BI17" s="246">
        <v>3378253</v>
      </c>
      <c r="BJ17" s="246">
        <v>117078</v>
      </c>
      <c r="BK17" s="283">
        <v>3.4656399999999997E-2</v>
      </c>
      <c r="BL17" s="246">
        <v>29641</v>
      </c>
      <c r="BM17" s="246">
        <v>0</v>
      </c>
      <c r="BN17" s="246">
        <v>0</v>
      </c>
      <c r="BO17" s="246">
        <v>0</v>
      </c>
      <c r="BP17" s="246">
        <v>29641</v>
      </c>
      <c r="BQ17" s="246">
        <v>3407894</v>
      </c>
      <c r="BR17" s="10">
        <v>108041</v>
      </c>
      <c r="BS17" s="10">
        <v>109882</v>
      </c>
      <c r="BT17" s="10">
        <v>217923</v>
      </c>
      <c r="BU17" s="10">
        <v>66501</v>
      </c>
      <c r="BV17" s="10">
        <v>26325</v>
      </c>
      <c r="BW17" s="10">
        <v>92826</v>
      </c>
      <c r="BX17" s="10">
        <v>15393</v>
      </c>
      <c r="BY17" s="10">
        <v>4453</v>
      </c>
      <c r="BZ17" s="10">
        <v>19846</v>
      </c>
      <c r="CA17" s="10">
        <v>330595</v>
      </c>
      <c r="CB17" s="10" t="s">
        <v>3403</v>
      </c>
      <c r="CC17" s="10">
        <v>330595</v>
      </c>
      <c r="CD17" s="10">
        <v>2257</v>
      </c>
      <c r="CE17" s="258">
        <v>44825</v>
      </c>
      <c r="CF17" s="244">
        <v>22</v>
      </c>
      <c r="CG17" s="244">
        <v>67</v>
      </c>
      <c r="CH17" s="244">
        <v>89</v>
      </c>
      <c r="CI17" s="258">
        <v>15715</v>
      </c>
      <c r="CJ17" s="258">
        <v>11806</v>
      </c>
      <c r="CK17" s="258">
        <v>18449</v>
      </c>
      <c r="CL17" s="258">
        <v>915</v>
      </c>
      <c r="CM17" s="203">
        <v>59</v>
      </c>
      <c r="CN17" s="203">
        <v>52</v>
      </c>
      <c r="CO17" s="244">
        <v>1618</v>
      </c>
      <c r="CP17" s="10">
        <v>203267</v>
      </c>
      <c r="CQ17" s="10">
        <v>50153</v>
      </c>
      <c r="CR17" s="10">
        <v>253420</v>
      </c>
      <c r="CS17" s="10">
        <v>21860</v>
      </c>
      <c r="CT17" s="10">
        <v>2373</v>
      </c>
      <c r="CU17" s="10">
        <v>24233</v>
      </c>
      <c r="CV17" s="10">
        <v>127542</v>
      </c>
      <c r="CW17" s="10">
        <v>26388</v>
      </c>
      <c r="CX17" s="10">
        <v>153930</v>
      </c>
      <c r="CY17" s="10">
        <v>431583</v>
      </c>
      <c r="CZ17" s="10">
        <v>2147</v>
      </c>
      <c r="DA17" s="10" t="s">
        <v>3403</v>
      </c>
      <c r="DB17" s="10">
        <v>433730</v>
      </c>
      <c r="DC17" s="10">
        <v>18720</v>
      </c>
      <c r="DD17" s="10">
        <v>6131</v>
      </c>
      <c r="DE17" s="10">
        <v>24851</v>
      </c>
      <c r="DF17" s="10">
        <v>104005</v>
      </c>
      <c r="DG17" s="10">
        <v>22467</v>
      </c>
      <c r="DH17" s="10">
        <v>2029</v>
      </c>
      <c r="DI17" s="10">
        <v>30627</v>
      </c>
      <c r="DJ17" s="258" t="s">
        <v>3403</v>
      </c>
      <c r="DK17" s="258">
        <v>122725</v>
      </c>
      <c r="DL17" s="10">
        <v>183449</v>
      </c>
      <c r="DM17" s="10">
        <v>390953</v>
      </c>
      <c r="DN17" s="10">
        <v>14928</v>
      </c>
      <c r="DO17" s="10">
        <v>729</v>
      </c>
      <c r="DP17" s="10">
        <v>590059</v>
      </c>
      <c r="DQ17" s="10">
        <v>232</v>
      </c>
      <c r="DR17" s="10">
        <v>60311</v>
      </c>
      <c r="DS17" s="10">
        <v>28202</v>
      </c>
      <c r="DT17" s="10">
        <v>88513</v>
      </c>
      <c r="DU17" s="10">
        <v>558898</v>
      </c>
      <c r="DV17" s="244">
        <v>1459</v>
      </c>
      <c r="DW17" s="244">
        <v>66</v>
      </c>
      <c r="DX17" s="244">
        <v>1596</v>
      </c>
      <c r="DY17" s="244">
        <v>842</v>
      </c>
      <c r="DZ17" s="244">
        <v>141</v>
      </c>
      <c r="EA17" s="244">
        <v>152</v>
      </c>
      <c r="EB17" s="244">
        <v>4256</v>
      </c>
      <c r="EC17" s="244">
        <v>12743</v>
      </c>
      <c r="ED17" s="244">
        <v>2730</v>
      </c>
      <c r="EE17" s="244">
        <v>15473</v>
      </c>
      <c r="EF17" s="10">
        <v>34526</v>
      </c>
      <c r="EG17" s="10">
        <v>23540</v>
      </c>
      <c r="EH17" s="10">
        <v>58066</v>
      </c>
      <c r="EI17" s="10">
        <v>1659</v>
      </c>
      <c r="EJ17" s="10">
        <v>2811</v>
      </c>
      <c r="EK17" s="10">
        <v>4470</v>
      </c>
      <c r="EL17" s="10">
        <v>78009</v>
      </c>
      <c r="EM17" s="10" t="s">
        <v>5026</v>
      </c>
      <c r="EN17" s="10" t="s">
        <v>5026</v>
      </c>
      <c r="EO17" s="10" t="s">
        <v>5026</v>
      </c>
      <c r="EP17" s="10" t="s">
        <v>5026</v>
      </c>
      <c r="EQ17" s="258">
        <v>527</v>
      </c>
      <c r="ER17" s="258">
        <v>5965</v>
      </c>
      <c r="ES17" s="10">
        <v>219508</v>
      </c>
      <c r="ET17" s="10" t="s">
        <v>5026</v>
      </c>
      <c r="EU17" s="10" t="s">
        <v>5026</v>
      </c>
      <c r="EV17" s="244">
        <v>3363</v>
      </c>
      <c r="EW17" s="244">
        <v>2936</v>
      </c>
      <c r="EX17" s="203" t="s">
        <v>3491</v>
      </c>
      <c r="EY17" s="244">
        <v>76</v>
      </c>
      <c r="EZ17" s="244">
        <v>140</v>
      </c>
      <c r="FA17" s="258">
        <v>275324</v>
      </c>
      <c r="FB17" s="10">
        <v>210980</v>
      </c>
      <c r="FC17" s="10" t="s">
        <v>3403</v>
      </c>
      <c r="FD17" s="203" t="s">
        <v>1530</v>
      </c>
      <c r="FE17" s="203" t="s">
        <v>1530</v>
      </c>
      <c r="FF17" s="203" t="s">
        <v>1530</v>
      </c>
      <c r="FG17" s="203" t="s">
        <v>1530</v>
      </c>
      <c r="FH17" s="203" t="s">
        <v>1530</v>
      </c>
      <c r="FI17" s="203" t="s">
        <v>1530</v>
      </c>
      <c r="FJ17" s="203" t="s">
        <v>1530</v>
      </c>
      <c r="FK17" s="203" t="s">
        <v>1530</v>
      </c>
      <c r="FL17" s="203" t="s">
        <v>1530</v>
      </c>
      <c r="FM17" s="203" t="s">
        <v>1530</v>
      </c>
      <c r="FN17" s="203" t="s">
        <v>1530</v>
      </c>
      <c r="FO17" s="203" t="s">
        <v>1530</v>
      </c>
      <c r="FP17" s="203" t="s">
        <v>1530</v>
      </c>
      <c r="FQ17" s="203" t="s">
        <v>1530</v>
      </c>
      <c r="FR17" s="203" t="s">
        <v>1530</v>
      </c>
      <c r="FS17" s="203" t="s">
        <v>1530</v>
      </c>
      <c r="FT17" s="203" t="s">
        <v>1530</v>
      </c>
      <c r="FU17" s="203" t="s">
        <v>1530</v>
      </c>
      <c r="FV17" s="203" t="s">
        <v>1530</v>
      </c>
      <c r="FW17" s="203" t="s">
        <v>1530</v>
      </c>
      <c r="FX17" s="203" t="s">
        <v>1530</v>
      </c>
      <c r="FY17" s="203" t="s">
        <v>1530</v>
      </c>
      <c r="FZ17" s="203" t="s">
        <v>1530</v>
      </c>
      <c r="GA17" s="203" t="s">
        <v>1530</v>
      </c>
      <c r="GB17" s="203" t="s">
        <v>1530</v>
      </c>
      <c r="GC17" s="203" t="s">
        <v>1966</v>
      </c>
      <c r="GD17" s="203" t="s">
        <v>436</v>
      </c>
      <c r="GE17" s="203" t="s">
        <v>416</v>
      </c>
      <c r="GF17" s="203" t="s">
        <v>493</v>
      </c>
      <c r="GG17" s="203" t="s">
        <v>499</v>
      </c>
      <c r="GH17" s="203" t="s">
        <v>4527</v>
      </c>
      <c r="GI17" s="203" t="s">
        <v>508</v>
      </c>
      <c r="GJ17" s="203" t="s">
        <v>2303</v>
      </c>
      <c r="GK17" s="258">
        <v>158179</v>
      </c>
      <c r="GL17" s="203">
        <v>2</v>
      </c>
      <c r="GM17" s="203" t="s">
        <v>2135</v>
      </c>
      <c r="GN17" s="203" t="s">
        <v>503</v>
      </c>
      <c r="GO17" s="203">
        <v>1145</v>
      </c>
      <c r="GP17" s="203">
        <v>199</v>
      </c>
      <c r="GQ17" s="203">
        <v>6958</v>
      </c>
      <c r="GR17" s="203">
        <v>46490</v>
      </c>
      <c r="GS17" s="203">
        <v>324</v>
      </c>
      <c r="GT17" s="203">
        <v>67</v>
      </c>
      <c r="GU17" s="203">
        <v>867</v>
      </c>
      <c r="GV17" s="203">
        <v>7052</v>
      </c>
      <c r="GW17" s="283">
        <v>0.74434999999999996</v>
      </c>
      <c r="GX17" s="283">
        <v>0.19835</v>
      </c>
      <c r="GY17" s="245">
        <v>18.329180000000001</v>
      </c>
      <c r="GZ17" s="245">
        <v>23.817060000000001</v>
      </c>
      <c r="HA17" s="245">
        <v>10.146229999999999</v>
      </c>
      <c r="HB17" s="284">
        <v>5.7252799999999997</v>
      </c>
      <c r="HC17" s="284">
        <v>3.8283100000000001</v>
      </c>
      <c r="HD17" s="284">
        <v>0.46309</v>
      </c>
      <c r="HE17" s="284">
        <v>38.166739999999997</v>
      </c>
      <c r="HF17" s="284">
        <v>25.520849999999999</v>
      </c>
      <c r="HG17" s="284">
        <v>3.0871200000000001</v>
      </c>
      <c r="HH17" s="284">
        <v>6.0444899999999997</v>
      </c>
      <c r="HI17" s="284">
        <v>4.0417500000000004</v>
      </c>
      <c r="HJ17" s="284">
        <v>0.48891000000000001</v>
      </c>
      <c r="HK17" s="284">
        <v>15.39011</v>
      </c>
      <c r="HL17" s="284">
        <v>10.29086</v>
      </c>
      <c r="HM17" s="284">
        <v>1.2448300000000001</v>
      </c>
      <c r="HN17" s="284">
        <v>43.30594</v>
      </c>
      <c r="HO17" s="284">
        <v>28.957260000000002</v>
      </c>
      <c r="HP17" s="284">
        <v>3.5028000000000001</v>
      </c>
      <c r="HQ17" s="284">
        <v>18.961590000000001</v>
      </c>
      <c r="HR17" s="284">
        <v>12.678990000000001</v>
      </c>
      <c r="HS17" s="284">
        <v>1.5337099999999999</v>
      </c>
      <c r="HT17" s="284">
        <v>3.7303199999999999</v>
      </c>
      <c r="HU17" s="284">
        <v>3.5333299999999999</v>
      </c>
      <c r="HV17" s="284">
        <v>37.994419999999998</v>
      </c>
      <c r="HW17" s="284">
        <v>33.170270000000002</v>
      </c>
      <c r="HX17" s="284">
        <v>1.3877200000000001</v>
      </c>
      <c r="HY17" s="284">
        <v>1.1263399999999999</v>
      </c>
      <c r="HZ17" s="284">
        <v>0.55957000000000001</v>
      </c>
      <c r="IA17" s="284">
        <v>0.49317</v>
      </c>
      <c r="IB17" s="284">
        <v>2.1260000000000001E-2</v>
      </c>
      <c r="IC17" s="284">
        <v>1.856E-2</v>
      </c>
      <c r="ID17" s="284">
        <v>1.7405900000000001</v>
      </c>
      <c r="IE17" s="284">
        <v>9.7820000000000004E-2</v>
      </c>
      <c r="IF17" s="284">
        <v>0.36709000000000003</v>
      </c>
      <c r="IG17" s="284">
        <v>3689</v>
      </c>
      <c r="IH17" s="284">
        <v>29267</v>
      </c>
      <c r="II17" s="284">
        <v>29267</v>
      </c>
      <c r="IJ17" s="284">
        <v>9394</v>
      </c>
      <c r="IK17" s="284">
        <v>74519</v>
      </c>
      <c r="IL17" s="284">
        <v>74519</v>
      </c>
      <c r="IM17" s="284">
        <v>78674</v>
      </c>
      <c r="IN17" s="284">
        <v>78674</v>
      </c>
      <c r="IO17" s="284">
        <v>1.3831899999999999</v>
      </c>
      <c r="IP17" s="284">
        <v>9918</v>
      </c>
      <c r="IQ17" s="284">
        <v>4.7685700000000004</v>
      </c>
      <c r="IR17" s="284">
        <v>1.1629</v>
      </c>
      <c r="IS17" s="284">
        <v>19.569649999999999</v>
      </c>
      <c r="IT17" s="284">
        <v>0</v>
      </c>
      <c r="IU17" s="284">
        <v>0.62460000000000004</v>
      </c>
      <c r="IV17" s="284">
        <v>21.357150000000001</v>
      </c>
      <c r="IW17" s="284">
        <v>14.28083</v>
      </c>
      <c r="IX17" s="284">
        <v>2.6968899999999998</v>
      </c>
      <c r="IY17" s="284">
        <v>0</v>
      </c>
      <c r="IZ17" s="284">
        <v>1.023E-2</v>
      </c>
      <c r="JA17" s="284">
        <v>0.28338000000000002</v>
      </c>
      <c r="JB17" s="284">
        <v>5.5999999999999995E-4</v>
      </c>
      <c r="JC17" s="284">
        <v>8.473E-2</v>
      </c>
      <c r="JD17" s="284">
        <v>0.67210000000000003</v>
      </c>
      <c r="JE17" s="284">
        <v>18.279800000000002</v>
      </c>
      <c r="JF17" s="284">
        <v>2.0900099999999999</v>
      </c>
      <c r="JG17" s="284">
        <v>0.32868000000000003</v>
      </c>
      <c r="JH17" s="284">
        <v>506</v>
      </c>
      <c r="JI17" s="284">
        <v>1.0055000000000001</v>
      </c>
      <c r="JJ17" s="284">
        <v>5.3488499999999997</v>
      </c>
      <c r="JK17" s="284">
        <v>310</v>
      </c>
      <c r="JL17" s="284">
        <v>218</v>
      </c>
      <c r="JM17" s="284">
        <v>21.357150000000001</v>
      </c>
      <c r="JN17" s="284">
        <v>1.7274700000000001</v>
      </c>
      <c r="JO17" s="284">
        <v>1.53226</v>
      </c>
      <c r="JP17" s="284">
        <v>0.37608999999999998</v>
      </c>
      <c r="JQ17" s="284">
        <v>4.7410000000000001E-2</v>
      </c>
      <c r="JR17" s="284">
        <v>0.58736999999999995</v>
      </c>
      <c r="JS17" s="284">
        <v>64</v>
      </c>
      <c r="JT17" s="284">
        <v>56</v>
      </c>
      <c r="JU17" s="284">
        <v>1.05575</v>
      </c>
      <c r="JV17" s="284">
        <v>11347</v>
      </c>
      <c r="JW17" s="284">
        <v>34.783299999999997</v>
      </c>
      <c r="JX17" s="284">
        <v>10748</v>
      </c>
      <c r="JY17" s="284">
        <v>13.66119</v>
      </c>
      <c r="JZ17" s="284">
        <v>36.722619999999999</v>
      </c>
      <c r="KA17" s="284">
        <v>0.39274999999999999</v>
      </c>
      <c r="KB17" s="284">
        <v>4221</v>
      </c>
      <c r="KC17" s="284">
        <v>0.72296000000000005</v>
      </c>
      <c r="KD17" s="284">
        <v>0.48891000000000001</v>
      </c>
      <c r="KE17" s="284">
        <v>0.76327</v>
      </c>
      <c r="KF17" s="284">
        <v>10.158110000000001</v>
      </c>
      <c r="KG17" s="284">
        <v>6.6663500000000004</v>
      </c>
      <c r="KH17" s="284">
        <v>6.0444899999999997</v>
      </c>
      <c r="KI17" s="284">
        <v>51.5</v>
      </c>
      <c r="KJ17" s="284">
        <v>37971</v>
      </c>
      <c r="KK17" s="284">
        <v>28172</v>
      </c>
      <c r="KL17" s="284">
        <v>0.10082000000000001</v>
      </c>
      <c r="KM17" s="284">
        <v>0.27101999999999998</v>
      </c>
      <c r="KN17" s="284">
        <v>0.10644000000000001</v>
      </c>
      <c r="KO17" s="284">
        <v>1.2710000000000001E-2</v>
      </c>
      <c r="KP17" s="284">
        <v>3.4169999999999999E-2</v>
      </c>
      <c r="KQ17" s="284">
        <v>1.342E-2</v>
      </c>
      <c r="KR17" s="284">
        <v>1</v>
      </c>
      <c r="KS17" s="284">
        <v>0.12607160000000001</v>
      </c>
      <c r="KT17" s="284">
        <v>0.87392840000000005</v>
      </c>
      <c r="KU17" s="284">
        <v>0.25806499999999999</v>
      </c>
      <c r="KV17" s="284">
        <v>0.74193500000000001</v>
      </c>
      <c r="KW17" s="284">
        <v>8.0884999999999999E-2</v>
      </c>
      <c r="KX17" s="284">
        <v>5.8840999999999997E-3</v>
      </c>
      <c r="KY17" s="284">
        <v>0.17255960000000001</v>
      </c>
      <c r="KZ17" s="284">
        <v>3.2561000000000001E-3</v>
      </c>
      <c r="LA17" s="284">
        <v>0.2504478</v>
      </c>
      <c r="LB17" s="284">
        <v>7.1744799999999997E-2</v>
      </c>
      <c r="LC17" s="284">
        <v>0.49610759999999998</v>
      </c>
      <c r="LD17" s="284">
        <v>0.66866720000000002</v>
      </c>
      <c r="LE17" s="284">
        <v>0</v>
      </c>
      <c r="LF17" s="284">
        <v>0.91630440000000002</v>
      </c>
      <c r="LG17" s="284">
        <v>2.9245299999999998E-2</v>
      </c>
      <c r="LH17" s="284">
        <v>5.44503E-2</v>
      </c>
      <c r="LI17" s="284">
        <v>9799</v>
      </c>
      <c r="LJ17" s="284">
        <v>6.3143000000000002</v>
      </c>
      <c r="LK17" s="284">
        <v>21090</v>
      </c>
      <c r="LL17" s="284">
        <v>21090</v>
      </c>
      <c r="LM17" s="284">
        <v>2658</v>
      </c>
      <c r="LN17" s="284">
        <v>0.88699729999999999</v>
      </c>
      <c r="LO17" s="284">
        <v>7.2746599999999995E-2</v>
      </c>
      <c r="LP17" s="284">
        <v>4.0256199999999999E-2</v>
      </c>
      <c r="LQ17" s="284">
        <v>0.35206999999999999</v>
      </c>
      <c r="LR17" s="284">
        <v>1.0121899999999999</v>
      </c>
      <c r="LS17" s="284">
        <v>0.26121</v>
      </c>
      <c r="LT17" s="284">
        <v>29</v>
      </c>
      <c r="LU17" s="284">
        <v>2.43452</v>
      </c>
      <c r="LV17" s="284">
        <v>53</v>
      </c>
      <c r="LW17" s="284">
        <v>2.1594099999999998</v>
      </c>
      <c r="LX17" s="284">
        <v>0.17466000000000001</v>
      </c>
      <c r="LY17" s="284">
        <v>0.17466000000000001</v>
      </c>
      <c r="LZ17" s="285">
        <v>4.5392299999999997E-2</v>
      </c>
      <c r="MA17" s="285">
        <v>3.7929000000000001E-3</v>
      </c>
      <c r="MB17" s="285">
        <v>0.1350353</v>
      </c>
      <c r="MC17" s="285">
        <v>0</v>
      </c>
      <c r="MD17" s="285">
        <v>0.105077</v>
      </c>
      <c r="ME17" s="285">
        <v>2.086E-4</v>
      </c>
      <c r="MF17" s="285">
        <v>0.77496770000000004</v>
      </c>
      <c r="MG17" s="285">
        <v>6.4513600000000004E-2</v>
      </c>
      <c r="MH17" s="285">
        <v>0.30194100000000001</v>
      </c>
      <c r="MI17" s="285"/>
    </row>
    <row r="18" spans="1:347" x14ac:dyDescent="0.2">
      <c r="A18" s="6" t="s">
        <v>1969</v>
      </c>
      <c r="B18" s="6" t="s">
        <v>2819</v>
      </c>
      <c r="C18" s="203" t="s">
        <v>1969</v>
      </c>
      <c r="D18" s="203" t="s">
        <v>1970</v>
      </c>
      <c r="E18" s="203" t="s">
        <v>1971</v>
      </c>
      <c r="F18" s="203" t="s">
        <v>2155</v>
      </c>
      <c r="G18" s="203" t="s">
        <v>2221</v>
      </c>
      <c r="H18" s="203" t="s">
        <v>2342</v>
      </c>
      <c r="I18" s="203" t="s">
        <v>3494</v>
      </c>
      <c r="J18" s="203" t="s">
        <v>3495</v>
      </c>
      <c r="K18" s="203" t="s">
        <v>2221</v>
      </c>
      <c r="L18" s="203" t="s">
        <v>2342</v>
      </c>
      <c r="M18" s="203" t="s">
        <v>3494</v>
      </c>
      <c r="N18" s="203" t="s">
        <v>3495</v>
      </c>
      <c r="O18" s="203" t="s">
        <v>2399</v>
      </c>
      <c r="P18" s="203" t="s">
        <v>2471</v>
      </c>
      <c r="Q18" s="203" t="s">
        <v>2548</v>
      </c>
      <c r="R18" s="203" t="s">
        <v>2622</v>
      </c>
      <c r="S18" s="203" t="s">
        <v>2399</v>
      </c>
      <c r="T18" s="203" t="s">
        <v>2694</v>
      </c>
      <c r="U18" s="203" t="s">
        <v>2471</v>
      </c>
      <c r="V18" s="203" t="s">
        <v>2548</v>
      </c>
      <c r="W18" s="203" t="s">
        <v>2622</v>
      </c>
      <c r="X18" s="203">
        <v>1</v>
      </c>
      <c r="Y18" s="203">
        <v>1</v>
      </c>
      <c r="Z18" s="203">
        <v>0</v>
      </c>
      <c r="AA18" s="203">
        <v>1</v>
      </c>
      <c r="AB18" s="10">
        <v>4663</v>
      </c>
      <c r="AC18" s="203">
        <v>2</v>
      </c>
      <c r="AD18" s="203">
        <v>0</v>
      </c>
      <c r="AE18" s="203">
        <v>2</v>
      </c>
      <c r="AF18" s="203">
        <v>4</v>
      </c>
      <c r="AG18" s="203">
        <v>6</v>
      </c>
      <c r="AH18" s="286">
        <v>0.3333333</v>
      </c>
      <c r="AI18" s="246">
        <v>52019</v>
      </c>
      <c r="AJ18" s="246" t="s">
        <v>3497</v>
      </c>
      <c r="AK18" s="274" t="s">
        <v>3404</v>
      </c>
      <c r="AL18" s="276">
        <v>36969</v>
      </c>
      <c r="AM18" s="276">
        <v>8.32</v>
      </c>
      <c r="AN18" s="276">
        <v>12.22</v>
      </c>
      <c r="AO18" s="276">
        <v>14.15</v>
      </c>
      <c r="AP18" s="246">
        <v>49133</v>
      </c>
      <c r="AQ18" s="246">
        <v>411605</v>
      </c>
      <c r="AR18" s="246">
        <v>460738</v>
      </c>
      <c r="AS18" s="246">
        <v>82366</v>
      </c>
      <c r="AT18" s="246">
        <v>0</v>
      </c>
      <c r="AU18" s="246">
        <v>82366</v>
      </c>
      <c r="AV18" s="246">
        <v>0</v>
      </c>
      <c r="AW18" s="246">
        <v>0</v>
      </c>
      <c r="AX18" s="246">
        <v>0</v>
      </c>
      <c r="AY18" s="246">
        <v>65099</v>
      </c>
      <c r="AZ18" s="246">
        <v>608203</v>
      </c>
      <c r="BA18" s="246">
        <v>311921</v>
      </c>
      <c r="BB18" s="246">
        <v>94971</v>
      </c>
      <c r="BC18" s="246">
        <v>406892</v>
      </c>
      <c r="BD18" s="246">
        <v>80787</v>
      </c>
      <c r="BE18" s="246">
        <v>22677</v>
      </c>
      <c r="BF18" s="246">
        <v>13737</v>
      </c>
      <c r="BG18" s="246">
        <v>117201</v>
      </c>
      <c r="BH18" s="246">
        <v>84110</v>
      </c>
      <c r="BI18" s="246">
        <v>608203</v>
      </c>
      <c r="BJ18" s="246">
        <v>57230</v>
      </c>
      <c r="BK18" s="283">
        <v>9.4096899999999997E-2</v>
      </c>
      <c r="BL18" s="246">
        <v>800</v>
      </c>
      <c r="BM18" s="246">
        <v>0</v>
      </c>
      <c r="BN18" s="246">
        <v>0</v>
      </c>
      <c r="BO18" s="246">
        <v>0</v>
      </c>
      <c r="BP18" s="246">
        <v>800</v>
      </c>
      <c r="BQ18" s="246">
        <v>729</v>
      </c>
      <c r="BR18" s="10">
        <v>24291</v>
      </c>
      <c r="BS18" s="10">
        <v>22376</v>
      </c>
      <c r="BT18" s="10">
        <v>46667</v>
      </c>
      <c r="BU18" s="10">
        <v>15299</v>
      </c>
      <c r="BV18" s="10">
        <v>8970</v>
      </c>
      <c r="BW18" s="10">
        <v>24269</v>
      </c>
      <c r="BX18" s="10">
        <v>2556</v>
      </c>
      <c r="BY18" s="10">
        <v>624</v>
      </c>
      <c r="BZ18" s="10">
        <v>3180</v>
      </c>
      <c r="CA18" s="10">
        <v>74116</v>
      </c>
      <c r="CB18" s="10" t="s">
        <v>3403</v>
      </c>
      <c r="CC18" s="10">
        <v>74116</v>
      </c>
      <c r="CD18" s="10">
        <v>275</v>
      </c>
      <c r="CE18" s="258">
        <v>45159</v>
      </c>
      <c r="CF18" s="244">
        <v>3</v>
      </c>
      <c r="CG18" s="244">
        <v>67</v>
      </c>
      <c r="CH18" s="244">
        <v>70</v>
      </c>
      <c r="CI18" s="258">
        <v>4085</v>
      </c>
      <c r="CJ18" s="258">
        <v>2362</v>
      </c>
      <c r="CK18" s="258">
        <v>2104</v>
      </c>
      <c r="CL18" s="258">
        <v>563</v>
      </c>
      <c r="CM18" s="203">
        <v>0</v>
      </c>
      <c r="CN18" s="203">
        <v>28</v>
      </c>
      <c r="CO18" s="244">
        <v>75</v>
      </c>
      <c r="CP18" s="10">
        <v>36028</v>
      </c>
      <c r="CQ18" s="10">
        <v>9979</v>
      </c>
      <c r="CR18" s="10">
        <v>46007</v>
      </c>
      <c r="CS18" s="10">
        <v>2977</v>
      </c>
      <c r="CT18" s="10">
        <v>785</v>
      </c>
      <c r="CU18" s="10">
        <v>3762</v>
      </c>
      <c r="CV18" s="10">
        <v>28802</v>
      </c>
      <c r="CW18" s="10">
        <v>8130</v>
      </c>
      <c r="CX18" s="10">
        <v>36932</v>
      </c>
      <c r="CY18" s="10">
        <v>86701</v>
      </c>
      <c r="CZ18" s="10">
        <v>528</v>
      </c>
      <c r="DA18" s="10" t="s">
        <v>3403</v>
      </c>
      <c r="DB18" s="10">
        <v>87229</v>
      </c>
      <c r="DC18" s="10">
        <v>1252</v>
      </c>
      <c r="DD18" s="10">
        <v>156</v>
      </c>
      <c r="DE18" s="10">
        <v>1408</v>
      </c>
      <c r="DF18" s="10">
        <v>8929</v>
      </c>
      <c r="DG18" s="10">
        <v>3802</v>
      </c>
      <c r="DH18" s="10">
        <v>0</v>
      </c>
      <c r="DI18" s="10">
        <v>3958</v>
      </c>
      <c r="DJ18" s="258" t="s">
        <v>3403</v>
      </c>
      <c r="DK18" s="258">
        <v>10181</v>
      </c>
      <c r="DL18" s="10">
        <v>97672</v>
      </c>
      <c r="DM18" s="10">
        <v>8007</v>
      </c>
      <c r="DN18" s="10" t="s">
        <v>3403</v>
      </c>
      <c r="DO18" s="10">
        <v>6199</v>
      </c>
      <c r="DP18" s="10">
        <v>111878</v>
      </c>
      <c r="DQ18" s="10" t="s">
        <v>3403</v>
      </c>
      <c r="DR18" s="10">
        <v>13657</v>
      </c>
      <c r="DS18" s="10">
        <v>5084</v>
      </c>
      <c r="DT18" s="10">
        <v>18741</v>
      </c>
      <c r="DU18" s="10">
        <v>65363</v>
      </c>
      <c r="DV18" s="244">
        <v>14</v>
      </c>
      <c r="DW18" s="244">
        <v>12</v>
      </c>
      <c r="DX18" s="244">
        <v>141</v>
      </c>
      <c r="DY18" s="244">
        <v>673</v>
      </c>
      <c r="DZ18" s="244">
        <v>32</v>
      </c>
      <c r="EA18" s="244">
        <v>0</v>
      </c>
      <c r="EB18" s="244">
        <v>872</v>
      </c>
      <c r="EC18" s="244">
        <v>361</v>
      </c>
      <c r="ED18" s="244">
        <v>127</v>
      </c>
      <c r="EE18" s="244">
        <v>488</v>
      </c>
      <c r="EF18" s="10">
        <v>12485</v>
      </c>
      <c r="EG18" s="10">
        <v>19699</v>
      </c>
      <c r="EH18" s="10">
        <v>32184</v>
      </c>
      <c r="EI18" s="10">
        <v>280</v>
      </c>
      <c r="EJ18" s="10">
        <v>0</v>
      </c>
      <c r="EK18" s="10">
        <v>280</v>
      </c>
      <c r="EL18" s="10">
        <v>32952</v>
      </c>
      <c r="EM18" s="10" t="s">
        <v>5026</v>
      </c>
      <c r="EN18" s="10" t="s">
        <v>5026</v>
      </c>
      <c r="EO18" s="10" t="s">
        <v>5026</v>
      </c>
      <c r="EP18" s="10" t="s">
        <v>5026</v>
      </c>
      <c r="EQ18" s="258">
        <v>1025</v>
      </c>
      <c r="ER18" s="258">
        <v>8942</v>
      </c>
      <c r="ES18" s="10">
        <v>9779</v>
      </c>
      <c r="ET18" s="10" t="s">
        <v>5026</v>
      </c>
      <c r="EU18" s="10" t="s">
        <v>5026</v>
      </c>
      <c r="EV18" s="244">
        <v>590</v>
      </c>
      <c r="EW18" s="244">
        <v>505</v>
      </c>
      <c r="EX18" s="203" t="s">
        <v>3496</v>
      </c>
      <c r="EY18" s="244">
        <v>13</v>
      </c>
      <c r="EZ18" s="244">
        <v>20</v>
      </c>
      <c r="FA18" s="258">
        <v>20744</v>
      </c>
      <c r="FB18" s="10">
        <v>52753</v>
      </c>
      <c r="FC18" s="10" t="s">
        <v>3403</v>
      </c>
      <c r="FD18" s="203" t="s">
        <v>1530</v>
      </c>
      <c r="FE18" s="203" t="s">
        <v>1530</v>
      </c>
      <c r="FF18" s="203" t="s">
        <v>1530</v>
      </c>
      <c r="FG18" s="203" t="s">
        <v>1530</v>
      </c>
      <c r="FH18" s="203" t="s">
        <v>1530</v>
      </c>
      <c r="FI18" s="203" t="s">
        <v>1530</v>
      </c>
      <c r="FJ18" s="203" t="s">
        <v>1530</v>
      </c>
      <c r="FK18" s="203" t="s">
        <v>1530</v>
      </c>
      <c r="FL18" s="203" t="s">
        <v>1530</v>
      </c>
      <c r="FM18" s="203" t="s">
        <v>1530</v>
      </c>
      <c r="FN18" s="203" t="s">
        <v>1530</v>
      </c>
      <c r="FO18" s="203" t="s">
        <v>1530</v>
      </c>
      <c r="FP18" s="203" t="s">
        <v>1530</v>
      </c>
      <c r="FQ18" s="203" t="s">
        <v>1530</v>
      </c>
      <c r="FR18" s="203" t="s">
        <v>1530</v>
      </c>
      <c r="FS18" s="203" t="s">
        <v>1530</v>
      </c>
      <c r="FT18" s="203" t="s">
        <v>1530</v>
      </c>
      <c r="FU18" s="203" t="s">
        <v>1530</v>
      </c>
      <c r="FV18" s="203" t="s">
        <v>1530</v>
      </c>
      <c r="FW18" s="203" t="s">
        <v>1530</v>
      </c>
      <c r="FX18" s="203" t="s">
        <v>1530</v>
      </c>
      <c r="FY18" s="203" t="s">
        <v>1530</v>
      </c>
      <c r="FZ18" s="203" t="s">
        <v>1530</v>
      </c>
      <c r="GA18" s="203" t="s">
        <v>1530</v>
      </c>
      <c r="GB18" s="203" t="s">
        <v>1530</v>
      </c>
      <c r="GC18" s="203" t="s">
        <v>1969</v>
      </c>
      <c r="GD18" s="203" t="s">
        <v>437</v>
      </c>
      <c r="GE18" s="203" t="s">
        <v>416</v>
      </c>
      <c r="GF18" s="203" t="s">
        <v>493</v>
      </c>
      <c r="GG18" s="203" t="s">
        <v>499</v>
      </c>
      <c r="GH18" s="203" t="s">
        <v>4527</v>
      </c>
      <c r="GI18" s="203" t="s">
        <v>505</v>
      </c>
      <c r="GJ18" s="203" t="s">
        <v>2303</v>
      </c>
      <c r="GK18" s="258">
        <v>41497</v>
      </c>
      <c r="GL18" s="203">
        <v>2</v>
      </c>
      <c r="GM18" s="203" t="s">
        <v>2135</v>
      </c>
      <c r="GN18" s="203" t="s">
        <v>503</v>
      </c>
      <c r="GO18" s="203">
        <v>241</v>
      </c>
      <c r="GP18" s="203">
        <v>23</v>
      </c>
      <c r="GQ18" s="203">
        <v>445</v>
      </c>
      <c r="GR18" s="203">
        <v>11090</v>
      </c>
      <c r="GS18" s="203">
        <v>87</v>
      </c>
      <c r="GT18" s="203">
        <v>23</v>
      </c>
      <c r="GU18" s="203">
        <v>445</v>
      </c>
      <c r="GV18" s="203">
        <v>1219</v>
      </c>
      <c r="GW18" s="283">
        <v>0.97668999999999995</v>
      </c>
      <c r="GX18" s="283">
        <v>1.481E-2</v>
      </c>
      <c r="GY18" s="245">
        <v>37.788989999999998</v>
      </c>
      <c r="GZ18" s="245">
        <v>39.538080000000001</v>
      </c>
      <c r="HA18" s="245">
        <v>18.76923</v>
      </c>
      <c r="HB18" s="284">
        <v>5.4363099999999998</v>
      </c>
      <c r="HC18" s="284">
        <v>3.63693</v>
      </c>
      <c r="HD18" s="284">
        <v>1.04758</v>
      </c>
      <c r="HE18" s="284">
        <v>32.453069999999997</v>
      </c>
      <c r="HF18" s="284">
        <v>21.71133</v>
      </c>
      <c r="HG18" s="284">
        <v>6.2537200000000004</v>
      </c>
      <c r="HH18" s="284">
        <v>9.3049999999999997</v>
      </c>
      <c r="HI18" s="284">
        <v>6.2251099999999999</v>
      </c>
      <c r="HJ18" s="284">
        <v>1.79308</v>
      </c>
      <c r="HK18" s="284">
        <v>62.194809999999997</v>
      </c>
      <c r="HL18" s="284">
        <v>41.608750000000001</v>
      </c>
      <c r="HM18" s="284">
        <v>11.984970000000001</v>
      </c>
      <c r="HN18" s="284">
        <v>18.457239999999999</v>
      </c>
      <c r="HO18" s="284">
        <v>12.34802</v>
      </c>
      <c r="HP18" s="284">
        <v>3.5567199999999999</v>
      </c>
      <c r="HQ18" s="284">
        <v>14.94577</v>
      </c>
      <c r="HR18" s="284">
        <v>9.9988200000000003</v>
      </c>
      <c r="HS18" s="284">
        <v>2.8800599999999998</v>
      </c>
      <c r="HT18" s="284">
        <v>2.6960500000000001</v>
      </c>
      <c r="HU18" s="284">
        <v>1.5751299999999999</v>
      </c>
      <c r="HV18" s="284">
        <v>31.481780000000001</v>
      </c>
      <c r="HW18" s="284">
        <v>26.946269999999998</v>
      </c>
      <c r="HX18" s="284">
        <v>0.23566000000000001</v>
      </c>
      <c r="HY18" s="284">
        <v>0.98065000000000002</v>
      </c>
      <c r="HZ18" s="284">
        <v>0.45162000000000002</v>
      </c>
      <c r="IA18" s="284">
        <v>0.79408000000000001</v>
      </c>
      <c r="IB18" s="284">
        <v>1.422E-2</v>
      </c>
      <c r="IC18" s="284">
        <v>1.217E-2</v>
      </c>
      <c r="ID18" s="284">
        <v>0.49989</v>
      </c>
      <c r="IE18" s="284">
        <v>1.176E-2</v>
      </c>
      <c r="IF18" s="284">
        <v>0.77556999999999998</v>
      </c>
      <c r="IG18" s="284">
        <v>1629</v>
      </c>
      <c r="IH18" s="284">
        <v>4889</v>
      </c>
      <c r="II18" s="284">
        <v>4889</v>
      </c>
      <c r="IJ18" s="284">
        <v>10893</v>
      </c>
      <c r="IK18" s="284">
        <v>32681</v>
      </c>
      <c r="IL18" s="284">
        <v>32681</v>
      </c>
      <c r="IM18" s="284">
        <v>55939</v>
      </c>
      <c r="IN18" s="284">
        <v>55939</v>
      </c>
      <c r="IO18" s="284">
        <v>0.86697000000000002</v>
      </c>
      <c r="IP18" s="284">
        <v>18646</v>
      </c>
      <c r="IQ18" s="284">
        <v>8.9645799999999998</v>
      </c>
      <c r="IR18" s="284">
        <v>1.9848699999999999</v>
      </c>
      <c r="IS18" s="284">
        <v>11.102919999999999</v>
      </c>
      <c r="IT18" s="284">
        <v>0</v>
      </c>
      <c r="IU18" s="284">
        <v>1.5687599999999999</v>
      </c>
      <c r="IV18" s="284">
        <v>14.656549999999999</v>
      </c>
      <c r="IW18" s="284">
        <v>9.8053399999999993</v>
      </c>
      <c r="IX18" s="284">
        <v>3.1097399999999999</v>
      </c>
      <c r="IY18" s="284">
        <v>0</v>
      </c>
      <c r="IZ18" s="284">
        <v>1.81E-3</v>
      </c>
      <c r="JA18" s="284">
        <v>1.0882499999999999</v>
      </c>
      <c r="JB18" s="284">
        <v>1.6900000000000001E-3</v>
      </c>
      <c r="JC18" s="284">
        <v>0.10672</v>
      </c>
      <c r="JD18" s="284">
        <v>0.32014999999999999</v>
      </c>
      <c r="JE18" s="284">
        <v>4.0019200000000001</v>
      </c>
      <c r="JF18" s="284">
        <v>1.78606</v>
      </c>
      <c r="JG18" s="284">
        <v>9.6390000000000003E-2</v>
      </c>
      <c r="JH18" s="284">
        <v>2409</v>
      </c>
      <c r="JI18" s="284">
        <v>3.7351299999999998</v>
      </c>
      <c r="JJ18" s="284">
        <v>2.0268899999999999</v>
      </c>
      <c r="JK18" s="284">
        <v>344</v>
      </c>
      <c r="JL18" s="284">
        <v>142</v>
      </c>
      <c r="JM18" s="284">
        <v>14.656549999999999</v>
      </c>
      <c r="JN18" s="284">
        <v>2.8243200000000002</v>
      </c>
      <c r="JO18" s="284">
        <v>1.94682</v>
      </c>
      <c r="JP18" s="284">
        <v>0.14459</v>
      </c>
      <c r="JQ18" s="284">
        <v>4.82E-2</v>
      </c>
      <c r="JR18" s="284">
        <v>0.21343999999999999</v>
      </c>
      <c r="JS18" s="284">
        <v>11</v>
      </c>
      <c r="JT18" s="284">
        <v>9</v>
      </c>
      <c r="JU18" s="284">
        <v>1.7116400000000001</v>
      </c>
      <c r="JV18" s="284">
        <v>2151</v>
      </c>
      <c r="JW18" s="284">
        <v>14.01737</v>
      </c>
      <c r="JX18" s="284">
        <v>1256</v>
      </c>
      <c r="JY18" s="284">
        <v>2.0971500000000001</v>
      </c>
      <c r="JZ18" s="284">
        <v>23.992709999999999</v>
      </c>
      <c r="KA18" s="284">
        <v>0.14960999999999999</v>
      </c>
      <c r="KB18" s="284">
        <v>188</v>
      </c>
      <c r="KC18" s="284">
        <v>1.15344</v>
      </c>
      <c r="KD18" s="284">
        <v>1.79308</v>
      </c>
      <c r="KE18" s="284">
        <v>1.97428</v>
      </c>
      <c r="KF18" s="284">
        <v>11.23696</v>
      </c>
      <c r="KG18" s="284">
        <v>5.9696899999999999</v>
      </c>
      <c r="KH18" s="284">
        <v>9.3049999999999997</v>
      </c>
      <c r="KI18" s="284">
        <v>29.891030000000001</v>
      </c>
      <c r="KJ18" s="284">
        <v>67815</v>
      </c>
      <c r="KK18" s="284">
        <v>51986</v>
      </c>
      <c r="KL18" s="284">
        <v>5.3629999999999997E-2</v>
      </c>
      <c r="KM18" s="284">
        <v>0.61355999999999999</v>
      </c>
      <c r="KN18" s="284">
        <v>9.1800000000000007E-2</v>
      </c>
      <c r="KO18" s="284">
        <v>1.788E-2</v>
      </c>
      <c r="KP18" s="284">
        <v>0.20452000000000001</v>
      </c>
      <c r="KQ18" s="284">
        <v>3.0599999999999999E-2</v>
      </c>
      <c r="KR18" s="284">
        <v>1</v>
      </c>
      <c r="KS18" s="284">
        <v>0.3333333</v>
      </c>
      <c r="KT18" s="284">
        <v>0.66666669999999995</v>
      </c>
      <c r="KU18" s="284">
        <v>0.2334059</v>
      </c>
      <c r="KV18" s="284">
        <v>0.76659409999999995</v>
      </c>
      <c r="KW18" s="284">
        <v>0.1927005</v>
      </c>
      <c r="KX18" s="284">
        <v>3.7285199999999998E-2</v>
      </c>
      <c r="KY18" s="284">
        <v>0.15615019999999999</v>
      </c>
      <c r="KZ18" s="284">
        <v>2.2586200000000001E-2</v>
      </c>
      <c r="LA18" s="284">
        <v>0.13829259999999999</v>
      </c>
      <c r="LB18" s="284">
        <v>0.132829</v>
      </c>
      <c r="LC18" s="284">
        <v>0.51285670000000005</v>
      </c>
      <c r="LD18" s="284">
        <v>0.66900689999999996</v>
      </c>
      <c r="LE18" s="284">
        <v>0</v>
      </c>
      <c r="LF18" s="284">
        <v>0.75753979999999999</v>
      </c>
      <c r="LG18" s="284">
        <v>0.10703500000000001</v>
      </c>
      <c r="LH18" s="284">
        <v>0.1354252</v>
      </c>
      <c r="LI18" s="284">
        <v>15828</v>
      </c>
      <c r="LJ18" s="284">
        <v>3.4876999999999998</v>
      </c>
      <c r="LK18" s="284">
        <v>20748</v>
      </c>
      <c r="LL18" s="284">
        <v>20748</v>
      </c>
      <c r="LM18" s="284">
        <v>6916</v>
      </c>
      <c r="LN18" s="284">
        <v>0.689303</v>
      </c>
      <c r="LO18" s="284">
        <v>0.1934881</v>
      </c>
      <c r="LP18" s="284">
        <v>0.1172089</v>
      </c>
      <c r="LQ18" s="284">
        <v>0.35866999999999999</v>
      </c>
      <c r="LR18" s="284">
        <v>1.1780200000000001</v>
      </c>
      <c r="LS18" s="284">
        <v>0.27495999999999998</v>
      </c>
      <c r="LT18" s="284">
        <v>4</v>
      </c>
      <c r="LU18" s="284">
        <v>1.3848499999999999</v>
      </c>
      <c r="LV18" s="284">
        <v>8</v>
      </c>
      <c r="LW18" s="284">
        <v>0.95457999999999998</v>
      </c>
      <c r="LX18" s="284">
        <v>0.18395</v>
      </c>
      <c r="LY18" s="284">
        <v>0.18395</v>
      </c>
      <c r="LZ18" s="285">
        <v>2.06672E-2</v>
      </c>
      <c r="MA18" s="285">
        <v>5.8120000000000003E-4</v>
      </c>
      <c r="MB18" s="285">
        <v>0.37261420000000001</v>
      </c>
      <c r="MC18" s="285">
        <v>0</v>
      </c>
      <c r="MD18" s="285">
        <v>0.34994769999999997</v>
      </c>
      <c r="ME18" s="285">
        <v>5.4239999999999996E-4</v>
      </c>
      <c r="MF18" s="285">
        <v>0.57434229999999997</v>
      </c>
      <c r="MG18" s="285">
        <v>4.9959299999999998E-2</v>
      </c>
      <c r="MH18" s="285">
        <v>0.36373549999999999</v>
      </c>
      <c r="MI18" s="285"/>
    </row>
    <row r="19" spans="1:347" x14ac:dyDescent="0.2">
      <c r="A19" s="6" t="s">
        <v>1972</v>
      </c>
      <c r="B19" s="6" t="s">
        <v>2820</v>
      </c>
      <c r="C19" s="203" t="s">
        <v>1972</v>
      </c>
      <c r="D19" s="203" t="s">
        <v>1973</v>
      </c>
      <c r="E19" s="203" t="s">
        <v>1974</v>
      </c>
      <c r="F19" s="203" t="s">
        <v>2156</v>
      </c>
      <c r="G19" s="203" t="s">
        <v>2222</v>
      </c>
      <c r="H19" s="203" t="s">
        <v>2343</v>
      </c>
      <c r="I19" s="203" t="s">
        <v>3498</v>
      </c>
      <c r="J19" s="203" t="s">
        <v>2306</v>
      </c>
      <c r="K19" s="203" t="s">
        <v>2317</v>
      </c>
      <c r="L19" s="203" t="s">
        <v>2343</v>
      </c>
      <c r="M19" s="203" t="s">
        <v>3498</v>
      </c>
      <c r="N19" s="203" t="s">
        <v>2306</v>
      </c>
      <c r="O19" s="203" t="s">
        <v>2400</v>
      </c>
      <c r="P19" s="203" t="s">
        <v>2472</v>
      </c>
      <c r="Q19" s="203" t="s">
        <v>2549</v>
      </c>
      <c r="R19" s="203" t="s">
        <v>2623</v>
      </c>
      <c r="S19" s="203" t="s">
        <v>2400</v>
      </c>
      <c r="T19" s="203" t="s">
        <v>2380</v>
      </c>
      <c r="U19" s="203" t="s">
        <v>2472</v>
      </c>
      <c r="V19" s="203" t="s">
        <v>2549</v>
      </c>
      <c r="W19" s="203" t="s">
        <v>2623</v>
      </c>
      <c r="X19" s="203">
        <v>1</v>
      </c>
      <c r="Y19" s="203">
        <v>5</v>
      </c>
      <c r="Z19" s="203">
        <v>0</v>
      </c>
      <c r="AA19" s="203">
        <v>0</v>
      </c>
      <c r="AB19" s="10">
        <v>7515</v>
      </c>
      <c r="AC19" s="203">
        <v>1</v>
      </c>
      <c r="AD19" s="203">
        <v>0</v>
      </c>
      <c r="AE19" s="203">
        <v>1</v>
      </c>
      <c r="AF19" s="203">
        <v>9.15</v>
      </c>
      <c r="AG19" s="203">
        <v>10.15</v>
      </c>
      <c r="AH19" s="286">
        <v>9.8522200000000004E-2</v>
      </c>
      <c r="AI19" s="246">
        <v>43960</v>
      </c>
      <c r="AJ19" s="246" t="s">
        <v>3500</v>
      </c>
      <c r="AK19" s="274" t="s">
        <v>3412</v>
      </c>
      <c r="AL19" s="276">
        <v>42252</v>
      </c>
      <c r="AM19" s="276">
        <v>9.57</v>
      </c>
      <c r="AN19" s="276">
        <v>12.13</v>
      </c>
      <c r="AO19" s="276">
        <v>12.13</v>
      </c>
      <c r="AP19" s="246">
        <v>45507</v>
      </c>
      <c r="AQ19" s="246">
        <v>439193</v>
      </c>
      <c r="AR19" s="246">
        <v>484700</v>
      </c>
      <c r="AS19" s="246">
        <v>119450</v>
      </c>
      <c r="AT19" s="246">
        <v>0</v>
      </c>
      <c r="AU19" s="246">
        <v>119450</v>
      </c>
      <c r="AV19" s="246">
        <v>20000</v>
      </c>
      <c r="AW19" s="246">
        <v>0</v>
      </c>
      <c r="AX19" s="246">
        <v>20000</v>
      </c>
      <c r="AY19" s="246">
        <v>0</v>
      </c>
      <c r="AZ19" s="246">
        <v>624150</v>
      </c>
      <c r="BA19" s="246">
        <v>255645</v>
      </c>
      <c r="BB19" s="246">
        <v>82597</v>
      </c>
      <c r="BC19" s="246">
        <v>338242</v>
      </c>
      <c r="BD19" s="246">
        <v>95963</v>
      </c>
      <c r="BE19" s="246">
        <v>0</v>
      </c>
      <c r="BF19" s="246">
        <v>28223</v>
      </c>
      <c r="BG19" s="246">
        <v>124186</v>
      </c>
      <c r="BH19" s="246">
        <v>90444</v>
      </c>
      <c r="BI19" s="246">
        <v>552872</v>
      </c>
      <c r="BJ19" s="246">
        <v>1683</v>
      </c>
      <c r="BK19" s="283">
        <v>2.6965000000000001E-3</v>
      </c>
      <c r="BL19" s="246">
        <v>0</v>
      </c>
      <c r="BM19" s="246">
        <v>0</v>
      </c>
      <c r="BN19" s="246">
        <v>0</v>
      </c>
      <c r="BO19" s="246">
        <v>0</v>
      </c>
      <c r="BP19" s="246">
        <v>0</v>
      </c>
      <c r="BQ19" s="246">
        <v>0</v>
      </c>
      <c r="BR19" s="10">
        <v>17531</v>
      </c>
      <c r="BS19" s="10">
        <v>20638</v>
      </c>
      <c r="BT19" s="10">
        <v>38169</v>
      </c>
      <c r="BU19" s="10">
        <v>18199</v>
      </c>
      <c r="BV19" s="10">
        <v>12086</v>
      </c>
      <c r="BW19" s="10">
        <v>30285</v>
      </c>
      <c r="BX19" s="10" t="s">
        <v>3403</v>
      </c>
      <c r="BY19" s="10" t="s">
        <v>3403</v>
      </c>
      <c r="BZ19" s="10" t="s">
        <v>3403</v>
      </c>
      <c r="CA19" s="10">
        <v>68454</v>
      </c>
      <c r="CB19" s="10" t="s">
        <v>3403</v>
      </c>
      <c r="CC19" s="10">
        <v>68454</v>
      </c>
      <c r="CD19" s="10">
        <v>991</v>
      </c>
      <c r="CE19" s="258">
        <v>28215</v>
      </c>
      <c r="CF19" s="244">
        <v>19</v>
      </c>
      <c r="CG19" s="244">
        <v>67</v>
      </c>
      <c r="CH19" s="244">
        <v>86</v>
      </c>
      <c r="CI19" s="258">
        <v>3801</v>
      </c>
      <c r="CJ19" s="258">
        <v>1920</v>
      </c>
      <c r="CK19" s="258">
        <v>2582</v>
      </c>
      <c r="CL19" s="258">
        <v>563</v>
      </c>
      <c r="CM19" s="203">
        <v>0</v>
      </c>
      <c r="CN19" s="203" t="s">
        <v>2305</v>
      </c>
      <c r="CO19" s="244">
        <v>75</v>
      </c>
      <c r="CP19" s="10">
        <v>26976</v>
      </c>
      <c r="CQ19" s="10">
        <v>7717</v>
      </c>
      <c r="CR19" s="10">
        <v>34693</v>
      </c>
      <c r="CS19" s="10" t="s">
        <v>3403</v>
      </c>
      <c r="CT19" s="10" t="s">
        <v>3403</v>
      </c>
      <c r="CU19" s="10" t="s">
        <v>3403</v>
      </c>
      <c r="CV19" s="10">
        <v>12284</v>
      </c>
      <c r="CW19" s="10">
        <v>3258</v>
      </c>
      <c r="CX19" s="10">
        <v>15542</v>
      </c>
      <c r="CY19" s="10">
        <v>50235</v>
      </c>
      <c r="CZ19" s="10">
        <v>11317</v>
      </c>
      <c r="DA19" s="10" t="s">
        <v>3403</v>
      </c>
      <c r="DB19" s="10">
        <v>61552</v>
      </c>
      <c r="DC19" s="10">
        <v>1961</v>
      </c>
      <c r="DD19" s="10">
        <v>0</v>
      </c>
      <c r="DE19" s="10">
        <v>1961</v>
      </c>
      <c r="DF19" s="10">
        <v>8698</v>
      </c>
      <c r="DG19" s="10">
        <v>21</v>
      </c>
      <c r="DH19" s="10">
        <v>0</v>
      </c>
      <c r="DI19" s="10">
        <v>21</v>
      </c>
      <c r="DJ19" s="258" t="s">
        <v>3403</v>
      </c>
      <c r="DK19" s="258">
        <v>10659</v>
      </c>
      <c r="DL19" s="10">
        <v>37092</v>
      </c>
      <c r="DM19" s="10">
        <v>37086</v>
      </c>
      <c r="DN19" s="10">
        <v>0</v>
      </c>
      <c r="DO19" s="10">
        <v>0</v>
      </c>
      <c r="DP19" s="10">
        <v>74178</v>
      </c>
      <c r="DQ19" s="10" t="s">
        <v>3403</v>
      </c>
      <c r="DR19" s="10">
        <v>16473</v>
      </c>
      <c r="DS19" s="10">
        <v>4674</v>
      </c>
      <c r="DT19" s="10">
        <v>21147</v>
      </c>
      <c r="DU19" s="10">
        <v>53310</v>
      </c>
      <c r="DV19" s="244">
        <v>17</v>
      </c>
      <c r="DW19" s="244">
        <v>0</v>
      </c>
      <c r="DX19" s="244">
        <v>87</v>
      </c>
      <c r="DY19" s="244">
        <v>6</v>
      </c>
      <c r="DZ19" s="244">
        <v>0</v>
      </c>
      <c r="EA19" s="244">
        <v>0</v>
      </c>
      <c r="EB19" s="244">
        <v>110</v>
      </c>
      <c r="EC19" s="244">
        <v>326</v>
      </c>
      <c r="ED19" s="244">
        <v>0</v>
      </c>
      <c r="EE19" s="244">
        <v>326</v>
      </c>
      <c r="EF19" s="10">
        <v>1915</v>
      </c>
      <c r="EG19" s="10">
        <v>297</v>
      </c>
      <c r="EH19" s="10">
        <v>2212</v>
      </c>
      <c r="EI19" s="10">
        <v>0</v>
      </c>
      <c r="EJ19" s="10">
        <v>0</v>
      </c>
      <c r="EK19" s="10">
        <v>0</v>
      </c>
      <c r="EL19" s="10">
        <v>2538</v>
      </c>
      <c r="EM19" s="10" t="s">
        <v>5026</v>
      </c>
      <c r="EN19" s="10" t="s">
        <v>5026</v>
      </c>
      <c r="EO19" s="10" t="s">
        <v>5026</v>
      </c>
      <c r="EP19" s="10" t="s">
        <v>5026</v>
      </c>
      <c r="EQ19" s="258">
        <v>76</v>
      </c>
      <c r="ER19" s="258">
        <v>620</v>
      </c>
      <c r="ES19" s="10" t="s">
        <v>3403</v>
      </c>
      <c r="ET19" s="10" t="s">
        <v>5026</v>
      </c>
      <c r="EU19" s="10" t="s">
        <v>5026</v>
      </c>
      <c r="EV19" s="244">
        <v>8</v>
      </c>
      <c r="EW19" s="244">
        <v>199</v>
      </c>
      <c r="EX19" s="203" t="s">
        <v>3499</v>
      </c>
      <c r="EY19" s="244">
        <v>14</v>
      </c>
      <c r="EZ19" s="244">
        <v>44</v>
      </c>
      <c r="FA19" s="258">
        <v>11525</v>
      </c>
      <c r="FB19" s="10" t="s">
        <v>3403</v>
      </c>
      <c r="FC19" s="10" t="s">
        <v>3403</v>
      </c>
      <c r="FD19" s="203" t="s">
        <v>1530</v>
      </c>
      <c r="FE19" s="203" t="s">
        <v>1530</v>
      </c>
      <c r="FF19" s="203" t="s">
        <v>1530</v>
      </c>
      <c r="FG19" s="203" t="s">
        <v>1530</v>
      </c>
      <c r="FH19" s="203" t="s">
        <v>1530</v>
      </c>
      <c r="FI19" s="203" t="s">
        <v>1530</v>
      </c>
      <c r="FJ19" s="203" t="s">
        <v>1530</v>
      </c>
      <c r="FK19" s="203" t="s">
        <v>1530</v>
      </c>
      <c r="FL19" s="203" t="s">
        <v>1530</v>
      </c>
      <c r="FM19" s="203" t="s">
        <v>1530</v>
      </c>
      <c r="FN19" s="203" t="s">
        <v>1530</v>
      </c>
      <c r="FO19" s="203" t="s">
        <v>1530</v>
      </c>
      <c r="FP19" s="203" t="s">
        <v>1530</v>
      </c>
      <c r="FQ19" s="203" t="s">
        <v>1530</v>
      </c>
      <c r="FR19" s="203" t="s">
        <v>1530</v>
      </c>
      <c r="FS19" s="203" t="s">
        <v>1530</v>
      </c>
      <c r="FT19" s="203" t="s">
        <v>1530</v>
      </c>
      <c r="FU19" s="203" t="s">
        <v>1530</v>
      </c>
      <c r="FV19" s="203" t="s">
        <v>1530</v>
      </c>
      <c r="FW19" s="203" t="s">
        <v>1530</v>
      </c>
      <c r="FX19" s="203" t="s">
        <v>1530</v>
      </c>
      <c r="FY19" s="203" t="s">
        <v>1530</v>
      </c>
      <c r="FZ19" s="203" t="s">
        <v>1530</v>
      </c>
      <c r="GA19" s="203" t="s">
        <v>1530</v>
      </c>
      <c r="GB19" s="203" t="s">
        <v>1530</v>
      </c>
      <c r="GC19" s="203" t="s">
        <v>1972</v>
      </c>
      <c r="GD19" s="203" t="s">
        <v>438</v>
      </c>
      <c r="GE19" s="203" t="s">
        <v>416</v>
      </c>
      <c r="GF19" s="203" t="s">
        <v>493</v>
      </c>
      <c r="GG19" s="203" t="s">
        <v>499</v>
      </c>
      <c r="GH19" s="203" t="s">
        <v>4527</v>
      </c>
      <c r="GI19" s="203" t="s">
        <v>505</v>
      </c>
      <c r="GJ19" s="203" t="s">
        <v>2303</v>
      </c>
      <c r="GK19" s="258">
        <v>60100</v>
      </c>
      <c r="GL19" s="203">
        <v>2</v>
      </c>
      <c r="GM19" s="203" t="s">
        <v>2135</v>
      </c>
      <c r="GN19" s="203" t="s">
        <v>503</v>
      </c>
      <c r="GO19" s="203">
        <v>95</v>
      </c>
      <c r="GP19" s="203">
        <v>23</v>
      </c>
      <c r="GQ19" s="203">
        <v>404</v>
      </c>
      <c r="GR19" s="203">
        <v>7528</v>
      </c>
      <c r="GS19" s="203" t="s">
        <v>3403</v>
      </c>
      <c r="GT19" s="203" t="s">
        <v>3403</v>
      </c>
      <c r="GU19" s="203" t="s">
        <v>3403</v>
      </c>
      <c r="GV19" s="203" t="s">
        <v>3403</v>
      </c>
      <c r="GW19" s="283">
        <v>0.87155000000000005</v>
      </c>
      <c r="GX19" s="283">
        <v>0.12845000000000001</v>
      </c>
      <c r="GY19" s="245">
        <v>23.07273</v>
      </c>
      <c r="GZ19" s="245">
        <v>23.784949999999998</v>
      </c>
      <c r="HA19" s="245">
        <v>19.176469999999998</v>
      </c>
      <c r="HB19" s="284">
        <v>7.4533100000000001</v>
      </c>
      <c r="HC19" s="284">
        <v>4.5598700000000001</v>
      </c>
      <c r="HD19" s="284">
        <v>1.6741600000000001</v>
      </c>
      <c r="HE19" s="284">
        <v>26.14423</v>
      </c>
      <c r="HF19" s="284">
        <v>15.9948</v>
      </c>
      <c r="HG19" s="284">
        <v>5.8725100000000001</v>
      </c>
      <c r="HH19" s="284">
        <v>10.370889999999999</v>
      </c>
      <c r="HI19" s="284">
        <v>6.3448099999999998</v>
      </c>
      <c r="HJ19" s="284">
        <v>2.32951</v>
      </c>
      <c r="HK19" s="284">
        <v>0</v>
      </c>
      <c r="HL19" s="284">
        <v>0</v>
      </c>
      <c r="HM19" s="284">
        <v>0</v>
      </c>
      <c r="HN19" s="284">
        <v>217.83767</v>
      </c>
      <c r="HO19" s="284">
        <v>133.27108000000001</v>
      </c>
      <c r="HP19" s="284">
        <v>48.93065</v>
      </c>
      <c r="HQ19" s="284">
        <v>35.572769999999998</v>
      </c>
      <c r="HR19" s="284">
        <v>21.763089999999998</v>
      </c>
      <c r="HS19" s="284">
        <v>7.9903500000000003</v>
      </c>
      <c r="HT19" s="284">
        <v>1.23424</v>
      </c>
      <c r="HU19" s="284">
        <v>0.88702000000000003</v>
      </c>
      <c r="HV19" s="284">
        <v>0.37830000000000003</v>
      </c>
      <c r="HW19" s="284">
        <v>9.4103200000000005</v>
      </c>
      <c r="HX19" s="284">
        <v>0</v>
      </c>
      <c r="HY19" s="284">
        <v>0.2586</v>
      </c>
      <c r="HZ19" s="284">
        <v>0.35186000000000001</v>
      </c>
      <c r="IA19" s="284">
        <v>4.2229999999999997E-2</v>
      </c>
      <c r="IB19" s="284">
        <v>1.2999999999999999E-4</v>
      </c>
      <c r="IC19" s="284">
        <v>3.31E-3</v>
      </c>
      <c r="ID19" s="284">
        <v>0.19176000000000001</v>
      </c>
      <c r="IE19" s="284">
        <v>5.4200000000000003E-3</v>
      </c>
      <c r="IF19" s="284">
        <v>3.6810000000000002E-2</v>
      </c>
      <c r="IG19" s="284">
        <v>0</v>
      </c>
      <c r="IH19" s="284">
        <v>0</v>
      </c>
      <c r="II19" s="284">
        <v>0</v>
      </c>
      <c r="IJ19" s="284">
        <v>5252</v>
      </c>
      <c r="IK19" s="284">
        <v>53310</v>
      </c>
      <c r="IL19" s="284">
        <v>53310</v>
      </c>
      <c r="IM19" s="284">
        <v>74178</v>
      </c>
      <c r="IN19" s="284">
        <v>74178</v>
      </c>
      <c r="IO19" s="284">
        <v>0.69079999999999997</v>
      </c>
      <c r="IP19" s="284">
        <v>7308</v>
      </c>
      <c r="IQ19" s="284">
        <v>3.51355</v>
      </c>
      <c r="IR19" s="284">
        <v>1.98752</v>
      </c>
      <c r="IS19" s="284">
        <v>8.0648900000000001</v>
      </c>
      <c r="IT19" s="284">
        <v>0.33278000000000002</v>
      </c>
      <c r="IU19" s="284">
        <v>0</v>
      </c>
      <c r="IV19" s="284">
        <v>10.38519</v>
      </c>
      <c r="IW19" s="284">
        <v>5.6279899999999996</v>
      </c>
      <c r="IX19" s="284">
        <v>1.7866899999999999</v>
      </c>
      <c r="IY19" s="284">
        <v>0</v>
      </c>
      <c r="IZ19" s="284">
        <v>1.25E-3</v>
      </c>
      <c r="JA19" s="284">
        <v>0.46947</v>
      </c>
      <c r="JB19" s="284">
        <v>1.4300000000000001E-3</v>
      </c>
      <c r="JC19" s="284">
        <v>4.7289999999999999E-2</v>
      </c>
      <c r="JD19" s="284">
        <v>0.47997000000000001</v>
      </c>
      <c r="JE19" s="284">
        <v>3.5466000000000002</v>
      </c>
      <c r="JF19" s="284">
        <v>1.139</v>
      </c>
      <c r="JG19" s="284">
        <v>0.15225</v>
      </c>
      <c r="JH19" s="284">
        <v>1334</v>
      </c>
      <c r="JI19" s="284">
        <v>4.06677</v>
      </c>
      <c r="JJ19" s="284">
        <v>1.5048900000000001</v>
      </c>
      <c r="JK19" s="284">
        <v>270</v>
      </c>
      <c r="JL19" s="284">
        <v>148</v>
      </c>
      <c r="JM19" s="284">
        <v>9.1991999999999994</v>
      </c>
      <c r="JN19" s="284">
        <v>2.0663200000000002</v>
      </c>
      <c r="JO19" s="284">
        <v>1.5967199999999999</v>
      </c>
      <c r="JP19" s="284">
        <v>0.16889000000000001</v>
      </c>
      <c r="JQ19" s="284">
        <v>1.6639999999999999E-2</v>
      </c>
      <c r="JR19" s="284">
        <v>0.43269000000000002</v>
      </c>
      <c r="JS19" s="284">
        <v>0</v>
      </c>
      <c r="JT19" s="284">
        <v>3</v>
      </c>
      <c r="JU19" s="284">
        <v>1.3914500000000001</v>
      </c>
      <c r="JV19" s="284">
        <v>1426</v>
      </c>
      <c r="JW19" s="284">
        <v>7.0938100000000004</v>
      </c>
      <c r="JX19" s="284">
        <v>1025</v>
      </c>
      <c r="JY19" s="284">
        <v>0</v>
      </c>
      <c r="JZ19" s="284">
        <v>9.8706600000000009</v>
      </c>
      <c r="KA19" s="284">
        <v>0</v>
      </c>
      <c r="KB19" s="284" t="s">
        <v>3403</v>
      </c>
      <c r="KC19" s="284">
        <v>1.4476</v>
      </c>
      <c r="KD19" s="284">
        <v>2.32951</v>
      </c>
      <c r="KE19" s="284">
        <v>2.0142600000000002</v>
      </c>
      <c r="KF19" s="284">
        <v>12.504160000000001</v>
      </c>
      <c r="KG19" s="284">
        <v>3.50773</v>
      </c>
      <c r="KH19" s="284">
        <v>10.370889999999999</v>
      </c>
      <c r="KI19" s="284">
        <v>24.086539999999999</v>
      </c>
      <c r="KJ19" s="284">
        <v>33324</v>
      </c>
      <c r="KK19" s="284">
        <v>25186</v>
      </c>
      <c r="KL19" s="284">
        <v>0.13683000000000001</v>
      </c>
      <c r="KM19" s="284">
        <v>0</v>
      </c>
      <c r="KN19" s="284">
        <v>0.19040000000000001</v>
      </c>
      <c r="KO19" s="284">
        <v>1.3480000000000001E-2</v>
      </c>
      <c r="KP19" s="284">
        <v>0</v>
      </c>
      <c r="KQ19" s="284">
        <v>1.8759999999999999E-2</v>
      </c>
      <c r="KR19" s="284">
        <v>1</v>
      </c>
      <c r="KS19" s="284">
        <v>9.8522200000000004E-2</v>
      </c>
      <c r="KT19" s="284">
        <v>0.9014778</v>
      </c>
      <c r="KU19" s="284">
        <v>0.244195</v>
      </c>
      <c r="KV19" s="284">
        <v>0.75580499999999995</v>
      </c>
      <c r="KW19" s="284">
        <v>0.22461980000000001</v>
      </c>
      <c r="KX19" s="284">
        <v>0</v>
      </c>
      <c r="KY19" s="284">
        <v>0.14939620000000001</v>
      </c>
      <c r="KZ19" s="284">
        <v>5.1048000000000003E-2</v>
      </c>
      <c r="LA19" s="284">
        <v>0.1635894</v>
      </c>
      <c r="LB19" s="284">
        <v>0.1735718</v>
      </c>
      <c r="LC19" s="284">
        <v>0.46239459999999999</v>
      </c>
      <c r="LD19" s="284">
        <v>0.61179079999999997</v>
      </c>
      <c r="LE19" s="284">
        <v>3.2043599999999998E-2</v>
      </c>
      <c r="LF19" s="284">
        <v>0.77657609999999999</v>
      </c>
      <c r="LG19" s="284">
        <v>0</v>
      </c>
      <c r="LH19" s="284">
        <v>0.1913803</v>
      </c>
      <c r="LI19" s="284">
        <v>8137</v>
      </c>
      <c r="LJ19" s="284">
        <v>2.5209199999999998</v>
      </c>
      <c r="LK19" s="284">
        <v>60100</v>
      </c>
      <c r="LL19" s="284">
        <v>60100</v>
      </c>
      <c r="LM19" s="284">
        <v>5921</v>
      </c>
      <c r="LN19" s="284">
        <v>0.77273610000000004</v>
      </c>
      <c r="LO19" s="284">
        <v>0</v>
      </c>
      <c r="LP19" s="284">
        <v>0.22726389999999999</v>
      </c>
      <c r="LQ19" s="284">
        <v>0.29015999999999997</v>
      </c>
      <c r="LR19" s="284">
        <v>0.89807000000000003</v>
      </c>
      <c r="LS19" s="284">
        <v>0.21929999999999999</v>
      </c>
      <c r="LT19" s="284">
        <v>0</v>
      </c>
      <c r="LU19" s="284">
        <v>0.77298999999999995</v>
      </c>
      <c r="LV19" s="284">
        <v>2</v>
      </c>
      <c r="LW19" s="284">
        <v>0.59731000000000001</v>
      </c>
      <c r="LX19" s="284">
        <v>0.13417000000000001</v>
      </c>
      <c r="LY19" s="284">
        <v>0.11885</v>
      </c>
      <c r="LZ19" s="285">
        <v>2.9288499999999999E-2</v>
      </c>
      <c r="MA19" s="285">
        <v>6.9850000000000001E-4</v>
      </c>
      <c r="MB19" s="285">
        <v>0.28588190000000002</v>
      </c>
      <c r="MC19" s="285">
        <v>0</v>
      </c>
      <c r="MD19" s="285">
        <v>0.2627584</v>
      </c>
      <c r="ME19" s="285">
        <v>8.0090000000000001E-4</v>
      </c>
      <c r="MF19" s="285">
        <v>0.63749299999999998</v>
      </c>
      <c r="MG19" s="285">
        <v>5.3278100000000002E-2</v>
      </c>
      <c r="MH19" s="285">
        <v>0.20952299999999999</v>
      </c>
      <c r="MI19" s="285"/>
    </row>
    <row r="20" spans="1:347" x14ac:dyDescent="0.2">
      <c r="A20" s="6" t="s">
        <v>1975</v>
      </c>
      <c r="B20" s="6" t="s">
        <v>2821</v>
      </c>
      <c r="C20" s="203" t="s">
        <v>1975</v>
      </c>
      <c r="D20" s="203" t="s">
        <v>1976</v>
      </c>
      <c r="E20" s="203" t="s">
        <v>1977</v>
      </c>
      <c r="F20" s="203" t="s">
        <v>2157</v>
      </c>
      <c r="G20" s="203" t="s">
        <v>2223</v>
      </c>
      <c r="H20" s="203" t="s">
        <v>2157</v>
      </c>
      <c r="I20" s="203" t="s">
        <v>3501</v>
      </c>
      <c r="J20" s="203" t="s">
        <v>3502</v>
      </c>
      <c r="K20" s="203" t="s">
        <v>2318</v>
      </c>
      <c r="L20" s="203" t="s">
        <v>2157</v>
      </c>
      <c r="M20" s="203" t="s">
        <v>3503</v>
      </c>
      <c r="N20" s="203" t="s">
        <v>3504</v>
      </c>
      <c r="O20" s="203" t="s">
        <v>2401</v>
      </c>
      <c r="P20" s="203" t="s">
        <v>2473</v>
      </c>
      <c r="Q20" s="203" t="s">
        <v>2550</v>
      </c>
      <c r="R20" s="203" t="s">
        <v>2624</v>
      </c>
      <c r="S20" s="203" t="s">
        <v>2679</v>
      </c>
      <c r="T20" s="203" t="s">
        <v>4673</v>
      </c>
      <c r="U20" s="203" t="s">
        <v>2713</v>
      </c>
      <c r="V20" s="203" t="s">
        <v>2723</v>
      </c>
      <c r="W20" s="203" t="s">
        <v>2729</v>
      </c>
      <c r="X20" s="203">
        <v>1</v>
      </c>
      <c r="Y20" s="203">
        <v>7</v>
      </c>
      <c r="Z20" s="203">
        <v>1</v>
      </c>
      <c r="AA20" s="203">
        <v>2</v>
      </c>
      <c r="AB20" s="10">
        <v>20278</v>
      </c>
      <c r="AC20" s="203">
        <v>49.36</v>
      </c>
      <c r="AD20" s="203">
        <v>0</v>
      </c>
      <c r="AE20" s="203">
        <v>49.36</v>
      </c>
      <c r="AF20" s="203">
        <v>79.48</v>
      </c>
      <c r="AG20" s="203">
        <v>128.84</v>
      </c>
      <c r="AH20" s="286">
        <v>0.38311079999999997</v>
      </c>
      <c r="AI20" s="246">
        <v>106700</v>
      </c>
      <c r="AJ20" s="246" t="s">
        <v>4674</v>
      </c>
      <c r="AK20" s="274" t="s">
        <v>3404</v>
      </c>
      <c r="AL20" s="276">
        <v>36472</v>
      </c>
      <c r="AM20" s="276">
        <v>12.6</v>
      </c>
      <c r="AN20" s="276">
        <v>13.91</v>
      </c>
      <c r="AO20" s="276">
        <v>16.13</v>
      </c>
      <c r="AP20" s="246">
        <v>0</v>
      </c>
      <c r="AQ20" s="246">
        <v>9095142</v>
      </c>
      <c r="AR20" s="246">
        <v>9095142</v>
      </c>
      <c r="AS20" s="246">
        <v>222753</v>
      </c>
      <c r="AT20" s="246">
        <v>0</v>
      </c>
      <c r="AU20" s="246">
        <v>222753</v>
      </c>
      <c r="AV20" s="246">
        <v>0</v>
      </c>
      <c r="AW20" s="246">
        <v>0</v>
      </c>
      <c r="AX20" s="246">
        <v>0</v>
      </c>
      <c r="AY20" s="246">
        <v>298212</v>
      </c>
      <c r="AZ20" s="246">
        <v>9616107</v>
      </c>
      <c r="BA20" s="246">
        <v>5359348</v>
      </c>
      <c r="BB20" s="246">
        <v>1257131</v>
      </c>
      <c r="BC20" s="246">
        <v>6616479</v>
      </c>
      <c r="BD20" s="246">
        <v>792197</v>
      </c>
      <c r="BE20" s="246">
        <v>134000</v>
      </c>
      <c r="BF20" s="246">
        <v>248006</v>
      </c>
      <c r="BG20" s="246">
        <v>1174203</v>
      </c>
      <c r="BH20" s="246">
        <v>1281362</v>
      </c>
      <c r="BI20" s="246">
        <v>9072044</v>
      </c>
      <c r="BJ20" s="246">
        <v>534773</v>
      </c>
      <c r="BK20" s="283">
        <v>5.5612200000000001E-2</v>
      </c>
      <c r="BL20" s="246">
        <v>0</v>
      </c>
      <c r="BM20" s="246">
        <v>0</v>
      </c>
      <c r="BN20" s="246">
        <v>0</v>
      </c>
      <c r="BO20" s="246">
        <v>0</v>
      </c>
      <c r="BP20" s="246">
        <v>0</v>
      </c>
      <c r="BQ20" s="246">
        <v>23182</v>
      </c>
      <c r="BR20" s="10">
        <v>182865</v>
      </c>
      <c r="BS20" s="10">
        <v>172119</v>
      </c>
      <c r="BT20" s="10">
        <v>354984</v>
      </c>
      <c r="BU20" s="10">
        <v>159860</v>
      </c>
      <c r="BV20" s="10">
        <v>67431</v>
      </c>
      <c r="BW20" s="10">
        <v>227291</v>
      </c>
      <c r="BX20" s="10">
        <v>23686</v>
      </c>
      <c r="BY20" s="10">
        <v>2357</v>
      </c>
      <c r="BZ20" s="10">
        <v>26043</v>
      </c>
      <c r="CA20" s="10">
        <v>608318</v>
      </c>
      <c r="CB20" s="10" t="s">
        <v>3403</v>
      </c>
      <c r="CC20" s="10">
        <v>608318</v>
      </c>
      <c r="CD20" s="10">
        <v>0</v>
      </c>
      <c r="CE20" s="258">
        <v>31147</v>
      </c>
      <c r="CF20" s="244">
        <v>14</v>
      </c>
      <c r="CG20" s="244">
        <v>67</v>
      </c>
      <c r="CH20" s="244">
        <v>81</v>
      </c>
      <c r="CI20" s="258">
        <v>40168</v>
      </c>
      <c r="CJ20" s="258">
        <v>3948</v>
      </c>
      <c r="CK20" s="258">
        <v>40400</v>
      </c>
      <c r="CL20" s="258">
        <v>564</v>
      </c>
      <c r="CM20" s="203">
        <v>0</v>
      </c>
      <c r="CN20" s="203">
        <v>157</v>
      </c>
      <c r="CO20" s="244">
        <v>663</v>
      </c>
      <c r="CP20" s="10">
        <v>531222</v>
      </c>
      <c r="CQ20" s="10">
        <v>423182</v>
      </c>
      <c r="CR20" s="10">
        <v>954404</v>
      </c>
      <c r="CS20" s="10">
        <v>89092</v>
      </c>
      <c r="CT20" s="10">
        <v>4484</v>
      </c>
      <c r="CU20" s="10">
        <v>93576</v>
      </c>
      <c r="CV20" s="10">
        <v>992974</v>
      </c>
      <c r="CW20" s="10">
        <v>197665</v>
      </c>
      <c r="CX20" s="10">
        <v>1190639</v>
      </c>
      <c r="CY20" s="10">
        <v>2238619</v>
      </c>
      <c r="CZ20" s="10">
        <v>3546</v>
      </c>
      <c r="DA20" s="10" t="s">
        <v>3403</v>
      </c>
      <c r="DB20" s="10">
        <v>2242165</v>
      </c>
      <c r="DC20" s="10">
        <v>240703</v>
      </c>
      <c r="DD20" s="10">
        <v>16674</v>
      </c>
      <c r="DE20" s="10">
        <v>257377</v>
      </c>
      <c r="DF20" s="10">
        <v>651109</v>
      </c>
      <c r="DG20" s="10">
        <v>39128</v>
      </c>
      <c r="DH20" s="10">
        <v>0</v>
      </c>
      <c r="DI20" s="10">
        <v>55802</v>
      </c>
      <c r="DJ20" s="258" t="s">
        <v>3403</v>
      </c>
      <c r="DK20" s="258">
        <v>891812</v>
      </c>
      <c r="DL20" s="10">
        <v>596999</v>
      </c>
      <c r="DM20" s="10">
        <v>2550648</v>
      </c>
      <c r="DN20" s="10">
        <v>18021</v>
      </c>
      <c r="DO20" s="10">
        <v>31668</v>
      </c>
      <c r="DP20" s="10">
        <v>3197336</v>
      </c>
      <c r="DQ20" s="10" t="s">
        <v>3403</v>
      </c>
      <c r="DR20" s="10">
        <v>151961</v>
      </c>
      <c r="DS20" s="10">
        <v>45661</v>
      </c>
      <c r="DT20" s="10">
        <v>197622</v>
      </c>
      <c r="DU20" s="10">
        <v>1646088</v>
      </c>
      <c r="DV20" s="244">
        <v>1415</v>
      </c>
      <c r="DW20" s="244">
        <v>29</v>
      </c>
      <c r="DX20" s="244">
        <v>2927</v>
      </c>
      <c r="DY20" s="244">
        <v>655</v>
      </c>
      <c r="DZ20" s="244">
        <v>586</v>
      </c>
      <c r="EA20" s="244">
        <v>44</v>
      </c>
      <c r="EB20" s="244">
        <v>5656</v>
      </c>
      <c r="EC20" s="244">
        <v>14782</v>
      </c>
      <c r="ED20" s="244">
        <v>1458</v>
      </c>
      <c r="EE20" s="244">
        <v>16240</v>
      </c>
      <c r="EF20" s="10">
        <v>115733</v>
      </c>
      <c r="EG20" s="10">
        <v>22040</v>
      </c>
      <c r="EH20" s="10">
        <v>137773</v>
      </c>
      <c r="EI20" s="10">
        <v>5212</v>
      </c>
      <c r="EJ20" s="10">
        <v>1733</v>
      </c>
      <c r="EK20" s="10">
        <v>6945</v>
      </c>
      <c r="EL20" s="10">
        <v>160958</v>
      </c>
      <c r="EM20" s="10" t="s">
        <v>5026</v>
      </c>
      <c r="EN20" s="10" t="s">
        <v>5026</v>
      </c>
      <c r="EO20" s="10" t="s">
        <v>5026</v>
      </c>
      <c r="EP20" s="10" t="s">
        <v>5026</v>
      </c>
      <c r="EQ20" s="258">
        <v>12711</v>
      </c>
      <c r="ER20" s="258">
        <v>112006</v>
      </c>
      <c r="ES20" s="10">
        <v>224484</v>
      </c>
      <c r="ET20" s="10" t="s">
        <v>5026</v>
      </c>
      <c r="EU20" s="10" t="s">
        <v>5026</v>
      </c>
      <c r="EV20" s="244">
        <v>508</v>
      </c>
      <c r="EW20" s="244">
        <v>2482</v>
      </c>
      <c r="EX20" s="203" t="s">
        <v>3505</v>
      </c>
      <c r="EY20" s="244">
        <v>143</v>
      </c>
      <c r="EZ20" s="244">
        <v>215</v>
      </c>
      <c r="FA20" s="258">
        <v>413072</v>
      </c>
      <c r="FB20" s="10">
        <v>2893882</v>
      </c>
      <c r="FC20" s="10" t="s">
        <v>3403</v>
      </c>
      <c r="FD20" s="203" t="s">
        <v>1530</v>
      </c>
      <c r="FE20" s="203" t="s">
        <v>1530</v>
      </c>
      <c r="FF20" s="203" t="s">
        <v>1530</v>
      </c>
      <c r="FG20" s="203" t="s">
        <v>1530</v>
      </c>
      <c r="FH20" s="203" t="s">
        <v>1530</v>
      </c>
      <c r="FI20" s="203" t="s">
        <v>1530</v>
      </c>
      <c r="FJ20" s="203" t="s">
        <v>1530</v>
      </c>
      <c r="FK20" s="203" t="s">
        <v>1530</v>
      </c>
      <c r="FL20" s="203" t="s">
        <v>1530</v>
      </c>
      <c r="FM20" s="203" t="s">
        <v>1530</v>
      </c>
      <c r="FN20" s="203" t="s">
        <v>1530</v>
      </c>
      <c r="FO20" s="203" t="s">
        <v>1530</v>
      </c>
      <c r="FP20" s="203" t="s">
        <v>1530</v>
      </c>
      <c r="FQ20" s="203" t="s">
        <v>1530</v>
      </c>
      <c r="FR20" s="203" t="s">
        <v>1530</v>
      </c>
      <c r="FS20" s="203" t="s">
        <v>1530</v>
      </c>
      <c r="FT20" s="203" t="s">
        <v>1530</v>
      </c>
      <c r="FU20" s="203" t="s">
        <v>1530</v>
      </c>
      <c r="FV20" s="203" t="s">
        <v>1530</v>
      </c>
      <c r="FW20" s="203" t="s">
        <v>1530</v>
      </c>
      <c r="FX20" s="203" t="s">
        <v>1530</v>
      </c>
      <c r="FY20" s="203" t="s">
        <v>1530</v>
      </c>
      <c r="FZ20" s="203" t="s">
        <v>1530</v>
      </c>
      <c r="GA20" s="203" t="s">
        <v>1530</v>
      </c>
      <c r="GB20" s="203" t="s">
        <v>1530</v>
      </c>
      <c r="GC20" s="203" t="s">
        <v>1975</v>
      </c>
      <c r="GD20" s="203" t="s">
        <v>439</v>
      </c>
      <c r="GE20" s="203" t="s">
        <v>416</v>
      </c>
      <c r="GF20" s="203" t="s">
        <v>493</v>
      </c>
      <c r="GG20" s="203" t="s">
        <v>499</v>
      </c>
      <c r="GH20" s="203" t="s">
        <v>4527</v>
      </c>
      <c r="GI20" s="203" t="s">
        <v>508</v>
      </c>
      <c r="GJ20" s="203" t="s">
        <v>2303</v>
      </c>
      <c r="GK20" s="258">
        <v>277732</v>
      </c>
      <c r="GL20" s="203">
        <v>3</v>
      </c>
      <c r="GM20" s="203" t="s">
        <v>2135</v>
      </c>
      <c r="GN20" s="203" t="s">
        <v>503</v>
      </c>
      <c r="GO20" s="203">
        <v>4222</v>
      </c>
      <c r="GP20" s="203">
        <v>739</v>
      </c>
      <c r="GQ20" s="203">
        <v>29349</v>
      </c>
      <c r="GR20" s="203">
        <v>321568</v>
      </c>
      <c r="GS20" s="203">
        <v>587</v>
      </c>
      <c r="GT20" s="203">
        <v>125</v>
      </c>
      <c r="GU20" s="203">
        <v>1585</v>
      </c>
      <c r="GV20" s="203">
        <v>30145</v>
      </c>
      <c r="GW20" s="283">
        <v>0.85596000000000005</v>
      </c>
      <c r="GX20" s="283">
        <v>0.1009</v>
      </c>
      <c r="GY20" s="245">
        <v>28.457920000000001</v>
      </c>
      <c r="GZ20" s="245">
        <v>38.462589999999999</v>
      </c>
      <c r="HA20" s="245">
        <v>11.24654</v>
      </c>
      <c r="HB20" s="284">
        <v>2.83738</v>
      </c>
      <c r="HC20" s="284">
        <v>2.0693700000000002</v>
      </c>
      <c r="HD20" s="284">
        <v>0.36724000000000001</v>
      </c>
      <c r="HE20" s="284">
        <v>45.906039999999997</v>
      </c>
      <c r="HF20" s="284">
        <v>33.48048</v>
      </c>
      <c r="HG20" s="284">
        <v>5.9416599999999997</v>
      </c>
      <c r="HH20" s="284">
        <v>5.5112800000000002</v>
      </c>
      <c r="HI20" s="284">
        <v>4.01952</v>
      </c>
      <c r="HJ20" s="284">
        <v>0.71333000000000002</v>
      </c>
      <c r="HK20" s="284">
        <v>40.412880000000001</v>
      </c>
      <c r="HL20" s="284">
        <v>29.474170000000001</v>
      </c>
      <c r="HM20" s="284">
        <v>5.2306800000000004</v>
      </c>
      <c r="HN20" s="284">
        <v>56.3628</v>
      </c>
      <c r="HO20" s="284">
        <v>41.106870000000001</v>
      </c>
      <c r="HP20" s="284">
        <v>7.2950900000000001</v>
      </c>
      <c r="HQ20" s="284">
        <v>7.0642699999999996</v>
      </c>
      <c r="HR20" s="284">
        <v>5.1521600000000003</v>
      </c>
      <c r="HS20" s="284">
        <v>0.91434000000000004</v>
      </c>
      <c r="HT20" s="284">
        <v>11.512309999999999</v>
      </c>
      <c r="HU20" s="284">
        <v>5.9268900000000002</v>
      </c>
      <c r="HV20" s="284">
        <v>2.57056</v>
      </c>
      <c r="HW20" s="284">
        <v>12.559329999999999</v>
      </c>
      <c r="HX20" s="284">
        <v>0.80828</v>
      </c>
      <c r="HY20" s="284">
        <v>4.6239400000000002</v>
      </c>
      <c r="HZ20" s="284">
        <v>0.71155999999999997</v>
      </c>
      <c r="IA20" s="284">
        <v>0.57954000000000006</v>
      </c>
      <c r="IB20" s="284">
        <v>1.83E-3</v>
      </c>
      <c r="IC20" s="284">
        <v>8.94E-3</v>
      </c>
      <c r="ID20" s="284">
        <v>1.4873000000000001</v>
      </c>
      <c r="IE20" s="284">
        <v>5.8470000000000001E-2</v>
      </c>
      <c r="IF20" s="284">
        <v>0.49606</v>
      </c>
      <c r="IG20" s="284">
        <v>1742</v>
      </c>
      <c r="IH20" s="284">
        <v>4547</v>
      </c>
      <c r="II20" s="284">
        <v>4547</v>
      </c>
      <c r="IJ20" s="284">
        <v>12776</v>
      </c>
      <c r="IK20" s="284">
        <v>33348</v>
      </c>
      <c r="IL20" s="284">
        <v>33348</v>
      </c>
      <c r="IM20" s="284">
        <v>64775</v>
      </c>
      <c r="IN20" s="284">
        <v>64775</v>
      </c>
      <c r="IO20" s="284">
        <v>4.4031700000000003</v>
      </c>
      <c r="IP20" s="284">
        <v>24816</v>
      </c>
      <c r="IQ20" s="284">
        <v>11.93093</v>
      </c>
      <c r="IR20" s="284">
        <v>0.80203999999999998</v>
      </c>
      <c r="IS20" s="284">
        <v>32.747909999999997</v>
      </c>
      <c r="IT20" s="284">
        <v>0</v>
      </c>
      <c r="IU20" s="284">
        <v>1.0737399999999999</v>
      </c>
      <c r="IV20" s="284">
        <v>34.623690000000003</v>
      </c>
      <c r="IW20" s="284">
        <v>23.823250000000002</v>
      </c>
      <c r="IX20" s="284">
        <v>2.6145499999999999</v>
      </c>
      <c r="IY20" s="284">
        <v>0</v>
      </c>
      <c r="IZ20" s="284">
        <v>2.3900000000000002E-3</v>
      </c>
      <c r="JA20" s="284">
        <v>0.11215</v>
      </c>
      <c r="JB20" s="284">
        <v>2.9E-4</v>
      </c>
      <c r="JC20" s="284">
        <v>0.24976999999999999</v>
      </c>
      <c r="JD20" s="284">
        <v>0.65195000000000003</v>
      </c>
      <c r="JE20" s="284">
        <v>3.3548900000000001</v>
      </c>
      <c r="JF20" s="284">
        <v>2.1903100000000002</v>
      </c>
      <c r="JG20" s="284">
        <v>0.28617999999999999</v>
      </c>
      <c r="JH20" s="284">
        <v>157</v>
      </c>
      <c r="JI20" s="284">
        <v>0.40987000000000001</v>
      </c>
      <c r="JJ20" s="284">
        <v>4.6136600000000003</v>
      </c>
      <c r="JK20" s="284">
        <v>223</v>
      </c>
      <c r="JL20" s="284">
        <v>207</v>
      </c>
      <c r="JM20" s="284">
        <v>32.664740000000002</v>
      </c>
      <c r="JN20" s="284">
        <v>4.22783</v>
      </c>
      <c r="JO20" s="284">
        <v>2.8523800000000001</v>
      </c>
      <c r="JP20" s="284">
        <v>0.46389999999999998</v>
      </c>
      <c r="JQ20" s="284">
        <v>0.17773</v>
      </c>
      <c r="JR20" s="284">
        <v>0.40217999999999998</v>
      </c>
      <c r="JS20" s="284">
        <v>9</v>
      </c>
      <c r="JT20" s="284">
        <v>47</v>
      </c>
      <c r="JU20" s="284">
        <v>1.94238</v>
      </c>
      <c r="JV20" s="284">
        <v>61487</v>
      </c>
      <c r="JW20" s="284">
        <v>81.176050000000004</v>
      </c>
      <c r="JX20" s="284">
        <v>31655</v>
      </c>
      <c r="JY20" s="284">
        <v>11.070320000000001</v>
      </c>
      <c r="JZ20" s="284">
        <v>157.67511999999999</v>
      </c>
      <c r="KA20" s="284">
        <v>0.13636999999999999</v>
      </c>
      <c r="KB20" s="284">
        <v>4317</v>
      </c>
      <c r="KC20" s="284">
        <v>0.22711000000000001</v>
      </c>
      <c r="KD20" s="284">
        <v>0.71333000000000002</v>
      </c>
      <c r="KE20" s="284">
        <v>0.44113000000000002</v>
      </c>
      <c r="KF20" s="284">
        <v>7.3012800000000002</v>
      </c>
      <c r="KG20" s="284">
        <v>16.17905</v>
      </c>
      <c r="KH20" s="284">
        <v>5.5112800000000002</v>
      </c>
      <c r="KI20" s="284">
        <v>35.451050000000002</v>
      </c>
      <c r="KJ20" s="284">
        <v>51354</v>
      </c>
      <c r="KK20" s="284">
        <v>41596</v>
      </c>
      <c r="KL20" s="284">
        <v>4.0300000000000002E-2</v>
      </c>
      <c r="KM20" s="284">
        <v>0.57394000000000001</v>
      </c>
      <c r="KN20" s="284">
        <v>7.8270000000000006E-2</v>
      </c>
      <c r="KO20" s="284">
        <v>1.5440000000000001E-2</v>
      </c>
      <c r="KP20" s="284">
        <v>0.21987999999999999</v>
      </c>
      <c r="KQ20" s="284">
        <v>2.9989999999999999E-2</v>
      </c>
      <c r="KR20" s="284">
        <v>1</v>
      </c>
      <c r="KS20" s="284">
        <v>0.38311079999999997</v>
      </c>
      <c r="KT20" s="284">
        <v>0.61688920000000003</v>
      </c>
      <c r="KU20" s="284">
        <v>0.19</v>
      </c>
      <c r="KV20" s="284">
        <v>0.81</v>
      </c>
      <c r="KW20" s="284">
        <v>0.12943089999999999</v>
      </c>
      <c r="KX20" s="284">
        <v>1.4770699999999999E-2</v>
      </c>
      <c r="KY20" s="284">
        <v>0.138572</v>
      </c>
      <c r="KZ20" s="284">
        <v>2.7337400000000001E-2</v>
      </c>
      <c r="LA20" s="284">
        <v>0.1412429</v>
      </c>
      <c r="LB20" s="284">
        <v>8.7322899999999995E-2</v>
      </c>
      <c r="LC20" s="284">
        <v>0.59075420000000001</v>
      </c>
      <c r="LD20" s="284">
        <v>0.72932620000000004</v>
      </c>
      <c r="LE20" s="284">
        <v>0</v>
      </c>
      <c r="LF20" s="284">
        <v>0.94582370000000004</v>
      </c>
      <c r="LG20" s="284">
        <v>3.10117E-2</v>
      </c>
      <c r="LH20" s="284">
        <v>2.31646E-2</v>
      </c>
      <c r="LI20" s="284">
        <v>9757</v>
      </c>
      <c r="LJ20" s="284">
        <v>8.3294800000000002</v>
      </c>
      <c r="LK20" s="284">
        <v>5626</v>
      </c>
      <c r="LL20" s="284">
        <v>5626</v>
      </c>
      <c r="LM20" s="284">
        <v>2155</v>
      </c>
      <c r="LN20" s="284">
        <v>0.67466780000000004</v>
      </c>
      <c r="LO20" s="284">
        <v>0.11412</v>
      </c>
      <c r="LP20" s="284">
        <v>0.21121219999999999</v>
      </c>
      <c r="LQ20" s="284">
        <v>0.59658999999999995</v>
      </c>
      <c r="LR20" s="284">
        <v>2.5433599999999998</v>
      </c>
      <c r="LS20" s="284">
        <v>0.48324</v>
      </c>
      <c r="LT20" s="284">
        <v>23</v>
      </c>
      <c r="LU20" s="284">
        <v>4.0360399999999998</v>
      </c>
      <c r="LV20" s="284">
        <v>12</v>
      </c>
      <c r="LW20" s="284">
        <v>2.7229800000000002</v>
      </c>
      <c r="LX20" s="284">
        <v>0.35243999999999998</v>
      </c>
      <c r="LY20" s="284">
        <v>0.33250000000000002</v>
      </c>
      <c r="LZ20" s="285">
        <v>5.6413100000000001E-2</v>
      </c>
      <c r="MA20" s="285">
        <v>9.1299999999999997E-4</v>
      </c>
      <c r="MB20" s="285">
        <v>4.91073E-2</v>
      </c>
      <c r="MC20" s="285">
        <v>0</v>
      </c>
      <c r="MD20" s="285">
        <v>4.28937E-2</v>
      </c>
      <c r="ME20" s="285">
        <v>1.115E-4</v>
      </c>
      <c r="MF20" s="285">
        <v>0.83773739999999997</v>
      </c>
      <c r="MG20" s="285">
        <v>6.0753799999999997E-2</v>
      </c>
      <c r="MH20" s="285">
        <v>0.4016516</v>
      </c>
      <c r="MI20" s="285"/>
    </row>
    <row r="21" spans="1:347" x14ac:dyDescent="0.2">
      <c r="A21" s="6" t="s">
        <v>1981</v>
      </c>
      <c r="B21" s="6" t="s">
        <v>2823</v>
      </c>
      <c r="C21" s="203" t="s">
        <v>1981</v>
      </c>
      <c r="D21" s="203" t="s">
        <v>1982</v>
      </c>
      <c r="E21" s="203" t="s">
        <v>1983</v>
      </c>
      <c r="F21" s="203" t="s">
        <v>2159</v>
      </c>
      <c r="G21" s="203" t="s">
        <v>2225</v>
      </c>
      <c r="H21" s="203" t="s">
        <v>2345</v>
      </c>
      <c r="I21" s="203" t="s">
        <v>3508</v>
      </c>
      <c r="J21" s="203" t="s">
        <v>3509</v>
      </c>
      <c r="K21" s="203" t="s">
        <v>2225</v>
      </c>
      <c r="L21" s="203" t="s">
        <v>2345</v>
      </c>
      <c r="M21" s="203" t="s">
        <v>3508</v>
      </c>
      <c r="N21" s="203" t="s">
        <v>3509</v>
      </c>
      <c r="O21" s="203" t="s">
        <v>2403</v>
      </c>
      <c r="P21" s="203" t="s">
        <v>2475</v>
      </c>
      <c r="Q21" s="203" t="s">
        <v>2552</v>
      </c>
      <c r="R21" s="203" t="s">
        <v>2626</v>
      </c>
      <c r="S21" s="203" t="s">
        <v>4688</v>
      </c>
      <c r="T21" s="203" t="s">
        <v>2698</v>
      </c>
      <c r="U21" s="203" t="s">
        <v>2475</v>
      </c>
      <c r="V21" s="203" t="s">
        <v>2552</v>
      </c>
      <c r="W21" s="203" t="s">
        <v>2731</v>
      </c>
      <c r="X21" s="203">
        <v>1</v>
      </c>
      <c r="Y21" s="203">
        <v>1</v>
      </c>
      <c r="Z21" s="203">
        <v>0</v>
      </c>
      <c r="AA21" s="203">
        <v>1</v>
      </c>
      <c r="AB21" s="10">
        <v>5700</v>
      </c>
      <c r="AC21" s="203">
        <v>2</v>
      </c>
      <c r="AD21" s="203">
        <v>0</v>
      </c>
      <c r="AE21" s="203">
        <v>2</v>
      </c>
      <c r="AF21" s="203">
        <v>11.75</v>
      </c>
      <c r="AG21" s="203">
        <v>13.75</v>
      </c>
      <c r="AH21" s="286">
        <v>0.14545449999999999</v>
      </c>
      <c r="AI21" s="246">
        <v>45000</v>
      </c>
      <c r="AJ21" s="246" t="s">
        <v>3403</v>
      </c>
      <c r="AK21" s="274" t="s">
        <v>3407</v>
      </c>
      <c r="AL21" s="276">
        <v>34000</v>
      </c>
      <c r="AM21" s="276">
        <v>8.5</v>
      </c>
      <c r="AN21" s="276">
        <v>8.5</v>
      </c>
      <c r="AO21" s="276">
        <v>9.5</v>
      </c>
      <c r="AP21" s="246">
        <v>174528</v>
      </c>
      <c r="AQ21" s="246">
        <v>373850</v>
      </c>
      <c r="AR21" s="246">
        <v>548378</v>
      </c>
      <c r="AS21" s="246">
        <v>117208</v>
      </c>
      <c r="AT21" s="246">
        <v>0</v>
      </c>
      <c r="AU21" s="246">
        <v>117208</v>
      </c>
      <c r="AV21" s="246">
        <v>0</v>
      </c>
      <c r="AW21" s="246">
        <v>1299</v>
      </c>
      <c r="AX21" s="246">
        <v>1299</v>
      </c>
      <c r="AY21" s="246">
        <v>68449</v>
      </c>
      <c r="AZ21" s="246">
        <v>735334</v>
      </c>
      <c r="BA21" s="246">
        <v>339872</v>
      </c>
      <c r="BB21" s="246">
        <v>124142</v>
      </c>
      <c r="BC21" s="246">
        <v>464014</v>
      </c>
      <c r="BD21" s="246">
        <v>47060</v>
      </c>
      <c r="BE21" s="246">
        <v>1042</v>
      </c>
      <c r="BF21" s="246">
        <v>1150</v>
      </c>
      <c r="BG21" s="246">
        <v>49252</v>
      </c>
      <c r="BH21" s="246">
        <v>194192</v>
      </c>
      <c r="BI21" s="246">
        <v>707458</v>
      </c>
      <c r="BJ21" s="246">
        <v>118597</v>
      </c>
      <c r="BK21" s="283">
        <v>0.16128319999999999</v>
      </c>
      <c r="BL21" s="246">
        <v>0</v>
      </c>
      <c r="BM21" s="246">
        <v>0</v>
      </c>
      <c r="BN21" s="246">
        <v>0</v>
      </c>
      <c r="BO21" s="246">
        <v>0</v>
      </c>
      <c r="BP21" s="246">
        <v>0</v>
      </c>
      <c r="BQ21" s="246">
        <v>0</v>
      </c>
      <c r="BR21" s="10">
        <v>38813</v>
      </c>
      <c r="BS21" s="10">
        <v>33779</v>
      </c>
      <c r="BT21" s="10">
        <v>72592</v>
      </c>
      <c r="BU21" s="10">
        <v>19857</v>
      </c>
      <c r="BV21" s="10">
        <v>15919</v>
      </c>
      <c r="BW21" s="10">
        <v>35776</v>
      </c>
      <c r="BX21" s="10">
        <v>568</v>
      </c>
      <c r="BY21" s="10">
        <v>0</v>
      </c>
      <c r="BZ21" s="10">
        <v>568</v>
      </c>
      <c r="CA21" s="10">
        <v>108936</v>
      </c>
      <c r="CB21" s="10" t="s">
        <v>3403</v>
      </c>
      <c r="CC21" s="10">
        <v>108936</v>
      </c>
      <c r="CD21" s="10">
        <v>698</v>
      </c>
      <c r="CE21" s="258">
        <v>28215</v>
      </c>
      <c r="CF21" s="244">
        <v>1</v>
      </c>
      <c r="CG21" s="244">
        <v>67</v>
      </c>
      <c r="CH21" s="244">
        <v>68</v>
      </c>
      <c r="CI21" s="258">
        <v>1255</v>
      </c>
      <c r="CJ21" s="258">
        <v>1920</v>
      </c>
      <c r="CK21" s="258">
        <v>193</v>
      </c>
      <c r="CL21" s="258">
        <v>563</v>
      </c>
      <c r="CM21" s="203">
        <v>0</v>
      </c>
      <c r="CN21" s="203">
        <v>24</v>
      </c>
      <c r="CO21" s="244">
        <v>108</v>
      </c>
      <c r="CP21" s="10">
        <v>37577</v>
      </c>
      <c r="CQ21" s="10">
        <v>8968</v>
      </c>
      <c r="CR21" s="10">
        <v>46545</v>
      </c>
      <c r="CS21" s="10" t="s">
        <v>3403</v>
      </c>
      <c r="CT21" s="10" t="s">
        <v>3403</v>
      </c>
      <c r="CU21" s="10" t="s">
        <v>3403</v>
      </c>
      <c r="CV21" s="10">
        <v>16794</v>
      </c>
      <c r="CW21" s="10">
        <v>4608</v>
      </c>
      <c r="CX21" s="10">
        <v>21402</v>
      </c>
      <c r="CY21" s="10">
        <v>67947</v>
      </c>
      <c r="CZ21" s="10">
        <v>262</v>
      </c>
      <c r="DA21" s="10" t="s">
        <v>3403</v>
      </c>
      <c r="DB21" s="10">
        <v>68209</v>
      </c>
      <c r="DC21" s="10">
        <v>1852</v>
      </c>
      <c r="DD21" s="10">
        <v>0</v>
      </c>
      <c r="DE21" s="10">
        <v>1852</v>
      </c>
      <c r="DF21" s="10">
        <v>421</v>
      </c>
      <c r="DG21" s="10">
        <v>58</v>
      </c>
      <c r="DH21" s="10" t="s">
        <v>3403</v>
      </c>
      <c r="DI21" s="10">
        <v>58</v>
      </c>
      <c r="DJ21" s="258" t="s">
        <v>3403</v>
      </c>
      <c r="DK21" s="258">
        <v>2273</v>
      </c>
      <c r="DL21" s="10">
        <v>53918</v>
      </c>
      <c r="DM21" s="10">
        <v>12555</v>
      </c>
      <c r="DN21" s="10" t="s">
        <v>3403</v>
      </c>
      <c r="DO21" s="10">
        <v>4106</v>
      </c>
      <c r="DP21" s="10">
        <v>70579</v>
      </c>
      <c r="DQ21" s="10" t="s">
        <v>3403</v>
      </c>
      <c r="DR21" s="10">
        <v>14714</v>
      </c>
      <c r="DS21" s="10">
        <v>5923</v>
      </c>
      <c r="DT21" s="10">
        <v>20637</v>
      </c>
      <c r="DU21" s="10">
        <v>147267</v>
      </c>
      <c r="DV21" s="244">
        <v>18</v>
      </c>
      <c r="DW21" s="244">
        <v>55</v>
      </c>
      <c r="DX21" s="244">
        <v>83</v>
      </c>
      <c r="DY21" s="244">
        <v>551</v>
      </c>
      <c r="DZ21" s="244" t="s">
        <v>3403</v>
      </c>
      <c r="EA21" s="244" t="s">
        <v>3403</v>
      </c>
      <c r="EB21" s="244">
        <v>707</v>
      </c>
      <c r="EC21" s="244">
        <v>326</v>
      </c>
      <c r="ED21" s="244">
        <v>657</v>
      </c>
      <c r="EE21" s="244">
        <v>983</v>
      </c>
      <c r="EF21" s="10">
        <v>1381</v>
      </c>
      <c r="EG21" s="10">
        <v>11741</v>
      </c>
      <c r="EH21" s="10">
        <v>13122</v>
      </c>
      <c r="EI21" s="10" t="s">
        <v>3403</v>
      </c>
      <c r="EJ21" s="10" t="s">
        <v>3403</v>
      </c>
      <c r="EK21" s="10" t="s">
        <v>3403</v>
      </c>
      <c r="EL21" s="10">
        <v>14105</v>
      </c>
      <c r="EM21" s="10" t="s">
        <v>5026</v>
      </c>
      <c r="EN21" s="10" t="s">
        <v>5026</v>
      </c>
      <c r="EO21" s="10" t="s">
        <v>5026</v>
      </c>
      <c r="EP21" s="10" t="s">
        <v>5026</v>
      </c>
      <c r="EQ21" s="258">
        <v>485</v>
      </c>
      <c r="ER21" s="258">
        <v>2677</v>
      </c>
      <c r="ES21" s="10">
        <v>2144</v>
      </c>
      <c r="ET21" s="10">
        <v>968</v>
      </c>
      <c r="EU21" s="10">
        <v>159</v>
      </c>
      <c r="EV21" s="244">
        <v>80</v>
      </c>
      <c r="EW21" s="244">
        <v>84</v>
      </c>
      <c r="EX21" s="203" t="s">
        <v>3510</v>
      </c>
      <c r="EY21" s="244">
        <v>18</v>
      </c>
      <c r="EZ21" s="244">
        <v>34</v>
      </c>
      <c r="FA21" s="258">
        <v>42627</v>
      </c>
      <c r="FB21" s="10">
        <v>30798</v>
      </c>
      <c r="FC21" s="10">
        <v>5870</v>
      </c>
      <c r="FD21" s="203" t="s">
        <v>1530</v>
      </c>
      <c r="FE21" s="203" t="s">
        <v>1530</v>
      </c>
      <c r="FF21" s="203" t="s">
        <v>1530</v>
      </c>
      <c r="FG21" s="203" t="s">
        <v>1530</v>
      </c>
      <c r="FH21" s="203" t="s">
        <v>1530</v>
      </c>
      <c r="FI21" s="203" t="s">
        <v>1530</v>
      </c>
      <c r="FJ21" s="203" t="s">
        <v>1530</v>
      </c>
      <c r="FK21" s="203" t="s">
        <v>1530</v>
      </c>
      <c r="FL21" s="203" t="s">
        <v>1530</v>
      </c>
      <c r="FM21" s="203" t="s">
        <v>1530</v>
      </c>
      <c r="FN21" s="203" t="s">
        <v>1530</v>
      </c>
      <c r="FO21" s="203" t="s">
        <v>1530</v>
      </c>
      <c r="FP21" s="203" t="s">
        <v>1530</v>
      </c>
      <c r="FQ21" s="203" t="s">
        <v>1530</v>
      </c>
      <c r="FR21" s="203" t="s">
        <v>1530</v>
      </c>
      <c r="FS21" s="203" t="s">
        <v>1530</v>
      </c>
      <c r="FT21" s="203" t="s">
        <v>1530</v>
      </c>
      <c r="FU21" s="203" t="s">
        <v>1530</v>
      </c>
      <c r="FV21" s="203" t="s">
        <v>1530</v>
      </c>
      <c r="FW21" s="203" t="s">
        <v>1530</v>
      </c>
      <c r="FX21" s="203" t="s">
        <v>1530</v>
      </c>
      <c r="FY21" s="203" t="s">
        <v>1530</v>
      </c>
      <c r="FZ21" s="203" t="s">
        <v>1530</v>
      </c>
      <c r="GA21" s="203" t="s">
        <v>1530</v>
      </c>
      <c r="GB21" s="203" t="s">
        <v>1530</v>
      </c>
      <c r="GC21" s="203" t="s">
        <v>1981</v>
      </c>
      <c r="GD21" s="203" t="s">
        <v>441</v>
      </c>
      <c r="GE21" s="203" t="s">
        <v>416</v>
      </c>
      <c r="GF21" s="203" t="s">
        <v>497</v>
      </c>
      <c r="GG21" s="203" t="s">
        <v>499</v>
      </c>
      <c r="GH21" s="203" t="s">
        <v>4527</v>
      </c>
      <c r="GI21" s="203" t="s">
        <v>505</v>
      </c>
      <c r="GJ21" s="203" t="s">
        <v>2303</v>
      </c>
      <c r="GK21" s="258">
        <v>56039</v>
      </c>
      <c r="GL21" s="203">
        <v>1</v>
      </c>
      <c r="GM21" s="203" t="s">
        <v>2135</v>
      </c>
      <c r="GN21" s="203" t="s">
        <v>503</v>
      </c>
      <c r="GO21" s="203">
        <v>579</v>
      </c>
      <c r="GP21" s="203">
        <v>79</v>
      </c>
      <c r="GQ21" s="203">
        <v>2851</v>
      </c>
      <c r="GR21" s="203">
        <v>6798</v>
      </c>
      <c r="GS21" s="203">
        <v>123</v>
      </c>
      <c r="GT21" s="203">
        <v>52</v>
      </c>
      <c r="GU21" s="203">
        <v>665</v>
      </c>
      <c r="GV21" s="203" t="s">
        <v>3403</v>
      </c>
      <c r="GW21" s="283">
        <v>0.93030999999999997</v>
      </c>
      <c r="GX21" s="283">
        <v>6.9690000000000002E-2</v>
      </c>
      <c r="GY21" s="245">
        <v>19.950500000000002</v>
      </c>
      <c r="GZ21" s="245">
        <v>20.69716</v>
      </c>
      <c r="HA21" s="245">
        <v>13.46575</v>
      </c>
      <c r="HB21" s="284">
        <v>10.023630000000001</v>
      </c>
      <c r="HC21" s="284">
        <v>6.5743900000000002</v>
      </c>
      <c r="HD21" s="284">
        <v>0.69782999999999995</v>
      </c>
      <c r="HE21" s="284">
        <v>34.28105</v>
      </c>
      <c r="HF21" s="284">
        <v>22.484570000000001</v>
      </c>
      <c r="HG21" s="284">
        <v>2.38659</v>
      </c>
      <c r="HH21" s="284">
        <v>4.8039100000000001</v>
      </c>
      <c r="HI21" s="284">
        <v>3.15083</v>
      </c>
      <c r="HJ21" s="284">
        <v>0.33444000000000002</v>
      </c>
      <c r="HK21" s="284">
        <v>329.97107999999997</v>
      </c>
      <c r="HL21" s="284">
        <v>216.42444</v>
      </c>
      <c r="HM21" s="284">
        <v>22.972010000000001</v>
      </c>
      <c r="HN21" s="284">
        <v>50.15654</v>
      </c>
      <c r="HO21" s="284">
        <v>32.897129999999997</v>
      </c>
      <c r="HP21" s="284">
        <v>3.4918100000000001</v>
      </c>
      <c r="HQ21" s="284">
        <v>33.055700000000002</v>
      </c>
      <c r="HR21" s="284">
        <v>21.680869999999999</v>
      </c>
      <c r="HS21" s="284">
        <v>2.3012800000000002</v>
      </c>
      <c r="HT21" s="284">
        <v>1.25946</v>
      </c>
      <c r="HU21" s="284">
        <v>2.6279400000000002</v>
      </c>
      <c r="HV21" s="284">
        <v>3.8765299999999998</v>
      </c>
      <c r="HW21" s="284">
        <v>4.07036</v>
      </c>
      <c r="HX21" s="284">
        <v>3.8260000000000002E-2</v>
      </c>
      <c r="HY21" s="284">
        <v>0.38191000000000003</v>
      </c>
      <c r="HZ21" s="284">
        <v>0.36825999999999998</v>
      </c>
      <c r="IA21" s="284">
        <v>0.25169999999999998</v>
      </c>
      <c r="IB21" s="284">
        <v>1.4300000000000001E-3</v>
      </c>
      <c r="IC21" s="284">
        <v>1.5E-3</v>
      </c>
      <c r="ID21" s="284">
        <v>0.76066999999999996</v>
      </c>
      <c r="IE21" s="284">
        <v>1.754E-2</v>
      </c>
      <c r="IF21" s="284">
        <v>0.23416000000000001</v>
      </c>
      <c r="IG21" s="284">
        <v>155</v>
      </c>
      <c r="IH21" s="284">
        <v>1072</v>
      </c>
      <c r="II21" s="284">
        <v>1072</v>
      </c>
      <c r="IJ21" s="284">
        <v>10710</v>
      </c>
      <c r="IK21" s="284">
        <v>73633</v>
      </c>
      <c r="IL21" s="284">
        <v>73633</v>
      </c>
      <c r="IM21" s="284">
        <v>35289</v>
      </c>
      <c r="IN21" s="284">
        <v>35289</v>
      </c>
      <c r="IO21" s="284">
        <v>0.49571999999999999</v>
      </c>
      <c r="IP21" s="284">
        <v>5133</v>
      </c>
      <c r="IQ21" s="284">
        <v>2.4678</v>
      </c>
      <c r="IR21" s="284">
        <v>2.0915400000000002</v>
      </c>
      <c r="IS21" s="284">
        <v>9.7856500000000004</v>
      </c>
      <c r="IT21" s="284">
        <v>2.3179999999999999E-2</v>
      </c>
      <c r="IU21" s="284">
        <v>1.2214499999999999</v>
      </c>
      <c r="IV21" s="284">
        <v>13.121829999999999</v>
      </c>
      <c r="IW21" s="284">
        <v>8.2802000000000007</v>
      </c>
      <c r="IX21" s="284">
        <v>2.54068</v>
      </c>
      <c r="IY21" s="284">
        <v>0</v>
      </c>
      <c r="IZ21" s="284">
        <v>1.9300000000000001E-3</v>
      </c>
      <c r="JA21" s="284">
        <v>0.50348999999999999</v>
      </c>
      <c r="JB21" s="284">
        <v>1.2099999999999999E-3</v>
      </c>
      <c r="JC21" s="284">
        <v>9.6909999999999996E-2</v>
      </c>
      <c r="JD21" s="284">
        <v>0.66627999999999998</v>
      </c>
      <c r="JE21" s="284">
        <v>5.23332</v>
      </c>
      <c r="JF21" s="284">
        <v>1.9439299999999999</v>
      </c>
      <c r="JG21" s="284">
        <v>0.20968000000000001</v>
      </c>
      <c r="JH21" s="284">
        <v>1367</v>
      </c>
      <c r="JI21" s="284">
        <v>3.2950499999999998</v>
      </c>
      <c r="JJ21" s="284">
        <v>3.4653</v>
      </c>
      <c r="JK21" s="284">
        <v>153</v>
      </c>
      <c r="JL21" s="284">
        <v>36</v>
      </c>
      <c r="JM21" s="284">
        <v>12.62439</v>
      </c>
      <c r="JN21" s="284">
        <v>0.87888999999999995</v>
      </c>
      <c r="JO21" s="284">
        <v>0.83977000000000002</v>
      </c>
      <c r="JP21" s="284">
        <v>0.24535999999999999</v>
      </c>
      <c r="JQ21" s="284">
        <v>3.569E-2</v>
      </c>
      <c r="JR21" s="284">
        <v>0.56937000000000004</v>
      </c>
      <c r="JS21" s="284">
        <v>1</v>
      </c>
      <c r="JT21" s="284">
        <v>1</v>
      </c>
      <c r="JU21" s="284">
        <v>0.47926000000000002</v>
      </c>
      <c r="JV21" s="284">
        <v>1357</v>
      </c>
      <c r="JW21" s="284">
        <v>25.836320000000001</v>
      </c>
      <c r="JX21" s="284">
        <v>2832</v>
      </c>
      <c r="JY21" s="284">
        <v>0.37613999999999997</v>
      </c>
      <c r="JZ21" s="284">
        <v>12.38228</v>
      </c>
      <c r="KA21" s="284">
        <v>1.456E-2</v>
      </c>
      <c r="KB21" s="284">
        <v>41</v>
      </c>
      <c r="KC21" s="284">
        <v>2.0172699999999999</v>
      </c>
      <c r="KD21" s="284">
        <v>0.33444000000000002</v>
      </c>
      <c r="KE21" s="284">
        <v>0.96679999999999999</v>
      </c>
      <c r="KF21" s="284">
        <v>10.17149</v>
      </c>
      <c r="KG21" s="284">
        <v>3.4200200000000001</v>
      </c>
      <c r="KH21" s="284">
        <v>4.8039100000000001</v>
      </c>
      <c r="KI21" s="284">
        <v>36.538460000000001</v>
      </c>
      <c r="KJ21" s="284">
        <v>33746</v>
      </c>
      <c r="KK21" s="284">
        <v>24717</v>
      </c>
      <c r="KL21" s="284">
        <v>0.19481999999999999</v>
      </c>
      <c r="KM21" s="284">
        <v>6.4132499999999997</v>
      </c>
      <c r="KN21" s="284">
        <v>9.3369999999999995E-2</v>
      </c>
      <c r="KO21" s="284">
        <v>2.8340000000000001E-2</v>
      </c>
      <c r="KP21" s="284">
        <v>0.93284</v>
      </c>
      <c r="KQ21" s="284">
        <v>1.358E-2</v>
      </c>
      <c r="KR21" s="284">
        <v>1</v>
      </c>
      <c r="KS21" s="284">
        <v>0.14545449999999999</v>
      </c>
      <c r="KT21" s="284">
        <v>0.85454549999999996</v>
      </c>
      <c r="KU21" s="284">
        <v>0.26753929999999998</v>
      </c>
      <c r="KV21" s="284">
        <v>0.73246069999999996</v>
      </c>
      <c r="KW21" s="284">
        <v>6.9618299999999994E-2</v>
      </c>
      <c r="KX21" s="284">
        <v>1.4729000000000001E-3</v>
      </c>
      <c r="KY21" s="284">
        <v>0.1754761</v>
      </c>
      <c r="KZ21" s="284">
        <v>1.6255E-3</v>
      </c>
      <c r="LA21" s="284">
        <v>0.27449259999999998</v>
      </c>
      <c r="LB21" s="284">
        <v>6.6519800000000004E-2</v>
      </c>
      <c r="LC21" s="284">
        <v>0.48041299999999998</v>
      </c>
      <c r="LD21" s="284">
        <v>0.6558891</v>
      </c>
      <c r="LE21" s="284">
        <v>1.7665000000000001E-3</v>
      </c>
      <c r="LF21" s="284">
        <v>0.74575360000000002</v>
      </c>
      <c r="LG21" s="284">
        <v>9.3085600000000004E-2</v>
      </c>
      <c r="LH21" s="284">
        <v>0.15939420000000001</v>
      </c>
      <c r="LI21" s="284">
        <v>9028</v>
      </c>
      <c r="LJ21" s="284">
        <v>7.1360700000000001</v>
      </c>
      <c r="LK21" s="284">
        <v>28019</v>
      </c>
      <c r="LL21" s="284">
        <v>28019</v>
      </c>
      <c r="LM21" s="284">
        <v>4075</v>
      </c>
      <c r="LN21" s="284">
        <v>0.95549419999999996</v>
      </c>
      <c r="LO21" s="284">
        <v>2.1156500000000002E-2</v>
      </c>
      <c r="LP21" s="284">
        <v>2.33493E-2</v>
      </c>
      <c r="LQ21" s="284">
        <v>0.20766000000000001</v>
      </c>
      <c r="LR21" s="284">
        <v>0.56852999999999998</v>
      </c>
      <c r="LS21" s="284">
        <v>0.15211</v>
      </c>
      <c r="LT21" s="284">
        <v>67</v>
      </c>
      <c r="LU21" s="284">
        <v>1.49977</v>
      </c>
      <c r="LV21" s="284">
        <v>61</v>
      </c>
      <c r="LW21" s="284">
        <v>1.43302</v>
      </c>
      <c r="LX21" s="284">
        <v>9.9760000000000001E-2</v>
      </c>
      <c r="LY21" s="284">
        <v>9.5979999999999996E-2</v>
      </c>
      <c r="LZ21" s="285">
        <v>5.3097999999999999E-3</v>
      </c>
      <c r="MA21" s="285">
        <v>7.5849999999999995E-4</v>
      </c>
      <c r="MB21" s="285">
        <v>0.21561069999999999</v>
      </c>
      <c r="MC21" s="285">
        <v>0</v>
      </c>
      <c r="MD21" s="285">
        <v>0.19817109999999999</v>
      </c>
      <c r="ME21" s="285">
        <v>4.7760000000000001E-4</v>
      </c>
      <c r="MF21" s="285">
        <v>0.76512360000000001</v>
      </c>
      <c r="MG21" s="285">
        <v>2.23E-2</v>
      </c>
      <c r="MH21" s="285">
        <v>0.30323470000000002</v>
      </c>
      <c r="MI21" s="285"/>
    </row>
    <row r="22" spans="1:347" x14ac:dyDescent="0.2">
      <c r="A22" s="6" t="s">
        <v>1990</v>
      </c>
      <c r="B22" s="6" t="s">
        <v>2826</v>
      </c>
      <c r="C22" s="203" t="s">
        <v>1990</v>
      </c>
      <c r="D22" s="203" t="s">
        <v>1991</v>
      </c>
      <c r="E22" s="203" t="s">
        <v>1992</v>
      </c>
      <c r="F22" s="203" t="s">
        <v>2162</v>
      </c>
      <c r="G22" s="203" t="s">
        <v>2228</v>
      </c>
      <c r="H22" s="203" t="s">
        <v>2347</v>
      </c>
      <c r="I22" s="203" t="s">
        <v>3516</v>
      </c>
      <c r="J22" s="203" t="s">
        <v>3517</v>
      </c>
      <c r="K22" s="203" t="s">
        <v>2228</v>
      </c>
      <c r="L22" s="203" t="s">
        <v>2347</v>
      </c>
      <c r="M22" s="203" t="s">
        <v>3516</v>
      </c>
      <c r="N22" s="203" t="s">
        <v>3517</v>
      </c>
      <c r="O22" s="203" t="s">
        <v>2406</v>
      </c>
      <c r="P22" s="203" t="s">
        <v>2478</v>
      </c>
      <c r="Q22" s="203" t="s">
        <v>2555</v>
      </c>
      <c r="R22" s="203" t="s">
        <v>2629</v>
      </c>
      <c r="S22" s="203" t="s">
        <v>2406</v>
      </c>
      <c r="T22" s="203" t="s">
        <v>2380</v>
      </c>
      <c r="U22" s="203" t="s">
        <v>2478</v>
      </c>
      <c r="V22" s="203" t="s">
        <v>2555</v>
      </c>
      <c r="W22" s="203" t="s">
        <v>4703</v>
      </c>
      <c r="X22" s="203">
        <v>1</v>
      </c>
      <c r="Y22" s="203">
        <v>11</v>
      </c>
      <c r="Z22" s="203">
        <v>2</v>
      </c>
      <c r="AA22" s="203">
        <v>4</v>
      </c>
      <c r="AB22" s="10">
        <v>31504</v>
      </c>
      <c r="AC22" s="203">
        <v>46.5</v>
      </c>
      <c r="AD22" s="203">
        <v>1</v>
      </c>
      <c r="AE22" s="203">
        <v>47.5</v>
      </c>
      <c r="AF22" s="203">
        <v>56</v>
      </c>
      <c r="AG22" s="203">
        <v>103.5</v>
      </c>
      <c r="AH22" s="286">
        <v>0.44927539999999999</v>
      </c>
      <c r="AI22" s="246">
        <v>123075</v>
      </c>
      <c r="AJ22" s="246" t="s">
        <v>3518</v>
      </c>
      <c r="AK22" s="274" t="s">
        <v>3519</v>
      </c>
      <c r="AL22" s="276">
        <v>34216</v>
      </c>
      <c r="AM22" s="276">
        <v>12.28</v>
      </c>
      <c r="AN22" s="276">
        <v>12.45</v>
      </c>
      <c r="AO22" s="276">
        <v>14.73</v>
      </c>
      <c r="AP22" s="246">
        <v>0</v>
      </c>
      <c r="AQ22" s="246">
        <v>7386340</v>
      </c>
      <c r="AR22" s="246">
        <v>7386340</v>
      </c>
      <c r="AS22" s="246">
        <v>285612</v>
      </c>
      <c r="AT22" s="246">
        <v>0</v>
      </c>
      <c r="AU22" s="246">
        <v>285612</v>
      </c>
      <c r="AV22" s="246">
        <v>44291</v>
      </c>
      <c r="AW22" s="246">
        <v>19896</v>
      </c>
      <c r="AX22" s="246">
        <v>64187</v>
      </c>
      <c r="AY22" s="246">
        <v>104417</v>
      </c>
      <c r="AZ22" s="246">
        <v>7840556</v>
      </c>
      <c r="BA22" s="246">
        <v>3786208</v>
      </c>
      <c r="BB22" s="246">
        <v>1326564</v>
      </c>
      <c r="BC22" s="246">
        <v>5112772</v>
      </c>
      <c r="BD22" s="246">
        <v>694792</v>
      </c>
      <c r="BE22" s="246">
        <v>235100</v>
      </c>
      <c r="BF22" s="246">
        <v>179965</v>
      </c>
      <c r="BG22" s="246">
        <v>1109857</v>
      </c>
      <c r="BH22" s="246">
        <v>1617927</v>
      </c>
      <c r="BI22" s="246">
        <v>7840556</v>
      </c>
      <c r="BJ22" s="246">
        <v>0</v>
      </c>
      <c r="BK22" s="283">
        <v>0</v>
      </c>
      <c r="BL22" s="246">
        <v>0</v>
      </c>
      <c r="BM22" s="246">
        <v>0</v>
      </c>
      <c r="BN22" s="246">
        <v>0</v>
      </c>
      <c r="BO22" s="246">
        <v>0</v>
      </c>
      <c r="BP22" s="246">
        <v>0</v>
      </c>
      <c r="BQ22" s="246">
        <v>0</v>
      </c>
      <c r="BR22" s="10">
        <v>171028</v>
      </c>
      <c r="BS22" s="10">
        <v>251017</v>
      </c>
      <c r="BT22" s="10">
        <v>422045</v>
      </c>
      <c r="BU22" s="10">
        <v>139137</v>
      </c>
      <c r="BV22" s="10">
        <v>80233</v>
      </c>
      <c r="BW22" s="10">
        <v>219370</v>
      </c>
      <c r="BX22" s="10" t="s">
        <v>3403</v>
      </c>
      <c r="BY22" s="10" t="s">
        <v>3403</v>
      </c>
      <c r="BZ22" s="10" t="s">
        <v>3403</v>
      </c>
      <c r="CA22" s="10">
        <v>641415</v>
      </c>
      <c r="CB22" s="10" t="s">
        <v>3403</v>
      </c>
      <c r="CC22" s="10">
        <v>641415</v>
      </c>
      <c r="CD22" s="10">
        <v>2706</v>
      </c>
      <c r="CE22" s="258">
        <v>86020</v>
      </c>
      <c r="CF22" s="244">
        <v>28</v>
      </c>
      <c r="CG22" s="244">
        <v>67</v>
      </c>
      <c r="CH22" s="244">
        <v>95</v>
      </c>
      <c r="CI22" s="258">
        <v>39890</v>
      </c>
      <c r="CJ22" s="258">
        <v>19773</v>
      </c>
      <c r="CK22" s="258">
        <v>28207</v>
      </c>
      <c r="CL22" s="258">
        <v>241</v>
      </c>
      <c r="CM22" s="203">
        <v>0</v>
      </c>
      <c r="CN22" s="203">
        <v>30</v>
      </c>
      <c r="CO22" s="244">
        <v>1528</v>
      </c>
      <c r="CP22" s="10">
        <v>688925</v>
      </c>
      <c r="CQ22" s="10">
        <v>127184</v>
      </c>
      <c r="CR22" s="10">
        <v>816109</v>
      </c>
      <c r="CS22" s="10">
        <v>41603</v>
      </c>
      <c r="CT22" s="10">
        <v>2793</v>
      </c>
      <c r="CU22" s="10">
        <v>44396</v>
      </c>
      <c r="CV22" s="10">
        <v>414646</v>
      </c>
      <c r="CW22" s="10">
        <v>108574</v>
      </c>
      <c r="CX22" s="10">
        <v>523220</v>
      </c>
      <c r="CY22" s="10">
        <v>1383725</v>
      </c>
      <c r="CZ22" s="10">
        <v>27484</v>
      </c>
      <c r="DA22" s="10" t="s">
        <v>3403</v>
      </c>
      <c r="DB22" s="10">
        <v>1411209</v>
      </c>
      <c r="DC22" s="10">
        <v>136473</v>
      </c>
      <c r="DD22" s="10">
        <v>35411</v>
      </c>
      <c r="DE22" s="10">
        <v>171884</v>
      </c>
      <c r="DF22" s="10">
        <v>225796</v>
      </c>
      <c r="DG22" s="10">
        <v>77048</v>
      </c>
      <c r="DH22" s="10" t="s">
        <v>3403</v>
      </c>
      <c r="DI22" s="10">
        <v>112459</v>
      </c>
      <c r="DJ22" s="258" t="s">
        <v>3403</v>
      </c>
      <c r="DK22" s="258">
        <v>362269</v>
      </c>
      <c r="DL22" s="10">
        <v>474624</v>
      </c>
      <c r="DM22" s="10">
        <v>1354648</v>
      </c>
      <c r="DN22" s="10">
        <v>25517</v>
      </c>
      <c r="DO22" s="10">
        <v>32737</v>
      </c>
      <c r="DP22" s="10">
        <v>1887526</v>
      </c>
      <c r="DQ22" s="10">
        <v>0</v>
      </c>
      <c r="DR22" s="10">
        <v>169503</v>
      </c>
      <c r="DS22" s="10">
        <v>32612</v>
      </c>
      <c r="DT22" s="10">
        <v>202115</v>
      </c>
      <c r="DU22" s="10">
        <v>1475556</v>
      </c>
      <c r="DV22" s="244">
        <v>1929</v>
      </c>
      <c r="DW22" s="244">
        <v>1111</v>
      </c>
      <c r="DX22" s="244">
        <v>1685</v>
      </c>
      <c r="DY22" s="244">
        <v>176</v>
      </c>
      <c r="DZ22" s="244">
        <v>203</v>
      </c>
      <c r="EA22" s="244">
        <v>2</v>
      </c>
      <c r="EB22" s="244">
        <v>5106</v>
      </c>
      <c r="EC22" s="244">
        <v>20402</v>
      </c>
      <c r="ED22" s="244">
        <v>14870</v>
      </c>
      <c r="EE22" s="244">
        <v>35272</v>
      </c>
      <c r="EF22" s="10">
        <v>52375</v>
      </c>
      <c r="EG22" s="10">
        <v>13087</v>
      </c>
      <c r="EH22" s="10">
        <v>65462</v>
      </c>
      <c r="EI22" s="10">
        <v>3437</v>
      </c>
      <c r="EJ22" s="10">
        <v>206</v>
      </c>
      <c r="EK22" s="10">
        <v>3643</v>
      </c>
      <c r="EL22" s="10">
        <v>104377</v>
      </c>
      <c r="EM22" s="10" t="s">
        <v>5026</v>
      </c>
      <c r="EN22" s="10" t="s">
        <v>5026</v>
      </c>
      <c r="EO22" s="10" t="s">
        <v>5026</v>
      </c>
      <c r="EP22" s="10" t="s">
        <v>5026</v>
      </c>
      <c r="EQ22" s="258">
        <v>4006</v>
      </c>
      <c r="ER22" s="258">
        <v>89189</v>
      </c>
      <c r="ES22" s="10">
        <v>609409</v>
      </c>
      <c r="ET22" s="10" t="s">
        <v>5026</v>
      </c>
      <c r="EU22" s="10" t="s">
        <v>5026</v>
      </c>
      <c r="EV22" s="244">
        <v>2722</v>
      </c>
      <c r="EW22" s="244">
        <v>3664</v>
      </c>
      <c r="EX22" s="203" t="s">
        <v>1484</v>
      </c>
      <c r="EY22" s="244">
        <v>140</v>
      </c>
      <c r="EZ22" s="244">
        <v>229</v>
      </c>
      <c r="FA22" s="258">
        <v>388161</v>
      </c>
      <c r="FB22" s="10">
        <v>1414972</v>
      </c>
      <c r="FC22" s="10" t="s">
        <v>3403</v>
      </c>
      <c r="FD22" s="203" t="s">
        <v>1530</v>
      </c>
      <c r="FE22" s="203" t="s">
        <v>1530</v>
      </c>
      <c r="FF22" s="203" t="s">
        <v>1530</v>
      </c>
      <c r="FG22" s="203" t="s">
        <v>1530</v>
      </c>
      <c r="FH22" s="203" t="s">
        <v>1530</v>
      </c>
      <c r="FI22" s="203" t="s">
        <v>1530</v>
      </c>
      <c r="FJ22" s="203" t="s">
        <v>1530</v>
      </c>
      <c r="FK22" s="203" t="s">
        <v>1530</v>
      </c>
      <c r="FL22" s="203" t="s">
        <v>1530</v>
      </c>
      <c r="FM22" s="203" t="s">
        <v>1530</v>
      </c>
      <c r="FN22" s="203" t="s">
        <v>1530</v>
      </c>
      <c r="FO22" s="203" t="s">
        <v>1530</v>
      </c>
      <c r="FP22" s="203" t="s">
        <v>1530</v>
      </c>
      <c r="FQ22" s="203" t="s">
        <v>1530</v>
      </c>
      <c r="FR22" s="203" t="s">
        <v>1530</v>
      </c>
      <c r="FS22" s="203" t="s">
        <v>1530</v>
      </c>
      <c r="FT22" s="203" t="s">
        <v>1530</v>
      </c>
      <c r="FU22" s="203" t="s">
        <v>1530</v>
      </c>
      <c r="FV22" s="203" t="s">
        <v>1530</v>
      </c>
      <c r="FW22" s="203" t="s">
        <v>1530</v>
      </c>
      <c r="FX22" s="203" t="s">
        <v>1530</v>
      </c>
      <c r="FY22" s="203" t="s">
        <v>1530</v>
      </c>
      <c r="FZ22" s="203" t="s">
        <v>1530</v>
      </c>
      <c r="GA22" s="203" t="s">
        <v>1530</v>
      </c>
      <c r="GB22" s="203" t="s">
        <v>1530</v>
      </c>
      <c r="GC22" s="203" t="s">
        <v>1990</v>
      </c>
      <c r="GD22" s="203" t="s">
        <v>444</v>
      </c>
      <c r="GE22" s="203" t="s">
        <v>416</v>
      </c>
      <c r="GF22" s="203" t="s">
        <v>493</v>
      </c>
      <c r="GG22" s="203" t="s">
        <v>499</v>
      </c>
      <c r="GH22" s="203" t="s">
        <v>4527</v>
      </c>
      <c r="GI22" s="203" t="s">
        <v>508</v>
      </c>
      <c r="GJ22" s="203" t="s">
        <v>2303</v>
      </c>
      <c r="GK22" s="258">
        <v>357475</v>
      </c>
      <c r="GL22" s="203">
        <v>3</v>
      </c>
      <c r="GM22" s="203" t="s">
        <v>2135</v>
      </c>
      <c r="GN22" s="203" t="s">
        <v>503</v>
      </c>
      <c r="GO22" s="203">
        <v>6569</v>
      </c>
      <c r="GP22" s="203">
        <v>323</v>
      </c>
      <c r="GQ22" s="203">
        <v>14751</v>
      </c>
      <c r="GR22" s="203">
        <v>145818</v>
      </c>
      <c r="GS22" s="203">
        <v>1459</v>
      </c>
      <c r="GT22" s="203">
        <v>46</v>
      </c>
      <c r="GU22" s="203">
        <v>810</v>
      </c>
      <c r="GV22" s="203">
        <v>14317</v>
      </c>
      <c r="GW22" s="283">
        <v>0.62717000000000001</v>
      </c>
      <c r="GX22" s="283">
        <v>0.33793000000000001</v>
      </c>
      <c r="GY22" s="245">
        <v>20.442029999999999</v>
      </c>
      <c r="GZ22" s="245">
        <v>35.175710000000002</v>
      </c>
      <c r="HA22" s="245">
        <v>11.60263</v>
      </c>
      <c r="HB22" s="284">
        <v>4.15388</v>
      </c>
      <c r="HC22" s="284">
        <v>2.70872</v>
      </c>
      <c r="HD22" s="284">
        <v>0.58799999999999997</v>
      </c>
      <c r="HE22" s="284">
        <v>38.792549999999999</v>
      </c>
      <c r="HF22" s="284">
        <v>25.29635</v>
      </c>
      <c r="HG22" s="284">
        <v>5.4912200000000002</v>
      </c>
      <c r="HH22" s="284">
        <v>5.3136299999999999</v>
      </c>
      <c r="HI22" s="284">
        <v>3.4649800000000002</v>
      </c>
      <c r="HJ22" s="284">
        <v>0.75216000000000005</v>
      </c>
      <c r="HK22" s="284">
        <v>12.86584</v>
      </c>
      <c r="HL22" s="284">
        <v>8.3897200000000005</v>
      </c>
      <c r="HM22" s="284">
        <v>1.8211999999999999</v>
      </c>
      <c r="HN22" s="284">
        <v>75.117660000000001</v>
      </c>
      <c r="HO22" s="284">
        <v>48.983699999999999</v>
      </c>
      <c r="HP22" s="284">
        <v>10.63316</v>
      </c>
      <c r="HQ22" s="284">
        <v>13.813129999999999</v>
      </c>
      <c r="HR22" s="284">
        <v>9.0074500000000004</v>
      </c>
      <c r="HS22" s="284">
        <v>1.9553</v>
      </c>
      <c r="HT22" s="284">
        <v>5.2801600000000004</v>
      </c>
      <c r="HU22" s="284">
        <v>4.1277200000000001</v>
      </c>
      <c r="HV22" s="284">
        <v>13.46758</v>
      </c>
      <c r="HW22" s="284">
        <v>18.12829</v>
      </c>
      <c r="HX22" s="284">
        <v>1.7047600000000001</v>
      </c>
      <c r="HY22" s="284">
        <v>1.58785</v>
      </c>
      <c r="HZ22" s="284">
        <v>0.56540000000000001</v>
      </c>
      <c r="IA22" s="284">
        <v>0.29198000000000002</v>
      </c>
      <c r="IB22" s="284">
        <v>7.6099999999999996E-3</v>
      </c>
      <c r="IC22" s="284">
        <v>1.025E-2</v>
      </c>
      <c r="ID22" s="284">
        <v>1.0858399999999999</v>
      </c>
      <c r="IE22" s="284">
        <v>9.8669999999999994E-2</v>
      </c>
      <c r="IF22" s="284">
        <v>0.18312</v>
      </c>
      <c r="IG22" s="284">
        <v>5888</v>
      </c>
      <c r="IH22" s="284">
        <v>13105</v>
      </c>
      <c r="II22" s="284">
        <v>12829</v>
      </c>
      <c r="IJ22" s="284">
        <v>14256</v>
      </c>
      <c r="IK22" s="284">
        <v>31732</v>
      </c>
      <c r="IL22" s="284">
        <v>31064</v>
      </c>
      <c r="IM22" s="284">
        <v>39737</v>
      </c>
      <c r="IN22" s="284">
        <v>40591</v>
      </c>
      <c r="IO22" s="284">
        <v>2.2307199999999998</v>
      </c>
      <c r="IP22" s="284">
        <v>18236</v>
      </c>
      <c r="IQ22" s="284">
        <v>8.7677700000000005</v>
      </c>
      <c r="IR22" s="284">
        <v>0.79896999999999996</v>
      </c>
      <c r="IS22" s="284">
        <v>20.66254</v>
      </c>
      <c r="IT22" s="284">
        <v>0.17956</v>
      </c>
      <c r="IU22" s="284">
        <v>0.29210000000000003</v>
      </c>
      <c r="IV22" s="284">
        <v>21.933160000000001</v>
      </c>
      <c r="IW22" s="284">
        <v>14.30246</v>
      </c>
      <c r="IX22" s="284">
        <v>2.3670200000000001</v>
      </c>
      <c r="IY22" s="284">
        <v>0</v>
      </c>
      <c r="IZ22" s="284">
        <v>4.2700000000000004E-3</v>
      </c>
      <c r="JA22" s="284">
        <v>0.24063000000000001</v>
      </c>
      <c r="JB22" s="284">
        <v>2.7E-4</v>
      </c>
      <c r="JC22" s="284">
        <v>0.23007</v>
      </c>
      <c r="JD22" s="284">
        <v>0.51207999999999998</v>
      </c>
      <c r="JE22" s="284">
        <v>7.5600500000000004</v>
      </c>
      <c r="JF22" s="284">
        <v>1.7942899999999999</v>
      </c>
      <c r="JG22" s="284">
        <v>0.15665000000000001</v>
      </c>
      <c r="JH22" s="284">
        <v>425</v>
      </c>
      <c r="JI22" s="284">
        <v>0.47003</v>
      </c>
      <c r="JJ22" s="284">
        <v>4.5259900000000002</v>
      </c>
      <c r="JK22" s="284">
        <v>295</v>
      </c>
      <c r="JL22" s="284">
        <v>140</v>
      </c>
      <c r="JM22" s="284">
        <v>21.933160000000001</v>
      </c>
      <c r="JN22" s="284">
        <v>3.1047099999999999</v>
      </c>
      <c r="JO22" s="284">
        <v>1.9436100000000001</v>
      </c>
      <c r="JP22" s="284">
        <v>0.28953000000000001</v>
      </c>
      <c r="JQ22" s="284">
        <v>0.13008</v>
      </c>
      <c r="JR22" s="284">
        <v>0.27706999999999998</v>
      </c>
      <c r="JS22" s="284">
        <v>52</v>
      </c>
      <c r="JT22" s="284">
        <v>70</v>
      </c>
      <c r="JU22" s="284">
        <v>1.2791999999999999</v>
      </c>
      <c r="JV22" s="284">
        <v>36298</v>
      </c>
      <c r="JW22" s="284">
        <v>46.8371</v>
      </c>
      <c r="JX22" s="284">
        <v>28376</v>
      </c>
      <c r="JY22" s="284">
        <v>19.343859999999999</v>
      </c>
      <c r="JZ22" s="284">
        <v>59.913849999999996</v>
      </c>
      <c r="KA22" s="284">
        <v>0.41299999999999998</v>
      </c>
      <c r="KB22" s="284">
        <v>11719</v>
      </c>
      <c r="KC22" s="284">
        <v>0.44829000000000002</v>
      </c>
      <c r="KD22" s="284">
        <v>0.75216000000000005</v>
      </c>
      <c r="KE22" s="284">
        <v>0.57345000000000002</v>
      </c>
      <c r="KF22" s="284">
        <v>8.8129200000000001</v>
      </c>
      <c r="KG22" s="284">
        <v>9.33887</v>
      </c>
      <c r="KH22" s="284">
        <v>5.3136299999999999</v>
      </c>
      <c r="KI22" s="284">
        <v>33.658119999999997</v>
      </c>
      <c r="KJ22" s="284">
        <v>49398</v>
      </c>
      <c r="KK22" s="284">
        <v>36581</v>
      </c>
      <c r="KL22" s="284">
        <v>5.4829999999999997E-2</v>
      </c>
      <c r="KM22" s="284">
        <v>0.16983999999999999</v>
      </c>
      <c r="KN22" s="284">
        <v>7.0139999999999994E-2</v>
      </c>
      <c r="KO22" s="284">
        <v>2.4639999999999999E-2</v>
      </c>
      <c r="KP22" s="284">
        <v>7.6300000000000007E-2</v>
      </c>
      <c r="KQ22" s="284">
        <v>3.1510000000000003E-2</v>
      </c>
      <c r="KR22" s="284">
        <v>0.97894740000000002</v>
      </c>
      <c r="KS22" s="284">
        <v>0.45893719999999999</v>
      </c>
      <c r="KT22" s="284">
        <v>0.54106279999999995</v>
      </c>
      <c r="KU22" s="284">
        <v>0.25946079999999999</v>
      </c>
      <c r="KV22" s="284">
        <v>0.74053919999999995</v>
      </c>
      <c r="KW22" s="284">
        <v>0.1415534</v>
      </c>
      <c r="KX22" s="284">
        <v>2.9985100000000001E-2</v>
      </c>
      <c r="KY22" s="284">
        <v>0.1691926</v>
      </c>
      <c r="KZ22" s="284">
        <v>2.2953100000000001E-2</v>
      </c>
      <c r="LA22" s="284">
        <v>0.2063536</v>
      </c>
      <c r="LB22" s="284">
        <v>8.8615100000000002E-2</v>
      </c>
      <c r="LC22" s="284">
        <v>0.48290040000000001</v>
      </c>
      <c r="LD22" s="284">
        <v>0.65209300000000003</v>
      </c>
      <c r="LE22" s="284">
        <v>8.1864999999999993E-3</v>
      </c>
      <c r="LF22" s="284">
        <v>0.94206840000000003</v>
      </c>
      <c r="LG22" s="284">
        <v>1.3317600000000001E-2</v>
      </c>
      <c r="LH22" s="284">
        <v>3.6427500000000002E-2</v>
      </c>
      <c r="LI22" s="284">
        <v>12817</v>
      </c>
      <c r="LJ22" s="284">
        <v>7.3005800000000001</v>
      </c>
      <c r="LK22" s="284">
        <v>7525</v>
      </c>
      <c r="LL22" s="284">
        <v>7687</v>
      </c>
      <c r="LM22" s="284">
        <v>3453</v>
      </c>
      <c r="LN22" s="284">
        <v>0.6260194</v>
      </c>
      <c r="LO22" s="284">
        <v>0.21182909999999999</v>
      </c>
      <c r="LP22" s="284">
        <v>0.1621515</v>
      </c>
      <c r="LQ22" s="284">
        <v>0.49852999999999997</v>
      </c>
      <c r="LR22" s="284">
        <v>1.4228700000000001</v>
      </c>
      <c r="LS22" s="284">
        <v>0.36918000000000001</v>
      </c>
      <c r="LT22" s="284">
        <v>8</v>
      </c>
      <c r="LU22" s="284">
        <v>2.7166800000000002</v>
      </c>
      <c r="LV22" s="284">
        <v>10</v>
      </c>
      <c r="LW22" s="284">
        <v>1.70069</v>
      </c>
      <c r="LX22" s="284">
        <v>0.24074000000000001</v>
      </c>
      <c r="LY22" s="284">
        <v>0.24074000000000001</v>
      </c>
      <c r="LZ22" s="285">
        <v>3.3620400000000002E-2</v>
      </c>
      <c r="MA22" s="285">
        <v>1.8058E-3</v>
      </c>
      <c r="MB22" s="285">
        <v>0.12531320000000001</v>
      </c>
      <c r="MC22" s="285">
        <v>0</v>
      </c>
      <c r="MD22" s="285">
        <v>0.10166020000000001</v>
      </c>
      <c r="ME22" s="285">
        <v>1.1230000000000001E-4</v>
      </c>
      <c r="MF22" s="285">
        <v>0.75803759999999998</v>
      </c>
      <c r="MG22" s="285">
        <v>7.0511000000000004E-2</v>
      </c>
      <c r="MH22" s="285">
        <v>0.30071959999999998</v>
      </c>
      <c r="MI22" s="285"/>
    </row>
    <row r="23" spans="1:347" x14ac:dyDescent="0.2">
      <c r="A23" s="6" t="s">
        <v>1993</v>
      </c>
      <c r="B23" s="6" t="s">
        <v>2827</v>
      </c>
      <c r="C23" s="203" t="s">
        <v>1993</v>
      </c>
      <c r="D23" s="203" t="s">
        <v>1994</v>
      </c>
      <c r="E23" s="203" t="s">
        <v>1995</v>
      </c>
      <c r="F23" s="203" t="s">
        <v>2163</v>
      </c>
      <c r="G23" s="203" t="s">
        <v>2229</v>
      </c>
      <c r="H23" s="203" t="s">
        <v>2286</v>
      </c>
      <c r="I23" s="203" t="s">
        <v>3520</v>
      </c>
      <c r="J23" s="203" t="s">
        <v>3521</v>
      </c>
      <c r="K23" s="203" t="s">
        <v>2229</v>
      </c>
      <c r="L23" s="203" t="s">
        <v>2286</v>
      </c>
      <c r="M23" s="203" t="s">
        <v>3520</v>
      </c>
      <c r="N23" s="203" t="s">
        <v>3521</v>
      </c>
      <c r="O23" s="203" t="s">
        <v>2407</v>
      </c>
      <c r="P23" s="203" t="s">
        <v>2479</v>
      </c>
      <c r="Q23" s="203" t="s">
        <v>2556</v>
      </c>
      <c r="R23" s="203" t="s">
        <v>2630</v>
      </c>
      <c r="S23" s="203" t="s">
        <v>2694</v>
      </c>
      <c r="T23" s="203" t="s">
        <v>2694</v>
      </c>
      <c r="U23" s="203" t="s">
        <v>2479</v>
      </c>
      <c r="V23" s="203" t="s">
        <v>2556</v>
      </c>
      <c r="W23" s="203" t="s">
        <v>2630</v>
      </c>
      <c r="X23" s="203">
        <v>1</v>
      </c>
      <c r="Y23" s="203">
        <v>3</v>
      </c>
      <c r="Z23" s="203">
        <v>1</v>
      </c>
      <c r="AA23" s="203">
        <v>0</v>
      </c>
      <c r="AB23" s="10">
        <v>8236</v>
      </c>
      <c r="AC23" s="203">
        <v>3</v>
      </c>
      <c r="AD23" s="203">
        <v>0</v>
      </c>
      <c r="AE23" s="203">
        <v>3</v>
      </c>
      <c r="AF23" s="203">
        <v>9.1</v>
      </c>
      <c r="AG23" s="203">
        <v>12.1</v>
      </c>
      <c r="AH23" s="286">
        <v>0.24793390000000001</v>
      </c>
      <c r="AI23" s="246">
        <v>63326</v>
      </c>
      <c r="AJ23" s="246" t="s">
        <v>3523</v>
      </c>
      <c r="AK23" s="274" t="s">
        <v>3470</v>
      </c>
      <c r="AL23" s="276">
        <v>36242</v>
      </c>
      <c r="AM23" s="276">
        <v>10.71</v>
      </c>
      <c r="AN23" s="276">
        <v>10.71</v>
      </c>
      <c r="AO23" s="276">
        <v>10.71</v>
      </c>
      <c r="AP23" s="246">
        <v>3000</v>
      </c>
      <c r="AQ23" s="246">
        <v>663295</v>
      </c>
      <c r="AR23" s="246">
        <v>666295</v>
      </c>
      <c r="AS23" s="246">
        <v>108384</v>
      </c>
      <c r="AT23" s="246">
        <v>0</v>
      </c>
      <c r="AU23" s="246">
        <v>108384</v>
      </c>
      <c r="AV23" s="246">
        <v>15000</v>
      </c>
      <c r="AW23" s="246">
        <v>0</v>
      </c>
      <c r="AX23" s="246">
        <v>15000</v>
      </c>
      <c r="AY23" s="246">
        <v>22700</v>
      </c>
      <c r="AZ23" s="246">
        <v>812379</v>
      </c>
      <c r="BA23" s="246">
        <v>436256</v>
      </c>
      <c r="BB23" s="246">
        <v>147528</v>
      </c>
      <c r="BC23" s="246">
        <v>583784</v>
      </c>
      <c r="BD23" s="246">
        <v>95006</v>
      </c>
      <c r="BE23" s="246">
        <v>22990</v>
      </c>
      <c r="BF23" s="246">
        <v>10874</v>
      </c>
      <c r="BG23" s="246">
        <v>128870</v>
      </c>
      <c r="BH23" s="246">
        <v>132600</v>
      </c>
      <c r="BI23" s="246">
        <v>845254</v>
      </c>
      <c r="BJ23" s="246">
        <v>25289</v>
      </c>
      <c r="BK23" s="283">
        <v>3.11296E-2</v>
      </c>
      <c r="BL23" s="246">
        <v>0</v>
      </c>
      <c r="BM23" s="246">
        <v>0</v>
      </c>
      <c r="BN23" s="246">
        <v>0</v>
      </c>
      <c r="BO23" s="246">
        <v>0</v>
      </c>
      <c r="BP23" s="246">
        <v>0</v>
      </c>
      <c r="BQ23" s="246">
        <v>0</v>
      </c>
      <c r="BR23" s="10">
        <v>36418</v>
      </c>
      <c r="BS23" s="10">
        <v>21366</v>
      </c>
      <c r="BT23" s="10">
        <v>57784</v>
      </c>
      <c r="BU23" s="10">
        <v>24121</v>
      </c>
      <c r="BV23" s="10">
        <v>11357</v>
      </c>
      <c r="BW23" s="10">
        <v>35478</v>
      </c>
      <c r="BX23" s="10">
        <v>1489</v>
      </c>
      <c r="BY23" s="10">
        <v>318</v>
      </c>
      <c r="BZ23" s="10">
        <v>1807</v>
      </c>
      <c r="CA23" s="10">
        <v>95069</v>
      </c>
      <c r="CB23" s="10" t="s">
        <v>3403</v>
      </c>
      <c r="CC23" s="10">
        <v>95069</v>
      </c>
      <c r="CD23" s="10">
        <v>926</v>
      </c>
      <c r="CE23" s="258">
        <v>36946</v>
      </c>
      <c r="CF23" s="244">
        <v>5</v>
      </c>
      <c r="CG23" s="244">
        <v>67</v>
      </c>
      <c r="CH23" s="244">
        <v>72</v>
      </c>
      <c r="CI23" s="258">
        <v>5360</v>
      </c>
      <c r="CJ23" s="258">
        <v>2155</v>
      </c>
      <c r="CK23" s="258">
        <v>2550</v>
      </c>
      <c r="CL23" s="258">
        <v>563</v>
      </c>
      <c r="CM23" s="203">
        <v>0</v>
      </c>
      <c r="CN23" s="203">
        <v>8</v>
      </c>
      <c r="CO23" s="244">
        <v>107</v>
      </c>
      <c r="CP23" s="10">
        <v>44154</v>
      </c>
      <c r="CQ23" s="10">
        <v>11995</v>
      </c>
      <c r="CR23" s="10">
        <v>56149</v>
      </c>
      <c r="CS23" s="10">
        <v>3708</v>
      </c>
      <c r="CT23" s="10">
        <v>755</v>
      </c>
      <c r="CU23" s="10">
        <v>4463</v>
      </c>
      <c r="CV23" s="10">
        <v>40374</v>
      </c>
      <c r="CW23" s="10">
        <v>9417</v>
      </c>
      <c r="CX23" s="10">
        <v>49791</v>
      </c>
      <c r="CY23" s="10">
        <v>110403</v>
      </c>
      <c r="CZ23" s="10">
        <v>2226</v>
      </c>
      <c r="DA23" s="10" t="s">
        <v>3403</v>
      </c>
      <c r="DB23" s="10">
        <v>112629</v>
      </c>
      <c r="DC23" s="10">
        <v>12278</v>
      </c>
      <c r="DD23" s="10">
        <v>184</v>
      </c>
      <c r="DE23" s="10">
        <v>12462</v>
      </c>
      <c r="DF23" s="10">
        <v>5955</v>
      </c>
      <c r="DG23" s="10">
        <v>2579</v>
      </c>
      <c r="DH23" s="10">
        <v>0</v>
      </c>
      <c r="DI23" s="10">
        <v>2763</v>
      </c>
      <c r="DJ23" s="258" t="s">
        <v>3403</v>
      </c>
      <c r="DK23" s="258">
        <v>18233</v>
      </c>
      <c r="DL23" s="10">
        <v>52600</v>
      </c>
      <c r="DM23" s="10">
        <v>99147</v>
      </c>
      <c r="DN23" s="10">
        <v>756</v>
      </c>
      <c r="DO23" s="10">
        <v>0</v>
      </c>
      <c r="DP23" s="10">
        <v>152503</v>
      </c>
      <c r="DQ23" s="10" t="s">
        <v>3403</v>
      </c>
      <c r="DR23" s="10">
        <v>22002</v>
      </c>
      <c r="DS23" s="10">
        <v>7935</v>
      </c>
      <c r="DT23" s="10">
        <v>29937</v>
      </c>
      <c r="DU23" s="10">
        <v>173988</v>
      </c>
      <c r="DV23" s="244">
        <v>0</v>
      </c>
      <c r="DW23" s="244">
        <v>1</v>
      </c>
      <c r="DX23" s="244">
        <v>239</v>
      </c>
      <c r="DY23" s="244">
        <v>25</v>
      </c>
      <c r="DZ23" s="244">
        <v>0</v>
      </c>
      <c r="EA23" s="244">
        <v>1</v>
      </c>
      <c r="EB23" s="244">
        <v>266</v>
      </c>
      <c r="EC23" s="244">
        <v>0</v>
      </c>
      <c r="ED23" s="244">
        <v>87</v>
      </c>
      <c r="EE23" s="244">
        <v>87</v>
      </c>
      <c r="EF23" s="10">
        <v>2285</v>
      </c>
      <c r="EG23" s="10">
        <v>376</v>
      </c>
      <c r="EH23" s="10">
        <v>2661</v>
      </c>
      <c r="EI23" s="10">
        <v>0</v>
      </c>
      <c r="EJ23" s="10">
        <v>29</v>
      </c>
      <c r="EK23" s="10">
        <v>29</v>
      </c>
      <c r="EL23" s="10">
        <v>2777</v>
      </c>
      <c r="EM23" s="10" t="s">
        <v>5026</v>
      </c>
      <c r="EN23" s="10" t="s">
        <v>5026</v>
      </c>
      <c r="EO23" s="10" t="s">
        <v>5026</v>
      </c>
      <c r="EP23" s="10" t="s">
        <v>5026</v>
      </c>
      <c r="EQ23" s="258">
        <v>352</v>
      </c>
      <c r="ER23" s="258">
        <v>10776</v>
      </c>
      <c r="ES23" s="10">
        <v>11787</v>
      </c>
      <c r="ET23" s="10">
        <v>4680</v>
      </c>
      <c r="EU23" s="10">
        <v>1560</v>
      </c>
      <c r="EV23" s="244">
        <v>63</v>
      </c>
      <c r="EW23" s="244">
        <v>157</v>
      </c>
      <c r="EX23" s="203" t="s">
        <v>3522</v>
      </c>
      <c r="EY23" s="244">
        <v>19</v>
      </c>
      <c r="EZ23" s="244">
        <v>33</v>
      </c>
      <c r="FA23" s="258">
        <v>24958</v>
      </c>
      <c r="FB23" s="10">
        <v>13500</v>
      </c>
      <c r="FC23" s="10">
        <v>1999</v>
      </c>
      <c r="FD23" s="203" t="s">
        <v>1530</v>
      </c>
      <c r="FE23" s="203" t="s">
        <v>1530</v>
      </c>
      <c r="FF23" s="203" t="s">
        <v>1530</v>
      </c>
      <c r="FG23" s="203" t="s">
        <v>1530</v>
      </c>
      <c r="FH23" s="203" t="s">
        <v>1530</v>
      </c>
      <c r="FI23" s="203" t="s">
        <v>1530</v>
      </c>
      <c r="FJ23" s="203" t="s">
        <v>1530</v>
      </c>
      <c r="FK23" s="203" t="s">
        <v>1530</v>
      </c>
      <c r="FL23" s="203" t="s">
        <v>1530</v>
      </c>
      <c r="FM23" s="203" t="s">
        <v>1530</v>
      </c>
      <c r="FN23" s="203" t="s">
        <v>1530</v>
      </c>
      <c r="FO23" s="203" t="s">
        <v>1530</v>
      </c>
      <c r="FP23" s="203" t="s">
        <v>1530</v>
      </c>
      <c r="FQ23" s="203" t="s">
        <v>1530</v>
      </c>
      <c r="FR23" s="203" t="s">
        <v>1530</v>
      </c>
      <c r="FS23" s="203" t="s">
        <v>1530</v>
      </c>
      <c r="FT23" s="203" t="s">
        <v>1530</v>
      </c>
      <c r="FU23" s="203" t="s">
        <v>1530</v>
      </c>
      <c r="FV23" s="203" t="s">
        <v>1530</v>
      </c>
      <c r="FW23" s="203" t="s">
        <v>1530</v>
      </c>
      <c r="FX23" s="203" t="s">
        <v>1530</v>
      </c>
      <c r="FY23" s="203" t="s">
        <v>1530</v>
      </c>
      <c r="FZ23" s="203" t="s">
        <v>1530</v>
      </c>
      <c r="GA23" s="203" t="s">
        <v>1530</v>
      </c>
      <c r="GB23" s="203" t="s">
        <v>1530</v>
      </c>
      <c r="GC23" s="203" t="s">
        <v>1993</v>
      </c>
      <c r="GD23" s="203" t="s">
        <v>445</v>
      </c>
      <c r="GE23" s="203" t="s">
        <v>416</v>
      </c>
      <c r="GF23" s="203" t="s">
        <v>493</v>
      </c>
      <c r="GG23" s="203" t="s">
        <v>499</v>
      </c>
      <c r="GH23" s="203" t="s">
        <v>4527</v>
      </c>
      <c r="GI23" s="203" t="s">
        <v>505</v>
      </c>
      <c r="GJ23" s="203" t="s">
        <v>2303</v>
      </c>
      <c r="GK23" s="258">
        <v>61633</v>
      </c>
      <c r="GL23" s="203">
        <v>3</v>
      </c>
      <c r="GM23" s="203" t="s">
        <v>2135</v>
      </c>
      <c r="GN23" s="203" t="s">
        <v>512</v>
      </c>
      <c r="GO23" s="203">
        <v>0</v>
      </c>
      <c r="GP23" s="203">
        <v>62</v>
      </c>
      <c r="GQ23" s="203">
        <v>1235</v>
      </c>
      <c r="GR23" s="203" t="s">
        <v>3403</v>
      </c>
      <c r="GS23" s="203" t="s">
        <v>3403</v>
      </c>
      <c r="GT23" s="203" t="s">
        <v>3403</v>
      </c>
      <c r="GU23" s="203" t="s">
        <v>3403</v>
      </c>
      <c r="GV23" s="203" t="s">
        <v>3403</v>
      </c>
      <c r="GW23" s="283">
        <v>0.95823000000000003</v>
      </c>
      <c r="GX23" s="283">
        <v>3.1329999999999997E-2</v>
      </c>
      <c r="GY23" s="245">
        <v>10.43985</v>
      </c>
      <c r="GZ23" s="245">
        <v>10.079549999999999</v>
      </c>
      <c r="HA23" s="245">
        <v>87</v>
      </c>
      <c r="HB23" s="284">
        <v>5.5425399999999998</v>
      </c>
      <c r="HC23" s="284">
        <v>3.82802</v>
      </c>
      <c r="HD23" s="284">
        <v>0.84502999999999995</v>
      </c>
      <c r="HE23" s="284">
        <v>28.23443</v>
      </c>
      <c r="HF23" s="284">
        <v>19.500419999999998</v>
      </c>
      <c r="HG23" s="284">
        <v>4.30471</v>
      </c>
      <c r="HH23" s="284">
        <v>4.8581200000000004</v>
      </c>
      <c r="HI23" s="284">
        <v>3.3553099999999998</v>
      </c>
      <c r="HJ23" s="284">
        <v>0.74068000000000001</v>
      </c>
      <c r="HK23" s="284">
        <v>71.710700000000003</v>
      </c>
      <c r="HL23" s="284">
        <v>49.52778</v>
      </c>
      <c r="HM23" s="284">
        <v>10.93323</v>
      </c>
      <c r="HN23" s="284">
        <v>304.37666999999999</v>
      </c>
      <c r="HO23" s="284">
        <v>210.22110000000001</v>
      </c>
      <c r="HP23" s="284">
        <v>46.406190000000002</v>
      </c>
      <c r="HQ23" s="284">
        <v>15.57957</v>
      </c>
      <c r="HR23" s="284">
        <v>10.760199999999999</v>
      </c>
      <c r="HS23" s="284">
        <v>2.3753099999999998</v>
      </c>
      <c r="HT23" s="284">
        <v>2.47437</v>
      </c>
      <c r="HU23" s="284">
        <v>2.8229700000000002</v>
      </c>
      <c r="HV23" s="284">
        <v>2.1044200000000002</v>
      </c>
      <c r="HW23" s="284">
        <v>5.2443499999999998</v>
      </c>
      <c r="HX23" s="284">
        <v>0.19123999999999999</v>
      </c>
      <c r="HY23" s="284">
        <v>0.88027999999999995</v>
      </c>
      <c r="HZ23" s="284">
        <v>0.48573</v>
      </c>
      <c r="IA23" s="284">
        <v>4.5060000000000003E-2</v>
      </c>
      <c r="IB23" s="284">
        <v>1.0200000000000001E-3</v>
      </c>
      <c r="IC23" s="284">
        <v>2.5500000000000002E-3</v>
      </c>
      <c r="ID23" s="284">
        <v>0.40494999999999998</v>
      </c>
      <c r="IE23" s="284">
        <v>1.41E-3</v>
      </c>
      <c r="IF23" s="284">
        <v>4.317E-2</v>
      </c>
      <c r="IG23" s="284">
        <v>974</v>
      </c>
      <c r="IH23" s="284">
        <v>3929</v>
      </c>
      <c r="II23" s="284">
        <v>3929</v>
      </c>
      <c r="IJ23" s="284">
        <v>14379</v>
      </c>
      <c r="IK23" s="284">
        <v>57996</v>
      </c>
      <c r="IL23" s="284">
        <v>57996</v>
      </c>
      <c r="IM23" s="284">
        <v>50834</v>
      </c>
      <c r="IN23" s="284">
        <v>50834</v>
      </c>
      <c r="IO23" s="284">
        <v>1.0606500000000001</v>
      </c>
      <c r="IP23" s="284">
        <v>12603</v>
      </c>
      <c r="IQ23" s="284">
        <v>6.0594000000000001</v>
      </c>
      <c r="IR23" s="284">
        <v>1.75854</v>
      </c>
      <c r="IS23" s="284">
        <v>10.810689999999999</v>
      </c>
      <c r="IT23" s="284">
        <v>0.24338000000000001</v>
      </c>
      <c r="IU23" s="284">
        <v>0.36831000000000003</v>
      </c>
      <c r="IV23" s="284">
        <v>13.180910000000001</v>
      </c>
      <c r="IW23" s="284">
        <v>9.47194</v>
      </c>
      <c r="IX23" s="284">
        <v>2.3328899999999999</v>
      </c>
      <c r="IY23" s="284">
        <v>0</v>
      </c>
      <c r="IZ23" s="284">
        <v>1.74E-3</v>
      </c>
      <c r="JA23" s="284">
        <v>0.59945000000000004</v>
      </c>
      <c r="JB23" s="284">
        <v>1.17E-3</v>
      </c>
      <c r="JC23" s="284">
        <v>0.10020999999999999</v>
      </c>
      <c r="JD23" s="284">
        <v>0.40417999999999998</v>
      </c>
      <c r="JE23" s="284">
        <v>3.5741700000000001</v>
      </c>
      <c r="JF23" s="284">
        <v>1.5425</v>
      </c>
      <c r="JG23" s="284">
        <v>0.14765</v>
      </c>
      <c r="JH23" s="284">
        <v>1234</v>
      </c>
      <c r="JI23" s="284">
        <v>2.4050500000000001</v>
      </c>
      <c r="JJ23" s="284">
        <v>2.15144</v>
      </c>
      <c r="JK23" s="284">
        <v>251</v>
      </c>
      <c r="JL23" s="284">
        <v>103</v>
      </c>
      <c r="JM23" s="284">
        <v>13.714309999999999</v>
      </c>
      <c r="JN23" s="284">
        <v>2.0909300000000002</v>
      </c>
      <c r="JO23" s="284">
        <v>1.54148</v>
      </c>
      <c r="JP23" s="284">
        <v>0.19631999999999999</v>
      </c>
      <c r="JQ23" s="284">
        <v>4.8680000000000001E-2</v>
      </c>
      <c r="JR23" s="284">
        <v>0.30397000000000002</v>
      </c>
      <c r="JS23" s="284">
        <v>1</v>
      </c>
      <c r="JT23" s="284">
        <v>3</v>
      </c>
      <c r="JU23" s="284">
        <v>0.87651000000000001</v>
      </c>
      <c r="JV23" s="284">
        <v>2932</v>
      </c>
      <c r="JW23" s="284">
        <v>21.125299999999999</v>
      </c>
      <c r="JX23" s="284">
        <v>3345</v>
      </c>
      <c r="JY23" s="284">
        <v>1.43116</v>
      </c>
      <c r="JZ23" s="284">
        <v>18.516629999999999</v>
      </c>
      <c r="KA23" s="284">
        <v>6.7750000000000005E-2</v>
      </c>
      <c r="KB23" s="284">
        <v>226</v>
      </c>
      <c r="KC23" s="284">
        <v>0.94281999999999999</v>
      </c>
      <c r="KD23" s="284">
        <v>0.74068000000000001</v>
      </c>
      <c r="KE23" s="284">
        <v>0.82640000000000002</v>
      </c>
      <c r="KF23" s="284">
        <v>13.362970000000001</v>
      </c>
      <c r="KG23" s="284">
        <v>5.0941299999999998</v>
      </c>
      <c r="KH23" s="284">
        <v>4.8581200000000004</v>
      </c>
      <c r="KI23" s="284">
        <v>31.676919999999999</v>
      </c>
      <c r="KJ23" s="284">
        <v>48246</v>
      </c>
      <c r="KK23" s="284">
        <v>36054</v>
      </c>
      <c r="KL23" s="284">
        <v>7.9339999999999994E-2</v>
      </c>
      <c r="KM23" s="284">
        <v>1.0265500000000001</v>
      </c>
      <c r="KN23" s="284">
        <v>6.9550000000000001E-2</v>
      </c>
      <c r="KO23" s="284">
        <v>1.967E-2</v>
      </c>
      <c r="KP23" s="284">
        <v>0.25452000000000002</v>
      </c>
      <c r="KQ23" s="284">
        <v>1.7239999999999998E-2</v>
      </c>
      <c r="KR23" s="284">
        <v>1</v>
      </c>
      <c r="KS23" s="284">
        <v>0.24793390000000001</v>
      </c>
      <c r="KT23" s="284">
        <v>0.75206609999999996</v>
      </c>
      <c r="KU23" s="284">
        <v>0.25270989999999999</v>
      </c>
      <c r="KV23" s="284">
        <v>0.74729009999999996</v>
      </c>
      <c r="KW23" s="284">
        <v>0.15246299999999999</v>
      </c>
      <c r="KX23" s="284">
        <v>2.7198900000000002E-2</v>
      </c>
      <c r="KY23" s="284">
        <v>0.17453689999999999</v>
      </c>
      <c r="KZ23" s="284">
        <v>1.2864799999999999E-2</v>
      </c>
      <c r="LA23" s="284">
        <v>0.15687590000000001</v>
      </c>
      <c r="LB23" s="284">
        <v>0.11239929999999999</v>
      </c>
      <c r="LC23" s="284">
        <v>0.51612409999999997</v>
      </c>
      <c r="LD23" s="284">
        <v>0.69066099999999997</v>
      </c>
      <c r="LE23" s="284">
        <v>1.8464299999999999E-2</v>
      </c>
      <c r="LF23" s="284">
        <v>0.8201775</v>
      </c>
      <c r="LG23" s="284">
        <v>2.7942600000000001E-2</v>
      </c>
      <c r="LH23" s="284">
        <v>0.1334156</v>
      </c>
      <c r="LI23" s="284">
        <v>12192</v>
      </c>
      <c r="LJ23" s="284">
        <v>5.8117999999999999</v>
      </c>
      <c r="LK23" s="284">
        <v>20544</v>
      </c>
      <c r="LL23" s="284">
        <v>20544</v>
      </c>
      <c r="LM23" s="284">
        <v>5093</v>
      </c>
      <c r="LN23" s="284">
        <v>0.73722359999999998</v>
      </c>
      <c r="LO23" s="284">
        <v>0.17839679999999999</v>
      </c>
      <c r="LP23" s="284">
        <v>8.4379599999999999E-2</v>
      </c>
      <c r="LQ23" s="284">
        <v>0.34956999999999999</v>
      </c>
      <c r="LR23" s="284">
        <v>1.03372</v>
      </c>
      <c r="LS23" s="284">
        <v>0.26123000000000002</v>
      </c>
      <c r="LT23" s="284">
        <v>6</v>
      </c>
      <c r="LU23" s="284">
        <v>1.6051899999999999</v>
      </c>
      <c r="LV23" s="284">
        <v>14</v>
      </c>
      <c r="LW23" s="284">
        <v>1.1833899999999999</v>
      </c>
      <c r="LX23" s="284">
        <v>0.18042</v>
      </c>
      <c r="LY23" s="284">
        <v>0.18772</v>
      </c>
      <c r="LZ23" s="285">
        <v>2.1650699999999998E-2</v>
      </c>
      <c r="MA23" s="285">
        <v>7.4419999999999998E-4</v>
      </c>
      <c r="MB23" s="285">
        <v>0.2758602</v>
      </c>
      <c r="MC23" s="285">
        <v>0</v>
      </c>
      <c r="MD23" s="285">
        <v>0.25695669999999998</v>
      </c>
      <c r="ME23" s="285">
        <v>5.0080000000000003E-4</v>
      </c>
      <c r="MF23" s="285">
        <v>0.66119779999999995</v>
      </c>
      <c r="MG23" s="285">
        <v>5.2266300000000002E-2</v>
      </c>
      <c r="MH23" s="285">
        <v>0.35575689999999999</v>
      </c>
      <c r="MI23" s="285"/>
    </row>
    <row r="24" spans="1:347" x14ac:dyDescent="0.2">
      <c r="A24" s="6" t="s">
        <v>3525</v>
      </c>
      <c r="B24" s="6" t="s">
        <v>3690</v>
      </c>
      <c r="C24" s="6"/>
      <c r="D24" s="6" t="s">
        <v>5000</v>
      </c>
      <c r="E24" s="203" t="s">
        <v>3524</v>
      </c>
      <c r="F24" s="203" t="s">
        <v>1362</v>
      </c>
      <c r="G24" s="203" t="s">
        <v>3527</v>
      </c>
      <c r="H24" s="203" t="s">
        <v>3528</v>
      </c>
      <c r="I24" s="203" t="s">
        <v>3529</v>
      </c>
      <c r="J24" s="203" t="s">
        <v>3530</v>
      </c>
      <c r="K24" s="203" t="s">
        <v>3527</v>
      </c>
      <c r="L24" s="203" t="s">
        <v>3528</v>
      </c>
      <c r="M24" s="203" t="s">
        <v>3529</v>
      </c>
      <c r="N24" s="203" t="s">
        <v>3530</v>
      </c>
      <c r="O24" s="203" t="s">
        <v>3531</v>
      </c>
      <c r="P24" s="203" t="s">
        <v>4715</v>
      </c>
      <c r="Q24" s="203" t="s">
        <v>2557</v>
      </c>
      <c r="R24" s="203" t="s">
        <v>4716</v>
      </c>
      <c r="S24" s="203" t="s">
        <v>4717</v>
      </c>
      <c r="T24" s="203" t="s">
        <v>2694</v>
      </c>
      <c r="U24" s="203" t="s">
        <v>2480</v>
      </c>
      <c r="V24" s="203" t="s">
        <v>2557</v>
      </c>
      <c r="W24" s="203" t="s">
        <v>4716</v>
      </c>
      <c r="X24" s="203">
        <v>1</v>
      </c>
      <c r="Y24" s="203">
        <v>9</v>
      </c>
      <c r="Z24" s="203">
        <v>0</v>
      </c>
      <c r="AA24" s="203">
        <v>0</v>
      </c>
      <c r="AB24" s="10">
        <v>14716</v>
      </c>
      <c r="AC24" s="203">
        <v>11.5</v>
      </c>
      <c r="AD24" s="203">
        <v>2</v>
      </c>
      <c r="AE24" s="203">
        <v>13.5</v>
      </c>
      <c r="AF24" s="203">
        <v>37.380000000000003</v>
      </c>
      <c r="AG24" s="203">
        <v>50.88</v>
      </c>
      <c r="AH24" s="286">
        <v>0.226022</v>
      </c>
      <c r="AI24" s="246">
        <v>94269</v>
      </c>
      <c r="AJ24" s="246" t="s">
        <v>2779</v>
      </c>
      <c r="AK24" s="274" t="s">
        <v>3414</v>
      </c>
      <c r="AL24" s="276">
        <v>35670</v>
      </c>
      <c r="AM24" s="276">
        <v>10.199999999999999</v>
      </c>
      <c r="AN24" s="276">
        <v>12.8</v>
      </c>
      <c r="AO24" s="276">
        <v>16.07</v>
      </c>
      <c r="AP24" s="246">
        <v>0</v>
      </c>
      <c r="AQ24" s="246">
        <v>3692195</v>
      </c>
      <c r="AR24" s="246">
        <v>3692195</v>
      </c>
      <c r="AS24" s="246">
        <v>214884</v>
      </c>
      <c r="AT24" s="246">
        <v>0</v>
      </c>
      <c r="AU24" s="246">
        <v>214884</v>
      </c>
      <c r="AV24" s="246">
        <v>0</v>
      </c>
      <c r="AW24" s="246">
        <v>0</v>
      </c>
      <c r="AX24" s="246">
        <v>0</v>
      </c>
      <c r="AY24" s="246">
        <v>33989</v>
      </c>
      <c r="AZ24" s="246">
        <v>3941068</v>
      </c>
      <c r="BA24" s="246">
        <v>1739244</v>
      </c>
      <c r="BB24" s="246">
        <v>692813</v>
      </c>
      <c r="BC24" s="246">
        <v>2432057</v>
      </c>
      <c r="BD24" s="246">
        <v>287922</v>
      </c>
      <c r="BE24" s="246">
        <v>55196</v>
      </c>
      <c r="BF24" s="246">
        <v>0</v>
      </c>
      <c r="BG24" s="246">
        <v>343118</v>
      </c>
      <c r="BH24" s="246">
        <v>687183</v>
      </c>
      <c r="BI24" s="246">
        <v>3462358</v>
      </c>
      <c r="BJ24" s="246">
        <v>478720</v>
      </c>
      <c r="BK24" s="283">
        <v>0.1214696</v>
      </c>
      <c r="BL24" s="246">
        <v>0</v>
      </c>
      <c r="BM24" s="246">
        <v>0</v>
      </c>
      <c r="BN24" s="246">
        <v>0</v>
      </c>
      <c r="BO24" s="246">
        <v>0</v>
      </c>
      <c r="BP24" s="246">
        <v>0</v>
      </c>
      <c r="BQ24" s="246">
        <v>0</v>
      </c>
      <c r="BR24" s="10">
        <v>114487</v>
      </c>
      <c r="BS24" s="10">
        <v>187382</v>
      </c>
      <c r="BT24" s="10">
        <v>301869</v>
      </c>
      <c r="BU24" s="10">
        <v>86867</v>
      </c>
      <c r="BV24" s="10">
        <v>51879</v>
      </c>
      <c r="BW24" s="10">
        <v>138746</v>
      </c>
      <c r="BX24" s="10">
        <v>17915</v>
      </c>
      <c r="BY24" s="10" t="s">
        <v>3403</v>
      </c>
      <c r="BZ24" s="10" t="s">
        <v>3403</v>
      </c>
      <c r="CA24" s="10">
        <v>458530</v>
      </c>
      <c r="CB24" s="10" t="s">
        <v>3403</v>
      </c>
      <c r="CC24" s="10">
        <v>458530</v>
      </c>
      <c r="CD24" s="10">
        <v>0</v>
      </c>
      <c r="CE24" s="258">
        <v>42461</v>
      </c>
      <c r="CF24" s="244">
        <v>10</v>
      </c>
      <c r="CG24" s="244">
        <v>67</v>
      </c>
      <c r="CH24" s="244">
        <v>77</v>
      </c>
      <c r="CI24" s="258">
        <v>13366</v>
      </c>
      <c r="CJ24" s="258">
        <v>11853</v>
      </c>
      <c r="CK24" s="258">
        <v>18782</v>
      </c>
      <c r="CL24" s="258">
        <v>793</v>
      </c>
      <c r="CM24" s="203">
        <v>173</v>
      </c>
      <c r="CN24" s="203">
        <v>85</v>
      </c>
      <c r="CO24" s="244">
        <v>401</v>
      </c>
      <c r="CP24" s="10">
        <v>261913</v>
      </c>
      <c r="CQ24" s="10">
        <v>101826</v>
      </c>
      <c r="CR24" s="10">
        <v>363739</v>
      </c>
      <c r="CS24" s="10">
        <v>40328</v>
      </c>
      <c r="CT24" s="10" t="s">
        <v>3403</v>
      </c>
      <c r="CU24" s="10">
        <v>40328</v>
      </c>
      <c r="CV24" s="10">
        <v>213829</v>
      </c>
      <c r="CW24" s="10">
        <v>53325</v>
      </c>
      <c r="CX24" s="10">
        <v>267154</v>
      </c>
      <c r="CY24" s="10">
        <v>671221</v>
      </c>
      <c r="CZ24" s="10" t="s">
        <v>3403</v>
      </c>
      <c r="DA24" s="10" t="s">
        <v>3403</v>
      </c>
      <c r="DB24" s="10">
        <v>671221</v>
      </c>
      <c r="DC24" s="10">
        <v>46613</v>
      </c>
      <c r="DD24" s="10">
        <v>1725</v>
      </c>
      <c r="DE24" s="10">
        <v>48338</v>
      </c>
      <c r="DF24" s="10">
        <v>121820</v>
      </c>
      <c r="DG24" s="10">
        <v>86084</v>
      </c>
      <c r="DH24" s="10">
        <v>874</v>
      </c>
      <c r="DI24" s="10">
        <v>88683</v>
      </c>
      <c r="DJ24" s="258" t="s">
        <v>3403</v>
      </c>
      <c r="DK24" s="258">
        <v>168433</v>
      </c>
      <c r="DL24" s="10">
        <v>617879</v>
      </c>
      <c r="DM24" s="10">
        <v>310458</v>
      </c>
      <c r="DN24" s="10" t="s">
        <v>3403</v>
      </c>
      <c r="DO24" s="10" t="s">
        <v>3403</v>
      </c>
      <c r="DP24" s="10">
        <v>928337</v>
      </c>
      <c r="DQ24" s="10" t="s">
        <v>3403</v>
      </c>
      <c r="DR24" s="10">
        <v>90063</v>
      </c>
      <c r="DS24" s="10">
        <v>28919</v>
      </c>
      <c r="DT24" s="10">
        <v>118982</v>
      </c>
      <c r="DU24" s="10">
        <v>513339</v>
      </c>
      <c r="DV24" s="244">
        <v>156</v>
      </c>
      <c r="DW24" s="244">
        <v>49</v>
      </c>
      <c r="DX24" s="244">
        <v>1038</v>
      </c>
      <c r="DY24" s="244">
        <v>130</v>
      </c>
      <c r="DZ24" s="244">
        <v>64</v>
      </c>
      <c r="EA24" s="244">
        <v>5</v>
      </c>
      <c r="EB24" s="244">
        <v>1442</v>
      </c>
      <c r="EC24" s="244">
        <v>1904</v>
      </c>
      <c r="ED24" s="244">
        <v>1041</v>
      </c>
      <c r="EE24" s="244">
        <v>2945</v>
      </c>
      <c r="EF24" s="10">
        <v>28002</v>
      </c>
      <c r="EG24" s="10">
        <v>12603</v>
      </c>
      <c r="EH24" s="10">
        <v>40605</v>
      </c>
      <c r="EI24" s="10">
        <v>833</v>
      </c>
      <c r="EJ24" s="10">
        <v>2528</v>
      </c>
      <c r="EK24" s="10">
        <v>3361</v>
      </c>
      <c r="EL24" s="10">
        <v>46911</v>
      </c>
      <c r="EM24" s="10" t="s">
        <v>5026</v>
      </c>
      <c r="EN24" s="10" t="s">
        <v>5026</v>
      </c>
      <c r="EO24" s="10" t="s">
        <v>5026</v>
      </c>
      <c r="EP24" s="10" t="s">
        <v>5026</v>
      </c>
      <c r="EQ24" s="258">
        <v>212</v>
      </c>
      <c r="ER24" s="258">
        <v>15129</v>
      </c>
      <c r="ES24" s="10">
        <v>166738</v>
      </c>
      <c r="ET24" s="10" t="s">
        <v>5026</v>
      </c>
      <c r="EU24" s="10" t="s">
        <v>5026</v>
      </c>
      <c r="EV24" s="244">
        <v>412</v>
      </c>
      <c r="EW24" s="244">
        <v>1357</v>
      </c>
      <c r="EX24" s="203" t="s">
        <v>3532</v>
      </c>
      <c r="EY24" s="244">
        <v>61</v>
      </c>
      <c r="EZ24" s="244">
        <v>69</v>
      </c>
      <c r="FA24" s="258">
        <v>125575</v>
      </c>
      <c r="FB24" s="10">
        <v>223108</v>
      </c>
      <c r="FC24" s="10">
        <v>0</v>
      </c>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203" t="s">
        <v>3525</v>
      </c>
      <c r="GD24" s="203" t="s">
        <v>3526</v>
      </c>
      <c r="GE24" s="203" t="s">
        <v>416</v>
      </c>
      <c r="GF24" s="203" t="s">
        <v>494</v>
      </c>
      <c r="GG24" s="203" t="s">
        <v>499</v>
      </c>
      <c r="GH24" s="203" t="s">
        <v>4527</v>
      </c>
      <c r="GI24" s="203" t="s">
        <v>506</v>
      </c>
      <c r="GJ24" s="203" t="s">
        <v>4527</v>
      </c>
      <c r="GK24" s="258">
        <v>207646</v>
      </c>
      <c r="GL24" s="203">
        <v>2</v>
      </c>
      <c r="GM24" s="203" t="s">
        <v>2135</v>
      </c>
      <c r="GN24" s="203" t="s">
        <v>503</v>
      </c>
      <c r="GO24" s="203">
        <v>2877</v>
      </c>
      <c r="GP24" s="203">
        <v>334</v>
      </c>
      <c r="GQ24" s="203">
        <v>11834</v>
      </c>
      <c r="GR24" s="203">
        <v>81653</v>
      </c>
      <c r="GS24" s="203">
        <v>415</v>
      </c>
      <c r="GT24" s="203">
        <v>38</v>
      </c>
      <c r="GU24" s="203">
        <v>279</v>
      </c>
      <c r="GV24" s="203">
        <v>13042</v>
      </c>
      <c r="GW24" s="283">
        <v>0.86558000000000002</v>
      </c>
      <c r="GX24" s="283">
        <v>6.2780000000000002E-2</v>
      </c>
      <c r="GY24" s="245">
        <v>32.5319</v>
      </c>
      <c r="GZ24" s="245">
        <v>34.76455</v>
      </c>
      <c r="HA24" s="245">
        <v>14.36585</v>
      </c>
      <c r="HB24" s="284">
        <v>3.7296299999999998</v>
      </c>
      <c r="HC24" s="284">
        <v>2.6198000000000001</v>
      </c>
      <c r="HD24" s="284">
        <v>0.36960999999999999</v>
      </c>
      <c r="HE24" s="284">
        <v>29.09985</v>
      </c>
      <c r="HF24" s="284">
        <v>20.440550000000002</v>
      </c>
      <c r="HG24" s="284">
        <v>2.8837799999999998</v>
      </c>
      <c r="HH24" s="284">
        <v>6.7447800000000004</v>
      </c>
      <c r="HI24" s="284">
        <v>4.7377200000000004</v>
      </c>
      <c r="HJ24" s="284">
        <v>0.66839999999999999</v>
      </c>
      <c r="HK24" s="284">
        <v>20.765260000000001</v>
      </c>
      <c r="HL24" s="284">
        <v>14.5861</v>
      </c>
      <c r="HM24" s="284">
        <v>2.05783</v>
      </c>
      <c r="HN24" s="284">
        <v>73.806950000000001</v>
      </c>
      <c r="HO24" s="284">
        <v>51.844070000000002</v>
      </c>
      <c r="HP24" s="284">
        <v>7.3142300000000002</v>
      </c>
      <c r="HQ24" s="284">
        <v>11.26036</v>
      </c>
      <c r="HR24" s="284">
        <v>7.9095899999999997</v>
      </c>
      <c r="HS24" s="284">
        <v>1.1158999999999999</v>
      </c>
      <c r="HT24" s="284">
        <v>4.4707699999999999</v>
      </c>
      <c r="HU24" s="284">
        <v>2.4721799999999998</v>
      </c>
      <c r="HV24" s="284">
        <v>3.46271</v>
      </c>
      <c r="HW24" s="284">
        <v>11.40509</v>
      </c>
      <c r="HX24" s="284">
        <v>0.80298999999999998</v>
      </c>
      <c r="HY24" s="284">
        <v>1.4807999999999999</v>
      </c>
      <c r="HZ24" s="284">
        <v>0.57299999999999995</v>
      </c>
      <c r="IA24" s="284">
        <v>0.22592000000000001</v>
      </c>
      <c r="IB24" s="284">
        <v>1.98E-3</v>
      </c>
      <c r="IC24" s="284">
        <v>6.5399999999999998E-3</v>
      </c>
      <c r="ID24" s="284">
        <v>0.60475999999999996</v>
      </c>
      <c r="IE24" s="284">
        <v>1.418E-2</v>
      </c>
      <c r="IF24" s="284">
        <v>0.19555</v>
      </c>
      <c r="IG24" s="284">
        <v>3277</v>
      </c>
      <c r="IH24" s="284">
        <v>14498</v>
      </c>
      <c r="II24" s="284">
        <v>12350</v>
      </c>
      <c r="IJ24" s="284">
        <v>10089</v>
      </c>
      <c r="IK24" s="284">
        <v>44638</v>
      </c>
      <c r="IL24" s="284">
        <v>38025</v>
      </c>
      <c r="IM24" s="284">
        <v>68765</v>
      </c>
      <c r="IN24" s="284">
        <v>80724</v>
      </c>
      <c r="IO24" s="284">
        <v>1.6963999999999999</v>
      </c>
      <c r="IP24" s="284">
        <v>18245</v>
      </c>
      <c r="IQ24" s="284">
        <v>8.7719299999999993</v>
      </c>
      <c r="IR24" s="284">
        <v>1.0348599999999999</v>
      </c>
      <c r="IS24" s="284">
        <v>17.781199999999998</v>
      </c>
      <c r="IT24" s="284">
        <v>0</v>
      </c>
      <c r="IU24" s="284">
        <v>0.16369</v>
      </c>
      <c r="IV24" s="284">
        <v>18.97974</v>
      </c>
      <c r="IW24" s="284">
        <v>11.71252</v>
      </c>
      <c r="IX24" s="284">
        <v>2.6354500000000001</v>
      </c>
      <c r="IY24" s="284">
        <v>0</v>
      </c>
      <c r="IZ24" s="284">
        <v>1.9300000000000001E-3</v>
      </c>
      <c r="JA24" s="284">
        <v>0.20449000000000001</v>
      </c>
      <c r="JB24" s="284">
        <v>3.6999999999999999E-4</v>
      </c>
      <c r="JC24" s="284">
        <v>9.665E-2</v>
      </c>
      <c r="JD24" s="284">
        <v>0.42763000000000001</v>
      </c>
      <c r="JE24" s="284">
        <v>3.37026</v>
      </c>
      <c r="JF24" s="284">
        <v>2.2082299999999999</v>
      </c>
      <c r="JG24" s="284">
        <v>0.18002000000000001</v>
      </c>
      <c r="JH24" s="284">
        <v>356</v>
      </c>
      <c r="JI24" s="284">
        <v>0.64715999999999996</v>
      </c>
      <c r="JJ24" s="284">
        <v>3.3094000000000001</v>
      </c>
      <c r="JK24" s="284">
        <v>211</v>
      </c>
      <c r="JL24" s="284">
        <v>164</v>
      </c>
      <c r="JM24" s="284">
        <v>16.674330000000001</v>
      </c>
      <c r="JN24" s="284">
        <v>1.65242</v>
      </c>
      <c r="JO24" s="284">
        <v>1.3866000000000001</v>
      </c>
      <c r="JP24" s="284">
        <v>0.24503</v>
      </c>
      <c r="JQ24" s="284">
        <v>5.5379999999999999E-2</v>
      </c>
      <c r="JR24" s="284">
        <v>0.31417</v>
      </c>
      <c r="JS24" s="284">
        <v>7</v>
      </c>
      <c r="JT24" s="284">
        <v>26</v>
      </c>
      <c r="JU24" s="284">
        <v>1.80843</v>
      </c>
      <c r="JV24" s="284">
        <v>17852</v>
      </c>
      <c r="JW24" s="284">
        <v>34.883049999999997</v>
      </c>
      <c r="JX24" s="284">
        <v>9871</v>
      </c>
      <c r="JY24" s="284">
        <v>11.33039</v>
      </c>
      <c r="JZ24" s="284">
        <v>63.083509999999997</v>
      </c>
      <c r="KA24" s="284">
        <v>0.32480999999999999</v>
      </c>
      <c r="KB24" s="284">
        <v>3206</v>
      </c>
      <c r="KC24" s="284">
        <v>0.58948</v>
      </c>
      <c r="KD24" s="284">
        <v>0.66839999999999999</v>
      </c>
      <c r="KE24" s="284">
        <v>1.0660400000000001</v>
      </c>
      <c r="KF24" s="284">
        <v>7.0870600000000001</v>
      </c>
      <c r="KG24" s="284">
        <v>7.8023300000000004</v>
      </c>
      <c r="KH24" s="284">
        <v>6.7447800000000004</v>
      </c>
      <c r="KI24" s="284">
        <v>28.3</v>
      </c>
      <c r="KJ24" s="284">
        <v>47799</v>
      </c>
      <c r="KK24" s="284">
        <v>34183</v>
      </c>
      <c r="KL24" s="284">
        <v>5.4809999999999998E-2</v>
      </c>
      <c r="KM24" s="284">
        <v>0.30514999999999998</v>
      </c>
      <c r="KN24" s="284">
        <v>9.912E-2</v>
      </c>
      <c r="KO24" s="284">
        <v>1.239E-2</v>
      </c>
      <c r="KP24" s="284">
        <v>6.8970000000000004E-2</v>
      </c>
      <c r="KQ24" s="284">
        <v>2.24E-2</v>
      </c>
      <c r="KR24" s="284">
        <v>0.8518519</v>
      </c>
      <c r="KS24" s="284">
        <v>0.26533020000000002</v>
      </c>
      <c r="KT24" s="284">
        <v>0.73466980000000004</v>
      </c>
      <c r="KU24" s="284">
        <v>0.28486709999999998</v>
      </c>
      <c r="KV24" s="284">
        <v>0.71513289999999996</v>
      </c>
      <c r="KW24" s="284">
        <v>9.9099499999999993E-2</v>
      </c>
      <c r="KX24" s="284">
        <v>1.59417E-2</v>
      </c>
      <c r="KY24" s="284">
        <v>0.20009859999999999</v>
      </c>
      <c r="KZ24" s="284">
        <v>0</v>
      </c>
      <c r="LA24" s="284">
        <v>0.1984725</v>
      </c>
      <c r="LB24" s="284">
        <v>8.3157800000000004E-2</v>
      </c>
      <c r="LC24" s="284">
        <v>0.50232929999999998</v>
      </c>
      <c r="LD24" s="284">
        <v>0.70242789999999999</v>
      </c>
      <c r="LE24" s="284">
        <v>0</v>
      </c>
      <c r="LF24" s="284">
        <v>0.9368514</v>
      </c>
      <c r="LG24" s="284">
        <v>8.6242999999999997E-3</v>
      </c>
      <c r="LH24" s="284">
        <v>5.4524299999999998E-2</v>
      </c>
      <c r="LI24" s="284">
        <v>13616</v>
      </c>
      <c r="LJ24" s="284">
        <v>4.3144299999999998</v>
      </c>
      <c r="LK24" s="284">
        <v>15381</v>
      </c>
      <c r="LL24" s="284">
        <v>18056</v>
      </c>
      <c r="LM24" s="284">
        <v>4081</v>
      </c>
      <c r="LN24" s="284">
        <v>0.83913409999999999</v>
      </c>
      <c r="LO24" s="284">
        <v>0.16086590000000001</v>
      </c>
      <c r="LP24" s="284">
        <v>0</v>
      </c>
      <c r="LQ24" s="284">
        <v>0.53376000000000001</v>
      </c>
      <c r="LR24" s="284">
        <v>1.33995</v>
      </c>
      <c r="LS24" s="284">
        <v>0.38170999999999999</v>
      </c>
      <c r="LT24" s="284">
        <v>16</v>
      </c>
      <c r="LU24" s="284">
        <v>3.2242700000000002</v>
      </c>
      <c r="LV24" s="284">
        <v>0</v>
      </c>
      <c r="LW24" s="284">
        <v>2.7055899999999999</v>
      </c>
      <c r="LX24" s="284">
        <v>0.26812000000000002</v>
      </c>
      <c r="LY24" s="284">
        <v>0.23555000000000001</v>
      </c>
      <c r="LZ24" s="285">
        <v>3.5770400000000001E-2</v>
      </c>
      <c r="MA24" s="285">
        <v>7.3280000000000003E-4</v>
      </c>
      <c r="MB24" s="285">
        <v>0.10101599999999999</v>
      </c>
      <c r="MC24" s="285">
        <v>0</v>
      </c>
      <c r="MD24" s="285">
        <v>7.7591199999999999E-2</v>
      </c>
      <c r="ME24" s="285">
        <v>1.407E-4</v>
      </c>
      <c r="MF24" s="285">
        <v>0.83789559999999996</v>
      </c>
      <c r="MG24" s="285">
        <v>4.6084E-2</v>
      </c>
      <c r="MH24" s="285">
        <v>0.33121810000000002</v>
      </c>
      <c r="MI24" s="285"/>
    </row>
    <row r="25" spans="1:347" x14ac:dyDescent="0.2">
      <c r="A25" s="6" t="s">
        <v>2001</v>
      </c>
      <c r="B25" s="6" t="s">
        <v>2828</v>
      </c>
      <c r="C25" s="203" t="s">
        <v>2001</v>
      </c>
      <c r="D25" s="203" t="s">
        <v>2002</v>
      </c>
      <c r="E25" s="203" t="s">
        <v>2003</v>
      </c>
      <c r="F25" s="203" t="s">
        <v>2164</v>
      </c>
      <c r="G25" s="203" t="s">
        <v>2232</v>
      </c>
      <c r="H25" s="203" t="s">
        <v>2349</v>
      </c>
      <c r="I25" s="203" t="s">
        <v>3536</v>
      </c>
      <c r="J25" s="203" t="s">
        <v>2307</v>
      </c>
      <c r="K25" s="203" t="s">
        <v>2319</v>
      </c>
      <c r="L25" s="203" t="s">
        <v>2349</v>
      </c>
      <c r="M25" s="203" t="s">
        <v>3536</v>
      </c>
      <c r="N25" s="203" t="s">
        <v>2307</v>
      </c>
      <c r="O25" s="203" t="s">
        <v>2409</v>
      </c>
      <c r="P25" s="203" t="s">
        <v>2482</v>
      </c>
      <c r="Q25" s="203" t="s">
        <v>2559</v>
      </c>
      <c r="R25" s="203" t="s">
        <v>2632</v>
      </c>
      <c r="S25" s="203" t="s">
        <v>4728</v>
      </c>
      <c r="T25" s="203" t="s">
        <v>2701</v>
      </c>
      <c r="U25" s="203" t="s">
        <v>2482</v>
      </c>
      <c r="V25" s="203" t="s">
        <v>2559</v>
      </c>
      <c r="W25" s="203" t="s">
        <v>4729</v>
      </c>
      <c r="X25" s="203">
        <v>1</v>
      </c>
      <c r="Y25" s="203">
        <v>3</v>
      </c>
      <c r="Z25" s="203">
        <v>0</v>
      </c>
      <c r="AA25" s="203">
        <v>0</v>
      </c>
      <c r="AB25" s="10">
        <v>7644</v>
      </c>
      <c r="AC25" s="203">
        <v>4</v>
      </c>
      <c r="AD25" s="203">
        <v>0</v>
      </c>
      <c r="AE25" s="203">
        <v>4</v>
      </c>
      <c r="AF25" s="203">
        <v>14.5</v>
      </c>
      <c r="AG25" s="203">
        <v>18.5</v>
      </c>
      <c r="AH25" s="286">
        <v>0.2162162</v>
      </c>
      <c r="AI25" s="246">
        <v>68305</v>
      </c>
      <c r="AJ25" s="246" t="s">
        <v>3537</v>
      </c>
      <c r="AK25" s="274" t="s">
        <v>3417</v>
      </c>
      <c r="AL25" s="276">
        <v>31470</v>
      </c>
      <c r="AM25" s="276">
        <v>8</v>
      </c>
      <c r="AN25" s="276">
        <v>8</v>
      </c>
      <c r="AO25" s="276">
        <v>8</v>
      </c>
      <c r="AP25" s="246">
        <v>0</v>
      </c>
      <c r="AQ25" s="246">
        <v>898562</v>
      </c>
      <c r="AR25" s="246">
        <v>898562</v>
      </c>
      <c r="AS25" s="246">
        <v>112656</v>
      </c>
      <c r="AT25" s="246">
        <v>0</v>
      </c>
      <c r="AU25" s="246">
        <v>112656</v>
      </c>
      <c r="AV25" s="246">
        <v>0</v>
      </c>
      <c r="AW25" s="246">
        <v>0</v>
      </c>
      <c r="AX25" s="246">
        <v>0</v>
      </c>
      <c r="AY25" s="246">
        <v>44345</v>
      </c>
      <c r="AZ25" s="246">
        <v>1055563</v>
      </c>
      <c r="BA25" s="246">
        <v>477588</v>
      </c>
      <c r="BB25" s="246">
        <v>116796</v>
      </c>
      <c r="BC25" s="246">
        <v>594384</v>
      </c>
      <c r="BD25" s="246">
        <v>94600</v>
      </c>
      <c r="BE25" s="246">
        <v>21053</v>
      </c>
      <c r="BF25" s="246">
        <v>18230</v>
      </c>
      <c r="BG25" s="246">
        <v>133883</v>
      </c>
      <c r="BH25" s="246">
        <v>153383</v>
      </c>
      <c r="BI25" s="246">
        <v>881650</v>
      </c>
      <c r="BJ25" s="246">
        <v>61225</v>
      </c>
      <c r="BK25" s="283">
        <v>5.8002199999999997E-2</v>
      </c>
      <c r="BL25" s="246">
        <v>0</v>
      </c>
      <c r="BM25" s="246">
        <v>0</v>
      </c>
      <c r="BN25" s="246">
        <v>0</v>
      </c>
      <c r="BO25" s="246">
        <v>0</v>
      </c>
      <c r="BP25" s="246">
        <v>0</v>
      </c>
      <c r="BQ25" s="246">
        <v>6795616</v>
      </c>
      <c r="BR25" s="10">
        <v>46168</v>
      </c>
      <c r="BS25" s="10">
        <v>31938</v>
      </c>
      <c r="BT25" s="10">
        <v>78106</v>
      </c>
      <c r="BU25" s="10">
        <v>25088</v>
      </c>
      <c r="BV25" s="10">
        <v>11290</v>
      </c>
      <c r="BW25" s="10">
        <v>36378</v>
      </c>
      <c r="BX25" s="10">
        <v>5876</v>
      </c>
      <c r="BY25" s="10">
        <v>1246</v>
      </c>
      <c r="BZ25" s="10">
        <v>7122</v>
      </c>
      <c r="CA25" s="10">
        <v>121606</v>
      </c>
      <c r="CB25" s="10" t="s">
        <v>3403</v>
      </c>
      <c r="CC25" s="10">
        <v>121606</v>
      </c>
      <c r="CD25" s="10">
        <v>968</v>
      </c>
      <c r="CE25" s="258">
        <v>36946</v>
      </c>
      <c r="CF25" s="244">
        <v>5</v>
      </c>
      <c r="CG25" s="244">
        <v>67</v>
      </c>
      <c r="CH25" s="244">
        <v>72</v>
      </c>
      <c r="CI25" s="258">
        <v>4259</v>
      </c>
      <c r="CJ25" s="258">
        <v>6315</v>
      </c>
      <c r="CK25" s="258">
        <v>6771</v>
      </c>
      <c r="CL25" s="258">
        <v>563</v>
      </c>
      <c r="CM25" s="203">
        <v>0</v>
      </c>
      <c r="CN25" s="203">
        <v>1</v>
      </c>
      <c r="CO25" s="244">
        <v>217</v>
      </c>
      <c r="CP25" s="10">
        <v>64764</v>
      </c>
      <c r="CQ25" s="10">
        <v>15501</v>
      </c>
      <c r="CR25" s="10">
        <v>80265</v>
      </c>
      <c r="CS25" s="10">
        <v>3830</v>
      </c>
      <c r="CT25" s="10">
        <v>200</v>
      </c>
      <c r="CU25" s="10">
        <v>4030</v>
      </c>
      <c r="CV25" s="10">
        <v>44205</v>
      </c>
      <c r="CW25" s="10">
        <v>7594</v>
      </c>
      <c r="CX25" s="10">
        <v>51799</v>
      </c>
      <c r="CY25" s="10">
        <v>136094</v>
      </c>
      <c r="CZ25" s="10">
        <v>1525</v>
      </c>
      <c r="DA25" s="10" t="s">
        <v>3403</v>
      </c>
      <c r="DB25" s="10">
        <v>137619</v>
      </c>
      <c r="DC25" s="10">
        <v>4456</v>
      </c>
      <c r="DD25" s="10">
        <v>904</v>
      </c>
      <c r="DE25" s="10">
        <v>5360</v>
      </c>
      <c r="DF25" s="10">
        <v>22299</v>
      </c>
      <c r="DG25" s="10">
        <v>7584</v>
      </c>
      <c r="DH25" s="10" t="s">
        <v>3403</v>
      </c>
      <c r="DI25" s="10">
        <v>8488</v>
      </c>
      <c r="DJ25" s="258" t="s">
        <v>3403</v>
      </c>
      <c r="DK25" s="258">
        <v>26755</v>
      </c>
      <c r="DL25" s="10">
        <v>86610</v>
      </c>
      <c r="DM25" s="10" t="s">
        <v>3403</v>
      </c>
      <c r="DN25" s="10" t="s">
        <v>3403</v>
      </c>
      <c r="DO25" s="10" t="s">
        <v>3403</v>
      </c>
      <c r="DP25" s="10">
        <v>86610</v>
      </c>
      <c r="DQ25" s="10" t="s">
        <v>3403</v>
      </c>
      <c r="DR25" s="10">
        <v>35877</v>
      </c>
      <c r="DS25" s="10">
        <v>14440</v>
      </c>
      <c r="DT25" s="10">
        <v>50317</v>
      </c>
      <c r="DU25" s="10">
        <v>203587</v>
      </c>
      <c r="DV25" s="244">
        <v>69</v>
      </c>
      <c r="DW25" s="244" t="s">
        <v>3403</v>
      </c>
      <c r="DX25" s="244">
        <v>246</v>
      </c>
      <c r="DY25" s="244" t="s">
        <v>3403</v>
      </c>
      <c r="DZ25" s="244">
        <v>54</v>
      </c>
      <c r="EA25" s="244" t="s">
        <v>3403</v>
      </c>
      <c r="EB25" s="244">
        <v>369</v>
      </c>
      <c r="EC25" s="244">
        <v>602</v>
      </c>
      <c r="ED25" s="244">
        <v>0</v>
      </c>
      <c r="EE25" s="244">
        <v>602</v>
      </c>
      <c r="EF25" s="10">
        <v>5214</v>
      </c>
      <c r="EG25" s="10">
        <v>107</v>
      </c>
      <c r="EH25" s="10">
        <v>5321</v>
      </c>
      <c r="EI25" s="10">
        <v>673</v>
      </c>
      <c r="EJ25" s="10">
        <v>0</v>
      </c>
      <c r="EK25" s="10">
        <v>673</v>
      </c>
      <c r="EL25" s="10">
        <v>6596</v>
      </c>
      <c r="EM25" s="10" t="s">
        <v>5026</v>
      </c>
      <c r="EN25" s="10" t="s">
        <v>5026</v>
      </c>
      <c r="EO25" s="10" t="s">
        <v>5026</v>
      </c>
      <c r="EP25" s="10" t="s">
        <v>5026</v>
      </c>
      <c r="EQ25" s="258">
        <v>345</v>
      </c>
      <c r="ER25" s="258">
        <v>13111</v>
      </c>
      <c r="ES25" s="10">
        <v>12690</v>
      </c>
      <c r="ET25" s="10" t="s">
        <v>5026</v>
      </c>
      <c r="EU25" s="10" t="s">
        <v>5026</v>
      </c>
      <c r="EV25" s="244">
        <v>21</v>
      </c>
      <c r="EW25" s="244">
        <v>91</v>
      </c>
      <c r="EX25" s="203" t="s">
        <v>1485</v>
      </c>
      <c r="EY25" s="244">
        <v>22</v>
      </c>
      <c r="EZ25" s="244">
        <v>46</v>
      </c>
      <c r="FA25" s="258">
        <v>61369</v>
      </c>
      <c r="FB25" s="10" t="s">
        <v>3403</v>
      </c>
      <c r="FC25" s="10" t="s">
        <v>3403</v>
      </c>
      <c r="FD25" s="203" t="s">
        <v>1530</v>
      </c>
      <c r="FE25" s="203" t="s">
        <v>1530</v>
      </c>
      <c r="FF25" s="203" t="s">
        <v>1530</v>
      </c>
      <c r="FG25" s="203" t="s">
        <v>1530</v>
      </c>
      <c r="FH25" s="203" t="s">
        <v>1530</v>
      </c>
      <c r="FI25" s="203" t="s">
        <v>1530</v>
      </c>
      <c r="FJ25" s="203" t="s">
        <v>1530</v>
      </c>
      <c r="FK25" s="203" t="s">
        <v>1530</v>
      </c>
      <c r="FL25" s="203" t="s">
        <v>1530</v>
      </c>
      <c r="FM25" s="203" t="s">
        <v>1530</v>
      </c>
      <c r="FN25" s="203" t="s">
        <v>1530</v>
      </c>
      <c r="FO25" s="203" t="s">
        <v>1530</v>
      </c>
      <c r="FP25" s="203" t="s">
        <v>1530</v>
      </c>
      <c r="FQ25" s="203" t="s">
        <v>1530</v>
      </c>
      <c r="FR25" s="203" t="s">
        <v>1530</v>
      </c>
      <c r="FS25" s="203" t="s">
        <v>1530</v>
      </c>
      <c r="FT25" s="203" t="s">
        <v>1530</v>
      </c>
      <c r="FU25" s="203" t="s">
        <v>1530</v>
      </c>
      <c r="FV25" s="203" t="s">
        <v>1530</v>
      </c>
      <c r="FW25" s="203" t="s">
        <v>1530</v>
      </c>
      <c r="FX25" s="203" t="s">
        <v>1530</v>
      </c>
      <c r="FY25" s="203" t="s">
        <v>1530</v>
      </c>
      <c r="FZ25" s="203" t="s">
        <v>1530</v>
      </c>
      <c r="GA25" s="203" t="s">
        <v>1530</v>
      </c>
      <c r="GB25" s="203" t="s">
        <v>1530</v>
      </c>
      <c r="GC25" s="203" t="s">
        <v>2001</v>
      </c>
      <c r="GD25" s="203" t="s">
        <v>447</v>
      </c>
      <c r="GE25" s="203" t="s">
        <v>416</v>
      </c>
      <c r="GF25" s="203" t="s">
        <v>493</v>
      </c>
      <c r="GG25" s="203" t="s">
        <v>499</v>
      </c>
      <c r="GH25" s="203" t="s">
        <v>4527</v>
      </c>
      <c r="GI25" s="203" t="s">
        <v>505</v>
      </c>
      <c r="GJ25" s="203" t="s">
        <v>2303</v>
      </c>
      <c r="GK25" s="258">
        <v>58036</v>
      </c>
      <c r="GL25" s="203">
        <v>2</v>
      </c>
      <c r="GM25" s="203" t="s">
        <v>2135</v>
      </c>
      <c r="GN25" s="203" t="s">
        <v>503</v>
      </c>
      <c r="GO25" s="203">
        <v>492</v>
      </c>
      <c r="GP25" s="203">
        <v>47</v>
      </c>
      <c r="GQ25" s="203">
        <v>2661</v>
      </c>
      <c r="GR25" s="203">
        <v>10075</v>
      </c>
      <c r="GS25" s="203">
        <v>149</v>
      </c>
      <c r="GT25" s="203">
        <v>13</v>
      </c>
      <c r="GU25" s="203">
        <v>140</v>
      </c>
      <c r="GV25" s="203">
        <v>2152</v>
      </c>
      <c r="GW25" s="283">
        <v>0.80669999999999997</v>
      </c>
      <c r="GX25" s="283">
        <v>9.1270000000000004E-2</v>
      </c>
      <c r="GY25" s="245">
        <v>17.875340000000001</v>
      </c>
      <c r="GZ25" s="245">
        <v>21.63008</v>
      </c>
      <c r="HA25" s="245">
        <v>8.7246400000000008</v>
      </c>
      <c r="HB25" s="284">
        <v>10.179539999999999</v>
      </c>
      <c r="HC25" s="284">
        <v>6.8627599999999997</v>
      </c>
      <c r="HD25" s="284">
        <v>1.5458099999999999</v>
      </c>
      <c r="HE25" s="284">
        <v>17.521909999999998</v>
      </c>
      <c r="HF25" s="284">
        <v>11.81279</v>
      </c>
      <c r="HG25" s="284">
        <v>2.66079</v>
      </c>
      <c r="HH25" s="284">
        <v>4.3305800000000003</v>
      </c>
      <c r="HI25" s="284">
        <v>2.9195600000000002</v>
      </c>
      <c r="HJ25" s="284">
        <v>0.65761999999999998</v>
      </c>
      <c r="HK25" s="284">
        <v>69.475970000000004</v>
      </c>
      <c r="HL25" s="284">
        <v>46.838769999999997</v>
      </c>
      <c r="HM25" s="284">
        <v>10.550280000000001</v>
      </c>
      <c r="HN25" s="284">
        <v>133.66434000000001</v>
      </c>
      <c r="HO25" s="284">
        <v>90.112799999999993</v>
      </c>
      <c r="HP25" s="284">
        <v>20.297599999999999</v>
      </c>
      <c r="HQ25" s="284">
        <v>15.791969999999999</v>
      </c>
      <c r="HR25" s="284">
        <v>10.646509999999999</v>
      </c>
      <c r="HS25" s="284">
        <v>2.3980899999999998</v>
      </c>
      <c r="HT25" s="284">
        <v>1.4923500000000001</v>
      </c>
      <c r="HU25" s="284">
        <v>3.5079400000000001</v>
      </c>
      <c r="HV25" s="284">
        <v>0.41735</v>
      </c>
      <c r="HW25" s="284">
        <v>1.80853</v>
      </c>
      <c r="HX25" s="284">
        <v>0.21865999999999999</v>
      </c>
      <c r="HY25" s="284">
        <v>0.96196999999999999</v>
      </c>
      <c r="HZ25" s="284">
        <v>0.86699999999999999</v>
      </c>
      <c r="IA25" s="284">
        <v>0.11365</v>
      </c>
      <c r="IB25" s="284">
        <v>3.6000000000000002E-4</v>
      </c>
      <c r="IC25" s="284">
        <v>1.57E-3</v>
      </c>
      <c r="ID25" s="284">
        <v>1.0574300000000001</v>
      </c>
      <c r="IE25" s="284">
        <v>1.0370000000000001E-2</v>
      </c>
      <c r="IF25" s="284">
        <v>9.1679999999999998E-2</v>
      </c>
      <c r="IG25" s="284">
        <v>685</v>
      </c>
      <c r="IH25" s="284">
        <v>3172</v>
      </c>
      <c r="II25" s="284">
        <v>3172</v>
      </c>
      <c r="IJ25" s="284">
        <v>11004</v>
      </c>
      <c r="IK25" s="284">
        <v>50896</v>
      </c>
      <c r="IL25" s="284">
        <v>50896</v>
      </c>
      <c r="IM25" s="284">
        <v>21652</v>
      </c>
      <c r="IN25" s="284">
        <v>21652</v>
      </c>
      <c r="IO25" s="284">
        <v>0.48735000000000001</v>
      </c>
      <c r="IP25" s="284">
        <v>4681</v>
      </c>
      <c r="IQ25" s="284">
        <v>2.2507799999999998</v>
      </c>
      <c r="IR25" s="284">
        <v>1.9411400000000001</v>
      </c>
      <c r="IS25" s="284">
        <v>15.482839999999999</v>
      </c>
      <c r="IT25" s="284">
        <v>0</v>
      </c>
      <c r="IU25" s="284">
        <v>0.76409000000000005</v>
      </c>
      <c r="IV25" s="284">
        <v>18.18807</v>
      </c>
      <c r="IW25" s="284">
        <v>10.24164</v>
      </c>
      <c r="IX25" s="284">
        <v>3.0621900000000002</v>
      </c>
      <c r="IY25" s="284">
        <v>0</v>
      </c>
      <c r="IZ25" s="284">
        <v>3.7399999999999998E-3</v>
      </c>
      <c r="JA25" s="284">
        <v>0.63660000000000005</v>
      </c>
      <c r="JB25" s="284">
        <v>1.24E-3</v>
      </c>
      <c r="JC25" s="284">
        <v>7.9500000000000001E-2</v>
      </c>
      <c r="JD25" s="284">
        <v>0.36767</v>
      </c>
      <c r="JE25" s="284">
        <v>4.3126600000000002</v>
      </c>
      <c r="JF25" s="284">
        <v>2.0953499999999998</v>
      </c>
      <c r="JG25" s="284">
        <v>0.24984000000000001</v>
      </c>
      <c r="JH25" s="284">
        <v>734</v>
      </c>
      <c r="JI25" s="284">
        <v>1.43093</v>
      </c>
      <c r="JJ25" s="284">
        <v>2.64289</v>
      </c>
      <c r="JK25" s="284">
        <v>210</v>
      </c>
      <c r="JL25" s="284">
        <v>145</v>
      </c>
      <c r="JM25" s="284">
        <v>15.19143</v>
      </c>
      <c r="JN25" s="284">
        <v>2.3069000000000002</v>
      </c>
      <c r="JO25" s="284">
        <v>1.63002</v>
      </c>
      <c r="JP25" s="284">
        <v>0.31877</v>
      </c>
      <c r="JQ25" s="284">
        <v>6.8919999999999995E-2</v>
      </c>
      <c r="JR25" s="284">
        <v>0.28816999999999998</v>
      </c>
      <c r="JS25" s="284">
        <v>0</v>
      </c>
      <c r="JT25" s="284">
        <v>1</v>
      </c>
      <c r="JU25" s="284">
        <v>0.42542000000000002</v>
      </c>
      <c r="JV25" s="284">
        <v>1665</v>
      </c>
      <c r="JW25" s="284">
        <v>26.633569999999999</v>
      </c>
      <c r="JX25" s="284">
        <v>3915</v>
      </c>
      <c r="JY25" s="284">
        <v>1.6601300000000001</v>
      </c>
      <c r="JZ25" s="284">
        <v>11.33046</v>
      </c>
      <c r="KA25" s="284">
        <v>6.2330000000000003E-2</v>
      </c>
      <c r="KB25" s="284">
        <v>244</v>
      </c>
      <c r="KC25" s="284">
        <v>2.05192</v>
      </c>
      <c r="KD25" s="284">
        <v>0.65761999999999998</v>
      </c>
      <c r="KE25" s="284">
        <v>0.87292999999999998</v>
      </c>
      <c r="KF25" s="284">
        <v>13.171139999999999</v>
      </c>
      <c r="KG25" s="284">
        <v>1.72129</v>
      </c>
      <c r="KH25" s="284">
        <v>4.3305800000000003</v>
      </c>
      <c r="KI25" s="284">
        <v>36.75</v>
      </c>
      <c r="KJ25" s="284">
        <v>32128</v>
      </c>
      <c r="KK25" s="284">
        <v>25815</v>
      </c>
      <c r="KL25" s="284">
        <v>0.21360000000000001</v>
      </c>
      <c r="KM25" s="284">
        <v>1.45784</v>
      </c>
      <c r="KN25" s="284">
        <v>9.0870000000000006E-2</v>
      </c>
      <c r="KO25" s="284">
        <v>4.6179999999999999E-2</v>
      </c>
      <c r="KP25" s="284">
        <v>0.31520999999999999</v>
      </c>
      <c r="KQ25" s="284">
        <v>1.9650000000000001E-2</v>
      </c>
      <c r="KR25" s="284">
        <v>1</v>
      </c>
      <c r="KS25" s="284">
        <v>0.2162162</v>
      </c>
      <c r="KT25" s="284">
        <v>0.78378380000000003</v>
      </c>
      <c r="KU25" s="284">
        <v>0.19649920000000001</v>
      </c>
      <c r="KV25" s="284">
        <v>0.80350080000000002</v>
      </c>
      <c r="KW25" s="284">
        <v>0.15185499999999999</v>
      </c>
      <c r="KX25" s="284">
        <v>2.38791E-2</v>
      </c>
      <c r="KY25" s="284">
        <v>0.13247429999999999</v>
      </c>
      <c r="KZ25" s="284">
        <v>2.06771E-2</v>
      </c>
      <c r="LA25" s="284">
        <v>0.17397270000000001</v>
      </c>
      <c r="LB25" s="284">
        <v>0.1072988</v>
      </c>
      <c r="LC25" s="284">
        <v>0.54169800000000001</v>
      </c>
      <c r="LD25" s="284">
        <v>0.67417229999999995</v>
      </c>
      <c r="LE25" s="284">
        <v>0</v>
      </c>
      <c r="LF25" s="284">
        <v>0.85126329999999995</v>
      </c>
      <c r="LG25" s="284">
        <v>4.2010800000000001E-2</v>
      </c>
      <c r="LH25" s="284">
        <v>0.106726</v>
      </c>
      <c r="LI25" s="284">
        <v>6313</v>
      </c>
      <c r="LJ25" s="284">
        <v>4.0460900000000004</v>
      </c>
      <c r="LK25" s="284">
        <v>14509</v>
      </c>
      <c r="LL25" s="284">
        <v>14509</v>
      </c>
      <c r="LM25" s="284">
        <v>3137</v>
      </c>
      <c r="LN25" s="284">
        <v>0.70658710000000002</v>
      </c>
      <c r="LO25" s="284">
        <v>0.15724920000000001</v>
      </c>
      <c r="LP25" s="284">
        <v>0.1361637</v>
      </c>
      <c r="LQ25" s="284">
        <v>0.18135000000000001</v>
      </c>
      <c r="LR25" s="284">
        <v>0.74155000000000004</v>
      </c>
      <c r="LS25" s="284">
        <v>0.14571000000000001</v>
      </c>
      <c r="LT25" s="284">
        <v>4</v>
      </c>
      <c r="LU25" s="284">
        <v>0.91554000000000002</v>
      </c>
      <c r="LV25" s="284">
        <v>4</v>
      </c>
      <c r="LW25" s="284">
        <v>0.64690999999999999</v>
      </c>
      <c r="LX25" s="284">
        <v>9.8239999999999994E-2</v>
      </c>
      <c r="LY25" s="284">
        <v>8.2049999999999998E-2</v>
      </c>
      <c r="LZ25" s="285">
        <v>4.1267900000000003E-2</v>
      </c>
      <c r="MA25" s="285">
        <v>1.2210000000000001E-3</v>
      </c>
      <c r="MB25" s="285">
        <v>0.24659429999999999</v>
      </c>
      <c r="MC25" s="285">
        <v>0</v>
      </c>
      <c r="MD25" s="285">
        <v>0.2078923</v>
      </c>
      <c r="ME25" s="285">
        <v>4.0509999999999998E-4</v>
      </c>
      <c r="MF25" s="285">
        <v>0.68426770000000003</v>
      </c>
      <c r="MG25" s="285">
        <v>5.9499099999999999E-2</v>
      </c>
      <c r="MH25" s="285">
        <v>0.64460220000000001</v>
      </c>
      <c r="MI25" s="285"/>
    </row>
    <row r="26" spans="1:347" x14ac:dyDescent="0.2">
      <c r="A26" s="6" t="s">
        <v>2004</v>
      </c>
      <c r="B26" s="6" t="s">
        <v>2829</v>
      </c>
      <c r="C26" s="203" t="s">
        <v>2004</v>
      </c>
      <c r="D26" s="203" t="s">
        <v>2005</v>
      </c>
      <c r="E26" s="203" t="s">
        <v>2006</v>
      </c>
      <c r="F26" s="203" t="s">
        <v>2165</v>
      </c>
      <c r="G26" s="203" t="s">
        <v>2233</v>
      </c>
      <c r="H26" s="203" t="s">
        <v>2350</v>
      </c>
      <c r="I26" s="203" t="s">
        <v>3538</v>
      </c>
      <c r="J26" s="203" t="s">
        <v>3539</v>
      </c>
      <c r="K26" s="203" t="s">
        <v>2320</v>
      </c>
      <c r="L26" s="203" t="s">
        <v>2350</v>
      </c>
      <c r="M26" s="203" t="s">
        <v>3540</v>
      </c>
      <c r="N26" s="203" t="s">
        <v>3541</v>
      </c>
      <c r="O26" s="203" t="s">
        <v>2410</v>
      </c>
      <c r="P26" s="203" t="s">
        <v>2483</v>
      </c>
      <c r="Q26" s="203" t="s">
        <v>2560</v>
      </c>
      <c r="R26" s="203" t="s">
        <v>2633</v>
      </c>
      <c r="S26" s="203" t="s">
        <v>4737</v>
      </c>
      <c r="T26" s="203" t="s">
        <v>2699</v>
      </c>
      <c r="U26" s="203" t="s">
        <v>4738</v>
      </c>
      <c r="V26" s="203" t="s">
        <v>2560</v>
      </c>
      <c r="W26" s="203" t="s">
        <v>4739</v>
      </c>
      <c r="X26" s="203">
        <v>1</v>
      </c>
      <c r="Y26" s="203">
        <v>6</v>
      </c>
      <c r="Z26" s="203">
        <v>1</v>
      </c>
      <c r="AA26" s="203">
        <v>0</v>
      </c>
      <c r="AB26" s="10">
        <v>25680</v>
      </c>
      <c r="AC26" s="203">
        <v>30</v>
      </c>
      <c r="AD26" s="203">
        <v>0</v>
      </c>
      <c r="AE26" s="203">
        <v>30</v>
      </c>
      <c r="AF26" s="203">
        <v>60.5</v>
      </c>
      <c r="AG26" s="203">
        <v>90.5</v>
      </c>
      <c r="AH26" s="286">
        <v>0.3314917</v>
      </c>
      <c r="AI26" s="246">
        <v>106038</v>
      </c>
      <c r="AJ26" s="246" t="s">
        <v>3403</v>
      </c>
      <c r="AK26" s="274" t="s">
        <v>3421</v>
      </c>
      <c r="AL26" s="276">
        <v>35250</v>
      </c>
      <c r="AM26" s="276">
        <v>8.65</v>
      </c>
      <c r="AN26" s="276">
        <v>8.65</v>
      </c>
      <c r="AO26" s="276">
        <v>13.95</v>
      </c>
      <c r="AP26" s="246">
        <v>6449895</v>
      </c>
      <c r="AQ26" s="246">
        <v>1356847</v>
      </c>
      <c r="AR26" s="246">
        <v>7806742</v>
      </c>
      <c r="AS26" s="246">
        <v>310153</v>
      </c>
      <c r="AT26" s="246">
        <v>0</v>
      </c>
      <c r="AU26" s="246">
        <v>310153</v>
      </c>
      <c r="AV26" s="246">
        <v>0</v>
      </c>
      <c r="AW26" s="246">
        <v>0</v>
      </c>
      <c r="AX26" s="246">
        <v>0</v>
      </c>
      <c r="AY26" s="246">
        <v>227955</v>
      </c>
      <c r="AZ26" s="246">
        <v>8344850</v>
      </c>
      <c r="BA26" s="246">
        <v>3878122</v>
      </c>
      <c r="BB26" s="246">
        <v>1361945</v>
      </c>
      <c r="BC26" s="246">
        <v>5240067</v>
      </c>
      <c r="BD26" s="246">
        <v>604184</v>
      </c>
      <c r="BE26" s="246">
        <v>341812</v>
      </c>
      <c r="BF26" s="246">
        <v>164344</v>
      </c>
      <c r="BG26" s="246">
        <v>1110340</v>
      </c>
      <c r="BH26" s="246">
        <v>1236575</v>
      </c>
      <c r="BI26" s="246">
        <v>7586982</v>
      </c>
      <c r="BJ26" s="246">
        <v>464006</v>
      </c>
      <c r="BK26" s="283">
        <v>5.5603899999999998E-2</v>
      </c>
      <c r="BL26" s="246">
        <v>0</v>
      </c>
      <c r="BM26" s="246">
        <v>0</v>
      </c>
      <c r="BN26" s="246">
        <v>0</v>
      </c>
      <c r="BO26" s="246">
        <v>0</v>
      </c>
      <c r="BP26" s="246">
        <v>0</v>
      </c>
      <c r="BQ26" s="246">
        <v>0</v>
      </c>
      <c r="BR26" s="10">
        <v>123199</v>
      </c>
      <c r="BS26" s="10">
        <v>179379</v>
      </c>
      <c r="BT26" s="10">
        <v>302578</v>
      </c>
      <c r="BU26" s="10">
        <v>120970</v>
      </c>
      <c r="BV26" s="10">
        <v>67984</v>
      </c>
      <c r="BW26" s="10">
        <v>188954</v>
      </c>
      <c r="BX26" s="10">
        <v>21946</v>
      </c>
      <c r="BY26" s="10">
        <v>2074</v>
      </c>
      <c r="BZ26" s="10">
        <v>24020</v>
      </c>
      <c r="CA26" s="10">
        <v>515552</v>
      </c>
      <c r="CB26" s="10" t="s">
        <v>3403</v>
      </c>
      <c r="CC26" s="10">
        <v>515552</v>
      </c>
      <c r="CD26" s="10">
        <v>1167</v>
      </c>
      <c r="CE26" s="258">
        <v>54141</v>
      </c>
      <c r="CF26" s="244">
        <v>17</v>
      </c>
      <c r="CG26" s="244">
        <v>67</v>
      </c>
      <c r="CH26" s="244">
        <v>84</v>
      </c>
      <c r="CI26" s="258">
        <v>19645</v>
      </c>
      <c r="CJ26" s="258">
        <v>14222</v>
      </c>
      <c r="CK26" s="258">
        <v>37358</v>
      </c>
      <c r="CL26" s="258">
        <v>793</v>
      </c>
      <c r="CM26" s="203">
        <v>0</v>
      </c>
      <c r="CN26" s="203">
        <v>88</v>
      </c>
      <c r="CO26" s="244">
        <v>761</v>
      </c>
      <c r="CP26" s="10">
        <v>344782</v>
      </c>
      <c r="CQ26" s="10">
        <v>157623</v>
      </c>
      <c r="CR26" s="10">
        <v>502405</v>
      </c>
      <c r="CS26" s="10">
        <v>60824</v>
      </c>
      <c r="CT26" s="10">
        <v>1610</v>
      </c>
      <c r="CU26" s="10">
        <v>62434</v>
      </c>
      <c r="CV26" s="10">
        <v>528880</v>
      </c>
      <c r="CW26" s="10">
        <v>122299</v>
      </c>
      <c r="CX26" s="10">
        <v>651179</v>
      </c>
      <c r="CY26" s="10">
        <v>1216018</v>
      </c>
      <c r="CZ26" s="10">
        <v>0</v>
      </c>
      <c r="DA26" s="10" t="s">
        <v>3403</v>
      </c>
      <c r="DB26" s="10">
        <v>1216018</v>
      </c>
      <c r="DC26" s="10">
        <v>76942</v>
      </c>
      <c r="DD26" s="10">
        <v>44363</v>
      </c>
      <c r="DE26" s="10">
        <v>121305</v>
      </c>
      <c r="DF26" s="10">
        <v>279703</v>
      </c>
      <c r="DG26" s="10">
        <v>112245</v>
      </c>
      <c r="DH26" s="10">
        <v>0</v>
      </c>
      <c r="DI26" s="10">
        <v>156608</v>
      </c>
      <c r="DJ26" s="258" t="s">
        <v>3403</v>
      </c>
      <c r="DK26" s="258">
        <v>356645</v>
      </c>
      <c r="DL26" s="10">
        <v>546723</v>
      </c>
      <c r="DM26" s="10">
        <v>1177824</v>
      </c>
      <c r="DN26" s="10">
        <v>3906</v>
      </c>
      <c r="DO26" s="10">
        <v>323</v>
      </c>
      <c r="DP26" s="10">
        <v>1728776</v>
      </c>
      <c r="DQ26" s="10">
        <v>1017</v>
      </c>
      <c r="DR26" s="10">
        <v>195369</v>
      </c>
      <c r="DS26" s="10">
        <v>54560</v>
      </c>
      <c r="DT26" s="10">
        <v>249929</v>
      </c>
      <c r="DU26" s="10">
        <v>3185136</v>
      </c>
      <c r="DV26" s="244">
        <v>1366</v>
      </c>
      <c r="DW26" s="244">
        <v>82</v>
      </c>
      <c r="DX26" s="244">
        <v>1638</v>
      </c>
      <c r="DY26" s="244">
        <v>507</v>
      </c>
      <c r="DZ26" s="244">
        <v>275</v>
      </c>
      <c r="EA26" s="244">
        <v>18</v>
      </c>
      <c r="EB26" s="244">
        <v>3886</v>
      </c>
      <c r="EC26" s="244">
        <v>14561</v>
      </c>
      <c r="ED26" s="244">
        <v>2344</v>
      </c>
      <c r="EE26" s="244">
        <v>16905</v>
      </c>
      <c r="EF26" s="10">
        <v>46857</v>
      </c>
      <c r="EG26" s="10">
        <v>21263</v>
      </c>
      <c r="EH26" s="10">
        <v>68120</v>
      </c>
      <c r="EI26" s="10">
        <v>3128</v>
      </c>
      <c r="EJ26" s="10">
        <v>271</v>
      </c>
      <c r="EK26" s="10">
        <v>3399</v>
      </c>
      <c r="EL26" s="10">
        <v>88424</v>
      </c>
      <c r="EM26" s="10">
        <v>83</v>
      </c>
      <c r="EN26" s="10">
        <v>763</v>
      </c>
      <c r="EO26" s="10">
        <v>343</v>
      </c>
      <c r="EP26" s="10">
        <v>1275</v>
      </c>
      <c r="EQ26" s="258">
        <v>7480</v>
      </c>
      <c r="ER26" s="258">
        <v>40721</v>
      </c>
      <c r="ES26" s="10">
        <v>277615</v>
      </c>
      <c r="ET26" s="10">
        <v>63258</v>
      </c>
      <c r="EU26" s="10">
        <v>497</v>
      </c>
      <c r="EV26" s="244">
        <v>605</v>
      </c>
      <c r="EW26" s="244">
        <v>323</v>
      </c>
      <c r="EX26" s="203" t="s">
        <v>1486</v>
      </c>
      <c r="EY26" s="244">
        <v>113</v>
      </c>
      <c r="EZ26" s="244">
        <v>253</v>
      </c>
      <c r="FA26" s="258">
        <v>587242</v>
      </c>
      <c r="FB26" s="10">
        <v>249825</v>
      </c>
      <c r="FC26" s="10" t="s">
        <v>3403</v>
      </c>
      <c r="FD26" s="203" t="s">
        <v>1530</v>
      </c>
      <c r="FE26" s="203" t="s">
        <v>1530</v>
      </c>
      <c r="FF26" s="203" t="s">
        <v>1530</v>
      </c>
      <c r="FG26" s="203" t="s">
        <v>1530</v>
      </c>
      <c r="FH26" s="203" t="s">
        <v>1530</v>
      </c>
      <c r="FI26" s="203" t="s">
        <v>1530</v>
      </c>
      <c r="FJ26" s="203" t="s">
        <v>1530</v>
      </c>
      <c r="FK26" s="203" t="s">
        <v>1530</v>
      </c>
      <c r="FL26" s="203" t="s">
        <v>1530</v>
      </c>
      <c r="FM26" s="203" t="s">
        <v>1530</v>
      </c>
      <c r="FN26" s="203" t="s">
        <v>1530</v>
      </c>
      <c r="FO26" s="203" t="s">
        <v>1530</v>
      </c>
      <c r="FP26" s="203" t="s">
        <v>1530</v>
      </c>
      <c r="FQ26" s="203" t="s">
        <v>1530</v>
      </c>
      <c r="FR26" s="203" t="s">
        <v>1530</v>
      </c>
      <c r="FS26" s="203" t="s">
        <v>1530</v>
      </c>
      <c r="FT26" s="203" t="s">
        <v>1530</v>
      </c>
      <c r="FU26" s="203" t="s">
        <v>1530</v>
      </c>
      <c r="FV26" s="203" t="s">
        <v>1530</v>
      </c>
      <c r="FW26" s="203" t="s">
        <v>1530</v>
      </c>
      <c r="FX26" s="203" t="s">
        <v>1530</v>
      </c>
      <c r="FY26" s="203" t="s">
        <v>1530</v>
      </c>
      <c r="FZ26" s="203" t="s">
        <v>1530</v>
      </c>
      <c r="GA26" s="203" t="s">
        <v>1530</v>
      </c>
      <c r="GB26" s="203" t="s">
        <v>1530</v>
      </c>
      <c r="GC26" s="203" t="s">
        <v>2004</v>
      </c>
      <c r="GD26" s="203" t="s">
        <v>448</v>
      </c>
      <c r="GE26" s="203" t="s">
        <v>416</v>
      </c>
      <c r="GF26" s="203" t="s">
        <v>496</v>
      </c>
      <c r="GG26" s="203" t="s">
        <v>499</v>
      </c>
      <c r="GH26" s="203" t="s">
        <v>4527</v>
      </c>
      <c r="GI26" s="203" t="s">
        <v>508</v>
      </c>
      <c r="GJ26" s="203" t="s">
        <v>2303</v>
      </c>
      <c r="GK26" s="258">
        <v>400188</v>
      </c>
      <c r="GL26" s="203">
        <v>2</v>
      </c>
      <c r="GM26" s="203" t="s">
        <v>2135</v>
      </c>
      <c r="GN26" s="203" t="s">
        <v>503</v>
      </c>
      <c r="GO26" s="203">
        <v>5182</v>
      </c>
      <c r="GP26" s="203">
        <v>388</v>
      </c>
      <c r="GQ26" s="203">
        <v>18393</v>
      </c>
      <c r="GR26" s="203">
        <v>190344</v>
      </c>
      <c r="GS26" s="203">
        <v>894</v>
      </c>
      <c r="GT26" s="203">
        <v>67</v>
      </c>
      <c r="GU26" s="203">
        <v>674</v>
      </c>
      <c r="GV26" s="203">
        <v>21838</v>
      </c>
      <c r="GW26" s="283">
        <v>0.77037999999999995</v>
      </c>
      <c r="GX26" s="283">
        <v>0.19117999999999999</v>
      </c>
      <c r="GY26" s="245">
        <v>22.7545</v>
      </c>
      <c r="GZ26" s="245">
        <v>31.757580000000001</v>
      </c>
      <c r="HA26" s="245">
        <v>11.674720000000001</v>
      </c>
      <c r="HB26" s="284">
        <v>4.3886399999999997</v>
      </c>
      <c r="HC26" s="284">
        <v>3.0310800000000002</v>
      </c>
      <c r="HD26" s="284">
        <v>0.64227000000000001</v>
      </c>
      <c r="HE26" s="284">
        <v>30.356549999999999</v>
      </c>
      <c r="HF26" s="284">
        <v>20.96622</v>
      </c>
      <c r="HG26" s="284">
        <v>4.4426199999999998</v>
      </c>
      <c r="HH26" s="284">
        <v>2.3820000000000001</v>
      </c>
      <c r="HI26" s="284">
        <v>1.64516</v>
      </c>
      <c r="HJ26" s="284">
        <v>0.34860000000000002</v>
      </c>
      <c r="HK26" s="284">
        <v>27.329149999999998</v>
      </c>
      <c r="HL26" s="284">
        <v>18.875299999999999</v>
      </c>
      <c r="HM26" s="284">
        <v>3.9995699999999998</v>
      </c>
      <c r="HN26" s="284">
        <v>85.802289999999999</v>
      </c>
      <c r="HO26" s="284">
        <v>59.260689999999997</v>
      </c>
      <c r="HP26" s="284">
        <v>12.557</v>
      </c>
      <c r="HQ26" s="284">
        <v>10.631790000000001</v>
      </c>
      <c r="HR26" s="284">
        <v>7.3430099999999996</v>
      </c>
      <c r="HS26" s="284">
        <v>1.5559400000000001</v>
      </c>
      <c r="HT26" s="284">
        <v>4.3199100000000001</v>
      </c>
      <c r="HU26" s="284">
        <v>7.9591000000000003</v>
      </c>
      <c r="HV26" s="284">
        <v>2.42069</v>
      </c>
      <c r="HW26" s="284">
        <v>1.29237</v>
      </c>
      <c r="HX26" s="284">
        <v>0.69371000000000005</v>
      </c>
      <c r="HY26" s="284">
        <v>1.7831900000000001</v>
      </c>
      <c r="HZ26" s="284">
        <v>0.62453000000000003</v>
      </c>
      <c r="IA26" s="284">
        <v>0.22095999999999999</v>
      </c>
      <c r="IB26" s="284">
        <v>1.5100000000000001E-3</v>
      </c>
      <c r="IC26" s="284">
        <v>8.0999999999999996E-4</v>
      </c>
      <c r="ID26" s="284">
        <v>1.4674199999999999</v>
      </c>
      <c r="IE26" s="284">
        <v>4.224E-2</v>
      </c>
      <c r="IF26" s="284">
        <v>0.17022000000000001</v>
      </c>
      <c r="IG26" s="284">
        <v>3067</v>
      </c>
      <c r="IH26" s="284">
        <v>9253</v>
      </c>
      <c r="II26" s="284">
        <v>9253</v>
      </c>
      <c r="IJ26" s="284">
        <v>35194</v>
      </c>
      <c r="IK26" s="284">
        <v>106171</v>
      </c>
      <c r="IL26" s="284">
        <v>106171</v>
      </c>
      <c r="IM26" s="284">
        <v>57625</v>
      </c>
      <c r="IN26" s="284">
        <v>57625</v>
      </c>
      <c r="IO26" s="284">
        <v>2.64289</v>
      </c>
      <c r="IP26" s="284">
        <v>19102</v>
      </c>
      <c r="IQ26" s="284">
        <v>9.1838899999999999</v>
      </c>
      <c r="IR26" s="284">
        <v>0.77502000000000004</v>
      </c>
      <c r="IS26" s="284">
        <v>19.50769</v>
      </c>
      <c r="IT26" s="284">
        <v>0</v>
      </c>
      <c r="IU26" s="284">
        <v>0.56962000000000002</v>
      </c>
      <c r="IV26" s="284">
        <v>20.852319999999999</v>
      </c>
      <c r="IW26" s="284">
        <v>13.094010000000001</v>
      </c>
      <c r="IX26" s="284">
        <v>1.6345400000000001</v>
      </c>
      <c r="IY26" s="284">
        <v>0</v>
      </c>
      <c r="IZ26" s="284">
        <v>1.9E-3</v>
      </c>
      <c r="JA26" s="284">
        <v>0.13528999999999999</v>
      </c>
      <c r="JB26" s="284">
        <v>2.1000000000000001E-4</v>
      </c>
      <c r="JC26" s="284">
        <v>0.12003</v>
      </c>
      <c r="JD26" s="284">
        <v>0.36209999999999998</v>
      </c>
      <c r="JE26" s="284">
        <v>3.0448599999999999</v>
      </c>
      <c r="JF26" s="284">
        <v>1.28827</v>
      </c>
      <c r="JG26" s="284">
        <v>0.15118000000000001</v>
      </c>
      <c r="JH26" s="284">
        <v>216</v>
      </c>
      <c r="JI26" s="284">
        <v>0.33610000000000001</v>
      </c>
      <c r="JJ26" s="284">
        <v>3.0899899999999998</v>
      </c>
      <c r="JK26" s="284">
        <v>135</v>
      </c>
      <c r="JL26" s="284">
        <v>152</v>
      </c>
      <c r="JM26" s="284">
        <v>18.958539999999999</v>
      </c>
      <c r="JN26" s="284">
        <v>2.7745500000000001</v>
      </c>
      <c r="JO26" s="284">
        <v>1.5097499999999999</v>
      </c>
      <c r="JP26" s="284">
        <v>0.22614000000000001</v>
      </c>
      <c r="JQ26" s="284">
        <v>7.4959999999999999E-2</v>
      </c>
      <c r="JR26" s="284">
        <v>0.24207000000000001</v>
      </c>
      <c r="JS26" s="284">
        <v>11</v>
      </c>
      <c r="JT26" s="284">
        <v>6</v>
      </c>
      <c r="JU26" s="284">
        <v>0.54276000000000002</v>
      </c>
      <c r="JV26" s="284">
        <v>33245</v>
      </c>
      <c r="JW26" s="284">
        <v>124.03178</v>
      </c>
      <c r="JX26" s="284">
        <v>61252</v>
      </c>
      <c r="JY26" s="284">
        <v>10.810549999999999</v>
      </c>
      <c r="JZ26" s="284">
        <v>67.319940000000003</v>
      </c>
      <c r="KA26" s="284">
        <v>8.7160000000000001E-2</v>
      </c>
      <c r="KB26" s="284">
        <v>5338</v>
      </c>
      <c r="KC26" s="284">
        <v>0.37836999999999998</v>
      </c>
      <c r="KD26" s="284">
        <v>0.34860000000000002</v>
      </c>
      <c r="KE26" s="284">
        <v>0.20537</v>
      </c>
      <c r="KF26" s="284">
        <v>6.4169799999999997</v>
      </c>
      <c r="KG26" s="284">
        <v>6.9170699999999998</v>
      </c>
      <c r="KH26" s="284">
        <v>2.3820000000000001</v>
      </c>
      <c r="KI26" s="284">
        <v>61.73077</v>
      </c>
      <c r="KJ26" s="284">
        <v>57901</v>
      </c>
      <c r="KK26" s="284">
        <v>42852</v>
      </c>
      <c r="KL26" s="284">
        <v>5.2350000000000001E-2</v>
      </c>
      <c r="KM26" s="284">
        <v>0.32599</v>
      </c>
      <c r="KN26" s="284">
        <v>2.8410000000000001E-2</v>
      </c>
      <c r="KO26" s="284">
        <v>1.7350000000000001E-2</v>
      </c>
      <c r="KP26" s="284">
        <v>0.10806</v>
      </c>
      <c r="KQ26" s="284">
        <v>9.4199999999999996E-3</v>
      </c>
      <c r="KR26" s="284">
        <v>1</v>
      </c>
      <c r="KS26" s="284">
        <v>0.3314917</v>
      </c>
      <c r="KT26" s="284">
        <v>0.66850830000000006</v>
      </c>
      <c r="KU26" s="284">
        <v>0.25990980000000002</v>
      </c>
      <c r="KV26" s="284">
        <v>0.74009020000000003</v>
      </c>
      <c r="KW26" s="284">
        <v>0.14634800000000001</v>
      </c>
      <c r="KX26" s="284">
        <v>4.5052399999999999E-2</v>
      </c>
      <c r="KY26" s="284">
        <v>0.1795108</v>
      </c>
      <c r="KZ26" s="284">
        <v>2.1661300000000001E-2</v>
      </c>
      <c r="LA26" s="284">
        <v>0.1629864</v>
      </c>
      <c r="LB26" s="284">
        <v>7.9634300000000005E-2</v>
      </c>
      <c r="LC26" s="284">
        <v>0.51115480000000002</v>
      </c>
      <c r="LD26" s="284">
        <v>0.69066550000000004</v>
      </c>
      <c r="LE26" s="284">
        <v>0</v>
      </c>
      <c r="LF26" s="284">
        <v>0.93551620000000002</v>
      </c>
      <c r="LG26" s="284">
        <v>2.7316799999999999E-2</v>
      </c>
      <c r="LH26" s="284">
        <v>3.7166999999999999E-2</v>
      </c>
      <c r="LI26" s="284">
        <v>15049</v>
      </c>
      <c r="LJ26" s="284">
        <v>12.744160000000001</v>
      </c>
      <c r="LK26" s="284">
        <v>13339</v>
      </c>
      <c r="LL26" s="284">
        <v>13339</v>
      </c>
      <c r="LM26" s="284">
        <v>4421</v>
      </c>
      <c r="LN26" s="284">
        <v>0.54414320000000005</v>
      </c>
      <c r="LO26" s="284">
        <v>0.30784440000000002</v>
      </c>
      <c r="LP26" s="284">
        <v>0.14801230000000001</v>
      </c>
      <c r="LQ26" s="284">
        <v>0.44578000000000001</v>
      </c>
      <c r="LR26" s="284">
        <v>1.2693399999999999</v>
      </c>
      <c r="LS26" s="284">
        <v>0.32990999999999998</v>
      </c>
      <c r="LT26" s="284">
        <v>5</v>
      </c>
      <c r="LU26" s="284">
        <v>2.8613400000000002</v>
      </c>
      <c r="LV26" s="284">
        <v>10</v>
      </c>
      <c r="LW26" s="284">
        <v>1.55698</v>
      </c>
      <c r="LX26" s="284">
        <v>0.22786000000000001</v>
      </c>
      <c r="LY26" s="284">
        <v>0.20716999999999999</v>
      </c>
      <c r="LZ26" s="285">
        <v>5.8323899999999998E-2</v>
      </c>
      <c r="MA26" s="285">
        <v>1.1634E-3</v>
      </c>
      <c r="MB26" s="285">
        <v>0.1057232</v>
      </c>
      <c r="MC26" s="285">
        <v>0</v>
      </c>
      <c r="MD26" s="285">
        <v>8.2768800000000003E-2</v>
      </c>
      <c r="ME26" s="285">
        <v>1.284E-4</v>
      </c>
      <c r="MF26" s="285">
        <v>0.78815760000000001</v>
      </c>
      <c r="MG26" s="285">
        <v>5.17747E-2</v>
      </c>
      <c r="MH26" s="285">
        <v>0.41278510000000002</v>
      </c>
      <c r="MI26" s="285"/>
    </row>
    <row r="27" spans="1:347" x14ac:dyDescent="0.2">
      <c r="A27" s="6" t="s">
        <v>2010</v>
      </c>
      <c r="B27" s="6" t="s">
        <v>2830</v>
      </c>
      <c r="C27" s="203" t="s">
        <v>2010</v>
      </c>
      <c r="D27" s="203" t="s">
        <v>2011</v>
      </c>
      <c r="E27" s="203" t="s">
        <v>2012</v>
      </c>
      <c r="F27" s="203" t="s">
        <v>2167</v>
      </c>
      <c r="G27" s="203" t="s">
        <v>2235</v>
      </c>
      <c r="H27" s="203" t="s">
        <v>2167</v>
      </c>
      <c r="I27" s="203" t="s">
        <v>3545</v>
      </c>
      <c r="J27" s="203" t="s">
        <v>2308</v>
      </c>
      <c r="K27" s="203" t="s">
        <v>2321</v>
      </c>
      <c r="L27" s="203" t="s">
        <v>2167</v>
      </c>
      <c r="M27" s="203" t="s">
        <v>3545</v>
      </c>
      <c r="N27" s="203" t="s">
        <v>2308</v>
      </c>
      <c r="O27" s="203" t="s">
        <v>2412</v>
      </c>
      <c r="P27" s="203" t="s">
        <v>2485</v>
      </c>
      <c r="Q27" s="203" t="s">
        <v>2562</v>
      </c>
      <c r="R27" s="203" t="s">
        <v>2635</v>
      </c>
      <c r="S27" s="203" t="s">
        <v>2412</v>
      </c>
      <c r="T27" s="203" t="s">
        <v>2694</v>
      </c>
      <c r="U27" s="203" t="s">
        <v>2485</v>
      </c>
      <c r="V27" s="203" t="s">
        <v>2562</v>
      </c>
      <c r="W27" s="203" t="s">
        <v>2635</v>
      </c>
      <c r="X27" s="203">
        <v>1</v>
      </c>
      <c r="Y27" s="203">
        <v>4</v>
      </c>
      <c r="Z27" s="203">
        <v>0</v>
      </c>
      <c r="AA27" s="203">
        <v>1</v>
      </c>
      <c r="AB27" s="10">
        <v>12454</v>
      </c>
      <c r="AC27" s="203">
        <v>1</v>
      </c>
      <c r="AD27" s="203">
        <v>0</v>
      </c>
      <c r="AE27" s="203">
        <v>1</v>
      </c>
      <c r="AF27" s="203">
        <v>10</v>
      </c>
      <c r="AG27" s="203">
        <v>11</v>
      </c>
      <c r="AH27" s="286">
        <v>9.0909100000000007E-2</v>
      </c>
      <c r="AI27" s="246">
        <v>62583</v>
      </c>
      <c r="AJ27" s="246" t="s">
        <v>3547</v>
      </c>
      <c r="AK27" s="274" t="s">
        <v>3548</v>
      </c>
      <c r="AL27" s="276">
        <v>50668</v>
      </c>
      <c r="AM27" s="276">
        <v>13.96</v>
      </c>
      <c r="AN27" s="276">
        <v>12.95</v>
      </c>
      <c r="AO27" s="276">
        <v>11.73</v>
      </c>
      <c r="AP27" s="246">
        <v>0</v>
      </c>
      <c r="AQ27" s="246">
        <v>480930</v>
      </c>
      <c r="AR27" s="246">
        <v>480930</v>
      </c>
      <c r="AS27" s="246">
        <v>98312</v>
      </c>
      <c r="AT27" s="246">
        <v>0</v>
      </c>
      <c r="AU27" s="246">
        <v>98312</v>
      </c>
      <c r="AV27" s="246">
        <v>0</v>
      </c>
      <c r="AW27" s="246">
        <v>0</v>
      </c>
      <c r="AX27" s="246">
        <v>0</v>
      </c>
      <c r="AY27" s="246">
        <v>9724</v>
      </c>
      <c r="AZ27" s="246">
        <v>588966</v>
      </c>
      <c r="BA27" s="246">
        <v>361331</v>
      </c>
      <c r="BB27" s="246">
        <v>125028</v>
      </c>
      <c r="BC27" s="246">
        <v>486359</v>
      </c>
      <c r="BD27" s="246">
        <v>15322</v>
      </c>
      <c r="BE27" s="246">
        <v>0</v>
      </c>
      <c r="BF27" s="246">
        <v>0</v>
      </c>
      <c r="BG27" s="246">
        <v>15322</v>
      </c>
      <c r="BH27" s="246">
        <v>69898</v>
      </c>
      <c r="BI27" s="246">
        <v>571579</v>
      </c>
      <c r="BJ27" s="246">
        <v>17387</v>
      </c>
      <c r="BK27" s="283">
        <v>2.9521200000000001E-2</v>
      </c>
      <c r="BL27" s="246">
        <v>8760</v>
      </c>
      <c r="BM27" s="246">
        <v>0</v>
      </c>
      <c r="BN27" s="246">
        <v>0</v>
      </c>
      <c r="BO27" s="246">
        <v>0</v>
      </c>
      <c r="BP27" s="246">
        <v>8760</v>
      </c>
      <c r="BQ27" s="246">
        <v>5821</v>
      </c>
      <c r="BR27" s="10">
        <v>39891</v>
      </c>
      <c r="BS27" s="10">
        <v>27382</v>
      </c>
      <c r="BT27" s="10">
        <v>67273</v>
      </c>
      <c r="BU27" s="10">
        <v>14339</v>
      </c>
      <c r="BV27" s="10">
        <v>11587</v>
      </c>
      <c r="BW27" s="10">
        <v>25926</v>
      </c>
      <c r="BX27" s="10" t="s">
        <v>3403</v>
      </c>
      <c r="BY27" s="10" t="s">
        <v>3403</v>
      </c>
      <c r="BZ27" s="10" t="s">
        <v>3403</v>
      </c>
      <c r="CA27" s="10">
        <v>93199</v>
      </c>
      <c r="CB27" s="10" t="s">
        <v>3403</v>
      </c>
      <c r="CC27" s="10">
        <v>93199</v>
      </c>
      <c r="CD27" s="10">
        <v>2500</v>
      </c>
      <c r="CE27" s="258">
        <v>28215</v>
      </c>
      <c r="CF27" s="244">
        <v>0</v>
      </c>
      <c r="CG27" s="244">
        <v>67</v>
      </c>
      <c r="CH27" s="244">
        <v>67</v>
      </c>
      <c r="CI27" s="258">
        <v>799</v>
      </c>
      <c r="CJ27" s="258">
        <v>1920</v>
      </c>
      <c r="CK27" s="258">
        <v>0</v>
      </c>
      <c r="CL27" s="258">
        <v>563</v>
      </c>
      <c r="CM27" s="203">
        <v>0</v>
      </c>
      <c r="CN27" s="203">
        <v>36</v>
      </c>
      <c r="CO27" s="244">
        <v>62</v>
      </c>
      <c r="CP27" s="10">
        <v>101247</v>
      </c>
      <c r="CQ27" s="10">
        <v>6181</v>
      </c>
      <c r="CR27" s="10">
        <v>107428</v>
      </c>
      <c r="CS27" s="10" t="s">
        <v>3403</v>
      </c>
      <c r="CT27" s="10" t="s">
        <v>3403</v>
      </c>
      <c r="CU27" s="10" t="s">
        <v>3403</v>
      </c>
      <c r="CV27" s="10">
        <v>9221</v>
      </c>
      <c r="CW27" s="10">
        <v>2766</v>
      </c>
      <c r="CX27" s="10">
        <v>11987</v>
      </c>
      <c r="CY27" s="10">
        <v>119415</v>
      </c>
      <c r="CZ27" s="10">
        <v>372</v>
      </c>
      <c r="DA27" s="10" t="s">
        <v>3403</v>
      </c>
      <c r="DB27" s="10">
        <v>119787</v>
      </c>
      <c r="DC27" s="10">
        <v>573</v>
      </c>
      <c r="DD27" s="10">
        <v>0</v>
      </c>
      <c r="DE27" s="10">
        <v>573</v>
      </c>
      <c r="DF27" s="10">
        <v>0</v>
      </c>
      <c r="DG27" s="10">
        <v>17</v>
      </c>
      <c r="DH27" s="10" t="s">
        <v>3403</v>
      </c>
      <c r="DI27" s="10">
        <v>17</v>
      </c>
      <c r="DJ27" s="258" t="s">
        <v>3403</v>
      </c>
      <c r="DK27" s="258">
        <v>573</v>
      </c>
      <c r="DL27" s="10">
        <v>17577</v>
      </c>
      <c r="DM27" s="10">
        <v>99197</v>
      </c>
      <c r="DN27" s="10">
        <v>3103</v>
      </c>
      <c r="DO27" s="10">
        <v>500</v>
      </c>
      <c r="DP27" s="10">
        <v>120377</v>
      </c>
      <c r="DQ27" s="10">
        <v>1000</v>
      </c>
      <c r="DR27" s="10">
        <v>14448</v>
      </c>
      <c r="DS27" s="10">
        <v>5042</v>
      </c>
      <c r="DT27" s="10">
        <v>19490</v>
      </c>
      <c r="DU27" s="10">
        <v>71016</v>
      </c>
      <c r="DV27" s="244">
        <v>72</v>
      </c>
      <c r="DW27" s="244">
        <v>140</v>
      </c>
      <c r="DX27" s="244">
        <v>170</v>
      </c>
      <c r="DY27" s="244">
        <v>20</v>
      </c>
      <c r="DZ27" s="244">
        <v>5</v>
      </c>
      <c r="EA27" s="244" t="s">
        <v>3403</v>
      </c>
      <c r="EB27" s="244">
        <v>407</v>
      </c>
      <c r="EC27" s="244">
        <v>580</v>
      </c>
      <c r="ED27" s="244">
        <v>967</v>
      </c>
      <c r="EE27" s="244">
        <v>1547</v>
      </c>
      <c r="EF27" s="10">
        <v>3471</v>
      </c>
      <c r="EG27" s="10">
        <v>250</v>
      </c>
      <c r="EH27" s="10">
        <v>3721</v>
      </c>
      <c r="EI27" s="10" t="s">
        <v>3403</v>
      </c>
      <c r="EJ27" s="10" t="s">
        <v>3403</v>
      </c>
      <c r="EK27" s="10" t="s">
        <v>3403</v>
      </c>
      <c r="EL27" s="10">
        <v>5268</v>
      </c>
      <c r="EM27" s="10" t="s">
        <v>5026</v>
      </c>
      <c r="EN27" s="10" t="s">
        <v>5026</v>
      </c>
      <c r="EO27" s="10" t="s">
        <v>5026</v>
      </c>
      <c r="EP27" s="10" t="s">
        <v>5026</v>
      </c>
      <c r="EQ27" s="258">
        <v>160</v>
      </c>
      <c r="ER27" s="258">
        <v>1217</v>
      </c>
      <c r="ES27" s="10">
        <v>28665</v>
      </c>
      <c r="ET27" s="10" t="s">
        <v>5026</v>
      </c>
      <c r="EU27" s="10" t="s">
        <v>5026</v>
      </c>
      <c r="EV27" s="244">
        <v>1</v>
      </c>
      <c r="EW27" s="244">
        <v>28</v>
      </c>
      <c r="EX27" s="203" t="s">
        <v>3546</v>
      </c>
      <c r="EY27" s="244">
        <v>17</v>
      </c>
      <c r="EZ27" s="244">
        <v>55</v>
      </c>
      <c r="FA27" s="258">
        <v>35007</v>
      </c>
      <c r="FB27" s="10">
        <v>1301</v>
      </c>
      <c r="FC27" s="10">
        <v>1204</v>
      </c>
      <c r="FD27" s="203" t="s">
        <v>1530</v>
      </c>
      <c r="FE27" s="203" t="s">
        <v>1530</v>
      </c>
      <c r="FF27" s="203" t="s">
        <v>1530</v>
      </c>
      <c r="FG27" s="203" t="s">
        <v>1530</v>
      </c>
      <c r="FH27" s="203" t="s">
        <v>1530</v>
      </c>
      <c r="FI27" s="203" t="s">
        <v>1530</v>
      </c>
      <c r="FJ27" s="203" t="s">
        <v>1530</v>
      </c>
      <c r="FK27" s="203" t="s">
        <v>1530</v>
      </c>
      <c r="FL27" s="203" t="s">
        <v>1530</v>
      </c>
      <c r="FM27" s="203" t="s">
        <v>1530</v>
      </c>
      <c r="FN27" s="203" t="s">
        <v>1530</v>
      </c>
      <c r="FO27" s="203" t="s">
        <v>1530</v>
      </c>
      <c r="FP27" s="203" t="s">
        <v>1530</v>
      </c>
      <c r="FQ27" s="203" t="s">
        <v>1530</v>
      </c>
      <c r="FR27" s="203" t="s">
        <v>1530</v>
      </c>
      <c r="FS27" s="203" t="s">
        <v>1530</v>
      </c>
      <c r="FT27" s="203" t="s">
        <v>1530</v>
      </c>
      <c r="FU27" s="203" t="s">
        <v>1530</v>
      </c>
      <c r="FV27" s="203" t="s">
        <v>1530</v>
      </c>
      <c r="FW27" s="203" t="s">
        <v>1530</v>
      </c>
      <c r="FX27" s="203" t="s">
        <v>1530</v>
      </c>
      <c r="FY27" s="203" t="s">
        <v>1530</v>
      </c>
      <c r="FZ27" s="203" t="s">
        <v>1530</v>
      </c>
      <c r="GA27" s="203" t="s">
        <v>1530</v>
      </c>
      <c r="GB27" s="203" t="s">
        <v>1530</v>
      </c>
      <c r="GC27" s="203" t="s">
        <v>2010</v>
      </c>
      <c r="GD27" s="203" t="s">
        <v>450</v>
      </c>
      <c r="GE27" s="203" t="s">
        <v>416</v>
      </c>
      <c r="GF27" s="203" t="s">
        <v>493</v>
      </c>
      <c r="GG27" s="203" t="s">
        <v>499</v>
      </c>
      <c r="GH27" s="203" t="s">
        <v>4527</v>
      </c>
      <c r="GI27" s="203" t="s">
        <v>508</v>
      </c>
      <c r="GJ27" s="203" t="s">
        <v>2303</v>
      </c>
      <c r="GK27" s="258">
        <v>38617</v>
      </c>
      <c r="GL27" s="203">
        <v>1</v>
      </c>
      <c r="GM27" s="203" t="s">
        <v>2135</v>
      </c>
      <c r="GN27" s="203" t="s">
        <v>503</v>
      </c>
      <c r="GO27" s="203">
        <v>315</v>
      </c>
      <c r="GP27" s="203">
        <v>169</v>
      </c>
      <c r="GQ27" s="203">
        <v>134</v>
      </c>
      <c r="GR27" s="203">
        <v>1920</v>
      </c>
      <c r="GS27" s="203">
        <v>5</v>
      </c>
      <c r="GT27" s="203">
        <v>5</v>
      </c>
      <c r="GU27" s="203">
        <v>18</v>
      </c>
      <c r="GV27" s="203">
        <v>20</v>
      </c>
      <c r="GW27" s="283">
        <v>0.70633999999999997</v>
      </c>
      <c r="GX27" s="283">
        <v>0.29365999999999998</v>
      </c>
      <c r="GY27" s="245">
        <v>12.943490000000001</v>
      </c>
      <c r="GZ27" s="245">
        <v>19.584209999999999</v>
      </c>
      <c r="HA27" s="245">
        <v>7.2971700000000004</v>
      </c>
      <c r="HB27" s="284">
        <v>4.74824</v>
      </c>
      <c r="HC27" s="284">
        <v>4.0403000000000002</v>
      </c>
      <c r="HD27" s="284">
        <v>0.12728</v>
      </c>
      <c r="HE27" s="284">
        <v>29.326779999999999</v>
      </c>
      <c r="HF27" s="284">
        <v>24.954280000000001</v>
      </c>
      <c r="HG27" s="284">
        <v>0.78615000000000002</v>
      </c>
      <c r="HH27" s="284">
        <v>8.0485900000000008</v>
      </c>
      <c r="HI27" s="284">
        <v>6.8485800000000001</v>
      </c>
      <c r="HJ27" s="284">
        <v>0.21575</v>
      </c>
      <c r="HK27" s="284">
        <v>19.939959999999999</v>
      </c>
      <c r="HL27" s="284">
        <v>16.966999999999999</v>
      </c>
      <c r="HM27" s="284">
        <v>0.53452</v>
      </c>
      <c r="HN27" s="284">
        <v>108.50019</v>
      </c>
      <c r="HO27" s="284">
        <v>92.323269999999994</v>
      </c>
      <c r="HP27" s="284">
        <v>2.9085000000000001</v>
      </c>
      <c r="HQ27" s="284">
        <v>47.683239999999998</v>
      </c>
      <c r="HR27" s="284">
        <v>40.573869999999999</v>
      </c>
      <c r="HS27" s="284">
        <v>1.2782199999999999</v>
      </c>
      <c r="HT27" s="284">
        <v>3.1172</v>
      </c>
      <c r="HU27" s="284">
        <v>1.8389800000000001</v>
      </c>
      <c r="HV27" s="284">
        <v>5.1310000000000001E-2</v>
      </c>
      <c r="HW27" s="284">
        <v>1.4366300000000001</v>
      </c>
      <c r="HX27" s="284">
        <v>0.74229000000000001</v>
      </c>
      <c r="HY27" s="284">
        <v>0.31041000000000002</v>
      </c>
      <c r="HZ27" s="284">
        <v>0.50470000000000004</v>
      </c>
      <c r="IA27" s="284">
        <v>0.13642000000000001</v>
      </c>
      <c r="IB27" s="284">
        <v>3.0000000000000001E-5</v>
      </c>
      <c r="IC27" s="284">
        <v>7.2999999999999996E-4</v>
      </c>
      <c r="ID27" s="284">
        <v>0.90651999999999999</v>
      </c>
      <c r="IE27" s="284">
        <v>4.0059999999999998E-2</v>
      </c>
      <c r="IF27" s="284">
        <v>9.6360000000000001E-2</v>
      </c>
      <c r="IG27" s="284">
        <v>2605</v>
      </c>
      <c r="IH27" s="284">
        <v>28665</v>
      </c>
      <c r="II27" s="284">
        <v>28665</v>
      </c>
      <c r="IJ27" s="284">
        <v>6456</v>
      </c>
      <c r="IK27" s="284">
        <v>71016</v>
      </c>
      <c r="IL27" s="284">
        <v>71016</v>
      </c>
      <c r="IM27" s="284">
        <v>120377</v>
      </c>
      <c r="IN27" s="284">
        <v>120377</v>
      </c>
      <c r="IO27" s="284">
        <v>0.92013999999999996</v>
      </c>
      <c r="IP27" s="284">
        <v>10943</v>
      </c>
      <c r="IQ27" s="284">
        <v>5.2612300000000003</v>
      </c>
      <c r="IR27" s="284">
        <v>2.54582</v>
      </c>
      <c r="IS27" s="284">
        <v>12.45384</v>
      </c>
      <c r="IT27" s="284">
        <v>0</v>
      </c>
      <c r="IU27" s="284">
        <v>0.25180999999999998</v>
      </c>
      <c r="IV27" s="284">
        <v>15.251469999999999</v>
      </c>
      <c r="IW27" s="284">
        <v>12.594429999999999</v>
      </c>
      <c r="IX27" s="284">
        <v>3.3877600000000001</v>
      </c>
      <c r="IY27" s="284">
        <v>0</v>
      </c>
      <c r="IZ27" s="284">
        <v>1.6100000000000001E-3</v>
      </c>
      <c r="JA27" s="284">
        <v>0.73063999999999996</v>
      </c>
      <c r="JB27" s="284">
        <v>1.73E-3</v>
      </c>
      <c r="JC27" s="284">
        <v>5.1310000000000001E-2</v>
      </c>
      <c r="JD27" s="284">
        <v>0.56438999999999995</v>
      </c>
      <c r="JE27" s="284">
        <v>3.1811199999999999</v>
      </c>
      <c r="JF27" s="284">
        <v>2.4134199999999999</v>
      </c>
      <c r="JG27" s="284">
        <v>0.25895000000000001</v>
      </c>
      <c r="JH27" s="284">
        <v>1447</v>
      </c>
      <c r="JI27" s="284">
        <v>3.4376600000000002</v>
      </c>
      <c r="JJ27" s="284">
        <v>1.81003</v>
      </c>
      <c r="JK27" s="284">
        <v>139</v>
      </c>
      <c r="JL27" s="284">
        <v>28</v>
      </c>
      <c r="JM27" s="284">
        <v>14.80123</v>
      </c>
      <c r="JN27" s="284">
        <v>0.39677000000000001</v>
      </c>
      <c r="JO27" s="284">
        <v>0.39677000000000001</v>
      </c>
      <c r="JP27" s="284">
        <v>0.28484999999999999</v>
      </c>
      <c r="JQ27" s="284">
        <v>2.5899999999999999E-2</v>
      </c>
      <c r="JR27" s="284">
        <v>0.51307999999999998</v>
      </c>
      <c r="JS27" s="284">
        <v>0</v>
      </c>
      <c r="JT27" s="284">
        <v>0</v>
      </c>
      <c r="JU27" s="284">
        <v>1.6950700000000001</v>
      </c>
      <c r="JV27" s="284">
        <v>2314</v>
      </c>
      <c r="JW27" s="284">
        <v>5.7022599999999999</v>
      </c>
      <c r="JX27" s="284">
        <v>1365</v>
      </c>
      <c r="JY27" s="284">
        <v>2.3016700000000001</v>
      </c>
      <c r="JZ27" s="284">
        <v>9.6657299999999999</v>
      </c>
      <c r="KA27" s="284">
        <v>0.40364</v>
      </c>
      <c r="KB27" s="284">
        <v>551</v>
      </c>
      <c r="KC27" s="284">
        <v>1.0867899999999999</v>
      </c>
      <c r="KD27" s="284">
        <v>0.21575</v>
      </c>
      <c r="KE27" s="284">
        <v>1.84219</v>
      </c>
      <c r="KF27" s="284">
        <v>32.250050000000002</v>
      </c>
      <c r="KG27" s="284">
        <v>6.1763500000000002</v>
      </c>
      <c r="KH27" s="284">
        <v>8.0485900000000008</v>
      </c>
      <c r="KI27" s="284">
        <v>39.916670000000003</v>
      </c>
      <c r="KJ27" s="284">
        <v>44214</v>
      </c>
      <c r="KK27" s="284">
        <v>32848</v>
      </c>
      <c r="KL27" s="284">
        <v>9.1380000000000003E-2</v>
      </c>
      <c r="KM27" s="284">
        <v>0.38374000000000003</v>
      </c>
      <c r="KN27" s="284">
        <v>0.15489</v>
      </c>
      <c r="KO27" s="284">
        <v>8.3099999999999997E-3</v>
      </c>
      <c r="KP27" s="284">
        <v>3.4889999999999997E-2</v>
      </c>
      <c r="KQ27" s="284">
        <v>1.4080000000000001E-2</v>
      </c>
      <c r="KR27" s="284">
        <v>1</v>
      </c>
      <c r="KS27" s="284">
        <v>9.0909100000000007E-2</v>
      </c>
      <c r="KT27" s="284">
        <v>0.90909090000000004</v>
      </c>
      <c r="KU27" s="284">
        <v>0.2570694</v>
      </c>
      <c r="KV27" s="284">
        <v>0.7429306</v>
      </c>
      <c r="KW27" s="284">
        <v>2.6806400000000001E-2</v>
      </c>
      <c r="KX27" s="284">
        <v>0</v>
      </c>
      <c r="KY27" s="284">
        <v>0.2187414</v>
      </c>
      <c r="KZ27" s="284">
        <v>0</v>
      </c>
      <c r="LA27" s="284">
        <v>0.1222893</v>
      </c>
      <c r="LB27" s="284">
        <v>2.6806400000000001E-2</v>
      </c>
      <c r="LC27" s="284">
        <v>0.63216280000000002</v>
      </c>
      <c r="LD27" s="284">
        <v>0.8509042</v>
      </c>
      <c r="LE27" s="284">
        <v>0</v>
      </c>
      <c r="LF27" s="284">
        <v>0.81656669999999998</v>
      </c>
      <c r="LG27" s="284">
        <v>1.6510299999999999E-2</v>
      </c>
      <c r="LH27" s="284">
        <v>0.16692299999999999</v>
      </c>
      <c r="LI27" s="284">
        <v>11366</v>
      </c>
      <c r="LJ27" s="284">
        <v>3.64371</v>
      </c>
      <c r="LK27" s="284">
        <v>38617</v>
      </c>
      <c r="LL27" s="284">
        <v>38617</v>
      </c>
      <c r="LM27" s="284">
        <v>3510</v>
      </c>
      <c r="LN27" s="284">
        <v>1</v>
      </c>
      <c r="LO27" s="284">
        <v>0</v>
      </c>
      <c r="LP27" s="284">
        <v>0</v>
      </c>
      <c r="LQ27" s="284">
        <v>0.33315</v>
      </c>
      <c r="LR27" s="284">
        <v>0.96279999999999999</v>
      </c>
      <c r="LS27" s="284">
        <v>0.24751000000000001</v>
      </c>
      <c r="LT27" s="284">
        <v>0</v>
      </c>
      <c r="LU27" s="284">
        <v>7.8564800000000004</v>
      </c>
      <c r="LV27" s="284">
        <v>0</v>
      </c>
      <c r="LW27" s="284">
        <v>7.8564800000000004</v>
      </c>
      <c r="LX27" s="284">
        <v>0.21060000000000001</v>
      </c>
      <c r="LY27" s="284">
        <v>0.20438999999999999</v>
      </c>
      <c r="LZ27" s="285">
        <v>4.3035E-3</v>
      </c>
      <c r="MA27" s="285">
        <v>4.7390000000000003E-4</v>
      </c>
      <c r="MB27" s="285">
        <v>0.23464930000000001</v>
      </c>
      <c r="MC27" s="285">
        <v>0</v>
      </c>
      <c r="MD27" s="285">
        <v>0.21566979999999999</v>
      </c>
      <c r="ME27" s="285">
        <v>5.1210000000000003E-4</v>
      </c>
      <c r="MF27" s="285">
        <v>0.71239439999999998</v>
      </c>
      <c r="MG27" s="285">
        <v>2.07835E-2</v>
      </c>
      <c r="MH27" s="285">
        <v>9.9578799999999995E-2</v>
      </c>
      <c r="MI27" s="285"/>
    </row>
    <row r="28" spans="1:347" x14ac:dyDescent="0.2">
      <c r="A28" s="6" t="s">
        <v>2013</v>
      </c>
      <c r="B28" s="6" t="s">
        <v>2831</v>
      </c>
      <c r="C28" s="203" t="s">
        <v>2013</v>
      </c>
      <c r="D28" s="203" t="s">
        <v>2014</v>
      </c>
      <c r="E28" s="203" t="s">
        <v>2015</v>
      </c>
      <c r="F28" s="203" t="s">
        <v>2168</v>
      </c>
      <c r="G28" s="203" t="s">
        <v>2236</v>
      </c>
      <c r="H28" s="203" t="s">
        <v>2351</v>
      </c>
      <c r="I28" s="203" t="s">
        <v>3549</v>
      </c>
      <c r="J28" s="203" t="s">
        <v>3550</v>
      </c>
      <c r="K28" s="203" t="s">
        <v>2322</v>
      </c>
      <c r="L28" s="203" t="s">
        <v>2351</v>
      </c>
      <c r="M28" s="203" t="s">
        <v>3549</v>
      </c>
      <c r="N28" s="203" t="s">
        <v>3550</v>
      </c>
      <c r="O28" s="203" t="s">
        <v>527</v>
      </c>
      <c r="P28" s="203" t="s">
        <v>2486</v>
      </c>
      <c r="Q28" s="203" t="s">
        <v>2563</v>
      </c>
      <c r="R28" s="203" t="s">
        <v>4753</v>
      </c>
      <c r="S28" s="203" t="s">
        <v>2682</v>
      </c>
      <c r="T28" s="203" t="s">
        <v>4754</v>
      </c>
      <c r="U28" s="203" t="s">
        <v>2486</v>
      </c>
      <c r="V28" s="203" t="s">
        <v>2563</v>
      </c>
      <c r="W28" s="203" t="s">
        <v>4755</v>
      </c>
      <c r="X28" s="203">
        <v>1</v>
      </c>
      <c r="Y28" s="203">
        <v>5</v>
      </c>
      <c r="Z28" s="203">
        <v>0</v>
      </c>
      <c r="AA28" s="203">
        <v>1</v>
      </c>
      <c r="AB28" s="10">
        <v>11008</v>
      </c>
      <c r="AC28" s="203">
        <v>4</v>
      </c>
      <c r="AD28" s="203">
        <v>1</v>
      </c>
      <c r="AE28" s="203">
        <v>5</v>
      </c>
      <c r="AF28" s="203">
        <v>19</v>
      </c>
      <c r="AG28" s="203">
        <v>24</v>
      </c>
      <c r="AH28" s="286">
        <v>0.1666667</v>
      </c>
      <c r="AI28" s="246">
        <v>55510</v>
      </c>
      <c r="AJ28" s="246" t="s">
        <v>4756</v>
      </c>
      <c r="AK28" s="274" t="s">
        <v>3414</v>
      </c>
      <c r="AL28" s="276">
        <v>36141</v>
      </c>
      <c r="AM28" s="276">
        <v>7.25</v>
      </c>
      <c r="AN28" s="276">
        <v>20.99</v>
      </c>
      <c r="AO28" s="276">
        <v>13.21</v>
      </c>
      <c r="AP28" s="246">
        <v>494669</v>
      </c>
      <c r="AQ28" s="246">
        <v>766871</v>
      </c>
      <c r="AR28" s="246">
        <v>1261540</v>
      </c>
      <c r="AS28" s="246">
        <v>154729</v>
      </c>
      <c r="AT28" s="246">
        <v>0</v>
      </c>
      <c r="AU28" s="246">
        <v>154729</v>
      </c>
      <c r="AV28" s="246">
        <v>0</v>
      </c>
      <c r="AW28" s="246">
        <v>0</v>
      </c>
      <c r="AX28" s="246">
        <v>0</v>
      </c>
      <c r="AY28" s="246">
        <v>30781</v>
      </c>
      <c r="AZ28" s="246">
        <v>1447050</v>
      </c>
      <c r="BA28" s="246">
        <v>750594</v>
      </c>
      <c r="BB28" s="246">
        <v>226764</v>
      </c>
      <c r="BC28" s="246">
        <v>977358</v>
      </c>
      <c r="BD28" s="246">
        <v>114196</v>
      </c>
      <c r="BE28" s="246">
        <v>26050</v>
      </c>
      <c r="BF28" s="246">
        <v>17002</v>
      </c>
      <c r="BG28" s="246">
        <v>157248</v>
      </c>
      <c r="BH28" s="246">
        <v>196546</v>
      </c>
      <c r="BI28" s="246">
        <v>1331152</v>
      </c>
      <c r="BJ28" s="246">
        <v>115898</v>
      </c>
      <c r="BK28" s="283">
        <v>8.00926E-2</v>
      </c>
      <c r="BL28" s="246">
        <v>0</v>
      </c>
      <c r="BM28" s="246">
        <v>0</v>
      </c>
      <c r="BN28" s="246">
        <v>0</v>
      </c>
      <c r="BO28" s="246">
        <v>2994</v>
      </c>
      <c r="BP28" s="246">
        <v>2994</v>
      </c>
      <c r="BQ28" s="246">
        <v>0</v>
      </c>
      <c r="BR28" s="10">
        <v>52242</v>
      </c>
      <c r="BS28" s="10">
        <v>49539</v>
      </c>
      <c r="BT28" s="10">
        <v>101781</v>
      </c>
      <c r="BU28" s="10">
        <v>54380</v>
      </c>
      <c r="BV28" s="10">
        <v>29801</v>
      </c>
      <c r="BW28" s="10">
        <v>84181</v>
      </c>
      <c r="BX28" s="10">
        <v>4018</v>
      </c>
      <c r="BY28" s="10">
        <v>3200</v>
      </c>
      <c r="BZ28" s="10">
        <v>7218</v>
      </c>
      <c r="CA28" s="10">
        <v>193180</v>
      </c>
      <c r="CB28" s="10" t="s">
        <v>3403</v>
      </c>
      <c r="CC28" s="10">
        <v>193180</v>
      </c>
      <c r="CD28" s="10">
        <v>0</v>
      </c>
      <c r="CE28" s="258">
        <v>28215</v>
      </c>
      <c r="CF28" s="244">
        <v>6</v>
      </c>
      <c r="CG28" s="244">
        <v>67</v>
      </c>
      <c r="CH28" s="244">
        <v>73</v>
      </c>
      <c r="CI28" s="258">
        <v>7546</v>
      </c>
      <c r="CJ28" s="258">
        <v>6726</v>
      </c>
      <c r="CK28" s="258">
        <v>10380</v>
      </c>
      <c r="CL28" s="258">
        <v>563</v>
      </c>
      <c r="CM28" s="203">
        <v>0</v>
      </c>
      <c r="CN28" s="203">
        <v>6</v>
      </c>
      <c r="CO28" s="244">
        <v>0</v>
      </c>
      <c r="CP28" s="10">
        <v>77055</v>
      </c>
      <c r="CQ28" s="10">
        <v>22971</v>
      </c>
      <c r="CR28" s="10">
        <v>100026</v>
      </c>
      <c r="CS28" s="10">
        <v>5891</v>
      </c>
      <c r="CT28" s="10">
        <v>503</v>
      </c>
      <c r="CU28" s="10">
        <v>6394</v>
      </c>
      <c r="CV28" s="10">
        <v>105544</v>
      </c>
      <c r="CW28" s="10">
        <v>25695</v>
      </c>
      <c r="CX28" s="10">
        <v>131239</v>
      </c>
      <c r="CY28" s="10">
        <v>237659</v>
      </c>
      <c r="CZ28" s="10">
        <v>1279</v>
      </c>
      <c r="DA28" s="10" t="s">
        <v>3403</v>
      </c>
      <c r="DB28" s="10">
        <v>238938</v>
      </c>
      <c r="DC28" s="10">
        <v>12535</v>
      </c>
      <c r="DD28" s="10">
        <v>1775</v>
      </c>
      <c r="DE28" s="10">
        <v>14310</v>
      </c>
      <c r="DF28" s="10">
        <v>41416</v>
      </c>
      <c r="DG28" s="10">
        <v>521</v>
      </c>
      <c r="DH28" s="10" t="s">
        <v>3403</v>
      </c>
      <c r="DI28" s="10">
        <v>2296</v>
      </c>
      <c r="DJ28" s="258" t="s">
        <v>3403</v>
      </c>
      <c r="DK28" s="258">
        <v>53951</v>
      </c>
      <c r="DL28" s="10">
        <v>129868</v>
      </c>
      <c r="DM28" s="10">
        <v>162716</v>
      </c>
      <c r="DN28" s="10" t="s">
        <v>3403</v>
      </c>
      <c r="DO28" s="10" t="s">
        <v>3403</v>
      </c>
      <c r="DP28" s="10">
        <v>292584</v>
      </c>
      <c r="DQ28" s="10" t="s">
        <v>3403</v>
      </c>
      <c r="DR28" s="10">
        <v>32118</v>
      </c>
      <c r="DS28" s="10">
        <v>6611</v>
      </c>
      <c r="DT28" s="10">
        <v>38729</v>
      </c>
      <c r="DU28" s="10">
        <v>267202</v>
      </c>
      <c r="DV28" s="244">
        <v>98</v>
      </c>
      <c r="DW28" s="244">
        <v>3</v>
      </c>
      <c r="DX28" s="244">
        <v>638</v>
      </c>
      <c r="DY28" s="244">
        <v>736</v>
      </c>
      <c r="DZ28" s="244">
        <v>47</v>
      </c>
      <c r="EA28" s="244">
        <v>0</v>
      </c>
      <c r="EB28" s="244">
        <v>1522</v>
      </c>
      <c r="EC28" s="244">
        <v>701</v>
      </c>
      <c r="ED28" s="244">
        <v>0</v>
      </c>
      <c r="EE28" s="244">
        <v>701</v>
      </c>
      <c r="EF28" s="10">
        <v>18576</v>
      </c>
      <c r="EG28" s="10">
        <v>2068</v>
      </c>
      <c r="EH28" s="10">
        <v>20644</v>
      </c>
      <c r="EI28" s="10">
        <v>130</v>
      </c>
      <c r="EJ28" s="10">
        <v>0</v>
      </c>
      <c r="EK28" s="10">
        <v>130</v>
      </c>
      <c r="EL28" s="10">
        <v>21475</v>
      </c>
      <c r="EM28" s="10">
        <v>1</v>
      </c>
      <c r="EN28" s="10">
        <v>60</v>
      </c>
      <c r="EO28" s="10" t="s">
        <v>5026</v>
      </c>
      <c r="EP28" s="10" t="s">
        <v>5026</v>
      </c>
      <c r="EQ28" s="258">
        <v>4461</v>
      </c>
      <c r="ER28" s="258">
        <v>618</v>
      </c>
      <c r="ES28" s="10">
        <v>4166</v>
      </c>
      <c r="ET28" s="10" t="s">
        <v>5026</v>
      </c>
      <c r="EU28" s="10" t="s">
        <v>5026</v>
      </c>
      <c r="EV28" s="244">
        <v>1</v>
      </c>
      <c r="EW28" s="244">
        <v>240</v>
      </c>
      <c r="EX28" s="203" t="s">
        <v>1488</v>
      </c>
      <c r="EY28" s="244">
        <v>31</v>
      </c>
      <c r="EZ28" s="244">
        <v>94</v>
      </c>
      <c r="FA28" s="258">
        <v>51810</v>
      </c>
      <c r="FB28" s="10">
        <v>41669</v>
      </c>
      <c r="FC28" s="10" t="s">
        <v>3403</v>
      </c>
      <c r="FD28" s="203" t="s">
        <v>1530</v>
      </c>
      <c r="FE28" s="203" t="s">
        <v>1530</v>
      </c>
      <c r="FF28" s="203" t="s">
        <v>1530</v>
      </c>
      <c r="FG28" s="203" t="s">
        <v>1530</v>
      </c>
      <c r="FH28" s="203" t="s">
        <v>1530</v>
      </c>
      <c r="FI28" s="203" t="s">
        <v>1530</v>
      </c>
      <c r="FJ28" s="203" t="s">
        <v>1530</v>
      </c>
      <c r="FK28" s="203" t="s">
        <v>1530</v>
      </c>
      <c r="FL28" s="203" t="s">
        <v>1530</v>
      </c>
      <c r="FM28" s="203" t="s">
        <v>1530</v>
      </c>
      <c r="FN28" s="203" t="s">
        <v>1530</v>
      </c>
      <c r="FO28" s="203" t="s">
        <v>1530</v>
      </c>
      <c r="FP28" s="203" t="s">
        <v>1530</v>
      </c>
      <c r="FQ28" s="203" t="s">
        <v>1530</v>
      </c>
      <c r="FR28" s="203" t="s">
        <v>1530</v>
      </c>
      <c r="FS28" s="203" t="s">
        <v>1530</v>
      </c>
      <c r="FT28" s="203" t="s">
        <v>1530</v>
      </c>
      <c r="FU28" s="203" t="s">
        <v>1530</v>
      </c>
      <c r="FV28" s="203" t="s">
        <v>1530</v>
      </c>
      <c r="FW28" s="203" t="s">
        <v>1530</v>
      </c>
      <c r="FX28" s="203" t="s">
        <v>1530</v>
      </c>
      <c r="FY28" s="203" t="s">
        <v>1530</v>
      </c>
      <c r="FZ28" s="203" t="s">
        <v>1530</v>
      </c>
      <c r="GA28" s="203" t="s">
        <v>1530</v>
      </c>
      <c r="GB28" s="203" t="s">
        <v>1530</v>
      </c>
      <c r="GC28" s="203" t="s">
        <v>2013</v>
      </c>
      <c r="GD28" s="203" t="s">
        <v>451</v>
      </c>
      <c r="GE28" s="203" t="s">
        <v>416</v>
      </c>
      <c r="GF28" s="203" t="s">
        <v>493</v>
      </c>
      <c r="GG28" s="203" t="s">
        <v>499</v>
      </c>
      <c r="GH28" s="203" t="s">
        <v>4527</v>
      </c>
      <c r="GI28" s="203" t="s">
        <v>505</v>
      </c>
      <c r="GJ28" s="203" t="s">
        <v>2303</v>
      </c>
      <c r="GK28" s="258">
        <v>120900</v>
      </c>
      <c r="GL28" s="203">
        <v>2</v>
      </c>
      <c r="GM28" s="203" t="s">
        <v>2135</v>
      </c>
      <c r="GN28" s="203" t="s">
        <v>503</v>
      </c>
      <c r="GO28" s="203">
        <v>425</v>
      </c>
      <c r="GP28" s="203">
        <v>104</v>
      </c>
      <c r="GQ28" s="203">
        <v>6592</v>
      </c>
      <c r="GR28" s="203">
        <v>135650</v>
      </c>
      <c r="GS28" s="203">
        <v>8</v>
      </c>
      <c r="GT28" s="203">
        <v>13</v>
      </c>
      <c r="GU28" s="203">
        <v>85</v>
      </c>
      <c r="GV28" s="203">
        <v>6394</v>
      </c>
      <c r="GW28" s="283">
        <v>0.96130000000000004</v>
      </c>
      <c r="GX28" s="283">
        <v>3.2640000000000002E-2</v>
      </c>
      <c r="GY28" s="245">
        <v>14.109719999999999</v>
      </c>
      <c r="GZ28" s="245">
        <v>15.024749999999999</v>
      </c>
      <c r="HA28" s="245">
        <v>6.9405900000000003</v>
      </c>
      <c r="HB28" s="284">
        <v>4.5496400000000001</v>
      </c>
      <c r="HC28" s="284">
        <v>3.3404400000000001</v>
      </c>
      <c r="HD28" s="284">
        <v>0.53744999999999998</v>
      </c>
      <c r="HE28" s="284">
        <v>34.370939999999997</v>
      </c>
      <c r="HF28" s="284">
        <v>25.23582</v>
      </c>
      <c r="HG28" s="284">
        <v>4.0602099999999997</v>
      </c>
      <c r="HH28" s="284">
        <v>4.9818199999999999</v>
      </c>
      <c r="HI28" s="284">
        <v>3.6577500000000001</v>
      </c>
      <c r="HJ28" s="284">
        <v>0.58850000000000002</v>
      </c>
      <c r="HK28" s="284">
        <v>319.52760000000001</v>
      </c>
      <c r="HL28" s="284">
        <v>234.60346000000001</v>
      </c>
      <c r="HM28" s="284">
        <v>37.745559999999998</v>
      </c>
      <c r="HN28" s="284">
        <v>61.98612</v>
      </c>
      <c r="HO28" s="284">
        <v>45.511429999999997</v>
      </c>
      <c r="HP28" s="284">
        <v>7.3223700000000003</v>
      </c>
      <c r="HQ28" s="284">
        <v>9.6717499999999994</v>
      </c>
      <c r="HR28" s="284">
        <v>7.1011899999999999</v>
      </c>
      <c r="HS28" s="284">
        <v>1.14252</v>
      </c>
      <c r="HT28" s="284">
        <v>2.4200499999999998</v>
      </c>
      <c r="HU28" s="284">
        <v>2.2101099999999998</v>
      </c>
      <c r="HV28" s="284">
        <v>2.5819999999999999E-2</v>
      </c>
      <c r="HW28" s="284">
        <v>6.1969099999999999</v>
      </c>
      <c r="HX28" s="284">
        <v>3.4459999999999998E-2</v>
      </c>
      <c r="HY28" s="284">
        <v>1.1384000000000001</v>
      </c>
      <c r="HZ28" s="284">
        <v>0.32034000000000001</v>
      </c>
      <c r="IA28" s="284">
        <v>0.17763000000000001</v>
      </c>
      <c r="IB28" s="284">
        <v>1.0000000000000001E-5</v>
      </c>
      <c r="IC28" s="284">
        <v>1.99E-3</v>
      </c>
      <c r="ID28" s="284">
        <v>0.42853999999999998</v>
      </c>
      <c r="IE28" s="284">
        <v>5.7999999999999996E-3</v>
      </c>
      <c r="IF28" s="284">
        <v>0.17075000000000001</v>
      </c>
      <c r="IG28" s="284">
        <v>173</v>
      </c>
      <c r="IH28" s="284">
        <v>1041</v>
      </c>
      <c r="II28" s="284">
        <v>833</v>
      </c>
      <c r="IJ28" s="284">
        <v>11133</v>
      </c>
      <c r="IK28" s="284">
        <v>66800</v>
      </c>
      <c r="IL28" s="284">
        <v>53440</v>
      </c>
      <c r="IM28" s="284">
        <v>58516</v>
      </c>
      <c r="IN28" s="284">
        <v>73146</v>
      </c>
      <c r="IO28" s="284">
        <v>1.1845699999999999</v>
      </c>
      <c r="IP28" s="284">
        <v>12191</v>
      </c>
      <c r="IQ28" s="284">
        <v>5.8610600000000002</v>
      </c>
      <c r="IR28" s="284">
        <v>1.2798099999999999</v>
      </c>
      <c r="IS28" s="284">
        <v>10.434570000000001</v>
      </c>
      <c r="IT28" s="284">
        <v>0</v>
      </c>
      <c r="IU28" s="284">
        <v>0.25459999999999999</v>
      </c>
      <c r="IV28" s="284">
        <v>11.96898</v>
      </c>
      <c r="IW28" s="284">
        <v>8.0840200000000006</v>
      </c>
      <c r="IX28" s="284">
        <v>2.04297</v>
      </c>
      <c r="IY28" s="284">
        <v>0</v>
      </c>
      <c r="IZ28" s="284">
        <v>0</v>
      </c>
      <c r="JA28" s="284">
        <v>0.23336999999999999</v>
      </c>
      <c r="JB28" s="284">
        <v>5.9999999999999995E-4</v>
      </c>
      <c r="JC28" s="284">
        <v>0.10328</v>
      </c>
      <c r="JD28" s="284">
        <v>0.61968999999999996</v>
      </c>
      <c r="JE28" s="284">
        <v>0</v>
      </c>
      <c r="JF28" s="284">
        <v>1.59785</v>
      </c>
      <c r="JG28" s="284">
        <v>0.15715000000000001</v>
      </c>
      <c r="JH28" s="284">
        <v>728</v>
      </c>
      <c r="JI28" s="284">
        <v>1.88489</v>
      </c>
      <c r="JJ28" s="284">
        <v>1.6256900000000001</v>
      </c>
      <c r="JK28" s="284">
        <v>368</v>
      </c>
      <c r="JL28" s="284">
        <v>282</v>
      </c>
      <c r="JM28" s="284">
        <v>11.01036</v>
      </c>
      <c r="JN28" s="284">
        <v>1.3006500000000001</v>
      </c>
      <c r="JO28" s="284">
        <v>0.94455</v>
      </c>
      <c r="JP28" s="284">
        <v>0.19850999999999999</v>
      </c>
      <c r="JQ28" s="284">
        <v>3.3090000000000001E-2</v>
      </c>
      <c r="JR28" s="284">
        <v>0.49059000000000003</v>
      </c>
      <c r="JS28" s="284">
        <v>0</v>
      </c>
      <c r="JT28" s="284">
        <v>4</v>
      </c>
      <c r="JU28" s="284">
        <v>1.0949899999999999</v>
      </c>
      <c r="JV28" s="284">
        <v>5626</v>
      </c>
      <c r="JW28" s="284">
        <v>24.273440000000001</v>
      </c>
      <c r="JX28" s="284">
        <v>5138</v>
      </c>
      <c r="JY28" s="284">
        <v>0.37845000000000001</v>
      </c>
      <c r="JZ28" s="284">
        <v>26.579219999999999</v>
      </c>
      <c r="KA28" s="284">
        <v>1.559E-2</v>
      </c>
      <c r="KB28" s="284">
        <v>80</v>
      </c>
      <c r="KC28" s="284">
        <v>0.84418000000000004</v>
      </c>
      <c r="KD28" s="284">
        <v>0.58850000000000002</v>
      </c>
      <c r="KE28" s="284">
        <v>0.92437999999999998</v>
      </c>
      <c r="KF28" s="284">
        <v>9.1050500000000003</v>
      </c>
      <c r="KG28" s="284">
        <v>7.5546499999999996</v>
      </c>
      <c r="KH28" s="284">
        <v>4.9818199999999999</v>
      </c>
      <c r="KI28" s="284">
        <v>30.241759999999999</v>
      </c>
      <c r="KJ28" s="284">
        <v>40723</v>
      </c>
      <c r="KK28" s="284">
        <v>31274</v>
      </c>
      <c r="KL28" s="284">
        <v>8.2030000000000006E-2</v>
      </c>
      <c r="KM28" s="284">
        <v>5.7609199999999996</v>
      </c>
      <c r="KN28" s="284">
        <v>8.9819999999999997E-2</v>
      </c>
      <c r="KO28" s="284">
        <v>1.367E-2</v>
      </c>
      <c r="KP28" s="284">
        <v>0.96014999999999995</v>
      </c>
      <c r="KQ28" s="284">
        <v>1.4970000000000001E-2</v>
      </c>
      <c r="KR28" s="284">
        <v>0.8</v>
      </c>
      <c r="KS28" s="284">
        <v>0.2083333</v>
      </c>
      <c r="KT28" s="284">
        <v>0.79166669999999995</v>
      </c>
      <c r="KU28" s="284">
        <v>0.23201730000000001</v>
      </c>
      <c r="KV28" s="284">
        <v>0.76798270000000002</v>
      </c>
      <c r="KW28" s="284">
        <v>0.11812930000000001</v>
      </c>
      <c r="KX28" s="284">
        <v>1.95695E-2</v>
      </c>
      <c r="KY28" s="284">
        <v>0.17035169999999999</v>
      </c>
      <c r="KZ28" s="284">
        <v>1.27724E-2</v>
      </c>
      <c r="LA28" s="284">
        <v>0.14765110000000001</v>
      </c>
      <c r="LB28" s="284">
        <v>8.5787299999999997E-2</v>
      </c>
      <c r="LC28" s="284">
        <v>0.56386800000000004</v>
      </c>
      <c r="LD28" s="284">
        <v>0.73421970000000003</v>
      </c>
      <c r="LE28" s="284">
        <v>0</v>
      </c>
      <c r="LF28" s="284">
        <v>0.8718013</v>
      </c>
      <c r="LG28" s="284">
        <v>2.1271600000000002E-2</v>
      </c>
      <c r="LH28" s="284">
        <v>0.1069272</v>
      </c>
      <c r="LI28" s="284">
        <v>9448</v>
      </c>
      <c r="LJ28" s="284">
        <v>6.8992699999999996</v>
      </c>
      <c r="LK28" s="284">
        <v>24180</v>
      </c>
      <c r="LL28" s="284">
        <v>30225</v>
      </c>
      <c r="LM28" s="284">
        <v>5037</v>
      </c>
      <c r="LN28" s="284">
        <v>0.72621590000000003</v>
      </c>
      <c r="LO28" s="284">
        <v>0.1656619</v>
      </c>
      <c r="LP28" s="284">
        <v>0.1081222</v>
      </c>
      <c r="LQ28" s="284">
        <v>0.38979999999999998</v>
      </c>
      <c r="LR28" s="284">
        <v>1.29026</v>
      </c>
      <c r="LS28" s="284">
        <v>0.29936000000000001</v>
      </c>
      <c r="LT28" s="284">
        <v>11</v>
      </c>
      <c r="LU28" s="284">
        <v>2.5621200000000002</v>
      </c>
      <c r="LV28" s="284">
        <v>17</v>
      </c>
      <c r="LW28" s="284">
        <v>1.8606499999999999</v>
      </c>
      <c r="LX28" s="284">
        <v>0.2198</v>
      </c>
      <c r="LY28" s="284">
        <v>0.20219000000000001</v>
      </c>
      <c r="LZ28" s="285">
        <v>4.4304499999999997E-2</v>
      </c>
      <c r="MA28" s="285">
        <v>0</v>
      </c>
      <c r="MB28" s="285">
        <v>0.1437438</v>
      </c>
      <c r="MC28" s="285">
        <v>0</v>
      </c>
      <c r="MD28" s="285">
        <v>0.1142331</v>
      </c>
      <c r="ME28" s="285">
        <v>2.9559999999999998E-4</v>
      </c>
      <c r="MF28" s="285">
        <v>0.78212110000000001</v>
      </c>
      <c r="MG28" s="285">
        <v>5.7782500000000001E-2</v>
      </c>
      <c r="MH28" s="285">
        <v>0.47040510000000002</v>
      </c>
      <c r="MI28" s="285"/>
    </row>
    <row r="29" spans="1:347" x14ac:dyDescent="0.2">
      <c r="A29" s="6" t="s">
        <v>2019</v>
      </c>
      <c r="B29" s="6" t="s">
        <v>2832</v>
      </c>
      <c r="C29" s="203" t="s">
        <v>2019</v>
      </c>
      <c r="D29" s="203" t="s">
        <v>2020</v>
      </c>
      <c r="E29" s="203" t="s">
        <v>2021</v>
      </c>
      <c r="F29" s="203" t="s">
        <v>2169</v>
      </c>
      <c r="G29" s="203" t="s">
        <v>2238</v>
      </c>
      <c r="H29" s="203" t="s">
        <v>2353</v>
      </c>
      <c r="I29" s="203" t="s">
        <v>3554</v>
      </c>
      <c r="J29" s="203" t="s">
        <v>3555</v>
      </c>
      <c r="K29" s="203" t="s">
        <v>2238</v>
      </c>
      <c r="L29" s="203" t="s">
        <v>2353</v>
      </c>
      <c r="M29" s="203" t="s">
        <v>3554</v>
      </c>
      <c r="N29" s="203" t="s">
        <v>3555</v>
      </c>
      <c r="O29" s="203" t="s">
        <v>2413</v>
      </c>
      <c r="P29" s="203" t="s">
        <v>2488</v>
      </c>
      <c r="Q29" s="203" t="s">
        <v>2565</v>
      </c>
      <c r="R29" s="203" t="s">
        <v>2636</v>
      </c>
      <c r="S29" s="203" t="s">
        <v>2413</v>
      </c>
      <c r="T29" s="203" t="s">
        <v>2380</v>
      </c>
      <c r="U29" s="203" t="s">
        <v>2488</v>
      </c>
      <c r="V29" s="203" t="s">
        <v>2565</v>
      </c>
      <c r="W29" s="203" t="s">
        <v>2636</v>
      </c>
      <c r="X29" s="203">
        <v>1</v>
      </c>
      <c r="Y29" s="203">
        <v>3</v>
      </c>
      <c r="Z29" s="203">
        <v>0</v>
      </c>
      <c r="AA29" s="203">
        <v>1</v>
      </c>
      <c r="AB29" s="10">
        <v>7022</v>
      </c>
      <c r="AC29" s="203">
        <v>3</v>
      </c>
      <c r="AD29" s="203">
        <v>2</v>
      </c>
      <c r="AE29" s="203">
        <v>5</v>
      </c>
      <c r="AF29" s="203">
        <v>12</v>
      </c>
      <c r="AG29" s="203">
        <v>17</v>
      </c>
      <c r="AH29" s="286">
        <v>0.17647060000000001</v>
      </c>
      <c r="AI29" s="246">
        <v>66380</v>
      </c>
      <c r="AJ29" s="246" t="s">
        <v>3556</v>
      </c>
      <c r="AK29" s="274" t="s">
        <v>3412</v>
      </c>
      <c r="AL29" s="276">
        <v>36685</v>
      </c>
      <c r="AM29" s="276">
        <v>9.65</v>
      </c>
      <c r="AN29" s="276">
        <v>10.19</v>
      </c>
      <c r="AO29" s="276">
        <v>11.8</v>
      </c>
      <c r="AP29" s="246">
        <v>0</v>
      </c>
      <c r="AQ29" s="246">
        <v>1253328</v>
      </c>
      <c r="AR29" s="246">
        <v>1253328</v>
      </c>
      <c r="AS29" s="246">
        <v>101372</v>
      </c>
      <c r="AT29" s="246">
        <v>0</v>
      </c>
      <c r="AU29" s="246">
        <v>101372</v>
      </c>
      <c r="AV29" s="246">
        <v>41012</v>
      </c>
      <c r="AW29" s="246">
        <v>0</v>
      </c>
      <c r="AX29" s="246">
        <v>41012</v>
      </c>
      <c r="AY29" s="246">
        <v>0</v>
      </c>
      <c r="AZ29" s="246">
        <v>1395712</v>
      </c>
      <c r="BA29" s="246">
        <v>699108</v>
      </c>
      <c r="BB29" s="246">
        <v>273999</v>
      </c>
      <c r="BC29" s="246">
        <v>973107</v>
      </c>
      <c r="BD29" s="246">
        <v>118518</v>
      </c>
      <c r="BE29" s="246">
        <v>29774</v>
      </c>
      <c r="BF29" s="246">
        <v>24181</v>
      </c>
      <c r="BG29" s="246">
        <v>172473</v>
      </c>
      <c r="BH29" s="246">
        <v>181753</v>
      </c>
      <c r="BI29" s="246">
        <v>1327333</v>
      </c>
      <c r="BJ29" s="246">
        <v>34189</v>
      </c>
      <c r="BK29" s="283">
        <v>2.4495699999999999E-2</v>
      </c>
      <c r="BL29" s="246">
        <v>0</v>
      </c>
      <c r="BM29" s="246">
        <v>0</v>
      </c>
      <c r="BN29" s="246">
        <v>99966</v>
      </c>
      <c r="BO29" s="246">
        <v>33642</v>
      </c>
      <c r="BP29" s="246">
        <v>133608</v>
      </c>
      <c r="BQ29" s="246">
        <v>125856</v>
      </c>
      <c r="BR29" s="10">
        <v>46664</v>
      </c>
      <c r="BS29" s="10">
        <v>47508</v>
      </c>
      <c r="BT29" s="10">
        <v>94172</v>
      </c>
      <c r="BU29" s="10">
        <v>25979</v>
      </c>
      <c r="BV29" s="10">
        <v>11101</v>
      </c>
      <c r="BW29" s="10">
        <v>37080</v>
      </c>
      <c r="BX29" s="10">
        <v>3906</v>
      </c>
      <c r="BY29" s="10">
        <v>0</v>
      </c>
      <c r="BZ29" s="10">
        <v>3906</v>
      </c>
      <c r="CA29" s="10">
        <v>135158</v>
      </c>
      <c r="CB29" s="10" t="s">
        <v>3403</v>
      </c>
      <c r="CC29" s="10">
        <v>135158</v>
      </c>
      <c r="CD29" s="10">
        <v>112</v>
      </c>
      <c r="CE29" s="258">
        <v>42582</v>
      </c>
      <c r="CF29" s="244">
        <v>5</v>
      </c>
      <c r="CG29" s="244">
        <v>67</v>
      </c>
      <c r="CH29" s="244">
        <v>72</v>
      </c>
      <c r="CI29" s="258">
        <v>9249</v>
      </c>
      <c r="CJ29" s="258">
        <v>11528</v>
      </c>
      <c r="CK29" s="258">
        <v>7798</v>
      </c>
      <c r="CL29" s="258">
        <v>793</v>
      </c>
      <c r="CM29" s="203">
        <v>32</v>
      </c>
      <c r="CN29" s="203">
        <v>18</v>
      </c>
      <c r="CO29" s="244">
        <v>253</v>
      </c>
      <c r="CP29" s="10">
        <v>136088</v>
      </c>
      <c r="CQ29" s="10">
        <v>49737</v>
      </c>
      <c r="CR29" s="10">
        <v>185825</v>
      </c>
      <c r="CS29" s="10">
        <v>6335</v>
      </c>
      <c r="CT29" s="10">
        <v>7</v>
      </c>
      <c r="CU29" s="10">
        <v>6342</v>
      </c>
      <c r="CV29" s="10">
        <v>57159</v>
      </c>
      <c r="CW29" s="10">
        <v>15429</v>
      </c>
      <c r="CX29" s="10">
        <v>72588</v>
      </c>
      <c r="CY29" s="10">
        <v>264755</v>
      </c>
      <c r="CZ29" s="10">
        <v>8795</v>
      </c>
      <c r="DA29" s="10" t="s">
        <v>3403</v>
      </c>
      <c r="DB29" s="10">
        <v>273550</v>
      </c>
      <c r="DC29" s="10">
        <v>31454</v>
      </c>
      <c r="DD29" s="10">
        <v>335</v>
      </c>
      <c r="DE29" s="10">
        <v>31789</v>
      </c>
      <c r="DF29" s="10">
        <v>84358</v>
      </c>
      <c r="DG29" s="10">
        <v>13273</v>
      </c>
      <c r="DH29" s="10">
        <v>462</v>
      </c>
      <c r="DI29" s="10">
        <v>14070</v>
      </c>
      <c r="DJ29" s="258" t="s">
        <v>3403</v>
      </c>
      <c r="DK29" s="258">
        <v>115812</v>
      </c>
      <c r="DL29" s="10">
        <v>274246</v>
      </c>
      <c r="DM29" s="10">
        <v>160785</v>
      </c>
      <c r="DN29" s="10">
        <v>279</v>
      </c>
      <c r="DO29" s="10" t="s">
        <v>3403</v>
      </c>
      <c r="DP29" s="10">
        <v>435310</v>
      </c>
      <c r="DQ29" s="10" t="s">
        <v>3403</v>
      </c>
      <c r="DR29" s="10">
        <v>26924</v>
      </c>
      <c r="DS29" s="10">
        <v>4367</v>
      </c>
      <c r="DT29" s="10">
        <v>31291</v>
      </c>
      <c r="DU29" s="10">
        <v>250000</v>
      </c>
      <c r="DV29" s="244">
        <v>260</v>
      </c>
      <c r="DW29" s="244">
        <v>44</v>
      </c>
      <c r="DX29" s="244">
        <v>317</v>
      </c>
      <c r="DY29" s="244">
        <v>12</v>
      </c>
      <c r="DZ29" s="244" t="s">
        <v>3403</v>
      </c>
      <c r="EA29" s="244" t="s">
        <v>3403</v>
      </c>
      <c r="EB29" s="244">
        <v>633</v>
      </c>
      <c r="EC29" s="244">
        <v>1900</v>
      </c>
      <c r="ED29" s="244">
        <v>100</v>
      </c>
      <c r="EE29" s="244">
        <v>2000</v>
      </c>
      <c r="EF29" s="10">
        <v>6159</v>
      </c>
      <c r="EG29" s="10">
        <v>453</v>
      </c>
      <c r="EH29" s="10">
        <v>6612</v>
      </c>
      <c r="EI29" s="10" t="s">
        <v>3403</v>
      </c>
      <c r="EJ29" s="10" t="s">
        <v>3403</v>
      </c>
      <c r="EK29" s="10" t="s">
        <v>3403</v>
      </c>
      <c r="EL29" s="10">
        <v>8612</v>
      </c>
      <c r="EM29" s="10">
        <v>1</v>
      </c>
      <c r="EN29" s="10">
        <v>14</v>
      </c>
      <c r="EO29" s="10" t="s">
        <v>5026</v>
      </c>
      <c r="EP29" s="10" t="s">
        <v>5026</v>
      </c>
      <c r="EQ29" s="258">
        <v>440</v>
      </c>
      <c r="ER29" s="258">
        <v>4540</v>
      </c>
      <c r="ES29" s="10" t="s">
        <v>3403</v>
      </c>
      <c r="ET29" s="10">
        <v>260</v>
      </c>
      <c r="EU29" s="10" t="s">
        <v>5026</v>
      </c>
      <c r="EV29" s="244">
        <v>2860</v>
      </c>
      <c r="EW29" s="244">
        <v>2037</v>
      </c>
      <c r="EX29" s="203" t="s">
        <v>1490</v>
      </c>
      <c r="EY29" s="244">
        <v>28</v>
      </c>
      <c r="EZ29" s="244">
        <v>40</v>
      </c>
      <c r="FA29" s="258">
        <v>37371</v>
      </c>
      <c r="FB29" s="10">
        <v>164544</v>
      </c>
      <c r="FC29" s="10" t="s">
        <v>3403</v>
      </c>
      <c r="FD29" s="203" t="s">
        <v>1530</v>
      </c>
      <c r="FE29" s="203" t="s">
        <v>1530</v>
      </c>
      <c r="FF29" s="203" t="s">
        <v>1530</v>
      </c>
      <c r="FG29" s="203" t="s">
        <v>1530</v>
      </c>
      <c r="FH29" s="203" t="s">
        <v>1530</v>
      </c>
      <c r="FI29" s="203" t="s">
        <v>1530</v>
      </c>
      <c r="FJ29" s="203" t="s">
        <v>1530</v>
      </c>
      <c r="FK29" s="203" t="s">
        <v>1530</v>
      </c>
      <c r="FL29" s="203" t="s">
        <v>1530</v>
      </c>
      <c r="FM29" s="203" t="s">
        <v>1530</v>
      </c>
      <c r="FN29" s="203" t="s">
        <v>1530</v>
      </c>
      <c r="FO29" s="203" t="s">
        <v>1530</v>
      </c>
      <c r="FP29" s="203" t="s">
        <v>1530</v>
      </c>
      <c r="FQ29" s="203" t="s">
        <v>1530</v>
      </c>
      <c r="FR29" s="203" t="s">
        <v>1530</v>
      </c>
      <c r="FS29" s="203" t="s">
        <v>1530</v>
      </c>
      <c r="FT29" s="203" t="s">
        <v>1530</v>
      </c>
      <c r="FU29" s="203" t="s">
        <v>1530</v>
      </c>
      <c r="FV29" s="203" t="s">
        <v>1530</v>
      </c>
      <c r="FW29" s="203" t="s">
        <v>1530</v>
      </c>
      <c r="FX29" s="203" t="s">
        <v>1530</v>
      </c>
      <c r="FY29" s="203" t="s">
        <v>1530</v>
      </c>
      <c r="FZ29" s="203" t="s">
        <v>1530</v>
      </c>
      <c r="GA29" s="203" t="s">
        <v>1530</v>
      </c>
      <c r="GB29" s="203" t="s">
        <v>1530</v>
      </c>
      <c r="GC29" s="203" t="s">
        <v>2019</v>
      </c>
      <c r="GD29" s="203" t="s">
        <v>453</v>
      </c>
      <c r="GE29" s="203" t="s">
        <v>416</v>
      </c>
      <c r="GF29" s="203" t="s">
        <v>493</v>
      </c>
      <c r="GG29" s="203" t="s">
        <v>499</v>
      </c>
      <c r="GH29" s="203" t="s">
        <v>4527</v>
      </c>
      <c r="GI29" s="203" t="s">
        <v>505</v>
      </c>
      <c r="GJ29" s="203" t="s">
        <v>2303</v>
      </c>
      <c r="GK29" s="258">
        <v>59276</v>
      </c>
      <c r="GL29" s="203">
        <v>3</v>
      </c>
      <c r="GM29" s="203" t="s">
        <v>2135</v>
      </c>
      <c r="GN29" s="203" t="s">
        <v>503</v>
      </c>
      <c r="GO29" s="203">
        <v>273</v>
      </c>
      <c r="GP29" s="203">
        <v>18</v>
      </c>
      <c r="GQ29" s="203">
        <v>1262</v>
      </c>
      <c r="GR29" s="203">
        <v>22715</v>
      </c>
      <c r="GS29" s="203">
        <v>58</v>
      </c>
      <c r="GT29" s="203">
        <v>8</v>
      </c>
      <c r="GU29" s="203">
        <v>94</v>
      </c>
      <c r="GV29" s="203">
        <v>2595</v>
      </c>
      <c r="GW29" s="283">
        <v>0.76776999999999995</v>
      </c>
      <c r="GX29" s="283">
        <v>0.23222999999999999</v>
      </c>
      <c r="GY29" s="245">
        <v>13.60506</v>
      </c>
      <c r="GZ29" s="245">
        <v>20.097259999999999</v>
      </c>
      <c r="HA29" s="245">
        <v>6.5789499999999999</v>
      </c>
      <c r="HB29" s="284">
        <v>3.0491700000000002</v>
      </c>
      <c r="HC29" s="284">
        <v>2.23543</v>
      </c>
      <c r="HD29" s="284">
        <v>0.39621000000000001</v>
      </c>
      <c r="HE29" s="284">
        <v>42.418999999999997</v>
      </c>
      <c r="HF29" s="284">
        <v>31.09862</v>
      </c>
      <c r="HG29" s="284">
        <v>5.5118999999999998</v>
      </c>
      <c r="HH29" s="284">
        <v>5.3093300000000001</v>
      </c>
      <c r="HI29" s="284">
        <v>3.8924300000000001</v>
      </c>
      <c r="HJ29" s="284">
        <v>0.68989</v>
      </c>
      <c r="HK29" s="284">
        <v>0</v>
      </c>
      <c r="HL29" s="284">
        <v>0</v>
      </c>
      <c r="HM29" s="284">
        <v>0</v>
      </c>
      <c r="HN29" s="284">
        <v>154.12599</v>
      </c>
      <c r="HO29" s="284">
        <v>112.99431</v>
      </c>
      <c r="HP29" s="284">
        <v>20.027059999999999</v>
      </c>
      <c r="HQ29" s="284">
        <v>16.816579999999998</v>
      </c>
      <c r="HR29" s="284">
        <v>12.32873</v>
      </c>
      <c r="HS29" s="284">
        <v>2.1851400000000001</v>
      </c>
      <c r="HT29" s="284">
        <v>7.3437799999999998</v>
      </c>
      <c r="HU29" s="284">
        <v>4.2175599999999998</v>
      </c>
      <c r="HV29" s="284">
        <v>91.400080000000003</v>
      </c>
      <c r="HW29" s="284">
        <v>65.098590000000002</v>
      </c>
      <c r="HX29" s="284">
        <v>0</v>
      </c>
      <c r="HY29" s="284">
        <v>1.3315699999999999</v>
      </c>
      <c r="HZ29" s="284">
        <v>0.52788999999999997</v>
      </c>
      <c r="IA29" s="284">
        <v>0.14529</v>
      </c>
      <c r="IB29" s="284">
        <v>4.8250000000000001E-2</v>
      </c>
      <c r="IC29" s="284">
        <v>3.4360000000000002E-2</v>
      </c>
      <c r="ID29" s="284">
        <v>0.63046000000000002</v>
      </c>
      <c r="IE29" s="284">
        <v>3.3739999999999999E-2</v>
      </c>
      <c r="IF29" s="284">
        <v>0.11155</v>
      </c>
      <c r="IG29" s="284">
        <v>0</v>
      </c>
      <c r="IH29" s="284">
        <v>0</v>
      </c>
      <c r="II29" s="284">
        <v>0</v>
      </c>
      <c r="IJ29" s="284">
        <v>14705</v>
      </c>
      <c r="IK29" s="284">
        <v>83333</v>
      </c>
      <c r="IL29" s="284">
        <v>50000</v>
      </c>
      <c r="IM29" s="284">
        <v>87062</v>
      </c>
      <c r="IN29" s="284">
        <v>145103</v>
      </c>
      <c r="IO29" s="284">
        <v>2.0955400000000002</v>
      </c>
      <c r="IP29" s="284">
        <v>25606</v>
      </c>
      <c r="IQ29" s="284">
        <v>12.3108</v>
      </c>
      <c r="IR29" s="284">
        <v>1.71017</v>
      </c>
      <c r="IS29" s="284">
        <v>21.143940000000001</v>
      </c>
      <c r="IT29" s="284">
        <v>0.69188000000000005</v>
      </c>
      <c r="IU29" s="284">
        <v>0</v>
      </c>
      <c r="IV29" s="284">
        <v>23.54599</v>
      </c>
      <c r="IW29" s="284">
        <v>16.416540000000001</v>
      </c>
      <c r="IX29" s="284">
        <v>3.5044900000000001</v>
      </c>
      <c r="IY29" s="284">
        <v>0</v>
      </c>
      <c r="IZ29" s="284">
        <v>4.2700000000000004E-3</v>
      </c>
      <c r="JA29" s="284">
        <v>0.71836999999999995</v>
      </c>
      <c r="JB29" s="284">
        <v>1.2099999999999999E-3</v>
      </c>
      <c r="JC29" s="284">
        <v>9.5869999999999997E-2</v>
      </c>
      <c r="JD29" s="284">
        <v>0.54329000000000005</v>
      </c>
      <c r="JE29" s="284">
        <v>8.0853900000000003</v>
      </c>
      <c r="JF29" s="284">
        <v>2.2801499999999999</v>
      </c>
      <c r="JG29" s="284">
        <v>0.20244000000000001</v>
      </c>
      <c r="JH29" s="284">
        <v>1360</v>
      </c>
      <c r="JI29" s="284">
        <v>2.30098</v>
      </c>
      <c r="JJ29" s="284">
        <v>3.0662199999999999</v>
      </c>
      <c r="JK29" s="284">
        <v>663</v>
      </c>
      <c r="JL29" s="284">
        <v>274</v>
      </c>
      <c r="JM29" s="284">
        <v>22.392420000000001</v>
      </c>
      <c r="JN29" s="284">
        <v>2.9096600000000001</v>
      </c>
      <c r="JO29" s="284">
        <v>1.99943</v>
      </c>
      <c r="JP29" s="284">
        <v>0.28678999999999999</v>
      </c>
      <c r="JQ29" s="284">
        <v>5.0610000000000002E-2</v>
      </c>
      <c r="JR29" s="284">
        <v>0.38350000000000001</v>
      </c>
      <c r="JS29" s="284">
        <v>55</v>
      </c>
      <c r="JT29" s="284">
        <v>39</v>
      </c>
      <c r="JU29" s="284">
        <v>1.7412399999999999</v>
      </c>
      <c r="JV29" s="284">
        <v>8371</v>
      </c>
      <c r="JW29" s="284">
        <v>35.60239</v>
      </c>
      <c r="JX29" s="284">
        <v>4807</v>
      </c>
      <c r="JY29" s="284">
        <v>0</v>
      </c>
      <c r="JZ29" s="284">
        <v>61.992310000000003</v>
      </c>
      <c r="KA29" s="284">
        <v>0</v>
      </c>
      <c r="KB29" s="284" t="s">
        <v>3403</v>
      </c>
      <c r="KC29" s="284">
        <v>0.47720000000000001</v>
      </c>
      <c r="KD29" s="284">
        <v>0.68989</v>
      </c>
      <c r="KE29" s="284">
        <v>0.83092999999999995</v>
      </c>
      <c r="KF29" s="284">
        <v>11.84628</v>
      </c>
      <c r="KG29" s="284">
        <v>13.911670000000001</v>
      </c>
      <c r="KH29" s="284">
        <v>5.3093300000000001</v>
      </c>
      <c r="KI29" s="284">
        <v>27.00769</v>
      </c>
      <c r="KJ29" s="284">
        <v>57241</v>
      </c>
      <c r="KK29" s="284">
        <v>41124</v>
      </c>
      <c r="KL29" s="284">
        <v>3.9050000000000001E-2</v>
      </c>
      <c r="KM29" s="284">
        <v>0</v>
      </c>
      <c r="KN29" s="284">
        <v>6.8000000000000005E-2</v>
      </c>
      <c r="KO29" s="284">
        <v>6.8900000000000003E-3</v>
      </c>
      <c r="KP29" s="284">
        <v>0</v>
      </c>
      <c r="KQ29" s="284">
        <v>1.2E-2</v>
      </c>
      <c r="KR29" s="284">
        <v>0.6</v>
      </c>
      <c r="KS29" s="284">
        <v>0.29411759999999998</v>
      </c>
      <c r="KT29" s="284">
        <v>0.70588240000000002</v>
      </c>
      <c r="KU29" s="284">
        <v>0.28157130000000002</v>
      </c>
      <c r="KV29" s="284">
        <v>0.71842870000000003</v>
      </c>
      <c r="KW29" s="284">
        <v>0.12993950000000001</v>
      </c>
      <c r="KX29" s="284">
        <v>2.2431400000000001E-2</v>
      </c>
      <c r="KY29" s="284">
        <v>0.20642820000000001</v>
      </c>
      <c r="KZ29" s="284">
        <v>1.82177E-2</v>
      </c>
      <c r="LA29" s="284">
        <v>0.136931</v>
      </c>
      <c r="LB29" s="284">
        <v>8.9290300000000003E-2</v>
      </c>
      <c r="LC29" s="284">
        <v>0.52670130000000004</v>
      </c>
      <c r="LD29" s="284">
        <v>0.73312949999999999</v>
      </c>
      <c r="LE29" s="284">
        <v>2.9384299999999999E-2</v>
      </c>
      <c r="LF29" s="284">
        <v>0.89798469999999997</v>
      </c>
      <c r="LG29" s="284">
        <v>0</v>
      </c>
      <c r="LH29" s="284">
        <v>7.2631000000000001E-2</v>
      </c>
      <c r="LI29" s="284">
        <v>16117</v>
      </c>
      <c r="LJ29" s="284">
        <v>7.9895199999999997</v>
      </c>
      <c r="LK29" s="284">
        <v>11855</v>
      </c>
      <c r="LL29" s="284">
        <v>19758</v>
      </c>
      <c r="LM29" s="284">
        <v>3486</v>
      </c>
      <c r="LN29" s="284">
        <v>0.68716840000000001</v>
      </c>
      <c r="LO29" s="284">
        <v>0.1726299</v>
      </c>
      <c r="LP29" s="284">
        <v>0.14020170000000001</v>
      </c>
      <c r="LQ29" s="284">
        <v>0.62265999999999999</v>
      </c>
      <c r="LR29" s="284">
        <v>1.58873</v>
      </c>
      <c r="LS29" s="284">
        <v>0.44734000000000002</v>
      </c>
      <c r="LT29" s="284">
        <v>14</v>
      </c>
      <c r="LU29" s="284">
        <v>3.6729400000000001</v>
      </c>
      <c r="LV29" s="284">
        <v>18</v>
      </c>
      <c r="LW29" s="284">
        <v>2.52393</v>
      </c>
      <c r="LX29" s="284">
        <v>0.32795999999999997</v>
      </c>
      <c r="LY29" s="284">
        <v>0.31189</v>
      </c>
      <c r="LZ29" s="285">
        <v>4.1356200000000003E-2</v>
      </c>
      <c r="MA29" s="285">
        <v>1.2179000000000001E-3</v>
      </c>
      <c r="MB29" s="285">
        <v>0.2644513</v>
      </c>
      <c r="MC29" s="285">
        <v>0</v>
      </c>
      <c r="MD29" s="285">
        <v>0.20498530000000001</v>
      </c>
      <c r="ME29" s="285">
        <v>3.4660000000000002E-4</v>
      </c>
      <c r="MF29" s="285">
        <v>0.6506364</v>
      </c>
      <c r="MG29" s="285">
        <v>0.1000183</v>
      </c>
      <c r="MH29" s="285">
        <v>0.18131910000000001</v>
      </c>
      <c r="MI29" s="285"/>
    </row>
    <row r="30" spans="1:347" x14ac:dyDescent="0.2">
      <c r="A30" s="6" t="s">
        <v>2022</v>
      </c>
      <c r="B30" s="6" t="s">
        <v>2833</v>
      </c>
      <c r="C30" s="203" t="s">
        <v>2022</v>
      </c>
      <c r="D30" s="203" t="s">
        <v>2023</v>
      </c>
      <c r="E30" s="203" t="s">
        <v>2024</v>
      </c>
      <c r="F30" s="203" t="s">
        <v>2170</v>
      </c>
      <c r="G30" s="203" t="s">
        <v>2239</v>
      </c>
      <c r="H30" s="203" t="s">
        <v>2354</v>
      </c>
      <c r="I30" s="203" t="s">
        <v>3557</v>
      </c>
      <c r="J30" s="203" t="s">
        <v>3558</v>
      </c>
      <c r="K30" s="203" t="s">
        <v>2239</v>
      </c>
      <c r="L30" s="203" t="s">
        <v>2354</v>
      </c>
      <c r="M30" s="203" t="s">
        <v>3557</v>
      </c>
      <c r="N30" s="203" t="s">
        <v>3558</v>
      </c>
      <c r="O30" s="203" t="s">
        <v>2414</v>
      </c>
      <c r="P30" s="203" t="s">
        <v>2489</v>
      </c>
      <c r="Q30" s="203" t="s">
        <v>2566</v>
      </c>
      <c r="R30" s="203" t="s">
        <v>2637</v>
      </c>
      <c r="S30" s="203" t="s">
        <v>4768</v>
      </c>
      <c r="T30" s="203" t="s">
        <v>4573</v>
      </c>
      <c r="U30" s="203" t="s">
        <v>2489</v>
      </c>
      <c r="V30" s="203" t="s">
        <v>2566</v>
      </c>
      <c r="W30" s="203" t="s">
        <v>4769</v>
      </c>
      <c r="X30" s="203">
        <v>1</v>
      </c>
      <c r="Y30" s="203">
        <v>5</v>
      </c>
      <c r="Z30" s="203">
        <v>0</v>
      </c>
      <c r="AA30" s="203">
        <v>0</v>
      </c>
      <c r="AB30" s="10">
        <v>13750</v>
      </c>
      <c r="AC30" s="203">
        <v>10</v>
      </c>
      <c r="AD30" s="203">
        <v>0</v>
      </c>
      <c r="AE30" s="203">
        <v>10</v>
      </c>
      <c r="AF30" s="203">
        <v>25.9</v>
      </c>
      <c r="AG30" s="203">
        <v>35.9</v>
      </c>
      <c r="AH30" s="286">
        <v>0.27855150000000001</v>
      </c>
      <c r="AI30" s="246">
        <v>94270</v>
      </c>
      <c r="AJ30" s="246" t="s">
        <v>3559</v>
      </c>
      <c r="AK30" s="274" t="s">
        <v>3560</v>
      </c>
      <c r="AL30" s="276">
        <v>37713</v>
      </c>
      <c r="AM30" s="276">
        <v>12.07</v>
      </c>
      <c r="AN30" s="276">
        <v>14.13</v>
      </c>
      <c r="AO30" s="276">
        <v>17.88</v>
      </c>
      <c r="AP30" s="246">
        <v>0</v>
      </c>
      <c r="AQ30" s="246">
        <v>2735550</v>
      </c>
      <c r="AR30" s="246">
        <v>2735550</v>
      </c>
      <c r="AS30" s="246">
        <v>139425</v>
      </c>
      <c r="AT30" s="246">
        <v>0</v>
      </c>
      <c r="AU30" s="246">
        <v>139425</v>
      </c>
      <c r="AV30" s="246">
        <v>0</v>
      </c>
      <c r="AW30" s="246">
        <v>0</v>
      </c>
      <c r="AX30" s="246">
        <v>0</v>
      </c>
      <c r="AY30" s="246">
        <v>53215</v>
      </c>
      <c r="AZ30" s="246">
        <v>2928190</v>
      </c>
      <c r="BA30" s="246">
        <v>1375013</v>
      </c>
      <c r="BB30" s="246">
        <v>639796</v>
      </c>
      <c r="BC30" s="246">
        <v>2014809</v>
      </c>
      <c r="BD30" s="246">
        <v>314913</v>
      </c>
      <c r="BE30" s="246">
        <v>54659</v>
      </c>
      <c r="BF30" s="246">
        <v>58710</v>
      </c>
      <c r="BG30" s="246">
        <v>428282</v>
      </c>
      <c r="BH30" s="246">
        <v>321852</v>
      </c>
      <c r="BI30" s="246">
        <v>2764943</v>
      </c>
      <c r="BJ30" s="246">
        <v>153246</v>
      </c>
      <c r="BK30" s="283">
        <v>5.2334699999999998E-2</v>
      </c>
      <c r="BL30" s="246">
        <v>0</v>
      </c>
      <c r="BM30" s="246">
        <v>0</v>
      </c>
      <c r="BN30" s="246">
        <v>0</v>
      </c>
      <c r="BO30" s="246">
        <v>0</v>
      </c>
      <c r="BP30" s="246">
        <v>0</v>
      </c>
      <c r="BQ30" s="246">
        <v>0</v>
      </c>
      <c r="BR30" s="10">
        <v>96239</v>
      </c>
      <c r="BS30" s="10">
        <v>78304</v>
      </c>
      <c r="BT30" s="10">
        <v>174543</v>
      </c>
      <c r="BU30" s="10">
        <v>50687</v>
      </c>
      <c r="BV30" s="10">
        <v>24872</v>
      </c>
      <c r="BW30" s="10">
        <v>75559</v>
      </c>
      <c r="BX30" s="10">
        <v>10241</v>
      </c>
      <c r="BY30" s="10">
        <v>3933</v>
      </c>
      <c r="BZ30" s="10">
        <v>14174</v>
      </c>
      <c r="CA30" s="10">
        <v>264276</v>
      </c>
      <c r="CB30" s="10" t="s">
        <v>3403</v>
      </c>
      <c r="CC30" s="10">
        <v>264276</v>
      </c>
      <c r="CD30" s="10">
        <v>0</v>
      </c>
      <c r="CE30" s="258">
        <v>43541</v>
      </c>
      <c r="CF30" s="244">
        <v>7</v>
      </c>
      <c r="CG30" s="244">
        <v>67</v>
      </c>
      <c r="CH30" s="244">
        <v>74</v>
      </c>
      <c r="CI30" s="258">
        <v>13954</v>
      </c>
      <c r="CJ30" s="258">
        <v>11898</v>
      </c>
      <c r="CK30" s="258">
        <v>16993</v>
      </c>
      <c r="CL30" s="258">
        <v>793</v>
      </c>
      <c r="CM30" s="203">
        <v>0</v>
      </c>
      <c r="CN30" s="203">
        <v>26</v>
      </c>
      <c r="CO30" s="244">
        <v>285</v>
      </c>
      <c r="CP30" s="10">
        <v>271084</v>
      </c>
      <c r="CQ30" s="10">
        <v>100201</v>
      </c>
      <c r="CR30" s="10">
        <v>371285</v>
      </c>
      <c r="CS30" s="10">
        <v>25285</v>
      </c>
      <c r="CT30" s="10">
        <v>3437</v>
      </c>
      <c r="CU30" s="10">
        <v>28722</v>
      </c>
      <c r="CV30" s="10">
        <v>157060</v>
      </c>
      <c r="CW30" s="10">
        <v>37063</v>
      </c>
      <c r="CX30" s="10">
        <v>194123</v>
      </c>
      <c r="CY30" s="10">
        <v>594130</v>
      </c>
      <c r="CZ30" s="10">
        <v>5051</v>
      </c>
      <c r="DA30" s="10" t="s">
        <v>3403</v>
      </c>
      <c r="DB30" s="10">
        <v>599181</v>
      </c>
      <c r="DC30" s="10">
        <v>66291</v>
      </c>
      <c r="DD30" s="10">
        <v>11830</v>
      </c>
      <c r="DE30" s="10">
        <v>78121</v>
      </c>
      <c r="DF30" s="10">
        <v>237785</v>
      </c>
      <c r="DG30" s="10">
        <v>26460</v>
      </c>
      <c r="DH30" s="10" t="s">
        <v>3403</v>
      </c>
      <c r="DI30" s="10">
        <v>38290</v>
      </c>
      <c r="DJ30" s="258" t="s">
        <v>3403</v>
      </c>
      <c r="DK30" s="258">
        <v>304076</v>
      </c>
      <c r="DL30" s="10">
        <v>673972</v>
      </c>
      <c r="DM30" s="10">
        <v>307406</v>
      </c>
      <c r="DN30" s="10" t="s">
        <v>3403</v>
      </c>
      <c r="DO30" s="10" t="s">
        <v>3403</v>
      </c>
      <c r="DP30" s="10">
        <v>981378</v>
      </c>
      <c r="DQ30" s="10">
        <v>206</v>
      </c>
      <c r="DR30" s="10">
        <v>49530</v>
      </c>
      <c r="DS30" s="10">
        <v>9849</v>
      </c>
      <c r="DT30" s="10">
        <v>59379</v>
      </c>
      <c r="DU30" s="10">
        <v>567812</v>
      </c>
      <c r="DV30" s="244">
        <v>228</v>
      </c>
      <c r="DW30" s="244">
        <v>0</v>
      </c>
      <c r="DX30" s="244">
        <v>493</v>
      </c>
      <c r="DY30" s="244">
        <v>94</v>
      </c>
      <c r="DZ30" s="244">
        <v>58</v>
      </c>
      <c r="EA30" s="244">
        <v>3</v>
      </c>
      <c r="EB30" s="244">
        <v>876</v>
      </c>
      <c r="EC30" s="244">
        <v>3613</v>
      </c>
      <c r="ED30" s="244" t="s">
        <v>3403</v>
      </c>
      <c r="EE30" s="244">
        <v>3613</v>
      </c>
      <c r="EF30" s="10">
        <v>10906</v>
      </c>
      <c r="EG30" s="10">
        <v>1853</v>
      </c>
      <c r="EH30" s="10">
        <v>12759</v>
      </c>
      <c r="EI30" s="10">
        <v>1018</v>
      </c>
      <c r="EJ30" s="10">
        <v>75</v>
      </c>
      <c r="EK30" s="10">
        <v>1093</v>
      </c>
      <c r="EL30" s="10">
        <v>17465</v>
      </c>
      <c r="EM30" s="10" t="s">
        <v>5026</v>
      </c>
      <c r="EN30" s="10" t="s">
        <v>5026</v>
      </c>
      <c r="EO30" s="10" t="s">
        <v>5026</v>
      </c>
      <c r="EP30" s="10" t="s">
        <v>5026</v>
      </c>
      <c r="EQ30" s="258">
        <v>192</v>
      </c>
      <c r="ER30" s="258" t="s">
        <v>3403</v>
      </c>
      <c r="ES30" s="10">
        <v>150943</v>
      </c>
      <c r="ET30" s="10" t="s">
        <v>5026</v>
      </c>
      <c r="EU30" s="10" t="s">
        <v>5026</v>
      </c>
      <c r="EV30" s="244">
        <v>756</v>
      </c>
      <c r="EW30" s="244">
        <v>814</v>
      </c>
      <c r="EX30" s="203" t="s">
        <v>1491</v>
      </c>
      <c r="EY30" s="244">
        <v>52</v>
      </c>
      <c r="EZ30" s="244">
        <v>77</v>
      </c>
      <c r="FA30" s="258">
        <v>77155</v>
      </c>
      <c r="FB30" s="10">
        <v>206355</v>
      </c>
      <c r="FC30" s="10" t="s">
        <v>3403</v>
      </c>
      <c r="FD30" s="203" t="s">
        <v>1530</v>
      </c>
      <c r="FE30" s="203" t="s">
        <v>1530</v>
      </c>
      <c r="FF30" s="203" t="s">
        <v>1530</v>
      </c>
      <c r="FG30" s="203" t="s">
        <v>1530</v>
      </c>
      <c r="FH30" s="203" t="s">
        <v>1530</v>
      </c>
      <c r="FI30" s="203" t="s">
        <v>1530</v>
      </c>
      <c r="FJ30" s="203" t="s">
        <v>1530</v>
      </c>
      <c r="FK30" s="203" t="s">
        <v>1530</v>
      </c>
      <c r="FL30" s="203" t="s">
        <v>1530</v>
      </c>
      <c r="FM30" s="203" t="s">
        <v>1530</v>
      </c>
      <c r="FN30" s="203" t="s">
        <v>1530</v>
      </c>
      <c r="FO30" s="203" t="s">
        <v>1530</v>
      </c>
      <c r="FP30" s="203" t="s">
        <v>1530</v>
      </c>
      <c r="FQ30" s="203" t="s">
        <v>1530</v>
      </c>
      <c r="FR30" s="203" t="s">
        <v>1530</v>
      </c>
      <c r="FS30" s="203" t="s">
        <v>1530</v>
      </c>
      <c r="FT30" s="203" t="s">
        <v>1530</v>
      </c>
      <c r="FU30" s="203" t="s">
        <v>1530</v>
      </c>
      <c r="FV30" s="203" t="s">
        <v>1530</v>
      </c>
      <c r="FW30" s="203" t="s">
        <v>1530</v>
      </c>
      <c r="FX30" s="203" t="s">
        <v>1530</v>
      </c>
      <c r="FY30" s="203" t="s">
        <v>1530</v>
      </c>
      <c r="FZ30" s="203" t="s">
        <v>1530</v>
      </c>
      <c r="GA30" s="203" t="s">
        <v>1530</v>
      </c>
      <c r="GB30" s="203" t="s">
        <v>1530</v>
      </c>
      <c r="GC30" s="203" t="s">
        <v>2022</v>
      </c>
      <c r="GD30" s="203" t="s">
        <v>454</v>
      </c>
      <c r="GE30" s="203" t="s">
        <v>416</v>
      </c>
      <c r="GF30" s="203" t="s">
        <v>493</v>
      </c>
      <c r="GG30" s="203" t="s">
        <v>499</v>
      </c>
      <c r="GH30" s="203" t="s">
        <v>4527</v>
      </c>
      <c r="GI30" s="203" t="s">
        <v>505</v>
      </c>
      <c r="GJ30" s="203" t="s">
        <v>2303</v>
      </c>
      <c r="GK30" s="258">
        <v>108340</v>
      </c>
      <c r="GL30" s="203">
        <v>3</v>
      </c>
      <c r="GM30" s="203" t="s">
        <v>2135</v>
      </c>
      <c r="GN30" s="203" t="s">
        <v>503</v>
      </c>
      <c r="GO30" s="203">
        <v>2012</v>
      </c>
      <c r="GP30" s="203">
        <v>153</v>
      </c>
      <c r="GQ30" s="203">
        <v>5139</v>
      </c>
      <c r="GR30" s="203">
        <v>41576</v>
      </c>
      <c r="GS30" s="203">
        <v>460</v>
      </c>
      <c r="GT30" s="203">
        <v>26</v>
      </c>
      <c r="GU30" s="203">
        <v>342</v>
      </c>
      <c r="GV30" s="203">
        <v>6251</v>
      </c>
      <c r="GW30" s="283">
        <v>0.73055000000000003</v>
      </c>
      <c r="GX30" s="283">
        <v>0.20687</v>
      </c>
      <c r="GY30" s="245">
        <v>19.93721</v>
      </c>
      <c r="GZ30" s="245">
        <v>21.735949999999999</v>
      </c>
      <c r="HA30" s="245">
        <v>15.846489999999999</v>
      </c>
      <c r="HB30" s="284">
        <v>2.8174100000000002</v>
      </c>
      <c r="HC30" s="284">
        <v>2.0530400000000002</v>
      </c>
      <c r="HD30" s="284">
        <v>0.43641000000000002</v>
      </c>
      <c r="HE30" s="284">
        <v>46.564320000000002</v>
      </c>
      <c r="HF30" s="284">
        <v>33.931339999999999</v>
      </c>
      <c r="HG30" s="284">
        <v>7.2126799999999998</v>
      </c>
      <c r="HH30" s="284">
        <v>4.8694699999999997</v>
      </c>
      <c r="HI30" s="284">
        <v>3.5483699999999998</v>
      </c>
      <c r="HJ30" s="284">
        <v>0.75427</v>
      </c>
      <c r="HK30" s="284">
        <v>18.317799999999998</v>
      </c>
      <c r="HL30" s="284">
        <v>13.348140000000001</v>
      </c>
      <c r="HM30" s="284">
        <v>2.83738</v>
      </c>
      <c r="HN30" s="284">
        <v>158.31336999999999</v>
      </c>
      <c r="HO30" s="284">
        <v>115.36266999999999</v>
      </c>
      <c r="HP30" s="284">
        <v>24.522300000000001</v>
      </c>
      <c r="HQ30" s="284">
        <v>12.40747</v>
      </c>
      <c r="HR30" s="284">
        <v>9.0412999999999997</v>
      </c>
      <c r="HS30" s="284">
        <v>1.92188</v>
      </c>
      <c r="HT30" s="284">
        <v>9.0583200000000001</v>
      </c>
      <c r="HU30" s="284">
        <v>5.2410199999999998</v>
      </c>
      <c r="HV30" s="284">
        <v>12.731769999999999</v>
      </c>
      <c r="HW30" s="284">
        <v>13.708550000000001</v>
      </c>
      <c r="HX30" s="284">
        <v>1.39323</v>
      </c>
      <c r="HY30" s="284">
        <v>2.0569000000000002</v>
      </c>
      <c r="HZ30" s="284">
        <v>0.54808000000000001</v>
      </c>
      <c r="IA30" s="284">
        <v>0.16120999999999999</v>
      </c>
      <c r="IB30" s="284">
        <v>6.9800000000000001E-3</v>
      </c>
      <c r="IC30" s="284">
        <v>7.5100000000000002E-3</v>
      </c>
      <c r="ID30" s="284">
        <v>0.71216000000000002</v>
      </c>
      <c r="IE30" s="284">
        <v>3.3349999999999998E-2</v>
      </c>
      <c r="IF30" s="284">
        <v>0.11777</v>
      </c>
      <c r="IG30" s="284">
        <v>4204</v>
      </c>
      <c r="IH30" s="284">
        <v>15094</v>
      </c>
      <c r="II30" s="284">
        <v>15094</v>
      </c>
      <c r="IJ30" s="284">
        <v>15816</v>
      </c>
      <c r="IK30" s="284">
        <v>56781</v>
      </c>
      <c r="IL30" s="284">
        <v>56781</v>
      </c>
      <c r="IM30" s="284">
        <v>98137</v>
      </c>
      <c r="IN30" s="284">
        <v>98137</v>
      </c>
      <c r="IO30" s="284">
        <v>2.7729900000000001</v>
      </c>
      <c r="IP30" s="284">
        <v>27336</v>
      </c>
      <c r="IQ30" s="284">
        <v>13.142519999999999</v>
      </c>
      <c r="IR30" s="284">
        <v>1.2869200000000001</v>
      </c>
      <c r="IS30" s="284">
        <v>25.249680000000001</v>
      </c>
      <c r="IT30" s="284">
        <v>0</v>
      </c>
      <c r="IU30" s="284">
        <v>0.49119000000000002</v>
      </c>
      <c r="IV30" s="284">
        <v>27.02778</v>
      </c>
      <c r="IW30" s="284">
        <v>18.597090000000001</v>
      </c>
      <c r="IX30" s="284">
        <v>3.2666200000000001</v>
      </c>
      <c r="IY30" s="284">
        <v>0</v>
      </c>
      <c r="IZ30" s="284">
        <v>2.63E-3</v>
      </c>
      <c r="JA30" s="284">
        <v>0.40189000000000002</v>
      </c>
      <c r="JB30" s="284">
        <v>6.8000000000000005E-4</v>
      </c>
      <c r="JC30" s="284">
        <v>0.16841</v>
      </c>
      <c r="JD30" s="284">
        <v>0.60458999999999996</v>
      </c>
      <c r="JE30" s="284">
        <v>4.7996800000000004</v>
      </c>
      <c r="JF30" s="284">
        <v>2.4393199999999999</v>
      </c>
      <c r="JG30" s="284">
        <v>0.23905999999999999</v>
      </c>
      <c r="JH30" s="284">
        <v>733</v>
      </c>
      <c r="JI30" s="284">
        <v>1.2462299999999999</v>
      </c>
      <c r="JJ30" s="284">
        <v>2.9707599999999998</v>
      </c>
      <c r="JK30" s="284">
        <v>435</v>
      </c>
      <c r="JL30" s="284">
        <v>299</v>
      </c>
      <c r="JM30" s="284">
        <v>25.520980000000002</v>
      </c>
      <c r="JN30" s="284">
        <v>3.9531299999999998</v>
      </c>
      <c r="JO30" s="284">
        <v>2.9067099999999999</v>
      </c>
      <c r="JP30" s="284">
        <v>0.33135999999999999</v>
      </c>
      <c r="JQ30" s="284">
        <v>9.2299999999999993E-2</v>
      </c>
      <c r="JR30" s="284">
        <v>0.43618000000000001</v>
      </c>
      <c r="JS30" s="284">
        <v>14</v>
      </c>
      <c r="JT30" s="284">
        <v>15</v>
      </c>
      <c r="JU30" s="284">
        <v>1.7283500000000001</v>
      </c>
      <c r="JV30" s="284">
        <v>18872</v>
      </c>
      <c r="JW30" s="284">
        <v>41.29542</v>
      </c>
      <c r="JX30" s="284">
        <v>10919</v>
      </c>
      <c r="JY30" s="284">
        <v>10.97767</v>
      </c>
      <c r="JZ30" s="284">
        <v>71.372950000000003</v>
      </c>
      <c r="KA30" s="284">
        <v>0.26583000000000001</v>
      </c>
      <c r="KB30" s="284">
        <v>2902</v>
      </c>
      <c r="KC30" s="284">
        <v>0.36062</v>
      </c>
      <c r="KD30" s="284">
        <v>0.75427</v>
      </c>
      <c r="KE30" s="284">
        <v>0.62327999999999995</v>
      </c>
      <c r="KF30" s="284">
        <v>12.69153</v>
      </c>
      <c r="KG30" s="284">
        <v>16.527360000000002</v>
      </c>
      <c r="KH30" s="284">
        <v>4.8694699999999997</v>
      </c>
      <c r="KI30" s="284">
        <v>44.070509999999999</v>
      </c>
      <c r="KJ30" s="284">
        <v>56122</v>
      </c>
      <c r="KK30" s="284">
        <v>38301</v>
      </c>
      <c r="KL30" s="284">
        <v>3.6580000000000001E-2</v>
      </c>
      <c r="KM30" s="284">
        <v>0.23784</v>
      </c>
      <c r="KN30" s="284">
        <v>6.3229999999999995E-2</v>
      </c>
      <c r="KO30" s="284">
        <v>1.0189999999999999E-2</v>
      </c>
      <c r="KP30" s="284">
        <v>6.6250000000000003E-2</v>
      </c>
      <c r="KQ30" s="284">
        <v>1.7610000000000001E-2</v>
      </c>
      <c r="KR30" s="284">
        <v>1</v>
      </c>
      <c r="KS30" s="284">
        <v>0.27855150000000001</v>
      </c>
      <c r="KT30" s="284">
        <v>0.72144850000000005</v>
      </c>
      <c r="KU30" s="284">
        <v>0.31754670000000002</v>
      </c>
      <c r="KV30" s="284">
        <v>0.68245330000000004</v>
      </c>
      <c r="KW30" s="284">
        <v>0.15489720000000001</v>
      </c>
      <c r="KX30" s="284">
        <v>1.9768600000000001E-2</v>
      </c>
      <c r="KY30" s="284">
        <v>0.23139570000000001</v>
      </c>
      <c r="KZ30" s="284">
        <v>2.1233700000000001E-2</v>
      </c>
      <c r="LA30" s="284">
        <v>0.1164046</v>
      </c>
      <c r="LB30" s="284">
        <v>0.11389489999999999</v>
      </c>
      <c r="LC30" s="284">
        <v>0.49730249999999998</v>
      </c>
      <c r="LD30" s="284">
        <v>0.72869819999999996</v>
      </c>
      <c r="LE30" s="284">
        <v>0</v>
      </c>
      <c r="LF30" s="284">
        <v>0.93421189999999998</v>
      </c>
      <c r="LG30" s="284">
        <v>1.81733E-2</v>
      </c>
      <c r="LH30" s="284">
        <v>4.7614700000000003E-2</v>
      </c>
      <c r="LI30" s="284">
        <v>17821</v>
      </c>
      <c r="LJ30" s="284">
        <v>9.5625099999999996</v>
      </c>
      <c r="LK30" s="284">
        <v>10834</v>
      </c>
      <c r="LL30" s="284">
        <v>10834</v>
      </c>
      <c r="LM30" s="284">
        <v>3017</v>
      </c>
      <c r="LN30" s="284">
        <v>0.73529359999999999</v>
      </c>
      <c r="LO30" s="284">
        <v>0.12762390000000001</v>
      </c>
      <c r="LP30" s="284">
        <v>0.1370826</v>
      </c>
      <c r="LQ30" s="284">
        <v>0.71372000000000002</v>
      </c>
      <c r="LR30" s="284">
        <v>1.53389</v>
      </c>
      <c r="LS30" s="284">
        <v>0.48708000000000001</v>
      </c>
      <c r="LT30" s="284">
        <v>17</v>
      </c>
      <c r="LU30" s="284">
        <v>3.1163500000000002</v>
      </c>
      <c r="LV30" s="284">
        <v>16</v>
      </c>
      <c r="LW30" s="284">
        <v>2.2914300000000001</v>
      </c>
      <c r="LX30" s="284">
        <v>0.35493999999999998</v>
      </c>
      <c r="LY30" s="284">
        <v>0.33515</v>
      </c>
      <c r="LZ30" s="285">
        <v>5.0256299999999997E-2</v>
      </c>
      <c r="MA30" s="285">
        <v>8.053E-4</v>
      </c>
      <c r="MB30" s="285">
        <v>0.15888959999999999</v>
      </c>
      <c r="MC30" s="285">
        <v>0</v>
      </c>
      <c r="MD30" s="285">
        <v>0.12302979999999999</v>
      </c>
      <c r="ME30" s="285">
        <v>2.0909999999999999E-4</v>
      </c>
      <c r="MF30" s="285">
        <v>0.74674070000000003</v>
      </c>
      <c r="MG30" s="285">
        <v>7.3047600000000004E-2</v>
      </c>
      <c r="MH30" s="285">
        <v>0.22707359999999999</v>
      </c>
      <c r="MI30" s="285"/>
    </row>
    <row r="31" spans="1:347" x14ac:dyDescent="0.2">
      <c r="A31" s="6" t="s">
        <v>2032</v>
      </c>
      <c r="B31" s="6" t="s">
        <v>2836</v>
      </c>
      <c r="C31" s="203" t="s">
        <v>2032</v>
      </c>
      <c r="D31" s="203" t="s">
        <v>2033</v>
      </c>
      <c r="E31" s="203" t="s">
        <v>2034</v>
      </c>
      <c r="F31" s="203" t="s">
        <v>2171</v>
      </c>
      <c r="G31" s="203" t="s">
        <v>2243</v>
      </c>
      <c r="H31" s="203" t="s">
        <v>2357</v>
      </c>
      <c r="I31" s="203" t="s">
        <v>3569</v>
      </c>
      <c r="J31" s="203" t="s">
        <v>3570</v>
      </c>
      <c r="K31" s="203" t="s">
        <v>2325</v>
      </c>
      <c r="L31" s="203" t="s">
        <v>2357</v>
      </c>
      <c r="M31" s="203" t="s">
        <v>3569</v>
      </c>
      <c r="N31" s="203" t="s">
        <v>3570</v>
      </c>
      <c r="O31" s="203" t="s">
        <v>2418</v>
      </c>
      <c r="P31" s="203" t="s">
        <v>2493</v>
      </c>
      <c r="Q31" s="203" t="s">
        <v>2570</v>
      </c>
      <c r="R31" s="203" t="s">
        <v>2641</v>
      </c>
      <c r="S31" s="203" t="s">
        <v>2418</v>
      </c>
      <c r="T31" s="203" t="s">
        <v>4782</v>
      </c>
      <c r="U31" s="203" t="s">
        <v>2493</v>
      </c>
      <c r="V31" s="203" t="s">
        <v>4783</v>
      </c>
      <c r="W31" s="203" t="s">
        <v>2641</v>
      </c>
      <c r="X31" s="203">
        <v>1</v>
      </c>
      <c r="Y31" s="203">
        <v>2</v>
      </c>
      <c r="Z31" s="203">
        <v>0</v>
      </c>
      <c r="AA31" s="203">
        <v>0</v>
      </c>
      <c r="AB31" s="10">
        <v>8112</v>
      </c>
      <c r="AC31" s="203">
        <v>6</v>
      </c>
      <c r="AD31" s="203">
        <v>0</v>
      </c>
      <c r="AE31" s="203">
        <v>6</v>
      </c>
      <c r="AF31" s="203">
        <v>23</v>
      </c>
      <c r="AG31" s="203">
        <v>29</v>
      </c>
      <c r="AH31" s="286">
        <v>0.20689660000000001</v>
      </c>
      <c r="AI31" s="246">
        <v>94813</v>
      </c>
      <c r="AJ31" s="246" t="s">
        <v>2780</v>
      </c>
      <c r="AK31" s="274" t="s">
        <v>3486</v>
      </c>
      <c r="AL31" s="276">
        <v>37274</v>
      </c>
      <c r="AM31" s="276">
        <v>11.43</v>
      </c>
      <c r="AN31" s="276">
        <v>13.08</v>
      </c>
      <c r="AO31" s="276">
        <v>15.67</v>
      </c>
      <c r="AP31" s="246">
        <v>0</v>
      </c>
      <c r="AQ31" s="246">
        <v>2206843</v>
      </c>
      <c r="AR31" s="246">
        <v>2206843</v>
      </c>
      <c r="AS31" s="246">
        <v>134430</v>
      </c>
      <c r="AT31" s="246">
        <v>0</v>
      </c>
      <c r="AU31" s="246">
        <v>134430</v>
      </c>
      <c r="AV31" s="246">
        <v>23525</v>
      </c>
      <c r="AW31" s="246">
        <v>0</v>
      </c>
      <c r="AX31" s="246">
        <v>23525</v>
      </c>
      <c r="AY31" s="246">
        <v>0</v>
      </c>
      <c r="AZ31" s="246">
        <v>2364798</v>
      </c>
      <c r="BA31" s="246">
        <v>1098893</v>
      </c>
      <c r="BB31" s="246">
        <v>414846</v>
      </c>
      <c r="BC31" s="246">
        <v>1513739</v>
      </c>
      <c r="BD31" s="246">
        <v>211693</v>
      </c>
      <c r="BE31" s="246">
        <v>84262</v>
      </c>
      <c r="BF31" s="246">
        <v>4841</v>
      </c>
      <c r="BG31" s="246">
        <v>300796</v>
      </c>
      <c r="BH31" s="246">
        <v>389085</v>
      </c>
      <c r="BI31" s="246">
        <v>2203620</v>
      </c>
      <c r="BJ31" s="246">
        <v>0</v>
      </c>
      <c r="BK31" s="283">
        <v>0</v>
      </c>
      <c r="BL31" s="246">
        <v>0</v>
      </c>
      <c r="BM31" s="246">
        <v>0</v>
      </c>
      <c r="BN31" s="246">
        <v>0</v>
      </c>
      <c r="BO31" s="246">
        <v>0</v>
      </c>
      <c r="BP31" s="246">
        <v>0</v>
      </c>
      <c r="BQ31" s="246">
        <v>0</v>
      </c>
      <c r="BR31" s="10">
        <v>62913</v>
      </c>
      <c r="BS31" s="10">
        <v>70779</v>
      </c>
      <c r="BT31" s="10">
        <v>133692</v>
      </c>
      <c r="BU31" s="10">
        <v>38592</v>
      </c>
      <c r="BV31" s="10">
        <v>25325</v>
      </c>
      <c r="BW31" s="10">
        <v>63917</v>
      </c>
      <c r="BX31" s="10">
        <v>6031</v>
      </c>
      <c r="BY31" s="10">
        <v>2821</v>
      </c>
      <c r="BZ31" s="10">
        <v>8852</v>
      </c>
      <c r="CA31" s="10">
        <v>206461</v>
      </c>
      <c r="CB31" s="10" t="s">
        <v>3403</v>
      </c>
      <c r="CC31" s="10">
        <v>206461</v>
      </c>
      <c r="CD31" s="10">
        <v>17618</v>
      </c>
      <c r="CE31" s="258">
        <v>32412</v>
      </c>
      <c r="CF31" s="244">
        <v>7</v>
      </c>
      <c r="CG31" s="244">
        <v>67</v>
      </c>
      <c r="CH31" s="244">
        <v>74</v>
      </c>
      <c r="CI31" s="258">
        <v>7329</v>
      </c>
      <c r="CJ31" s="258">
        <v>2376</v>
      </c>
      <c r="CK31" s="258">
        <v>8411</v>
      </c>
      <c r="CL31" s="258">
        <v>680</v>
      </c>
      <c r="CM31" s="203">
        <v>0</v>
      </c>
      <c r="CN31" s="203" t="s">
        <v>2305</v>
      </c>
      <c r="CO31" s="244">
        <v>56</v>
      </c>
      <c r="CP31" s="10">
        <v>139011</v>
      </c>
      <c r="CQ31" s="10">
        <v>62401</v>
      </c>
      <c r="CR31" s="10">
        <v>201412</v>
      </c>
      <c r="CS31" s="10">
        <v>16007</v>
      </c>
      <c r="CT31" s="10">
        <v>1935</v>
      </c>
      <c r="CU31" s="10">
        <v>17942</v>
      </c>
      <c r="CV31" s="10">
        <v>89251</v>
      </c>
      <c r="CW31" s="10">
        <v>46160</v>
      </c>
      <c r="CX31" s="10">
        <v>135411</v>
      </c>
      <c r="CY31" s="10">
        <v>354765</v>
      </c>
      <c r="CZ31" s="10">
        <v>0</v>
      </c>
      <c r="DA31" s="10" t="s">
        <v>3403</v>
      </c>
      <c r="DB31" s="10">
        <v>354765</v>
      </c>
      <c r="DC31" s="10">
        <v>21772</v>
      </c>
      <c r="DD31" s="10">
        <v>1888</v>
      </c>
      <c r="DE31" s="10">
        <v>23660</v>
      </c>
      <c r="DF31" s="10">
        <v>41725</v>
      </c>
      <c r="DG31" s="10">
        <v>18136</v>
      </c>
      <c r="DH31" s="10">
        <v>0</v>
      </c>
      <c r="DI31" s="10">
        <v>20024</v>
      </c>
      <c r="DJ31" s="258" t="s">
        <v>3403</v>
      </c>
      <c r="DK31" s="258">
        <v>63497</v>
      </c>
      <c r="DL31" s="10">
        <v>394815</v>
      </c>
      <c r="DM31" s="10">
        <v>55894</v>
      </c>
      <c r="DN31" s="10">
        <v>0</v>
      </c>
      <c r="DO31" s="10">
        <v>17788</v>
      </c>
      <c r="DP31" s="10">
        <v>468497</v>
      </c>
      <c r="DQ31" s="10" t="s">
        <v>3403</v>
      </c>
      <c r="DR31" s="10">
        <v>44359</v>
      </c>
      <c r="DS31" s="10">
        <v>13523</v>
      </c>
      <c r="DT31" s="10">
        <v>57882</v>
      </c>
      <c r="DU31" s="10">
        <v>300891</v>
      </c>
      <c r="DV31" s="244">
        <v>80</v>
      </c>
      <c r="DW31" s="244">
        <v>0</v>
      </c>
      <c r="DX31" s="244">
        <v>319</v>
      </c>
      <c r="DY31" s="244">
        <v>0</v>
      </c>
      <c r="DZ31" s="244" t="s">
        <v>3403</v>
      </c>
      <c r="EA31" s="244">
        <v>0</v>
      </c>
      <c r="EB31" s="244">
        <v>399</v>
      </c>
      <c r="EC31" s="244">
        <v>1590</v>
      </c>
      <c r="ED31" s="244">
        <v>0</v>
      </c>
      <c r="EE31" s="244">
        <v>1590</v>
      </c>
      <c r="EF31" s="10">
        <v>10474</v>
      </c>
      <c r="EG31" s="10">
        <v>0</v>
      </c>
      <c r="EH31" s="10">
        <v>10474</v>
      </c>
      <c r="EI31" s="10" t="s">
        <v>3403</v>
      </c>
      <c r="EJ31" s="10">
        <v>0</v>
      </c>
      <c r="EK31" s="10">
        <v>0</v>
      </c>
      <c r="EL31" s="10">
        <v>12064</v>
      </c>
      <c r="EM31" s="10" t="s">
        <v>5026</v>
      </c>
      <c r="EN31" s="10" t="s">
        <v>5026</v>
      </c>
      <c r="EO31" s="10" t="s">
        <v>5026</v>
      </c>
      <c r="EP31" s="10" t="s">
        <v>5026</v>
      </c>
      <c r="EQ31" s="258">
        <v>630</v>
      </c>
      <c r="ER31" s="258">
        <v>7277</v>
      </c>
      <c r="ES31" s="10">
        <v>38371</v>
      </c>
      <c r="ET31" s="10" t="s">
        <v>5026</v>
      </c>
      <c r="EU31" s="10" t="s">
        <v>5026</v>
      </c>
      <c r="EV31" s="244">
        <v>109</v>
      </c>
      <c r="EW31" s="244">
        <v>179</v>
      </c>
      <c r="EX31" s="203" t="s">
        <v>1494</v>
      </c>
      <c r="EY31" s="244">
        <v>50</v>
      </c>
      <c r="EZ31" s="244">
        <v>78</v>
      </c>
      <c r="FA31" s="258">
        <v>91058</v>
      </c>
      <c r="FB31" s="10">
        <v>118395</v>
      </c>
      <c r="FC31" s="10">
        <v>16998</v>
      </c>
      <c r="FD31" s="203" t="s">
        <v>1530</v>
      </c>
      <c r="FE31" s="203" t="s">
        <v>1530</v>
      </c>
      <c r="FF31" s="203" t="s">
        <v>1530</v>
      </c>
      <c r="FG31" s="203" t="s">
        <v>1530</v>
      </c>
      <c r="FH31" s="203" t="s">
        <v>1530</v>
      </c>
      <c r="FI31" s="203" t="s">
        <v>1530</v>
      </c>
      <c r="FJ31" s="203" t="s">
        <v>1530</v>
      </c>
      <c r="FK31" s="203" t="s">
        <v>1530</v>
      </c>
      <c r="FL31" s="203" t="s">
        <v>1530</v>
      </c>
      <c r="FM31" s="203" t="s">
        <v>1530</v>
      </c>
      <c r="FN31" s="203" t="s">
        <v>1530</v>
      </c>
      <c r="FO31" s="203" t="s">
        <v>1530</v>
      </c>
      <c r="FP31" s="203" t="s">
        <v>1530</v>
      </c>
      <c r="FQ31" s="203" t="s">
        <v>1530</v>
      </c>
      <c r="FR31" s="203" t="s">
        <v>1530</v>
      </c>
      <c r="FS31" s="203" t="s">
        <v>1530</v>
      </c>
      <c r="FT31" s="203" t="s">
        <v>1530</v>
      </c>
      <c r="FU31" s="203" t="s">
        <v>1530</v>
      </c>
      <c r="FV31" s="203" t="s">
        <v>1530</v>
      </c>
      <c r="FW31" s="203" t="s">
        <v>1530</v>
      </c>
      <c r="FX31" s="203" t="s">
        <v>1530</v>
      </c>
      <c r="FY31" s="203" t="s">
        <v>1530</v>
      </c>
      <c r="FZ31" s="203" t="s">
        <v>1530</v>
      </c>
      <c r="GA31" s="203" t="s">
        <v>1530</v>
      </c>
      <c r="GB31" s="203" t="s">
        <v>1530</v>
      </c>
      <c r="GC31" s="203" t="s">
        <v>2032</v>
      </c>
      <c r="GD31" s="203" t="s">
        <v>457</v>
      </c>
      <c r="GE31" s="203" t="s">
        <v>416</v>
      </c>
      <c r="GF31" s="203" t="s">
        <v>493</v>
      </c>
      <c r="GG31" s="203" t="s">
        <v>499</v>
      </c>
      <c r="GH31" s="203" t="s">
        <v>4527</v>
      </c>
      <c r="GI31" s="203" t="s">
        <v>508</v>
      </c>
      <c r="GJ31" s="203" t="s">
        <v>2303</v>
      </c>
      <c r="GK31" s="258">
        <v>128980</v>
      </c>
      <c r="GL31" s="203">
        <v>3</v>
      </c>
      <c r="GM31" s="203" t="s">
        <v>2135</v>
      </c>
      <c r="GN31" s="203" t="s">
        <v>512</v>
      </c>
      <c r="GO31" s="203">
        <v>1475</v>
      </c>
      <c r="GP31" s="203">
        <v>66</v>
      </c>
      <c r="GQ31" s="203">
        <v>3961</v>
      </c>
      <c r="GR31" s="203">
        <v>46838</v>
      </c>
      <c r="GS31" s="203">
        <v>262</v>
      </c>
      <c r="GT31" s="203">
        <v>23</v>
      </c>
      <c r="GU31" s="203">
        <v>402</v>
      </c>
      <c r="GV31" s="203">
        <v>8519</v>
      </c>
      <c r="GW31" s="283">
        <v>0.86819999999999997</v>
      </c>
      <c r="GX31" s="283">
        <v>0.1318</v>
      </c>
      <c r="GY31" s="245">
        <v>30.235589999999998</v>
      </c>
      <c r="GZ31" s="245">
        <v>32.833860000000001</v>
      </c>
      <c r="HA31" s="245">
        <v>19.875</v>
      </c>
      <c r="HB31" s="284">
        <v>4.7035900000000002</v>
      </c>
      <c r="HC31" s="284">
        <v>3.2310500000000002</v>
      </c>
      <c r="HD31" s="284">
        <v>0.64204000000000006</v>
      </c>
      <c r="HE31" s="284">
        <v>38.070900000000002</v>
      </c>
      <c r="HF31" s="284">
        <v>26.152149999999999</v>
      </c>
      <c r="HG31" s="284">
        <v>5.1967100000000004</v>
      </c>
      <c r="HH31" s="284">
        <v>7.3236499999999998</v>
      </c>
      <c r="HI31" s="284">
        <v>5.0308599999999997</v>
      </c>
      <c r="HJ31" s="284">
        <v>0.99968000000000001</v>
      </c>
      <c r="HK31" s="284">
        <v>57.429310000000001</v>
      </c>
      <c r="HL31" s="284">
        <v>39.45008</v>
      </c>
      <c r="HM31" s="284">
        <v>7.8391500000000001</v>
      </c>
      <c r="HN31" s="284">
        <v>182.66081</v>
      </c>
      <c r="HO31" s="284">
        <v>125.47571000000001</v>
      </c>
      <c r="HP31" s="284">
        <v>24.93336</v>
      </c>
      <c r="HQ31" s="284">
        <v>14.369590000000001</v>
      </c>
      <c r="HR31" s="284">
        <v>9.8709399999999992</v>
      </c>
      <c r="HS31" s="284">
        <v>1.96146</v>
      </c>
      <c r="HT31" s="284">
        <v>3.63232</v>
      </c>
      <c r="HU31" s="284">
        <v>2.3328500000000001</v>
      </c>
      <c r="HV31" s="284">
        <v>1.88314</v>
      </c>
      <c r="HW31" s="284">
        <v>3.0924999999999998</v>
      </c>
      <c r="HX31" s="284">
        <v>0.29749999999999999</v>
      </c>
      <c r="HY31" s="284">
        <v>1.1889700000000001</v>
      </c>
      <c r="HZ31" s="284">
        <v>0.44877</v>
      </c>
      <c r="IA31" s="284">
        <v>9.3530000000000002E-2</v>
      </c>
      <c r="IB31" s="284">
        <v>8.4999999999999995E-4</v>
      </c>
      <c r="IC31" s="284">
        <v>1.39E-3</v>
      </c>
      <c r="ID31" s="284">
        <v>0.70599000000000001</v>
      </c>
      <c r="IE31" s="284">
        <v>1.2330000000000001E-2</v>
      </c>
      <c r="IF31" s="284">
        <v>8.1210000000000004E-2</v>
      </c>
      <c r="IG31" s="284">
        <v>1323</v>
      </c>
      <c r="IH31" s="284">
        <v>6395</v>
      </c>
      <c r="II31" s="284">
        <v>6395</v>
      </c>
      <c r="IJ31" s="284">
        <v>10375</v>
      </c>
      <c r="IK31" s="284">
        <v>50148</v>
      </c>
      <c r="IL31" s="284">
        <v>50148</v>
      </c>
      <c r="IM31" s="284">
        <v>78082</v>
      </c>
      <c r="IN31" s="284">
        <v>78082</v>
      </c>
      <c r="IO31" s="284">
        <v>1.70052</v>
      </c>
      <c r="IP31" s="284">
        <v>16155</v>
      </c>
      <c r="IQ31" s="284">
        <v>7.7668600000000003</v>
      </c>
      <c r="IR31" s="284">
        <v>1.0422499999999999</v>
      </c>
      <c r="IS31" s="284">
        <v>17.109960000000001</v>
      </c>
      <c r="IT31" s="284">
        <v>0.18239</v>
      </c>
      <c r="IU31" s="284">
        <v>0</v>
      </c>
      <c r="IV31" s="284">
        <v>18.334610000000001</v>
      </c>
      <c r="IW31" s="284">
        <v>11.736230000000001</v>
      </c>
      <c r="IX31" s="284">
        <v>2.1360100000000002</v>
      </c>
      <c r="IY31" s="284">
        <v>0</v>
      </c>
      <c r="IZ31" s="284">
        <v>4.2999999999999999E-4</v>
      </c>
      <c r="JA31" s="284">
        <v>0.25129000000000001</v>
      </c>
      <c r="JB31" s="284">
        <v>5.6999999999999998E-4</v>
      </c>
      <c r="JC31" s="284">
        <v>0.10366</v>
      </c>
      <c r="JD31" s="284">
        <v>0.50102000000000002</v>
      </c>
      <c r="JE31" s="284">
        <v>0.96748999999999996</v>
      </c>
      <c r="JF31" s="284">
        <v>1.6007199999999999</v>
      </c>
      <c r="JG31" s="284">
        <v>0.17832000000000001</v>
      </c>
      <c r="JH31" s="284">
        <v>559</v>
      </c>
      <c r="JI31" s="284">
        <v>1.2784599999999999</v>
      </c>
      <c r="JJ31" s="284">
        <v>3.0166300000000001</v>
      </c>
      <c r="JK31" s="284">
        <v>167</v>
      </c>
      <c r="JL31" s="284">
        <v>157</v>
      </c>
      <c r="JM31" s="284">
        <v>17.084969999999998</v>
      </c>
      <c r="JN31" s="284">
        <v>2.3321100000000001</v>
      </c>
      <c r="JO31" s="284">
        <v>1.6412899999999999</v>
      </c>
      <c r="JP31" s="284">
        <v>0.22484000000000001</v>
      </c>
      <c r="JQ31" s="284">
        <v>4.6519999999999999E-2</v>
      </c>
      <c r="JR31" s="284">
        <v>0.39735999999999999</v>
      </c>
      <c r="JS31" s="284">
        <v>2</v>
      </c>
      <c r="JT31" s="284">
        <v>3</v>
      </c>
      <c r="JU31" s="284">
        <v>1.5570299999999999</v>
      </c>
      <c r="JV31" s="284">
        <v>9009</v>
      </c>
      <c r="JW31" s="284">
        <v>37.092089999999999</v>
      </c>
      <c r="JX31" s="284">
        <v>5786</v>
      </c>
      <c r="JY31" s="284">
        <v>4.7301500000000001</v>
      </c>
      <c r="JZ31" s="284">
        <v>57.753570000000003</v>
      </c>
      <c r="KA31" s="284">
        <v>0.12751999999999999</v>
      </c>
      <c r="KB31" s="284">
        <v>737</v>
      </c>
      <c r="KC31" s="284">
        <v>0.58804999999999996</v>
      </c>
      <c r="KD31" s="284">
        <v>0.99968000000000001</v>
      </c>
      <c r="KE31" s="284">
        <v>0.91561999999999999</v>
      </c>
      <c r="KF31" s="284">
        <v>6.2893499999999998</v>
      </c>
      <c r="KG31" s="284">
        <v>8.0939999999999994</v>
      </c>
      <c r="KH31" s="284">
        <v>7.3236499999999998</v>
      </c>
      <c r="KI31" s="284">
        <v>52</v>
      </c>
      <c r="KJ31" s="284">
        <v>52197</v>
      </c>
      <c r="KK31" s="284">
        <v>37892</v>
      </c>
      <c r="KL31" s="284">
        <v>6.1899999999999997E-2</v>
      </c>
      <c r="KM31" s="284">
        <v>0.75578000000000001</v>
      </c>
      <c r="KN31" s="284">
        <v>9.6379999999999993E-2</v>
      </c>
      <c r="KO31" s="284">
        <v>1.281E-2</v>
      </c>
      <c r="KP31" s="284">
        <v>0.15637000000000001</v>
      </c>
      <c r="KQ31" s="284">
        <v>1.9939999999999999E-2</v>
      </c>
      <c r="KR31" s="284">
        <v>1</v>
      </c>
      <c r="KS31" s="284">
        <v>0.20689660000000001</v>
      </c>
      <c r="KT31" s="284">
        <v>0.79310340000000001</v>
      </c>
      <c r="KU31" s="284">
        <v>0.27405380000000001</v>
      </c>
      <c r="KV31" s="284">
        <v>0.72594619999999999</v>
      </c>
      <c r="KW31" s="284">
        <v>0.13650080000000001</v>
      </c>
      <c r="KX31" s="284">
        <v>3.8238000000000001E-2</v>
      </c>
      <c r="KY31" s="284">
        <v>0.1882566</v>
      </c>
      <c r="KZ31" s="284">
        <v>2.1968000000000001E-3</v>
      </c>
      <c r="LA31" s="284">
        <v>0.17656630000000001</v>
      </c>
      <c r="LB31" s="284">
        <v>9.6065999999999999E-2</v>
      </c>
      <c r="LC31" s="284">
        <v>0.49867630000000002</v>
      </c>
      <c r="LD31" s="284">
        <v>0.68693289999999996</v>
      </c>
      <c r="LE31" s="284">
        <v>9.9480000000000002E-3</v>
      </c>
      <c r="LF31" s="284">
        <v>0.93320570000000003</v>
      </c>
      <c r="LG31" s="284">
        <v>0</v>
      </c>
      <c r="LH31" s="284">
        <v>5.6846300000000002E-2</v>
      </c>
      <c r="LI31" s="284">
        <v>14305</v>
      </c>
      <c r="LJ31" s="284">
        <v>5.1983499999999996</v>
      </c>
      <c r="LK31" s="284">
        <v>21496</v>
      </c>
      <c r="LL31" s="284">
        <v>21496</v>
      </c>
      <c r="LM31" s="284">
        <v>4447</v>
      </c>
      <c r="LN31" s="284">
        <v>0.70377599999999996</v>
      </c>
      <c r="LO31" s="284">
        <v>0.28013009999999999</v>
      </c>
      <c r="LP31" s="284">
        <v>1.6094000000000001E-2</v>
      </c>
      <c r="LQ31" s="284">
        <v>0.42634</v>
      </c>
      <c r="LR31" s="284">
        <v>1.1293299999999999</v>
      </c>
      <c r="LS31" s="284">
        <v>0.3095</v>
      </c>
      <c r="LT31" s="284">
        <v>5</v>
      </c>
      <c r="LU31" s="284">
        <v>2.2130999999999998</v>
      </c>
      <c r="LV31" s="284">
        <v>96</v>
      </c>
      <c r="LW31" s="284">
        <v>1.55752</v>
      </c>
      <c r="LX31" s="284">
        <v>0.21260000000000001</v>
      </c>
      <c r="LY31" s="284">
        <v>0.19811000000000001</v>
      </c>
      <c r="LZ31" s="285">
        <v>3.2997899999999997E-2</v>
      </c>
      <c r="MA31" s="285">
        <v>2.0330000000000001E-4</v>
      </c>
      <c r="MB31" s="285">
        <v>0.12873950000000001</v>
      </c>
      <c r="MC31" s="285">
        <v>0</v>
      </c>
      <c r="MD31" s="285">
        <v>0.1176471</v>
      </c>
      <c r="ME31" s="285">
        <v>2.6860000000000002E-4</v>
      </c>
      <c r="MF31" s="285">
        <v>0.74939929999999999</v>
      </c>
      <c r="MG31" s="285">
        <v>3.5226599999999997E-2</v>
      </c>
      <c r="MH31" s="285">
        <v>0.3273297</v>
      </c>
      <c r="MI31" s="285"/>
    </row>
    <row r="32" spans="1:347" x14ac:dyDescent="0.2">
      <c r="A32" s="6" t="s">
        <v>2077</v>
      </c>
      <c r="B32" s="6" t="s">
        <v>2837</v>
      </c>
      <c r="C32" s="203" t="s">
        <v>2077</v>
      </c>
      <c r="D32" s="203" t="s">
        <v>2078</v>
      </c>
      <c r="E32" s="203" t="s">
        <v>2079</v>
      </c>
      <c r="F32" s="203" t="s">
        <v>2183</v>
      </c>
      <c r="G32" s="203" t="s">
        <v>2258</v>
      </c>
      <c r="H32" s="203" t="s">
        <v>2366</v>
      </c>
      <c r="I32" s="203" t="s">
        <v>3632</v>
      </c>
      <c r="J32" s="203" t="s">
        <v>3633</v>
      </c>
      <c r="K32" s="203" t="s">
        <v>2258</v>
      </c>
      <c r="L32" s="203" t="s">
        <v>2366</v>
      </c>
      <c r="M32" s="203" t="s">
        <v>3632</v>
      </c>
      <c r="N32" s="203" t="s">
        <v>3633</v>
      </c>
      <c r="O32" s="203" t="s">
        <v>2431</v>
      </c>
      <c r="P32" s="203" t="s">
        <v>2507</v>
      </c>
      <c r="Q32" s="203" t="s">
        <v>2584</v>
      </c>
      <c r="R32" s="203" t="s">
        <v>2655</v>
      </c>
      <c r="S32" s="203" t="s">
        <v>2431</v>
      </c>
      <c r="T32" s="203" t="s">
        <v>2380</v>
      </c>
      <c r="U32" s="203" t="s">
        <v>2507</v>
      </c>
      <c r="V32" s="203" t="s">
        <v>2584</v>
      </c>
      <c r="W32" s="203" t="s">
        <v>2655</v>
      </c>
      <c r="X32" s="203">
        <v>1</v>
      </c>
      <c r="Y32" s="203">
        <v>6</v>
      </c>
      <c r="Z32" s="203">
        <v>1</v>
      </c>
      <c r="AA32" s="203">
        <v>0</v>
      </c>
      <c r="AB32" s="10">
        <v>15366</v>
      </c>
      <c r="AC32" s="203">
        <v>5</v>
      </c>
      <c r="AD32" s="203">
        <v>1</v>
      </c>
      <c r="AE32" s="203">
        <v>6</v>
      </c>
      <c r="AF32" s="203">
        <v>22.18</v>
      </c>
      <c r="AG32" s="203">
        <v>28.18</v>
      </c>
      <c r="AH32" s="286">
        <v>0.1774308</v>
      </c>
      <c r="AI32" s="246">
        <v>58554</v>
      </c>
      <c r="AJ32" s="246" t="s">
        <v>3634</v>
      </c>
      <c r="AK32" s="274" t="s">
        <v>3426</v>
      </c>
      <c r="AL32" s="276">
        <v>36685</v>
      </c>
      <c r="AM32" s="276">
        <v>7.25</v>
      </c>
      <c r="AN32" s="276">
        <v>8.5</v>
      </c>
      <c r="AO32" s="276">
        <v>11</v>
      </c>
      <c r="AP32" s="246">
        <v>1030278</v>
      </c>
      <c r="AQ32" s="246">
        <v>441000</v>
      </c>
      <c r="AR32" s="246">
        <v>1471278</v>
      </c>
      <c r="AS32" s="246">
        <v>187667</v>
      </c>
      <c r="AT32" s="246">
        <v>0</v>
      </c>
      <c r="AU32" s="246">
        <v>187667</v>
      </c>
      <c r="AV32" s="246">
        <v>11000</v>
      </c>
      <c r="AW32" s="246">
        <v>0</v>
      </c>
      <c r="AX32" s="246">
        <v>11000</v>
      </c>
      <c r="AY32" s="246">
        <v>60544</v>
      </c>
      <c r="AZ32" s="246">
        <v>1730489</v>
      </c>
      <c r="BA32" s="246">
        <v>886193</v>
      </c>
      <c r="BB32" s="246">
        <v>342486</v>
      </c>
      <c r="BC32" s="246">
        <v>1228679</v>
      </c>
      <c r="BD32" s="246">
        <v>90296</v>
      </c>
      <c r="BE32" s="246">
        <v>1000</v>
      </c>
      <c r="BF32" s="246">
        <v>23718</v>
      </c>
      <c r="BG32" s="246">
        <v>115014</v>
      </c>
      <c r="BH32" s="246">
        <v>327042</v>
      </c>
      <c r="BI32" s="246">
        <v>1670735</v>
      </c>
      <c r="BJ32" s="246">
        <v>59754</v>
      </c>
      <c r="BK32" s="283">
        <v>3.4530100000000001E-2</v>
      </c>
      <c r="BL32" s="246">
        <v>0</v>
      </c>
      <c r="BM32" s="246">
        <v>0</v>
      </c>
      <c r="BN32" s="246">
        <v>0</v>
      </c>
      <c r="BO32" s="246">
        <v>0</v>
      </c>
      <c r="BP32" s="246">
        <v>0</v>
      </c>
      <c r="BQ32" s="246">
        <v>0</v>
      </c>
      <c r="BR32" s="10">
        <v>102324</v>
      </c>
      <c r="BS32" s="10">
        <v>90050</v>
      </c>
      <c r="BT32" s="10">
        <v>192374</v>
      </c>
      <c r="BU32" s="10">
        <v>76584</v>
      </c>
      <c r="BV32" s="10">
        <v>36416</v>
      </c>
      <c r="BW32" s="10">
        <v>113000</v>
      </c>
      <c r="BX32" s="10">
        <v>10014</v>
      </c>
      <c r="BY32" s="10">
        <v>4603</v>
      </c>
      <c r="BZ32" s="10">
        <v>14617</v>
      </c>
      <c r="CA32" s="10">
        <v>319991</v>
      </c>
      <c r="CB32" s="10" t="s">
        <v>3403</v>
      </c>
      <c r="CC32" s="10">
        <v>319991</v>
      </c>
      <c r="CD32" s="10">
        <v>0</v>
      </c>
      <c r="CE32" s="258">
        <v>28215</v>
      </c>
      <c r="CF32" s="244">
        <v>2</v>
      </c>
      <c r="CG32" s="244">
        <v>67</v>
      </c>
      <c r="CH32" s="244">
        <v>69</v>
      </c>
      <c r="CI32" s="258">
        <v>13898</v>
      </c>
      <c r="CJ32" s="258">
        <v>1920</v>
      </c>
      <c r="CK32" s="258">
        <v>9742</v>
      </c>
      <c r="CL32" s="258">
        <v>563</v>
      </c>
      <c r="CM32" s="203">
        <v>0</v>
      </c>
      <c r="CN32" s="203" t="s">
        <v>2305</v>
      </c>
      <c r="CO32" s="244">
        <v>84</v>
      </c>
      <c r="CP32" s="10">
        <v>128702</v>
      </c>
      <c r="CQ32" s="10">
        <v>41935</v>
      </c>
      <c r="CR32" s="10">
        <v>170637</v>
      </c>
      <c r="CS32" s="10">
        <v>17206</v>
      </c>
      <c r="CT32" s="10">
        <v>7171</v>
      </c>
      <c r="CU32" s="10">
        <v>24377</v>
      </c>
      <c r="CV32" s="10">
        <v>143179</v>
      </c>
      <c r="CW32" s="10">
        <v>34832</v>
      </c>
      <c r="CX32" s="10">
        <v>178011</v>
      </c>
      <c r="CY32" s="10">
        <v>373025</v>
      </c>
      <c r="CZ32" s="10">
        <v>0</v>
      </c>
      <c r="DA32" s="10" t="s">
        <v>3403</v>
      </c>
      <c r="DB32" s="10">
        <v>373025</v>
      </c>
      <c r="DC32" s="10">
        <v>22920</v>
      </c>
      <c r="DD32" s="10">
        <v>245</v>
      </c>
      <c r="DE32" s="10">
        <v>23165</v>
      </c>
      <c r="DF32" s="10">
        <v>13414</v>
      </c>
      <c r="DG32" s="10">
        <v>163</v>
      </c>
      <c r="DH32" s="10">
        <v>0</v>
      </c>
      <c r="DI32" s="10">
        <v>408</v>
      </c>
      <c r="DJ32" s="258" t="s">
        <v>3403</v>
      </c>
      <c r="DK32" s="258">
        <v>36334</v>
      </c>
      <c r="DL32" s="10">
        <v>155760</v>
      </c>
      <c r="DM32" s="10">
        <v>228038</v>
      </c>
      <c r="DN32" s="10">
        <v>25561</v>
      </c>
      <c r="DO32" s="10">
        <v>0</v>
      </c>
      <c r="DP32" s="10">
        <v>409359</v>
      </c>
      <c r="DQ32" s="10" t="s">
        <v>3403</v>
      </c>
      <c r="DR32" s="10">
        <v>35752</v>
      </c>
      <c r="DS32" s="10">
        <v>6794</v>
      </c>
      <c r="DT32" s="10">
        <v>42546</v>
      </c>
      <c r="DU32" s="10">
        <v>355096</v>
      </c>
      <c r="DV32" s="244">
        <v>76</v>
      </c>
      <c r="DW32" s="244">
        <v>0</v>
      </c>
      <c r="DX32" s="244">
        <v>788</v>
      </c>
      <c r="DY32" s="244">
        <v>137</v>
      </c>
      <c r="DZ32" s="244">
        <v>64</v>
      </c>
      <c r="EA32" s="244">
        <v>5</v>
      </c>
      <c r="EB32" s="244">
        <v>1070</v>
      </c>
      <c r="EC32" s="244">
        <v>3571</v>
      </c>
      <c r="ED32" s="244">
        <v>0</v>
      </c>
      <c r="EE32" s="244">
        <v>3571</v>
      </c>
      <c r="EF32" s="10">
        <v>18510</v>
      </c>
      <c r="EG32" s="10">
        <v>4106</v>
      </c>
      <c r="EH32" s="10">
        <v>22616</v>
      </c>
      <c r="EI32" s="10">
        <v>919</v>
      </c>
      <c r="EJ32" s="10">
        <v>545</v>
      </c>
      <c r="EK32" s="10">
        <v>1464</v>
      </c>
      <c r="EL32" s="10">
        <v>27651</v>
      </c>
      <c r="EM32" s="10" t="s">
        <v>5026</v>
      </c>
      <c r="EN32" s="10" t="s">
        <v>5026</v>
      </c>
      <c r="EO32" s="10">
        <v>22</v>
      </c>
      <c r="EP32" s="10">
        <v>110</v>
      </c>
      <c r="EQ32" s="258">
        <v>307</v>
      </c>
      <c r="ER32" s="258">
        <v>5065</v>
      </c>
      <c r="ES32" s="10">
        <v>127826</v>
      </c>
      <c r="ET32" s="10" t="s">
        <v>5026</v>
      </c>
      <c r="EU32" s="10" t="s">
        <v>5026</v>
      </c>
      <c r="EV32" s="244">
        <v>0</v>
      </c>
      <c r="EW32" s="244">
        <v>187</v>
      </c>
      <c r="EX32" s="203" t="s">
        <v>1507</v>
      </c>
      <c r="EY32" s="244">
        <v>34</v>
      </c>
      <c r="EZ32" s="244">
        <v>58</v>
      </c>
      <c r="FA32" s="258">
        <v>66736</v>
      </c>
      <c r="FB32" s="10">
        <v>26380</v>
      </c>
      <c r="FC32" s="10">
        <v>5744</v>
      </c>
      <c r="FD32" s="203" t="s">
        <v>1530</v>
      </c>
      <c r="FE32" s="203" t="s">
        <v>1530</v>
      </c>
      <c r="FF32" s="203" t="s">
        <v>1530</v>
      </c>
      <c r="FG32" s="203" t="s">
        <v>1530</v>
      </c>
      <c r="FH32" s="203" t="s">
        <v>1530</v>
      </c>
      <c r="FI32" s="203" t="s">
        <v>1530</v>
      </c>
      <c r="FJ32" s="203" t="s">
        <v>1530</v>
      </c>
      <c r="FK32" s="203" t="s">
        <v>1530</v>
      </c>
      <c r="FL32" s="203" t="s">
        <v>1530</v>
      </c>
      <c r="FM32" s="203" t="s">
        <v>1530</v>
      </c>
      <c r="FN32" s="203" t="s">
        <v>1530</v>
      </c>
      <c r="FO32" s="203" t="s">
        <v>1530</v>
      </c>
      <c r="FP32" s="203" t="s">
        <v>1530</v>
      </c>
      <c r="FQ32" s="203" t="s">
        <v>1530</v>
      </c>
      <c r="FR32" s="203" t="s">
        <v>1530</v>
      </c>
      <c r="FS32" s="203" t="s">
        <v>1530</v>
      </c>
      <c r="FT32" s="203" t="s">
        <v>1530</v>
      </c>
      <c r="FU32" s="203" t="s">
        <v>1530</v>
      </c>
      <c r="FV32" s="203" t="s">
        <v>1530</v>
      </c>
      <c r="FW32" s="203" t="s">
        <v>1530</v>
      </c>
      <c r="FX32" s="203" t="s">
        <v>1530</v>
      </c>
      <c r="FY32" s="203" t="s">
        <v>1530</v>
      </c>
      <c r="FZ32" s="203" t="s">
        <v>1530</v>
      </c>
      <c r="GA32" s="203" t="s">
        <v>1530</v>
      </c>
      <c r="GB32" s="203" t="s">
        <v>1530</v>
      </c>
      <c r="GC32" s="203" t="s">
        <v>2077</v>
      </c>
      <c r="GD32" s="203" t="s">
        <v>472</v>
      </c>
      <c r="GE32" s="203" t="s">
        <v>416</v>
      </c>
      <c r="GF32" s="203" t="s">
        <v>495</v>
      </c>
      <c r="GG32" s="203" t="s">
        <v>499</v>
      </c>
      <c r="GH32" s="203" t="s">
        <v>4527</v>
      </c>
      <c r="GI32" s="203" t="s">
        <v>505</v>
      </c>
      <c r="GJ32" s="203" t="s">
        <v>2303</v>
      </c>
      <c r="GK32" s="258">
        <v>174933</v>
      </c>
      <c r="GL32" s="203">
        <v>3</v>
      </c>
      <c r="GM32" s="203" t="s">
        <v>2135</v>
      </c>
      <c r="GN32" s="203" t="s">
        <v>503</v>
      </c>
      <c r="GO32" s="203">
        <v>1485</v>
      </c>
      <c r="GP32" s="203">
        <v>267</v>
      </c>
      <c r="GQ32" s="203">
        <v>9926</v>
      </c>
      <c r="GR32" s="203">
        <v>61791</v>
      </c>
      <c r="GS32" s="203">
        <v>177</v>
      </c>
      <c r="GT32" s="203">
        <v>63</v>
      </c>
      <c r="GU32" s="203">
        <v>845</v>
      </c>
      <c r="GV32" s="203">
        <v>8064</v>
      </c>
      <c r="GW32" s="283">
        <v>0.81791000000000003</v>
      </c>
      <c r="GX32" s="283">
        <v>0.12914999999999999</v>
      </c>
      <c r="GY32" s="245">
        <v>25.84206</v>
      </c>
      <c r="GZ32" s="245">
        <v>24.449729999999999</v>
      </c>
      <c r="HA32" s="245">
        <v>46.986840000000001</v>
      </c>
      <c r="HB32" s="284">
        <v>4.08134</v>
      </c>
      <c r="HC32" s="284">
        <v>3.0014699999999999</v>
      </c>
      <c r="HD32" s="284">
        <v>0.28095999999999999</v>
      </c>
      <c r="HE32" s="284">
        <v>39.268909999999998</v>
      </c>
      <c r="HF32" s="284">
        <v>28.87884</v>
      </c>
      <c r="HG32" s="284">
        <v>2.70329</v>
      </c>
      <c r="HH32" s="284">
        <v>4.7050200000000002</v>
      </c>
      <c r="HI32" s="284">
        <v>3.4601299999999999</v>
      </c>
      <c r="HJ32" s="284">
        <v>0.32390000000000002</v>
      </c>
      <c r="HK32" s="284">
        <v>13.07038</v>
      </c>
      <c r="HL32" s="284">
        <v>9.6121200000000009</v>
      </c>
      <c r="HM32" s="284">
        <v>0.89976999999999996</v>
      </c>
      <c r="HN32" s="284">
        <v>60.422229999999999</v>
      </c>
      <c r="HO32" s="284">
        <v>44.435250000000003</v>
      </c>
      <c r="HP32" s="284">
        <v>4.1594899999999999</v>
      </c>
      <c r="HQ32" s="284">
        <v>8.2551100000000002</v>
      </c>
      <c r="HR32" s="284">
        <v>6.0709099999999996</v>
      </c>
      <c r="HS32" s="284">
        <v>0.56828000000000001</v>
      </c>
      <c r="HT32" s="284">
        <v>2.34009</v>
      </c>
      <c r="HU32" s="284">
        <v>2.0299</v>
      </c>
      <c r="HV32" s="284">
        <v>0</v>
      </c>
      <c r="HW32" s="284">
        <v>4.3952400000000003</v>
      </c>
      <c r="HX32" s="284">
        <v>0.73070999999999997</v>
      </c>
      <c r="HY32" s="284">
        <v>1.1569499999999999</v>
      </c>
      <c r="HZ32" s="284">
        <v>0.24321000000000001</v>
      </c>
      <c r="IA32" s="284">
        <v>0.15806999999999999</v>
      </c>
      <c r="IB32" s="284">
        <v>0</v>
      </c>
      <c r="IC32" s="284">
        <v>1.07E-3</v>
      </c>
      <c r="ID32" s="284">
        <v>0.38149</v>
      </c>
      <c r="IE32" s="284">
        <v>2.0410000000000001E-2</v>
      </c>
      <c r="IF32" s="284">
        <v>0.12928000000000001</v>
      </c>
      <c r="IG32" s="284">
        <v>4536</v>
      </c>
      <c r="IH32" s="284">
        <v>25565</v>
      </c>
      <c r="II32" s="284">
        <v>21304</v>
      </c>
      <c r="IJ32" s="284">
        <v>12600</v>
      </c>
      <c r="IK32" s="284">
        <v>71019</v>
      </c>
      <c r="IL32" s="284">
        <v>59182</v>
      </c>
      <c r="IM32" s="284">
        <v>68226</v>
      </c>
      <c r="IN32" s="284">
        <v>81871</v>
      </c>
      <c r="IO32" s="284">
        <v>1.09256</v>
      </c>
      <c r="IP32" s="284">
        <v>14526</v>
      </c>
      <c r="IQ32" s="284">
        <v>6.98393</v>
      </c>
      <c r="IR32" s="284">
        <v>1.0727899999999999</v>
      </c>
      <c r="IS32" s="284">
        <v>8.41052</v>
      </c>
      <c r="IT32" s="284">
        <v>6.2880000000000005E-2</v>
      </c>
      <c r="IU32" s="284">
        <v>0.34610000000000002</v>
      </c>
      <c r="IV32" s="284">
        <v>9.8923000000000005</v>
      </c>
      <c r="IW32" s="284">
        <v>7.0237100000000003</v>
      </c>
      <c r="IX32" s="284">
        <v>2.1418400000000002</v>
      </c>
      <c r="IY32" s="284">
        <v>0</v>
      </c>
      <c r="IZ32" s="284">
        <v>4.8000000000000001E-4</v>
      </c>
      <c r="JA32" s="284">
        <v>0.16128999999999999</v>
      </c>
      <c r="JB32" s="284">
        <v>3.8999999999999999E-4</v>
      </c>
      <c r="JC32" s="284">
        <v>0.11752</v>
      </c>
      <c r="JD32" s="284">
        <v>0.66234000000000004</v>
      </c>
      <c r="JE32" s="284">
        <v>1.9743299999999999</v>
      </c>
      <c r="JF32" s="284">
        <v>1.8292200000000001</v>
      </c>
      <c r="JG32" s="284">
        <v>0.12679000000000001</v>
      </c>
      <c r="JH32" s="284">
        <v>663</v>
      </c>
      <c r="JI32" s="284">
        <v>1.6217699999999999</v>
      </c>
      <c r="JJ32" s="284">
        <v>1.8695299999999999</v>
      </c>
      <c r="JK32" s="284">
        <v>371</v>
      </c>
      <c r="JL32" s="284">
        <v>242</v>
      </c>
      <c r="JM32" s="284">
        <v>9.5507100000000005</v>
      </c>
      <c r="JN32" s="284">
        <v>0.65747</v>
      </c>
      <c r="JO32" s="284">
        <v>0.51617000000000002</v>
      </c>
      <c r="JP32" s="284">
        <v>0.16109000000000001</v>
      </c>
      <c r="JQ32" s="284">
        <v>2.8580000000000001E-2</v>
      </c>
      <c r="JR32" s="284">
        <v>0.52132000000000001</v>
      </c>
      <c r="JS32" s="284">
        <v>0</v>
      </c>
      <c r="JT32" s="284">
        <v>3</v>
      </c>
      <c r="JU32" s="284">
        <v>1.1528099999999999</v>
      </c>
      <c r="JV32" s="284">
        <v>7872</v>
      </c>
      <c r="JW32" s="284">
        <v>23.109200000000001</v>
      </c>
      <c r="JX32" s="284">
        <v>6828</v>
      </c>
      <c r="JY32" s="284">
        <v>8.3187599999999993</v>
      </c>
      <c r="JZ32" s="284">
        <v>26.64057</v>
      </c>
      <c r="KA32" s="284">
        <v>0.35998000000000002</v>
      </c>
      <c r="KB32" s="284">
        <v>2458</v>
      </c>
      <c r="KC32" s="284">
        <v>0.91527999999999998</v>
      </c>
      <c r="KD32" s="284">
        <v>0.32390000000000002</v>
      </c>
      <c r="KE32" s="284">
        <v>1.05515</v>
      </c>
      <c r="KF32" s="284">
        <v>8.7839299999999998</v>
      </c>
      <c r="KG32" s="284">
        <v>9.6215600000000006</v>
      </c>
      <c r="KH32" s="284">
        <v>4.7050200000000002</v>
      </c>
      <c r="KI32" s="284">
        <v>36.9375</v>
      </c>
      <c r="KJ32" s="284">
        <v>43601</v>
      </c>
      <c r="KK32" s="284">
        <v>31447</v>
      </c>
      <c r="KL32" s="284">
        <v>6.8839999999999998E-2</v>
      </c>
      <c r="KM32" s="284">
        <v>0.22045999999999999</v>
      </c>
      <c r="KN32" s="284">
        <v>7.936E-2</v>
      </c>
      <c r="KO32" s="284">
        <v>1.221E-2</v>
      </c>
      <c r="KP32" s="284">
        <v>3.9120000000000002E-2</v>
      </c>
      <c r="KQ32" s="284">
        <v>1.4080000000000001E-2</v>
      </c>
      <c r="KR32" s="284">
        <v>0.83333330000000005</v>
      </c>
      <c r="KS32" s="284">
        <v>0.212917</v>
      </c>
      <c r="KT32" s="284">
        <v>0.78708299999999998</v>
      </c>
      <c r="KU32" s="284">
        <v>0.27874330000000003</v>
      </c>
      <c r="KV32" s="284">
        <v>0.72125669999999997</v>
      </c>
      <c r="KW32" s="284">
        <v>6.8840399999999996E-2</v>
      </c>
      <c r="KX32" s="284">
        <v>5.9849999999999997E-4</v>
      </c>
      <c r="KY32" s="284">
        <v>0.20499120000000001</v>
      </c>
      <c r="KZ32" s="284">
        <v>1.41961E-2</v>
      </c>
      <c r="LA32" s="284">
        <v>0.19574739999999999</v>
      </c>
      <c r="LB32" s="284">
        <v>5.4045700000000002E-2</v>
      </c>
      <c r="LC32" s="284">
        <v>0.53042100000000003</v>
      </c>
      <c r="LD32" s="284">
        <v>0.73541230000000002</v>
      </c>
      <c r="LE32" s="284">
        <v>6.3565999999999996E-3</v>
      </c>
      <c r="LF32" s="284">
        <v>0.8502094</v>
      </c>
      <c r="LG32" s="284">
        <v>3.49866E-2</v>
      </c>
      <c r="LH32" s="284">
        <v>0.1084474</v>
      </c>
      <c r="LI32" s="284">
        <v>12153</v>
      </c>
      <c r="LJ32" s="284">
        <v>8.3461700000000008</v>
      </c>
      <c r="LK32" s="284">
        <v>29155</v>
      </c>
      <c r="LL32" s="284">
        <v>34986</v>
      </c>
      <c r="LM32" s="284">
        <v>6207</v>
      </c>
      <c r="LN32" s="284">
        <v>0.78508699999999998</v>
      </c>
      <c r="LO32" s="284">
        <v>8.6946000000000002E-3</v>
      </c>
      <c r="LP32" s="284">
        <v>0.2062184</v>
      </c>
      <c r="LQ32" s="284">
        <v>0.46193000000000001</v>
      </c>
      <c r="LR32" s="284">
        <v>1.19526</v>
      </c>
      <c r="LS32" s="284">
        <v>0.33317000000000002</v>
      </c>
      <c r="LT32" s="284">
        <v>409</v>
      </c>
      <c r="LU32" s="284">
        <v>4.5335200000000002</v>
      </c>
      <c r="LV32" s="284">
        <v>17</v>
      </c>
      <c r="LW32" s="284">
        <v>3.5592100000000002</v>
      </c>
      <c r="LX32" s="284">
        <v>0.24501999999999999</v>
      </c>
      <c r="LY32" s="284">
        <v>0.23655999999999999</v>
      </c>
      <c r="LZ32" s="285">
        <v>2.75035E-2</v>
      </c>
      <c r="MA32" s="285">
        <v>2.242E-4</v>
      </c>
      <c r="MB32" s="285">
        <v>8.1931500000000004E-2</v>
      </c>
      <c r="MC32" s="285">
        <v>0</v>
      </c>
      <c r="MD32" s="285">
        <v>7.5304499999999996E-2</v>
      </c>
      <c r="ME32" s="285">
        <v>1.8420000000000001E-4</v>
      </c>
      <c r="MF32" s="285">
        <v>0.85404040000000003</v>
      </c>
      <c r="MG32" s="285">
        <v>4.2217499999999998E-2</v>
      </c>
      <c r="MH32" s="285">
        <v>0.49440220000000001</v>
      </c>
      <c r="MI32" s="285"/>
    </row>
    <row r="33" spans="1:347" x14ac:dyDescent="0.2">
      <c r="A33" s="6" t="s">
        <v>2038</v>
      </c>
      <c r="B33" s="6" t="s">
        <v>2839</v>
      </c>
      <c r="C33" s="203" t="s">
        <v>2038</v>
      </c>
      <c r="D33" s="203" t="s">
        <v>2039</v>
      </c>
      <c r="E33" s="203" t="s">
        <v>2040</v>
      </c>
      <c r="F33" s="203" t="s">
        <v>2172</v>
      </c>
      <c r="G33" s="203" t="s">
        <v>2245</v>
      </c>
      <c r="H33" s="203" t="s">
        <v>2289</v>
      </c>
      <c r="I33" s="203" t="s">
        <v>3573</v>
      </c>
      <c r="J33" s="203" t="s">
        <v>3574</v>
      </c>
      <c r="K33" s="203" t="s">
        <v>2245</v>
      </c>
      <c r="L33" s="203" t="s">
        <v>2289</v>
      </c>
      <c r="M33" s="203" t="s">
        <v>3573</v>
      </c>
      <c r="N33" s="203" t="s">
        <v>3574</v>
      </c>
      <c r="O33" s="203" t="s">
        <v>2420</v>
      </c>
      <c r="P33" s="203" t="s">
        <v>2495</v>
      </c>
      <c r="Q33" s="203" t="s">
        <v>2572</v>
      </c>
      <c r="R33" s="203" t="s">
        <v>2643</v>
      </c>
      <c r="S33" s="203" t="s">
        <v>2420</v>
      </c>
      <c r="T33" s="203" t="s">
        <v>2696</v>
      </c>
      <c r="U33" s="203" t="s">
        <v>2495</v>
      </c>
      <c r="V33" s="203" t="s">
        <v>2572</v>
      </c>
      <c r="W33" s="203" t="s">
        <v>2643</v>
      </c>
      <c r="X33" s="203">
        <v>1</v>
      </c>
      <c r="Y33" s="203">
        <v>1</v>
      </c>
      <c r="Z33" s="203">
        <v>0</v>
      </c>
      <c r="AA33" s="203">
        <v>2</v>
      </c>
      <c r="AB33" s="10">
        <v>3200</v>
      </c>
      <c r="AC33" s="203">
        <v>1</v>
      </c>
      <c r="AD33" s="203">
        <v>0</v>
      </c>
      <c r="AE33" s="203">
        <v>1</v>
      </c>
      <c r="AF33" s="203">
        <v>9</v>
      </c>
      <c r="AG33" s="203">
        <v>10</v>
      </c>
      <c r="AH33" s="286">
        <v>0.1</v>
      </c>
      <c r="AI33" s="246">
        <v>72968</v>
      </c>
      <c r="AJ33" s="246" t="s">
        <v>3576</v>
      </c>
      <c r="AK33" s="274" t="s">
        <v>3437</v>
      </c>
      <c r="AL33" s="276" t="s">
        <v>3403</v>
      </c>
      <c r="AM33" s="276">
        <v>10.45</v>
      </c>
      <c r="AN33" s="276" t="s">
        <v>3403</v>
      </c>
      <c r="AO33" s="276" t="s">
        <v>3403</v>
      </c>
      <c r="AP33" s="246">
        <v>0</v>
      </c>
      <c r="AQ33" s="246">
        <v>529939</v>
      </c>
      <c r="AR33" s="246">
        <v>529939</v>
      </c>
      <c r="AS33" s="246">
        <v>100640</v>
      </c>
      <c r="AT33" s="246">
        <v>0</v>
      </c>
      <c r="AU33" s="246">
        <v>100640</v>
      </c>
      <c r="AV33" s="246">
        <v>0</v>
      </c>
      <c r="AW33" s="246">
        <v>0</v>
      </c>
      <c r="AX33" s="246">
        <v>0</v>
      </c>
      <c r="AY33" s="246">
        <v>20682</v>
      </c>
      <c r="AZ33" s="246">
        <v>651261</v>
      </c>
      <c r="BA33" s="246">
        <v>304303</v>
      </c>
      <c r="BB33" s="246">
        <v>100023</v>
      </c>
      <c r="BC33" s="246">
        <v>404326</v>
      </c>
      <c r="BD33" s="246">
        <v>77506</v>
      </c>
      <c r="BE33" s="246">
        <v>2500</v>
      </c>
      <c r="BF33" s="246">
        <v>15189</v>
      </c>
      <c r="BG33" s="246">
        <v>95195</v>
      </c>
      <c r="BH33" s="246">
        <v>70006</v>
      </c>
      <c r="BI33" s="246">
        <v>569527</v>
      </c>
      <c r="BJ33" s="246">
        <v>52066</v>
      </c>
      <c r="BK33" s="283">
        <v>7.9946400000000001E-2</v>
      </c>
      <c r="BL33" s="246">
        <v>986</v>
      </c>
      <c r="BM33" s="246">
        <v>0</v>
      </c>
      <c r="BN33" s="246">
        <v>9861</v>
      </c>
      <c r="BO33" s="246">
        <v>0</v>
      </c>
      <c r="BP33" s="246">
        <v>10847</v>
      </c>
      <c r="BQ33" s="246">
        <v>986</v>
      </c>
      <c r="BR33" s="10">
        <v>34176</v>
      </c>
      <c r="BS33" s="10">
        <v>54640</v>
      </c>
      <c r="BT33" s="10">
        <v>88816</v>
      </c>
      <c r="BU33" s="10">
        <v>25010</v>
      </c>
      <c r="BV33" s="10">
        <v>21685</v>
      </c>
      <c r="BW33" s="10">
        <v>46695</v>
      </c>
      <c r="BX33" s="10">
        <v>233</v>
      </c>
      <c r="BY33" s="10">
        <v>0</v>
      </c>
      <c r="BZ33" s="10">
        <v>233</v>
      </c>
      <c r="CA33" s="10">
        <v>135744</v>
      </c>
      <c r="CB33" s="10" t="s">
        <v>3403</v>
      </c>
      <c r="CC33" s="10">
        <v>135744</v>
      </c>
      <c r="CD33" s="10">
        <v>382</v>
      </c>
      <c r="CE33" s="258">
        <v>36946</v>
      </c>
      <c r="CF33" s="244">
        <v>0</v>
      </c>
      <c r="CG33" s="244">
        <v>67</v>
      </c>
      <c r="CH33" s="244">
        <v>67</v>
      </c>
      <c r="CI33" s="258">
        <v>4677</v>
      </c>
      <c r="CJ33" s="258">
        <v>2155</v>
      </c>
      <c r="CK33" s="258">
        <v>3081</v>
      </c>
      <c r="CL33" s="258">
        <v>563</v>
      </c>
      <c r="CM33" s="203">
        <v>0</v>
      </c>
      <c r="CN33" s="203">
        <v>19</v>
      </c>
      <c r="CO33" s="244">
        <v>136</v>
      </c>
      <c r="CP33" s="10">
        <v>48381</v>
      </c>
      <c r="CQ33" s="10">
        <v>14354</v>
      </c>
      <c r="CR33" s="10">
        <v>62735</v>
      </c>
      <c r="CS33" s="10">
        <v>836</v>
      </c>
      <c r="CT33" s="10">
        <v>0</v>
      </c>
      <c r="CU33" s="10">
        <v>836</v>
      </c>
      <c r="CV33" s="10">
        <v>29817</v>
      </c>
      <c r="CW33" s="10">
        <v>10358</v>
      </c>
      <c r="CX33" s="10">
        <v>40175</v>
      </c>
      <c r="CY33" s="10">
        <v>103746</v>
      </c>
      <c r="CZ33" s="10">
        <v>1254</v>
      </c>
      <c r="DA33" s="10" t="s">
        <v>3403</v>
      </c>
      <c r="DB33" s="10">
        <v>105000</v>
      </c>
      <c r="DC33" s="10">
        <v>4953</v>
      </c>
      <c r="DD33" s="10">
        <v>109</v>
      </c>
      <c r="DE33" s="10">
        <v>5062</v>
      </c>
      <c r="DF33" s="10">
        <v>27024</v>
      </c>
      <c r="DG33" s="10">
        <v>1281</v>
      </c>
      <c r="DH33" s="10">
        <v>0</v>
      </c>
      <c r="DI33" s="10">
        <v>1390</v>
      </c>
      <c r="DJ33" s="258" t="s">
        <v>3403</v>
      </c>
      <c r="DK33" s="258">
        <v>31977</v>
      </c>
      <c r="DL33" s="10">
        <v>135521</v>
      </c>
      <c r="DM33" s="10">
        <v>1671</v>
      </c>
      <c r="DN33" s="10" t="s">
        <v>3403</v>
      </c>
      <c r="DO33" s="10">
        <v>2505</v>
      </c>
      <c r="DP33" s="10">
        <v>139697</v>
      </c>
      <c r="DQ33" s="10">
        <v>0</v>
      </c>
      <c r="DR33" s="10">
        <v>39492</v>
      </c>
      <c r="DS33" s="10">
        <v>12920</v>
      </c>
      <c r="DT33" s="10">
        <v>52412</v>
      </c>
      <c r="DU33" s="10">
        <v>135273</v>
      </c>
      <c r="DV33" s="244">
        <v>0</v>
      </c>
      <c r="DW33" s="244">
        <v>0</v>
      </c>
      <c r="DX33" s="244">
        <v>129</v>
      </c>
      <c r="DY33" s="244">
        <v>50</v>
      </c>
      <c r="DZ33" s="244">
        <v>0</v>
      </c>
      <c r="EA33" s="244">
        <v>2</v>
      </c>
      <c r="EB33" s="244">
        <v>181</v>
      </c>
      <c r="EC33" s="244">
        <v>0</v>
      </c>
      <c r="ED33" s="244">
        <v>0</v>
      </c>
      <c r="EE33" s="244">
        <v>0</v>
      </c>
      <c r="EF33" s="10">
        <v>3190</v>
      </c>
      <c r="EG33" s="10">
        <v>1520</v>
      </c>
      <c r="EH33" s="10">
        <v>4710</v>
      </c>
      <c r="EI33" s="10">
        <v>0</v>
      </c>
      <c r="EJ33" s="10">
        <v>156</v>
      </c>
      <c r="EK33" s="10">
        <v>156</v>
      </c>
      <c r="EL33" s="10">
        <v>4866</v>
      </c>
      <c r="EM33" s="10" t="s">
        <v>5026</v>
      </c>
      <c r="EN33" s="10" t="s">
        <v>5026</v>
      </c>
      <c r="EO33" s="10" t="s">
        <v>5026</v>
      </c>
      <c r="EP33" s="10" t="s">
        <v>5026</v>
      </c>
      <c r="EQ33" s="258">
        <v>96</v>
      </c>
      <c r="ER33" s="258">
        <v>1461</v>
      </c>
      <c r="ES33" s="10">
        <v>13200</v>
      </c>
      <c r="ET33" s="10">
        <v>3250</v>
      </c>
      <c r="EU33" s="10">
        <v>800</v>
      </c>
      <c r="EV33" s="244">
        <v>844</v>
      </c>
      <c r="EW33" s="244">
        <v>848</v>
      </c>
      <c r="EX33" s="203" t="s">
        <v>3575</v>
      </c>
      <c r="EY33" s="244">
        <v>13</v>
      </c>
      <c r="EZ33" s="244">
        <v>25</v>
      </c>
      <c r="FA33" s="258">
        <v>26186</v>
      </c>
      <c r="FB33" s="10" t="s">
        <v>3403</v>
      </c>
      <c r="FC33" s="10">
        <v>3526</v>
      </c>
      <c r="FD33" s="203" t="s">
        <v>1530</v>
      </c>
      <c r="FE33" s="203" t="s">
        <v>1530</v>
      </c>
      <c r="FF33" s="203" t="s">
        <v>1530</v>
      </c>
      <c r="FG33" s="203" t="s">
        <v>1530</v>
      </c>
      <c r="FH33" s="203" t="s">
        <v>1530</v>
      </c>
      <c r="FI33" s="203" t="s">
        <v>1530</v>
      </c>
      <c r="FJ33" s="203" t="s">
        <v>1530</v>
      </c>
      <c r="FK33" s="203" t="s">
        <v>1530</v>
      </c>
      <c r="FL33" s="203" t="s">
        <v>1530</v>
      </c>
      <c r="FM33" s="203" t="s">
        <v>1530</v>
      </c>
      <c r="FN33" s="203" t="s">
        <v>1530</v>
      </c>
      <c r="FO33" s="203" t="s">
        <v>1530</v>
      </c>
      <c r="FP33" s="203" t="s">
        <v>1530</v>
      </c>
      <c r="FQ33" s="203" t="s">
        <v>1530</v>
      </c>
      <c r="FR33" s="203" t="s">
        <v>1530</v>
      </c>
      <c r="FS33" s="203" t="s">
        <v>1530</v>
      </c>
      <c r="FT33" s="203" t="s">
        <v>1530</v>
      </c>
      <c r="FU33" s="203" t="s">
        <v>1530</v>
      </c>
      <c r="FV33" s="203" t="s">
        <v>1530</v>
      </c>
      <c r="FW33" s="203" t="s">
        <v>1530</v>
      </c>
      <c r="FX33" s="203" t="s">
        <v>1530</v>
      </c>
      <c r="FY33" s="203" t="s">
        <v>1530</v>
      </c>
      <c r="FZ33" s="203" t="s">
        <v>1530</v>
      </c>
      <c r="GA33" s="203" t="s">
        <v>1530</v>
      </c>
      <c r="GB33" s="203" t="s">
        <v>1530</v>
      </c>
      <c r="GC33" s="203" t="s">
        <v>2038</v>
      </c>
      <c r="GD33" s="203" t="s">
        <v>459</v>
      </c>
      <c r="GE33" s="203" t="s">
        <v>416</v>
      </c>
      <c r="GF33" s="203" t="s">
        <v>493</v>
      </c>
      <c r="GG33" s="203" t="s">
        <v>499</v>
      </c>
      <c r="GH33" s="203" t="s">
        <v>4527</v>
      </c>
      <c r="GI33" s="203" t="s">
        <v>505</v>
      </c>
      <c r="GJ33" s="203" t="s">
        <v>2303</v>
      </c>
      <c r="GK33" s="258">
        <v>59073</v>
      </c>
      <c r="GL33" s="203">
        <v>2</v>
      </c>
      <c r="GM33" s="203" t="s">
        <v>2135</v>
      </c>
      <c r="GN33" s="203" t="s">
        <v>503</v>
      </c>
      <c r="GO33" s="203">
        <v>322</v>
      </c>
      <c r="GP33" s="203">
        <v>17</v>
      </c>
      <c r="GQ33" s="203">
        <v>410</v>
      </c>
      <c r="GR33" s="203">
        <v>2794</v>
      </c>
      <c r="GS33" s="203">
        <v>17</v>
      </c>
      <c r="GT33" s="203">
        <v>6</v>
      </c>
      <c r="GU33" s="203">
        <v>17</v>
      </c>
      <c r="GV33" s="203">
        <v>90</v>
      </c>
      <c r="GW33" s="283">
        <v>0.96794000000000002</v>
      </c>
      <c r="GX33" s="283">
        <v>0</v>
      </c>
      <c r="GY33" s="245">
        <v>26.883980000000001</v>
      </c>
      <c r="GZ33" s="245">
        <v>26.312850000000001</v>
      </c>
      <c r="HA33" s="245" t="s">
        <v>3403</v>
      </c>
      <c r="HB33" s="284">
        <v>4.0768700000000004</v>
      </c>
      <c r="HC33" s="284">
        <v>2.8943099999999999</v>
      </c>
      <c r="HD33" s="284">
        <v>0.68144000000000005</v>
      </c>
      <c r="HE33" s="284">
        <v>10.866350000000001</v>
      </c>
      <c r="HF33" s="284">
        <v>7.7143800000000002</v>
      </c>
      <c r="HG33" s="284">
        <v>1.8162799999999999</v>
      </c>
      <c r="HH33" s="284">
        <v>4.2102000000000004</v>
      </c>
      <c r="HI33" s="284">
        <v>2.9889600000000001</v>
      </c>
      <c r="HJ33" s="284">
        <v>0.70372999999999997</v>
      </c>
      <c r="HK33" s="284">
        <v>43.145980000000002</v>
      </c>
      <c r="HL33" s="284">
        <v>30.630759999999999</v>
      </c>
      <c r="HM33" s="284">
        <v>7.2117399999999998</v>
      </c>
      <c r="HN33" s="284">
        <v>117.04213</v>
      </c>
      <c r="HO33" s="284">
        <v>83.092070000000007</v>
      </c>
      <c r="HP33" s="284">
        <v>19.563300000000002</v>
      </c>
      <c r="HQ33" s="284">
        <v>13.887180000000001</v>
      </c>
      <c r="HR33" s="284">
        <v>9.8589599999999997</v>
      </c>
      <c r="HS33" s="284">
        <v>2.3212100000000002</v>
      </c>
      <c r="HT33" s="284">
        <v>2.3648199999999999</v>
      </c>
      <c r="HU33" s="284">
        <v>2.28993</v>
      </c>
      <c r="HV33" s="284">
        <v>16.103179999999998</v>
      </c>
      <c r="HW33" s="284">
        <v>16.179500000000001</v>
      </c>
      <c r="HX33" s="284">
        <v>0.22345000000000001</v>
      </c>
      <c r="HY33" s="284">
        <v>0.69423999999999997</v>
      </c>
      <c r="HZ33" s="284">
        <v>0.88724000000000003</v>
      </c>
      <c r="IA33" s="284">
        <v>8.2369999999999999E-2</v>
      </c>
      <c r="IB33" s="284">
        <v>1.4290000000000001E-2</v>
      </c>
      <c r="IC33" s="284">
        <v>1.436E-2</v>
      </c>
      <c r="ID33" s="284">
        <v>0.44328000000000001</v>
      </c>
      <c r="IE33" s="284">
        <v>0</v>
      </c>
      <c r="IF33" s="284">
        <v>7.9729999999999995E-2</v>
      </c>
      <c r="IG33" s="284">
        <v>1320</v>
      </c>
      <c r="IH33" s="284">
        <v>13200</v>
      </c>
      <c r="II33" s="284">
        <v>13200</v>
      </c>
      <c r="IJ33" s="284">
        <v>13527</v>
      </c>
      <c r="IK33" s="284">
        <v>135273</v>
      </c>
      <c r="IL33" s="284">
        <v>135273</v>
      </c>
      <c r="IM33" s="284">
        <v>139697</v>
      </c>
      <c r="IN33" s="284">
        <v>139697</v>
      </c>
      <c r="IO33" s="284">
        <v>0.75302000000000002</v>
      </c>
      <c r="IP33" s="284">
        <v>13969</v>
      </c>
      <c r="IQ33" s="284">
        <v>6.7161999999999997</v>
      </c>
      <c r="IR33" s="284">
        <v>1.7036500000000001</v>
      </c>
      <c r="IS33" s="284">
        <v>8.9709199999999996</v>
      </c>
      <c r="IT33" s="284">
        <v>0</v>
      </c>
      <c r="IU33" s="284">
        <v>0.35010999999999998</v>
      </c>
      <c r="IV33" s="284">
        <v>11.02468</v>
      </c>
      <c r="IW33" s="284">
        <v>6.8445099999999996</v>
      </c>
      <c r="IX33" s="284">
        <v>3.14045</v>
      </c>
      <c r="IY33" s="284">
        <v>0</v>
      </c>
      <c r="IZ33" s="284">
        <v>2.3E-3</v>
      </c>
      <c r="JA33" s="284">
        <v>0.62543000000000004</v>
      </c>
      <c r="JB33" s="284">
        <v>1.1299999999999999E-3</v>
      </c>
      <c r="JC33" s="284">
        <v>1.908E-2</v>
      </c>
      <c r="JD33" s="284">
        <v>0.1908</v>
      </c>
      <c r="JE33" s="284">
        <v>2.59483</v>
      </c>
      <c r="JF33" s="284">
        <v>2.2978999999999998</v>
      </c>
      <c r="JG33" s="284">
        <v>0.15235000000000001</v>
      </c>
      <c r="JH33" s="284">
        <v>704</v>
      </c>
      <c r="JI33" s="284">
        <v>1.27833</v>
      </c>
      <c r="JJ33" s="284">
        <v>1.1850799999999999</v>
      </c>
      <c r="JK33" s="284">
        <v>130</v>
      </c>
      <c r="JL33" s="284">
        <v>69</v>
      </c>
      <c r="JM33" s="284">
        <v>9.6410699999999991</v>
      </c>
      <c r="JN33" s="284">
        <v>1.61148</v>
      </c>
      <c r="JO33" s="284">
        <v>1.3120400000000001</v>
      </c>
      <c r="JP33" s="284">
        <v>0.16928000000000001</v>
      </c>
      <c r="JQ33" s="284">
        <v>1.6930000000000001E-2</v>
      </c>
      <c r="JR33" s="284">
        <v>0.17172000000000001</v>
      </c>
      <c r="JS33" s="284">
        <v>16</v>
      </c>
      <c r="JT33" s="284">
        <v>16</v>
      </c>
      <c r="JU33" s="284">
        <v>1.0327</v>
      </c>
      <c r="JV33" s="284">
        <v>2686</v>
      </c>
      <c r="JW33" s="284">
        <v>42.27281</v>
      </c>
      <c r="JX33" s="284">
        <v>2601</v>
      </c>
      <c r="JY33" s="284">
        <v>4.125</v>
      </c>
      <c r="JZ33" s="284">
        <v>43.65531</v>
      </c>
      <c r="KA33" s="284">
        <v>9.758E-2</v>
      </c>
      <c r="KB33" s="284">
        <v>253</v>
      </c>
      <c r="KC33" s="284">
        <v>1.32799</v>
      </c>
      <c r="KD33" s="284">
        <v>0.70372999999999997</v>
      </c>
      <c r="KE33" s="284">
        <v>1.3714200000000001</v>
      </c>
      <c r="KF33" s="284">
        <v>5.4170299999999996</v>
      </c>
      <c r="KG33" s="284">
        <v>2.6653600000000002</v>
      </c>
      <c r="KH33" s="284">
        <v>4.2102000000000004</v>
      </c>
      <c r="KI33" s="284">
        <v>15.38462</v>
      </c>
      <c r="KJ33" s="284">
        <v>40432</v>
      </c>
      <c r="KK33" s="284">
        <v>30430</v>
      </c>
      <c r="KL33" s="284">
        <v>7.1580000000000005E-2</v>
      </c>
      <c r="KM33" s="284">
        <v>0.75758000000000003</v>
      </c>
      <c r="KN33" s="284">
        <v>7.392E-2</v>
      </c>
      <c r="KO33" s="284">
        <v>7.1599999999999997E-3</v>
      </c>
      <c r="KP33" s="284">
        <v>7.5759999999999994E-2</v>
      </c>
      <c r="KQ33" s="284">
        <v>7.3899999999999999E-3</v>
      </c>
      <c r="KR33" s="284">
        <v>1</v>
      </c>
      <c r="KS33" s="284">
        <v>0.1</v>
      </c>
      <c r="KT33" s="284">
        <v>0.9</v>
      </c>
      <c r="KU33" s="284">
        <v>0.24738209999999999</v>
      </c>
      <c r="KV33" s="284">
        <v>0.75261789999999995</v>
      </c>
      <c r="KW33" s="284">
        <v>0.1671475</v>
      </c>
      <c r="KX33" s="284">
        <v>4.3895999999999996E-3</v>
      </c>
      <c r="KY33" s="284">
        <v>0.17562469999999999</v>
      </c>
      <c r="KZ33" s="284">
        <v>2.6669499999999999E-2</v>
      </c>
      <c r="LA33" s="284">
        <v>0.1229195</v>
      </c>
      <c r="LB33" s="284">
        <v>0.1360884</v>
      </c>
      <c r="LC33" s="284">
        <v>0.53430829999999996</v>
      </c>
      <c r="LD33" s="284">
        <v>0.70993300000000004</v>
      </c>
      <c r="LE33" s="284">
        <v>0</v>
      </c>
      <c r="LF33" s="284">
        <v>0.8137122</v>
      </c>
      <c r="LG33" s="284">
        <v>3.1756899999999998E-2</v>
      </c>
      <c r="LH33" s="284">
        <v>0.154531</v>
      </c>
      <c r="LI33" s="284">
        <v>10002</v>
      </c>
      <c r="LJ33" s="284">
        <v>2.5809500000000001</v>
      </c>
      <c r="LK33" s="284">
        <v>59073</v>
      </c>
      <c r="LL33" s="284">
        <v>59073</v>
      </c>
      <c r="LM33" s="284">
        <v>5907</v>
      </c>
      <c r="LN33" s="284">
        <v>0.81418140000000006</v>
      </c>
      <c r="LO33" s="284">
        <v>2.6261900000000001E-2</v>
      </c>
      <c r="LP33" s="284">
        <v>0.1595567</v>
      </c>
      <c r="LQ33" s="284">
        <v>0.45906999999999998</v>
      </c>
      <c r="LR33" s="284">
        <v>1.3966499999999999</v>
      </c>
      <c r="LS33" s="284">
        <v>0.34550999999999998</v>
      </c>
      <c r="LT33" s="284">
        <v>55</v>
      </c>
      <c r="LU33" s="284">
        <v>1.8024</v>
      </c>
      <c r="LV33" s="284">
        <v>9</v>
      </c>
      <c r="LW33" s="284">
        <v>1.4674799999999999</v>
      </c>
      <c r="LX33" s="284">
        <v>0.24529000000000001</v>
      </c>
      <c r="LY33" s="284">
        <v>0.2145</v>
      </c>
      <c r="LZ33" s="285">
        <v>1.96425E-2</v>
      </c>
      <c r="MA33" s="285">
        <v>7.3309999999999998E-4</v>
      </c>
      <c r="MB33" s="285">
        <v>0.21380370000000001</v>
      </c>
      <c r="MC33" s="285">
        <v>0</v>
      </c>
      <c r="MD33" s="285">
        <v>0.19915260000000001</v>
      </c>
      <c r="ME33" s="285">
        <v>3.612E-4</v>
      </c>
      <c r="MF33" s="285">
        <v>0.73171050000000004</v>
      </c>
      <c r="MG33" s="285">
        <v>3.6826999999999999E-2</v>
      </c>
      <c r="MH33" s="285">
        <v>0.29357109999999997</v>
      </c>
      <c r="MI33" s="285"/>
    </row>
    <row r="34" spans="1:347" x14ac:dyDescent="0.2">
      <c r="A34" s="6" t="s">
        <v>3525</v>
      </c>
      <c r="B34" s="6" t="s">
        <v>3689</v>
      </c>
      <c r="C34" s="6"/>
      <c r="D34" s="6" t="s">
        <v>5002</v>
      </c>
      <c r="E34" s="203" t="s">
        <v>3577</v>
      </c>
      <c r="F34" s="203" t="s">
        <v>1363</v>
      </c>
      <c r="G34" s="203" t="s">
        <v>789</v>
      </c>
      <c r="H34" s="203" t="s">
        <v>1063</v>
      </c>
      <c r="I34" s="203" t="s">
        <v>3579</v>
      </c>
      <c r="J34" s="203" t="s">
        <v>3580</v>
      </c>
      <c r="K34" s="203" t="s">
        <v>795</v>
      </c>
      <c r="L34" s="203" t="s">
        <v>1069</v>
      </c>
      <c r="M34" s="203" t="s">
        <v>3581</v>
      </c>
      <c r="N34" s="203" t="s">
        <v>3580</v>
      </c>
      <c r="O34" s="203" t="s">
        <v>3582</v>
      </c>
      <c r="P34" s="203" t="s">
        <v>1379</v>
      </c>
      <c r="Q34" s="203" t="s">
        <v>1382</v>
      </c>
      <c r="R34" s="203" t="s">
        <v>541</v>
      </c>
      <c r="S34" s="203" t="s">
        <v>4798</v>
      </c>
      <c r="T34" s="203" t="s">
        <v>4799</v>
      </c>
      <c r="U34" s="203" t="s">
        <v>4800</v>
      </c>
      <c r="V34" s="203" t="s">
        <v>1382</v>
      </c>
      <c r="W34" s="203" t="s">
        <v>4801</v>
      </c>
      <c r="X34" s="203">
        <v>1</v>
      </c>
      <c r="Y34" s="203">
        <v>2</v>
      </c>
      <c r="Z34" s="203">
        <v>0</v>
      </c>
      <c r="AA34" s="203">
        <v>1</v>
      </c>
      <c r="AB34" s="10">
        <v>7641</v>
      </c>
      <c r="AC34" s="203">
        <v>1</v>
      </c>
      <c r="AD34" s="203">
        <v>1</v>
      </c>
      <c r="AE34" s="203">
        <v>2</v>
      </c>
      <c r="AF34" s="203">
        <v>15.75</v>
      </c>
      <c r="AG34" s="203">
        <v>17.75</v>
      </c>
      <c r="AH34" s="286">
        <v>5.6337999999999999E-2</v>
      </c>
      <c r="AI34" s="246">
        <v>75628</v>
      </c>
      <c r="AJ34" s="246" t="s">
        <v>3584</v>
      </c>
      <c r="AK34" s="274" t="s">
        <v>3444</v>
      </c>
      <c r="AL34" s="276">
        <v>30763</v>
      </c>
      <c r="AM34" s="276" t="s">
        <v>3403</v>
      </c>
      <c r="AN34" s="276" t="s">
        <v>3403</v>
      </c>
      <c r="AO34" s="276" t="s">
        <v>3403</v>
      </c>
      <c r="AP34" s="246">
        <v>0</v>
      </c>
      <c r="AQ34" s="246">
        <v>1066962</v>
      </c>
      <c r="AR34" s="246">
        <v>1066962</v>
      </c>
      <c r="AS34" s="246">
        <v>116456</v>
      </c>
      <c r="AT34" s="246">
        <v>0</v>
      </c>
      <c r="AU34" s="246">
        <v>116456</v>
      </c>
      <c r="AV34" s="246">
        <v>100000</v>
      </c>
      <c r="AW34" s="246">
        <v>0</v>
      </c>
      <c r="AX34" s="246">
        <v>100000</v>
      </c>
      <c r="AY34" s="246">
        <v>0</v>
      </c>
      <c r="AZ34" s="246">
        <v>1283418</v>
      </c>
      <c r="BA34" s="246">
        <v>488191</v>
      </c>
      <c r="BB34" s="246">
        <v>172676</v>
      </c>
      <c r="BC34" s="246">
        <v>660867</v>
      </c>
      <c r="BD34" s="246">
        <v>163486</v>
      </c>
      <c r="BE34" s="246">
        <v>5933</v>
      </c>
      <c r="BF34" s="246">
        <v>15967</v>
      </c>
      <c r="BG34" s="246">
        <v>185386</v>
      </c>
      <c r="BH34" s="246">
        <v>236495</v>
      </c>
      <c r="BI34" s="246">
        <v>1082748</v>
      </c>
      <c r="BJ34" s="246">
        <v>60985</v>
      </c>
      <c r="BK34" s="283">
        <v>4.75176E-2</v>
      </c>
      <c r="BL34" s="246">
        <v>0</v>
      </c>
      <c r="BM34" s="246">
        <v>0</v>
      </c>
      <c r="BN34" s="246">
        <v>0</v>
      </c>
      <c r="BO34" s="246">
        <v>0</v>
      </c>
      <c r="BP34" s="246">
        <v>0</v>
      </c>
      <c r="BQ34" s="246">
        <v>619193</v>
      </c>
      <c r="BR34" s="10">
        <v>48454</v>
      </c>
      <c r="BS34" s="10">
        <v>49340</v>
      </c>
      <c r="BT34" s="10">
        <v>97794</v>
      </c>
      <c r="BU34" s="10">
        <v>29524</v>
      </c>
      <c r="BV34" s="10">
        <v>16287</v>
      </c>
      <c r="BW34" s="10">
        <v>45811</v>
      </c>
      <c r="BX34" s="10">
        <v>5296</v>
      </c>
      <c r="BY34" s="10">
        <v>0</v>
      </c>
      <c r="BZ34" s="10">
        <v>5296</v>
      </c>
      <c r="CA34" s="10">
        <v>148901</v>
      </c>
      <c r="CB34" s="10" t="s">
        <v>3403</v>
      </c>
      <c r="CC34" s="10">
        <v>148901</v>
      </c>
      <c r="CD34" s="10">
        <v>146</v>
      </c>
      <c r="CE34" s="258">
        <v>42880</v>
      </c>
      <c r="CF34" s="244">
        <v>7</v>
      </c>
      <c r="CG34" s="244">
        <v>67</v>
      </c>
      <c r="CH34" s="244">
        <v>74</v>
      </c>
      <c r="CI34" s="258">
        <v>6863</v>
      </c>
      <c r="CJ34" s="258">
        <v>13922</v>
      </c>
      <c r="CK34" s="258">
        <v>4800</v>
      </c>
      <c r="CL34" s="258">
        <v>793</v>
      </c>
      <c r="CM34" s="203">
        <v>1861</v>
      </c>
      <c r="CN34" s="203">
        <v>11</v>
      </c>
      <c r="CO34" s="244">
        <v>184</v>
      </c>
      <c r="CP34" s="10">
        <v>74035</v>
      </c>
      <c r="CQ34" s="10">
        <v>24911</v>
      </c>
      <c r="CR34" s="10">
        <v>98946</v>
      </c>
      <c r="CS34" s="10">
        <v>10858</v>
      </c>
      <c r="CT34" s="10" t="s">
        <v>3403</v>
      </c>
      <c r="CU34" s="10">
        <v>10858</v>
      </c>
      <c r="CV34" s="10">
        <v>71060</v>
      </c>
      <c r="CW34" s="10">
        <v>17888</v>
      </c>
      <c r="CX34" s="10">
        <v>88948</v>
      </c>
      <c r="CY34" s="10">
        <v>198752</v>
      </c>
      <c r="CZ34" s="10" t="s">
        <v>3403</v>
      </c>
      <c r="DA34" s="10" t="s">
        <v>3403</v>
      </c>
      <c r="DB34" s="10">
        <v>198752</v>
      </c>
      <c r="DC34" s="10">
        <v>13886</v>
      </c>
      <c r="DD34" s="10">
        <v>1281</v>
      </c>
      <c r="DE34" s="10">
        <v>15167</v>
      </c>
      <c r="DF34" s="10">
        <v>33254</v>
      </c>
      <c r="DG34" s="10">
        <v>4364</v>
      </c>
      <c r="DH34" s="10">
        <v>391</v>
      </c>
      <c r="DI34" s="10">
        <v>6036</v>
      </c>
      <c r="DJ34" s="258" t="s">
        <v>3403</v>
      </c>
      <c r="DK34" s="258">
        <v>47140</v>
      </c>
      <c r="DL34" s="10">
        <v>126851</v>
      </c>
      <c r="DM34" s="10">
        <v>127878</v>
      </c>
      <c r="DN34" s="10" t="s">
        <v>3403</v>
      </c>
      <c r="DO34" s="10">
        <v>5048</v>
      </c>
      <c r="DP34" s="10">
        <v>259777</v>
      </c>
      <c r="DQ34" s="10" t="s">
        <v>3403</v>
      </c>
      <c r="DR34" s="10">
        <v>35950</v>
      </c>
      <c r="DS34" s="10">
        <v>12525</v>
      </c>
      <c r="DT34" s="10">
        <v>48475</v>
      </c>
      <c r="DU34" s="10">
        <v>200661</v>
      </c>
      <c r="DV34" s="244">
        <v>75</v>
      </c>
      <c r="DW34" s="244">
        <v>2</v>
      </c>
      <c r="DX34" s="244">
        <v>149</v>
      </c>
      <c r="DY34" s="244">
        <v>8</v>
      </c>
      <c r="DZ34" s="244">
        <v>40</v>
      </c>
      <c r="EA34" s="244">
        <v>0</v>
      </c>
      <c r="EB34" s="244">
        <v>274</v>
      </c>
      <c r="EC34" s="244">
        <v>550</v>
      </c>
      <c r="ED34" s="244">
        <v>638</v>
      </c>
      <c r="EE34" s="244">
        <v>1188</v>
      </c>
      <c r="EF34" s="10">
        <v>7509</v>
      </c>
      <c r="EG34" s="10">
        <v>1143</v>
      </c>
      <c r="EH34" s="10">
        <v>8652</v>
      </c>
      <c r="EI34" s="10">
        <v>180</v>
      </c>
      <c r="EJ34" s="10">
        <v>0</v>
      </c>
      <c r="EK34" s="10">
        <v>180</v>
      </c>
      <c r="EL34" s="10">
        <v>10020</v>
      </c>
      <c r="EM34" s="10" t="s">
        <v>5026</v>
      </c>
      <c r="EN34" s="10" t="s">
        <v>5026</v>
      </c>
      <c r="EO34" s="10" t="s">
        <v>5026</v>
      </c>
      <c r="EP34" s="10" t="s">
        <v>5026</v>
      </c>
      <c r="EQ34" s="258">
        <v>43</v>
      </c>
      <c r="ER34" s="258">
        <v>548</v>
      </c>
      <c r="ES34" s="10">
        <v>25272</v>
      </c>
      <c r="ET34" s="10" t="s">
        <v>5026</v>
      </c>
      <c r="EU34" s="10" t="s">
        <v>5026</v>
      </c>
      <c r="EV34" s="244" t="s">
        <v>3403</v>
      </c>
      <c r="EW34" s="244">
        <v>433</v>
      </c>
      <c r="EX34" s="203" t="s">
        <v>3583</v>
      </c>
      <c r="EY34" s="244">
        <v>25</v>
      </c>
      <c r="EZ34" s="244">
        <v>35</v>
      </c>
      <c r="FA34" s="258">
        <v>52475</v>
      </c>
      <c r="FB34" s="10">
        <v>74076</v>
      </c>
      <c r="FC34" s="10" t="s">
        <v>3403</v>
      </c>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203" t="s">
        <v>3525</v>
      </c>
      <c r="GD34" s="203" t="s">
        <v>3578</v>
      </c>
      <c r="GE34" s="203" t="s">
        <v>416</v>
      </c>
      <c r="GF34" s="203" t="s">
        <v>415</v>
      </c>
      <c r="GG34" s="203" t="s">
        <v>500</v>
      </c>
      <c r="GH34" s="203" t="s">
        <v>4527</v>
      </c>
      <c r="GI34" s="203" t="s">
        <v>505</v>
      </c>
      <c r="GJ34" s="203" t="s">
        <v>2303</v>
      </c>
      <c r="GK34" s="258">
        <v>79512</v>
      </c>
      <c r="GL34" s="203">
        <v>3</v>
      </c>
      <c r="GM34" s="203" t="s">
        <v>2135</v>
      </c>
      <c r="GN34" s="203" t="s">
        <v>503</v>
      </c>
      <c r="GO34" s="203">
        <v>319</v>
      </c>
      <c r="GP34" s="203">
        <v>17</v>
      </c>
      <c r="GQ34" s="203">
        <v>2188</v>
      </c>
      <c r="GR34" s="203">
        <v>27233</v>
      </c>
      <c r="GS34" s="203">
        <v>63</v>
      </c>
      <c r="GT34" s="203">
        <v>15</v>
      </c>
      <c r="GU34" s="203">
        <v>188</v>
      </c>
      <c r="GV34" s="203">
        <v>3624</v>
      </c>
      <c r="GW34" s="283">
        <v>0.86346999999999996</v>
      </c>
      <c r="GX34" s="283">
        <v>0.11856</v>
      </c>
      <c r="GY34" s="245">
        <v>36.569339999999997</v>
      </c>
      <c r="GZ34" s="245">
        <v>55.108280000000001</v>
      </c>
      <c r="HA34" s="245">
        <v>15.428570000000001</v>
      </c>
      <c r="HB34" s="284">
        <v>4.1679899999999996</v>
      </c>
      <c r="HC34" s="284">
        <v>2.5439799999999999</v>
      </c>
      <c r="HD34" s="284">
        <v>0.71364000000000005</v>
      </c>
      <c r="HE34" s="284">
        <v>22.336210000000001</v>
      </c>
      <c r="HF34" s="284">
        <v>13.633150000000001</v>
      </c>
      <c r="HG34" s="284">
        <v>3.82436</v>
      </c>
      <c r="HH34" s="284">
        <v>5.3959099999999998</v>
      </c>
      <c r="HI34" s="284">
        <v>3.29345</v>
      </c>
      <c r="HJ34" s="284">
        <v>0.92388000000000003</v>
      </c>
      <c r="HK34" s="284">
        <v>42.843780000000002</v>
      </c>
      <c r="HL34" s="284">
        <v>26.150169999999999</v>
      </c>
      <c r="HM34" s="284">
        <v>7.3356300000000001</v>
      </c>
      <c r="HN34" s="284">
        <v>108.05868</v>
      </c>
      <c r="HO34" s="284">
        <v>65.954790000000003</v>
      </c>
      <c r="HP34" s="284">
        <v>18.5016</v>
      </c>
      <c r="HQ34" s="284">
        <v>10.84853</v>
      </c>
      <c r="HR34" s="284">
        <v>6.6215200000000003</v>
      </c>
      <c r="HS34" s="284">
        <v>1.8574600000000001</v>
      </c>
      <c r="HT34" s="284">
        <v>3.2671399999999999</v>
      </c>
      <c r="HU34" s="284">
        <v>2.52366</v>
      </c>
      <c r="HV34" s="284">
        <v>0</v>
      </c>
      <c r="HW34" s="284">
        <v>8.9324399999999997</v>
      </c>
      <c r="HX34" s="284">
        <v>0.31784000000000001</v>
      </c>
      <c r="HY34" s="284">
        <v>1.2552300000000001</v>
      </c>
      <c r="HZ34" s="284">
        <v>0.60965999999999998</v>
      </c>
      <c r="IA34" s="284">
        <v>0.12601999999999999</v>
      </c>
      <c r="IB34" s="284">
        <v>0</v>
      </c>
      <c r="IC34" s="284">
        <v>5.45E-3</v>
      </c>
      <c r="ID34" s="284">
        <v>0.65995999999999999</v>
      </c>
      <c r="IE34" s="284">
        <v>1.494E-2</v>
      </c>
      <c r="IF34" s="284">
        <v>0.10881</v>
      </c>
      <c r="IG34" s="284">
        <v>1423</v>
      </c>
      <c r="IH34" s="284">
        <v>25272</v>
      </c>
      <c r="II34" s="284">
        <v>12636</v>
      </c>
      <c r="IJ34" s="284">
        <v>11304</v>
      </c>
      <c r="IK34" s="284">
        <v>200661</v>
      </c>
      <c r="IL34" s="284">
        <v>100330</v>
      </c>
      <c r="IM34" s="284">
        <v>129888</v>
      </c>
      <c r="IN34" s="284">
        <v>259777</v>
      </c>
      <c r="IO34" s="284">
        <v>1.17815</v>
      </c>
      <c r="IP34" s="284">
        <v>14635</v>
      </c>
      <c r="IQ34" s="284">
        <v>7.0362099999999996</v>
      </c>
      <c r="IR34" s="284">
        <v>1.4646300000000001</v>
      </c>
      <c r="IS34" s="284">
        <v>13.41888</v>
      </c>
      <c r="IT34" s="284">
        <v>1.2576700000000001</v>
      </c>
      <c r="IU34" s="284">
        <v>0</v>
      </c>
      <c r="IV34" s="284">
        <v>16.141190000000002</v>
      </c>
      <c r="IW34" s="284">
        <v>8.3115400000000008</v>
      </c>
      <c r="IX34" s="284">
        <v>2.77312</v>
      </c>
      <c r="IY34" s="284">
        <v>0</v>
      </c>
      <c r="IZ34" s="284">
        <v>2.31E-3</v>
      </c>
      <c r="JA34" s="284">
        <v>0.53929000000000005</v>
      </c>
      <c r="JB34" s="284">
        <v>9.3000000000000005E-4</v>
      </c>
      <c r="JC34" s="284">
        <v>2.0629999999999999E-2</v>
      </c>
      <c r="JD34" s="284">
        <v>0.36617</v>
      </c>
      <c r="JE34" s="284">
        <v>3.7957700000000001</v>
      </c>
      <c r="JF34" s="284">
        <v>1.87269</v>
      </c>
      <c r="JG34" s="284">
        <v>0.19808000000000001</v>
      </c>
      <c r="JH34" s="284">
        <v>884</v>
      </c>
      <c r="JI34" s="284">
        <v>1.5265599999999999</v>
      </c>
      <c r="JJ34" s="284">
        <v>2.9743300000000001</v>
      </c>
      <c r="JK34" s="284">
        <v>428</v>
      </c>
      <c r="JL34" s="284">
        <v>115</v>
      </c>
      <c r="JM34" s="284">
        <v>13.617419999999999</v>
      </c>
      <c r="JN34" s="284">
        <v>2.33155</v>
      </c>
      <c r="JO34" s="284">
        <v>2.0561199999999999</v>
      </c>
      <c r="JP34" s="284">
        <v>0.22323999999999999</v>
      </c>
      <c r="JQ34" s="284">
        <v>1.2579999999999999E-2</v>
      </c>
      <c r="JR34" s="284">
        <v>0.32490999999999998</v>
      </c>
      <c r="JS34" s="284" t="s">
        <v>3403</v>
      </c>
      <c r="JT34" s="284">
        <v>8</v>
      </c>
      <c r="JU34" s="284">
        <v>1.29461</v>
      </c>
      <c r="JV34" s="284">
        <v>4995</v>
      </c>
      <c r="JW34" s="284">
        <v>26.261089999999999</v>
      </c>
      <c r="JX34" s="284">
        <v>3858</v>
      </c>
      <c r="JY34" s="284">
        <v>3.30742</v>
      </c>
      <c r="JZ34" s="284">
        <v>33.997779999999999</v>
      </c>
      <c r="KA34" s="284">
        <v>0.12594</v>
      </c>
      <c r="KB34" s="284">
        <v>486</v>
      </c>
      <c r="KC34" s="284">
        <v>0.84879000000000004</v>
      </c>
      <c r="KD34" s="284">
        <v>0.92388000000000003</v>
      </c>
      <c r="KE34" s="284">
        <v>1.0988500000000001</v>
      </c>
      <c r="KF34" s="284">
        <v>9.6098700000000008</v>
      </c>
      <c r="KG34" s="284">
        <v>5.3589900000000004</v>
      </c>
      <c r="KH34" s="284">
        <v>5.3959099999999998</v>
      </c>
      <c r="KI34" s="284">
        <v>36.735579999999999</v>
      </c>
      <c r="KJ34" s="284">
        <v>37231</v>
      </c>
      <c r="KK34" s="284">
        <v>27503</v>
      </c>
      <c r="KL34" s="284">
        <v>6.8330000000000002E-2</v>
      </c>
      <c r="KM34" s="284">
        <v>0.70235999999999998</v>
      </c>
      <c r="KN34" s="284">
        <v>8.8459999999999997E-2</v>
      </c>
      <c r="KO34" s="284">
        <v>3.8500000000000001E-3</v>
      </c>
      <c r="KP34" s="284">
        <v>3.9570000000000001E-2</v>
      </c>
      <c r="KQ34" s="284">
        <v>4.9800000000000001E-3</v>
      </c>
      <c r="KR34" s="284">
        <v>0.5</v>
      </c>
      <c r="KS34" s="284">
        <v>0.1126761</v>
      </c>
      <c r="KT34" s="284">
        <v>0.88732390000000005</v>
      </c>
      <c r="KU34" s="284">
        <v>0.26128709999999999</v>
      </c>
      <c r="KV34" s="284">
        <v>0.73871290000000001</v>
      </c>
      <c r="KW34" s="284">
        <v>0.17121800000000001</v>
      </c>
      <c r="KX34" s="284">
        <v>5.4796000000000003E-3</v>
      </c>
      <c r="KY34" s="284">
        <v>0.15947939999999999</v>
      </c>
      <c r="KZ34" s="284">
        <v>1.47467E-2</v>
      </c>
      <c r="LA34" s="284">
        <v>0.21842110000000001</v>
      </c>
      <c r="LB34" s="284">
        <v>0.15099170000000001</v>
      </c>
      <c r="LC34" s="284">
        <v>0.45088149999999999</v>
      </c>
      <c r="LD34" s="284">
        <v>0.61036089999999998</v>
      </c>
      <c r="LE34" s="284">
        <v>7.7916899999999997E-2</v>
      </c>
      <c r="LF34" s="284">
        <v>0.83134410000000003</v>
      </c>
      <c r="LG34" s="284">
        <v>0</v>
      </c>
      <c r="LH34" s="284">
        <v>9.0738899999999997E-2</v>
      </c>
      <c r="LI34" s="284">
        <v>9728</v>
      </c>
      <c r="LJ34" s="284">
        <v>4.1394700000000002</v>
      </c>
      <c r="LK34" s="284">
        <v>39756</v>
      </c>
      <c r="LL34" s="284">
        <v>79512</v>
      </c>
      <c r="LM34" s="284">
        <v>4479</v>
      </c>
      <c r="LN34" s="284">
        <v>0.88186810000000004</v>
      </c>
      <c r="LO34" s="284">
        <v>3.2003499999999997E-2</v>
      </c>
      <c r="LP34" s="284">
        <v>8.6128399999999994E-2</v>
      </c>
      <c r="LQ34" s="284">
        <v>0.53212000000000004</v>
      </c>
      <c r="LR34" s="284">
        <v>1.5044200000000001</v>
      </c>
      <c r="LS34" s="284">
        <v>0.39308999999999999</v>
      </c>
      <c r="LT34" s="284">
        <v>43</v>
      </c>
      <c r="LU34" s="284">
        <v>1.5889899999999999</v>
      </c>
      <c r="LV34" s="284">
        <v>16</v>
      </c>
      <c r="LW34" s="284">
        <v>1.4012800000000001</v>
      </c>
      <c r="LX34" s="284">
        <v>0.23991999999999999</v>
      </c>
      <c r="LY34" s="284">
        <v>0.20241000000000001</v>
      </c>
      <c r="LZ34" s="285">
        <v>2.5365499999999999E-2</v>
      </c>
      <c r="MA34" s="285">
        <v>8.3449999999999996E-4</v>
      </c>
      <c r="MB34" s="285">
        <v>0.26964660000000001</v>
      </c>
      <c r="MC34" s="285">
        <v>0</v>
      </c>
      <c r="MD34" s="285">
        <v>0.19447059999999999</v>
      </c>
      <c r="ME34" s="285">
        <v>3.3560000000000003E-4</v>
      </c>
      <c r="MF34" s="285">
        <v>0.67530020000000002</v>
      </c>
      <c r="MG34" s="285">
        <v>9.4264700000000007E-2</v>
      </c>
      <c r="MH34" s="285">
        <v>0.38419880000000001</v>
      </c>
      <c r="MI34" s="285"/>
    </row>
    <row r="35" spans="1:347" x14ac:dyDescent="0.2">
      <c r="A35" s="6" t="s">
        <v>2041</v>
      </c>
      <c r="B35" s="6" t="s">
        <v>2840</v>
      </c>
      <c r="C35" s="203" t="s">
        <v>2041</v>
      </c>
      <c r="D35" s="203" t="s">
        <v>2042</v>
      </c>
      <c r="E35" s="203" t="s">
        <v>2043</v>
      </c>
      <c r="F35" s="203" t="s">
        <v>2173</v>
      </c>
      <c r="G35" s="203" t="s">
        <v>2246</v>
      </c>
      <c r="H35" s="203" t="s">
        <v>2358</v>
      </c>
      <c r="I35" s="203" t="s">
        <v>3585</v>
      </c>
      <c r="J35" s="203" t="s">
        <v>3403</v>
      </c>
      <c r="K35" s="203" t="s">
        <v>2246</v>
      </c>
      <c r="L35" s="203" t="s">
        <v>2358</v>
      </c>
      <c r="M35" s="203" t="s">
        <v>3585</v>
      </c>
      <c r="N35" s="203" t="s">
        <v>3586</v>
      </c>
      <c r="O35" s="203" t="s">
        <v>2421</v>
      </c>
      <c r="P35" s="203" t="s">
        <v>2496</v>
      </c>
      <c r="Q35" s="203" t="s">
        <v>2573</v>
      </c>
      <c r="R35" s="203" t="s">
        <v>545</v>
      </c>
      <c r="S35" s="203" t="s">
        <v>2421</v>
      </c>
      <c r="T35" s="203" t="s">
        <v>2694</v>
      </c>
      <c r="U35" s="203" t="s">
        <v>4809</v>
      </c>
      <c r="V35" s="203" t="s">
        <v>2573</v>
      </c>
      <c r="W35" s="203" t="s">
        <v>545</v>
      </c>
      <c r="X35" s="203">
        <v>1</v>
      </c>
      <c r="Y35" s="203">
        <v>2</v>
      </c>
      <c r="Z35" s="203">
        <v>0</v>
      </c>
      <c r="AA35" s="203">
        <v>0</v>
      </c>
      <c r="AB35" s="10">
        <v>6942</v>
      </c>
      <c r="AC35" s="203">
        <v>1</v>
      </c>
      <c r="AD35" s="203">
        <v>0</v>
      </c>
      <c r="AE35" s="203">
        <v>1</v>
      </c>
      <c r="AF35" s="203">
        <v>10.11</v>
      </c>
      <c r="AG35" s="203">
        <v>11.11</v>
      </c>
      <c r="AH35" s="286">
        <v>9.0009000000000006E-2</v>
      </c>
      <c r="AI35" s="246">
        <v>40703</v>
      </c>
      <c r="AJ35" s="246" t="s">
        <v>3587</v>
      </c>
      <c r="AK35" s="274" t="s">
        <v>3412</v>
      </c>
      <c r="AL35" s="276">
        <v>36685</v>
      </c>
      <c r="AM35" s="276">
        <v>7.25</v>
      </c>
      <c r="AN35" s="276">
        <v>7.25</v>
      </c>
      <c r="AO35" s="276">
        <v>7.25</v>
      </c>
      <c r="AP35" s="246">
        <v>6000</v>
      </c>
      <c r="AQ35" s="246">
        <v>328403</v>
      </c>
      <c r="AR35" s="246">
        <v>334403</v>
      </c>
      <c r="AS35" s="246">
        <v>78984</v>
      </c>
      <c r="AT35" s="246">
        <v>0</v>
      </c>
      <c r="AU35" s="246">
        <v>78984</v>
      </c>
      <c r="AV35" s="246">
        <v>0</v>
      </c>
      <c r="AW35" s="246">
        <v>0</v>
      </c>
      <c r="AX35" s="246">
        <v>0</v>
      </c>
      <c r="AY35" s="246">
        <v>15056</v>
      </c>
      <c r="AZ35" s="246">
        <v>428443</v>
      </c>
      <c r="BA35" s="246">
        <v>223386</v>
      </c>
      <c r="BB35" s="246">
        <v>59619</v>
      </c>
      <c r="BC35" s="246">
        <v>283005</v>
      </c>
      <c r="BD35" s="246">
        <v>17914</v>
      </c>
      <c r="BE35" s="246">
        <v>2293</v>
      </c>
      <c r="BF35" s="246">
        <v>3999</v>
      </c>
      <c r="BG35" s="246">
        <v>24206</v>
      </c>
      <c r="BH35" s="246">
        <v>121232</v>
      </c>
      <c r="BI35" s="246">
        <v>428443</v>
      </c>
      <c r="BJ35" s="246">
        <v>0</v>
      </c>
      <c r="BK35" s="283">
        <v>0</v>
      </c>
      <c r="BL35" s="246">
        <v>0</v>
      </c>
      <c r="BM35" s="246">
        <v>0</v>
      </c>
      <c r="BN35" s="246">
        <v>0</v>
      </c>
      <c r="BO35" s="246">
        <v>0</v>
      </c>
      <c r="BP35" s="246">
        <v>0</v>
      </c>
      <c r="BQ35" s="246">
        <v>0</v>
      </c>
      <c r="BR35" s="10">
        <v>26998</v>
      </c>
      <c r="BS35" s="10">
        <v>16064</v>
      </c>
      <c r="BT35" s="10">
        <v>43062</v>
      </c>
      <c r="BU35" s="10">
        <v>17121</v>
      </c>
      <c r="BV35" s="10">
        <v>4432</v>
      </c>
      <c r="BW35" s="10">
        <v>21553</v>
      </c>
      <c r="BX35" s="10">
        <v>1923</v>
      </c>
      <c r="BY35" s="10">
        <v>1163</v>
      </c>
      <c r="BZ35" s="10">
        <v>3086</v>
      </c>
      <c r="CA35" s="10">
        <v>67701</v>
      </c>
      <c r="CB35" s="10" t="s">
        <v>3403</v>
      </c>
      <c r="CC35" s="10">
        <v>67701</v>
      </c>
      <c r="CD35" s="10">
        <v>423</v>
      </c>
      <c r="CE35" s="258">
        <v>28215</v>
      </c>
      <c r="CF35" s="244">
        <v>1</v>
      </c>
      <c r="CG35" s="244">
        <v>67</v>
      </c>
      <c r="CH35" s="244">
        <v>68</v>
      </c>
      <c r="CI35" s="258">
        <v>3062</v>
      </c>
      <c r="CJ35" s="258">
        <v>1920</v>
      </c>
      <c r="CK35" s="258">
        <v>5748</v>
      </c>
      <c r="CL35" s="258">
        <v>563</v>
      </c>
      <c r="CM35" s="203">
        <v>0</v>
      </c>
      <c r="CN35" s="203">
        <v>1</v>
      </c>
      <c r="CO35" s="244">
        <v>60</v>
      </c>
      <c r="CP35" s="10">
        <v>39027</v>
      </c>
      <c r="CQ35" s="10">
        <v>10608</v>
      </c>
      <c r="CR35" s="10">
        <v>49635</v>
      </c>
      <c r="CS35" s="10">
        <v>2520</v>
      </c>
      <c r="CT35" s="10">
        <v>427</v>
      </c>
      <c r="CU35" s="10">
        <v>2947</v>
      </c>
      <c r="CV35" s="10">
        <v>20983</v>
      </c>
      <c r="CW35" s="10">
        <v>3259</v>
      </c>
      <c r="CX35" s="10">
        <v>24242</v>
      </c>
      <c r="CY35" s="10">
        <v>76824</v>
      </c>
      <c r="CZ35" s="10">
        <v>1820</v>
      </c>
      <c r="DA35" s="10" t="s">
        <v>3403</v>
      </c>
      <c r="DB35" s="10">
        <v>78644</v>
      </c>
      <c r="DC35" s="10">
        <v>4939</v>
      </c>
      <c r="DD35" s="10">
        <v>114</v>
      </c>
      <c r="DE35" s="10">
        <v>5053</v>
      </c>
      <c r="DF35" s="10">
        <v>27805</v>
      </c>
      <c r="DG35" s="10">
        <v>50</v>
      </c>
      <c r="DH35" s="10" t="s">
        <v>3403</v>
      </c>
      <c r="DI35" s="10">
        <v>164</v>
      </c>
      <c r="DJ35" s="258" t="s">
        <v>3403</v>
      </c>
      <c r="DK35" s="258">
        <v>32744</v>
      </c>
      <c r="DL35" s="10">
        <v>72315</v>
      </c>
      <c r="DM35" s="10">
        <v>81723</v>
      </c>
      <c r="DN35" s="10" t="s">
        <v>3403</v>
      </c>
      <c r="DO35" s="10" t="s">
        <v>3403</v>
      </c>
      <c r="DP35" s="10">
        <v>154038</v>
      </c>
      <c r="DQ35" s="10" t="s">
        <v>3403</v>
      </c>
      <c r="DR35" s="10">
        <v>13057</v>
      </c>
      <c r="DS35" s="10">
        <v>2992</v>
      </c>
      <c r="DT35" s="10">
        <v>16049</v>
      </c>
      <c r="DU35" s="10">
        <v>118156</v>
      </c>
      <c r="DV35" s="244">
        <v>143</v>
      </c>
      <c r="DW35" s="244">
        <v>0</v>
      </c>
      <c r="DX35" s="244">
        <v>167</v>
      </c>
      <c r="DY35" s="244">
        <v>0</v>
      </c>
      <c r="DZ35" s="244">
        <v>18</v>
      </c>
      <c r="EA35" s="244">
        <v>0</v>
      </c>
      <c r="EB35" s="244">
        <v>328</v>
      </c>
      <c r="EC35" s="244">
        <v>721</v>
      </c>
      <c r="ED35" s="244">
        <v>0</v>
      </c>
      <c r="EE35" s="244">
        <v>721</v>
      </c>
      <c r="EF35" s="10">
        <v>2336</v>
      </c>
      <c r="EG35" s="10">
        <v>0</v>
      </c>
      <c r="EH35" s="10">
        <v>2336</v>
      </c>
      <c r="EI35" s="10">
        <v>243</v>
      </c>
      <c r="EJ35" s="10">
        <v>0</v>
      </c>
      <c r="EK35" s="10">
        <v>243</v>
      </c>
      <c r="EL35" s="10">
        <v>3300</v>
      </c>
      <c r="EM35" s="10" t="s">
        <v>5026</v>
      </c>
      <c r="EN35" s="10" t="s">
        <v>5026</v>
      </c>
      <c r="EO35" s="10" t="s">
        <v>5026</v>
      </c>
      <c r="EP35" s="10" t="s">
        <v>5026</v>
      </c>
      <c r="EQ35" s="258">
        <v>437</v>
      </c>
      <c r="ER35" s="258">
        <v>3643</v>
      </c>
      <c r="ES35" s="10">
        <v>5564</v>
      </c>
      <c r="ET35" s="10" t="s">
        <v>5026</v>
      </c>
      <c r="EU35" s="10" t="s">
        <v>5026</v>
      </c>
      <c r="EV35" s="244">
        <v>23</v>
      </c>
      <c r="EW35" s="244">
        <v>25</v>
      </c>
      <c r="EX35" s="203" t="s">
        <v>1496</v>
      </c>
      <c r="EY35" s="244">
        <v>14</v>
      </c>
      <c r="EZ35" s="244">
        <v>49</v>
      </c>
      <c r="FA35" s="258">
        <v>25303</v>
      </c>
      <c r="FB35" s="10" t="s">
        <v>3403</v>
      </c>
      <c r="FC35" s="10" t="s">
        <v>3403</v>
      </c>
      <c r="FD35" s="203" t="s">
        <v>1530</v>
      </c>
      <c r="FE35" s="203" t="s">
        <v>1530</v>
      </c>
      <c r="FF35" s="203" t="s">
        <v>1530</v>
      </c>
      <c r="FG35" s="203" t="s">
        <v>1530</v>
      </c>
      <c r="FH35" s="203" t="s">
        <v>1530</v>
      </c>
      <c r="FI35" s="203" t="s">
        <v>1530</v>
      </c>
      <c r="FJ35" s="203" t="s">
        <v>1530</v>
      </c>
      <c r="FK35" s="203" t="s">
        <v>1530</v>
      </c>
      <c r="FL35" s="203" t="s">
        <v>1530</v>
      </c>
      <c r="FM35" s="203" t="s">
        <v>1530</v>
      </c>
      <c r="FN35" s="203" t="s">
        <v>1530</v>
      </c>
      <c r="FO35" s="203" t="s">
        <v>1530</v>
      </c>
      <c r="FP35" s="203" t="s">
        <v>1530</v>
      </c>
      <c r="FQ35" s="203" t="s">
        <v>1530</v>
      </c>
      <c r="FR35" s="203" t="s">
        <v>1530</v>
      </c>
      <c r="FS35" s="203" t="s">
        <v>1530</v>
      </c>
      <c r="FT35" s="203" t="s">
        <v>1530</v>
      </c>
      <c r="FU35" s="203" t="s">
        <v>1530</v>
      </c>
      <c r="FV35" s="203" t="s">
        <v>1530</v>
      </c>
      <c r="FW35" s="203" t="s">
        <v>1530</v>
      </c>
      <c r="FX35" s="203" t="s">
        <v>1530</v>
      </c>
      <c r="FY35" s="203" t="s">
        <v>1530</v>
      </c>
      <c r="FZ35" s="203" t="s">
        <v>1530</v>
      </c>
      <c r="GA35" s="203" t="s">
        <v>1530</v>
      </c>
      <c r="GB35" s="203" t="s">
        <v>1530</v>
      </c>
      <c r="GC35" s="203" t="s">
        <v>2041</v>
      </c>
      <c r="GD35" s="203" t="s">
        <v>460</v>
      </c>
      <c r="GE35" s="203" t="s">
        <v>416</v>
      </c>
      <c r="GF35" s="203" t="s">
        <v>493</v>
      </c>
      <c r="GG35" s="203" t="s">
        <v>499</v>
      </c>
      <c r="GH35" s="203" t="s">
        <v>4527</v>
      </c>
      <c r="GI35" s="203" t="s">
        <v>505</v>
      </c>
      <c r="GJ35" s="203" t="s">
        <v>2303</v>
      </c>
      <c r="GK35" s="258">
        <v>21092</v>
      </c>
      <c r="GL35" s="203">
        <v>2</v>
      </c>
      <c r="GM35" s="203" t="s">
        <v>2135</v>
      </c>
      <c r="GN35" s="203" t="s">
        <v>503</v>
      </c>
      <c r="GO35" s="203">
        <v>423</v>
      </c>
      <c r="GP35" s="203">
        <v>19</v>
      </c>
      <c r="GQ35" s="203">
        <v>997</v>
      </c>
      <c r="GR35" s="203">
        <v>2292</v>
      </c>
      <c r="GS35" s="203" t="s">
        <v>3403</v>
      </c>
      <c r="GT35" s="203" t="s">
        <v>3403</v>
      </c>
      <c r="GU35" s="203" t="s">
        <v>3403</v>
      </c>
      <c r="GV35" s="203">
        <v>971</v>
      </c>
      <c r="GW35" s="283">
        <v>0.70787999999999995</v>
      </c>
      <c r="GX35" s="283">
        <v>0.21848000000000001</v>
      </c>
      <c r="GY35" s="245">
        <v>10.060980000000001</v>
      </c>
      <c r="GZ35" s="245">
        <v>13.988020000000001</v>
      </c>
      <c r="HA35" s="245">
        <v>5.0419600000000004</v>
      </c>
      <c r="HB35" s="284">
        <v>2.7814100000000002</v>
      </c>
      <c r="HC35" s="284">
        <v>1.83724</v>
      </c>
      <c r="HD35" s="284">
        <v>0.15714</v>
      </c>
      <c r="HE35" s="284">
        <v>26.695930000000001</v>
      </c>
      <c r="HF35" s="284">
        <v>17.63381</v>
      </c>
      <c r="HG35" s="284">
        <v>1.5082599999999999</v>
      </c>
      <c r="HH35" s="284">
        <v>3.62608</v>
      </c>
      <c r="HI35" s="284">
        <v>2.3951799999999999</v>
      </c>
      <c r="HJ35" s="284">
        <v>0.20485999999999999</v>
      </c>
      <c r="HK35" s="284">
        <v>77.002700000000004</v>
      </c>
      <c r="HL35" s="284">
        <v>50.863590000000002</v>
      </c>
      <c r="HM35" s="284">
        <v>4.3504699999999996</v>
      </c>
      <c r="HN35" s="284">
        <v>129.83121</v>
      </c>
      <c r="HO35" s="284">
        <v>85.75909</v>
      </c>
      <c r="HP35" s="284">
        <v>7.3351499999999996</v>
      </c>
      <c r="HQ35" s="284">
        <v>15.757949999999999</v>
      </c>
      <c r="HR35" s="284">
        <v>10.408810000000001</v>
      </c>
      <c r="HS35" s="284">
        <v>0.89029000000000003</v>
      </c>
      <c r="HT35" s="284">
        <v>7.3031499999999996</v>
      </c>
      <c r="HU35" s="284">
        <v>5.6019300000000003</v>
      </c>
      <c r="HV35" s="284">
        <v>1.4331100000000001</v>
      </c>
      <c r="HW35" s="284">
        <v>1.5577300000000001</v>
      </c>
      <c r="HX35" s="284">
        <v>0.26379999999999998</v>
      </c>
      <c r="HY35" s="284">
        <v>1.2890699999999999</v>
      </c>
      <c r="HZ35" s="284">
        <v>0.76090000000000002</v>
      </c>
      <c r="IA35" s="284">
        <v>0.15645999999999999</v>
      </c>
      <c r="IB35" s="284">
        <v>1.09E-3</v>
      </c>
      <c r="IC35" s="284">
        <v>1.1900000000000001E-3</v>
      </c>
      <c r="ID35" s="284">
        <v>1.1996500000000001</v>
      </c>
      <c r="IE35" s="284">
        <v>3.4180000000000002E-2</v>
      </c>
      <c r="IF35" s="284">
        <v>0.11075</v>
      </c>
      <c r="IG35" s="284">
        <v>500</v>
      </c>
      <c r="IH35" s="284">
        <v>5564</v>
      </c>
      <c r="II35" s="284">
        <v>5564</v>
      </c>
      <c r="IJ35" s="284">
        <v>10635</v>
      </c>
      <c r="IK35" s="284">
        <v>118156</v>
      </c>
      <c r="IL35" s="284">
        <v>118156</v>
      </c>
      <c r="IM35" s="284">
        <v>154038</v>
      </c>
      <c r="IN35" s="284">
        <v>154038</v>
      </c>
      <c r="IO35" s="284">
        <v>1.4286300000000001</v>
      </c>
      <c r="IP35" s="284">
        <v>13864</v>
      </c>
      <c r="IQ35" s="284">
        <v>6.6657700000000002</v>
      </c>
      <c r="IR35" s="284">
        <v>3.7447400000000002</v>
      </c>
      <c r="IS35" s="284">
        <v>15.85449</v>
      </c>
      <c r="IT35" s="284">
        <v>0</v>
      </c>
      <c r="IU35" s="284">
        <v>0.71382999999999996</v>
      </c>
      <c r="IV35" s="284">
        <v>20.31306</v>
      </c>
      <c r="IW35" s="284">
        <v>13.41765</v>
      </c>
      <c r="IX35" s="284">
        <v>5.1119899999999996</v>
      </c>
      <c r="IY35" s="284">
        <v>0</v>
      </c>
      <c r="IZ35" s="284">
        <v>2.8400000000000001E-3</v>
      </c>
      <c r="JA35" s="284">
        <v>1.33771</v>
      </c>
      <c r="JB35" s="284">
        <v>3.2200000000000002E-3</v>
      </c>
      <c r="JC35" s="284">
        <v>6.2309999999999997E-2</v>
      </c>
      <c r="JD35" s="284">
        <v>0.69225000000000003</v>
      </c>
      <c r="JE35" s="284">
        <v>3.73855</v>
      </c>
      <c r="JF35" s="284">
        <v>3.2098</v>
      </c>
      <c r="JG35" s="284">
        <v>0.47932999999999998</v>
      </c>
      <c r="JH35" s="284">
        <v>1758</v>
      </c>
      <c r="JI35" s="284">
        <v>4.2370200000000002</v>
      </c>
      <c r="JJ35" s="284">
        <v>5.74777</v>
      </c>
      <c r="JK35" s="284">
        <v>310</v>
      </c>
      <c r="JL35" s="284">
        <v>393</v>
      </c>
      <c r="JM35" s="284">
        <v>20.31306</v>
      </c>
      <c r="JN35" s="284">
        <v>1.14764</v>
      </c>
      <c r="JO35" s="284">
        <v>0.84933000000000003</v>
      </c>
      <c r="JP35" s="284">
        <v>0.52673999999999999</v>
      </c>
      <c r="JQ35" s="284">
        <v>4.7410000000000001E-2</v>
      </c>
      <c r="JR35" s="284">
        <v>0.62995000000000001</v>
      </c>
      <c r="JS35" s="284">
        <v>0</v>
      </c>
      <c r="JT35" s="284">
        <v>0</v>
      </c>
      <c r="JU35" s="284">
        <v>1.3036799999999999</v>
      </c>
      <c r="JV35" s="284">
        <v>2962</v>
      </c>
      <c r="JW35" s="284">
        <v>17.02046</v>
      </c>
      <c r="JX35" s="284">
        <v>2272</v>
      </c>
      <c r="JY35" s="284">
        <v>0.80149999999999999</v>
      </c>
      <c r="JZ35" s="284">
        <v>22.18928</v>
      </c>
      <c r="KA35" s="284">
        <v>4.709E-2</v>
      </c>
      <c r="KB35" s="284">
        <v>107</v>
      </c>
      <c r="KC35" s="284">
        <v>0.69996999999999998</v>
      </c>
      <c r="KD35" s="284">
        <v>0.20485999999999999</v>
      </c>
      <c r="KE35" s="284">
        <v>0.91254000000000002</v>
      </c>
      <c r="KF35" s="284">
        <v>32.912950000000002</v>
      </c>
      <c r="KG35" s="284">
        <v>9.5979799999999997</v>
      </c>
      <c r="KH35" s="284">
        <v>3.62608</v>
      </c>
      <c r="KI35" s="284">
        <v>44.5</v>
      </c>
      <c r="KJ35" s="284">
        <v>25472</v>
      </c>
      <c r="KK35" s="284">
        <v>20106</v>
      </c>
      <c r="KL35" s="284">
        <v>7.213E-2</v>
      </c>
      <c r="KM35" s="284">
        <v>1.9967600000000001</v>
      </c>
      <c r="KN35" s="284">
        <v>9.4030000000000002E-2</v>
      </c>
      <c r="KO35" s="284">
        <v>6.4900000000000001E-3</v>
      </c>
      <c r="KP35" s="284">
        <v>0.17973</v>
      </c>
      <c r="KQ35" s="284">
        <v>8.4600000000000005E-3</v>
      </c>
      <c r="KR35" s="284">
        <v>1</v>
      </c>
      <c r="KS35" s="284">
        <v>9.0009000000000006E-2</v>
      </c>
      <c r="KT35" s="284">
        <v>0.90999099999999999</v>
      </c>
      <c r="KU35" s="284">
        <v>0.21066409999999999</v>
      </c>
      <c r="KV35" s="284">
        <v>0.78933589999999998</v>
      </c>
      <c r="KW35" s="284">
        <v>5.6497600000000002E-2</v>
      </c>
      <c r="KX35" s="284">
        <v>5.3518999999999997E-3</v>
      </c>
      <c r="KY35" s="284">
        <v>0.13915269999999999</v>
      </c>
      <c r="KZ35" s="284">
        <v>9.3337999999999997E-3</v>
      </c>
      <c r="LA35" s="284">
        <v>0.28295949999999997</v>
      </c>
      <c r="LB35" s="284">
        <v>4.1811899999999999E-2</v>
      </c>
      <c r="LC35" s="284">
        <v>0.52139020000000003</v>
      </c>
      <c r="LD35" s="284">
        <v>0.66054290000000004</v>
      </c>
      <c r="LE35" s="284">
        <v>0</v>
      </c>
      <c r="LF35" s="284">
        <v>0.78050759999999997</v>
      </c>
      <c r="LG35" s="284">
        <v>3.5141199999999997E-2</v>
      </c>
      <c r="LH35" s="284">
        <v>0.18435119999999999</v>
      </c>
      <c r="LI35" s="284">
        <v>5366</v>
      </c>
      <c r="LJ35" s="284">
        <v>7.3621999999999996</v>
      </c>
      <c r="LK35" s="284">
        <v>21092</v>
      </c>
      <c r="LL35" s="284">
        <v>21092</v>
      </c>
      <c r="LM35" s="284">
        <v>1898</v>
      </c>
      <c r="LN35" s="284">
        <v>0.74006439999999996</v>
      </c>
      <c r="LO35" s="284">
        <v>9.4728599999999996E-2</v>
      </c>
      <c r="LP35" s="284">
        <v>0.16520699999999999</v>
      </c>
      <c r="LQ35" s="284">
        <v>0.68955999999999995</v>
      </c>
      <c r="LR35" s="284">
        <v>2.58371</v>
      </c>
      <c r="LS35" s="284">
        <v>0.54429000000000005</v>
      </c>
      <c r="LT35" s="284">
        <v>67</v>
      </c>
      <c r="LU35" s="284">
        <v>8.5987500000000008</v>
      </c>
      <c r="LV35" s="284">
        <v>38</v>
      </c>
      <c r="LW35" s="284">
        <v>6.3636299999999997</v>
      </c>
      <c r="LX35" s="284">
        <v>0.35953000000000002</v>
      </c>
      <c r="LY35" s="284">
        <v>0.35953000000000002</v>
      </c>
      <c r="LZ35" s="285">
        <v>5.8531699999999999E-2</v>
      </c>
      <c r="MA35" s="285">
        <v>5.5650000000000003E-4</v>
      </c>
      <c r="MB35" s="285">
        <v>0.28471000000000002</v>
      </c>
      <c r="MC35" s="285">
        <v>0</v>
      </c>
      <c r="MD35" s="285">
        <v>0.26168130000000001</v>
      </c>
      <c r="ME35" s="285">
        <v>6.3069999999999999E-4</v>
      </c>
      <c r="MF35" s="285">
        <v>0.62789600000000001</v>
      </c>
      <c r="MG35" s="285">
        <v>4.6205799999999998E-2</v>
      </c>
      <c r="MH35" s="285">
        <v>0.17650840000000001</v>
      </c>
      <c r="MI35" s="285"/>
    </row>
    <row r="36" spans="1:347" x14ac:dyDescent="0.2">
      <c r="A36" s="6" t="s">
        <v>2044</v>
      </c>
      <c r="B36" s="6" t="s">
        <v>2841</v>
      </c>
      <c r="C36" s="203" t="s">
        <v>2044</v>
      </c>
      <c r="D36" s="203" t="s">
        <v>2045</v>
      </c>
      <c r="E36" s="203" t="s">
        <v>2046</v>
      </c>
      <c r="F36" s="203" t="s">
        <v>2174</v>
      </c>
      <c r="G36" s="203" t="s">
        <v>2247</v>
      </c>
      <c r="H36" s="203" t="s">
        <v>2359</v>
      </c>
      <c r="I36" s="203" t="s">
        <v>3588</v>
      </c>
      <c r="J36" s="203" t="s">
        <v>3589</v>
      </c>
      <c r="K36" s="203" t="s">
        <v>2247</v>
      </c>
      <c r="L36" s="203" t="s">
        <v>2359</v>
      </c>
      <c r="M36" s="203" t="s">
        <v>3588</v>
      </c>
      <c r="N36" s="203" t="s">
        <v>3589</v>
      </c>
      <c r="O36" s="203" t="s">
        <v>2422</v>
      </c>
      <c r="P36" s="203" t="s">
        <v>2497</v>
      </c>
      <c r="Q36" s="203" t="s">
        <v>2574</v>
      </c>
      <c r="R36" s="203" t="s">
        <v>2644</v>
      </c>
      <c r="S36" s="203" t="s">
        <v>2422</v>
      </c>
      <c r="T36" s="203" t="s">
        <v>2380</v>
      </c>
      <c r="U36" s="203" t="s">
        <v>2497</v>
      </c>
      <c r="V36" s="203" t="s">
        <v>2574</v>
      </c>
      <c r="W36" s="203" t="s">
        <v>2644</v>
      </c>
      <c r="X36" s="203">
        <v>1</v>
      </c>
      <c r="Y36" s="203">
        <v>2</v>
      </c>
      <c r="Z36" s="203">
        <v>0</v>
      </c>
      <c r="AA36" s="203">
        <v>0</v>
      </c>
      <c r="AB36" s="10">
        <v>4186</v>
      </c>
      <c r="AC36" s="203">
        <v>1</v>
      </c>
      <c r="AD36" s="203">
        <v>0</v>
      </c>
      <c r="AE36" s="203">
        <v>1</v>
      </c>
      <c r="AF36" s="203">
        <v>13.5</v>
      </c>
      <c r="AG36" s="203">
        <v>14.5</v>
      </c>
      <c r="AH36" s="286">
        <v>6.8965499999999999E-2</v>
      </c>
      <c r="AI36" s="246">
        <v>52668</v>
      </c>
      <c r="AJ36" s="246" t="s">
        <v>3590</v>
      </c>
      <c r="AK36" s="274" t="s">
        <v>3404</v>
      </c>
      <c r="AL36" s="276">
        <v>36685</v>
      </c>
      <c r="AM36" s="276">
        <v>9.0299999999999994</v>
      </c>
      <c r="AN36" s="276">
        <v>9.25</v>
      </c>
      <c r="AO36" s="276">
        <v>9.25</v>
      </c>
      <c r="AP36" s="246">
        <v>0</v>
      </c>
      <c r="AQ36" s="246">
        <v>510745</v>
      </c>
      <c r="AR36" s="246">
        <v>510745</v>
      </c>
      <c r="AS36" s="246">
        <v>100613</v>
      </c>
      <c r="AT36" s="246">
        <v>0</v>
      </c>
      <c r="AU36" s="246">
        <v>100613</v>
      </c>
      <c r="AV36" s="246">
        <v>43154</v>
      </c>
      <c r="AW36" s="246">
        <v>0</v>
      </c>
      <c r="AX36" s="246">
        <v>43154</v>
      </c>
      <c r="AY36" s="246">
        <v>28290</v>
      </c>
      <c r="AZ36" s="246">
        <v>682802</v>
      </c>
      <c r="BA36" s="246">
        <v>337926</v>
      </c>
      <c r="BB36" s="246">
        <v>112449</v>
      </c>
      <c r="BC36" s="246">
        <v>450375</v>
      </c>
      <c r="BD36" s="246">
        <v>60008</v>
      </c>
      <c r="BE36" s="246">
        <v>8307</v>
      </c>
      <c r="BF36" s="246">
        <v>10271</v>
      </c>
      <c r="BG36" s="246">
        <v>78586</v>
      </c>
      <c r="BH36" s="246">
        <v>180396</v>
      </c>
      <c r="BI36" s="246">
        <v>709357</v>
      </c>
      <c r="BJ36" s="246">
        <v>0</v>
      </c>
      <c r="BK36" s="283">
        <v>0</v>
      </c>
      <c r="BL36" s="246">
        <v>0</v>
      </c>
      <c r="BM36" s="246">
        <v>0</v>
      </c>
      <c r="BN36" s="246">
        <v>25206</v>
      </c>
      <c r="BO36" s="246">
        <v>0</v>
      </c>
      <c r="BP36" s="246">
        <v>25206</v>
      </c>
      <c r="BQ36" s="246">
        <v>25206</v>
      </c>
      <c r="BR36" s="10">
        <v>30134</v>
      </c>
      <c r="BS36" s="10">
        <v>41160</v>
      </c>
      <c r="BT36" s="10">
        <v>71294</v>
      </c>
      <c r="BU36" s="10">
        <v>14982</v>
      </c>
      <c r="BV36" s="10">
        <v>10148</v>
      </c>
      <c r="BW36" s="10">
        <v>25130</v>
      </c>
      <c r="BX36" s="10">
        <v>3227</v>
      </c>
      <c r="BY36" s="10">
        <v>723</v>
      </c>
      <c r="BZ36" s="10">
        <v>3950</v>
      </c>
      <c r="CA36" s="10">
        <v>100374</v>
      </c>
      <c r="CB36" s="10" t="s">
        <v>3403</v>
      </c>
      <c r="CC36" s="10">
        <v>100374</v>
      </c>
      <c r="CD36" s="10">
        <v>160</v>
      </c>
      <c r="CE36" s="258">
        <v>36946</v>
      </c>
      <c r="CF36" s="244">
        <v>2</v>
      </c>
      <c r="CG36" s="244">
        <v>67</v>
      </c>
      <c r="CH36" s="244">
        <v>69</v>
      </c>
      <c r="CI36" s="258">
        <v>5253</v>
      </c>
      <c r="CJ36" s="258">
        <v>2155</v>
      </c>
      <c r="CK36" s="258">
        <v>6117</v>
      </c>
      <c r="CL36" s="258">
        <v>563</v>
      </c>
      <c r="CM36" s="203">
        <v>0</v>
      </c>
      <c r="CN36" s="203">
        <v>3</v>
      </c>
      <c r="CO36" s="244">
        <v>153</v>
      </c>
      <c r="CP36" s="10">
        <v>57741</v>
      </c>
      <c r="CQ36" s="10">
        <v>18327</v>
      </c>
      <c r="CR36" s="10">
        <v>76068</v>
      </c>
      <c r="CS36" s="10">
        <v>5818</v>
      </c>
      <c r="CT36" s="10">
        <v>375</v>
      </c>
      <c r="CU36" s="10">
        <v>6193</v>
      </c>
      <c r="CV36" s="10">
        <v>24190</v>
      </c>
      <c r="CW36" s="10">
        <v>4845</v>
      </c>
      <c r="CX36" s="10">
        <v>29035</v>
      </c>
      <c r="CY36" s="10">
        <v>111296</v>
      </c>
      <c r="CZ36" s="10">
        <v>2901</v>
      </c>
      <c r="DA36" s="10" t="s">
        <v>3403</v>
      </c>
      <c r="DB36" s="10">
        <v>114197</v>
      </c>
      <c r="DC36" s="10">
        <v>11049</v>
      </c>
      <c r="DD36" s="10">
        <v>254</v>
      </c>
      <c r="DE36" s="10">
        <v>11303</v>
      </c>
      <c r="DF36" s="10">
        <v>31698</v>
      </c>
      <c r="DG36" s="10">
        <v>5316</v>
      </c>
      <c r="DH36" s="10" t="s">
        <v>3403</v>
      </c>
      <c r="DI36" s="10">
        <v>5570</v>
      </c>
      <c r="DJ36" s="258" t="s">
        <v>3403</v>
      </c>
      <c r="DK36" s="258">
        <v>42747</v>
      </c>
      <c r="DL36" s="10">
        <v>133915</v>
      </c>
      <c r="DM36" s="10">
        <v>28599</v>
      </c>
      <c r="DN36" s="10" t="s">
        <v>3403</v>
      </c>
      <c r="DO36" s="10" t="s">
        <v>3403</v>
      </c>
      <c r="DP36" s="10">
        <v>162514</v>
      </c>
      <c r="DQ36" s="10" t="s">
        <v>3403</v>
      </c>
      <c r="DR36" s="10">
        <v>22847</v>
      </c>
      <c r="DS36" s="10">
        <v>5141</v>
      </c>
      <c r="DT36" s="10">
        <v>27988</v>
      </c>
      <c r="DU36" s="10">
        <v>127462</v>
      </c>
      <c r="DV36" s="244">
        <v>53</v>
      </c>
      <c r="DW36" s="244">
        <v>0</v>
      </c>
      <c r="DX36" s="244">
        <v>212</v>
      </c>
      <c r="DY36" s="244">
        <v>6</v>
      </c>
      <c r="DZ36" s="244">
        <v>15</v>
      </c>
      <c r="EA36" s="244">
        <v>0</v>
      </c>
      <c r="EB36" s="244">
        <v>286</v>
      </c>
      <c r="EC36" s="244">
        <v>338</v>
      </c>
      <c r="ED36" s="244">
        <v>0</v>
      </c>
      <c r="EE36" s="244">
        <v>338</v>
      </c>
      <c r="EF36" s="10">
        <v>5025</v>
      </c>
      <c r="EG36" s="10">
        <v>593</v>
      </c>
      <c r="EH36" s="10">
        <v>5618</v>
      </c>
      <c r="EI36" s="10">
        <v>111</v>
      </c>
      <c r="EJ36" s="10">
        <v>0</v>
      </c>
      <c r="EK36" s="10">
        <v>111</v>
      </c>
      <c r="EL36" s="10">
        <v>6067</v>
      </c>
      <c r="EM36" s="10" t="s">
        <v>5026</v>
      </c>
      <c r="EN36" s="10" t="s">
        <v>5026</v>
      </c>
      <c r="EO36" s="10">
        <v>44</v>
      </c>
      <c r="EP36" s="10">
        <v>156</v>
      </c>
      <c r="EQ36" s="258">
        <v>189</v>
      </c>
      <c r="ER36" s="258">
        <v>1187</v>
      </c>
      <c r="ES36" s="10">
        <v>21000</v>
      </c>
      <c r="ET36" s="10" t="s">
        <v>5026</v>
      </c>
      <c r="EU36" s="10" t="s">
        <v>5026</v>
      </c>
      <c r="EV36" s="244">
        <v>286</v>
      </c>
      <c r="EW36" s="244">
        <v>131</v>
      </c>
      <c r="EX36" s="203" t="s">
        <v>1497</v>
      </c>
      <c r="EY36" s="244">
        <v>15</v>
      </c>
      <c r="EZ36" s="244">
        <v>38</v>
      </c>
      <c r="FA36" s="258">
        <v>21680</v>
      </c>
      <c r="FB36" s="10">
        <v>105360</v>
      </c>
      <c r="FC36" s="10">
        <v>3600</v>
      </c>
      <c r="FD36" s="203" t="s">
        <v>1530</v>
      </c>
      <c r="FE36" s="203" t="s">
        <v>1530</v>
      </c>
      <c r="FF36" s="203" t="s">
        <v>1530</v>
      </c>
      <c r="FG36" s="203" t="s">
        <v>1530</v>
      </c>
      <c r="FH36" s="203" t="s">
        <v>1530</v>
      </c>
      <c r="FI36" s="203" t="s">
        <v>1530</v>
      </c>
      <c r="FJ36" s="203" t="s">
        <v>1530</v>
      </c>
      <c r="FK36" s="203" t="s">
        <v>1530</v>
      </c>
      <c r="FL36" s="203" t="s">
        <v>1530</v>
      </c>
      <c r="FM36" s="203" t="s">
        <v>1530</v>
      </c>
      <c r="FN36" s="203" t="s">
        <v>1530</v>
      </c>
      <c r="FO36" s="203" t="s">
        <v>1530</v>
      </c>
      <c r="FP36" s="203" t="s">
        <v>1530</v>
      </c>
      <c r="FQ36" s="203" t="s">
        <v>1530</v>
      </c>
      <c r="FR36" s="203" t="s">
        <v>1530</v>
      </c>
      <c r="FS36" s="203" t="s">
        <v>1530</v>
      </c>
      <c r="FT36" s="203" t="s">
        <v>1530</v>
      </c>
      <c r="FU36" s="203" t="s">
        <v>1530</v>
      </c>
      <c r="FV36" s="203" t="s">
        <v>1530</v>
      </c>
      <c r="FW36" s="203" t="s">
        <v>1530</v>
      </c>
      <c r="FX36" s="203" t="s">
        <v>1530</v>
      </c>
      <c r="FY36" s="203" t="s">
        <v>1530</v>
      </c>
      <c r="FZ36" s="203" t="s">
        <v>1530</v>
      </c>
      <c r="GA36" s="203" t="s">
        <v>1530</v>
      </c>
      <c r="GB36" s="203" t="s">
        <v>1530</v>
      </c>
      <c r="GC36" s="203" t="s">
        <v>2044</v>
      </c>
      <c r="GD36" s="203" t="s">
        <v>461</v>
      </c>
      <c r="GE36" s="203" t="s">
        <v>416</v>
      </c>
      <c r="GF36" s="203" t="s">
        <v>493</v>
      </c>
      <c r="GG36" s="203" t="s">
        <v>499</v>
      </c>
      <c r="GH36" s="203" t="s">
        <v>4527</v>
      </c>
      <c r="GI36" s="203" t="s">
        <v>505</v>
      </c>
      <c r="GJ36" s="203" t="s">
        <v>2303</v>
      </c>
      <c r="GK36" s="258">
        <v>45269</v>
      </c>
      <c r="GL36" s="203">
        <v>1</v>
      </c>
      <c r="GM36" s="203" t="s">
        <v>2135</v>
      </c>
      <c r="GN36" s="203" t="s">
        <v>512</v>
      </c>
      <c r="GO36" s="203">
        <v>369</v>
      </c>
      <c r="GP36" s="203">
        <v>27</v>
      </c>
      <c r="GQ36" s="203">
        <v>1462</v>
      </c>
      <c r="GR36" s="203">
        <v>12918</v>
      </c>
      <c r="GS36" s="203">
        <v>34</v>
      </c>
      <c r="GT36" s="203">
        <v>8</v>
      </c>
      <c r="GU36" s="203">
        <v>110</v>
      </c>
      <c r="GV36" s="203">
        <v>2485</v>
      </c>
      <c r="GW36" s="283">
        <v>0.92598999999999998</v>
      </c>
      <c r="GX36" s="283">
        <v>5.5710000000000003E-2</v>
      </c>
      <c r="GY36" s="245">
        <v>21.213290000000001</v>
      </c>
      <c r="GZ36" s="245">
        <v>25.77064</v>
      </c>
      <c r="HA36" s="245">
        <v>6.3773600000000004</v>
      </c>
      <c r="HB36" s="284">
        <v>4.3648999999999996</v>
      </c>
      <c r="HC36" s="284">
        <v>2.7713000000000001</v>
      </c>
      <c r="HD36" s="284">
        <v>0.48355999999999999</v>
      </c>
      <c r="HE36" s="284">
        <v>25.345040000000001</v>
      </c>
      <c r="HF36" s="284">
        <v>16.091719999999999</v>
      </c>
      <c r="HG36" s="284">
        <v>2.8078500000000002</v>
      </c>
      <c r="HH36" s="284">
        <v>5.5652400000000002</v>
      </c>
      <c r="HI36" s="284">
        <v>3.5334099999999999</v>
      </c>
      <c r="HJ36" s="284">
        <v>0.61653999999999998</v>
      </c>
      <c r="HK36" s="284">
        <v>33.7789</v>
      </c>
      <c r="HL36" s="284">
        <v>21.446429999999999</v>
      </c>
      <c r="HM36" s="284">
        <v>3.7421899999999999</v>
      </c>
      <c r="HN36" s="284">
        <v>116.92055000000001</v>
      </c>
      <c r="HO36" s="284">
        <v>74.233559999999997</v>
      </c>
      <c r="HP36" s="284">
        <v>12.95302</v>
      </c>
      <c r="HQ36" s="284">
        <v>20.13617</v>
      </c>
      <c r="HR36" s="284">
        <v>12.78457</v>
      </c>
      <c r="HS36" s="284">
        <v>2.2307800000000002</v>
      </c>
      <c r="HT36" s="284">
        <v>3.58996</v>
      </c>
      <c r="HU36" s="284">
        <v>2.8156599999999998</v>
      </c>
      <c r="HV36" s="284">
        <v>10.218669999999999</v>
      </c>
      <c r="HW36" s="284">
        <v>4.68058</v>
      </c>
      <c r="HX36" s="284">
        <v>0.46389000000000002</v>
      </c>
      <c r="HY36" s="284">
        <v>0.77819000000000005</v>
      </c>
      <c r="HZ36" s="284">
        <v>0.61826000000000003</v>
      </c>
      <c r="IA36" s="284">
        <v>0.13402</v>
      </c>
      <c r="IB36" s="284">
        <v>6.3200000000000001E-3</v>
      </c>
      <c r="IC36" s="284">
        <v>2.8900000000000002E-3</v>
      </c>
      <c r="ID36" s="284">
        <v>0.47891</v>
      </c>
      <c r="IE36" s="284">
        <v>7.4700000000000001E-3</v>
      </c>
      <c r="IF36" s="284">
        <v>0.1241</v>
      </c>
      <c r="IG36" s="284">
        <v>1448</v>
      </c>
      <c r="IH36" s="284">
        <v>21000</v>
      </c>
      <c r="II36" s="284">
        <v>21000</v>
      </c>
      <c r="IJ36" s="284">
        <v>8790</v>
      </c>
      <c r="IK36" s="284">
        <v>127462</v>
      </c>
      <c r="IL36" s="284">
        <v>127462</v>
      </c>
      <c r="IM36" s="284">
        <v>162514</v>
      </c>
      <c r="IN36" s="284">
        <v>162514</v>
      </c>
      <c r="IO36" s="284">
        <v>1.0639400000000001</v>
      </c>
      <c r="IP36" s="284">
        <v>11207</v>
      </c>
      <c r="IQ36" s="284">
        <v>5.3883999999999999</v>
      </c>
      <c r="IR36" s="284">
        <v>2.2225600000000001</v>
      </c>
      <c r="IS36" s="284">
        <v>11.282439999999999</v>
      </c>
      <c r="IT36" s="284">
        <v>0.95328000000000002</v>
      </c>
      <c r="IU36" s="284">
        <v>0.62492999999999999</v>
      </c>
      <c r="IV36" s="284">
        <v>15.083209999999999</v>
      </c>
      <c r="IW36" s="284">
        <v>9.9488599999999998</v>
      </c>
      <c r="IX36" s="284">
        <v>3.3742100000000002</v>
      </c>
      <c r="IY36" s="284">
        <v>0</v>
      </c>
      <c r="IZ36" s="284">
        <v>3.3800000000000002E-3</v>
      </c>
      <c r="JA36" s="284">
        <v>0.81613999999999998</v>
      </c>
      <c r="JB36" s="284">
        <v>1.5200000000000001E-3</v>
      </c>
      <c r="JC36" s="284">
        <v>3.5729999999999998E-2</v>
      </c>
      <c r="JD36" s="284">
        <v>0.51807999999999998</v>
      </c>
      <c r="JE36" s="284">
        <v>5.4666300000000003</v>
      </c>
      <c r="JF36" s="284">
        <v>2.2172800000000001</v>
      </c>
      <c r="JG36" s="284">
        <v>0.29821999999999999</v>
      </c>
      <c r="JH36" s="284">
        <v>1320</v>
      </c>
      <c r="JI36" s="284">
        <v>2.4653399999999999</v>
      </c>
      <c r="JJ36" s="284">
        <v>3.9849800000000002</v>
      </c>
      <c r="JK36" s="284">
        <v>264</v>
      </c>
      <c r="JL36" s="284">
        <v>238</v>
      </c>
      <c r="JM36" s="284">
        <v>15.66982</v>
      </c>
      <c r="JN36" s="284">
        <v>1.7359800000000001</v>
      </c>
      <c r="JO36" s="284">
        <v>1.32559</v>
      </c>
      <c r="JP36" s="284">
        <v>0.32030999999999998</v>
      </c>
      <c r="JQ36" s="284">
        <v>2.2089999999999999E-2</v>
      </c>
      <c r="JR36" s="284">
        <v>0.48235</v>
      </c>
      <c r="JS36" s="284">
        <v>5</v>
      </c>
      <c r="JT36" s="284">
        <v>2</v>
      </c>
      <c r="JU36" s="284">
        <v>1.2749999999999999</v>
      </c>
      <c r="JV36" s="284">
        <v>3125</v>
      </c>
      <c r="JW36" s="284">
        <v>30.449590000000001</v>
      </c>
      <c r="JX36" s="284">
        <v>2451</v>
      </c>
      <c r="JY36" s="284">
        <v>5.0167200000000003</v>
      </c>
      <c r="JZ36" s="284">
        <v>38.823219999999999</v>
      </c>
      <c r="KA36" s="284">
        <v>0.16475000000000001</v>
      </c>
      <c r="KB36" s="284">
        <v>403</v>
      </c>
      <c r="KC36" s="284">
        <v>0.93989999999999996</v>
      </c>
      <c r="KD36" s="284">
        <v>0.61653999999999998</v>
      </c>
      <c r="KE36" s="284">
        <v>1.1983699999999999</v>
      </c>
      <c r="KF36" s="284">
        <v>9.24695</v>
      </c>
      <c r="KG36" s="284">
        <v>5.8065600000000002</v>
      </c>
      <c r="KH36" s="284">
        <v>5.5652400000000002</v>
      </c>
      <c r="KI36" s="284">
        <v>26.83333</v>
      </c>
      <c r="KJ36" s="284">
        <v>31060</v>
      </c>
      <c r="KK36" s="284">
        <v>23305</v>
      </c>
      <c r="KL36" s="284">
        <v>8.9219999999999994E-2</v>
      </c>
      <c r="KM36" s="284">
        <v>0.69047999999999998</v>
      </c>
      <c r="KN36" s="284">
        <v>0.11376</v>
      </c>
      <c r="KO36" s="284">
        <v>6.1500000000000001E-3</v>
      </c>
      <c r="KP36" s="284">
        <v>4.7620000000000003E-2</v>
      </c>
      <c r="KQ36" s="284">
        <v>7.8499999999999993E-3</v>
      </c>
      <c r="KR36" s="284">
        <v>1</v>
      </c>
      <c r="KS36" s="284">
        <v>6.8965499999999999E-2</v>
      </c>
      <c r="KT36" s="284">
        <v>0.93103449999999999</v>
      </c>
      <c r="KU36" s="284">
        <v>0.2496786</v>
      </c>
      <c r="KV36" s="284">
        <v>0.75032140000000003</v>
      </c>
      <c r="KW36" s="284">
        <v>0.1107848</v>
      </c>
      <c r="KX36" s="284">
        <v>1.17106E-2</v>
      </c>
      <c r="KY36" s="284">
        <v>0.15852240000000001</v>
      </c>
      <c r="KZ36" s="284">
        <v>1.4479300000000001E-2</v>
      </c>
      <c r="LA36" s="284">
        <v>0.25430920000000001</v>
      </c>
      <c r="LB36" s="284">
        <v>8.4594900000000001E-2</v>
      </c>
      <c r="LC36" s="284">
        <v>0.47638350000000002</v>
      </c>
      <c r="LD36" s="284">
        <v>0.63490599999999997</v>
      </c>
      <c r="LE36" s="284">
        <v>6.3201300000000002E-2</v>
      </c>
      <c r="LF36" s="284">
        <v>0.74801329999999999</v>
      </c>
      <c r="LG36" s="284">
        <v>4.1432200000000002E-2</v>
      </c>
      <c r="LH36" s="284">
        <v>0.14735309999999999</v>
      </c>
      <c r="LI36" s="284">
        <v>7755</v>
      </c>
      <c r="LJ36" s="284">
        <v>4.5541700000000001</v>
      </c>
      <c r="LK36" s="284">
        <v>45269</v>
      </c>
      <c r="LL36" s="284">
        <v>45269</v>
      </c>
      <c r="LM36" s="284">
        <v>3122</v>
      </c>
      <c r="LN36" s="284">
        <v>0.76359659999999996</v>
      </c>
      <c r="LO36" s="284">
        <v>0.10570590000000001</v>
      </c>
      <c r="LP36" s="284">
        <v>0.1306976</v>
      </c>
      <c r="LQ36" s="284">
        <v>0.48092000000000001</v>
      </c>
      <c r="LR36" s="284">
        <v>1.4452199999999999</v>
      </c>
      <c r="LS36" s="284">
        <v>0.36083999999999999</v>
      </c>
      <c r="LT36" s="284">
        <v>19</v>
      </c>
      <c r="LU36" s="284">
        <v>2.7082099999999998</v>
      </c>
      <c r="LV36" s="284">
        <v>15</v>
      </c>
      <c r="LW36" s="284">
        <v>2.0679799999999999</v>
      </c>
      <c r="LX36" s="284">
        <v>0.2291</v>
      </c>
      <c r="LY36" s="284">
        <v>0.23801</v>
      </c>
      <c r="LZ36" s="285">
        <v>4.3732399999999998E-2</v>
      </c>
      <c r="MA36" s="285">
        <v>1.0016999999999999E-3</v>
      </c>
      <c r="MB36" s="285">
        <v>0.25967119999999999</v>
      </c>
      <c r="MC36" s="285">
        <v>0</v>
      </c>
      <c r="MD36" s="285">
        <v>0.24187710000000001</v>
      </c>
      <c r="ME36" s="285">
        <v>4.5169999999999997E-4</v>
      </c>
      <c r="MF36" s="285">
        <v>0.65712579999999998</v>
      </c>
      <c r="MG36" s="285">
        <v>4.84985E-2</v>
      </c>
      <c r="MH36" s="285">
        <v>0.21676899999999999</v>
      </c>
      <c r="MI36" s="285"/>
    </row>
    <row r="37" spans="1:347" x14ac:dyDescent="0.2">
      <c r="A37" s="6" t="s">
        <v>2074</v>
      </c>
      <c r="B37" s="6" t="s">
        <v>2842</v>
      </c>
      <c r="C37" s="203" t="s">
        <v>2074</v>
      </c>
      <c r="D37" s="203" t="s">
        <v>2075</v>
      </c>
      <c r="E37" s="203" t="s">
        <v>2076</v>
      </c>
      <c r="F37" s="203" t="s">
        <v>2182</v>
      </c>
      <c r="G37" s="203" t="s">
        <v>2257</v>
      </c>
      <c r="H37" s="203" t="s">
        <v>2365</v>
      </c>
      <c r="I37" s="203" t="s">
        <v>3465</v>
      </c>
      <c r="J37" s="203" t="s">
        <v>3466</v>
      </c>
      <c r="K37" s="203" t="s">
        <v>2257</v>
      </c>
      <c r="L37" s="203" t="s">
        <v>2365</v>
      </c>
      <c r="M37" s="203" t="s">
        <v>3465</v>
      </c>
      <c r="N37" s="203" t="s">
        <v>3466</v>
      </c>
      <c r="O37" s="203" t="s">
        <v>2430</v>
      </c>
      <c r="P37" s="203" t="s">
        <v>2506</v>
      </c>
      <c r="Q37" s="203" t="s">
        <v>2583</v>
      </c>
      <c r="R37" s="203" t="s">
        <v>2654</v>
      </c>
      <c r="S37" s="203" t="s">
        <v>4622</v>
      </c>
      <c r="T37" s="203" t="s">
        <v>4623</v>
      </c>
      <c r="U37" s="203" t="s">
        <v>4624</v>
      </c>
      <c r="V37" s="203" t="s">
        <v>2583</v>
      </c>
      <c r="W37" s="203" t="s">
        <v>4625</v>
      </c>
      <c r="X37" s="203">
        <v>1</v>
      </c>
      <c r="Y37" s="203">
        <v>19</v>
      </c>
      <c r="Z37" s="203">
        <v>0</v>
      </c>
      <c r="AA37" s="203">
        <v>0</v>
      </c>
      <c r="AB37" s="10">
        <v>49752</v>
      </c>
      <c r="AC37" s="203">
        <v>107</v>
      </c>
      <c r="AD37" s="203">
        <v>0</v>
      </c>
      <c r="AE37" s="203">
        <v>107</v>
      </c>
      <c r="AF37" s="203">
        <v>256.5</v>
      </c>
      <c r="AG37" s="203">
        <v>363.5</v>
      </c>
      <c r="AH37" s="286">
        <v>0.29436040000000002</v>
      </c>
      <c r="AI37" s="246">
        <v>143640</v>
      </c>
      <c r="AJ37" s="246" t="s">
        <v>2782</v>
      </c>
      <c r="AK37" s="274" t="s">
        <v>3412</v>
      </c>
      <c r="AL37" s="276">
        <v>41160</v>
      </c>
      <c r="AM37" s="276">
        <v>10.4</v>
      </c>
      <c r="AN37" s="276">
        <v>11.84</v>
      </c>
      <c r="AO37" s="276">
        <v>14.38</v>
      </c>
      <c r="AP37" s="246">
        <v>2500</v>
      </c>
      <c r="AQ37" s="246">
        <v>26872941</v>
      </c>
      <c r="AR37" s="246">
        <v>26875441</v>
      </c>
      <c r="AS37" s="246">
        <v>547223</v>
      </c>
      <c r="AT37" s="246">
        <v>2000</v>
      </c>
      <c r="AU37" s="246">
        <v>549223</v>
      </c>
      <c r="AV37" s="246">
        <v>25000</v>
      </c>
      <c r="AW37" s="246">
        <v>45680</v>
      </c>
      <c r="AX37" s="246">
        <v>70680</v>
      </c>
      <c r="AY37" s="246">
        <v>5933454</v>
      </c>
      <c r="AZ37" s="246">
        <v>33428798</v>
      </c>
      <c r="BA37" s="246">
        <v>14529705</v>
      </c>
      <c r="BB37" s="246">
        <v>5829568</v>
      </c>
      <c r="BC37" s="246">
        <v>20359273</v>
      </c>
      <c r="BD37" s="246">
        <v>2110000</v>
      </c>
      <c r="BE37" s="246">
        <v>415000</v>
      </c>
      <c r="BF37" s="246">
        <v>491664</v>
      </c>
      <c r="BG37" s="246">
        <v>3016664</v>
      </c>
      <c r="BH37" s="246">
        <v>6117518</v>
      </c>
      <c r="BI37" s="246">
        <v>29493455</v>
      </c>
      <c r="BJ37" s="246">
        <v>4145163</v>
      </c>
      <c r="BK37" s="283">
        <v>0.12399979999999999</v>
      </c>
      <c r="BL37" s="246">
        <v>492714</v>
      </c>
      <c r="BM37" s="246">
        <v>0</v>
      </c>
      <c r="BN37" s="246">
        <v>0</v>
      </c>
      <c r="BO37" s="246">
        <v>0</v>
      </c>
      <c r="BP37" s="246">
        <v>492714</v>
      </c>
      <c r="BQ37" s="246">
        <v>492714</v>
      </c>
      <c r="BR37" s="10">
        <v>206676</v>
      </c>
      <c r="BS37" s="10">
        <v>295484</v>
      </c>
      <c r="BT37" s="10">
        <v>502160</v>
      </c>
      <c r="BU37" s="10">
        <v>302470</v>
      </c>
      <c r="BV37" s="10">
        <v>121981</v>
      </c>
      <c r="BW37" s="10">
        <v>424451</v>
      </c>
      <c r="BX37" s="10" t="s">
        <v>3403</v>
      </c>
      <c r="BY37" s="10" t="s">
        <v>3403</v>
      </c>
      <c r="BZ37" s="10" t="s">
        <v>3403</v>
      </c>
      <c r="CA37" s="10">
        <v>926611</v>
      </c>
      <c r="CB37" s="10" t="s">
        <v>3403</v>
      </c>
      <c r="CC37" s="10">
        <v>926611</v>
      </c>
      <c r="CD37" s="10">
        <v>29394</v>
      </c>
      <c r="CE37" s="258">
        <v>75113</v>
      </c>
      <c r="CF37" s="244">
        <v>19</v>
      </c>
      <c r="CG37" s="244">
        <v>67</v>
      </c>
      <c r="CH37" s="244">
        <v>86</v>
      </c>
      <c r="CI37" s="258">
        <v>66512</v>
      </c>
      <c r="CJ37" s="258">
        <v>5376314</v>
      </c>
      <c r="CK37" s="258">
        <v>33487</v>
      </c>
      <c r="CL37" s="258">
        <v>7425</v>
      </c>
      <c r="CM37" s="203">
        <v>367</v>
      </c>
      <c r="CN37" s="203">
        <v>79</v>
      </c>
      <c r="CO37" s="244">
        <v>1475</v>
      </c>
      <c r="CP37" s="10">
        <v>1088555</v>
      </c>
      <c r="CQ37" s="10">
        <v>790468</v>
      </c>
      <c r="CR37" s="10">
        <v>1879023</v>
      </c>
      <c r="CS37" s="10" t="s">
        <v>3403</v>
      </c>
      <c r="CT37" s="10" t="s">
        <v>3403</v>
      </c>
      <c r="CU37" s="10" t="s">
        <v>3403</v>
      </c>
      <c r="CV37" s="10">
        <v>2128391</v>
      </c>
      <c r="CW37" s="10">
        <v>463475</v>
      </c>
      <c r="CX37" s="10">
        <v>2591866</v>
      </c>
      <c r="CY37" s="10">
        <v>4470889</v>
      </c>
      <c r="CZ37" s="10" t="s">
        <v>3403</v>
      </c>
      <c r="DA37" s="10" t="s">
        <v>3403</v>
      </c>
      <c r="DB37" s="10">
        <v>4470889</v>
      </c>
      <c r="DC37" s="10">
        <v>459821</v>
      </c>
      <c r="DD37" s="10">
        <v>92084</v>
      </c>
      <c r="DE37" s="10">
        <v>551905</v>
      </c>
      <c r="DF37" s="10">
        <v>607744</v>
      </c>
      <c r="DG37" s="10">
        <v>113161</v>
      </c>
      <c r="DH37" s="10">
        <v>7547</v>
      </c>
      <c r="DI37" s="10">
        <v>212792</v>
      </c>
      <c r="DJ37" s="258" t="s">
        <v>3403</v>
      </c>
      <c r="DK37" s="258">
        <v>1067565</v>
      </c>
      <c r="DL37" s="10">
        <v>245542</v>
      </c>
      <c r="DM37" s="10">
        <v>5282095</v>
      </c>
      <c r="DN37" s="10" t="s">
        <v>3403</v>
      </c>
      <c r="DO37" s="10">
        <v>216062</v>
      </c>
      <c r="DP37" s="10">
        <v>5743699</v>
      </c>
      <c r="DQ37" s="10">
        <v>4183</v>
      </c>
      <c r="DR37" s="10">
        <v>694839</v>
      </c>
      <c r="DS37" s="10">
        <v>165423</v>
      </c>
      <c r="DT37" s="10">
        <v>860262</v>
      </c>
      <c r="DU37" s="10">
        <v>3044024</v>
      </c>
      <c r="DV37" s="244">
        <v>2034</v>
      </c>
      <c r="DW37" s="244">
        <v>358</v>
      </c>
      <c r="DX37" s="244">
        <v>5870</v>
      </c>
      <c r="DY37" s="244">
        <v>1122</v>
      </c>
      <c r="DZ37" s="244">
        <v>1218</v>
      </c>
      <c r="EA37" s="244">
        <v>56</v>
      </c>
      <c r="EB37" s="244">
        <v>10658</v>
      </c>
      <c r="EC37" s="244">
        <v>30266</v>
      </c>
      <c r="ED37" s="244">
        <v>3814</v>
      </c>
      <c r="EE37" s="244">
        <v>34080</v>
      </c>
      <c r="EF37" s="10">
        <v>230975</v>
      </c>
      <c r="EG37" s="10">
        <v>41505</v>
      </c>
      <c r="EH37" s="10">
        <v>272480</v>
      </c>
      <c r="EI37" s="10">
        <v>17614</v>
      </c>
      <c r="EJ37" s="10">
        <v>6734</v>
      </c>
      <c r="EK37" s="10">
        <v>24348</v>
      </c>
      <c r="EL37" s="10">
        <v>330908</v>
      </c>
      <c r="EM37" s="10">
        <v>147</v>
      </c>
      <c r="EN37" s="10">
        <v>2341</v>
      </c>
      <c r="EO37" s="10">
        <v>1356</v>
      </c>
      <c r="EP37" s="10">
        <v>6544</v>
      </c>
      <c r="EQ37" s="258" t="s">
        <v>3403</v>
      </c>
      <c r="ER37" s="258" t="s">
        <v>3403</v>
      </c>
      <c r="ES37" s="10">
        <v>887837</v>
      </c>
      <c r="ET37" s="10" t="s">
        <v>5026</v>
      </c>
      <c r="EU37" s="10">
        <v>90979</v>
      </c>
      <c r="EV37" s="244">
        <v>9787</v>
      </c>
      <c r="EW37" s="244">
        <v>8297</v>
      </c>
      <c r="EX37" s="203" t="s">
        <v>1506</v>
      </c>
      <c r="EY37" s="244">
        <v>398</v>
      </c>
      <c r="EZ37" s="244">
        <v>902</v>
      </c>
      <c r="FA37" s="258">
        <v>856596</v>
      </c>
      <c r="FB37" s="10">
        <v>29864351</v>
      </c>
      <c r="FC37" s="10">
        <v>251384</v>
      </c>
      <c r="FD37" s="203" t="s">
        <v>1530</v>
      </c>
      <c r="FE37" s="203" t="s">
        <v>1530</v>
      </c>
      <c r="FF37" s="203" t="s">
        <v>1530</v>
      </c>
      <c r="FG37" s="203" t="s">
        <v>1530</v>
      </c>
      <c r="FH37" s="203" t="s">
        <v>1530</v>
      </c>
      <c r="FI37" s="203" t="s">
        <v>1530</v>
      </c>
      <c r="FJ37" s="203" t="s">
        <v>1530</v>
      </c>
      <c r="FK37" s="203" t="s">
        <v>1530</v>
      </c>
      <c r="FL37" s="203" t="s">
        <v>1530</v>
      </c>
      <c r="FM37" s="203" t="s">
        <v>1530</v>
      </c>
      <c r="FN37" s="203" t="s">
        <v>1530</v>
      </c>
      <c r="FO37" s="203" t="s">
        <v>1530</v>
      </c>
      <c r="FP37" s="203" t="s">
        <v>1530</v>
      </c>
      <c r="FQ37" s="203" t="s">
        <v>1530</v>
      </c>
      <c r="FR37" s="203" t="s">
        <v>1530</v>
      </c>
      <c r="FS37" s="203" t="s">
        <v>1530</v>
      </c>
      <c r="FT37" s="203" t="s">
        <v>1530</v>
      </c>
      <c r="FU37" s="203" t="s">
        <v>1530</v>
      </c>
      <c r="FV37" s="203" t="s">
        <v>1530</v>
      </c>
      <c r="FW37" s="203" t="s">
        <v>1530</v>
      </c>
      <c r="FX37" s="203" t="s">
        <v>1530</v>
      </c>
      <c r="FY37" s="203" t="s">
        <v>1530</v>
      </c>
      <c r="FZ37" s="203" t="s">
        <v>1530</v>
      </c>
      <c r="GA37" s="203" t="s">
        <v>1530</v>
      </c>
      <c r="GB37" s="203" t="s">
        <v>1530</v>
      </c>
      <c r="GC37" s="203" t="s">
        <v>2074</v>
      </c>
      <c r="GD37" s="203" t="s">
        <v>471</v>
      </c>
      <c r="GE37" s="203" t="s">
        <v>416</v>
      </c>
      <c r="GF37" s="203" t="s">
        <v>497</v>
      </c>
      <c r="GG37" s="203" t="s">
        <v>499</v>
      </c>
      <c r="GH37" s="203" t="s">
        <v>4527</v>
      </c>
      <c r="GI37" s="203" t="s">
        <v>505</v>
      </c>
      <c r="GJ37" s="203" t="s">
        <v>2303</v>
      </c>
      <c r="GK37" s="258">
        <v>962593</v>
      </c>
      <c r="GL37" s="203">
        <v>3</v>
      </c>
      <c r="GM37" s="203" t="s">
        <v>2135</v>
      </c>
      <c r="GN37" s="203" t="s">
        <v>503</v>
      </c>
      <c r="GO37" s="203">
        <v>15173</v>
      </c>
      <c r="GP37" s="203">
        <v>3195</v>
      </c>
      <c r="GQ37" s="203">
        <v>54537</v>
      </c>
      <c r="GR37" s="203">
        <v>683753</v>
      </c>
      <c r="GS37" s="203">
        <v>4263</v>
      </c>
      <c r="GT37" s="203">
        <v>513</v>
      </c>
      <c r="GU37" s="203">
        <v>4079</v>
      </c>
      <c r="GV37" s="203">
        <v>97719</v>
      </c>
      <c r="GW37" s="283">
        <v>0.82343</v>
      </c>
      <c r="GX37" s="283">
        <v>0.10299</v>
      </c>
      <c r="GY37" s="245">
        <v>31.04785</v>
      </c>
      <c r="GZ37" s="245">
        <v>38.97025</v>
      </c>
      <c r="HA37" s="245">
        <v>14.247490000000001</v>
      </c>
      <c r="HB37" s="284">
        <v>5.1349200000000002</v>
      </c>
      <c r="HC37" s="284">
        <v>3.5446300000000002</v>
      </c>
      <c r="HD37" s="284">
        <v>0.52520999999999995</v>
      </c>
      <c r="HE37" s="284">
        <v>34.284269999999999</v>
      </c>
      <c r="HF37" s="284">
        <v>23.666360000000001</v>
      </c>
      <c r="HG37" s="284">
        <v>3.5066799999999998</v>
      </c>
      <c r="HH37" s="284">
        <v>9.6889699999999994</v>
      </c>
      <c r="HI37" s="284">
        <v>6.6882799999999998</v>
      </c>
      <c r="HJ37" s="284">
        <v>0.99100999999999995</v>
      </c>
      <c r="HK37" s="284">
        <v>33.219450000000002</v>
      </c>
      <c r="HL37" s="284">
        <v>22.931319999999999</v>
      </c>
      <c r="HM37" s="284">
        <v>3.39777</v>
      </c>
      <c r="HN37" s="284">
        <v>89.128870000000006</v>
      </c>
      <c r="HO37" s="284">
        <v>61.525480000000002</v>
      </c>
      <c r="HP37" s="284">
        <v>9.11632</v>
      </c>
      <c r="HQ37" s="284">
        <v>11.379239999999999</v>
      </c>
      <c r="HR37" s="284">
        <v>7.8550599999999999</v>
      </c>
      <c r="HS37" s="284">
        <v>1.1638999999999999</v>
      </c>
      <c r="HT37" s="284">
        <v>5.9668999999999999</v>
      </c>
      <c r="HU37" s="284">
        <v>3.1623199999999998</v>
      </c>
      <c r="HV37" s="284">
        <v>11.37677</v>
      </c>
      <c r="HW37" s="284">
        <v>9.6447400000000005</v>
      </c>
      <c r="HX37" s="284">
        <v>0.92234000000000005</v>
      </c>
      <c r="HY37" s="284">
        <v>2.69259</v>
      </c>
      <c r="HZ37" s="284">
        <v>0.89368999999999998</v>
      </c>
      <c r="IA37" s="284">
        <v>0.34377000000000002</v>
      </c>
      <c r="IB37" s="284">
        <v>1.017E-2</v>
      </c>
      <c r="IC37" s="284">
        <v>8.6199999999999992E-3</v>
      </c>
      <c r="ID37" s="284">
        <v>0.88988</v>
      </c>
      <c r="IE37" s="284">
        <v>3.5400000000000001E-2</v>
      </c>
      <c r="IF37" s="284">
        <v>0.28306999999999999</v>
      </c>
      <c r="IG37" s="284">
        <v>2442</v>
      </c>
      <c r="IH37" s="284">
        <v>8297</v>
      </c>
      <c r="II37" s="284">
        <v>8297</v>
      </c>
      <c r="IJ37" s="284">
        <v>8374</v>
      </c>
      <c r="IK37" s="284">
        <v>28448</v>
      </c>
      <c r="IL37" s="284">
        <v>28448</v>
      </c>
      <c r="IM37" s="284">
        <v>53679</v>
      </c>
      <c r="IN37" s="284">
        <v>53679</v>
      </c>
      <c r="IO37" s="284">
        <v>0.87116000000000005</v>
      </c>
      <c r="IP37" s="284">
        <v>15801</v>
      </c>
      <c r="IQ37" s="284">
        <v>7.5966800000000001</v>
      </c>
      <c r="IR37" s="284">
        <v>0.57057000000000002</v>
      </c>
      <c r="IS37" s="284">
        <v>27.919840000000001</v>
      </c>
      <c r="IT37" s="284">
        <v>7.3429999999999995E-2</v>
      </c>
      <c r="IU37" s="284">
        <v>6.1640300000000003</v>
      </c>
      <c r="IV37" s="284">
        <v>34.72786</v>
      </c>
      <c r="IW37" s="284">
        <v>21.150449999999999</v>
      </c>
      <c r="IX37" s="284">
        <v>6.8494099999999998</v>
      </c>
      <c r="IY37" s="284">
        <v>0</v>
      </c>
      <c r="IZ37" s="284">
        <v>1.5299999999999999E-3</v>
      </c>
      <c r="JA37" s="284">
        <v>7.8030000000000002E-2</v>
      </c>
      <c r="JB37" s="284">
        <v>9.0000000000000006E-5</v>
      </c>
      <c r="JC37" s="284">
        <v>0.12438</v>
      </c>
      <c r="JD37" s="284">
        <v>0.42254999999999998</v>
      </c>
      <c r="JE37" s="284">
        <v>1.7145900000000001</v>
      </c>
      <c r="JF37" s="284">
        <v>0.96262000000000003</v>
      </c>
      <c r="JG37" s="284">
        <v>0.26646999999999998</v>
      </c>
      <c r="JH37" s="284">
        <v>87</v>
      </c>
      <c r="JI37" s="284">
        <v>9.9970000000000003E-2</v>
      </c>
      <c r="JJ37" s="284">
        <v>6.3552499999999998</v>
      </c>
      <c r="JK37" s="284">
        <v>6326</v>
      </c>
      <c r="JL37" s="284">
        <v>47</v>
      </c>
      <c r="JM37" s="284">
        <v>30.639589999999998</v>
      </c>
      <c r="JN37" s="284">
        <v>3.1338900000000001</v>
      </c>
      <c r="JO37" s="284">
        <v>2.1920000000000002</v>
      </c>
      <c r="JP37" s="284">
        <v>0.37763000000000002</v>
      </c>
      <c r="JQ37" s="284">
        <v>0.11115999999999999</v>
      </c>
      <c r="JR37" s="284">
        <v>0.29815999999999998</v>
      </c>
      <c r="JS37" s="284">
        <v>188</v>
      </c>
      <c r="JT37" s="284">
        <v>159</v>
      </c>
      <c r="JU37" s="284">
        <v>1.8868799999999999</v>
      </c>
      <c r="JV37" s="284">
        <v>110455</v>
      </c>
      <c r="JW37" s="284">
        <v>61.183950000000003</v>
      </c>
      <c r="JX37" s="284">
        <v>58538</v>
      </c>
      <c r="JY37" s="284">
        <v>17.84525</v>
      </c>
      <c r="JZ37" s="284">
        <v>115.4466</v>
      </c>
      <c r="KA37" s="284">
        <v>0.29166999999999998</v>
      </c>
      <c r="KB37" s="284">
        <v>17073</v>
      </c>
      <c r="KC37" s="284">
        <v>1.1478999999999999</v>
      </c>
      <c r="KD37" s="284">
        <v>0.99100999999999995</v>
      </c>
      <c r="KE37" s="284">
        <v>2.16595</v>
      </c>
      <c r="KF37" s="284">
        <v>5.1685400000000001</v>
      </c>
      <c r="KG37" s="284">
        <v>6.6766899999999998</v>
      </c>
      <c r="KH37" s="284">
        <v>9.6889699999999994</v>
      </c>
      <c r="KI37" s="284">
        <v>47.838459999999998</v>
      </c>
      <c r="KJ37" s="284">
        <v>56009</v>
      </c>
      <c r="KK37" s="284">
        <v>39971</v>
      </c>
      <c r="KL37" s="284">
        <v>6.3289999999999999E-2</v>
      </c>
      <c r="KM37" s="284">
        <v>0.40942000000000001</v>
      </c>
      <c r="KN37" s="284">
        <v>0.11941</v>
      </c>
      <c r="KO37" s="284">
        <v>1.8630000000000001E-2</v>
      </c>
      <c r="KP37" s="284">
        <v>0.12052</v>
      </c>
      <c r="KQ37" s="284">
        <v>3.5150000000000001E-2</v>
      </c>
      <c r="KR37" s="284">
        <v>1</v>
      </c>
      <c r="KS37" s="284">
        <v>0.29436040000000002</v>
      </c>
      <c r="KT37" s="284">
        <v>0.70563960000000003</v>
      </c>
      <c r="KU37" s="284">
        <v>0.2863348</v>
      </c>
      <c r="KV37" s="284">
        <v>0.7136652</v>
      </c>
      <c r="KW37" s="284">
        <v>0.1022825</v>
      </c>
      <c r="KX37" s="284">
        <v>1.4070900000000001E-2</v>
      </c>
      <c r="KY37" s="284">
        <v>0.19765630000000001</v>
      </c>
      <c r="KZ37" s="284">
        <v>1.6670299999999999E-2</v>
      </c>
      <c r="LA37" s="284">
        <v>0.20741950000000001</v>
      </c>
      <c r="LB37" s="284">
        <v>7.1541300000000002E-2</v>
      </c>
      <c r="LC37" s="284">
        <v>0.49264170000000002</v>
      </c>
      <c r="LD37" s="284">
        <v>0.69029799999999997</v>
      </c>
      <c r="LE37" s="284">
        <v>2.1142999999999999E-3</v>
      </c>
      <c r="LF37" s="284">
        <v>0.80396069999999997</v>
      </c>
      <c r="LG37" s="284">
        <v>0.17749529999999999</v>
      </c>
      <c r="LH37" s="284">
        <v>1.6429599999999999E-2</v>
      </c>
      <c r="LI37" s="284">
        <v>16037</v>
      </c>
      <c r="LJ37" s="284">
        <v>3.5384799999999998</v>
      </c>
      <c r="LK37" s="284">
        <v>8996</v>
      </c>
      <c r="LL37" s="284">
        <v>8996</v>
      </c>
      <c r="LM37" s="284">
        <v>2648</v>
      </c>
      <c r="LN37" s="284">
        <v>0.69944810000000002</v>
      </c>
      <c r="LO37" s="284">
        <v>0.1375692</v>
      </c>
      <c r="LP37" s="284">
        <v>0.16298270000000001</v>
      </c>
      <c r="LQ37" s="284">
        <v>0.39530999999999999</v>
      </c>
      <c r="LR37" s="284">
        <v>0.98526999999999998</v>
      </c>
      <c r="LS37" s="284">
        <v>0.28211999999999998</v>
      </c>
      <c r="LT37" s="284">
        <v>13</v>
      </c>
      <c r="LU37" s="284">
        <v>2.7221299999999999</v>
      </c>
      <c r="LV37" s="284">
        <v>11</v>
      </c>
      <c r="LW37" s="284">
        <v>1.9039900000000001</v>
      </c>
      <c r="LX37" s="284">
        <v>0.19474</v>
      </c>
      <c r="LY37" s="284">
        <v>0.17182</v>
      </c>
      <c r="LZ37" s="285">
        <v>6.2052000000000001E-3</v>
      </c>
      <c r="MA37" s="285">
        <v>2.2369999999999999E-4</v>
      </c>
      <c r="MB37" s="285">
        <v>0.82800839999999998</v>
      </c>
      <c r="MC37" s="285">
        <v>0</v>
      </c>
      <c r="MD37" s="285">
        <v>1.13925E-2</v>
      </c>
      <c r="ME37" s="285">
        <v>1.2999999999999999E-5</v>
      </c>
      <c r="MF37" s="285">
        <v>0.14054059999999999</v>
      </c>
      <c r="MG37" s="285">
        <v>0.82552199999999998</v>
      </c>
      <c r="MH37" s="285">
        <v>0.45125379999999998</v>
      </c>
      <c r="MI37" s="285"/>
    </row>
    <row r="38" spans="1:347" x14ac:dyDescent="0.2">
      <c r="A38" s="6" t="s">
        <v>1928</v>
      </c>
      <c r="B38" s="6" t="s">
        <v>2845</v>
      </c>
      <c r="C38" s="203" t="s">
        <v>1928</v>
      </c>
      <c r="D38" s="203" t="s">
        <v>1929</v>
      </c>
      <c r="E38" s="203" t="s">
        <v>1930</v>
      </c>
      <c r="F38" s="203" t="s">
        <v>2142</v>
      </c>
      <c r="G38" s="203" t="s">
        <v>2208</v>
      </c>
      <c r="H38" s="203" t="s">
        <v>2332</v>
      </c>
      <c r="I38" s="203" t="s">
        <v>3427</v>
      </c>
      <c r="J38" s="203" t="s">
        <v>3428</v>
      </c>
      <c r="K38" s="203" t="s">
        <v>2208</v>
      </c>
      <c r="L38" s="203" t="s">
        <v>2332</v>
      </c>
      <c r="M38" s="203" t="s">
        <v>3427</v>
      </c>
      <c r="N38" s="203" t="s">
        <v>3428</v>
      </c>
      <c r="O38" s="203" t="s">
        <v>3429</v>
      </c>
      <c r="P38" s="203" t="s">
        <v>2458</v>
      </c>
      <c r="Q38" s="203" t="s">
        <v>2535</v>
      </c>
      <c r="R38" s="203" t="s">
        <v>4560</v>
      </c>
      <c r="S38" s="203" t="s">
        <v>3429</v>
      </c>
      <c r="T38" s="203" t="s">
        <v>4561</v>
      </c>
      <c r="U38" s="203" t="s">
        <v>4562</v>
      </c>
      <c r="V38" s="203" t="s">
        <v>2535</v>
      </c>
      <c r="W38" s="203" t="s">
        <v>4560</v>
      </c>
      <c r="X38" s="203">
        <v>1</v>
      </c>
      <c r="Y38" s="203">
        <v>0</v>
      </c>
      <c r="Z38" s="203">
        <v>0</v>
      </c>
      <c r="AA38" s="203">
        <v>3</v>
      </c>
      <c r="AB38" s="10">
        <v>2912</v>
      </c>
      <c r="AC38" s="203">
        <v>7.9</v>
      </c>
      <c r="AD38" s="203">
        <v>0</v>
      </c>
      <c r="AE38" s="203">
        <v>7.9</v>
      </c>
      <c r="AF38" s="203">
        <v>17.3</v>
      </c>
      <c r="AG38" s="203">
        <v>25.2</v>
      </c>
      <c r="AH38" s="286">
        <v>0.3134921</v>
      </c>
      <c r="AI38" s="246">
        <v>83013</v>
      </c>
      <c r="AJ38" s="246" t="s">
        <v>3430</v>
      </c>
      <c r="AK38" s="274" t="s">
        <v>3404</v>
      </c>
      <c r="AL38" s="276">
        <v>34000</v>
      </c>
      <c r="AM38" s="276">
        <v>7.25</v>
      </c>
      <c r="AN38" s="276">
        <v>10.1</v>
      </c>
      <c r="AO38" s="276">
        <v>13.46</v>
      </c>
      <c r="AP38" s="246">
        <v>613280</v>
      </c>
      <c r="AQ38" s="246">
        <v>1037684</v>
      </c>
      <c r="AR38" s="246">
        <v>1650964</v>
      </c>
      <c r="AS38" s="246">
        <v>122214</v>
      </c>
      <c r="AT38" s="246">
        <v>0</v>
      </c>
      <c r="AU38" s="246">
        <v>122214</v>
      </c>
      <c r="AV38" s="246">
        <v>1000</v>
      </c>
      <c r="AW38" s="246">
        <v>12080</v>
      </c>
      <c r="AX38" s="246">
        <v>13080</v>
      </c>
      <c r="AY38" s="246">
        <v>302837</v>
      </c>
      <c r="AZ38" s="246">
        <v>2089095</v>
      </c>
      <c r="BA38" s="246">
        <v>960644</v>
      </c>
      <c r="BB38" s="246">
        <v>309767</v>
      </c>
      <c r="BC38" s="246">
        <v>1270411</v>
      </c>
      <c r="BD38" s="246">
        <v>66749</v>
      </c>
      <c r="BE38" s="246">
        <v>37368</v>
      </c>
      <c r="BF38" s="246">
        <v>8168</v>
      </c>
      <c r="BG38" s="246">
        <v>112285</v>
      </c>
      <c r="BH38" s="246">
        <v>695555</v>
      </c>
      <c r="BI38" s="246">
        <v>2078251</v>
      </c>
      <c r="BJ38" s="246">
        <v>0</v>
      </c>
      <c r="BK38" s="283">
        <v>0</v>
      </c>
      <c r="BL38" s="246">
        <v>0</v>
      </c>
      <c r="BM38" s="246">
        <v>0</v>
      </c>
      <c r="BN38" s="246">
        <v>0</v>
      </c>
      <c r="BO38" s="246">
        <v>0</v>
      </c>
      <c r="BP38" s="246">
        <v>0</v>
      </c>
      <c r="BQ38" s="246">
        <v>122463</v>
      </c>
      <c r="BR38" s="10">
        <v>25932</v>
      </c>
      <c r="BS38" s="10">
        <v>29801</v>
      </c>
      <c r="BT38" s="10">
        <v>55733</v>
      </c>
      <c r="BU38" s="10">
        <v>29792</v>
      </c>
      <c r="BV38" s="10">
        <v>16357</v>
      </c>
      <c r="BW38" s="10">
        <v>46149</v>
      </c>
      <c r="BX38" s="10">
        <v>4262</v>
      </c>
      <c r="BY38" s="10">
        <v>1704</v>
      </c>
      <c r="BZ38" s="10">
        <v>5966</v>
      </c>
      <c r="CA38" s="10">
        <v>107848</v>
      </c>
      <c r="CB38" s="10" t="s">
        <v>3403</v>
      </c>
      <c r="CC38" s="10">
        <v>107848</v>
      </c>
      <c r="CD38" s="10">
        <v>0</v>
      </c>
      <c r="CE38" s="258">
        <v>36946</v>
      </c>
      <c r="CF38" s="244">
        <v>4</v>
      </c>
      <c r="CG38" s="244">
        <v>67</v>
      </c>
      <c r="CH38" s="244">
        <v>71</v>
      </c>
      <c r="CI38" s="258">
        <v>3478</v>
      </c>
      <c r="CJ38" s="258">
        <v>2155</v>
      </c>
      <c r="CK38" s="258">
        <v>1576</v>
      </c>
      <c r="CL38" s="258">
        <v>563</v>
      </c>
      <c r="CM38" s="203">
        <v>0</v>
      </c>
      <c r="CN38" s="203">
        <v>52</v>
      </c>
      <c r="CO38" s="244">
        <v>112</v>
      </c>
      <c r="CP38" s="10">
        <v>68625</v>
      </c>
      <c r="CQ38" s="10">
        <v>23312</v>
      </c>
      <c r="CR38" s="10">
        <v>91937</v>
      </c>
      <c r="CS38" s="10">
        <v>9920</v>
      </c>
      <c r="CT38" s="10">
        <v>953</v>
      </c>
      <c r="CU38" s="10">
        <v>10873</v>
      </c>
      <c r="CV38" s="10">
        <v>84480</v>
      </c>
      <c r="CW38" s="10">
        <v>16918</v>
      </c>
      <c r="CX38" s="10">
        <v>101398</v>
      </c>
      <c r="CY38" s="10">
        <v>204208</v>
      </c>
      <c r="CZ38" s="10" t="s">
        <v>3403</v>
      </c>
      <c r="DA38" s="10" t="s">
        <v>3403</v>
      </c>
      <c r="DB38" s="10">
        <v>204208</v>
      </c>
      <c r="DC38" s="10">
        <v>10939</v>
      </c>
      <c r="DD38" s="10">
        <v>270</v>
      </c>
      <c r="DE38" s="10">
        <v>11209</v>
      </c>
      <c r="DF38" s="10">
        <v>12280</v>
      </c>
      <c r="DG38" s="10">
        <v>10803</v>
      </c>
      <c r="DH38" s="10" t="s">
        <v>3403</v>
      </c>
      <c r="DI38" s="10">
        <v>11073</v>
      </c>
      <c r="DJ38" s="258" t="s">
        <v>3403</v>
      </c>
      <c r="DK38" s="258">
        <v>23219</v>
      </c>
      <c r="DL38" s="10">
        <v>251531</v>
      </c>
      <c r="DM38" s="10" t="s">
        <v>3403</v>
      </c>
      <c r="DN38" s="10" t="s">
        <v>3403</v>
      </c>
      <c r="DO38" s="10" t="s">
        <v>3403</v>
      </c>
      <c r="DP38" s="10">
        <v>251531</v>
      </c>
      <c r="DQ38" s="10">
        <v>7084</v>
      </c>
      <c r="DR38" s="10">
        <v>40671</v>
      </c>
      <c r="DS38" s="10">
        <v>17460</v>
      </c>
      <c r="DT38" s="10">
        <v>58131</v>
      </c>
      <c r="DU38" s="10">
        <v>376238</v>
      </c>
      <c r="DV38" s="244">
        <v>96</v>
      </c>
      <c r="DW38" s="244">
        <v>1</v>
      </c>
      <c r="DX38" s="244">
        <v>213</v>
      </c>
      <c r="DY38" s="244">
        <v>875</v>
      </c>
      <c r="DZ38" s="244">
        <v>35</v>
      </c>
      <c r="EA38" s="244">
        <v>5</v>
      </c>
      <c r="EB38" s="244">
        <v>1225</v>
      </c>
      <c r="EC38" s="244">
        <v>1383</v>
      </c>
      <c r="ED38" s="244">
        <v>207</v>
      </c>
      <c r="EE38" s="244">
        <v>1590</v>
      </c>
      <c r="EF38" s="10">
        <v>5978</v>
      </c>
      <c r="EG38" s="10">
        <v>26817</v>
      </c>
      <c r="EH38" s="10">
        <v>32795</v>
      </c>
      <c r="EI38" s="10">
        <v>405</v>
      </c>
      <c r="EJ38" s="10">
        <v>415</v>
      </c>
      <c r="EK38" s="10">
        <v>820</v>
      </c>
      <c r="EL38" s="10">
        <v>35205</v>
      </c>
      <c r="EM38" s="10" t="s">
        <v>5026</v>
      </c>
      <c r="EN38" s="10" t="s">
        <v>5026</v>
      </c>
      <c r="EO38" s="10" t="s">
        <v>5026</v>
      </c>
      <c r="EP38" s="10" t="s">
        <v>5026</v>
      </c>
      <c r="EQ38" s="258">
        <v>466</v>
      </c>
      <c r="ER38" s="258">
        <v>6376</v>
      </c>
      <c r="ES38" s="10">
        <v>39778</v>
      </c>
      <c r="ET38" s="10" t="s">
        <v>5026</v>
      </c>
      <c r="EU38" s="10" t="s">
        <v>5026</v>
      </c>
      <c r="EV38" s="244">
        <v>2092</v>
      </c>
      <c r="EW38" s="244">
        <v>3960</v>
      </c>
      <c r="EX38" s="203" t="s">
        <v>1471</v>
      </c>
      <c r="EY38" s="244">
        <v>34</v>
      </c>
      <c r="EZ38" s="244">
        <v>75</v>
      </c>
      <c r="FA38" s="258">
        <v>87488</v>
      </c>
      <c r="FB38" s="10">
        <v>72580</v>
      </c>
      <c r="FC38" s="10">
        <v>24782</v>
      </c>
      <c r="FD38" s="203" t="s">
        <v>1530</v>
      </c>
      <c r="FE38" s="203" t="s">
        <v>1530</v>
      </c>
      <c r="FF38" s="203" t="s">
        <v>1530</v>
      </c>
      <c r="FG38" s="203" t="s">
        <v>1530</v>
      </c>
      <c r="FH38" s="203" t="s">
        <v>1530</v>
      </c>
      <c r="FI38" s="203" t="s">
        <v>1530</v>
      </c>
      <c r="FJ38" s="203" t="s">
        <v>1530</v>
      </c>
      <c r="FK38" s="203" t="s">
        <v>1530</v>
      </c>
      <c r="FL38" s="203" t="s">
        <v>1530</v>
      </c>
      <c r="FM38" s="203" t="s">
        <v>1530</v>
      </c>
      <c r="FN38" s="203" t="s">
        <v>1530</v>
      </c>
      <c r="FO38" s="203" t="s">
        <v>1530</v>
      </c>
      <c r="FP38" s="203" t="s">
        <v>1530</v>
      </c>
      <c r="FQ38" s="203" t="s">
        <v>1530</v>
      </c>
      <c r="FR38" s="203" t="s">
        <v>1530</v>
      </c>
      <c r="FS38" s="203" t="s">
        <v>1530</v>
      </c>
      <c r="FT38" s="203" t="s">
        <v>1530</v>
      </c>
      <c r="FU38" s="203" t="s">
        <v>1530</v>
      </c>
      <c r="FV38" s="203" t="s">
        <v>1530</v>
      </c>
      <c r="FW38" s="203" t="s">
        <v>1530</v>
      </c>
      <c r="FX38" s="203" t="s">
        <v>1530</v>
      </c>
      <c r="FY38" s="203" t="s">
        <v>1530</v>
      </c>
      <c r="FZ38" s="203" t="s">
        <v>1530</v>
      </c>
      <c r="GA38" s="203" t="s">
        <v>1530</v>
      </c>
      <c r="GB38" s="203" t="s">
        <v>1530</v>
      </c>
      <c r="GC38" s="203" t="s">
        <v>1928</v>
      </c>
      <c r="GD38" s="203" t="s">
        <v>43</v>
      </c>
      <c r="GE38" s="203" t="s">
        <v>416</v>
      </c>
      <c r="GF38" s="203" t="s">
        <v>494</v>
      </c>
      <c r="GG38" s="203" t="s">
        <v>501</v>
      </c>
      <c r="GH38" s="203" t="s">
        <v>4527</v>
      </c>
      <c r="GI38" s="203" t="s">
        <v>508</v>
      </c>
      <c r="GJ38" s="203" t="s">
        <v>2303</v>
      </c>
      <c r="GK38" s="258">
        <v>90359</v>
      </c>
      <c r="GL38" s="203">
        <v>2</v>
      </c>
      <c r="GM38" s="203" t="s">
        <v>2135</v>
      </c>
      <c r="GN38" s="203" t="s">
        <v>503</v>
      </c>
      <c r="GO38" s="203">
        <v>2580</v>
      </c>
      <c r="GP38" s="203">
        <v>10</v>
      </c>
      <c r="GQ38" s="203">
        <v>2299</v>
      </c>
      <c r="GR38" s="203">
        <v>93206</v>
      </c>
      <c r="GS38" s="203">
        <v>165</v>
      </c>
      <c r="GT38" s="203">
        <v>6</v>
      </c>
      <c r="GU38" s="203">
        <v>117</v>
      </c>
      <c r="GV38" s="203">
        <v>4165</v>
      </c>
      <c r="GW38" s="283">
        <v>0.93154000000000003</v>
      </c>
      <c r="GX38" s="283">
        <v>4.5159999999999999E-2</v>
      </c>
      <c r="GY38" s="245">
        <v>28.738779999999998</v>
      </c>
      <c r="GZ38" s="245">
        <v>30.14246</v>
      </c>
      <c r="HA38" s="245">
        <v>16.391749999999998</v>
      </c>
      <c r="HB38" s="284">
        <v>8.2624099999999991</v>
      </c>
      <c r="HC38" s="284">
        <v>5.0507099999999996</v>
      </c>
      <c r="HD38" s="284">
        <v>0.44640999999999997</v>
      </c>
      <c r="HE38" s="284">
        <v>35.751170000000002</v>
      </c>
      <c r="HF38" s="284">
        <v>21.854279999999999</v>
      </c>
      <c r="HG38" s="284">
        <v>1.9315899999999999</v>
      </c>
      <c r="HH38" s="284">
        <v>5.5237699999999998</v>
      </c>
      <c r="HI38" s="284">
        <v>3.37662</v>
      </c>
      <c r="HJ38" s="284">
        <v>0.29843999999999998</v>
      </c>
      <c r="HK38" s="284">
        <v>52.24624</v>
      </c>
      <c r="HL38" s="284">
        <v>31.937529999999999</v>
      </c>
      <c r="HM38" s="284">
        <v>2.8227899999999999</v>
      </c>
      <c r="HN38" s="284">
        <v>59.03284</v>
      </c>
      <c r="HO38" s="284">
        <v>36.086100000000002</v>
      </c>
      <c r="HP38" s="284">
        <v>3.18946</v>
      </c>
      <c r="HQ38" s="284">
        <v>18.511019999999998</v>
      </c>
      <c r="HR38" s="284">
        <v>11.315580000000001</v>
      </c>
      <c r="HS38" s="284">
        <v>1.0001199999999999</v>
      </c>
      <c r="HT38" s="284">
        <v>2.78369</v>
      </c>
      <c r="HU38" s="284">
        <v>4.1638099999999998</v>
      </c>
      <c r="HV38" s="284">
        <v>35.987679999999997</v>
      </c>
      <c r="HW38" s="284">
        <v>68.122</v>
      </c>
      <c r="HX38" s="284">
        <v>0.44022</v>
      </c>
      <c r="HY38" s="284">
        <v>1.2424999999999999</v>
      </c>
      <c r="HZ38" s="284">
        <v>0.64332999999999996</v>
      </c>
      <c r="IA38" s="284">
        <v>0.38961000000000001</v>
      </c>
      <c r="IB38" s="284">
        <v>2.315E-2</v>
      </c>
      <c r="IC38" s="284">
        <v>4.3830000000000001E-2</v>
      </c>
      <c r="ID38" s="284">
        <v>0.96823000000000004</v>
      </c>
      <c r="IE38" s="284">
        <v>1.7600000000000001E-2</v>
      </c>
      <c r="IF38" s="284">
        <v>0.36293999999999998</v>
      </c>
      <c r="IG38" s="284">
        <v>1578</v>
      </c>
      <c r="IH38" s="284">
        <v>5035</v>
      </c>
      <c r="II38" s="284">
        <v>5035</v>
      </c>
      <c r="IJ38" s="284">
        <v>14930</v>
      </c>
      <c r="IK38" s="284">
        <v>47625</v>
      </c>
      <c r="IL38" s="284">
        <v>47625</v>
      </c>
      <c r="IM38" s="284">
        <v>31839</v>
      </c>
      <c r="IN38" s="284">
        <v>31839</v>
      </c>
      <c r="IO38" s="284">
        <v>1.64425</v>
      </c>
      <c r="IP38" s="284">
        <v>9981</v>
      </c>
      <c r="IQ38" s="284">
        <v>4.7987399999999996</v>
      </c>
      <c r="IR38" s="284">
        <v>1.3525400000000001</v>
      </c>
      <c r="IS38" s="284">
        <v>18.271159999999998</v>
      </c>
      <c r="IT38" s="284">
        <v>0.14476</v>
      </c>
      <c r="IU38" s="284">
        <v>3.3514900000000001</v>
      </c>
      <c r="IV38" s="284">
        <v>23.11994</v>
      </c>
      <c r="IW38" s="284">
        <v>14.0596</v>
      </c>
      <c r="IX38" s="284">
        <v>1.6929799999999999</v>
      </c>
      <c r="IY38" s="284">
        <v>0</v>
      </c>
      <c r="IZ38" s="284">
        <v>1.24E-3</v>
      </c>
      <c r="JA38" s="284">
        <v>0.40888000000000002</v>
      </c>
      <c r="JB38" s="284">
        <v>7.9000000000000001E-4</v>
      </c>
      <c r="JC38" s="284">
        <v>0.13589999999999999</v>
      </c>
      <c r="JD38" s="284">
        <v>0.4335</v>
      </c>
      <c r="JE38" s="284">
        <v>1.9266799999999999</v>
      </c>
      <c r="JF38" s="284">
        <v>1.1935500000000001</v>
      </c>
      <c r="JG38" s="284">
        <v>0.19145999999999999</v>
      </c>
      <c r="JH38" s="284">
        <v>635</v>
      </c>
      <c r="JI38" s="284">
        <v>1.2213799999999999</v>
      </c>
      <c r="JJ38" s="284">
        <v>7.6976800000000001</v>
      </c>
      <c r="JK38" s="284">
        <v>96</v>
      </c>
      <c r="JL38" s="284">
        <v>36</v>
      </c>
      <c r="JM38" s="284">
        <v>22.999929999999999</v>
      </c>
      <c r="JN38" s="284">
        <v>1.24265</v>
      </c>
      <c r="JO38" s="284">
        <v>0.73870999999999998</v>
      </c>
      <c r="JP38" s="284">
        <v>0.27889000000000003</v>
      </c>
      <c r="JQ38" s="284">
        <v>8.7429999999999994E-2</v>
      </c>
      <c r="JR38" s="284">
        <v>0.29759999999999998</v>
      </c>
      <c r="JS38" s="284">
        <v>40</v>
      </c>
      <c r="JT38" s="284">
        <v>76</v>
      </c>
      <c r="JU38" s="284">
        <v>0.66854000000000002</v>
      </c>
      <c r="JV38" s="284">
        <v>4837</v>
      </c>
      <c r="JW38" s="284">
        <v>129.20260999999999</v>
      </c>
      <c r="JX38" s="284">
        <v>7235</v>
      </c>
      <c r="JY38" s="284">
        <v>13.660030000000001</v>
      </c>
      <c r="JZ38" s="284">
        <v>86.377399999999994</v>
      </c>
      <c r="KA38" s="284">
        <v>0.10573</v>
      </c>
      <c r="KB38" s="284">
        <v>764</v>
      </c>
      <c r="KC38" s="284">
        <v>0.60818000000000005</v>
      </c>
      <c r="KD38" s="284">
        <v>0.29843999999999998</v>
      </c>
      <c r="KE38" s="284">
        <v>0.40659000000000001</v>
      </c>
      <c r="KF38" s="284">
        <v>3.2227000000000001</v>
      </c>
      <c r="KG38" s="284">
        <v>4.3269700000000002</v>
      </c>
      <c r="KH38" s="284">
        <v>5.5237699999999998</v>
      </c>
      <c r="KI38" s="284">
        <v>14</v>
      </c>
      <c r="KJ38" s="284">
        <v>50413</v>
      </c>
      <c r="KK38" s="284">
        <v>38120</v>
      </c>
      <c r="KL38" s="284">
        <v>0.10019</v>
      </c>
      <c r="KM38" s="284">
        <v>0.63351999999999997</v>
      </c>
      <c r="KN38" s="284">
        <v>6.6979999999999998E-2</v>
      </c>
      <c r="KO38" s="284">
        <v>3.141E-2</v>
      </c>
      <c r="KP38" s="284">
        <v>0.1986</v>
      </c>
      <c r="KQ38" s="284">
        <v>2.1000000000000001E-2</v>
      </c>
      <c r="KR38" s="284">
        <v>1</v>
      </c>
      <c r="KS38" s="284">
        <v>0.3134921</v>
      </c>
      <c r="KT38" s="284">
        <v>0.68650789999999995</v>
      </c>
      <c r="KU38" s="284">
        <v>0.2438321</v>
      </c>
      <c r="KV38" s="284">
        <v>0.7561679</v>
      </c>
      <c r="KW38" s="284">
        <v>5.4028600000000003E-2</v>
      </c>
      <c r="KX38" s="284">
        <v>1.79805E-2</v>
      </c>
      <c r="KY38" s="284">
        <v>0.14905180000000001</v>
      </c>
      <c r="KZ38" s="284">
        <v>3.9302E-3</v>
      </c>
      <c r="LA38" s="284">
        <v>0.33468290000000001</v>
      </c>
      <c r="LB38" s="284">
        <v>3.2117899999999998E-2</v>
      </c>
      <c r="LC38" s="284">
        <v>0.4622368</v>
      </c>
      <c r="LD38" s="284">
        <v>0.61128850000000001</v>
      </c>
      <c r="LE38" s="284">
        <v>6.2611000000000003E-3</v>
      </c>
      <c r="LF38" s="284">
        <v>0.79027709999999995</v>
      </c>
      <c r="LG38" s="284">
        <v>0.1449609</v>
      </c>
      <c r="LH38" s="284">
        <v>5.8500900000000002E-2</v>
      </c>
      <c r="LI38" s="284">
        <v>12292</v>
      </c>
      <c r="LJ38" s="284">
        <v>6.4722400000000002</v>
      </c>
      <c r="LK38" s="284">
        <v>11437</v>
      </c>
      <c r="LL38" s="284">
        <v>11437</v>
      </c>
      <c r="LM38" s="284">
        <v>3585</v>
      </c>
      <c r="LN38" s="284">
        <v>0.59446049999999995</v>
      </c>
      <c r="LO38" s="284">
        <v>0.33279599999999998</v>
      </c>
      <c r="LP38" s="284">
        <v>7.2743500000000003E-2</v>
      </c>
      <c r="LQ38" s="284">
        <v>0.26184000000000002</v>
      </c>
      <c r="LR38" s="284">
        <v>0.81200000000000006</v>
      </c>
      <c r="LS38" s="284">
        <v>0.19799</v>
      </c>
      <c r="LT38" s="284">
        <v>6</v>
      </c>
      <c r="LU38" s="284">
        <v>3.76831</v>
      </c>
      <c r="LV38" s="284">
        <v>30</v>
      </c>
      <c r="LW38" s="284">
        <v>2.24011</v>
      </c>
      <c r="LX38" s="284">
        <v>0.12103</v>
      </c>
      <c r="LY38" s="284">
        <v>0.12039999999999999</v>
      </c>
      <c r="LZ38" s="285">
        <v>1.39826E-2</v>
      </c>
      <c r="MA38" s="285">
        <v>7.3209999999999996E-4</v>
      </c>
      <c r="MB38" s="285">
        <v>0.25928250000000003</v>
      </c>
      <c r="MC38" s="285">
        <v>0</v>
      </c>
      <c r="MD38" s="285">
        <v>0.24151500000000001</v>
      </c>
      <c r="ME38" s="285">
        <v>4.6410000000000001E-4</v>
      </c>
      <c r="MF38" s="285">
        <v>0.7049995</v>
      </c>
      <c r="MG38" s="285">
        <v>3.6822800000000003E-2</v>
      </c>
      <c r="MH38" s="285">
        <v>0.44635049999999998</v>
      </c>
      <c r="MI38" s="285"/>
    </row>
    <row r="39" spans="1:347" x14ac:dyDescent="0.2">
      <c r="A39" s="6" t="s">
        <v>2056</v>
      </c>
      <c r="B39" s="6" t="s">
        <v>2848</v>
      </c>
      <c r="C39" s="203" t="s">
        <v>2056</v>
      </c>
      <c r="D39" s="203" t="s">
        <v>2057</v>
      </c>
      <c r="E39" s="203" t="s">
        <v>2058</v>
      </c>
      <c r="F39" s="203" t="s">
        <v>2177</v>
      </c>
      <c r="G39" s="203" t="s">
        <v>2251</v>
      </c>
      <c r="H39" s="203" t="s">
        <v>2362</v>
      </c>
      <c r="I39" s="203" t="s">
        <v>3600</v>
      </c>
      <c r="J39" s="203" t="s">
        <v>3601</v>
      </c>
      <c r="K39" s="203" t="s">
        <v>2251</v>
      </c>
      <c r="L39" s="203" t="s">
        <v>2362</v>
      </c>
      <c r="M39" s="203" t="s">
        <v>3600</v>
      </c>
      <c r="N39" s="203" t="s">
        <v>3601</v>
      </c>
      <c r="O39" s="203" t="s">
        <v>2426</v>
      </c>
      <c r="P39" s="203" t="s">
        <v>2501</v>
      </c>
      <c r="Q39" s="203" t="s">
        <v>2578</v>
      </c>
      <c r="R39" s="203" t="s">
        <v>2648</v>
      </c>
      <c r="S39" s="203" t="s">
        <v>2687</v>
      </c>
      <c r="T39" s="203" t="s">
        <v>2704</v>
      </c>
      <c r="U39" s="203" t="s">
        <v>4840</v>
      </c>
      <c r="V39" s="203" t="s">
        <v>2578</v>
      </c>
      <c r="W39" s="203" t="s">
        <v>2738</v>
      </c>
      <c r="X39" s="203">
        <v>1</v>
      </c>
      <c r="Y39" s="203">
        <v>3</v>
      </c>
      <c r="Z39" s="203">
        <v>0</v>
      </c>
      <c r="AA39" s="203">
        <v>1</v>
      </c>
      <c r="AB39" s="10">
        <v>11856</v>
      </c>
      <c r="AC39" s="203">
        <v>15</v>
      </c>
      <c r="AD39" s="203">
        <v>0</v>
      </c>
      <c r="AE39" s="203">
        <v>15</v>
      </c>
      <c r="AF39" s="203">
        <v>31</v>
      </c>
      <c r="AG39" s="203">
        <v>46</v>
      </c>
      <c r="AH39" s="286">
        <v>0.32608700000000002</v>
      </c>
      <c r="AI39" s="246">
        <v>100998</v>
      </c>
      <c r="AJ39" s="246" t="s">
        <v>4841</v>
      </c>
      <c r="AK39" s="274" t="s">
        <v>3407</v>
      </c>
      <c r="AL39" s="276">
        <v>49442</v>
      </c>
      <c r="AM39" s="276">
        <v>14.19</v>
      </c>
      <c r="AN39" s="276" t="s">
        <v>3403</v>
      </c>
      <c r="AO39" s="276">
        <v>16.93</v>
      </c>
      <c r="AP39" s="246">
        <v>0</v>
      </c>
      <c r="AQ39" s="246">
        <v>3089448</v>
      </c>
      <c r="AR39" s="246">
        <v>3089448</v>
      </c>
      <c r="AS39" s="246">
        <v>179300</v>
      </c>
      <c r="AT39" s="246">
        <v>148225</v>
      </c>
      <c r="AU39" s="246">
        <v>327525</v>
      </c>
      <c r="AV39" s="246">
        <v>55996</v>
      </c>
      <c r="AW39" s="246">
        <v>0</v>
      </c>
      <c r="AX39" s="246">
        <v>55996</v>
      </c>
      <c r="AY39" s="246">
        <v>271871</v>
      </c>
      <c r="AZ39" s="246">
        <v>3744840</v>
      </c>
      <c r="BA39" s="246">
        <v>2177320</v>
      </c>
      <c r="BB39" s="246">
        <v>654485</v>
      </c>
      <c r="BC39" s="246">
        <v>2831805</v>
      </c>
      <c r="BD39" s="246">
        <v>271959</v>
      </c>
      <c r="BE39" s="246">
        <v>183881</v>
      </c>
      <c r="BF39" s="246">
        <v>140083</v>
      </c>
      <c r="BG39" s="246">
        <v>595923</v>
      </c>
      <c r="BH39" s="246">
        <v>317151</v>
      </c>
      <c r="BI39" s="246">
        <v>3744879</v>
      </c>
      <c r="BJ39" s="246">
        <v>0</v>
      </c>
      <c r="BK39" s="283">
        <v>0</v>
      </c>
      <c r="BL39" s="246">
        <v>0</v>
      </c>
      <c r="BM39" s="246">
        <v>0</v>
      </c>
      <c r="BN39" s="246">
        <v>0</v>
      </c>
      <c r="BO39" s="246">
        <v>0</v>
      </c>
      <c r="BP39" s="246">
        <v>0</v>
      </c>
      <c r="BQ39" s="246">
        <v>0</v>
      </c>
      <c r="BR39" s="10">
        <v>98751</v>
      </c>
      <c r="BS39" s="10">
        <v>151080</v>
      </c>
      <c r="BT39" s="10">
        <v>249831</v>
      </c>
      <c r="BU39" s="10">
        <v>78955</v>
      </c>
      <c r="BV39" s="10">
        <v>36620</v>
      </c>
      <c r="BW39" s="10">
        <v>115575</v>
      </c>
      <c r="BX39" s="10">
        <v>11763</v>
      </c>
      <c r="BY39" s="10">
        <v>294</v>
      </c>
      <c r="BZ39" s="10">
        <v>12057</v>
      </c>
      <c r="CA39" s="10">
        <v>377463</v>
      </c>
      <c r="CB39" s="10" t="s">
        <v>3403</v>
      </c>
      <c r="CC39" s="10">
        <v>377463</v>
      </c>
      <c r="CD39" s="10">
        <v>16</v>
      </c>
      <c r="CE39" s="258">
        <v>42779</v>
      </c>
      <c r="CF39" s="244">
        <v>29</v>
      </c>
      <c r="CG39" s="244">
        <v>67</v>
      </c>
      <c r="CH39" s="244">
        <v>96</v>
      </c>
      <c r="CI39" s="258">
        <v>20253</v>
      </c>
      <c r="CJ39" s="258">
        <v>11528</v>
      </c>
      <c r="CK39" s="258">
        <v>15445</v>
      </c>
      <c r="CL39" s="258">
        <v>793</v>
      </c>
      <c r="CM39" s="203">
        <v>0</v>
      </c>
      <c r="CN39" s="203">
        <v>42</v>
      </c>
      <c r="CO39" s="244">
        <v>472</v>
      </c>
      <c r="CP39" s="10">
        <v>363028</v>
      </c>
      <c r="CQ39" s="10">
        <v>171903</v>
      </c>
      <c r="CR39" s="10">
        <v>534931</v>
      </c>
      <c r="CS39" s="10">
        <v>38774</v>
      </c>
      <c r="CT39" s="10">
        <v>992</v>
      </c>
      <c r="CU39" s="10">
        <v>39766</v>
      </c>
      <c r="CV39" s="10">
        <v>323770</v>
      </c>
      <c r="CW39" s="10">
        <v>74080</v>
      </c>
      <c r="CX39" s="10">
        <v>397850</v>
      </c>
      <c r="CY39" s="10">
        <v>972547</v>
      </c>
      <c r="CZ39" s="10">
        <v>11877</v>
      </c>
      <c r="DA39" s="10" t="s">
        <v>3403</v>
      </c>
      <c r="DB39" s="10">
        <v>984424</v>
      </c>
      <c r="DC39" s="10">
        <v>107293</v>
      </c>
      <c r="DD39" s="10">
        <v>20402</v>
      </c>
      <c r="DE39" s="10">
        <v>127695</v>
      </c>
      <c r="DF39" s="10">
        <v>239748</v>
      </c>
      <c r="DG39" s="10">
        <v>45375</v>
      </c>
      <c r="DH39" s="10" t="s">
        <v>3403</v>
      </c>
      <c r="DI39" s="10">
        <v>65777</v>
      </c>
      <c r="DJ39" s="258" t="s">
        <v>3403</v>
      </c>
      <c r="DK39" s="258">
        <v>347041</v>
      </c>
      <c r="DL39" s="10">
        <v>444656</v>
      </c>
      <c r="DM39" s="10">
        <v>936667</v>
      </c>
      <c r="DN39" s="10">
        <v>0</v>
      </c>
      <c r="DO39" s="10">
        <v>15394</v>
      </c>
      <c r="DP39" s="10">
        <v>1396717</v>
      </c>
      <c r="DQ39" s="10">
        <v>285</v>
      </c>
      <c r="DR39" s="10">
        <v>85114</v>
      </c>
      <c r="DS39" s="10" t="s">
        <v>3403</v>
      </c>
      <c r="DT39" s="10">
        <v>85114</v>
      </c>
      <c r="DU39" s="10">
        <v>944216</v>
      </c>
      <c r="DV39" s="244">
        <v>698</v>
      </c>
      <c r="DW39" s="244">
        <v>0</v>
      </c>
      <c r="DX39" s="244">
        <v>830</v>
      </c>
      <c r="DY39" s="244">
        <v>0</v>
      </c>
      <c r="DZ39" s="244">
        <v>0</v>
      </c>
      <c r="EA39" s="244">
        <v>0</v>
      </c>
      <c r="EB39" s="244">
        <v>1528</v>
      </c>
      <c r="EC39" s="244">
        <v>5519</v>
      </c>
      <c r="ED39" s="244">
        <v>0</v>
      </c>
      <c r="EE39" s="244">
        <v>5519</v>
      </c>
      <c r="EF39" s="10">
        <v>23428</v>
      </c>
      <c r="EG39" s="10">
        <v>0</v>
      </c>
      <c r="EH39" s="10">
        <v>23428</v>
      </c>
      <c r="EI39" s="10" t="s">
        <v>3403</v>
      </c>
      <c r="EJ39" s="10" t="s">
        <v>3403</v>
      </c>
      <c r="EK39" s="10" t="s">
        <v>3403</v>
      </c>
      <c r="EL39" s="10">
        <v>28947</v>
      </c>
      <c r="EM39" s="10" t="s">
        <v>5026</v>
      </c>
      <c r="EN39" s="10" t="s">
        <v>5026</v>
      </c>
      <c r="EO39" s="10" t="s">
        <v>5026</v>
      </c>
      <c r="EP39" s="10" t="s">
        <v>5026</v>
      </c>
      <c r="EQ39" s="258">
        <v>2299</v>
      </c>
      <c r="ER39" s="258">
        <v>50770</v>
      </c>
      <c r="ES39" s="10">
        <v>191561</v>
      </c>
      <c r="ET39" s="10" t="s">
        <v>5026</v>
      </c>
      <c r="EU39" s="10" t="s">
        <v>5026</v>
      </c>
      <c r="EV39" s="244">
        <v>1103</v>
      </c>
      <c r="EW39" s="244">
        <v>2061</v>
      </c>
      <c r="EX39" s="203" t="s">
        <v>1501</v>
      </c>
      <c r="EY39" s="244">
        <v>80</v>
      </c>
      <c r="EZ39" s="244">
        <v>89</v>
      </c>
      <c r="FA39" s="258">
        <v>158446</v>
      </c>
      <c r="FB39" s="10">
        <v>151666</v>
      </c>
      <c r="FC39" s="10" t="s">
        <v>3403</v>
      </c>
      <c r="FD39" s="203" t="s">
        <v>1530</v>
      </c>
      <c r="FE39" s="203" t="s">
        <v>1530</v>
      </c>
      <c r="FF39" s="203" t="s">
        <v>1530</v>
      </c>
      <c r="FG39" s="203" t="s">
        <v>1530</v>
      </c>
      <c r="FH39" s="203" t="s">
        <v>1530</v>
      </c>
      <c r="FI39" s="203" t="s">
        <v>1530</v>
      </c>
      <c r="FJ39" s="203" t="s">
        <v>1530</v>
      </c>
      <c r="FK39" s="203" t="s">
        <v>1530</v>
      </c>
      <c r="FL39" s="203" t="s">
        <v>1530</v>
      </c>
      <c r="FM39" s="203" t="s">
        <v>1530</v>
      </c>
      <c r="FN39" s="203" t="s">
        <v>1530</v>
      </c>
      <c r="FO39" s="203" t="s">
        <v>1530</v>
      </c>
      <c r="FP39" s="203" t="s">
        <v>1530</v>
      </c>
      <c r="FQ39" s="203" t="s">
        <v>1530</v>
      </c>
      <c r="FR39" s="203" t="s">
        <v>1530</v>
      </c>
      <c r="FS39" s="203" t="s">
        <v>1530</v>
      </c>
      <c r="FT39" s="203" t="s">
        <v>1530</v>
      </c>
      <c r="FU39" s="203" t="s">
        <v>1530</v>
      </c>
      <c r="FV39" s="203" t="s">
        <v>1530</v>
      </c>
      <c r="FW39" s="203" t="s">
        <v>1530</v>
      </c>
      <c r="FX39" s="203" t="s">
        <v>1530</v>
      </c>
      <c r="FY39" s="203" t="s">
        <v>1530</v>
      </c>
      <c r="FZ39" s="203" t="s">
        <v>1530</v>
      </c>
      <c r="GA39" s="203" t="s">
        <v>1530</v>
      </c>
      <c r="GB39" s="203" t="s">
        <v>1530</v>
      </c>
      <c r="GC39" s="203" t="s">
        <v>2056</v>
      </c>
      <c r="GD39" s="203" t="s">
        <v>465</v>
      </c>
      <c r="GE39" s="203" t="s">
        <v>416</v>
      </c>
      <c r="GF39" s="203" t="s">
        <v>493</v>
      </c>
      <c r="GG39" s="203" t="s">
        <v>499</v>
      </c>
      <c r="GH39" s="203" t="s">
        <v>4527</v>
      </c>
      <c r="GI39" s="203" t="s">
        <v>505</v>
      </c>
      <c r="GJ39" s="203" t="s">
        <v>2303</v>
      </c>
      <c r="GK39" s="258">
        <v>209846</v>
      </c>
      <c r="GL39" s="203">
        <v>3</v>
      </c>
      <c r="GM39" s="203" t="s">
        <v>2135</v>
      </c>
      <c r="GN39" s="203" t="s">
        <v>503</v>
      </c>
      <c r="GO39" s="203">
        <v>1446</v>
      </c>
      <c r="GP39" s="203">
        <v>281</v>
      </c>
      <c r="GQ39" s="203">
        <v>8580</v>
      </c>
      <c r="GR39" s="203">
        <v>113355</v>
      </c>
      <c r="GS39" s="203">
        <v>110</v>
      </c>
      <c r="GT39" s="203">
        <v>16</v>
      </c>
      <c r="GU39" s="203">
        <v>89</v>
      </c>
      <c r="GV39" s="203">
        <v>12579</v>
      </c>
      <c r="GW39" s="283">
        <v>0.80933999999999995</v>
      </c>
      <c r="GX39" s="283">
        <v>0.19066</v>
      </c>
      <c r="GY39" s="245">
        <v>18.944369999999999</v>
      </c>
      <c r="GZ39" s="245">
        <v>28.226510000000001</v>
      </c>
      <c r="HA39" s="245">
        <v>7.9068800000000001</v>
      </c>
      <c r="HB39" s="284">
        <v>2.6812</v>
      </c>
      <c r="HC39" s="284">
        <v>2.0274700000000001</v>
      </c>
      <c r="HD39" s="284">
        <v>0.42665999999999998</v>
      </c>
      <c r="HE39" s="284">
        <v>43.998390000000001</v>
      </c>
      <c r="HF39" s="284">
        <v>33.27073</v>
      </c>
      <c r="HG39" s="284">
        <v>7.0014700000000003</v>
      </c>
      <c r="HH39" s="284">
        <v>3.9661300000000002</v>
      </c>
      <c r="HI39" s="284">
        <v>2.9991099999999999</v>
      </c>
      <c r="HJ39" s="284">
        <v>0.63112999999999997</v>
      </c>
      <c r="HK39" s="284">
        <v>19.54928</v>
      </c>
      <c r="HL39" s="284">
        <v>14.782780000000001</v>
      </c>
      <c r="HM39" s="284">
        <v>3.1108799999999999</v>
      </c>
      <c r="HN39" s="284">
        <v>129.37019000000001</v>
      </c>
      <c r="HO39" s="284">
        <v>97.827240000000003</v>
      </c>
      <c r="HP39" s="284">
        <v>20.586690000000001</v>
      </c>
      <c r="HQ39" s="284">
        <v>8.5574499999999993</v>
      </c>
      <c r="HR39" s="284">
        <v>6.47098</v>
      </c>
      <c r="HS39" s="284">
        <v>1.36175</v>
      </c>
      <c r="HT39" s="284">
        <v>6.6559100000000004</v>
      </c>
      <c r="HU39" s="284">
        <v>4.4995700000000003</v>
      </c>
      <c r="HV39" s="284">
        <v>12.95909</v>
      </c>
      <c r="HW39" s="284">
        <v>24.214580000000002</v>
      </c>
      <c r="HX39" s="284">
        <v>0.91286</v>
      </c>
      <c r="HY39" s="284">
        <v>2.0854200000000001</v>
      </c>
      <c r="HZ39" s="284">
        <v>0.40560000000000002</v>
      </c>
      <c r="IA39" s="284">
        <v>0.13794000000000001</v>
      </c>
      <c r="IB39" s="284">
        <v>5.2599999999999999E-3</v>
      </c>
      <c r="IC39" s="284">
        <v>9.8200000000000006E-3</v>
      </c>
      <c r="ID39" s="284">
        <v>0.75505999999999995</v>
      </c>
      <c r="IE39" s="284">
        <v>2.63E-2</v>
      </c>
      <c r="IF39" s="284">
        <v>0.11164</v>
      </c>
      <c r="IG39" s="284">
        <v>4164</v>
      </c>
      <c r="IH39" s="284">
        <v>12770</v>
      </c>
      <c r="II39" s="284">
        <v>12770</v>
      </c>
      <c r="IJ39" s="284">
        <v>20526</v>
      </c>
      <c r="IK39" s="284">
        <v>62947</v>
      </c>
      <c r="IL39" s="284">
        <v>62947</v>
      </c>
      <c r="IM39" s="284">
        <v>93114</v>
      </c>
      <c r="IN39" s="284">
        <v>93114</v>
      </c>
      <c r="IO39" s="284">
        <v>2.9789599999999998</v>
      </c>
      <c r="IP39" s="284">
        <v>30363</v>
      </c>
      <c r="IQ39" s="284">
        <v>14.59779</v>
      </c>
      <c r="IR39" s="284">
        <v>1.5607899999999999</v>
      </c>
      <c r="IS39" s="284">
        <v>14.72245</v>
      </c>
      <c r="IT39" s="284">
        <v>0.26684000000000002</v>
      </c>
      <c r="IU39" s="284">
        <v>1.2955700000000001</v>
      </c>
      <c r="IV39" s="284">
        <v>17.845659999999999</v>
      </c>
      <c r="IW39" s="284">
        <v>13.494680000000001</v>
      </c>
      <c r="IX39" s="284">
        <v>2.2343099999999998</v>
      </c>
      <c r="IY39" s="284">
        <v>0</v>
      </c>
      <c r="IZ39" s="284">
        <v>2.2499999999999998E-3</v>
      </c>
      <c r="JA39" s="284">
        <v>0.20386000000000001</v>
      </c>
      <c r="JB39" s="284">
        <v>4.6000000000000001E-4</v>
      </c>
      <c r="JC39" s="284">
        <v>0.17623</v>
      </c>
      <c r="JD39" s="284">
        <v>0.54044999999999999</v>
      </c>
      <c r="JE39" s="284">
        <v>5.5454999999999997</v>
      </c>
      <c r="JF39" s="284">
        <v>1.7987599999999999</v>
      </c>
      <c r="JG39" s="284">
        <v>0.14773</v>
      </c>
      <c r="JH39" s="284">
        <v>502</v>
      </c>
      <c r="JI39" s="284">
        <v>1.1278999999999999</v>
      </c>
      <c r="JJ39" s="284">
        <v>1.51135</v>
      </c>
      <c r="JK39" s="284">
        <v>373</v>
      </c>
      <c r="JL39" s="284">
        <v>190</v>
      </c>
      <c r="JM39" s="284">
        <v>17.845839999999999</v>
      </c>
      <c r="JN39" s="284">
        <v>2.8398099999999999</v>
      </c>
      <c r="JO39" s="284">
        <v>1.29599</v>
      </c>
      <c r="JP39" s="284">
        <v>0.21920999999999999</v>
      </c>
      <c r="JQ39" s="284">
        <v>7.1480000000000002E-2</v>
      </c>
      <c r="JR39" s="284">
        <v>0.36421999999999999</v>
      </c>
      <c r="JS39" s="284">
        <v>21</v>
      </c>
      <c r="JT39" s="284">
        <v>39</v>
      </c>
      <c r="JU39" s="284">
        <v>1.47923</v>
      </c>
      <c r="JV39" s="284">
        <v>26859</v>
      </c>
      <c r="JW39" s="284">
        <v>79.640349999999998</v>
      </c>
      <c r="JX39" s="284">
        <v>18158</v>
      </c>
      <c r="JY39" s="284">
        <v>16.157299999999999</v>
      </c>
      <c r="JZ39" s="284">
        <v>117.80676</v>
      </c>
      <c r="KA39" s="284">
        <v>0.20288</v>
      </c>
      <c r="KB39" s="284">
        <v>3683</v>
      </c>
      <c r="KC39" s="284">
        <v>0.33568999999999999</v>
      </c>
      <c r="KD39" s="284">
        <v>0.63112999999999997</v>
      </c>
      <c r="KE39" s="284">
        <v>0.49656</v>
      </c>
      <c r="KF39" s="284">
        <v>5.6498600000000003</v>
      </c>
      <c r="KG39" s="284">
        <v>16.409960000000002</v>
      </c>
      <c r="KH39" s="284">
        <v>3.9661300000000002</v>
      </c>
      <c r="KI39" s="284">
        <v>45.6</v>
      </c>
      <c r="KJ39" s="284">
        <v>61560</v>
      </c>
      <c r="KK39" s="284">
        <v>47333</v>
      </c>
      <c r="KL39" s="284">
        <v>3.2930000000000001E-2</v>
      </c>
      <c r="KM39" s="284">
        <v>0.24013000000000001</v>
      </c>
      <c r="KN39" s="284">
        <v>4.8719999999999999E-2</v>
      </c>
      <c r="KO39" s="284">
        <v>1.074E-2</v>
      </c>
      <c r="KP39" s="284">
        <v>7.8299999999999995E-2</v>
      </c>
      <c r="KQ39" s="284">
        <v>1.5890000000000001E-2</v>
      </c>
      <c r="KR39" s="284">
        <v>1</v>
      </c>
      <c r="KS39" s="284">
        <v>0.32608700000000002</v>
      </c>
      <c r="KT39" s="284">
        <v>0.67391299999999998</v>
      </c>
      <c r="KU39" s="284">
        <v>0.2311194</v>
      </c>
      <c r="KV39" s="284">
        <v>0.76888060000000003</v>
      </c>
      <c r="KW39" s="284">
        <v>0.1591301</v>
      </c>
      <c r="KX39" s="284">
        <v>4.9102E-2</v>
      </c>
      <c r="KY39" s="284">
        <v>0.17476800000000001</v>
      </c>
      <c r="KZ39" s="284">
        <v>3.7406500000000002E-2</v>
      </c>
      <c r="LA39" s="284">
        <v>8.4689299999999995E-2</v>
      </c>
      <c r="LB39" s="284">
        <v>7.2621599999999994E-2</v>
      </c>
      <c r="LC39" s="284">
        <v>0.58141259999999995</v>
      </c>
      <c r="LD39" s="284">
        <v>0.75618059999999998</v>
      </c>
      <c r="LE39" s="284">
        <v>1.49528E-2</v>
      </c>
      <c r="LF39" s="284">
        <v>0.82498800000000005</v>
      </c>
      <c r="LG39" s="284">
        <v>7.2598800000000005E-2</v>
      </c>
      <c r="LH39" s="284">
        <v>8.7460300000000005E-2</v>
      </c>
      <c r="LI39" s="284">
        <v>14227</v>
      </c>
      <c r="LJ39" s="284">
        <v>11.09355</v>
      </c>
      <c r="LK39" s="284">
        <v>13989</v>
      </c>
      <c r="LL39" s="284">
        <v>13989</v>
      </c>
      <c r="LM39" s="284">
        <v>4561</v>
      </c>
      <c r="LN39" s="284">
        <v>0.45636599999999999</v>
      </c>
      <c r="LO39" s="284">
        <v>0.30856499999999998</v>
      </c>
      <c r="LP39" s="284">
        <v>0.235069</v>
      </c>
      <c r="LQ39" s="284">
        <v>0.64148000000000005</v>
      </c>
      <c r="LR39" s="284">
        <v>2.1340699999999999</v>
      </c>
      <c r="LS39" s="284">
        <v>0.49321999999999999</v>
      </c>
      <c r="LT39" s="284">
        <v>7</v>
      </c>
      <c r="LU39" s="284">
        <v>5.1357600000000003</v>
      </c>
      <c r="LV39" s="284">
        <v>9</v>
      </c>
      <c r="LW39" s="284">
        <v>2.3437899999999998</v>
      </c>
      <c r="LX39" s="284">
        <v>0.37297000000000002</v>
      </c>
      <c r="LY39" s="284">
        <v>0.37297000000000002</v>
      </c>
      <c r="LZ39" s="285">
        <v>3.4632900000000001E-2</v>
      </c>
      <c r="MA39" s="285">
        <v>1.0066999999999999E-3</v>
      </c>
      <c r="MB39" s="285">
        <v>0.11751880000000001</v>
      </c>
      <c r="MC39" s="285">
        <v>0</v>
      </c>
      <c r="MD39" s="285">
        <v>9.1240299999999996E-2</v>
      </c>
      <c r="ME39" s="285">
        <v>2.0479999999999999E-4</v>
      </c>
      <c r="MF39" s="285">
        <v>0.8050638</v>
      </c>
      <c r="MG39" s="285">
        <v>6.7783399999999994E-2</v>
      </c>
      <c r="MH39" s="285">
        <v>0.31331759999999997</v>
      </c>
      <c r="MI39" s="285"/>
    </row>
    <row r="40" spans="1:347" x14ac:dyDescent="0.2">
      <c r="A40" s="6" t="s">
        <v>2062</v>
      </c>
      <c r="B40" s="6" t="s">
        <v>2850</v>
      </c>
      <c r="C40" s="203" t="s">
        <v>2062</v>
      </c>
      <c r="D40" s="203" t="s">
        <v>2063</v>
      </c>
      <c r="E40" s="203" t="s">
        <v>2064</v>
      </c>
      <c r="F40" s="203" t="s">
        <v>2179</v>
      </c>
      <c r="G40" s="203" t="s">
        <v>2253</v>
      </c>
      <c r="H40" s="203" t="s">
        <v>2363</v>
      </c>
      <c r="I40" s="203" t="s">
        <v>3605</v>
      </c>
      <c r="J40" s="203" t="s">
        <v>3606</v>
      </c>
      <c r="K40" s="203" t="s">
        <v>2253</v>
      </c>
      <c r="L40" s="203" t="s">
        <v>2363</v>
      </c>
      <c r="M40" s="203" t="s">
        <v>3605</v>
      </c>
      <c r="N40" s="203" t="s">
        <v>3607</v>
      </c>
      <c r="O40" s="203" t="s">
        <v>2688</v>
      </c>
      <c r="P40" s="203" t="s">
        <v>2503</v>
      </c>
      <c r="Q40" s="203" t="s">
        <v>2580</v>
      </c>
      <c r="R40" s="203" t="s">
        <v>2650</v>
      </c>
      <c r="S40" s="203" t="s">
        <v>2688</v>
      </c>
      <c r="T40" s="203" t="s">
        <v>2694</v>
      </c>
      <c r="U40" s="203" t="s">
        <v>4852</v>
      </c>
      <c r="V40" s="203" t="s">
        <v>2580</v>
      </c>
      <c r="W40" s="203" t="s">
        <v>548</v>
      </c>
      <c r="X40" s="203">
        <v>1</v>
      </c>
      <c r="Y40" s="203">
        <v>3</v>
      </c>
      <c r="Z40" s="203">
        <v>0</v>
      </c>
      <c r="AA40" s="203">
        <v>0</v>
      </c>
      <c r="AB40" s="10">
        <v>10852</v>
      </c>
      <c r="AC40" s="203">
        <v>5</v>
      </c>
      <c r="AD40" s="203">
        <v>0</v>
      </c>
      <c r="AE40" s="203">
        <v>5</v>
      </c>
      <c r="AF40" s="203">
        <v>30</v>
      </c>
      <c r="AG40" s="203">
        <v>35</v>
      </c>
      <c r="AH40" s="286">
        <v>0.14285709999999999</v>
      </c>
      <c r="AI40" s="246">
        <v>81120</v>
      </c>
      <c r="AJ40" s="246" t="s">
        <v>4853</v>
      </c>
      <c r="AK40" s="274" t="s">
        <v>3414</v>
      </c>
      <c r="AL40" s="276">
        <v>43844</v>
      </c>
      <c r="AM40" s="276">
        <v>10.4</v>
      </c>
      <c r="AN40" s="276">
        <v>12.17</v>
      </c>
      <c r="AO40" s="276">
        <v>19.48</v>
      </c>
      <c r="AP40" s="246">
        <v>0</v>
      </c>
      <c r="AQ40" s="246">
        <v>1546670</v>
      </c>
      <c r="AR40" s="246">
        <v>1546670</v>
      </c>
      <c r="AS40" s="246">
        <v>207046</v>
      </c>
      <c r="AT40" s="246">
        <v>0</v>
      </c>
      <c r="AU40" s="246">
        <v>207046</v>
      </c>
      <c r="AV40" s="246">
        <v>0</v>
      </c>
      <c r="AW40" s="246">
        <v>23418</v>
      </c>
      <c r="AX40" s="246">
        <v>23418</v>
      </c>
      <c r="AY40" s="246">
        <v>171703</v>
      </c>
      <c r="AZ40" s="246">
        <v>1948837</v>
      </c>
      <c r="BA40" s="246">
        <v>1128023</v>
      </c>
      <c r="BB40" s="246">
        <v>344118</v>
      </c>
      <c r="BC40" s="246">
        <v>1472141</v>
      </c>
      <c r="BD40" s="246">
        <v>100224</v>
      </c>
      <c r="BE40" s="246">
        <v>24705</v>
      </c>
      <c r="BF40" s="246">
        <v>33772</v>
      </c>
      <c r="BG40" s="246">
        <v>158701</v>
      </c>
      <c r="BH40" s="246">
        <v>317995</v>
      </c>
      <c r="BI40" s="246">
        <v>1948837</v>
      </c>
      <c r="BJ40" s="246">
        <v>238793</v>
      </c>
      <c r="BK40" s="283">
        <v>0.122531</v>
      </c>
      <c r="BL40" s="246">
        <v>0</v>
      </c>
      <c r="BM40" s="246">
        <v>0</v>
      </c>
      <c r="BN40" s="246">
        <v>0</v>
      </c>
      <c r="BO40" s="246">
        <v>0</v>
      </c>
      <c r="BP40" s="246">
        <v>0</v>
      </c>
      <c r="BQ40" s="246">
        <v>0</v>
      </c>
      <c r="BR40" s="10">
        <v>42940</v>
      </c>
      <c r="BS40" s="10">
        <v>28088</v>
      </c>
      <c r="BT40" s="10">
        <v>71028</v>
      </c>
      <c r="BU40" s="10">
        <v>28476</v>
      </c>
      <c r="BV40" s="10">
        <v>11936</v>
      </c>
      <c r="BW40" s="10">
        <v>40412</v>
      </c>
      <c r="BX40" s="10">
        <v>6402</v>
      </c>
      <c r="BY40" s="10">
        <v>1326</v>
      </c>
      <c r="BZ40" s="10">
        <v>7728</v>
      </c>
      <c r="CA40" s="10">
        <v>119168</v>
      </c>
      <c r="CB40" s="10" t="s">
        <v>3403</v>
      </c>
      <c r="CC40" s="10">
        <v>119168</v>
      </c>
      <c r="CD40" s="10">
        <v>0</v>
      </c>
      <c r="CE40" s="258">
        <v>42809</v>
      </c>
      <c r="CF40" s="244">
        <v>7</v>
      </c>
      <c r="CG40" s="244">
        <v>67</v>
      </c>
      <c r="CH40" s="244">
        <v>74</v>
      </c>
      <c r="CI40" s="258">
        <v>8203</v>
      </c>
      <c r="CJ40" s="258">
        <v>11566</v>
      </c>
      <c r="CK40" s="258">
        <v>8109</v>
      </c>
      <c r="CL40" s="258">
        <v>793</v>
      </c>
      <c r="CM40" s="203">
        <v>0</v>
      </c>
      <c r="CN40" s="203" t="s">
        <v>2305</v>
      </c>
      <c r="CO40" s="244">
        <v>142</v>
      </c>
      <c r="CP40" s="10">
        <v>133808</v>
      </c>
      <c r="CQ40" s="10">
        <v>44136</v>
      </c>
      <c r="CR40" s="10">
        <v>177944</v>
      </c>
      <c r="CS40" s="10">
        <v>23336</v>
      </c>
      <c r="CT40" s="10">
        <v>2415</v>
      </c>
      <c r="CU40" s="10">
        <v>25751</v>
      </c>
      <c r="CV40" s="10">
        <v>144859</v>
      </c>
      <c r="CW40" s="10">
        <v>29938</v>
      </c>
      <c r="CX40" s="10">
        <v>174797</v>
      </c>
      <c r="CY40" s="10">
        <v>378492</v>
      </c>
      <c r="CZ40" s="10">
        <v>1698</v>
      </c>
      <c r="DA40" s="10" t="s">
        <v>3403</v>
      </c>
      <c r="DB40" s="10">
        <v>380190</v>
      </c>
      <c r="DC40" s="10">
        <v>34928</v>
      </c>
      <c r="DD40" s="10">
        <v>6070</v>
      </c>
      <c r="DE40" s="10">
        <v>40998</v>
      </c>
      <c r="DF40" s="10">
        <v>39775</v>
      </c>
      <c r="DG40" s="10">
        <v>18396</v>
      </c>
      <c r="DH40" s="10" t="s">
        <v>3403</v>
      </c>
      <c r="DI40" s="10">
        <v>24466</v>
      </c>
      <c r="DJ40" s="258" t="s">
        <v>3403</v>
      </c>
      <c r="DK40" s="258">
        <v>74703</v>
      </c>
      <c r="DL40" s="10">
        <v>298189</v>
      </c>
      <c r="DM40" s="10">
        <v>183142</v>
      </c>
      <c r="DN40" s="10" t="s">
        <v>3403</v>
      </c>
      <c r="DO40" s="10" t="s">
        <v>3403</v>
      </c>
      <c r="DP40" s="10">
        <v>481331</v>
      </c>
      <c r="DQ40" s="10">
        <v>31</v>
      </c>
      <c r="DR40" s="10">
        <v>37466</v>
      </c>
      <c r="DS40" s="10">
        <v>11168</v>
      </c>
      <c r="DT40" s="10">
        <v>48634</v>
      </c>
      <c r="DU40" s="10">
        <v>345982</v>
      </c>
      <c r="DV40" s="244">
        <v>31</v>
      </c>
      <c r="DW40" s="244">
        <v>3</v>
      </c>
      <c r="DX40" s="244">
        <v>733</v>
      </c>
      <c r="DY40" s="244">
        <v>15</v>
      </c>
      <c r="DZ40" s="244">
        <v>67</v>
      </c>
      <c r="EA40" s="244">
        <v>2</v>
      </c>
      <c r="EB40" s="244">
        <v>851</v>
      </c>
      <c r="EC40" s="244">
        <v>425</v>
      </c>
      <c r="ED40" s="244">
        <v>95</v>
      </c>
      <c r="EE40" s="244">
        <v>520</v>
      </c>
      <c r="EF40" s="10">
        <v>23523</v>
      </c>
      <c r="EG40" s="10">
        <v>1002</v>
      </c>
      <c r="EH40" s="10">
        <v>24525</v>
      </c>
      <c r="EI40" s="10">
        <v>615</v>
      </c>
      <c r="EJ40" s="10">
        <v>155</v>
      </c>
      <c r="EK40" s="10">
        <v>770</v>
      </c>
      <c r="EL40" s="10">
        <v>25815</v>
      </c>
      <c r="EM40" s="10" t="s">
        <v>5026</v>
      </c>
      <c r="EN40" s="10" t="s">
        <v>5026</v>
      </c>
      <c r="EO40" s="10" t="s">
        <v>5026</v>
      </c>
      <c r="EP40" s="10" t="s">
        <v>5026</v>
      </c>
      <c r="EQ40" s="258">
        <v>82</v>
      </c>
      <c r="ER40" s="258">
        <v>1331</v>
      </c>
      <c r="ES40" s="10" t="s">
        <v>3403</v>
      </c>
      <c r="ET40" s="10" t="s">
        <v>5026</v>
      </c>
      <c r="EU40" s="10" t="s">
        <v>5026</v>
      </c>
      <c r="EV40" s="244">
        <v>659</v>
      </c>
      <c r="EW40" s="244">
        <v>127</v>
      </c>
      <c r="EX40" s="203" t="s">
        <v>3608</v>
      </c>
      <c r="EY40" s="244">
        <v>42</v>
      </c>
      <c r="EZ40" s="244">
        <v>79</v>
      </c>
      <c r="FA40" s="258">
        <v>76143</v>
      </c>
      <c r="FB40" s="10" t="s">
        <v>3403</v>
      </c>
      <c r="FC40" s="10" t="s">
        <v>3403</v>
      </c>
      <c r="FD40" s="203" t="s">
        <v>1530</v>
      </c>
      <c r="FE40" s="203" t="s">
        <v>1530</v>
      </c>
      <c r="FF40" s="203" t="s">
        <v>1530</v>
      </c>
      <c r="FG40" s="203" t="s">
        <v>1530</v>
      </c>
      <c r="FH40" s="203" t="s">
        <v>1530</v>
      </c>
      <c r="FI40" s="203" t="s">
        <v>1530</v>
      </c>
      <c r="FJ40" s="203" t="s">
        <v>1530</v>
      </c>
      <c r="FK40" s="203" t="s">
        <v>1530</v>
      </c>
      <c r="FL40" s="203" t="s">
        <v>1530</v>
      </c>
      <c r="FM40" s="203" t="s">
        <v>1530</v>
      </c>
      <c r="FN40" s="203" t="s">
        <v>1530</v>
      </c>
      <c r="FO40" s="203" t="s">
        <v>1530</v>
      </c>
      <c r="FP40" s="203" t="s">
        <v>1530</v>
      </c>
      <c r="FQ40" s="203" t="s">
        <v>1530</v>
      </c>
      <c r="FR40" s="203" t="s">
        <v>1530</v>
      </c>
      <c r="FS40" s="203" t="s">
        <v>1530</v>
      </c>
      <c r="FT40" s="203" t="s">
        <v>1530</v>
      </c>
      <c r="FU40" s="203" t="s">
        <v>1530</v>
      </c>
      <c r="FV40" s="203" t="s">
        <v>1530</v>
      </c>
      <c r="FW40" s="203" t="s">
        <v>1530</v>
      </c>
      <c r="FX40" s="203" t="s">
        <v>1530</v>
      </c>
      <c r="FY40" s="203" t="s">
        <v>1530</v>
      </c>
      <c r="FZ40" s="203" t="s">
        <v>1530</v>
      </c>
      <c r="GA40" s="203" t="s">
        <v>1530</v>
      </c>
      <c r="GB40" s="203" t="s">
        <v>1530</v>
      </c>
      <c r="GC40" s="203" t="s">
        <v>2062</v>
      </c>
      <c r="GD40" s="203" t="s">
        <v>467</v>
      </c>
      <c r="GE40" s="203" t="s">
        <v>416</v>
      </c>
      <c r="GF40" s="203" t="s">
        <v>493</v>
      </c>
      <c r="GG40" s="203" t="s">
        <v>499</v>
      </c>
      <c r="GH40" s="203" t="s">
        <v>4527</v>
      </c>
      <c r="GI40" s="203" t="s">
        <v>505</v>
      </c>
      <c r="GJ40" s="203" t="s">
        <v>2303</v>
      </c>
      <c r="GK40" s="258">
        <v>190187</v>
      </c>
      <c r="GL40" s="203">
        <v>2</v>
      </c>
      <c r="GM40" s="203" t="s">
        <v>2135</v>
      </c>
      <c r="GN40" s="203" t="s">
        <v>512</v>
      </c>
      <c r="GO40" s="203">
        <v>1533</v>
      </c>
      <c r="GP40" s="203">
        <v>146</v>
      </c>
      <c r="GQ40" s="203">
        <v>6635</v>
      </c>
      <c r="GR40" s="203">
        <v>30009</v>
      </c>
      <c r="GS40" s="203">
        <v>269</v>
      </c>
      <c r="GT40" s="203">
        <v>33</v>
      </c>
      <c r="GU40" s="203">
        <v>584</v>
      </c>
      <c r="GV40" s="203">
        <v>4143</v>
      </c>
      <c r="GW40" s="283">
        <v>0.95003000000000004</v>
      </c>
      <c r="GX40" s="283">
        <v>2.0140000000000002E-2</v>
      </c>
      <c r="GY40" s="245">
        <v>30.334900000000001</v>
      </c>
      <c r="GZ40" s="245">
        <v>32.787430000000001</v>
      </c>
      <c r="HA40" s="245">
        <v>15.294119999999999</v>
      </c>
      <c r="HB40" s="284">
        <v>4.0488499999999998</v>
      </c>
      <c r="HC40" s="284">
        <v>3.0584799999999999</v>
      </c>
      <c r="HD40" s="284">
        <v>0.32971</v>
      </c>
      <c r="HE40" s="284">
        <v>40.071489999999997</v>
      </c>
      <c r="HF40" s="284">
        <v>30.26979</v>
      </c>
      <c r="HG40" s="284">
        <v>3.2631700000000001</v>
      </c>
      <c r="HH40" s="284">
        <v>5.6327699999999998</v>
      </c>
      <c r="HI40" s="284">
        <v>4.2549599999999996</v>
      </c>
      <c r="HJ40" s="284">
        <v>0.4587</v>
      </c>
      <c r="HK40" s="284">
        <v>0</v>
      </c>
      <c r="HL40" s="284">
        <v>0</v>
      </c>
      <c r="HM40" s="284">
        <v>0</v>
      </c>
      <c r="HN40" s="284">
        <v>75.492429999999999</v>
      </c>
      <c r="HO40" s="284">
        <v>57.02657</v>
      </c>
      <c r="HP40" s="284">
        <v>6.1476300000000004</v>
      </c>
      <c r="HQ40" s="284">
        <v>9.7175600000000006</v>
      </c>
      <c r="HR40" s="284">
        <v>7.3405899999999997</v>
      </c>
      <c r="HS40" s="284">
        <v>0.79134000000000004</v>
      </c>
      <c r="HT40" s="284">
        <v>2.5308299999999999</v>
      </c>
      <c r="HU40" s="284">
        <v>1.81917</v>
      </c>
      <c r="HV40" s="284">
        <v>13.550190000000001</v>
      </c>
      <c r="HW40" s="284">
        <v>2.6113400000000002</v>
      </c>
      <c r="HX40" s="284">
        <v>0</v>
      </c>
      <c r="HY40" s="284">
        <v>1.0544800000000001</v>
      </c>
      <c r="HZ40" s="284">
        <v>0.25572</v>
      </c>
      <c r="IA40" s="284">
        <v>0.13572999999999999</v>
      </c>
      <c r="IB40" s="284">
        <v>3.47E-3</v>
      </c>
      <c r="IC40" s="284">
        <v>6.7000000000000002E-4</v>
      </c>
      <c r="ID40" s="284">
        <v>0.40035999999999999</v>
      </c>
      <c r="IE40" s="284">
        <v>2.7299999999999998E-3</v>
      </c>
      <c r="IF40" s="284">
        <v>0.12895000000000001</v>
      </c>
      <c r="IG40" s="284">
        <v>0</v>
      </c>
      <c r="IH40" s="284">
        <v>0</v>
      </c>
      <c r="II40" s="284">
        <v>0</v>
      </c>
      <c r="IJ40" s="284">
        <v>9885</v>
      </c>
      <c r="IK40" s="284">
        <v>69196</v>
      </c>
      <c r="IL40" s="284">
        <v>69196</v>
      </c>
      <c r="IM40" s="284">
        <v>96266</v>
      </c>
      <c r="IN40" s="284">
        <v>96266</v>
      </c>
      <c r="IO40" s="284">
        <v>2.4991699999999999</v>
      </c>
      <c r="IP40" s="284">
        <v>13752</v>
      </c>
      <c r="IQ40" s="284">
        <v>6.6116900000000003</v>
      </c>
      <c r="IR40" s="284">
        <v>1.0886400000000001</v>
      </c>
      <c r="IS40" s="284">
        <v>8.1323600000000003</v>
      </c>
      <c r="IT40" s="284">
        <v>0.12313</v>
      </c>
      <c r="IU40" s="284">
        <v>0.90281</v>
      </c>
      <c r="IV40" s="284">
        <v>10.24695</v>
      </c>
      <c r="IW40" s="284">
        <v>7.7404900000000003</v>
      </c>
      <c r="IX40" s="284">
        <v>1.01267</v>
      </c>
      <c r="IY40" s="284">
        <v>0</v>
      </c>
      <c r="IZ40" s="284">
        <v>7.5000000000000002E-4</v>
      </c>
      <c r="JA40" s="284">
        <v>0.22509000000000001</v>
      </c>
      <c r="JB40" s="284">
        <v>3.8999999999999999E-4</v>
      </c>
      <c r="JC40" s="284">
        <v>0.10281</v>
      </c>
      <c r="JD40" s="284">
        <v>0.71965999999999997</v>
      </c>
      <c r="JE40" s="284">
        <v>2.9197700000000002</v>
      </c>
      <c r="JF40" s="284">
        <v>0.62658000000000003</v>
      </c>
      <c r="JG40" s="284">
        <v>0.15773999999999999</v>
      </c>
      <c r="JH40" s="284">
        <v>880</v>
      </c>
      <c r="JI40" s="284">
        <v>1.5215700000000001</v>
      </c>
      <c r="JJ40" s="284">
        <v>1.67201</v>
      </c>
      <c r="JK40" s="284">
        <v>406</v>
      </c>
      <c r="JL40" s="284">
        <v>183</v>
      </c>
      <c r="JM40" s="284">
        <v>10.24695</v>
      </c>
      <c r="JN40" s="284">
        <v>0.83445000000000003</v>
      </c>
      <c r="JO40" s="284">
        <v>0.52698</v>
      </c>
      <c r="JP40" s="284">
        <v>0.18403</v>
      </c>
      <c r="JQ40" s="284">
        <v>2.6290000000000001E-2</v>
      </c>
      <c r="JR40" s="284">
        <v>0.61685000000000001</v>
      </c>
      <c r="JS40" s="284">
        <v>12</v>
      </c>
      <c r="JT40" s="284">
        <v>2</v>
      </c>
      <c r="JU40" s="284">
        <v>1.3912</v>
      </c>
      <c r="JV40" s="284">
        <v>9256</v>
      </c>
      <c r="JW40" s="284">
        <v>31.881869999999999</v>
      </c>
      <c r="JX40" s="284">
        <v>6653</v>
      </c>
      <c r="JY40" s="284">
        <v>0</v>
      </c>
      <c r="JZ40" s="284">
        <v>44.354129999999998</v>
      </c>
      <c r="KA40" s="284">
        <v>0</v>
      </c>
      <c r="KB40" s="284" t="s">
        <v>3403</v>
      </c>
      <c r="KC40" s="284">
        <v>0.40012999999999999</v>
      </c>
      <c r="KD40" s="284">
        <v>0.4587</v>
      </c>
      <c r="KE40" s="284">
        <v>0.55666000000000004</v>
      </c>
      <c r="KF40" s="284">
        <v>5.7059600000000001</v>
      </c>
      <c r="KG40" s="284">
        <v>9.8970099999999999</v>
      </c>
      <c r="KH40" s="284">
        <v>5.6327699999999998</v>
      </c>
      <c r="KI40" s="284">
        <v>52.173079999999999</v>
      </c>
      <c r="KJ40" s="284">
        <v>42061</v>
      </c>
      <c r="KK40" s="284">
        <v>32229</v>
      </c>
      <c r="KL40" s="284">
        <v>7.2720000000000007E-2</v>
      </c>
      <c r="KM40" s="284">
        <v>0</v>
      </c>
      <c r="KN40" s="284">
        <v>0.10116</v>
      </c>
      <c r="KO40" s="284">
        <v>1.039E-2</v>
      </c>
      <c r="KP40" s="284">
        <v>0</v>
      </c>
      <c r="KQ40" s="284">
        <v>1.4449999999999999E-2</v>
      </c>
      <c r="KR40" s="284">
        <v>1</v>
      </c>
      <c r="KS40" s="284">
        <v>0.14285709999999999</v>
      </c>
      <c r="KT40" s="284">
        <v>0.85714290000000004</v>
      </c>
      <c r="KU40" s="284">
        <v>0.2337534</v>
      </c>
      <c r="KV40" s="284">
        <v>0.7662466</v>
      </c>
      <c r="KW40" s="284">
        <v>8.1433699999999998E-2</v>
      </c>
      <c r="KX40" s="284">
        <v>1.26768E-2</v>
      </c>
      <c r="KY40" s="284">
        <v>0.17657610000000001</v>
      </c>
      <c r="KZ40" s="284">
        <v>1.7329299999999999E-2</v>
      </c>
      <c r="LA40" s="284">
        <v>0.1631717</v>
      </c>
      <c r="LB40" s="284">
        <v>5.1427599999999997E-2</v>
      </c>
      <c r="LC40" s="284">
        <v>0.57881850000000001</v>
      </c>
      <c r="LD40" s="284">
        <v>0.75539460000000003</v>
      </c>
      <c r="LE40" s="284">
        <v>1.20164E-2</v>
      </c>
      <c r="LF40" s="284">
        <v>0.79363740000000005</v>
      </c>
      <c r="LG40" s="284">
        <v>8.81054E-2</v>
      </c>
      <c r="LH40" s="284">
        <v>0.1062408</v>
      </c>
      <c r="LI40" s="284">
        <v>9831</v>
      </c>
      <c r="LJ40" s="284">
        <v>7.1139900000000003</v>
      </c>
      <c r="LK40" s="284">
        <v>38037</v>
      </c>
      <c r="LL40" s="284">
        <v>38037</v>
      </c>
      <c r="LM40" s="284">
        <v>5433</v>
      </c>
      <c r="LN40" s="284">
        <v>0.63152719999999996</v>
      </c>
      <c r="LO40" s="284">
        <v>0.15567010000000001</v>
      </c>
      <c r="LP40" s="284">
        <v>0.21280270000000001</v>
      </c>
      <c r="LQ40" s="284">
        <v>0.42670000000000002</v>
      </c>
      <c r="LR40" s="284">
        <v>1.3987400000000001</v>
      </c>
      <c r="LS40" s="284">
        <v>0.32695999999999997</v>
      </c>
      <c r="LT40" s="284">
        <v>19</v>
      </c>
      <c r="LU40" s="284">
        <v>4.8025500000000001</v>
      </c>
      <c r="LV40" s="284">
        <v>14</v>
      </c>
      <c r="LW40" s="284">
        <v>3.03294</v>
      </c>
      <c r="LX40" s="284">
        <v>0.24698000000000001</v>
      </c>
      <c r="LY40" s="284">
        <v>0.24698000000000001</v>
      </c>
      <c r="LZ40" s="285">
        <v>4.6221100000000001E-2</v>
      </c>
      <c r="MA40" s="285">
        <v>7.3729999999999998E-4</v>
      </c>
      <c r="MB40" s="285">
        <v>0.28644419999999998</v>
      </c>
      <c r="MC40" s="285">
        <v>0</v>
      </c>
      <c r="MD40" s="285">
        <v>0.22227359999999999</v>
      </c>
      <c r="ME40" s="285">
        <v>3.8420000000000001E-4</v>
      </c>
      <c r="MF40" s="285">
        <v>0.61874600000000002</v>
      </c>
      <c r="MG40" s="285">
        <v>0.1026449</v>
      </c>
      <c r="MH40" s="285">
        <v>0.416653</v>
      </c>
      <c r="MI40" s="285"/>
    </row>
    <row r="41" spans="1:347" x14ac:dyDescent="0.2">
      <c r="A41" s="6" t="s">
        <v>3609</v>
      </c>
      <c r="B41" s="6" t="s">
        <v>3691</v>
      </c>
      <c r="C41" s="6"/>
      <c r="D41" s="6" t="s">
        <v>5003</v>
      </c>
      <c r="E41" s="203" t="s">
        <v>1724</v>
      </c>
      <c r="F41" s="203" t="s">
        <v>2149</v>
      </c>
      <c r="G41" s="203" t="s">
        <v>2324</v>
      </c>
      <c r="H41" s="203" t="s">
        <v>2287</v>
      </c>
      <c r="I41" s="203" t="s">
        <v>3611</v>
      </c>
      <c r="J41" s="203" t="s">
        <v>3403</v>
      </c>
      <c r="K41" s="203" t="s">
        <v>2324</v>
      </c>
      <c r="L41" s="203" t="s">
        <v>2287</v>
      </c>
      <c r="M41" s="203" t="s">
        <v>4858</v>
      </c>
      <c r="N41" s="203" t="s">
        <v>3403</v>
      </c>
      <c r="O41" s="203" t="s">
        <v>2417</v>
      </c>
      <c r="P41" s="203" t="s">
        <v>2492</v>
      </c>
      <c r="Q41" s="203" t="s">
        <v>2569</v>
      </c>
      <c r="R41" s="203" t="s">
        <v>2640</v>
      </c>
      <c r="S41" s="203" t="s">
        <v>2686</v>
      </c>
      <c r="T41" s="203" t="s">
        <v>4859</v>
      </c>
      <c r="U41" s="203" t="s">
        <v>2717</v>
      </c>
      <c r="V41" s="203" t="s">
        <v>2569</v>
      </c>
      <c r="W41" s="203" t="s">
        <v>2736</v>
      </c>
      <c r="X41" s="203">
        <v>1</v>
      </c>
      <c r="Y41" s="203">
        <v>2</v>
      </c>
      <c r="Z41" s="203">
        <v>0</v>
      </c>
      <c r="AA41" s="203">
        <v>0</v>
      </c>
      <c r="AB41" s="10">
        <v>6708</v>
      </c>
      <c r="AC41" s="203">
        <v>10.75</v>
      </c>
      <c r="AD41" s="203">
        <v>0</v>
      </c>
      <c r="AE41" s="203">
        <v>10.75</v>
      </c>
      <c r="AF41" s="203">
        <v>11.8</v>
      </c>
      <c r="AG41" s="203">
        <v>22.55</v>
      </c>
      <c r="AH41" s="286">
        <v>0.47671839999999999</v>
      </c>
      <c r="AI41" s="246">
        <v>90882</v>
      </c>
      <c r="AJ41" s="246" t="s">
        <v>3613</v>
      </c>
      <c r="AK41" s="274" t="s">
        <v>3444</v>
      </c>
      <c r="AL41" s="276">
        <v>39387</v>
      </c>
      <c r="AM41" s="276">
        <v>10.97</v>
      </c>
      <c r="AN41" s="276">
        <v>10.97</v>
      </c>
      <c r="AO41" s="276">
        <v>13.4</v>
      </c>
      <c r="AP41" s="246">
        <v>4000</v>
      </c>
      <c r="AQ41" s="246">
        <v>1500161</v>
      </c>
      <c r="AR41" s="246">
        <v>1504161</v>
      </c>
      <c r="AS41" s="246">
        <v>101072</v>
      </c>
      <c r="AT41" s="246">
        <v>0</v>
      </c>
      <c r="AU41" s="246">
        <v>101072</v>
      </c>
      <c r="AV41" s="246">
        <v>15010</v>
      </c>
      <c r="AW41" s="246">
        <v>0</v>
      </c>
      <c r="AX41" s="246">
        <v>15010</v>
      </c>
      <c r="AY41" s="246">
        <v>54641</v>
      </c>
      <c r="AZ41" s="246">
        <v>1674884</v>
      </c>
      <c r="BA41" s="246">
        <v>1005681</v>
      </c>
      <c r="BB41" s="246">
        <v>340863</v>
      </c>
      <c r="BC41" s="246">
        <v>1346544</v>
      </c>
      <c r="BD41" s="246">
        <v>129050</v>
      </c>
      <c r="BE41" s="246">
        <v>29441</v>
      </c>
      <c r="BF41" s="246">
        <v>30585</v>
      </c>
      <c r="BG41" s="246">
        <v>189076</v>
      </c>
      <c r="BH41" s="246">
        <v>118828</v>
      </c>
      <c r="BI41" s="246">
        <v>1654448</v>
      </c>
      <c r="BJ41" s="246">
        <v>86975</v>
      </c>
      <c r="BK41" s="283">
        <v>5.1929000000000003E-2</v>
      </c>
      <c r="BL41" s="246">
        <v>250000</v>
      </c>
      <c r="BM41" s="246">
        <v>0</v>
      </c>
      <c r="BN41" s="246">
        <v>0</v>
      </c>
      <c r="BO41" s="246">
        <v>0</v>
      </c>
      <c r="BP41" s="246">
        <v>250000</v>
      </c>
      <c r="BQ41" s="246">
        <v>250000</v>
      </c>
      <c r="BR41" s="10">
        <v>24774</v>
      </c>
      <c r="BS41" s="10">
        <v>28856</v>
      </c>
      <c r="BT41" s="10">
        <v>53630</v>
      </c>
      <c r="BU41" s="10">
        <v>30048</v>
      </c>
      <c r="BV41" s="10">
        <v>15914</v>
      </c>
      <c r="BW41" s="10">
        <v>45962</v>
      </c>
      <c r="BX41" s="10">
        <v>3174</v>
      </c>
      <c r="BY41" s="10">
        <v>1626</v>
      </c>
      <c r="BZ41" s="10">
        <v>4800</v>
      </c>
      <c r="CA41" s="10">
        <v>104392</v>
      </c>
      <c r="CB41" s="10" t="s">
        <v>3403</v>
      </c>
      <c r="CC41" s="10">
        <v>104392</v>
      </c>
      <c r="CD41" s="10">
        <v>257</v>
      </c>
      <c r="CE41" s="258">
        <v>28954</v>
      </c>
      <c r="CF41" s="244">
        <v>5</v>
      </c>
      <c r="CG41" s="244">
        <v>67</v>
      </c>
      <c r="CH41" s="244">
        <v>72</v>
      </c>
      <c r="CI41" s="258">
        <v>4083</v>
      </c>
      <c r="CJ41" s="258">
        <v>1920</v>
      </c>
      <c r="CK41" s="258">
        <v>4289</v>
      </c>
      <c r="CL41" s="258">
        <v>563</v>
      </c>
      <c r="CM41" s="203">
        <v>0</v>
      </c>
      <c r="CN41" s="203">
        <v>5</v>
      </c>
      <c r="CO41" s="244">
        <v>294</v>
      </c>
      <c r="CP41" s="10">
        <v>64204</v>
      </c>
      <c r="CQ41" s="10">
        <v>44541</v>
      </c>
      <c r="CR41" s="10">
        <v>108745</v>
      </c>
      <c r="CS41" s="10">
        <v>10691</v>
      </c>
      <c r="CT41" s="10">
        <v>4884</v>
      </c>
      <c r="CU41" s="10">
        <v>15575</v>
      </c>
      <c r="CV41" s="10">
        <v>148149</v>
      </c>
      <c r="CW41" s="10">
        <v>54704</v>
      </c>
      <c r="CX41" s="10">
        <v>202853</v>
      </c>
      <c r="CY41" s="10">
        <v>327173</v>
      </c>
      <c r="CZ41" s="10">
        <v>4842</v>
      </c>
      <c r="DA41" s="10" t="s">
        <v>3403</v>
      </c>
      <c r="DB41" s="10">
        <v>332015</v>
      </c>
      <c r="DC41" s="10">
        <v>28547</v>
      </c>
      <c r="DD41" s="10">
        <v>369</v>
      </c>
      <c r="DE41" s="10">
        <v>28916</v>
      </c>
      <c r="DF41" s="10">
        <v>80269</v>
      </c>
      <c r="DG41" s="10">
        <v>5121</v>
      </c>
      <c r="DH41" s="10" t="s">
        <v>3403</v>
      </c>
      <c r="DI41" s="10">
        <v>5490</v>
      </c>
      <c r="DJ41" s="258" t="s">
        <v>3403</v>
      </c>
      <c r="DK41" s="258">
        <v>108816</v>
      </c>
      <c r="DL41" s="10">
        <v>397379</v>
      </c>
      <c r="DM41" s="10">
        <v>46882</v>
      </c>
      <c r="DN41" s="10">
        <v>0</v>
      </c>
      <c r="DO41" s="10">
        <v>0</v>
      </c>
      <c r="DP41" s="10">
        <v>444261</v>
      </c>
      <c r="DQ41" s="10">
        <v>300</v>
      </c>
      <c r="DR41" s="10">
        <v>14412</v>
      </c>
      <c r="DS41" s="10">
        <v>4926</v>
      </c>
      <c r="DT41" s="10">
        <v>19338</v>
      </c>
      <c r="DU41" s="10">
        <v>198240</v>
      </c>
      <c r="DV41" s="244">
        <v>129</v>
      </c>
      <c r="DW41" s="244">
        <v>0</v>
      </c>
      <c r="DX41" s="244">
        <v>177</v>
      </c>
      <c r="DY41" s="244">
        <v>4</v>
      </c>
      <c r="DZ41" s="244">
        <v>39</v>
      </c>
      <c r="EA41" s="244">
        <v>0</v>
      </c>
      <c r="EB41" s="244">
        <v>349</v>
      </c>
      <c r="EC41" s="244">
        <v>1950</v>
      </c>
      <c r="ED41" s="244">
        <v>0</v>
      </c>
      <c r="EE41" s="244">
        <v>1950</v>
      </c>
      <c r="EF41" s="10">
        <v>6104</v>
      </c>
      <c r="EG41" s="10">
        <v>291</v>
      </c>
      <c r="EH41" s="10">
        <v>6395</v>
      </c>
      <c r="EI41" s="10">
        <v>692</v>
      </c>
      <c r="EJ41" s="10">
        <v>0</v>
      </c>
      <c r="EK41" s="10">
        <v>692</v>
      </c>
      <c r="EL41" s="10">
        <v>9037</v>
      </c>
      <c r="EM41" s="10" t="s">
        <v>5026</v>
      </c>
      <c r="EN41" s="10" t="s">
        <v>5026</v>
      </c>
      <c r="EO41" s="10" t="s">
        <v>5026</v>
      </c>
      <c r="EP41" s="10" t="s">
        <v>5026</v>
      </c>
      <c r="EQ41" s="258">
        <v>53</v>
      </c>
      <c r="ER41" s="258">
        <v>825</v>
      </c>
      <c r="ES41" s="10">
        <v>60256</v>
      </c>
      <c r="ET41" s="10" t="s">
        <v>5026</v>
      </c>
      <c r="EU41" s="10" t="s">
        <v>5026</v>
      </c>
      <c r="EV41" s="244">
        <v>28</v>
      </c>
      <c r="EW41" s="244">
        <v>810</v>
      </c>
      <c r="EX41" s="203" t="s">
        <v>3612</v>
      </c>
      <c r="EY41" s="244">
        <v>30</v>
      </c>
      <c r="EZ41" s="244">
        <v>49</v>
      </c>
      <c r="FA41" s="258">
        <v>38377</v>
      </c>
      <c r="FB41" s="10">
        <v>128529</v>
      </c>
      <c r="FC41" s="10" t="s">
        <v>3403</v>
      </c>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203" t="s">
        <v>3609</v>
      </c>
      <c r="GD41" s="203" t="s">
        <v>3610</v>
      </c>
      <c r="GE41" s="203" t="s">
        <v>416</v>
      </c>
      <c r="GF41" s="203" t="s">
        <v>493</v>
      </c>
      <c r="GG41" s="203" t="s">
        <v>500</v>
      </c>
      <c r="GH41" s="203" t="s">
        <v>4527</v>
      </c>
      <c r="GI41" s="203" t="s">
        <v>508</v>
      </c>
      <c r="GJ41" s="203" t="s">
        <v>2303</v>
      </c>
      <c r="GK41" s="258">
        <v>82248</v>
      </c>
      <c r="GL41" s="203">
        <v>3</v>
      </c>
      <c r="GM41" s="203" t="s">
        <v>2135</v>
      </c>
      <c r="GN41" s="203" t="s">
        <v>503</v>
      </c>
      <c r="GO41" s="203">
        <v>887</v>
      </c>
      <c r="GP41" s="203">
        <v>31</v>
      </c>
      <c r="GQ41" s="203">
        <v>1683</v>
      </c>
      <c r="GR41" s="203">
        <v>68612</v>
      </c>
      <c r="GS41" s="203">
        <v>4</v>
      </c>
      <c r="GT41" s="203">
        <v>12</v>
      </c>
      <c r="GU41" s="203">
        <v>89</v>
      </c>
      <c r="GV41" s="203">
        <v>5204</v>
      </c>
      <c r="GW41" s="283">
        <v>0.70765</v>
      </c>
      <c r="GX41" s="283">
        <v>0.21578</v>
      </c>
      <c r="GY41" s="245">
        <v>25.893979999999999</v>
      </c>
      <c r="GZ41" s="245">
        <v>35.331490000000002</v>
      </c>
      <c r="HA41" s="245">
        <v>15.11628</v>
      </c>
      <c r="HB41" s="284">
        <v>3.7240500000000001</v>
      </c>
      <c r="HC41" s="284">
        <v>3.03098</v>
      </c>
      <c r="HD41" s="284">
        <v>0.42559999999999998</v>
      </c>
      <c r="HE41" s="284">
        <v>85.554249999999996</v>
      </c>
      <c r="HF41" s="284">
        <v>69.632019999999997</v>
      </c>
      <c r="HG41" s="284">
        <v>9.7774300000000007</v>
      </c>
      <c r="HH41" s="284">
        <v>8.3456799999999998</v>
      </c>
      <c r="HI41" s="284">
        <v>6.7924899999999999</v>
      </c>
      <c r="HJ41" s="284">
        <v>0.95377000000000001</v>
      </c>
      <c r="HK41" s="284">
        <v>27.456980000000001</v>
      </c>
      <c r="HL41" s="284">
        <v>22.347049999999999</v>
      </c>
      <c r="HM41" s="284">
        <v>3.13788</v>
      </c>
      <c r="HN41" s="284">
        <v>183.07490999999999</v>
      </c>
      <c r="HO41" s="284">
        <v>149.00343000000001</v>
      </c>
      <c r="HP41" s="284">
        <v>20.922429999999999</v>
      </c>
      <c r="HQ41" s="284">
        <v>7.5743400000000003</v>
      </c>
      <c r="HR41" s="284">
        <v>6.1646999999999998</v>
      </c>
      <c r="HS41" s="284">
        <v>0.86561999999999995</v>
      </c>
      <c r="HT41" s="284">
        <v>5.4014800000000003</v>
      </c>
      <c r="HU41" s="284">
        <v>2.4102700000000001</v>
      </c>
      <c r="HV41" s="284">
        <v>1.4479299999999999</v>
      </c>
      <c r="HW41" s="284">
        <v>41.88644</v>
      </c>
      <c r="HX41" s="284">
        <v>0.73260999999999998</v>
      </c>
      <c r="HY41" s="284">
        <v>2.6557200000000001</v>
      </c>
      <c r="HZ41" s="284">
        <v>0.23512</v>
      </c>
      <c r="IA41" s="284">
        <v>0.10988000000000001</v>
      </c>
      <c r="IB41" s="284">
        <v>3.4000000000000002E-4</v>
      </c>
      <c r="IC41" s="284">
        <v>9.8499999999999994E-3</v>
      </c>
      <c r="ID41" s="284">
        <v>0.46660000000000001</v>
      </c>
      <c r="IE41" s="284">
        <v>2.3709999999999998E-2</v>
      </c>
      <c r="IF41" s="284">
        <v>7.775E-2</v>
      </c>
      <c r="IG41" s="284">
        <v>2672</v>
      </c>
      <c r="IH41" s="284">
        <v>5605</v>
      </c>
      <c r="II41" s="284">
        <v>5605</v>
      </c>
      <c r="IJ41" s="284">
        <v>8791</v>
      </c>
      <c r="IK41" s="284">
        <v>18440</v>
      </c>
      <c r="IL41" s="284">
        <v>18440</v>
      </c>
      <c r="IM41" s="284">
        <v>41326</v>
      </c>
      <c r="IN41" s="284">
        <v>41326</v>
      </c>
      <c r="IO41" s="284">
        <v>3.06216</v>
      </c>
      <c r="IP41" s="284">
        <v>19701</v>
      </c>
      <c r="IQ41" s="284">
        <v>9.4717099999999999</v>
      </c>
      <c r="IR41" s="284">
        <v>1.2288699999999999</v>
      </c>
      <c r="IS41" s="284">
        <v>18.288119999999999</v>
      </c>
      <c r="IT41" s="284">
        <v>0.1825</v>
      </c>
      <c r="IU41" s="284">
        <v>0.66434000000000004</v>
      </c>
      <c r="IV41" s="284">
        <v>20.36383</v>
      </c>
      <c r="IW41" s="284">
        <v>16.371749999999999</v>
      </c>
      <c r="IX41" s="284">
        <v>1.7639499999999999</v>
      </c>
      <c r="IY41" s="284">
        <v>0</v>
      </c>
      <c r="IZ41" s="284">
        <v>3.5699999999999998E-3</v>
      </c>
      <c r="JA41" s="284">
        <v>0.35203000000000001</v>
      </c>
      <c r="JB41" s="284">
        <v>8.8000000000000003E-4</v>
      </c>
      <c r="JC41" s="284">
        <v>0.55589999999999995</v>
      </c>
      <c r="JD41" s="284">
        <v>1.1660999999999999</v>
      </c>
      <c r="JE41" s="284">
        <v>15.20323</v>
      </c>
      <c r="JF41" s="284">
        <v>1.2692300000000001</v>
      </c>
      <c r="JG41" s="284">
        <v>0.14346999999999999</v>
      </c>
      <c r="JH41" s="284">
        <v>1497</v>
      </c>
      <c r="JI41" s="284">
        <v>3.7232400000000001</v>
      </c>
      <c r="JJ41" s="284">
        <v>1.44475</v>
      </c>
      <c r="JK41" s="284">
        <v>310</v>
      </c>
      <c r="JL41" s="284">
        <v>250</v>
      </c>
      <c r="JM41" s="284">
        <v>20.115359999999999</v>
      </c>
      <c r="JN41" s="284">
        <v>2.2988499999999998</v>
      </c>
      <c r="JO41" s="284">
        <v>1.56904</v>
      </c>
      <c r="JP41" s="284">
        <v>0.27417000000000002</v>
      </c>
      <c r="JQ41" s="284">
        <v>0.13070000000000001</v>
      </c>
      <c r="JR41" s="284">
        <v>0.61019999999999996</v>
      </c>
      <c r="JS41" s="284">
        <v>0</v>
      </c>
      <c r="JT41" s="284">
        <v>15</v>
      </c>
      <c r="JU41" s="284">
        <v>2.2410299999999999</v>
      </c>
      <c r="JV41" s="284">
        <v>8543</v>
      </c>
      <c r="JW41" s="284">
        <v>29.552769999999999</v>
      </c>
      <c r="JX41" s="284">
        <v>3812</v>
      </c>
      <c r="JY41" s="284">
        <v>8.9827100000000009</v>
      </c>
      <c r="JZ41" s="284">
        <v>66.228530000000006</v>
      </c>
      <c r="KA41" s="284">
        <v>0.30395</v>
      </c>
      <c r="KB41" s="284">
        <v>1158</v>
      </c>
      <c r="KC41" s="284">
        <v>0.32657000000000003</v>
      </c>
      <c r="KD41" s="284">
        <v>0.95377000000000001</v>
      </c>
      <c r="KE41" s="284">
        <v>0.73185</v>
      </c>
      <c r="KF41" s="284">
        <v>8.1558200000000003</v>
      </c>
      <c r="KG41" s="284">
        <v>22.973469999999999</v>
      </c>
      <c r="KH41" s="284">
        <v>8.3456799999999998</v>
      </c>
      <c r="KI41" s="284">
        <v>43</v>
      </c>
      <c r="KJ41" s="284">
        <v>59713</v>
      </c>
      <c r="KK41" s="284">
        <v>44597</v>
      </c>
      <c r="KL41" s="284">
        <v>5.076E-2</v>
      </c>
      <c r="KM41" s="284">
        <v>0.37424000000000002</v>
      </c>
      <c r="KN41" s="284">
        <v>0.11375</v>
      </c>
      <c r="KO41" s="284">
        <v>2.4199999999999999E-2</v>
      </c>
      <c r="KP41" s="284">
        <v>0.17841000000000001</v>
      </c>
      <c r="KQ41" s="284">
        <v>5.423E-2</v>
      </c>
      <c r="KR41" s="284">
        <v>1</v>
      </c>
      <c r="KS41" s="284">
        <v>0.47671839999999999</v>
      </c>
      <c r="KT41" s="284">
        <v>0.52328160000000001</v>
      </c>
      <c r="KU41" s="284">
        <v>0.25313910000000001</v>
      </c>
      <c r="KV41" s="284">
        <v>0.74686090000000005</v>
      </c>
      <c r="KW41" s="284">
        <v>0.11428339999999999</v>
      </c>
      <c r="KX41" s="284">
        <v>1.7795100000000001E-2</v>
      </c>
      <c r="KY41" s="284">
        <v>0.20602819999999999</v>
      </c>
      <c r="KZ41" s="284">
        <v>1.8486499999999999E-2</v>
      </c>
      <c r="LA41" s="284">
        <v>7.1823399999999996E-2</v>
      </c>
      <c r="LB41" s="284">
        <v>7.8001799999999996E-2</v>
      </c>
      <c r="LC41" s="284">
        <v>0.60786499999999999</v>
      </c>
      <c r="LD41" s="284">
        <v>0.81389319999999998</v>
      </c>
      <c r="LE41" s="284">
        <v>8.9618000000000007E-3</v>
      </c>
      <c r="LF41" s="284">
        <v>0.8980688</v>
      </c>
      <c r="LG41" s="284">
        <v>3.2623800000000001E-2</v>
      </c>
      <c r="LH41" s="284">
        <v>6.0345700000000002E-2</v>
      </c>
      <c r="LI41" s="284">
        <v>15115</v>
      </c>
      <c r="LJ41" s="284">
        <v>10.25132</v>
      </c>
      <c r="LK41" s="284">
        <v>7650</v>
      </c>
      <c r="LL41" s="284">
        <v>7650</v>
      </c>
      <c r="LM41" s="284">
        <v>3647</v>
      </c>
      <c r="LN41" s="284">
        <v>0.68252979999999996</v>
      </c>
      <c r="LO41" s="284">
        <v>0.15570990000000001</v>
      </c>
      <c r="LP41" s="284">
        <v>0.1617604</v>
      </c>
      <c r="LQ41" s="284">
        <v>0.44174999999999998</v>
      </c>
      <c r="LR41" s="284">
        <v>1.3033399999999999</v>
      </c>
      <c r="LS41" s="284">
        <v>0.32993</v>
      </c>
      <c r="LT41" s="284">
        <v>15</v>
      </c>
      <c r="LU41" s="284">
        <v>3.4425500000000002</v>
      </c>
      <c r="LV41" s="284">
        <v>14</v>
      </c>
      <c r="LW41" s="284">
        <v>2.34964</v>
      </c>
      <c r="LX41" s="284">
        <v>0.26852999999999999</v>
      </c>
      <c r="LY41" s="284">
        <v>0.26524999999999999</v>
      </c>
      <c r="LZ41" s="285">
        <v>3.3443399999999998E-2</v>
      </c>
      <c r="MA41" s="285">
        <v>2.0265000000000001E-3</v>
      </c>
      <c r="MB41" s="285">
        <v>0.21668589999999999</v>
      </c>
      <c r="MC41" s="285">
        <v>0</v>
      </c>
      <c r="MD41" s="285">
        <v>0.19957130000000001</v>
      </c>
      <c r="ME41" s="285">
        <v>4.9629999999999997E-4</v>
      </c>
      <c r="MF41" s="285">
        <v>0.71954289999999999</v>
      </c>
      <c r="MG41" s="285">
        <v>4.1376900000000001E-2</v>
      </c>
      <c r="MH41" s="285">
        <v>0.49166589999999999</v>
      </c>
      <c r="MI41" s="285"/>
    </row>
    <row r="42" spans="1:347" x14ac:dyDescent="0.2">
      <c r="A42" s="6" t="s">
        <v>2065</v>
      </c>
      <c r="B42" s="6" t="s">
        <v>2851</v>
      </c>
      <c r="C42" s="203" t="s">
        <v>2065</v>
      </c>
      <c r="D42" s="203" t="s">
        <v>2066</v>
      </c>
      <c r="E42" s="203" t="s">
        <v>2067</v>
      </c>
      <c r="F42" s="203" t="s">
        <v>2180</v>
      </c>
      <c r="G42" s="203" t="s">
        <v>2254</v>
      </c>
      <c r="H42" s="203" t="s">
        <v>2364</v>
      </c>
      <c r="I42" s="203" t="s">
        <v>3614</v>
      </c>
      <c r="J42" s="203" t="s">
        <v>2309</v>
      </c>
      <c r="K42" s="203" t="s">
        <v>2326</v>
      </c>
      <c r="L42" s="203" t="s">
        <v>2364</v>
      </c>
      <c r="M42" s="203" t="s">
        <v>3614</v>
      </c>
      <c r="N42" s="203" t="s">
        <v>2309</v>
      </c>
      <c r="O42" s="203" t="s">
        <v>2428</v>
      </c>
      <c r="P42" s="203" t="s">
        <v>4866</v>
      </c>
      <c r="Q42" s="203" t="s">
        <v>4867</v>
      </c>
      <c r="R42" s="203" t="s">
        <v>2651</v>
      </c>
      <c r="S42" s="203" t="s">
        <v>4868</v>
      </c>
      <c r="T42" s="203" t="s">
        <v>2694</v>
      </c>
      <c r="U42" s="203" t="s">
        <v>4869</v>
      </c>
      <c r="V42" s="203" t="s">
        <v>3403</v>
      </c>
      <c r="W42" s="203" t="s">
        <v>2651</v>
      </c>
      <c r="X42" s="203">
        <v>1</v>
      </c>
      <c r="Y42" s="203">
        <v>1</v>
      </c>
      <c r="Z42" s="203">
        <v>0</v>
      </c>
      <c r="AA42" s="203">
        <v>0</v>
      </c>
      <c r="AB42" s="10">
        <v>4556</v>
      </c>
      <c r="AC42" s="203">
        <v>1</v>
      </c>
      <c r="AD42" s="203">
        <v>0</v>
      </c>
      <c r="AE42" s="203">
        <v>1</v>
      </c>
      <c r="AF42" s="203">
        <v>11.73</v>
      </c>
      <c r="AG42" s="203">
        <v>12.73</v>
      </c>
      <c r="AH42" s="286">
        <v>7.8554600000000002E-2</v>
      </c>
      <c r="AI42" s="246">
        <v>63784</v>
      </c>
      <c r="AJ42" s="246" t="s">
        <v>2781</v>
      </c>
      <c r="AK42" s="274" t="s">
        <v>3615</v>
      </c>
      <c r="AL42" s="276">
        <v>36629</v>
      </c>
      <c r="AM42" s="276">
        <v>11.36</v>
      </c>
      <c r="AN42" s="276">
        <v>11.35</v>
      </c>
      <c r="AO42" s="276">
        <v>11.91</v>
      </c>
      <c r="AP42" s="246">
        <v>0</v>
      </c>
      <c r="AQ42" s="246">
        <v>663350</v>
      </c>
      <c r="AR42" s="246">
        <v>663350</v>
      </c>
      <c r="AS42" s="246">
        <v>99101</v>
      </c>
      <c r="AT42" s="246">
        <v>0</v>
      </c>
      <c r="AU42" s="246">
        <v>99101</v>
      </c>
      <c r="AV42" s="246">
        <v>0</v>
      </c>
      <c r="AW42" s="246">
        <v>0</v>
      </c>
      <c r="AX42" s="246">
        <v>0</v>
      </c>
      <c r="AY42" s="246">
        <v>4000</v>
      </c>
      <c r="AZ42" s="246">
        <v>766451</v>
      </c>
      <c r="BA42" s="246">
        <v>436883</v>
      </c>
      <c r="BB42" s="246">
        <v>140466</v>
      </c>
      <c r="BC42" s="246">
        <v>577349</v>
      </c>
      <c r="BD42" s="246">
        <v>69560</v>
      </c>
      <c r="BE42" s="246">
        <v>7794</v>
      </c>
      <c r="BF42" s="246">
        <v>6158</v>
      </c>
      <c r="BG42" s="246">
        <v>83512</v>
      </c>
      <c r="BH42" s="246">
        <v>92291</v>
      </c>
      <c r="BI42" s="246">
        <v>753152</v>
      </c>
      <c r="BJ42" s="246">
        <v>13299</v>
      </c>
      <c r="BK42" s="283">
        <v>1.7351399999999999E-2</v>
      </c>
      <c r="BL42" s="246">
        <v>0</v>
      </c>
      <c r="BM42" s="246">
        <v>0</v>
      </c>
      <c r="BN42" s="246">
        <v>0</v>
      </c>
      <c r="BO42" s="246">
        <v>0</v>
      </c>
      <c r="BP42" s="246">
        <v>0</v>
      </c>
      <c r="BQ42" s="246">
        <v>0</v>
      </c>
      <c r="BR42" s="10">
        <v>33811</v>
      </c>
      <c r="BS42" s="10">
        <v>39374</v>
      </c>
      <c r="BT42" s="10">
        <v>73185</v>
      </c>
      <c r="BU42" s="10">
        <v>24376</v>
      </c>
      <c r="BV42" s="10">
        <v>13720</v>
      </c>
      <c r="BW42" s="10">
        <v>38096</v>
      </c>
      <c r="BX42" s="10">
        <v>2681</v>
      </c>
      <c r="BY42" s="10" t="s">
        <v>3403</v>
      </c>
      <c r="BZ42" s="10">
        <v>2681</v>
      </c>
      <c r="CA42" s="10">
        <v>113962</v>
      </c>
      <c r="CB42" s="10" t="s">
        <v>3403</v>
      </c>
      <c r="CC42" s="10">
        <v>113962</v>
      </c>
      <c r="CD42" s="10">
        <v>1197</v>
      </c>
      <c r="CE42" s="258">
        <v>36946</v>
      </c>
      <c r="CF42" s="244">
        <v>3</v>
      </c>
      <c r="CG42" s="244">
        <v>67</v>
      </c>
      <c r="CH42" s="244">
        <v>70</v>
      </c>
      <c r="CI42" s="258">
        <v>2737</v>
      </c>
      <c r="CJ42" s="258">
        <v>2155</v>
      </c>
      <c r="CK42" s="258">
        <v>2469</v>
      </c>
      <c r="CL42" s="258">
        <v>563</v>
      </c>
      <c r="CM42" s="203">
        <v>0</v>
      </c>
      <c r="CN42" s="203">
        <v>27</v>
      </c>
      <c r="CO42" s="244">
        <v>97</v>
      </c>
      <c r="CP42" s="10">
        <v>78211</v>
      </c>
      <c r="CQ42" s="10">
        <v>18933</v>
      </c>
      <c r="CR42" s="10">
        <v>97144</v>
      </c>
      <c r="CS42" s="10">
        <v>9669</v>
      </c>
      <c r="CT42" s="10" t="s">
        <v>3403</v>
      </c>
      <c r="CU42" s="10" t="s">
        <v>3403</v>
      </c>
      <c r="CV42" s="10">
        <v>56166</v>
      </c>
      <c r="CW42" s="10">
        <v>21053</v>
      </c>
      <c r="CX42" s="10">
        <v>77219</v>
      </c>
      <c r="CY42" s="10">
        <v>184032</v>
      </c>
      <c r="CZ42" s="10">
        <v>390</v>
      </c>
      <c r="DA42" s="10" t="s">
        <v>3403</v>
      </c>
      <c r="DB42" s="10">
        <v>184422</v>
      </c>
      <c r="DC42" s="10">
        <v>13933</v>
      </c>
      <c r="DD42" s="10">
        <v>151</v>
      </c>
      <c r="DE42" s="10">
        <v>14084</v>
      </c>
      <c r="DF42" s="10">
        <v>33648</v>
      </c>
      <c r="DG42" s="10">
        <v>5336</v>
      </c>
      <c r="DH42" s="10" t="s">
        <v>3403</v>
      </c>
      <c r="DI42" s="10">
        <v>5487</v>
      </c>
      <c r="DJ42" s="258" t="s">
        <v>3403</v>
      </c>
      <c r="DK42" s="258">
        <v>47581</v>
      </c>
      <c r="DL42" s="10">
        <v>134612</v>
      </c>
      <c r="DM42" s="10">
        <v>116064</v>
      </c>
      <c r="DN42" s="10" t="s">
        <v>3403</v>
      </c>
      <c r="DO42" s="10" t="s">
        <v>3403</v>
      </c>
      <c r="DP42" s="10">
        <v>250676</v>
      </c>
      <c r="DQ42" s="10" t="s">
        <v>3403</v>
      </c>
      <c r="DR42" s="10">
        <v>17731</v>
      </c>
      <c r="DS42" s="10">
        <v>6515</v>
      </c>
      <c r="DT42" s="10">
        <v>24246</v>
      </c>
      <c r="DU42" s="10">
        <v>166703</v>
      </c>
      <c r="DV42" s="244">
        <v>37</v>
      </c>
      <c r="DW42" s="244">
        <v>4</v>
      </c>
      <c r="DX42" s="244">
        <v>315</v>
      </c>
      <c r="DY42" s="244">
        <v>5</v>
      </c>
      <c r="DZ42" s="244">
        <v>30</v>
      </c>
      <c r="EA42" s="244">
        <v>0</v>
      </c>
      <c r="EB42" s="244">
        <v>391</v>
      </c>
      <c r="EC42" s="244">
        <v>1148</v>
      </c>
      <c r="ED42" s="244">
        <v>186</v>
      </c>
      <c r="EE42" s="244">
        <v>1334</v>
      </c>
      <c r="EF42" s="10">
        <v>5845</v>
      </c>
      <c r="EG42" s="10">
        <v>275</v>
      </c>
      <c r="EH42" s="10">
        <v>6120</v>
      </c>
      <c r="EI42" s="10">
        <v>254</v>
      </c>
      <c r="EJ42" s="10">
        <v>0</v>
      </c>
      <c r="EK42" s="10">
        <v>254</v>
      </c>
      <c r="EL42" s="10">
        <v>7708</v>
      </c>
      <c r="EM42" s="10" t="s">
        <v>5026</v>
      </c>
      <c r="EN42" s="10" t="s">
        <v>5026</v>
      </c>
      <c r="EO42" s="10" t="s">
        <v>5026</v>
      </c>
      <c r="EP42" s="10" t="s">
        <v>5026</v>
      </c>
      <c r="EQ42" s="258">
        <v>677</v>
      </c>
      <c r="ER42" s="258" t="s">
        <v>3403</v>
      </c>
      <c r="ES42" s="10">
        <v>63666</v>
      </c>
      <c r="ET42" s="10" t="s">
        <v>5026</v>
      </c>
      <c r="EU42" s="10" t="s">
        <v>5026</v>
      </c>
      <c r="EV42" s="244">
        <v>102</v>
      </c>
      <c r="EW42" s="244">
        <v>399</v>
      </c>
      <c r="EX42" s="203" t="s">
        <v>1503</v>
      </c>
      <c r="EY42" s="244">
        <v>19</v>
      </c>
      <c r="EZ42" s="244">
        <v>18</v>
      </c>
      <c r="FA42" s="258">
        <v>16651</v>
      </c>
      <c r="FB42" s="10">
        <v>120360</v>
      </c>
      <c r="FC42" s="10" t="s">
        <v>3403</v>
      </c>
      <c r="FD42" s="203" t="s">
        <v>1530</v>
      </c>
      <c r="FE42" s="203" t="s">
        <v>1530</v>
      </c>
      <c r="FF42" s="203" t="s">
        <v>1530</v>
      </c>
      <c r="FG42" s="203" t="s">
        <v>1530</v>
      </c>
      <c r="FH42" s="203" t="s">
        <v>1530</v>
      </c>
      <c r="FI42" s="203" t="s">
        <v>1530</v>
      </c>
      <c r="FJ42" s="203" t="s">
        <v>1530</v>
      </c>
      <c r="FK42" s="203" t="s">
        <v>1530</v>
      </c>
      <c r="FL42" s="203" t="s">
        <v>1530</v>
      </c>
      <c r="FM42" s="203" t="s">
        <v>1530</v>
      </c>
      <c r="FN42" s="203" t="s">
        <v>1530</v>
      </c>
      <c r="FO42" s="203" t="s">
        <v>1530</v>
      </c>
      <c r="FP42" s="203" t="s">
        <v>1530</v>
      </c>
      <c r="FQ42" s="203" t="s">
        <v>1530</v>
      </c>
      <c r="FR42" s="203" t="s">
        <v>1530</v>
      </c>
      <c r="FS42" s="203" t="s">
        <v>1530</v>
      </c>
      <c r="FT42" s="203" t="s">
        <v>1530</v>
      </c>
      <c r="FU42" s="203" t="s">
        <v>1530</v>
      </c>
      <c r="FV42" s="203" t="s">
        <v>1530</v>
      </c>
      <c r="FW42" s="203" t="s">
        <v>1530</v>
      </c>
      <c r="FX42" s="203" t="s">
        <v>1530</v>
      </c>
      <c r="FY42" s="203" t="s">
        <v>1530</v>
      </c>
      <c r="FZ42" s="203" t="s">
        <v>1530</v>
      </c>
      <c r="GA42" s="203" t="s">
        <v>1530</v>
      </c>
      <c r="GB42" s="203" t="s">
        <v>1530</v>
      </c>
      <c r="GC42" s="203" t="s">
        <v>2065</v>
      </c>
      <c r="GD42" s="203" t="s">
        <v>468</v>
      </c>
      <c r="GE42" s="203" t="s">
        <v>416</v>
      </c>
      <c r="GF42" s="203" t="s">
        <v>493</v>
      </c>
      <c r="GG42" s="203" t="s">
        <v>499</v>
      </c>
      <c r="GH42" s="203" t="s">
        <v>4527</v>
      </c>
      <c r="GI42" s="203" t="s">
        <v>505</v>
      </c>
      <c r="GJ42" s="203" t="s">
        <v>2303</v>
      </c>
      <c r="GK42" s="258">
        <v>54259</v>
      </c>
      <c r="GL42" s="203">
        <v>3</v>
      </c>
      <c r="GM42" s="203" t="s">
        <v>2135</v>
      </c>
      <c r="GN42" s="203" t="s">
        <v>503</v>
      </c>
      <c r="GO42" s="203">
        <v>390</v>
      </c>
      <c r="GP42" s="203">
        <v>106</v>
      </c>
      <c r="GQ42" s="203">
        <v>2550</v>
      </c>
      <c r="GR42" s="203">
        <v>20158</v>
      </c>
      <c r="GS42" s="203" t="s">
        <v>3403</v>
      </c>
      <c r="GT42" s="203" t="s">
        <v>3403</v>
      </c>
      <c r="GU42" s="203" t="s">
        <v>3403</v>
      </c>
      <c r="GV42" s="203" t="s">
        <v>3403</v>
      </c>
      <c r="GW42" s="283">
        <v>0.79398000000000002</v>
      </c>
      <c r="GX42" s="283">
        <v>0.17307</v>
      </c>
      <c r="GY42" s="245">
        <v>19.713550000000001</v>
      </c>
      <c r="GZ42" s="245">
        <v>19.125</v>
      </c>
      <c r="HA42" s="245">
        <v>32.536589999999997</v>
      </c>
      <c r="HB42" s="284">
        <v>3.00448</v>
      </c>
      <c r="HC42" s="284">
        <v>2.3031700000000002</v>
      </c>
      <c r="HD42" s="284">
        <v>0.33315</v>
      </c>
      <c r="HE42" s="284">
        <v>31.062940000000001</v>
      </c>
      <c r="HF42" s="284">
        <v>23.81213</v>
      </c>
      <c r="HG42" s="284">
        <v>3.4443600000000001</v>
      </c>
      <c r="HH42" s="284">
        <v>4.5179299999999998</v>
      </c>
      <c r="HI42" s="284">
        <v>3.4633400000000001</v>
      </c>
      <c r="HJ42" s="284">
        <v>0.50095999999999996</v>
      </c>
      <c r="HK42" s="284">
        <v>11.829739999999999</v>
      </c>
      <c r="HL42" s="284">
        <v>9.0684000000000005</v>
      </c>
      <c r="HM42" s="284">
        <v>1.31172</v>
      </c>
      <c r="HN42" s="284">
        <v>97.710430000000002</v>
      </c>
      <c r="HO42" s="284">
        <v>74.902569999999997</v>
      </c>
      <c r="HP42" s="284">
        <v>10.83446</v>
      </c>
      <c r="HQ42" s="284">
        <v>8.6680799999999998</v>
      </c>
      <c r="HR42" s="284">
        <v>6.6447500000000002</v>
      </c>
      <c r="HS42" s="284">
        <v>0.96114999999999995</v>
      </c>
      <c r="HT42" s="284">
        <v>4.6199899999999996</v>
      </c>
      <c r="HU42" s="284">
        <v>3.0723600000000002</v>
      </c>
      <c r="HV42" s="284">
        <v>4.20688</v>
      </c>
      <c r="HW42" s="284">
        <v>16.456320000000002</v>
      </c>
      <c r="HX42" s="284">
        <v>1.17337</v>
      </c>
      <c r="HY42" s="284">
        <v>1.6013599999999999</v>
      </c>
      <c r="HZ42" s="284">
        <v>0.44685999999999998</v>
      </c>
      <c r="IA42" s="284">
        <v>0.14205999999999999</v>
      </c>
      <c r="IB42" s="284">
        <v>1.8799999999999999E-3</v>
      </c>
      <c r="IC42" s="284">
        <v>7.3499999999999998E-3</v>
      </c>
      <c r="ID42" s="284">
        <v>0.30687999999999999</v>
      </c>
      <c r="IE42" s="284">
        <v>2.4590000000000001E-2</v>
      </c>
      <c r="IF42" s="284">
        <v>0.11279</v>
      </c>
      <c r="IG42" s="284">
        <v>5001</v>
      </c>
      <c r="IH42" s="284">
        <v>63666</v>
      </c>
      <c r="II42" s="284">
        <v>63666</v>
      </c>
      <c r="IJ42" s="284">
        <v>13095</v>
      </c>
      <c r="IK42" s="284">
        <v>166703</v>
      </c>
      <c r="IL42" s="284">
        <v>166703</v>
      </c>
      <c r="IM42" s="284">
        <v>250676</v>
      </c>
      <c r="IN42" s="284">
        <v>250676</v>
      </c>
      <c r="IO42" s="284">
        <v>1.56314</v>
      </c>
      <c r="IP42" s="284">
        <v>19691</v>
      </c>
      <c r="IQ42" s="284">
        <v>9.4671900000000004</v>
      </c>
      <c r="IR42" s="284">
        <v>1.8264400000000001</v>
      </c>
      <c r="IS42" s="284">
        <v>12.225619999999999</v>
      </c>
      <c r="IT42" s="284">
        <v>0</v>
      </c>
      <c r="IU42" s="284">
        <v>7.3719999999999994E-2</v>
      </c>
      <c r="IV42" s="284">
        <v>14.12579</v>
      </c>
      <c r="IW42" s="284">
        <v>10.640610000000001</v>
      </c>
      <c r="IX42" s="284">
        <v>2.9555799999999999</v>
      </c>
      <c r="IY42" s="284">
        <v>0</v>
      </c>
      <c r="IZ42" s="284">
        <v>1.7899999999999999E-3</v>
      </c>
      <c r="JA42" s="284">
        <v>0.68091999999999997</v>
      </c>
      <c r="JB42" s="284">
        <v>1.2899999999999999E-3</v>
      </c>
      <c r="JC42" s="284">
        <v>4.1239999999999999E-2</v>
      </c>
      <c r="JD42" s="284">
        <v>0.52503999999999995</v>
      </c>
      <c r="JE42" s="284">
        <v>4.0006599999999999</v>
      </c>
      <c r="JF42" s="284">
        <v>2.10033</v>
      </c>
      <c r="JG42" s="284">
        <v>0.21618999999999999</v>
      </c>
      <c r="JH42" s="284">
        <v>1523</v>
      </c>
      <c r="JI42" s="284">
        <v>2.88707</v>
      </c>
      <c r="JJ42" s="284">
        <v>1.7009300000000001</v>
      </c>
      <c r="JK42" s="284">
        <v>201</v>
      </c>
      <c r="JL42" s="284">
        <v>125</v>
      </c>
      <c r="JM42" s="284">
        <v>13.88068</v>
      </c>
      <c r="JN42" s="284">
        <v>1.53914</v>
      </c>
      <c r="JO42" s="284">
        <v>1.282</v>
      </c>
      <c r="JP42" s="284">
        <v>0.23462</v>
      </c>
      <c r="JQ42" s="284">
        <v>1.8429999999999998E-2</v>
      </c>
      <c r="JR42" s="284">
        <v>0.48379</v>
      </c>
      <c r="JS42" s="284">
        <v>1</v>
      </c>
      <c r="JT42" s="284">
        <v>7</v>
      </c>
      <c r="JU42" s="284">
        <v>1.50373</v>
      </c>
      <c r="JV42" s="284">
        <v>4820</v>
      </c>
      <c r="JW42" s="284">
        <v>36.589770000000001</v>
      </c>
      <c r="JX42" s="284">
        <v>3205</v>
      </c>
      <c r="JY42" s="284">
        <v>13.9741</v>
      </c>
      <c r="JZ42" s="284">
        <v>55.021070000000002</v>
      </c>
      <c r="KA42" s="284">
        <v>0.38191000000000003</v>
      </c>
      <c r="KB42" s="284">
        <v>1224</v>
      </c>
      <c r="KC42" s="284">
        <v>0.63973999999999998</v>
      </c>
      <c r="KD42" s="284">
        <v>0.50095999999999996</v>
      </c>
      <c r="KE42" s="284">
        <v>0.96199000000000001</v>
      </c>
      <c r="KF42" s="284">
        <v>8.3967600000000004</v>
      </c>
      <c r="KG42" s="284">
        <v>10.33886</v>
      </c>
      <c r="KH42" s="284">
        <v>4.5179299999999998</v>
      </c>
      <c r="KI42" s="284">
        <v>43.807690000000001</v>
      </c>
      <c r="KJ42" s="284">
        <v>45353</v>
      </c>
      <c r="KK42" s="284">
        <v>34319</v>
      </c>
      <c r="KL42" s="284">
        <v>5.0779999999999999E-2</v>
      </c>
      <c r="KM42" s="284">
        <v>0.19994999999999999</v>
      </c>
      <c r="KN42" s="284">
        <v>7.6359999999999997E-2</v>
      </c>
      <c r="KO42" s="284">
        <v>3.9899999999999996E-3</v>
      </c>
      <c r="KP42" s="284">
        <v>1.5709999999999998E-2</v>
      </c>
      <c r="KQ42" s="284">
        <v>6.0000000000000001E-3</v>
      </c>
      <c r="KR42" s="284">
        <v>1</v>
      </c>
      <c r="KS42" s="284">
        <v>7.8554600000000002E-2</v>
      </c>
      <c r="KT42" s="284">
        <v>0.92144539999999997</v>
      </c>
      <c r="KU42" s="284">
        <v>0.24329480000000001</v>
      </c>
      <c r="KV42" s="284">
        <v>0.75670519999999997</v>
      </c>
      <c r="KW42" s="284">
        <v>0.1108833</v>
      </c>
      <c r="KX42" s="284">
        <v>1.03485E-2</v>
      </c>
      <c r="KY42" s="284">
        <v>0.18650420000000001</v>
      </c>
      <c r="KZ42" s="284">
        <v>8.1762999999999992E-3</v>
      </c>
      <c r="LA42" s="284">
        <v>0.1225397</v>
      </c>
      <c r="LB42" s="284">
        <v>9.2358499999999996E-2</v>
      </c>
      <c r="LC42" s="284">
        <v>0.58007280000000006</v>
      </c>
      <c r="LD42" s="284">
        <v>0.76657699999999995</v>
      </c>
      <c r="LE42" s="284">
        <v>0</v>
      </c>
      <c r="LF42" s="284">
        <v>0.86548259999999999</v>
      </c>
      <c r="LG42" s="284">
        <v>5.2189000000000003E-3</v>
      </c>
      <c r="LH42" s="284">
        <v>0.12929850000000001</v>
      </c>
      <c r="LI42" s="284">
        <v>11034</v>
      </c>
      <c r="LJ42" s="284">
        <v>6.8754799999999996</v>
      </c>
      <c r="LK42" s="284">
        <v>54259</v>
      </c>
      <c r="LL42" s="284">
        <v>54259</v>
      </c>
      <c r="LM42" s="284">
        <v>4262</v>
      </c>
      <c r="LN42" s="284">
        <v>0.83293419999999996</v>
      </c>
      <c r="LO42" s="284">
        <v>9.3327900000000005E-2</v>
      </c>
      <c r="LP42" s="284">
        <v>7.3737899999999995E-2</v>
      </c>
      <c r="LQ42" s="284">
        <v>0.57377999999999996</v>
      </c>
      <c r="LR42" s="284">
        <v>1.7846</v>
      </c>
      <c r="LS42" s="284">
        <v>0.43418000000000001</v>
      </c>
      <c r="LT42" s="284">
        <v>32</v>
      </c>
      <c r="LU42" s="284">
        <v>3.6037400000000002</v>
      </c>
      <c r="LV42" s="284">
        <v>40</v>
      </c>
      <c r="LW42" s="284">
        <v>3.0016799999999999</v>
      </c>
      <c r="LX42" s="284">
        <v>0.33284000000000002</v>
      </c>
      <c r="LY42" s="284">
        <v>0.32706000000000002</v>
      </c>
      <c r="LZ42" s="285">
        <v>1.8906599999999999E-2</v>
      </c>
      <c r="MA42" s="285">
        <v>6.0490000000000001E-4</v>
      </c>
      <c r="MB42" s="285">
        <v>0.24733269999999999</v>
      </c>
      <c r="MC42" s="285">
        <v>0</v>
      </c>
      <c r="MD42" s="285">
        <v>0.23038410000000001</v>
      </c>
      <c r="ME42" s="285">
        <v>4.3649999999999998E-4</v>
      </c>
      <c r="MF42" s="285">
        <v>0.7106325</v>
      </c>
      <c r="MG42" s="285">
        <v>3.0505000000000001E-2</v>
      </c>
      <c r="MH42" s="285">
        <v>0.3466148</v>
      </c>
      <c r="MI42" s="285"/>
    </row>
    <row r="43" spans="1:347" x14ac:dyDescent="0.2">
      <c r="A43" s="6" t="s">
        <v>3617</v>
      </c>
      <c r="B43" s="6" t="s">
        <v>3692</v>
      </c>
      <c r="C43" s="6"/>
      <c r="D43" s="6" t="s">
        <v>5004</v>
      </c>
      <c r="E43" s="203" t="s">
        <v>3616</v>
      </c>
      <c r="F43" s="203" t="s">
        <v>1365</v>
      </c>
      <c r="G43" s="203" t="s">
        <v>826</v>
      </c>
      <c r="H43" s="203" t="s">
        <v>1090</v>
      </c>
      <c r="I43" s="203" t="s">
        <v>3619</v>
      </c>
      <c r="J43" s="203" t="s">
        <v>3403</v>
      </c>
      <c r="K43" s="203" t="s">
        <v>826</v>
      </c>
      <c r="L43" s="203" t="s">
        <v>1090</v>
      </c>
      <c r="M43" s="203" t="s">
        <v>3619</v>
      </c>
      <c r="N43" s="203" t="s">
        <v>3403</v>
      </c>
      <c r="O43" s="203" t="s">
        <v>3620</v>
      </c>
      <c r="P43" s="203" t="s">
        <v>1381</v>
      </c>
      <c r="Q43" s="203" t="s">
        <v>1384</v>
      </c>
      <c r="R43" s="203" t="s">
        <v>544</v>
      </c>
      <c r="S43" s="203" t="s">
        <v>3620</v>
      </c>
      <c r="T43" s="203" t="s">
        <v>2380</v>
      </c>
      <c r="U43" s="203" t="s">
        <v>1381</v>
      </c>
      <c r="V43" s="203" t="s">
        <v>1384</v>
      </c>
      <c r="W43" s="203" t="s">
        <v>544</v>
      </c>
      <c r="X43" s="203">
        <v>1</v>
      </c>
      <c r="Y43" s="203">
        <v>0</v>
      </c>
      <c r="Z43" s="203">
        <v>0</v>
      </c>
      <c r="AA43" s="203">
        <v>1</v>
      </c>
      <c r="AB43" s="10">
        <v>3020</v>
      </c>
      <c r="AC43" s="203">
        <v>3</v>
      </c>
      <c r="AD43" s="203">
        <v>0</v>
      </c>
      <c r="AE43" s="203">
        <v>3</v>
      </c>
      <c r="AF43" s="203">
        <v>4</v>
      </c>
      <c r="AG43" s="203">
        <v>7</v>
      </c>
      <c r="AH43" s="286">
        <v>0.42857139999999999</v>
      </c>
      <c r="AI43" s="246">
        <v>54348</v>
      </c>
      <c r="AJ43" s="246" t="s">
        <v>3622</v>
      </c>
      <c r="AK43" s="274" t="s">
        <v>3404</v>
      </c>
      <c r="AL43" s="276">
        <v>37805</v>
      </c>
      <c r="AM43" s="276">
        <v>15.25</v>
      </c>
      <c r="AN43" s="276">
        <v>16.53</v>
      </c>
      <c r="AO43" s="276">
        <v>21.22</v>
      </c>
      <c r="AP43" s="246">
        <v>0</v>
      </c>
      <c r="AQ43" s="246">
        <v>385269</v>
      </c>
      <c r="AR43" s="246">
        <v>385269</v>
      </c>
      <c r="AS43" s="246">
        <v>90000</v>
      </c>
      <c r="AT43" s="246">
        <v>0</v>
      </c>
      <c r="AU43" s="246">
        <v>90000</v>
      </c>
      <c r="AV43" s="246">
        <v>19996</v>
      </c>
      <c r="AW43" s="246">
        <v>0</v>
      </c>
      <c r="AX43" s="246">
        <v>19996</v>
      </c>
      <c r="AY43" s="246">
        <v>0</v>
      </c>
      <c r="AZ43" s="246">
        <v>495265</v>
      </c>
      <c r="BA43" s="246">
        <v>274173</v>
      </c>
      <c r="BB43" s="246">
        <v>88485</v>
      </c>
      <c r="BC43" s="246">
        <v>362658</v>
      </c>
      <c r="BD43" s="246">
        <v>65000</v>
      </c>
      <c r="BE43" s="246">
        <v>11000</v>
      </c>
      <c r="BF43" s="246">
        <v>1000</v>
      </c>
      <c r="BG43" s="246">
        <v>77000</v>
      </c>
      <c r="BH43" s="246">
        <v>35596</v>
      </c>
      <c r="BI43" s="246">
        <v>475254</v>
      </c>
      <c r="BJ43" s="246">
        <v>23295</v>
      </c>
      <c r="BK43" s="283">
        <v>4.7035399999999998E-2</v>
      </c>
      <c r="BL43" s="246">
        <v>0</v>
      </c>
      <c r="BM43" s="246">
        <v>0</v>
      </c>
      <c r="BN43" s="246">
        <v>0</v>
      </c>
      <c r="BO43" s="246">
        <v>0</v>
      </c>
      <c r="BP43" s="246">
        <v>0</v>
      </c>
      <c r="BQ43" s="246">
        <v>0</v>
      </c>
      <c r="BR43" s="10">
        <v>16409</v>
      </c>
      <c r="BS43" s="10">
        <v>10290</v>
      </c>
      <c r="BT43" s="10">
        <v>26699</v>
      </c>
      <c r="BU43" s="10">
        <v>14096</v>
      </c>
      <c r="BV43" s="10">
        <v>5978</v>
      </c>
      <c r="BW43" s="10">
        <v>20074</v>
      </c>
      <c r="BX43" s="10">
        <v>1305</v>
      </c>
      <c r="BY43" s="10">
        <v>512</v>
      </c>
      <c r="BZ43" s="10">
        <v>1817</v>
      </c>
      <c r="CA43" s="10">
        <v>48590</v>
      </c>
      <c r="CB43" s="10" t="s">
        <v>3403</v>
      </c>
      <c r="CC43" s="10">
        <v>48590</v>
      </c>
      <c r="CD43" s="10">
        <v>25</v>
      </c>
      <c r="CE43" s="258">
        <v>37013</v>
      </c>
      <c r="CF43" s="244">
        <v>5</v>
      </c>
      <c r="CG43" s="244">
        <v>67</v>
      </c>
      <c r="CH43" s="244">
        <v>72</v>
      </c>
      <c r="CI43" s="258">
        <v>1954</v>
      </c>
      <c r="CJ43" s="258">
        <v>5529</v>
      </c>
      <c r="CK43" s="258">
        <v>1068</v>
      </c>
      <c r="CL43" s="258">
        <v>563</v>
      </c>
      <c r="CM43" s="203">
        <v>0</v>
      </c>
      <c r="CN43" s="203">
        <v>6</v>
      </c>
      <c r="CO43" s="244">
        <v>98</v>
      </c>
      <c r="CP43" s="10">
        <v>41301</v>
      </c>
      <c r="CQ43" s="10">
        <v>9902</v>
      </c>
      <c r="CR43" s="10">
        <v>51203</v>
      </c>
      <c r="CS43" s="10">
        <v>2583</v>
      </c>
      <c r="CT43" s="10">
        <v>674</v>
      </c>
      <c r="CU43" s="10">
        <v>3257</v>
      </c>
      <c r="CV43" s="10">
        <v>68888</v>
      </c>
      <c r="CW43" s="10">
        <v>15552</v>
      </c>
      <c r="CX43" s="10">
        <v>84440</v>
      </c>
      <c r="CY43" s="10">
        <v>138900</v>
      </c>
      <c r="CZ43" s="10">
        <v>3821</v>
      </c>
      <c r="DA43" s="10" t="s">
        <v>3403</v>
      </c>
      <c r="DB43" s="10">
        <v>142721</v>
      </c>
      <c r="DC43" s="10">
        <v>6328</v>
      </c>
      <c r="DD43" s="10">
        <v>622</v>
      </c>
      <c r="DE43" s="10">
        <v>6950</v>
      </c>
      <c r="DF43" s="10">
        <v>10467</v>
      </c>
      <c r="DG43" s="10">
        <v>3577</v>
      </c>
      <c r="DH43" s="10" t="s">
        <v>3403</v>
      </c>
      <c r="DI43" s="10">
        <v>4199</v>
      </c>
      <c r="DJ43" s="258" t="s">
        <v>3403</v>
      </c>
      <c r="DK43" s="258">
        <v>16795</v>
      </c>
      <c r="DL43" s="10">
        <v>130352</v>
      </c>
      <c r="DM43" s="10" t="s">
        <v>3403</v>
      </c>
      <c r="DN43" s="10" t="s">
        <v>3403</v>
      </c>
      <c r="DO43" s="10">
        <v>48027</v>
      </c>
      <c r="DP43" s="10">
        <v>178379</v>
      </c>
      <c r="DQ43" s="10" t="s">
        <v>3403</v>
      </c>
      <c r="DR43" s="10">
        <v>22788</v>
      </c>
      <c r="DS43" s="10">
        <v>6898</v>
      </c>
      <c r="DT43" s="10">
        <v>29686</v>
      </c>
      <c r="DU43" s="10">
        <v>123917</v>
      </c>
      <c r="DV43" s="244">
        <v>22</v>
      </c>
      <c r="DW43" s="244">
        <v>27</v>
      </c>
      <c r="DX43" s="244">
        <v>95</v>
      </c>
      <c r="DY43" s="244">
        <v>130</v>
      </c>
      <c r="DZ43" s="244">
        <v>6</v>
      </c>
      <c r="EA43" s="244" t="s">
        <v>3403</v>
      </c>
      <c r="EB43" s="244">
        <v>280</v>
      </c>
      <c r="EC43" s="244">
        <v>399</v>
      </c>
      <c r="ED43" s="244">
        <v>608</v>
      </c>
      <c r="EE43" s="244">
        <v>1007</v>
      </c>
      <c r="EF43" s="10">
        <v>3413</v>
      </c>
      <c r="EG43" s="10">
        <v>2986</v>
      </c>
      <c r="EH43" s="10">
        <v>6399</v>
      </c>
      <c r="EI43" s="10">
        <v>17</v>
      </c>
      <c r="EJ43" s="10" t="s">
        <v>3403</v>
      </c>
      <c r="EK43" s="10">
        <v>17</v>
      </c>
      <c r="EL43" s="10">
        <v>7423</v>
      </c>
      <c r="EM43" s="10" t="s">
        <v>5026</v>
      </c>
      <c r="EN43" s="10" t="s">
        <v>5026</v>
      </c>
      <c r="EO43" s="10">
        <v>8</v>
      </c>
      <c r="EP43" s="10">
        <v>10</v>
      </c>
      <c r="EQ43" s="258">
        <v>162</v>
      </c>
      <c r="ER43" s="258">
        <v>8094</v>
      </c>
      <c r="ES43" s="10">
        <v>9209</v>
      </c>
      <c r="ET43" s="10" t="s">
        <v>5026</v>
      </c>
      <c r="EU43" s="10" t="s">
        <v>5026</v>
      </c>
      <c r="EV43" s="244">
        <v>46</v>
      </c>
      <c r="EW43" s="244">
        <v>145</v>
      </c>
      <c r="EX43" s="203" t="s">
        <v>3621</v>
      </c>
      <c r="EY43" s="244">
        <v>10</v>
      </c>
      <c r="EZ43" s="244">
        <v>13</v>
      </c>
      <c r="FA43" s="258">
        <v>19148</v>
      </c>
      <c r="FB43" s="10">
        <v>15219</v>
      </c>
      <c r="FC43" s="10" t="s">
        <v>3403</v>
      </c>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203" t="s">
        <v>3617</v>
      </c>
      <c r="GD43" s="203" t="s">
        <v>3618</v>
      </c>
      <c r="GE43" s="203" t="s">
        <v>416</v>
      </c>
      <c r="GF43" s="203" t="s">
        <v>415</v>
      </c>
      <c r="GG43" s="203" t="s">
        <v>501</v>
      </c>
      <c r="GH43" s="203" t="s">
        <v>4527</v>
      </c>
      <c r="GI43" s="203" t="s">
        <v>505</v>
      </c>
      <c r="GJ43" s="203" t="s">
        <v>2303</v>
      </c>
      <c r="GK43" s="258">
        <v>39394</v>
      </c>
      <c r="GL43" s="203">
        <v>2</v>
      </c>
      <c r="GM43" s="203" t="s">
        <v>2135</v>
      </c>
      <c r="GN43" s="203" t="s">
        <v>503</v>
      </c>
      <c r="GO43" s="203">
        <v>150</v>
      </c>
      <c r="GP43" s="203">
        <v>44</v>
      </c>
      <c r="GQ43" s="203">
        <v>1224</v>
      </c>
      <c r="GR43" s="203">
        <v>5693</v>
      </c>
      <c r="GS43" s="203">
        <v>2</v>
      </c>
      <c r="GT43" s="203">
        <v>8</v>
      </c>
      <c r="GU43" s="203">
        <v>43</v>
      </c>
      <c r="GV43" s="203">
        <v>507</v>
      </c>
      <c r="GW43" s="283">
        <v>0.86204999999999998</v>
      </c>
      <c r="GX43" s="283">
        <v>0.13566</v>
      </c>
      <c r="GY43" s="245">
        <v>26.51071</v>
      </c>
      <c r="GZ43" s="245">
        <v>28.44</v>
      </c>
      <c r="HA43" s="245">
        <v>20.551020000000001</v>
      </c>
      <c r="HB43" s="284">
        <v>2.6642899999999998</v>
      </c>
      <c r="HC43" s="284">
        <v>2.03308</v>
      </c>
      <c r="HD43" s="284">
        <v>0.43167</v>
      </c>
      <c r="HE43" s="284">
        <v>16.009360000000001</v>
      </c>
      <c r="HF43" s="284">
        <v>12.216469999999999</v>
      </c>
      <c r="HG43" s="284">
        <v>2.59382</v>
      </c>
      <c r="HH43" s="284">
        <v>3.8352599999999999</v>
      </c>
      <c r="HI43" s="284">
        <v>2.9266200000000002</v>
      </c>
      <c r="HJ43" s="284">
        <v>0.62138000000000004</v>
      </c>
      <c r="HK43" s="284">
        <v>51.607559999999999</v>
      </c>
      <c r="HL43" s="284">
        <v>39.38082</v>
      </c>
      <c r="HM43" s="284">
        <v>8.3613900000000001</v>
      </c>
      <c r="HN43" s="284">
        <v>64.024519999999995</v>
      </c>
      <c r="HO43" s="284">
        <v>48.855989999999998</v>
      </c>
      <c r="HP43" s="284">
        <v>10.37316</v>
      </c>
      <c r="HQ43" s="284">
        <v>5.41927</v>
      </c>
      <c r="HR43" s="284">
        <v>4.1353499999999999</v>
      </c>
      <c r="HS43" s="284">
        <v>0.87802000000000002</v>
      </c>
      <c r="HT43" s="284">
        <v>4.5280800000000001</v>
      </c>
      <c r="HU43" s="284">
        <v>3.1455799999999998</v>
      </c>
      <c r="HV43" s="284">
        <v>1.54955</v>
      </c>
      <c r="HW43" s="284">
        <v>4.8844599999999998</v>
      </c>
      <c r="HX43" s="284">
        <v>0.23377000000000001</v>
      </c>
      <c r="HY43" s="284">
        <v>2.2261500000000001</v>
      </c>
      <c r="HZ43" s="284">
        <v>0.75356999999999996</v>
      </c>
      <c r="IA43" s="284">
        <v>0.18842999999999999</v>
      </c>
      <c r="IB43" s="284">
        <v>1.17E-3</v>
      </c>
      <c r="IC43" s="284">
        <v>3.6800000000000001E-3</v>
      </c>
      <c r="ID43" s="284">
        <v>0.48605999999999999</v>
      </c>
      <c r="IE43" s="284">
        <v>2.5559999999999999E-2</v>
      </c>
      <c r="IF43" s="284">
        <v>0.16244</v>
      </c>
      <c r="IG43" s="284">
        <v>1315</v>
      </c>
      <c r="IH43" s="284">
        <v>3069</v>
      </c>
      <c r="II43" s="284">
        <v>3069</v>
      </c>
      <c r="IJ43" s="284">
        <v>17702</v>
      </c>
      <c r="IK43" s="284">
        <v>41305</v>
      </c>
      <c r="IL43" s="284">
        <v>41305</v>
      </c>
      <c r="IM43" s="284">
        <v>59459</v>
      </c>
      <c r="IN43" s="284">
        <v>59459</v>
      </c>
      <c r="IO43" s="284">
        <v>1.87035</v>
      </c>
      <c r="IP43" s="284">
        <v>25482</v>
      </c>
      <c r="IQ43" s="284">
        <v>12.251300000000001</v>
      </c>
      <c r="IR43" s="284">
        <v>2.2846099999999998</v>
      </c>
      <c r="IS43" s="284">
        <v>9.77989</v>
      </c>
      <c r="IT43" s="284">
        <v>0.50758999999999999</v>
      </c>
      <c r="IU43" s="284">
        <v>0</v>
      </c>
      <c r="IV43" s="284">
        <v>12.572089999999999</v>
      </c>
      <c r="IW43" s="284">
        <v>9.2059200000000008</v>
      </c>
      <c r="IX43" s="284">
        <v>2.4209800000000001</v>
      </c>
      <c r="IY43" s="284">
        <v>0</v>
      </c>
      <c r="IZ43" s="284">
        <v>2.49E-3</v>
      </c>
      <c r="JA43" s="284">
        <v>0.93955999999999995</v>
      </c>
      <c r="JB43" s="284">
        <v>1.83E-3</v>
      </c>
      <c r="JC43" s="284">
        <v>0.10106</v>
      </c>
      <c r="JD43" s="284">
        <v>0.23580000000000001</v>
      </c>
      <c r="JE43" s="284">
        <v>3.3012199999999998</v>
      </c>
      <c r="JF43" s="284">
        <v>1.2334400000000001</v>
      </c>
      <c r="JG43" s="284">
        <v>0.10154000000000001</v>
      </c>
      <c r="JH43" s="284">
        <v>1246</v>
      </c>
      <c r="JI43" s="284">
        <v>2.4253900000000002</v>
      </c>
      <c r="JJ43" s="284">
        <v>0.90359</v>
      </c>
      <c r="JK43" s="284">
        <v>252</v>
      </c>
      <c r="JL43" s="284">
        <v>54</v>
      </c>
      <c r="JM43" s="284">
        <v>12.064120000000001</v>
      </c>
      <c r="JN43" s="284">
        <v>1.95461</v>
      </c>
      <c r="JO43" s="284">
        <v>1.65</v>
      </c>
      <c r="JP43" s="284">
        <v>0.17768999999999999</v>
      </c>
      <c r="JQ43" s="284">
        <v>7.6149999999999995E-2</v>
      </c>
      <c r="JR43" s="284">
        <v>0.13474</v>
      </c>
      <c r="JS43" s="284">
        <v>0</v>
      </c>
      <c r="JT43" s="284">
        <v>2</v>
      </c>
      <c r="JU43" s="284">
        <v>1.4395</v>
      </c>
      <c r="JV43" s="284">
        <v>3430</v>
      </c>
      <c r="JW43" s="284">
        <v>41.032119999999999</v>
      </c>
      <c r="JX43" s="284">
        <v>2383</v>
      </c>
      <c r="JY43" s="284">
        <v>3.0493399999999999</v>
      </c>
      <c r="JZ43" s="284">
        <v>59.065890000000003</v>
      </c>
      <c r="KA43" s="284">
        <v>7.4319999999999997E-2</v>
      </c>
      <c r="KB43" s="284">
        <v>177</v>
      </c>
      <c r="KC43" s="284">
        <v>0.53466000000000002</v>
      </c>
      <c r="KD43" s="284">
        <v>0.62138000000000004</v>
      </c>
      <c r="KE43" s="284">
        <v>0.76963999999999999</v>
      </c>
      <c r="KF43" s="284">
        <v>7.6661400000000004</v>
      </c>
      <c r="KG43" s="284">
        <v>6.0088600000000003</v>
      </c>
      <c r="KH43" s="284">
        <v>3.8352599999999999</v>
      </c>
      <c r="KI43" s="284">
        <v>29.038460000000001</v>
      </c>
      <c r="KJ43" s="284">
        <v>51808</v>
      </c>
      <c r="KK43" s="284">
        <v>39167</v>
      </c>
      <c r="KL43" s="284">
        <v>3.9239999999999997E-2</v>
      </c>
      <c r="KM43" s="284">
        <v>0.76012999999999997</v>
      </c>
      <c r="KN43" s="284">
        <v>5.6489999999999999E-2</v>
      </c>
      <c r="KO43" s="284">
        <v>1.6820000000000002E-2</v>
      </c>
      <c r="KP43" s="284">
        <v>0.32577</v>
      </c>
      <c r="KQ43" s="284">
        <v>2.4209999999999999E-2</v>
      </c>
      <c r="KR43" s="284">
        <v>1</v>
      </c>
      <c r="KS43" s="284">
        <v>0.42857139999999999</v>
      </c>
      <c r="KT43" s="284">
        <v>0.57142859999999995</v>
      </c>
      <c r="KU43" s="284">
        <v>0.24399019999999999</v>
      </c>
      <c r="KV43" s="284">
        <v>0.75600979999999995</v>
      </c>
      <c r="KW43" s="284">
        <v>0.16201860000000001</v>
      </c>
      <c r="KX43" s="284">
        <v>2.3145499999999999E-2</v>
      </c>
      <c r="KY43" s="284">
        <v>0.18618470000000001</v>
      </c>
      <c r="KZ43" s="284">
        <v>2.1040999999999998E-3</v>
      </c>
      <c r="LA43" s="284">
        <v>7.4898900000000004E-2</v>
      </c>
      <c r="LB43" s="284">
        <v>0.136769</v>
      </c>
      <c r="LC43" s="284">
        <v>0.57689780000000002</v>
      </c>
      <c r="LD43" s="284">
        <v>0.7630825</v>
      </c>
      <c r="LE43" s="284">
        <v>4.0374300000000002E-2</v>
      </c>
      <c r="LF43" s="284">
        <v>0.77790479999999995</v>
      </c>
      <c r="LG43" s="284">
        <v>0</v>
      </c>
      <c r="LH43" s="284">
        <v>0.18172089999999999</v>
      </c>
      <c r="LI43" s="284">
        <v>12640</v>
      </c>
      <c r="LJ43" s="284">
        <v>4.1742600000000003</v>
      </c>
      <c r="LK43" s="284">
        <v>13131</v>
      </c>
      <c r="LL43" s="284">
        <v>13131</v>
      </c>
      <c r="LM43" s="284">
        <v>5627</v>
      </c>
      <c r="LN43" s="284">
        <v>0.84415580000000001</v>
      </c>
      <c r="LO43" s="284">
        <v>0.14285709999999999</v>
      </c>
      <c r="LP43" s="284">
        <v>1.2987E-2</v>
      </c>
      <c r="LQ43" s="284">
        <v>0.65061000000000002</v>
      </c>
      <c r="LR43" s="284">
        <v>2.0159199999999999</v>
      </c>
      <c r="LS43" s="284">
        <v>0.49186999999999997</v>
      </c>
      <c r="LT43" s="284">
        <v>16</v>
      </c>
      <c r="LU43" s="284">
        <v>2.7442899999999999</v>
      </c>
      <c r="LV43" s="284">
        <v>178</v>
      </c>
      <c r="LW43" s="284">
        <v>2.3166099999999998</v>
      </c>
      <c r="LX43" s="284">
        <v>0.37533</v>
      </c>
      <c r="LY43" s="284">
        <v>0.36016999999999999</v>
      </c>
      <c r="LZ43" s="285">
        <v>1.7101499999999999E-2</v>
      </c>
      <c r="MA43" s="285">
        <v>1.0276E-3</v>
      </c>
      <c r="MB43" s="285">
        <v>0.45196700000000001</v>
      </c>
      <c r="MC43" s="285">
        <v>0</v>
      </c>
      <c r="MD43" s="285">
        <v>0.38809080000000001</v>
      </c>
      <c r="ME43" s="285">
        <v>7.5489999999999997E-4</v>
      </c>
      <c r="MF43" s="285">
        <v>0.50947869999999995</v>
      </c>
      <c r="MG43" s="285">
        <v>7.8461199999999995E-2</v>
      </c>
      <c r="MH43" s="285">
        <v>0.49163299999999999</v>
      </c>
      <c r="MI43" s="285"/>
    </row>
    <row r="44" spans="1:347" x14ac:dyDescent="0.2">
      <c r="A44" s="6" t="s">
        <v>2107</v>
      </c>
      <c r="B44" s="6" t="s">
        <v>2853</v>
      </c>
      <c r="C44" s="203" t="s">
        <v>2107</v>
      </c>
      <c r="D44" s="203" t="s">
        <v>2108</v>
      </c>
      <c r="E44" s="203" t="s">
        <v>2109</v>
      </c>
      <c r="F44" s="203" t="s">
        <v>2160</v>
      </c>
      <c r="G44" s="203" t="s">
        <v>2267</v>
      </c>
      <c r="H44" s="203" t="s">
        <v>2372</v>
      </c>
      <c r="I44" s="203" t="s">
        <v>3661</v>
      </c>
      <c r="J44" s="203" t="s">
        <v>3662</v>
      </c>
      <c r="K44" s="203" t="s">
        <v>2267</v>
      </c>
      <c r="L44" s="203" t="s">
        <v>2372</v>
      </c>
      <c r="M44" s="203" t="s">
        <v>3661</v>
      </c>
      <c r="N44" s="203" t="s">
        <v>3662</v>
      </c>
      <c r="O44" s="203" t="s">
        <v>2441</v>
      </c>
      <c r="P44" s="203" t="s">
        <v>2517</v>
      </c>
      <c r="Q44" s="203" t="s">
        <v>2594</v>
      </c>
      <c r="R44" s="203" t="s">
        <v>2664</v>
      </c>
      <c r="S44" s="203" t="s">
        <v>4949</v>
      </c>
      <c r="T44" s="203" t="s">
        <v>4950</v>
      </c>
      <c r="U44" s="203" t="s">
        <v>2720</v>
      </c>
      <c r="V44" s="203" t="s">
        <v>2594</v>
      </c>
      <c r="W44" s="203" t="s">
        <v>4951</v>
      </c>
      <c r="X44" s="203">
        <v>1</v>
      </c>
      <c r="Y44" s="203">
        <v>4</v>
      </c>
      <c r="Z44" s="203">
        <v>1</v>
      </c>
      <c r="AA44" s="203">
        <v>1</v>
      </c>
      <c r="AB44" s="10">
        <v>14277</v>
      </c>
      <c r="AC44" s="203">
        <v>1</v>
      </c>
      <c r="AD44" s="203">
        <v>3</v>
      </c>
      <c r="AE44" s="203">
        <v>4</v>
      </c>
      <c r="AF44" s="203">
        <v>26.02</v>
      </c>
      <c r="AG44" s="203">
        <v>30.02</v>
      </c>
      <c r="AH44" s="286">
        <v>3.3311100000000003E-2</v>
      </c>
      <c r="AI44" s="246">
        <v>88442</v>
      </c>
      <c r="AJ44" s="246" t="s">
        <v>3663</v>
      </c>
      <c r="AK44" s="274" t="s">
        <v>3404</v>
      </c>
      <c r="AL44" s="276">
        <v>36296</v>
      </c>
      <c r="AM44" s="276">
        <v>11.48</v>
      </c>
      <c r="AN44" s="276">
        <v>12.66</v>
      </c>
      <c r="AO44" s="276">
        <v>12.66</v>
      </c>
      <c r="AP44" s="246">
        <v>1246619</v>
      </c>
      <c r="AQ44" s="246">
        <v>541385</v>
      </c>
      <c r="AR44" s="246">
        <v>1788004</v>
      </c>
      <c r="AS44" s="246">
        <v>183039</v>
      </c>
      <c r="AT44" s="246">
        <v>0</v>
      </c>
      <c r="AU44" s="246">
        <v>183039</v>
      </c>
      <c r="AV44" s="246">
        <v>45000</v>
      </c>
      <c r="AW44" s="246">
        <v>0</v>
      </c>
      <c r="AX44" s="246">
        <v>45000</v>
      </c>
      <c r="AY44" s="246">
        <v>230976</v>
      </c>
      <c r="AZ44" s="246">
        <v>2247019</v>
      </c>
      <c r="BA44" s="246">
        <v>1066314</v>
      </c>
      <c r="BB44" s="246">
        <v>319587</v>
      </c>
      <c r="BC44" s="246">
        <v>1385901</v>
      </c>
      <c r="BD44" s="246">
        <v>195144</v>
      </c>
      <c r="BE44" s="246">
        <v>23421</v>
      </c>
      <c r="BF44" s="246">
        <v>29515</v>
      </c>
      <c r="BG44" s="246">
        <v>248080</v>
      </c>
      <c r="BH44" s="246">
        <v>509414</v>
      </c>
      <c r="BI44" s="246">
        <v>2143395</v>
      </c>
      <c r="BJ44" s="246">
        <v>0</v>
      </c>
      <c r="BK44" s="283">
        <v>0</v>
      </c>
      <c r="BL44" s="246">
        <v>49999</v>
      </c>
      <c r="BM44" s="246">
        <v>0</v>
      </c>
      <c r="BN44" s="246">
        <v>0</v>
      </c>
      <c r="BO44" s="246">
        <v>0</v>
      </c>
      <c r="BP44" s="246">
        <v>49999</v>
      </c>
      <c r="BQ44" s="246">
        <v>208065</v>
      </c>
      <c r="BR44" s="10">
        <v>76972</v>
      </c>
      <c r="BS44" s="10">
        <v>89795</v>
      </c>
      <c r="BT44" s="10">
        <v>166767</v>
      </c>
      <c r="BU44" s="10">
        <v>45012</v>
      </c>
      <c r="BV44" s="10">
        <v>25045</v>
      </c>
      <c r="BW44" s="10">
        <v>70057</v>
      </c>
      <c r="BX44" s="10" t="s">
        <v>3403</v>
      </c>
      <c r="BY44" s="10" t="s">
        <v>3403</v>
      </c>
      <c r="BZ44" s="10" t="s">
        <v>3403</v>
      </c>
      <c r="CA44" s="10">
        <v>236824</v>
      </c>
      <c r="CB44" s="10" t="s">
        <v>3403</v>
      </c>
      <c r="CC44" s="10">
        <v>236824</v>
      </c>
      <c r="CD44" s="10">
        <v>42196</v>
      </c>
      <c r="CE44" s="258">
        <v>29439</v>
      </c>
      <c r="CF44" s="244">
        <v>9</v>
      </c>
      <c r="CG44" s="244">
        <v>67</v>
      </c>
      <c r="CH44" s="244">
        <v>76</v>
      </c>
      <c r="CI44" s="258">
        <v>9295</v>
      </c>
      <c r="CJ44" s="258">
        <v>2129</v>
      </c>
      <c r="CK44" s="258">
        <v>9182</v>
      </c>
      <c r="CL44" s="258">
        <v>563</v>
      </c>
      <c r="CM44" s="203">
        <v>73</v>
      </c>
      <c r="CN44" s="203">
        <v>23</v>
      </c>
      <c r="CO44" s="244">
        <v>377</v>
      </c>
      <c r="CP44" s="10">
        <v>163592</v>
      </c>
      <c r="CQ44" s="10">
        <v>63019</v>
      </c>
      <c r="CR44" s="10">
        <v>226611</v>
      </c>
      <c r="CS44" s="10">
        <v>0</v>
      </c>
      <c r="CT44" s="10">
        <v>0</v>
      </c>
      <c r="CU44" s="10">
        <v>0</v>
      </c>
      <c r="CV44" s="10">
        <v>183421</v>
      </c>
      <c r="CW44" s="10">
        <v>39934</v>
      </c>
      <c r="CX44" s="10">
        <v>223355</v>
      </c>
      <c r="CY44" s="10">
        <v>449966</v>
      </c>
      <c r="CZ44" s="10">
        <v>1335</v>
      </c>
      <c r="DA44" s="10" t="s">
        <v>3403</v>
      </c>
      <c r="DB44" s="10">
        <v>451301</v>
      </c>
      <c r="DC44" s="10">
        <v>25540</v>
      </c>
      <c r="DD44" s="10">
        <v>1071</v>
      </c>
      <c r="DE44" s="10">
        <v>26611</v>
      </c>
      <c r="DF44" s="10">
        <v>17169</v>
      </c>
      <c r="DG44" s="10">
        <v>8773</v>
      </c>
      <c r="DH44" s="10">
        <v>428</v>
      </c>
      <c r="DI44" s="10">
        <v>10272</v>
      </c>
      <c r="DJ44" s="258" t="s">
        <v>3403</v>
      </c>
      <c r="DK44" s="258">
        <v>42709</v>
      </c>
      <c r="DL44" s="10">
        <v>328634</v>
      </c>
      <c r="DM44" s="10">
        <v>148987</v>
      </c>
      <c r="DN44" s="10">
        <v>21083</v>
      </c>
      <c r="DO44" s="10">
        <v>3618</v>
      </c>
      <c r="DP44" s="10">
        <v>502322</v>
      </c>
      <c r="DQ44" s="10">
        <v>98</v>
      </c>
      <c r="DR44" s="10">
        <v>47845</v>
      </c>
      <c r="DS44" s="10">
        <v>14831</v>
      </c>
      <c r="DT44" s="10">
        <v>62676</v>
      </c>
      <c r="DU44" s="10">
        <v>488909</v>
      </c>
      <c r="DV44" s="244">
        <v>51</v>
      </c>
      <c r="DW44" s="244">
        <v>3</v>
      </c>
      <c r="DX44" s="244">
        <v>265</v>
      </c>
      <c r="DY44" s="244">
        <v>348</v>
      </c>
      <c r="DZ44" s="244">
        <v>26</v>
      </c>
      <c r="EA44" s="244">
        <v>2</v>
      </c>
      <c r="EB44" s="244">
        <v>695</v>
      </c>
      <c r="EC44" s="244">
        <v>1088</v>
      </c>
      <c r="ED44" s="244">
        <v>238</v>
      </c>
      <c r="EE44" s="244">
        <v>1326</v>
      </c>
      <c r="EF44" s="10">
        <v>12648</v>
      </c>
      <c r="EG44" s="10">
        <v>9341</v>
      </c>
      <c r="EH44" s="10">
        <v>21989</v>
      </c>
      <c r="EI44" s="10">
        <v>730</v>
      </c>
      <c r="EJ44" s="10">
        <v>269</v>
      </c>
      <c r="EK44" s="10">
        <v>999</v>
      </c>
      <c r="EL44" s="10">
        <v>24314</v>
      </c>
      <c r="EM44" s="10" t="s">
        <v>5026</v>
      </c>
      <c r="EN44" s="10" t="s">
        <v>5026</v>
      </c>
      <c r="EO44" s="10" t="s">
        <v>5026</v>
      </c>
      <c r="EP44" s="10" t="s">
        <v>5026</v>
      </c>
      <c r="EQ44" s="258">
        <v>1755</v>
      </c>
      <c r="ER44" s="258">
        <v>9777</v>
      </c>
      <c r="ES44" s="10">
        <v>65838</v>
      </c>
      <c r="ET44" s="10" t="s">
        <v>5026</v>
      </c>
      <c r="EU44" s="10" t="s">
        <v>5026</v>
      </c>
      <c r="EV44" s="244">
        <v>108</v>
      </c>
      <c r="EW44" s="244">
        <v>8</v>
      </c>
      <c r="EX44" s="203" t="s">
        <v>1516</v>
      </c>
      <c r="EY44" s="244">
        <v>43</v>
      </c>
      <c r="EZ44" s="244">
        <v>136</v>
      </c>
      <c r="FA44" s="258">
        <v>156120</v>
      </c>
      <c r="FB44" s="10">
        <v>191800</v>
      </c>
      <c r="FC44" s="10">
        <v>37561</v>
      </c>
      <c r="FD44" s="203" t="s">
        <v>1530</v>
      </c>
      <c r="FE44" s="203" t="s">
        <v>1530</v>
      </c>
      <c r="FF44" s="203" t="s">
        <v>1530</v>
      </c>
      <c r="FG44" s="203" t="s">
        <v>1530</v>
      </c>
      <c r="FH44" s="203" t="s">
        <v>1530</v>
      </c>
      <c r="FI44" s="203" t="s">
        <v>1530</v>
      </c>
      <c r="FJ44" s="203" t="s">
        <v>1530</v>
      </c>
      <c r="FK44" s="203" t="s">
        <v>1530</v>
      </c>
      <c r="FL44" s="203" t="s">
        <v>1530</v>
      </c>
      <c r="FM44" s="203" t="s">
        <v>1530</v>
      </c>
      <c r="FN44" s="203" t="s">
        <v>1530</v>
      </c>
      <c r="FO44" s="203" t="s">
        <v>1530</v>
      </c>
      <c r="FP44" s="203" t="s">
        <v>1530</v>
      </c>
      <c r="FQ44" s="203" t="s">
        <v>1530</v>
      </c>
      <c r="FR44" s="203" t="s">
        <v>1530</v>
      </c>
      <c r="FS44" s="203" t="s">
        <v>1530</v>
      </c>
      <c r="FT44" s="203" t="s">
        <v>1530</v>
      </c>
      <c r="FU44" s="203" t="s">
        <v>1530</v>
      </c>
      <c r="FV44" s="203" t="s">
        <v>1530</v>
      </c>
      <c r="FW44" s="203" t="s">
        <v>1530</v>
      </c>
      <c r="FX44" s="203" t="s">
        <v>1530</v>
      </c>
      <c r="FY44" s="203" t="s">
        <v>1530</v>
      </c>
      <c r="FZ44" s="203" t="s">
        <v>1530</v>
      </c>
      <c r="GA44" s="203" t="s">
        <v>1530</v>
      </c>
      <c r="GB44" s="203" t="s">
        <v>1530</v>
      </c>
      <c r="GC44" s="203" t="s">
        <v>2107</v>
      </c>
      <c r="GD44" s="203" t="s">
        <v>481</v>
      </c>
      <c r="GE44" s="203" t="s">
        <v>416</v>
      </c>
      <c r="GF44" s="203" t="s">
        <v>493</v>
      </c>
      <c r="GG44" s="203" t="s">
        <v>499</v>
      </c>
      <c r="GH44" s="203" t="s">
        <v>4527</v>
      </c>
      <c r="GI44" s="203" t="s">
        <v>508</v>
      </c>
      <c r="GJ44" s="203" t="s">
        <v>2303</v>
      </c>
      <c r="GK44" s="258">
        <v>167874</v>
      </c>
      <c r="GL44" s="203">
        <v>2</v>
      </c>
      <c r="GM44" s="203" t="s">
        <v>2135</v>
      </c>
      <c r="GN44" s="203" t="s">
        <v>503</v>
      </c>
      <c r="GO44" s="203">
        <v>1348</v>
      </c>
      <c r="GP44" s="203">
        <v>155</v>
      </c>
      <c r="GQ44" s="203">
        <v>6113</v>
      </c>
      <c r="GR44" s="203">
        <v>84759</v>
      </c>
      <c r="GS44" s="203">
        <v>38</v>
      </c>
      <c r="GT44" s="203">
        <v>12</v>
      </c>
      <c r="GU44" s="203">
        <v>60</v>
      </c>
      <c r="GV44" s="203" t="s">
        <v>3403</v>
      </c>
      <c r="GW44" s="283">
        <v>0.90437999999999996</v>
      </c>
      <c r="GX44" s="283">
        <v>5.4539999999999998E-2</v>
      </c>
      <c r="GY44" s="245">
        <v>34.984169999999999</v>
      </c>
      <c r="GZ44" s="245">
        <v>35.871130000000001</v>
      </c>
      <c r="HA44" s="245">
        <v>24.55556</v>
      </c>
      <c r="HB44" s="284">
        <v>4.2669699999999997</v>
      </c>
      <c r="HC44" s="284">
        <v>2.7589899999999998</v>
      </c>
      <c r="HD44" s="284">
        <v>0.49386999999999998</v>
      </c>
      <c r="HE44" s="284">
        <v>34.19802</v>
      </c>
      <c r="HF44" s="284">
        <v>22.11215</v>
      </c>
      <c r="HG44" s="284">
        <v>3.9581300000000001</v>
      </c>
      <c r="HH44" s="284">
        <v>4.3840399999999997</v>
      </c>
      <c r="HI44" s="284">
        <v>2.8346800000000001</v>
      </c>
      <c r="HJ44" s="284">
        <v>0.50741999999999998</v>
      </c>
      <c r="HK44" s="284">
        <v>32.555590000000002</v>
      </c>
      <c r="HL44" s="284">
        <v>21.050170000000001</v>
      </c>
      <c r="HM44" s="284">
        <v>3.7680400000000001</v>
      </c>
      <c r="HN44" s="284">
        <v>88.154769999999999</v>
      </c>
      <c r="HO44" s="284">
        <v>57.000120000000003</v>
      </c>
      <c r="HP44" s="284">
        <v>10.20318</v>
      </c>
      <c r="HQ44" s="284">
        <v>9.5963600000000007</v>
      </c>
      <c r="HR44" s="284">
        <v>6.2049200000000004</v>
      </c>
      <c r="HS44" s="284">
        <v>1.1107</v>
      </c>
      <c r="HT44" s="284">
        <v>2.9922599999999999</v>
      </c>
      <c r="HU44" s="284">
        <v>2.9123600000000001</v>
      </c>
      <c r="HV44" s="284">
        <v>1.72315</v>
      </c>
      <c r="HW44" s="284">
        <v>0.12764</v>
      </c>
      <c r="HX44" s="284">
        <v>0.39218999999999998</v>
      </c>
      <c r="HY44" s="284">
        <v>1.33049</v>
      </c>
      <c r="HZ44" s="284">
        <v>0.37335000000000002</v>
      </c>
      <c r="IA44" s="284">
        <v>0.14482999999999999</v>
      </c>
      <c r="IB44" s="284">
        <v>6.4000000000000005E-4</v>
      </c>
      <c r="IC44" s="284">
        <v>5.0000000000000002E-5</v>
      </c>
      <c r="ID44" s="284">
        <v>0.92998000000000003</v>
      </c>
      <c r="IE44" s="284">
        <v>7.9000000000000008E-3</v>
      </c>
      <c r="IF44" s="284">
        <v>0.13099</v>
      </c>
      <c r="IG44" s="284">
        <v>2193</v>
      </c>
      <c r="IH44" s="284">
        <v>65838</v>
      </c>
      <c r="II44" s="284">
        <v>16459</v>
      </c>
      <c r="IJ44" s="284">
        <v>16286</v>
      </c>
      <c r="IK44" s="284">
        <v>488909</v>
      </c>
      <c r="IL44" s="284">
        <v>122227</v>
      </c>
      <c r="IM44" s="284">
        <v>125580</v>
      </c>
      <c r="IN44" s="284">
        <v>502322</v>
      </c>
      <c r="IO44" s="284">
        <v>1.47787</v>
      </c>
      <c r="IP44" s="284">
        <v>16732</v>
      </c>
      <c r="IQ44" s="284">
        <v>8.04467</v>
      </c>
      <c r="IR44" s="284">
        <v>1.0903400000000001</v>
      </c>
      <c r="IS44" s="284">
        <v>10.650869999999999</v>
      </c>
      <c r="IT44" s="284">
        <v>0.26806000000000002</v>
      </c>
      <c r="IU44" s="284">
        <v>1.3758900000000001</v>
      </c>
      <c r="IV44" s="284">
        <v>13.385149999999999</v>
      </c>
      <c r="IW44" s="284">
        <v>8.2555999999999994</v>
      </c>
      <c r="IX44" s="284">
        <v>2.0247000000000002</v>
      </c>
      <c r="IY44" s="284">
        <v>0</v>
      </c>
      <c r="IZ44" s="284">
        <v>2.2499999999999998E-3</v>
      </c>
      <c r="JA44" s="284">
        <v>0.17535999999999999</v>
      </c>
      <c r="JB44" s="284">
        <v>4.4999999999999999E-4</v>
      </c>
      <c r="JC44" s="284">
        <v>1.5959999999999998E-2</v>
      </c>
      <c r="JD44" s="284">
        <v>0.47897000000000001</v>
      </c>
      <c r="JE44" s="284">
        <v>6.0150600000000001</v>
      </c>
      <c r="JF44" s="284">
        <v>1.41072</v>
      </c>
      <c r="JG44" s="284">
        <v>0.155</v>
      </c>
      <c r="JH44" s="284">
        <v>469</v>
      </c>
      <c r="JI44" s="284">
        <v>1.2125900000000001</v>
      </c>
      <c r="JJ44" s="284">
        <v>3.0345</v>
      </c>
      <c r="JK44" s="284">
        <v>182</v>
      </c>
      <c r="JL44" s="284">
        <v>155</v>
      </c>
      <c r="JM44" s="284">
        <v>12.76788</v>
      </c>
      <c r="JN44" s="284">
        <v>1.47777</v>
      </c>
      <c r="JO44" s="284">
        <v>1.1624399999999999</v>
      </c>
      <c r="JP44" s="284">
        <v>0.17882000000000001</v>
      </c>
      <c r="JQ44" s="284">
        <v>5.96E-3</v>
      </c>
      <c r="JR44" s="284">
        <v>0.41515000000000002</v>
      </c>
      <c r="JS44" s="284">
        <v>2</v>
      </c>
      <c r="JT44" s="284">
        <v>0</v>
      </c>
      <c r="JU44" s="284">
        <v>1.0274300000000001</v>
      </c>
      <c r="JV44" s="284">
        <v>9660</v>
      </c>
      <c r="JW44" s="284">
        <v>34.244520000000001</v>
      </c>
      <c r="JX44" s="284">
        <v>9402</v>
      </c>
      <c r="JY44" s="284">
        <v>4.6114699999999997</v>
      </c>
      <c r="JZ44" s="284">
        <v>35.183999999999997</v>
      </c>
      <c r="KA44" s="284">
        <v>0.13466</v>
      </c>
      <c r="KB44" s="284">
        <v>1266</v>
      </c>
      <c r="KC44" s="284">
        <v>0.67664999999999997</v>
      </c>
      <c r="KD44" s="284">
        <v>0.50741999999999998</v>
      </c>
      <c r="KE44" s="284">
        <v>0.69520999999999999</v>
      </c>
      <c r="KF44" s="284">
        <v>8.5045900000000003</v>
      </c>
      <c r="KG44" s="284">
        <v>8.0145800000000005</v>
      </c>
      <c r="KH44" s="284">
        <v>4.3840399999999997</v>
      </c>
      <c r="KI44" s="284">
        <v>39.222529999999999</v>
      </c>
      <c r="KJ44" s="284">
        <v>46165</v>
      </c>
      <c r="KK44" s="284">
        <v>35520</v>
      </c>
      <c r="KL44" s="284">
        <v>5.9760000000000001E-2</v>
      </c>
      <c r="KM44" s="284">
        <v>0.45596999999999999</v>
      </c>
      <c r="KN44" s="284">
        <v>6.1400000000000003E-2</v>
      </c>
      <c r="KO44" s="284">
        <v>1.99E-3</v>
      </c>
      <c r="KP44" s="284">
        <v>1.519E-2</v>
      </c>
      <c r="KQ44" s="284">
        <v>2.0500000000000002E-3</v>
      </c>
      <c r="KR44" s="284">
        <v>0.25</v>
      </c>
      <c r="KS44" s="284">
        <v>0.13324449999999999</v>
      </c>
      <c r="KT44" s="284">
        <v>0.86675550000000001</v>
      </c>
      <c r="KU44" s="284">
        <v>0.23059869999999999</v>
      </c>
      <c r="KV44" s="284">
        <v>0.76940129999999995</v>
      </c>
      <c r="KW44" s="284">
        <v>0.1157416</v>
      </c>
      <c r="KX44" s="284">
        <v>1.09271E-2</v>
      </c>
      <c r="KY44" s="284">
        <v>0.14910319999999999</v>
      </c>
      <c r="KZ44" s="284">
        <v>1.37702E-2</v>
      </c>
      <c r="LA44" s="284">
        <v>0.23766689999999999</v>
      </c>
      <c r="LB44" s="284">
        <v>9.1044299999999995E-2</v>
      </c>
      <c r="LC44" s="284">
        <v>0.49748829999999999</v>
      </c>
      <c r="LD44" s="284">
        <v>0.64659149999999999</v>
      </c>
      <c r="LE44" s="284">
        <v>2.0026499999999999E-2</v>
      </c>
      <c r="LF44" s="284">
        <v>0.79572270000000001</v>
      </c>
      <c r="LG44" s="284">
        <v>0.1027922</v>
      </c>
      <c r="LH44" s="284">
        <v>8.1458600000000006E-2</v>
      </c>
      <c r="LI44" s="284">
        <v>10645</v>
      </c>
      <c r="LJ44" s="284">
        <v>7.8005800000000001</v>
      </c>
      <c r="LK44" s="284">
        <v>41968</v>
      </c>
      <c r="LL44" s="284">
        <v>167874</v>
      </c>
      <c r="LM44" s="284">
        <v>5592</v>
      </c>
      <c r="LN44" s="284">
        <v>0.78661720000000002</v>
      </c>
      <c r="LO44" s="284">
        <v>9.4409099999999996E-2</v>
      </c>
      <c r="LP44" s="284">
        <v>0.1189737</v>
      </c>
      <c r="LQ44" s="284">
        <v>0.47108</v>
      </c>
      <c r="LR44" s="284">
        <v>1.57178</v>
      </c>
      <c r="LS44" s="284">
        <v>0.36244999999999999</v>
      </c>
      <c r="LT44" s="284">
        <v>21</v>
      </c>
      <c r="LU44" s="284">
        <v>2.5741100000000001</v>
      </c>
      <c r="LV44" s="284">
        <v>17</v>
      </c>
      <c r="LW44" s="284">
        <v>2.0248400000000002</v>
      </c>
      <c r="LX44" s="284">
        <v>0.23436000000000001</v>
      </c>
      <c r="LY44" s="284">
        <v>0.22355</v>
      </c>
      <c r="LZ44" s="285">
        <v>2.8670600000000001E-2</v>
      </c>
      <c r="MA44" s="285">
        <v>1.1092000000000001E-3</v>
      </c>
      <c r="MB44" s="285">
        <v>9.4746899999999995E-2</v>
      </c>
      <c r="MC44" s="285">
        <v>0</v>
      </c>
      <c r="MD44" s="285">
        <v>8.6611999999999995E-2</v>
      </c>
      <c r="ME44" s="285">
        <v>2.2359999999999999E-4</v>
      </c>
      <c r="MF44" s="285">
        <v>0.69675640000000005</v>
      </c>
      <c r="MG44" s="285">
        <v>3.3610399999999999E-2</v>
      </c>
      <c r="MH44" s="285">
        <v>0.44464510000000002</v>
      </c>
      <c r="MI44" s="285"/>
    </row>
    <row r="45" spans="1:347" x14ac:dyDescent="0.2">
      <c r="A45" s="6" t="s">
        <v>2071</v>
      </c>
      <c r="B45" s="6" t="s">
        <v>2854</v>
      </c>
      <c r="C45" s="203" t="s">
        <v>2071</v>
      </c>
      <c r="D45" s="203" t="s">
        <v>2072</v>
      </c>
      <c r="E45" s="203" t="s">
        <v>2073</v>
      </c>
      <c r="F45" s="203" t="s">
        <v>2181</v>
      </c>
      <c r="G45" s="203" t="s">
        <v>2256</v>
      </c>
      <c r="H45" s="203" t="s">
        <v>2152</v>
      </c>
      <c r="I45" s="203" t="s">
        <v>3630</v>
      </c>
      <c r="J45" s="203" t="s">
        <v>3631</v>
      </c>
      <c r="K45" s="203" t="s">
        <v>2256</v>
      </c>
      <c r="L45" s="203" t="s">
        <v>2152</v>
      </c>
      <c r="M45" s="203" t="s">
        <v>3630</v>
      </c>
      <c r="N45" s="203" t="s">
        <v>3631</v>
      </c>
      <c r="O45" s="203" t="s">
        <v>2429</v>
      </c>
      <c r="P45" s="203" t="s">
        <v>2505</v>
      </c>
      <c r="Q45" s="203" t="s">
        <v>2582</v>
      </c>
      <c r="R45" s="203" t="s">
        <v>2653</v>
      </c>
      <c r="S45" s="203" t="s">
        <v>4889</v>
      </c>
      <c r="T45" s="203" t="s">
        <v>4890</v>
      </c>
      <c r="U45" s="203" t="s">
        <v>2505</v>
      </c>
      <c r="V45" s="203" t="s">
        <v>2582</v>
      </c>
      <c r="W45" s="203" t="s">
        <v>4891</v>
      </c>
      <c r="X45" s="203">
        <v>1</v>
      </c>
      <c r="Y45" s="203">
        <v>1</v>
      </c>
      <c r="Z45" s="203">
        <v>1</v>
      </c>
      <c r="AA45" s="203">
        <v>0</v>
      </c>
      <c r="AB45" s="10">
        <v>5800</v>
      </c>
      <c r="AC45" s="203">
        <v>1</v>
      </c>
      <c r="AD45" s="203">
        <v>0</v>
      </c>
      <c r="AE45" s="203">
        <v>1</v>
      </c>
      <c r="AF45" s="203">
        <v>6</v>
      </c>
      <c r="AG45" s="203">
        <v>7</v>
      </c>
      <c r="AH45" s="286">
        <v>0.14285709999999999</v>
      </c>
      <c r="AI45" s="246">
        <v>54375</v>
      </c>
      <c r="AJ45" s="246" t="s">
        <v>3403</v>
      </c>
      <c r="AK45" s="274" t="s">
        <v>3404</v>
      </c>
      <c r="AL45" s="276">
        <v>26716</v>
      </c>
      <c r="AM45" s="276">
        <v>11.01</v>
      </c>
      <c r="AN45" s="276">
        <v>13.38</v>
      </c>
      <c r="AO45" s="276">
        <v>14.75</v>
      </c>
      <c r="AP45" s="246">
        <v>0</v>
      </c>
      <c r="AQ45" s="246">
        <v>437044</v>
      </c>
      <c r="AR45" s="246">
        <v>437044</v>
      </c>
      <c r="AS45" s="246">
        <v>73950</v>
      </c>
      <c r="AT45" s="246">
        <v>0</v>
      </c>
      <c r="AU45" s="246">
        <v>73950</v>
      </c>
      <c r="AV45" s="246">
        <v>0</v>
      </c>
      <c r="AW45" s="246">
        <v>0</v>
      </c>
      <c r="AX45" s="246">
        <v>0</v>
      </c>
      <c r="AY45" s="246">
        <v>9462</v>
      </c>
      <c r="AZ45" s="246">
        <v>520456</v>
      </c>
      <c r="BA45" s="246">
        <v>279312</v>
      </c>
      <c r="BB45" s="246">
        <v>83915</v>
      </c>
      <c r="BC45" s="246">
        <v>363227</v>
      </c>
      <c r="BD45" s="246">
        <v>42984</v>
      </c>
      <c r="BE45" s="246">
        <v>2605</v>
      </c>
      <c r="BF45" s="246">
        <v>9410</v>
      </c>
      <c r="BG45" s="246">
        <v>54999</v>
      </c>
      <c r="BH45" s="246">
        <v>85574</v>
      </c>
      <c r="BI45" s="246">
        <v>503800</v>
      </c>
      <c r="BJ45" s="246">
        <v>8244</v>
      </c>
      <c r="BK45" s="283">
        <v>1.584E-2</v>
      </c>
      <c r="BL45" s="246">
        <v>0</v>
      </c>
      <c r="BM45" s="246">
        <v>0</v>
      </c>
      <c r="BN45" s="246">
        <v>0</v>
      </c>
      <c r="BO45" s="246">
        <v>0</v>
      </c>
      <c r="BP45" s="246">
        <v>0</v>
      </c>
      <c r="BQ45" s="246">
        <v>0</v>
      </c>
      <c r="BR45" s="10">
        <v>21115</v>
      </c>
      <c r="BS45" s="10">
        <v>23184</v>
      </c>
      <c r="BT45" s="10">
        <v>44299</v>
      </c>
      <c r="BU45" s="10">
        <v>10455</v>
      </c>
      <c r="BV45" s="10">
        <v>4696</v>
      </c>
      <c r="BW45" s="10">
        <v>15151</v>
      </c>
      <c r="BX45" s="10" t="s">
        <v>3403</v>
      </c>
      <c r="BY45" s="10" t="s">
        <v>3403</v>
      </c>
      <c r="BZ45" s="10" t="s">
        <v>3403</v>
      </c>
      <c r="CA45" s="10">
        <v>59450</v>
      </c>
      <c r="CB45" s="10" t="s">
        <v>3403</v>
      </c>
      <c r="CC45" s="10">
        <v>59450</v>
      </c>
      <c r="CD45" s="10">
        <v>82</v>
      </c>
      <c r="CE45" s="258">
        <v>42332</v>
      </c>
      <c r="CF45" s="244">
        <v>3</v>
      </c>
      <c r="CG45" s="244">
        <v>67</v>
      </c>
      <c r="CH45" s="244">
        <v>70</v>
      </c>
      <c r="CI45" s="258">
        <v>3119</v>
      </c>
      <c r="CJ45" s="258">
        <v>11528</v>
      </c>
      <c r="CK45" s="258">
        <v>6345</v>
      </c>
      <c r="CL45" s="258">
        <v>793</v>
      </c>
      <c r="CM45" s="203">
        <v>0</v>
      </c>
      <c r="CN45" s="203">
        <v>16</v>
      </c>
      <c r="CO45" s="244">
        <v>157</v>
      </c>
      <c r="CP45" s="10">
        <v>41053</v>
      </c>
      <c r="CQ45" s="10">
        <v>16090</v>
      </c>
      <c r="CR45" s="10">
        <v>57143</v>
      </c>
      <c r="CS45" s="10" t="s">
        <v>3403</v>
      </c>
      <c r="CT45" s="10" t="s">
        <v>3403</v>
      </c>
      <c r="CU45" s="10" t="s">
        <v>3403</v>
      </c>
      <c r="CV45" s="10">
        <v>16202</v>
      </c>
      <c r="CW45" s="10">
        <v>4025</v>
      </c>
      <c r="CX45" s="10">
        <v>20227</v>
      </c>
      <c r="CY45" s="10">
        <v>77370</v>
      </c>
      <c r="CZ45" s="10">
        <v>815</v>
      </c>
      <c r="DA45" s="10" t="s">
        <v>3403</v>
      </c>
      <c r="DB45" s="10">
        <v>78185</v>
      </c>
      <c r="DC45" s="10">
        <v>4440</v>
      </c>
      <c r="DD45" s="10">
        <v>2</v>
      </c>
      <c r="DE45" s="10">
        <v>4442</v>
      </c>
      <c r="DF45" s="10">
        <v>28135</v>
      </c>
      <c r="DG45" s="10">
        <v>47</v>
      </c>
      <c r="DH45" s="10" t="s">
        <v>3403</v>
      </c>
      <c r="DI45" s="10">
        <v>49</v>
      </c>
      <c r="DJ45" s="258" t="s">
        <v>3403</v>
      </c>
      <c r="DK45" s="258">
        <v>32575</v>
      </c>
      <c r="DL45" s="10">
        <v>87354</v>
      </c>
      <c r="DM45" s="10">
        <v>11371</v>
      </c>
      <c r="DN45" s="10">
        <v>12158</v>
      </c>
      <c r="DO45" s="10" t="s">
        <v>3403</v>
      </c>
      <c r="DP45" s="10">
        <v>110883</v>
      </c>
      <c r="DQ45" s="10">
        <v>74</v>
      </c>
      <c r="DR45" s="10">
        <v>13023</v>
      </c>
      <c r="DS45" s="10">
        <v>1932</v>
      </c>
      <c r="DT45" s="10">
        <v>14955</v>
      </c>
      <c r="DU45" s="10">
        <v>71446</v>
      </c>
      <c r="DV45" s="244">
        <v>6</v>
      </c>
      <c r="DW45" s="244">
        <v>70</v>
      </c>
      <c r="DX45" s="244">
        <v>84</v>
      </c>
      <c r="DY45" s="244">
        <v>59</v>
      </c>
      <c r="DZ45" s="244">
        <v>0</v>
      </c>
      <c r="EA45" s="244">
        <v>0</v>
      </c>
      <c r="EB45" s="244">
        <v>219</v>
      </c>
      <c r="EC45" s="244">
        <v>95</v>
      </c>
      <c r="ED45" s="244">
        <v>819</v>
      </c>
      <c r="EE45" s="244">
        <v>914</v>
      </c>
      <c r="EF45" s="10">
        <v>1751</v>
      </c>
      <c r="EG45" s="10">
        <v>2514</v>
      </c>
      <c r="EH45" s="10">
        <v>4265</v>
      </c>
      <c r="EI45" s="10">
        <v>0</v>
      </c>
      <c r="EJ45" s="10">
        <v>0</v>
      </c>
      <c r="EK45" s="10">
        <v>0</v>
      </c>
      <c r="EL45" s="10">
        <v>5179</v>
      </c>
      <c r="EM45" s="10" t="s">
        <v>5026</v>
      </c>
      <c r="EN45" s="10" t="s">
        <v>5026</v>
      </c>
      <c r="EO45" s="10" t="s">
        <v>5026</v>
      </c>
      <c r="EP45" s="10" t="s">
        <v>5026</v>
      </c>
      <c r="EQ45" s="258">
        <v>232</v>
      </c>
      <c r="ER45" s="258">
        <v>4634</v>
      </c>
      <c r="ES45" s="10">
        <v>4682</v>
      </c>
      <c r="ET45" s="10" t="s">
        <v>5026</v>
      </c>
      <c r="EU45" s="10" t="s">
        <v>5026</v>
      </c>
      <c r="EV45" s="244">
        <v>266</v>
      </c>
      <c r="EW45" s="244">
        <v>183</v>
      </c>
      <c r="EX45" s="203" t="s">
        <v>1505</v>
      </c>
      <c r="EY45" s="244">
        <v>17</v>
      </c>
      <c r="EZ45" s="244">
        <v>44</v>
      </c>
      <c r="FA45" s="258">
        <v>33346</v>
      </c>
      <c r="FB45" s="10">
        <v>37482</v>
      </c>
      <c r="FC45" s="10" t="s">
        <v>3403</v>
      </c>
      <c r="FD45" s="203" t="s">
        <v>1530</v>
      </c>
      <c r="FE45" s="203" t="s">
        <v>1530</v>
      </c>
      <c r="FF45" s="203" t="s">
        <v>1530</v>
      </c>
      <c r="FG45" s="203" t="s">
        <v>1530</v>
      </c>
      <c r="FH45" s="203" t="s">
        <v>1530</v>
      </c>
      <c r="FI45" s="203" t="s">
        <v>1530</v>
      </c>
      <c r="FJ45" s="203" t="s">
        <v>1530</v>
      </c>
      <c r="FK45" s="203" t="s">
        <v>1530</v>
      </c>
      <c r="FL45" s="203" t="s">
        <v>1530</v>
      </c>
      <c r="FM45" s="203" t="s">
        <v>1530</v>
      </c>
      <c r="FN45" s="203" t="s">
        <v>1530</v>
      </c>
      <c r="FO45" s="203" t="s">
        <v>1530</v>
      </c>
      <c r="FP45" s="203" t="s">
        <v>1530</v>
      </c>
      <c r="FQ45" s="203" t="s">
        <v>1530</v>
      </c>
      <c r="FR45" s="203" t="s">
        <v>1530</v>
      </c>
      <c r="FS45" s="203" t="s">
        <v>1530</v>
      </c>
      <c r="FT45" s="203" t="s">
        <v>1530</v>
      </c>
      <c r="FU45" s="203" t="s">
        <v>1530</v>
      </c>
      <c r="FV45" s="203" t="s">
        <v>1530</v>
      </c>
      <c r="FW45" s="203" t="s">
        <v>1530</v>
      </c>
      <c r="FX45" s="203" t="s">
        <v>1530</v>
      </c>
      <c r="FY45" s="203" t="s">
        <v>1530</v>
      </c>
      <c r="FZ45" s="203" t="s">
        <v>1530</v>
      </c>
      <c r="GA45" s="203" t="s">
        <v>1530</v>
      </c>
      <c r="GB45" s="203" t="s">
        <v>1530</v>
      </c>
      <c r="GC45" s="203" t="s">
        <v>2071</v>
      </c>
      <c r="GD45" s="203" t="s">
        <v>470</v>
      </c>
      <c r="GE45" s="203" t="s">
        <v>416</v>
      </c>
      <c r="GF45" s="203" t="s">
        <v>493</v>
      </c>
      <c r="GG45" s="203" t="s">
        <v>499</v>
      </c>
      <c r="GH45" s="203" t="s">
        <v>4527</v>
      </c>
      <c r="GI45" s="203" t="s">
        <v>505</v>
      </c>
      <c r="GJ45" s="203" t="s">
        <v>2303</v>
      </c>
      <c r="GK45" s="258">
        <v>20422</v>
      </c>
      <c r="GL45" s="203">
        <v>2</v>
      </c>
      <c r="GM45" s="203" t="s">
        <v>2135</v>
      </c>
      <c r="GN45" s="203" t="s">
        <v>503</v>
      </c>
      <c r="GO45" s="203">
        <v>128</v>
      </c>
      <c r="GP45" s="203">
        <v>11</v>
      </c>
      <c r="GQ45" s="203">
        <v>479</v>
      </c>
      <c r="GR45" s="203">
        <v>6639</v>
      </c>
      <c r="GS45" s="203" t="s">
        <v>3403</v>
      </c>
      <c r="GT45" s="203" t="s">
        <v>3403</v>
      </c>
      <c r="GU45" s="203" t="s">
        <v>3403</v>
      </c>
      <c r="GV45" s="203">
        <v>1057</v>
      </c>
      <c r="GW45" s="283">
        <v>0.82352000000000003</v>
      </c>
      <c r="GX45" s="283">
        <v>0.17648</v>
      </c>
      <c r="GY45" s="245">
        <v>23.648399999999999</v>
      </c>
      <c r="GZ45" s="245">
        <v>29.82517</v>
      </c>
      <c r="HA45" s="245">
        <v>12.02632</v>
      </c>
      <c r="HB45" s="284">
        <v>4.5435299999999996</v>
      </c>
      <c r="HC45" s="284">
        <v>3.2757700000000001</v>
      </c>
      <c r="HD45" s="284">
        <v>0.49601000000000001</v>
      </c>
      <c r="HE45" s="284">
        <v>33.687730000000002</v>
      </c>
      <c r="HF45" s="284">
        <v>24.288</v>
      </c>
      <c r="HG45" s="284">
        <v>3.6776300000000002</v>
      </c>
      <c r="HH45" s="284">
        <v>7.0514799999999997</v>
      </c>
      <c r="HI45" s="284">
        <v>5.0839400000000001</v>
      </c>
      <c r="HJ45" s="284">
        <v>0.76980000000000004</v>
      </c>
      <c r="HK45" s="284">
        <v>107.60359</v>
      </c>
      <c r="HL45" s="284">
        <v>77.579449999999994</v>
      </c>
      <c r="HM45" s="284">
        <v>11.7469</v>
      </c>
      <c r="HN45" s="284">
        <v>97.277469999999994</v>
      </c>
      <c r="HO45" s="284">
        <v>70.13458</v>
      </c>
      <c r="HP45" s="284">
        <v>10.619619999999999</v>
      </c>
      <c r="HQ45" s="284">
        <v>24.907299999999999</v>
      </c>
      <c r="HR45" s="284">
        <v>17.957529999999998</v>
      </c>
      <c r="HS45" s="284">
        <v>2.71909</v>
      </c>
      <c r="HT45" s="284">
        <v>5.4295900000000001</v>
      </c>
      <c r="HU45" s="284">
        <v>3.4984799999999998</v>
      </c>
      <c r="HV45" s="284">
        <v>17.78669</v>
      </c>
      <c r="HW45" s="284">
        <v>12.23671</v>
      </c>
      <c r="HX45" s="284">
        <v>0.22925999999999999</v>
      </c>
      <c r="HY45" s="284">
        <v>0.99045000000000005</v>
      </c>
      <c r="HZ45" s="284">
        <v>0.73229999999999995</v>
      </c>
      <c r="IA45" s="284">
        <v>0.25359999999999999</v>
      </c>
      <c r="IB45" s="284">
        <v>1.303E-2</v>
      </c>
      <c r="IC45" s="284">
        <v>8.9599999999999992E-3</v>
      </c>
      <c r="ID45" s="284">
        <v>1.6328499999999999</v>
      </c>
      <c r="IE45" s="284">
        <v>4.4760000000000001E-2</v>
      </c>
      <c r="IF45" s="284">
        <v>0.20884</v>
      </c>
      <c r="IG45" s="284">
        <v>668</v>
      </c>
      <c r="IH45" s="284">
        <v>4682</v>
      </c>
      <c r="II45" s="284">
        <v>4682</v>
      </c>
      <c r="IJ45" s="284">
        <v>10206</v>
      </c>
      <c r="IK45" s="284">
        <v>71446</v>
      </c>
      <c r="IL45" s="284">
        <v>71446</v>
      </c>
      <c r="IM45" s="284">
        <v>110883</v>
      </c>
      <c r="IN45" s="284">
        <v>110883</v>
      </c>
      <c r="IO45" s="284">
        <v>0.89410999999999996</v>
      </c>
      <c r="IP45" s="284">
        <v>15840</v>
      </c>
      <c r="IQ45" s="284">
        <v>7.6155900000000001</v>
      </c>
      <c r="IR45" s="284">
        <v>3.6210900000000001</v>
      </c>
      <c r="IS45" s="284">
        <v>21.400649999999999</v>
      </c>
      <c r="IT45" s="284">
        <v>0</v>
      </c>
      <c r="IU45" s="284">
        <v>0.46332000000000001</v>
      </c>
      <c r="IV45" s="284">
        <v>25.48507</v>
      </c>
      <c r="IW45" s="284">
        <v>17.786059999999999</v>
      </c>
      <c r="IX45" s="284">
        <v>6.0726199999999997</v>
      </c>
      <c r="IY45" s="284">
        <v>0</v>
      </c>
      <c r="IZ45" s="284">
        <v>7.6899999999999998E-3</v>
      </c>
      <c r="JA45" s="284">
        <v>2.0728599999999999</v>
      </c>
      <c r="JB45" s="284">
        <v>3.4299999999999999E-3</v>
      </c>
      <c r="JC45" s="284">
        <v>6.6869999999999999E-2</v>
      </c>
      <c r="JD45" s="284">
        <v>0.46806999999999999</v>
      </c>
      <c r="JE45" s="284">
        <v>10.49816</v>
      </c>
      <c r="JF45" s="284">
        <v>2.9110800000000001</v>
      </c>
      <c r="JG45" s="284">
        <v>0.29380000000000001</v>
      </c>
      <c r="JH45" s="284">
        <v>2830</v>
      </c>
      <c r="JI45" s="284">
        <v>4.6807100000000004</v>
      </c>
      <c r="JJ45" s="284">
        <v>4.1902799999999996</v>
      </c>
      <c r="JK45" s="284">
        <v>979</v>
      </c>
      <c r="JL45" s="284">
        <v>477</v>
      </c>
      <c r="JM45" s="284">
        <v>24.66947</v>
      </c>
      <c r="JN45" s="284">
        <v>2.69313</v>
      </c>
      <c r="JO45" s="284">
        <v>2.1047899999999999</v>
      </c>
      <c r="JP45" s="284">
        <v>0.34277000000000002</v>
      </c>
      <c r="JQ45" s="284">
        <v>4.897E-2</v>
      </c>
      <c r="JR45" s="284">
        <v>0.4012</v>
      </c>
      <c r="JS45" s="284">
        <v>5</v>
      </c>
      <c r="JT45" s="284">
        <v>3</v>
      </c>
      <c r="JU45" s="284">
        <v>1.5519799999999999</v>
      </c>
      <c r="JV45" s="284">
        <v>2132</v>
      </c>
      <c r="JW45" s="284">
        <v>12.31828</v>
      </c>
      <c r="JX45" s="284">
        <v>1373</v>
      </c>
      <c r="JY45" s="284">
        <v>0.80723999999999996</v>
      </c>
      <c r="JZ45" s="284">
        <v>19.117760000000001</v>
      </c>
      <c r="KA45" s="284">
        <v>6.5530000000000005E-2</v>
      </c>
      <c r="KB45" s="284">
        <v>90</v>
      </c>
      <c r="KC45" s="284">
        <v>1.11843</v>
      </c>
      <c r="KD45" s="284">
        <v>0.76980000000000004</v>
      </c>
      <c r="KE45" s="284">
        <v>1.7357899999999999</v>
      </c>
      <c r="KF45" s="284">
        <v>28.400739999999999</v>
      </c>
      <c r="KG45" s="284">
        <v>7.4144399999999999</v>
      </c>
      <c r="KH45" s="284">
        <v>7.0514799999999997</v>
      </c>
      <c r="KI45" s="284">
        <v>37.179490000000001</v>
      </c>
      <c r="KJ45" s="284">
        <v>51889</v>
      </c>
      <c r="KK45" s="284">
        <v>39901</v>
      </c>
      <c r="KL45" s="284">
        <v>6.3130000000000006E-2</v>
      </c>
      <c r="KM45" s="284">
        <v>1.49509</v>
      </c>
      <c r="KN45" s="284">
        <v>9.7979999999999998E-2</v>
      </c>
      <c r="KO45" s="284">
        <v>9.0200000000000002E-3</v>
      </c>
      <c r="KP45" s="284">
        <v>0.21357999999999999</v>
      </c>
      <c r="KQ45" s="284">
        <v>1.4E-2</v>
      </c>
      <c r="KR45" s="284">
        <v>1</v>
      </c>
      <c r="KS45" s="284">
        <v>0.14285709999999999</v>
      </c>
      <c r="KT45" s="284">
        <v>0.85714290000000004</v>
      </c>
      <c r="KU45" s="284">
        <v>0.23102629999999999</v>
      </c>
      <c r="KV45" s="284">
        <v>0.76897369999999998</v>
      </c>
      <c r="KW45" s="284">
        <v>0.1091683</v>
      </c>
      <c r="KX45" s="284">
        <v>5.1707000000000003E-3</v>
      </c>
      <c r="KY45" s="284">
        <v>0.16656409999999999</v>
      </c>
      <c r="KZ45" s="284">
        <v>1.8678E-2</v>
      </c>
      <c r="LA45" s="284">
        <v>0.16985710000000001</v>
      </c>
      <c r="LB45" s="284">
        <v>8.5319599999999995E-2</v>
      </c>
      <c r="LC45" s="284">
        <v>0.55441050000000003</v>
      </c>
      <c r="LD45" s="284">
        <v>0.72097460000000002</v>
      </c>
      <c r="LE45" s="284">
        <v>0</v>
      </c>
      <c r="LF45" s="284">
        <v>0.83973279999999995</v>
      </c>
      <c r="LG45" s="284">
        <v>1.8180200000000001E-2</v>
      </c>
      <c r="LH45" s="284">
        <v>0.14208689999999999</v>
      </c>
      <c r="LI45" s="284">
        <v>11987</v>
      </c>
      <c r="LJ45" s="284">
        <v>4.7774000000000001</v>
      </c>
      <c r="LK45" s="284">
        <v>20422</v>
      </c>
      <c r="LL45" s="284">
        <v>20422</v>
      </c>
      <c r="LM45" s="284">
        <v>2917</v>
      </c>
      <c r="LN45" s="284">
        <v>0.7815415</v>
      </c>
      <c r="LO45" s="284">
        <v>4.7364499999999997E-2</v>
      </c>
      <c r="LP45" s="284">
        <v>0.171094</v>
      </c>
      <c r="LQ45" s="284">
        <v>0.39699000000000001</v>
      </c>
      <c r="LR45" s="284">
        <v>1.3213699999999999</v>
      </c>
      <c r="LS45" s="284">
        <v>0.30526999999999999</v>
      </c>
      <c r="LT45" s="284">
        <v>42</v>
      </c>
      <c r="LU45" s="284">
        <v>2.5796299999999999</v>
      </c>
      <c r="LV45" s="284">
        <v>11</v>
      </c>
      <c r="LW45" s="284">
        <v>2.0160900000000002</v>
      </c>
      <c r="LX45" s="284">
        <v>0.22009000000000001</v>
      </c>
      <c r="LY45" s="284">
        <v>0.21304999999999999</v>
      </c>
      <c r="LZ45" s="285">
        <v>5.75576E-2</v>
      </c>
      <c r="MA45" s="285">
        <v>1.266E-3</v>
      </c>
      <c r="MB45" s="285">
        <v>0.4406967</v>
      </c>
      <c r="MC45" s="285">
        <v>0</v>
      </c>
      <c r="MD45" s="285">
        <v>0.34134579999999998</v>
      </c>
      <c r="ME45" s="285">
        <v>5.6439999999999995E-4</v>
      </c>
      <c r="MF45" s="285">
        <v>0.47937750000000001</v>
      </c>
      <c r="MG45" s="285">
        <v>0.1181067</v>
      </c>
      <c r="MH45" s="285">
        <v>0.18241750000000001</v>
      </c>
      <c r="MI45" s="285"/>
    </row>
    <row r="46" spans="1:347" x14ac:dyDescent="0.2">
      <c r="A46" s="6" t="s">
        <v>2080</v>
      </c>
      <c r="B46" s="6" t="s">
        <v>2855</v>
      </c>
      <c r="C46" s="203" t="s">
        <v>2080</v>
      </c>
      <c r="D46" s="203" t="s">
        <v>2081</v>
      </c>
      <c r="E46" s="203" t="s">
        <v>2082</v>
      </c>
      <c r="F46" s="203" t="s">
        <v>2184</v>
      </c>
      <c r="G46" s="203" t="s">
        <v>2259</v>
      </c>
      <c r="H46" s="203" t="s">
        <v>2367</v>
      </c>
      <c r="I46" s="203" t="s">
        <v>3635</v>
      </c>
      <c r="J46" s="203" t="s">
        <v>3636</v>
      </c>
      <c r="K46" s="203" t="s">
        <v>2259</v>
      </c>
      <c r="L46" s="203" t="s">
        <v>2367</v>
      </c>
      <c r="M46" s="203" t="s">
        <v>3635</v>
      </c>
      <c r="N46" s="203" t="s">
        <v>3636</v>
      </c>
      <c r="O46" s="203" t="s">
        <v>2432</v>
      </c>
      <c r="P46" s="203" t="s">
        <v>2508</v>
      </c>
      <c r="Q46" s="203" t="s">
        <v>2585</v>
      </c>
      <c r="R46" s="203" t="s">
        <v>2656</v>
      </c>
      <c r="S46" s="203" t="s">
        <v>4898</v>
      </c>
      <c r="T46" s="203" t="s">
        <v>4899</v>
      </c>
      <c r="U46" s="203" t="s">
        <v>2719</v>
      </c>
      <c r="V46" s="203" t="s">
        <v>2585</v>
      </c>
      <c r="W46" s="203" t="s">
        <v>2739</v>
      </c>
      <c r="X46" s="203">
        <v>1</v>
      </c>
      <c r="Y46" s="203">
        <v>6</v>
      </c>
      <c r="Z46" s="203">
        <v>0</v>
      </c>
      <c r="AA46" s="203">
        <v>3</v>
      </c>
      <c r="AB46" s="10">
        <v>16198</v>
      </c>
      <c r="AC46" s="203">
        <v>11</v>
      </c>
      <c r="AD46" s="203">
        <v>0</v>
      </c>
      <c r="AE46" s="203">
        <v>11</v>
      </c>
      <c r="AF46" s="203">
        <v>31.99</v>
      </c>
      <c r="AG46" s="203">
        <v>42.99</v>
      </c>
      <c r="AH46" s="286">
        <v>0.25587349999999998</v>
      </c>
      <c r="AI46" s="246">
        <v>66315</v>
      </c>
      <c r="AJ46" s="246" t="s">
        <v>3637</v>
      </c>
      <c r="AK46" s="274" t="s">
        <v>3412</v>
      </c>
      <c r="AL46" s="276">
        <v>38605</v>
      </c>
      <c r="AM46" s="276">
        <v>11.97</v>
      </c>
      <c r="AN46" s="276">
        <v>12.56</v>
      </c>
      <c r="AO46" s="276">
        <v>16.03</v>
      </c>
      <c r="AP46" s="246">
        <v>546451</v>
      </c>
      <c r="AQ46" s="246">
        <v>1475508</v>
      </c>
      <c r="AR46" s="246">
        <v>2021959</v>
      </c>
      <c r="AS46" s="246">
        <v>172390</v>
      </c>
      <c r="AT46" s="246">
        <v>0</v>
      </c>
      <c r="AU46" s="246">
        <v>172390</v>
      </c>
      <c r="AV46" s="246">
        <v>10551</v>
      </c>
      <c r="AW46" s="246">
        <v>0</v>
      </c>
      <c r="AX46" s="246">
        <v>10551</v>
      </c>
      <c r="AY46" s="246">
        <v>168392</v>
      </c>
      <c r="AZ46" s="246">
        <v>2373292</v>
      </c>
      <c r="BA46" s="246">
        <v>1402794</v>
      </c>
      <c r="BB46" s="246">
        <v>395667</v>
      </c>
      <c r="BC46" s="246">
        <v>1798461</v>
      </c>
      <c r="BD46" s="246">
        <v>198883</v>
      </c>
      <c r="BE46" s="246">
        <v>56991</v>
      </c>
      <c r="BF46" s="246">
        <v>24284</v>
      </c>
      <c r="BG46" s="246">
        <v>280158</v>
      </c>
      <c r="BH46" s="246">
        <v>288573</v>
      </c>
      <c r="BI46" s="246">
        <v>2367192</v>
      </c>
      <c r="BJ46" s="246">
        <v>31035</v>
      </c>
      <c r="BK46" s="283">
        <v>1.30768E-2</v>
      </c>
      <c r="BL46" s="246">
        <v>21393</v>
      </c>
      <c r="BM46" s="246">
        <v>0</v>
      </c>
      <c r="BN46" s="246">
        <v>0</v>
      </c>
      <c r="BO46" s="246">
        <v>0</v>
      </c>
      <c r="BP46" s="246">
        <v>21393</v>
      </c>
      <c r="BQ46" s="246">
        <v>21393</v>
      </c>
      <c r="BR46" s="10">
        <v>70671</v>
      </c>
      <c r="BS46" s="10">
        <v>86683</v>
      </c>
      <c r="BT46" s="10">
        <v>157354</v>
      </c>
      <c r="BU46" s="10">
        <v>59660</v>
      </c>
      <c r="BV46" s="10">
        <v>28842</v>
      </c>
      <c r="BW46" s="10">
        <v>88502</v>
      </c>
      <c r="BX46" s="10">
        <v>9327</v>
      </c>
      <c r="BY46" s="10">
        <v>3683</v>
      </c>
      <c r="BZ46" s="10">
        <v>13010</v>
      </c>
      <c r="CA46" s="10">
        <v>258866</v>
      </c>
      <c r="CB46" s="10" t="s">
        <v>3403</v>
      </c>
      <c r="CC46" s="10">
        <v>258866</v>
      </c>
      <c r="CD46" s="10">
        <v>0</v>
      </c>
      <c r="CE46" s="258">
        <v>29521</v>
      </c>
      <c r="CF46" s="244">
        <v>12</v>
      </c>
      <c r="CG46" s="244">
        <v>67</v>
      </c>
      <c r="CH46" s="244">
        <v>79</v>
      </c>
      <c r="CI46" s="258">
        <v>5867</v>
      </c>
      <c r="CJ46" s="258">
        <v>1920</v>
      </c>
      <c r="CK46" s="258">
        <v>16765</v>
      </c>
      <c r="CL46" s="258">
        <v>563</v>
      </c>
      <c r="CM46" s="203">
        <v>0</v>
      </c>
      <c r="CN46" s="203" t="s">
        <v>2305</v>
      </c>
      <c r="CO46" s="244">
        <v>469</v>
      </c>
      <c r="CP46" s="10">
        <v>157592</v>
      </c>
      <c r="CQ46" s="10">
        <v>59042</v>
      </c>
      <c r="CR46" s="10">
        <v>216634</v>
      </c>
      <c r="CS46" s="10">
        <v>22886</v>
      </c>
      <c r="CT46" s="10">
        <v>2774</v>
      </c>
      <c r="CU46" s="10">
        <v>25660</v>
      </c>
      <c r="CV46" s="10">
        <v>129579</v>
      </c>
      <c r="CW46" s="10">
        <v>30217</v>
      </c>
      <c r="CX46" s="10">
        <v>159796</v>
      </c>
      <c r="CY46" s="10">
        <v>402090</v>
      </c>
      <c r="CZ46" s="10">
        <v>2590</v>
      </c>
      <c r="DA46" s="10" t="s">
        <v>3403</v>
      </c>
      <c r="DB46" s="10">
        <v>404680</v>
      </c>
      <c r="DC46" s="10">
        <v>14228</v>
      </c>
      <c r="DD46" s="10">
        <v>293</v>
      </c>
      <c r="DE46" s="10">
        <v>14521</v>
      </c>
      <c r="DF46" s="10">
        <v>126844</v>
      </c>
      <c r="DG46" s="10">
        <v>10446</v>
      </c>
      <c r="DH46" s="10" t="s">
        <v>3403</v>
      </c>
      <c r="DI46" s="10">
        <v>10739</v>
      </c>
      <c r="DJ46" s="258" t="s">
        <v>3403</v>
      </c>
      <c r="DK46" s="258">
        <v>141072</v>
      </c>
      <c r="DL46" s="10">
        <v>210838</v>
      </c>
      <c r="DM46" s="10">
        <v>322901</v>
      </c>
      <c r="DN46" s="10" t="s">
        <v>3403</v>
      </c>
      <c r="DO46" s="10">
        <v>22752</v>
      </c>
      <c r="DP46" s="10">
        <v>556491</v>
      </c>
      <c r="DQ46" s="10">
        <v>0</v>
      </c>
      <c r="DR46" s="10">
        <v>82017</v>
      </c>
      <c r="DS46" s="10">
        <v>24909</v>
      </c>
      <c r="DT46" s="10">
        <v>106926</v>
      </c>
      <c r="DU46" s="10">
        <v>507547</v>
      </c>
      <c r="DV46" s="244">
        <v>151</v>
      </c>
      <c r="DW46" s="244">
        <v>42</v>
      </c>
      <c r="DX46" s="244">
        <v>722</v>
      </c>
      <c r="DY46" s="244">
        <v>563</v>
      </c>
      <c r="DZ46" s="244">
        <v>12</v>
      </c>
      <c r="EA46" s="244">
        <v>3</v>
      </c>
      <c r="EB46" s="244">
        <v>1493</v>
      </c>
      <c r="EC46" s="244">
        <v>2122</v>
      </c>
      <c r="ED46" s="244">
        <v>2316</v>
      </c>
      <c r="EE46" s="244">
        <v>4438</v>
      </c>
      <c r="EF46" s="10">
        <v>19742</v>
      </c>
      <c r="EG46" s="10">
        <v>16280</v>
      </c>
      <c r="EH46" s="10">
        <v>36022</v>
      </c>
      <c r="EI46" s="10">
        <v>495</v>
      </c>
      <c r="EJ46" s="10">
        <v>2755</v>
      </c>
      <c r="EK46" s="10">
        <v>3250</v>
      </c>
      <c r="EL46" s="10">
        <v>43710</v>
      </c>
      <c r="EM46" s="10" t="s">
        <v>5026</v>
      </c>
      <c r="EN46" s="10" t="s">
        <v>5026</v>
      </c>
      <c r="EO46" s="10" t="s">
        <v>5026</v>
      </c>
      <c r="EP46" s="10" t="s">
        <v>5026</v>
      </c>
      <c r="EQ46" s="258">
        <v>735</v>
      </c>
      <c r="ER46" s="258">
        <v>9703</v>
      </c>
      <c r="ES46" s="10">
        <v>106049</v>
      </c>
      <c r="ET46" s="10" t="s">
        <v>5026</v>
      </c>
      <c r="EU46" s="10" t="s">
        <v>5026</v>
      </c>
      <c r="EV46" s="244">
        <v>640</v>
      </c>
      <c r="EW46" s="244">
        <v>810</v>
      </c>
      <c r="EX46" s="203" t="s">
        <v>1508</v>
      </c>
      <c r="EY46" s="244">
        <v>64</v>
      </c>
      <c r="EZ46" s="244">
        <v>101</v>
      </c>
      <c r="FA46" s="258">
        <v>135625</v>
      </c>
      <c r="FB46" s="10">
        <v>71586</v>
      </c>
      <c r="FC46" s="10">
        <v>11511</v>
      </c>
      <c r="FD46" s="203" t="s">
        <v>1530</v>
      </c>
      <c r="FE46" s="203" t="s">
        <v>1530</v>
      </c>
      <c r="FF46" s="203" t="s">
        <v>1530</v>
      </c>
      <c r="FG46" s="203" t="s">
        <v>1530</v>
      </c>
      <c r="FH46" s="203" t="s">
        <v>1530</v>
      </c>
      <c r="FI46" s="203" t="s">
        <v>1530</v>
      </c>
      <c r="FJ46" s="203" t="s">
        <v>1530</v>
      </c>
      <c r="FK46" s="203" t="s">
        <v>1530</v>
      </c>
      <c r="FL46" s="203" t="s">
        <v>1530</v>
      </c>
      <c r="FM46" s="203" t="s">
        <v>1530</v>
      </c>
      <c r="FN46" s="203" t="s">
        <v>1530</v>
      </c>
      <c r="FO46" s="203" t="s">
        <v>1530</v>
      </c>
      <c r="FP46" s="203" t="s">
        <v>1530</v>
      </c>
      <c r="FQ46" s="203" t="s">
        <v>1530</v>
      </c>
      <c r="FR46" s="203" t="s">
        <v>1530</v>
      </c>
      <c r="FS46" s="203" t="s">
        <v>1530</v>
      </c>
      <c r="FT46" s="203" t="s">
        <v>1530</v>
      </c>
      <c r="FU46" s="203" t="s">
        <v>1530</v>
      </c>
      <c r="FV46" s="203" t="s">
        <v>1530</v>
      </c>
      <c r="FW46" s="203" t="s">
        <v>1530</v>
      </c>
      <c r="FX46" s="203" t="s">
        <v>1530</v>
      </c>
      <c r="FY46" s="203" t="s">
        <v>1530</v>
      </c>
      <c r="FZ46" s="203" t="s">
        <v>1530</v>
      </c>
      <c r="GA46" s="203" t="s">
        <v>1530</v>
      </c>
      <c r="GB46" s="203" t="s">
        <v>1530</v>
      </c>
      <c r="GC46" s="203" t="s">
        <v>2080</v>
      </c>
      <c r="GD46" s="203" t="s">
        <v>473</v>
      </c>
      <c r="GE46" s="203" t="s">
        <v>416</v>
      </c>
      <c r="GF46" s="203" t="s">
        <v>493</v>
      </c>
      <c r="GG46" s="203" t="s">
        <v>499</v>
      </c>
      <c r="GH46" s="203" t="s">
        <v>4527</v>
      </c>
      <c r="GI46" s="203" t="s">
        <v>508</v>
      </c>
      <c r="GJ46" s="203" t="s">
        <v>2303</v>
      </c>
      <c r="GK46" s="258">
        <v>142460</v>
      </c>
      <c r="GL46" s="203">
        <v>2</v>
      </c>
      <c r="GM46" s="203" t="s">
        <v>2135</v>
      </c>
      <c r="GN46" s="203" t="s">
        <v>503</v>
      </c>
      <c r="GO46" s="203">
        <v>2804</v>
      </c>
      <c r="GP46" s="203">
        <v>275</v>
      </c>
      <c r="GQ46" s="203">
        <v>8857</v>
      </c>
      <c r="GR46" s="203">
        <v>51073</v>
      </c>
      <c r="GS46" s="203">
        <v>238</v>
      </c>
      <c r="GT46" s="203">
        <v>23</v>
      </c>
      <c r="GU46" s="203">
        <v>484</v>
      </c>
      <c r="GV46" s="203">
        <v>8862</v>
      </c>
      <c r="GW46" s="283">
        <v>0.82411000000000001</v>
      </c>
      <c r="GX46" s="283">
        <v>0.10153</v>
      </c>
      <c r="GY46" s="245">
        <v>29.276620000000001</v>
      </c>
      <c r="GZ46" s="245">
        <v>28.032679999999999</v>
      </c>
      <c r="HA46" s="245">
        <v>22.994820000000001</v>
      </c>
      <c r="HB46" s="284">
        <v>4.2537799999999999</v>
      </c>
      <c r="HC46" s="284">
        <v>3.2317900000000002</v>
      </c>
      <c r="HD46" s="284">
        <v>0.50344</v>
      </c>
      <c r="HE46" s="284">
        <v>22.1386</v>
      </c>
      <c r="HF46" s="284">
        <v>16.819680000000002</v>
      </c>
      <c r="HG46" s="284">
        <v>2.6201099999999999</v>
      </c>
      <c r="HH46" s="284">
        <v>4.6639900000000001</v>
      </c>
      <c r="HI46" s="284">
        <v>3.5434399999999999</v>
      </c>
      <c r="HJ46" s="284">
        <v>0.55198000000000003</v>
      </c>
      <c r="HK46" s="284">
        <v>22.321680000000001</v>
      </c>
      <c r="HL46" s="284">
        <v>16.958770000000001</v>
      </c>
      <c r="HM46" s="284">
        <v>2.6417799999999998</v>
      </c>
      <c r="HN46" s="284">
        <v>54.156759999999998</v>
      </c>
      <c r="HO46" s="284">
        <v>41.145299999999999</v>
      </c>
      <c r="HP46" s="284">
        <v>6.4094699999999998</v>
      </c>
      <c r="HQ46" s="284">
        <v>12.76417</v>
      </c>
      <c r="HR46" s="284">
        <v>9.6975099999999994</v>
      </c>
      <c r="HS46" s="284">
        <v>1.51064</v>
      </c>
      <c r="HT46" s="284">
        <v>3.9062999999999999</v>
      </c>
      <c r="HU46" s="284">
        <v>3.5627300000000002</v>
      </c>
      <c r="HV46" s="284">
        <v>5.9854500000000002</v>
      </c>
      <c r="HW46" s="284">
        <v>7.5753300000000001</v>
      </c>
      <c r="HX46" s="284">
        <v>0.74441000000000002</v>
      </c>
      <c r="HY46" s="284">
        <v>1.3018099999999999</v>
      </c>
      <c r="HZ46" s="284">
        <v>0.75056999999999996</v>
      </c>
      <c r="IA46" s="284">
        <v>0.30681999999999998</v>
      </c>
      <c r="IB46" s="284">
        <v>4.4900000000000001E-3</v>
      </c>
      <c r="IC46" s="284">
        <v>5.6899999999999997E-3</v>
      </c>
      <c r="ID46" s="284">
        <v>0.95201999999999998</v>
      </c>
      <c r="IE46" s="284">
        <v>3.1150000000000001E-2</v>
      </c>
      <c r="IF46" s="284">
        <v>0.25285999999999997</v>
      </c>
      <c r="IG46" s="284">
        <v>2466</v>
      </c>
      <c r="IH46" s="284">
        <v>9640</v>
      </c>
      <c r="II46" s="284">
        <v>9640</v>
      </c>
      <c r="IJ46" s="284">
        <v>11806</v>
      </c>
      <c r="IK46" s="284">
        <v>46140</v>
      </c>
      <c r="IL46" s="284">
        <v>46140</v>
      </c>
      <c r="IM46" s="284">
        <v>50590</v>
      </c>
      <c r="IN46" s="284">
        <v>50590</v>
      </c>
      <c r="IO46" s="284">
        <v>1.7719499999999999</v>
      </c>
      <c r="IP46" s="284">
        <v>12944</v>
      </c>
      <c r="IQ46" s="284">
        <v>6.2233900000000002</v>
      </c>
      <c r="IR46" s="284">
        <v>1.2100900000000001</v>
      </c>
      <c r="IS46" s="284">
        <v>14.19317</v>
      </c>
      <c r="IT46" s="284">
        <v>7.4060000000000001E-2</v>
      </c>
      <c r="IU46" s="284">
        <v>1.1820299999999999</v>
      </c>
      <c r="IV46" s="284">
        <v>16.65936</v>
      </c>
      <c r="IW46" s="284">
        <v>12.624320000000001</v>
      </c>
      <c r="IX46" s="284">
        <v>2.20451</v>
      </c>
      <c r="IY46" s="284">
        <v>0</v>
      </c>
      <c r="IZ46" s="284">
        <v>3.29E-3</v>
      </c>
      <c r="JA46" s="284">
        <v>0.20721999999999999</v>
      </c>
      <c r="JB46" s="284">
        <v>5.5000000000000003E-4</v>
      </c>
      <c r="JC46" s="284">
        <v>0.10287</v>
      </c>
      <c r="JD46" s="284">
        <v>0.40205000000000002</v>
      </c>
      <c r="JE46" s="284">
        <v>4.3862100000000002</v>
      </c>
      <c r="JF46" s="284">
        <v>1.81711</v>
      </c>
      <c r="JG46" s="284">
        <v>0.22455</v>
      </c>
      <c r="JH46" s="284">
        <v>276</v>
      </c>
      <c r="JI46" s="284">
        <v>0.73882999999999999</v>
      </c>
      <c r="JJ46" s="284">
        <v>2.0256400000000001</v>
      </c>
      <c r="JK46" s="284">
        <v>72</v>
      </c>
      <c r="JL46" s="284">
        <v>162</v>
      </c>
      <c r="JM46" s="284">
        <v>16.616540000000001</v>
      </c>
      <c r="JN46" s="284">
        <v>1.9665699999999999</v>
      </c>
      <c r="JO46" s="284">
        <v>1.3960600000000001</v>
      </c>
      <c r="JP46" s="284">
        <v>0.30176999999999998</v>
      </c>
      <c r="JQ46" s="284">
        <v>7.7210000000000001E-2</v>
      </c>
      <c r="JR46" s="284">
        <v>0.29918</v>
      </c>
      <c r="JS46" s="284">
        <v>12</v>
      </c>
      <c r="JT46" s="284">
        <v>15</v>
      </c>
      <c r="JU46" s="284">
        <v>1.09643</v>
      </c>
      <c r="JV46" s="284">
        <v>10701</v>
      </c>
      <c r="JW46" s="284">
        <v>31.333929999999999</v>
      </c>
      <c r="JX46" s="284">
        <v>9760</v>
      </c>
      <c r="JY46" s="284">
        <v>6.54704</v>
      </c>
      <c r="JZ46" s="284">
        <v>34.355539999999998</v>
      </c>
      <c r="KA46" s="284">
        <v>0.20893999999999999</v>
      </c>
      <c r="KB46" s="284">
        <v>2039</v>
      </c>
      <c r="KC46" s="284">
        <v>0.56435000000000002</v>
      </c>
      <c r="KD46" s="284">
        <v>0.55198000000000003</v>
      </c>
      <c r="KE46" s="284">
        <v>0.61877000000000004</v>
      </c>
      <c r="KF46" s="284">
        <v>11.37021</v>
      </c>
      <c r="KG46" s="284">
        <v>5.2044499999999996</v>
      </c>
      <c r="KH46" s="284">
        <v>4.6639900000000001</v>
      </c>
      <c r="KI46" s="284">
        <v>31.15</v>
      </c>
      <c r="KJ46" s="284">
        <v>41834</v>
      </c>
      <c r="KK46" s="284">
        <v>32630</v>
      </c>
      <c r="KL46" s="284">
        <v>7.7249999999999999E-2</v>
      </c>
      <c r="KM46" s="284">
        <v>0.40538000000000002</v>
      </c>
      <c r="KN46" s="284">
        <v>8.4699999999999998E-2</v>
      </c>
      <c r="KO46" s="284">
        <v>1.9769999999999999E-2</v>
      </c>
      <c r="KP46" s="284">
        <v>0.10373</v>
      </c>
      <c r="KQ46" s="284">
        <v>2.1669999999999998E-2</v>
      </c>
      <c r="KR46" s="284">
        <v>1</v>
      </c>
      <c r="KS46" s="284">
        <v>0.25587349999999998</v>
      </c>
      <c r="KT46" s="284">
        <v>0.74412650000000002</v>
      </c>
      <c r="KU46" s="284">
        <v>0.22000310000000001</v>
      </c>
      <c r="KV46" s="284">
        <v>0.77999689999999999</v>
      </c>
      <c r="KW46" s="284">
        <v>0.11835030000000001</v>
      </c>
      <c r="KX46" s="284">
        <v>2.40754E-2</v>
      </c>
      <c r="KY46" s="284">
        <v>0.16714609999999999</v>
      </c>
      <c r="KZ46" s="284">
        <v>1.02586E-2</v>
      </c>
      <c r="LA46" s="284">
        <v>0.12190520000000001</v>
      </c>
      <c r="LB46" s="284">
        <v>8.4016400000000005E-2</v>
      </c>
      <c r="LC46" s="284">
        <v>0.59259830000000002</v>
      </c>
      <c r="LD46" s="284">
        <v>0.75974450000000004</v>
      </c>
      <c r="LE46" s="284">
        <v>4.4457000000000003E-3</v>
      </c>
      <c r="LF46" s="284">
        <v>0.8519639</v>
      </c>
      <c r="LG46" s="284">
        <v>7.0952899999999999E-2</v>
      </c>
      <c r="LH46" s="284">
        <v>7.2637499999999994E-2</v>
      </c>
      <c r="LI46" s="284">
        <v>9203</v>
      </c>
      <c r="LJ46" s="284">
        <v>4.7467100000000002</v>
      </c>
      <c r="LK46" s="284">
        <v>12950</v>
      </c>
      <c r="LL46" s="284">
        <v>12950</v>
      </c>
      <c r="LM46" s="284">
        <v>3313</v>
      </c>
      <c r="LN46" s="284">
        <v>0.70989579999999997</v>
      </c>
      <c r="LO46" s="284">
        <v>0.20342450000000001</v>
      </c>
      <c r="LP46" s="284">
        <v>8.6679699999999998E-2</v>
      </c>
      <c r="LQ46" s="284">
        <v>0.3967</v>
      </c>
      <c r="LR46" s="284">
        <v>1.40646</v>
      </c>
      <c r="LS46" s="284">
        <v>0.30942999999999998</v>
      </c>
      <c r="LT46" s="284">
        <v>9</v>
      </c>
      <c r="LU46" s="284">
        <v>2.7980800000000001</v>
      </c>
      <c r="LV46" s="284">
        <v>22</v>
      </c>
      <c r="LW46" s="284">
        <v>1.9863500000000001</v>
      </c>
      <c r="LX46" s="284">
        <v>0.23508000000000001</v>
      </c>
      <c r="LY46" s="284">
        <v>0.23447999999999999</v>
      </c>
      <c r="LZ46" s="285">
        <v>5.5175000000000002E-2</v>
      </c>
      <c r="MA46" s="285">
        <v>1.4934E-3</v>
      </c>
      <c r="MB46" s="285">
        <v>0.1019057</v>
      </c>
      <c r="MC46" s="285">
        <v>0</v>
      </c>
      <c r="MD46" s="285">
        <v>9.39995E-2</v>
      </c>
      <c r="ME46" s="285">
        <v>2.5149999999999999E-4</v>
      </c>
      <c r="MF46" s="285">
        <v>0.82426960000000005</v>
      </c>
      <c r="MG46" s="285">
        <v>2.4795000000000001E-2</v>
      </c>
      <c r="MH46" s="285">
        <v>0.33325969999999999</v>
      </c>
      <c r="MI46" s="285"/>
    </row>
    <row r="47" spans="1:347" x14ac:dyDescent="0.2">
      <c r="A47" s="6" t="s">
        <v>2086</v>
      </c>
      <c r="B47" s="6" t="s">
        <v>2857</v>
      </c>
      <c r="C47" s="203" t="s">
        <v>2086</v>
      </c>
      <c r="D47" s="203" t="s">
        <v>2087</v>
      </c>
      <c r="E47" s="203" t="s">
        <v>2088</v>
      </c>
      <c r="F47" s="203" t="s">
        <v>2185</v>
      </c>
      <c r="G47" s="203" t="s">
        <v>2261</v>
      </c>
      <c r="H47" s="203" t="s">
        <v>2293</v>
      </c>
      <c r="I47" s="203" t="s">
        <v>3641</v>
      </c>
      <c r="J47" s="203" t="s">
        <v>2310</v>
      </c>
      <c r="K47" s="203" t="s">
        <v>2327</v>
      </c>
      <c r="L47" s="203" t="s">
        <v>2293</v>
      </c>
      <c r="M47" s="203" t="s">
        <v>3642</v>
      </c>
      <c r="N47" s="203" t="s">
        <v>2310</v>
      </c>
      <c r="O47" s="203" t="s">
        <v>2434</v>
      </c>
      <c r="P47" s="203" t="s">
        <v>2510</v>
      </c>
      <c r="Q47" s="203" t="s">
        <v>2587</v>
      </c>
      <c r="R47" s="203" t="s">
        <v>2658</v>
      </c>
      <c r="S47" s="203" t="s">
        <v>2434</v>
      </c>
      <c r="T47" s="203" t="s">
        <v>2694</v>
      </c>
      <c r="U47" s="203" t="s">
        <v>4907</v>
      </c>
      <c r="V47" s="203" t="s">
        <v>2587</v>
      </c>
      <c r="W47" s="203" t="s">
        <v>2658</v>
      </c>
      <c r="X47" s="203">
        <v>1</v>
      </c>
      <c r="Y47" s="203">
        <v>6</v>
      </c>
      <c r="Z47" s="203">
        <v>1</v>
      </c>
      <c r="AA47" s="203">
        <v>1</v>
      </c>
      <c r="AB47" s="10">
        <v>14248</v>
      </c>
      <c r="AC47" s="203">
        <v>3</v>
      </c>
      <c r="AD47" s="203">
        <v>0</v>
      </c>
      <c r="AE47" s="203">
        <v>3</v>
      </c>
      <c r="AF47" s="203">
        <v>14.26</v>
      </c>
      <c r="AG47" s="203">
        <v>17.260000000000002</v>
      </c>
      <c r="AH47" s="286">
        <v>0.1738123</v>
      </c>
      <c r="AI47" s="246">
        <v>64504</v>
      </c>
      <c r="AJ47" s="246" t="s">
        <v>3403</v>
      </c>
      <c r="AK47" s="274" t="s">
        <v>3412</v>
      </c>
      <c r="AL47" s="276">
        <v>37230</v>
      </c>
      <c r="AM47" s="276">
        <v>8.25</v>
      </c>
      <c r="AN47" s="276">
        <v>9</v>
      </c>
      <c r="AO47" s="276">
        <v>10</v>
      </c>
      <c r="AP47" s="246">
        <v>310200</v>
      </c>
      <c r="AQ47" s="246">
        <v>387000</v>
      </c>
      <c r="AR47" s="246">
        <v>697200</v>
      </c>
      <c r="AS47" s="246">
        <v>207727</v>
      </c>
      <c r="AT47" s="246">
        <v>0</v>
      </c>
      <c r="AU47" s="246">
        <v>207727</v>
      </c>
      <c r="AV47" s="246">
        <v>40000</v>
      </c>
      <c r="AW47" s="246">
        <v>0</v>
      </c>
      <c r="AX47" s="246">
        <v>40000</v>
      </c>
      <c r="AY47" s="246">
        <v>111609</v>
      </c>
      <c r="AZ47" s="246">
        <v>1056536</v>
      </c>
      <c r="BA47" s="246">
        <v>496000</v>
      </c>
      <c r="BB47" s="246">
        <v>171057</v>
      </c>
      <c r="BC47" s="246">
        <v>667057</v>
      </c>
      <c r="BD47" s="246">
        <v>91289</v>
      </c>
      <c r="BE47" s="246">
        <v>3985</v>
      </c>
      <c r="BF47" s="246">
        <v>3797</v>
      </c>
      <c r="BG47" s="246">
        <v>99071</v>
      </c>
      <c r="BH47" s="246">
        <v>268670</v>
      </c>
      <c r="BI47" s="246">
        <v>1034798</v>
      </c>
      <c r="BJ47" s="246">
        <v>18930</v>
      </c>
      <c r="BK47" s="283">
        <v>1.7916999999999999E-2</v>
      </c>
      <c r="BL47" s="246">
        <v>10000</v>
      </c>
      <c r="BM47" s="246">
        <v>0</v>
      </c>
      <c r="BN47" s="246">
        <v>0</v>
      </c>
      <c r="BO47" s="246">
        <v>0</v>
      </c>
      <c r="BP47" s="246">
        <v>10000</v>
      </c>
      <c r="BQ47" s="246">
        <v>0</v>
      </c>
      <c r="BR47" s="10">
        <v>54101</v>
      </c>
      <c r="BS47" s="10">
        <v>48975</v>
      </c>
      <c r="BT47" s="10">
        <v>103076</v>
      </c>
      <c r="BU47" s="10">
        <v>28358</v>
      </c>
      <c r="BV47" s="10">
        <v>16476</v>
      </c>
      <c r="BW47" s="10">
        <v>44834</v>
      </c>
      <c r="BX47" s="10">
        <v>4540</v>
      </c>
      <c r="BY47" s="10">
        <v>263</v>
      </c>
      <c r="BZ47" s="10">
        <v>4803</v>
      </c>
      <c r="CA47" s="10">
        <v>152713</v>
      </c>
      <c r="CB47" s="10" t="s">
        <v>3403</v>
      </c>
      <c r="CC47" s="10">
        <v>152713</v>
      </c>
      <c r="CD47" s="10">
        <v>0</v>
      </c>
      <c r="CE47" s="258">
        <v>28215</v>
      </c>
      <c r="CF47" s="244">
        <v>2</v>
      </c>
      <c r="CG47" s="244">
        <v>67</v>
      </c>
      <c r="CH47" s="244">
        <v>69</v>
      </c>
      <c r="CI47" s="258">
        <v>611</v>
      </c>
      <c r="CJ47" s="258">
        <v>1920</v>
      </c>
      <c r="CK47" s="258">
        <v>10710</v>
      </c>
      <c r="CL47" s="258">
        <v>563</v>
      </c>
      <c r="CM47" s="203">
        <v>0</v>
      </c>
      <c r="CN47" s="203">
        <v>2</v>
      </c>
      <c r="CO47" s="244">
        <v>58</v>
      </c>
      <c r="CP47" s="10">
        <v>47244</v>
      </c>
      <c r="CQ47" s="10">
        <v>16734</v>
      </c>
      <c r="CR47" s="10">
        <v>63978</v>
      </c>
      <c r="CS47" s="10">
        <v>8003</v>
      </c>
      <c r="CT47" s="10">
        <v>198</v>
      </c>
      <c r="CU47" s="10">
        <v>8201</v>
      </c>
      <c r="CV47" s="10">
        <v>15282</v>
      </c>
      <c r="CW47" s="10">
        <v>7979</v>
      </c>
      <c r="CX47" s="10">
        <v>23261</v>
      </c>
      <c r="CY47" s="10">
        <v>95440</v>
      </c>
      <c r="CZ47" s="10">
        <v>3998</v>
      </c>
      <c r="DA47" s="10" t="s">
        <v>3403</v>
      </c>
      <c r="DB47" s="10">
        <v>99438</v>
      </c>
      <c r="DC47" s="10">
        <v>809</v>
      </c>
      <c r="DD47" s="10">
        <v>44</v>
      </c>
      <c r="DE47" s="10">
        <v>853</v>
      </c>
      <c r="DF47" s="10">
        <v>17991</v>
      </c>
      <c r="DG47" s="10">
        <v>75</v>
      </c>
      <c r="DH47" s="10" t="s">
        <v>3403</v>
      </c>
      <c r="DI47" s="10">
        <v>119</v>
      </c>
      <c r="DJ47" s="258" t="s">
        <v>3403</v>
      </c>
      <c r="DK47" s="258">
        <v>18800</v>
      </c>
      <c r="DL47" s="10">
        <v>75180</v>
      </c>
      <c r="DM47" s="10">
        <v>65438</v>
      </c>
      <c r="DN47" s="10">
        <v>8542</v>
      </c>
      <c r="DO47" s="10" t="s">
        <v>3403</v>
      </c>
      <c r="DP47" s="10">
        <v>149160</v>
      </c>
      <c r="DQ47" s="10" t="s">
        <v>3403</v>
      </c>
      <c r="DR47" s="10">
        <v>31613</v>
      </c>
      <c r="DS47" s="10">
        <v>10422</v>
      </c>
      <c r="DT47" s="10">
        <v>42035</v>
      </c>
      <c r="DU47" s="10">
        <v>198007</v>
      </c>
      <c r="DV47" s="244">
        <v>14</v>
      </c>
      <c r="DW47" s="244" t="s">
        <v>3403</v>
      </c>
      <c r="DX47" s="244">
        <v>299</v>
      </c>
      <c r="DY47" s="244">
        <v>15</v>
      </c>
      <c r="DZ47" s="244">
        <v>18</v>
      </c>
      <c r="EA47" s="244" t="s">
        <v>3403</v>
      </c>
      <c r="EB47" s="244">
        <v>346</v>
      </c>
      <c r="EC47" s="244">
        <v>68</v>
      </c>
      <c r="ED47" s="244" t="s">
        <v>3403</v>
      </c>
      <c r="EE47" s="244">
        <v>68</v>
      </c>
      <c r="EF47" s="10">
        <v>8418</v>
      </c>
      <c r="EG47" s="10">
        <v>894</v>
      </c>
      <c r="EH47" s="10">
        <v>9312</v>
      </c>
      <c r="EI47" s="10">
        <v>449</v>
      </c>
      <c r="EJ47" s="10" t="s">
        <v>3403</v>
      </c>
      <c r="EK47" s="10">
        <v>449</v>
      </c>
      <c r="EL47" s="10">
        <v>9829</v>
      </c>
      <c r="EM47" s="10" t="s">
        <v>5026</v>
      </c>
      <c r="EN47" s="10" t="s">
        <v>5026</v>
      </c>
      <c r="EO47" s="10" t="s">
        <v>5026</v>
      </c>
      <c r="EP47" s="10" t="s">
        <v>5026</v>
      </c>
      <c r="EQ47" s="258">
        <v>141</v>
      </c>
      <c r="ER47" s="258">
        <v>7698</v>
      </c>
      <c r="ES47" s="10">
        <v>43392</v>
      </c>
      <c r="ET47" s="10" t="s">
        <v>5026</v>
      </c>
      <c r="EU47" s="10" t="s">
        <v>5026</v>
      </c>
      <c r="EV47" s="244">
        <v>19</v>
      </c>
      <c r="EW47" s="244">
        <v>261</v>
      </c>
      <c r="EX47" s="203" t="s">
        <v>1509</v>
      </c>
      <c r="EY47" s="244">
        <v>18</v>
      </c>
      <c r="EZ47" s="244">
        <v>55</v>
      </c>
      <c r="FA47" s="258">
        <v>59572</v>
      </c>
      <c r="FB47" s="10" t="s">
        <v>3403</v>
      </c>
      <c r="FC47" s="10" t="s">
        <v>3403</v>
      </c>
      <c r="FD47" s="203" t="s">
        <v>1530</v>
      </c>
      <c r="FE47" s="203" t="s">
        <v>1530</v>
      </c>
      <c r="FF47" s="203" t="s">
        <v>1530</v>
      </c>
      <c r="FG47" s="203" t="s">
        <v>1530</v>
      </c>
      <c r="FH47" s="203" t="s">
        <v>1530</v>
      </c>
      <c r="FI47" s="203" t="s">
        <v>1530</v>
      </c>
      <c r="FJ47" s="203" t="s">
        <v>1530</v>
      </c>
      <c r="FK47" s="203" t="s">
        <v>1530</v>
      </c>
      <c r="FL47" s="203" t="s">
        <v>1530</v>
      </c>
      <c r="FM47" s="203" t="s">
        <v>1530</v>
      </c>
      <c r="FN47" s="203" t="s">
        <v>1530</v>
      </c>
      <c r="FO47" s="203" t="s">
        <v>1530</v>
      </c>
      <c r="FP47" s="203" t="s">
        <v>1530</v>
      </c>
      <c r="FQ47" s="203" t="s">
        <v>1530</v>
      </c>
      <c r="FR47" s="203" t="s">
        <v>1530</v>
      </c>
      <c r="FS47" s="203" t="s">
        <v>1530</v>
      </c>
      <c r="FT47" s="203" t="s">
        <v>1530</v>
      </c>
      <c r="FU47" s="203" t="s">
        <v>1530</v>
      </c>
      <c r="FV47" s="203" t="s">
        <v>1530</v>
      </c>
      <c r="FW47" s="203" t="s">
        <v>1530</v>
      </c>
      <c r="FX47" s="203" t="s">
        <v>1530</v>
      </c>
      <c r="FY47" s="203" t="s">
        <v>1530</v>
      </c>
      <c r="FZ47" s="203" t="s">
        <v>1530</v>
      </c>
      <c r="GA47" s="203" t="s">
        <v>1530</v>
      </c>
      <c r="GB47" s="203" t="s">
        <v>1530</v>
      </c>
      <c r="GC47" s="203" t="s">
        <v>2086</v>
      </c>
      <c r="GD47" s="203" t="s">
        <v>475</v>
      </c>
      <c r="GE47" s="203" t="s">
        <v>416</v>
      </c>
      <c r="GF47" s="203" t="s">
        <v>415</v>
      </c>
      <c r="GG47" s="203" t="s">
        <v>499</v>
      </c>
      <c r="GH47" s="203" t="s">
        <v>4527</v>
      </c>
      <c r="GI47" s="203" t="s">
        <v>505</v>
      </c>
      <c r="GJ47" s="203" t="s">
        <v>2303</v>
      </c>
      <c r="GK47" s="258">
        <v>134822</v>
      </c>
      <c r="GL47" s="203">
        <v>1</v>
      </c>
      <c r="GM47" s="203" t="s">
        <v>2135</v>
      </c>
      <c r="GN47" s="203" t="s">
        <v>503</v>
      </c>
      <c r="GO47" s="203">
        <v>583</v>
      </c>
      <c r="GP47" s="203">
        <v>85</v>
      </c>
      <c r="GQ47" s="203">
        <v>2842</v>
      </c>
      <c r="GR47" s="203">
        <v>14493</v>
      </c>
      <c r="GS47" s="203">
        <v>113</v>
      </c>
      <c r="GT47" s="203">
        <v>19</v>
      </c>
      <c r="GU47" s="203">
        <v>320</v>
      </c>
      <c r="GV47" s="203">
        <v>2950</v>
      </c>
      <c r="GW47" s="283">
        <v>0.94740000000000002</v>
      </c>
      <c r="GX47" s="283">
        <v>6.9199999999999999E-3</v>
      </c>
      <c r="GY47" s="245">
        <v>28.407509999999998</v>
      </c>
      <c r="GZ47" s="245">
        <v>29.65605</v>
      </c>
      <c r="HA47" s="245">
        <v>4.8571400000000002</v>
      </c>
      <c r="HB47" s="284">
        <v>6.9375</v>
      </c>
      <c r="HC47" s="284">
        <v>4.4720899999999997</v>
      </c>
      <c r="HD47" s="284">
        <v>0.66418999999999995</v>
      </c>
      <c r="HE47" s="284">
        <v>24.617529999999999</v>
      </c>
      <c r="HF47" s="284">
        <v>15.86909</v>
      </c>
      <c r="HG47" s="284">
        <v>2.3568699999999998</v>
      </c>
      <c r="HH47" s="284">
        <v>5.22607</v>
      </c>
      <c r="HI47" s="284">
        <v>3.3688600000000002</v>
      </c>
      <c r="HJ47" s="284">
        <v>0.50034000000000001</v>
      </c>
      <c r="HK47" s="284">
        <v>23.847670000000001</v>
      </c>
      <c r="HL47" s="284">
        <v>15.372809999999999</v>
      </c>
      <c r="HM47" s="284">
        <v>2.2831600000000001</v>
      </c>
      <c r="HN47" s="284">
        <v>105.28009</v>
      </c>
      <c r="HO47" s="284">
        <v>67.866209999999995</v>
      </c>
      <c r="HP47" s="284">
        <v>10.079459999999999</v>
      </c>
      <c r="HQ47" s="284">
        <v>32.890410000000003</v>
      </c>
      <c r="HR47" s="284">
        <v>21.201989999999999</v>
      </c>
      <c r="HS47" s="284">
        <v>3.1489099999999999</v>
      </c>
      <c r="HT47" s="284">
        <v>1.1063499999999999</v>
      </c>
      <c r="HU47" s="284">
        <v>1.46865</v>
      </c>
      <c r="HV47" s="284">
        <v>0.45200000000000001</v>
      </c>
      <c r="HW47" s="284">
        <v>6.2091099999999999</v>
      </c>
      <c r="HX47" s="284">
        <v>0.32185000000000002</v>
      </c>
      <c r="HY47" s="284">
        <v>0.23336000000000001</v>
      </c>
      <c r="HZ47" s="284">
        <v>0.31178</v>
      </c>
      <c r="IA47" s="284">
        <v>7.2900000000000006E-2</v>
      </c>
      <c r="IB47" s="284">
        <v>1.3999999999999999E-4</v>
      </c>
      <c r="IC47" s="284">
        <v>1.9400000000000001E-3</v>
      </c>
      <c r="ID47" s="284">
        <v>0.44185999999999998</v>
      </c>
      <c r="IE47" s="284">
        <v>5.0000000000000001E-4</v>
      </c>
      <c r="IF47" s="284">
        <v>6.9070000000000006E-2</v>
      </c>
      <c r="IG47" s="284">
        <v>2514</v>
      </c>
      <c r="IH47" s="284">
        <v>14464</v>
      </c>
      <c r="II47" s="284">
        <v>14464</v>
      </c>
      <c r="IJ47" s="284">
        <v>11472</v>
      </c>
      <c r="IK47" s="284">
        <v>66002</v>
      </c>
      <c r="IL47" s="284">
        <v>66002</v>
      </c>
      <c r="IM47" s="284">
        <v>49720</v>
      </c>
      <c r="IN47" s="284">
        <v>49720</v>
      </c>
      <c r="IO47" s="284">
        <v>0.76548000000000005</v>
      </c>
      <c r="IP47" s="284">
        <v>8641</v>
      </c>
      <c r="IQ47" s="284">
        <v>4.1547799999999997</v>
      </c>
      <c r="IR47" s="284">
        <v>1.5407500000000001</v>
      </c>
      <c r="IS47" s="284">
        <v>5.1712600000000002</v>
      </c>
      <c r="IT47" s="284">
        <v>0.29669000000000001</v>
      </c>
      <c r="IU47" s="284">
        <v>0.82782</v>
      </c>
      <c r="IV47" s="284">
        <v>7.8365299999999998</v>
      </c>
      <c r="IW47" s="284">
        <v>4.9476899999999997</v>
      </c>
      <c r="IX47" s="284">
        <v>1.4453100000000001</v>
      </c>
      <c r="IY47" s="284">
        <v>0</v>
      </c>
      <c r="IZ47" s="284">
        <v>4.2999999999999999E-4</v>
      </c>
      <c r="JA47" s="284">
        <v>0.20927999999999999</v>
      </c>
      <c r="JB47" s="284">
        <v>5.1000000000000004E-4</v>
      </c>
      <c r="JC47" s="284">
        <v>7.1370000000000003E-2</v>
      </c>
      <c r="JD47" s="284">
        <v>0.41060999999999998</v>
      </c>
      <c r="JE47" s="284">
        <v>1.3797999999999999</v>
      </c>
      <c r="JF47" s="284">
        <v>1.1327</v>
      </c>
      <c r="JG47" s="284">
        <v>0.10577</v>
      </c>
      <c r="JH47" s="284">
        <v>671</v>
      </c>
      <c r="JI47" s="284">
        <v>1.6414899999999999</v>
      </c>
      <c r="JJ47" s="284">
        <v>1.99278</v>
      </c>
      <c r="JK47" s="284">
        <v>60</v>
      </c>
      <c r="JL47" s="284">
        <v>268</v>
      </c>
      <c r="JM47" s="284">
        <v>7.6752900000000004</v>
      </c>
      <c r="JN47" s="284">
        <v>0.73482999999999998</v>
      </c>
      <c r="JO47" s="284">
        <v>0.67710999999999999</v>
      </c>
      <c r="JP47" s="284">
        <v>0.12801999999999999</v>
      </c>
      <c r="JQ47" s="284">
        <v>2.2249999999999999E-2</v>
      </c>
      <c r="JR47" s="284">
        <v>0.33923999999999999</v>
      </c>
      <c r="JS47" s="284">
        <v>0</v>
      </c>
      <c r="JT47" s="284">
        <v>5</v>
      </c>
      <c r="JU47" s="284">
        <v>0.75331000000000004</v>
      </c>
      <c r="JV47" s="284">
        <v>2868</v>
      </c>
      <c r="JW47" s="284">
        <v>13.897180000000001</v>
      </c>
      <c r="JX47" s="284">
        <v>3807</v>
      </c>
      <c r="JY47" s="284">
        <v>3.04548</v>
      </c>
      <c r="JZ47" s="284">
        <v>10.46884</v>
      </c>
      <c r="KA47" s="284">
        <v>0.21914</v>
      </c>
      <c r="KB47" s="284">
        <v>834</v>
      </c>
      <c r="KC47" s="284">
        <v>1.3063800000000001</v>
      </c>
      <c r="KD47" s="284">
        <v>0.50034000000000001</v>
      </c>
      <c r="KE47" s="284">
        <v>0.98409999999999997</v>
      </c>
      <c r="KF47" s="284">
        <v>10.568009999999999</v>
      </c>
      <c r="KG47" s="284">
        <v>3.54847</v>
      </c>
      <c r="KH47" s="284">
        <v>5.22607</v>
      </c>
      <c r="KI47" s="284">
        <v>30.44444</v>
      </c>
      <c r="KJ47" s="284">
        <v>38647</v>
      </c>
      <c r="KK47" s="284">
        <v>28736</v>
      </c>
      <c r="KL47" s="284">
        <v>0.11570999999999999</v>
      </c>
      <c r="KM47" s="284">
        <v>0.39777000000000001</v>
      </c>
      <c r="KN47" s="284">
        <v>8.7169999999999997E-2</v>
      </c>
      <c r="KO47" s="284">
        <v>2.0109999999999999E-2</v>
      </c>
      <c r="KP47" s="284">
        <v>6.9139999999999993E-2</v>
      </c>
      <c r="KQ47" s="284">
        <v>1.515E-2</v>
      </c>
      <c r="KR47" s="284">
        <v>1</v>
      </c>
      <c r="KS47" s="284">
        <v>0.1738123</v>
      </c>
      <c r="KT47" s="284">
        <v>0.82618769999999997</v>
      </c>
      <c r="KU47" s="284">
        <v>0.25643539999999998</v>
      </c>
      <c r="KV47" s="284">
        <v>0.74356460000000002</v>
      </c>
      <c r="KW47" s="284">
        <v>9.5739500000000005E-2</v>
      </c>
      <c r="KX47" s="284">
        <v>3.8509999999999998E-3</v>
      </c>
      <c r="KY47" s="284">
        <v>0.1653047</v>
      </c>
      <c r="KZ47" s="284">
        <v>3.6692999999999999E-3</v>
      </c>
      <c r="LA47" s="284">
        <v>0.25963520000000001</v>
      </c>
      <c r="LB47" s="284">
        <v>8.8219199999999998E-2</v>
      </c>
      <c r="LC47" s="284">
        <v>0.47932059999999999</v>
      </c>
      <c r="LD47" s="284">
        <v>0.64462529999999996</v>
      </c>
      <c r="LE47" s="284">
        <v>3.78596E-2</v>
      </c>
      <c r="LF47" s="284">
        <v>0.65989229999999999</v>
      </c>
      <c r="LG47" s="284">
        <v>0.1056367</v>
      </c>
      <c r="LH47" s="284">
        <v>0.19661139999999999</v>
      </c>
      <c r="LI47" s="284">
        <v>9910</v>
      </c>
      <c r="LJ47" s="284">
        <v>4.7105300000000003</v>
      </c>
      <c r="LK47" s="284">
        <v>44940</v>
      </c>
      <c r="LL47" s="284">
        <v>44940</v>
      </c>
      <c r="LM47" s="284">
        <v>7811</v>
      </c>
      <c r="LN47" s="284">
        <v>0.92145030000000006</v>
      </c>
      <c r="LO47" s="284">
        <v>4.0223700000000001E-2</v>
      </c>
      <c r="LP47" s="284">
        <v>3.8325999999999999E-2</v>
      </c>
      <c r="LQ47" s="284">
        <v>0.30073</v>
      </c>
      <c r="LR47" s="284">
        <v>0.87199000000000004</v>
      </c>
      <c r="LS47" s="284">
        <v>0.22361</v>
      </c>
      <c r="LT47" s="284">
        <v>37</v>
      </c>
      <c r="LU47" s="284">
        <v>1.6339300000000001</v>
      </c>
      <c r="LV47" s="284">
        <v>39</v>
      </c>
      <c r="LW47" s="284">
        <v>1.50559</v>
      </c>
      <c r="LX47" s="284">
        <v>0.14413999999999999</v>
      </c>
      <c r="LY47" s="284">
        <v>0.14118</v>
      </c>
      <c r="LZ47" s="285">
        <v>5.7852099999999997E-2</v>
      </c>
      <c r="MA47" s="285">
        <v>2.9770000000000003E-4</v>
      </c>
      <c r="MB47" s="285">
        <v>0.1575396</v>
      </c>
      <c r="MC47" s="285">
        <v>0</v>
      </c>
      <c r="MD47" s="285">
        <v>0.14479700000000001</v>
      </c>
      <c r="ME47" s="285">
        <v>3.5409999999999999E-4</v>
      </c>
      <c r="MF47" s="285">
        <v>0.78371029999999997</v>
      </c>
      <c r="MG47" s="285">
        <v>1.2988899999999999E-2</v>
      </c>
      <c r="MH47" s="285">
        <v>0.2109279</v>
      </c>
      <c r="MI47" s="285"/>
    </row>
    <row r="48" spans="1:347" x14ac:dyDescent="0.2">
      <c r="A48" s="6" t="s">
        <v>2089</v>
      </c>
      <c r="B48" s="6" t="s">
        <v>2858</v>
      </c>
      <c r="C48" s="203" t="s">
        <v>2089</v>
      </c>
      <c r="D48" s="203" t="s">
        <v>2090</v>
      </c>
      <c r="E48" s="203" t="s">
        <v>2091</v>
      </c>
      <c r="F48" s="203" t="s">
        <v>2186</v>
      </c>
      <c r="G48" s="203" t="s">
        <v>2262</v>
      </c>
      <c r="H48" s="203" t="s">
        <v>2368</v>
      </c>
      <c r="I48" s="203" t="s">
        <v>3643</v>
      </c>
      <c r="J48" s="203" t="s">
        <v>3644</v>
      </c>
      <c r="K48" s="203" t="s">
        <v>2262</v>
      </c>
      <c r="L48" s="203" t="s">
        <v>2368</v>
      </c>
      <c r="M48" s="203" t="s">
        <v>3643</v>
      </c>
      <c r="N48" s="203" t="s">
        <v>3644</v>
      </c>
      <c r="O48" s="203" t="s">
        <v>2435</v>
      </c>
      <c r="P48" s="203" t="s">
        <v>2511</v>
      </c>
      <c r="Q48" s="203" t="s">
        <v>2588</v>
      </c>
      <c r="R48" s="203" t="s">
        <v>2659</v>
      </c>
      <c r="S48" s="203" t="s">
        <v>4912</v>
      </c>
      <c r="T48" s="203" t="s">
        <v>2706</v>
      </c>
      <c r="U48" s="203" t="s">
        <v>2511</v>
      </c>
      <c r="V48" s="203" t="s">
        <v>2588</v>
      </c>
      <c r="W48" s="203" t="s">
        <v>2740</v>
      </c>
      <c r="X48" s="203">
        <v>0</v>
      </c>
      <c r="Y48" s="203">
        <v>5</v>
      </c>
      <c r="Z48" s="203">
        <v>1</v>
      </c>
      <c r="AA48" s="203">
        <v>1</v>
      </c>
      <c r="AB48" s="10">
        <v>12324</v>
      </c>
      <c r="AC48" s="203">
        <v>8</v>
      </c>
      <c r="AD48" s="203">
        <v>0</v>
      </c>
      <c r="AE48" s="203">
        <v>8</v>
      </c>
      <c r="AF48" s="203">
        <v>21.58</v>
      </c>
      <c r="AG48" s="203">
        <v>29.58</v>
      </c>
      <c r="AH48" s="286">
        <v>0.270453</v>
      </c>
      <c r="AI48" s="246">
        <v>61352</v>
      </c>
      <c r="AJ48" s="246" t="s">
        <v>3645</v>
      </c>
      <c r="AK48" s="274" t="s">
        <v>3404</v>
      </c>
      <c r="AL48" s="276">
        <v>38099</v>
      </c>
      <c r="AM48" s="276">
        <v>10.95</v>
      </c>
      <c r="AN48" s="276">
        <v>16.079999999999998</v>
      </c>
      <c r="AO48" s="276" t="s">
        <v>3403</v>
      </c>
      <c r="AP48" s="246">
        <v>2600</v>
      </c>
      <c r="AQ48" s="246">
        <v>1489679</v>
      </c>
      <c r="AR48" s="246">
        <v>1492279</v>
      </c>
      <c r="AS48" s="246">
        <v>136054</v>
      </c>
      <c r="AT48" s="246">
        <v>0</v>
      </c>
      <c r="AU48" s="246">
        <v>136054</v>
      </c>
      <c r="AV48" s="246">
        <v>2875</v>
      </c>
      <c r="AW48" s="246">
        <v>0</v>
      </c>
      <c r="AX48" s="246">
        <v>2875</v>
      </c>
      <c r="AY48" s="246">
        <v>86636</v>
      </c>
      <c r="AZ48" s="246">
        <v>1717844</v>
      </c>
      <c r="BA48" s="246">
        <v>941263</v>
      </c>
      <c r="BB48" s="246">
        <v>301831</v>
      </c>
      <c r="BC48" s="246">
        <v>1243094</v>
      </c>
      <c r="BD48" s="246">
        <v>182160</v>
      </c>
      <c r="BE48" s="246">
        <v>0</v>
      </c>
      <c r="BF48" s="246">
        <v>8089</v>
      </c>
      <c r="BG48" s="246">
        <v>190249</v>
      </c>
      <c r="BH48" s="246">
        <v>284501</v>
      </c>
      <c r="BI48" s="246">
        <v>1717844</v>
      </c>
      <c r="BJ48" s="246">
        <v>0</v>
      </c>
      <c r="BK48" s="283">
        <v>0</v>
      </c>
      <c r="BL48" s="246">
        <v>12383</v>
      </c>
      <c r="BM48" s="246">
        <v>0</v>
      </c>
      <c r="BN48" s="246">
        <v>0</v>
      </c>
      <c r="BO48" s="246">
        <v>0</v>
      </c>
      <c r="BP48" s="246">
        <v>12383</v>
      </c>
      <c r="BQ48" s="246">
        <v>12383</v>
      </c>
      <c r="BR48" s="10">
        <v>113115</v>
      </c>
      <c r="BS48" s="10">
        <v>109241</v>
      </c>
      <c r="BT48" s="10">
        <v>222356</v>
      </c>
      <c r="BU48" s="10">
        <v>50570</v>
      </c>
      <c r="BV48" s="10">
        <v>32184</v>
      </c>
      <c r="BW48" s="10">
        <v>82754</v>
      </c>
      <c r="BX48" s="10">
        <v>5404</v>
      </c>
      <c r="BY48" s="10">
        <v>2522</v>
      </c>
      <c r="BZ48" s="10">
        <v>7926</v>
      </c>
      <c r="CA48" s="10">
        <v>313036</v>
      </c>
      <c r="CB48" s="10" t="s">
        <v>3403</v>
      </c>
      <c r="CC48" s="10">
        <v>313036</v>
      </c>
      <c r="CD48" s="10">
        <v>9572</v>
      </c>
      <c r="CE48" s="258">
        <v>28215</v>
      </c>
      <c r="CF48" s="244">
        <v>1</v>
      </c>
      <c r="CG48" s="244">
        <v>67</v>
      </c>
      <c r="CH48" s="244">
        <v>68</v>
      </c>
      <c r="CI48" s="258">
        <v>10192</v>
      </c>
      <c r="CJ48" s="258">
        <v>12112</v>
      </c>
      <c r="CK48" s="258">
        <v>11920</v>
      </c>
      <c r="CL48" s="258">
        <v>12483</v>
      </c>
      <c r="CM48" s="203">
        <v>0</v>
      </c>
      <c r="CN48" s="203" t="s">
        <v>2305</v>
      </c>
      <c r="CO48" s="244">
        <v>213</v>
      </c>
      <c r="CP48" s="10">
        <v>144091</v>
      </c>
      <c r="CQ48" s="10">
        <v>38509</v>
      </c>
      <c r="CR48" s="10">
        <v>182600</v>
      </c>
      <c r="CS48" s="10">
        <v>18231</v>
      </c>
      <c r="CT48" s="10">
        <v>947</v>
      </c>
      <c r="CU48" s="10">
        <v>19178</v>
      </c>
      <c r="CV48" s="10">
        <v>65316</v>
      </c>
      <c r="CW48" s="10">
        <v>25686</v>
      </c>
      <c r="CX48" s="10">
        <v>91002</v>
      </c>
      <c r="CY48" s="10">
        <v>292780</v>
      </c>
      <c r="CZ48" s="10">
        <v>7499</v>
      </c>
      <c r="DA48" s="10" t="s">
        <v>3403</v>
      </c>
      <c r="DB48" s="10">
        <v>300279</v>
      </c>
      <c r="DC48" s="10">
        <v>14133</v>
      </c>
      <c r="DD48" s="10">
        <v>47</v>
      </c>
      <c r="DE48" s="10">
        <v>14180</v>
      </c>
      <c r="DF48" s="10">
        <v>67142</v>
      </c>
      <c r="DG48" s="10">
        <v>319</v>
      </c>
      <c r="DH48" s="10" t="s">
        <v>3403</v>
      </c>
      <c r="DI48" s="10">
        <v>366</v>
      </c>
      <c r="DJ48" s="258" t="s">
        <v>3403</v>
      </c>
      <c r="DK48" s="258">
        <v>81275</v>
      </c>
      <c r="DL48" s="10" t="s">
        <v>3403</v>
      </c>
      <c r="DM48" s="10">
        <v>445239</v>
      </c>
      <c r="DN48" s="10">
        <v>67761</v>
      </c>
      <c r="DO48" s="10" t="s">
        <v>3403</v>
      </c>
      <c r="DP48" s="10">
        <v>513000</v>
      </c>
      <c r="DQ48" s="10">
        <v>1062</v>
      </c>
      <c r="DR48" s="10">
        <v>37174</v>
      </c>
      <c r="DS48" s="10">
        <v>16287</v>
      </c>
      <c r="DT48" s="10">
        <v>53461</v>
      </c>
      <c r="DU48" s="10">
        <v>410419</v>
      </c>
      <c r="DV48" s="244">
        <v>220</v>
      </c>
      <c r="DW48" s="244">
        <v>0</v>
      </c>
      <c r="DX48" s="244">
        <v>403</v>
      </c>
      <c r="DY48" s="244">
        <v>34</v>
      </c>
      <c r="DZ48" s="244">
        <v>8</v>
      </c>
      <c r="EA48" s="244">
        <v>0</v>
      </c>
      <c r="EB48" s="244">
        <v>665</v>
      </c>
      <c r="EC48" s="244">
        <v>1811</v>
      </c>
      <c r="ED48" s="244">
        <v>0</v>
      </c>
      <c r="EE48" s="244">
        <v>1811</v>
      </c>
      <c r="EF48" s="10">
        <v>9843</v>
      </c>
      <c r="EG48" s="10">
        <v>1253</v>
      </c>
      <c r="EH48" s="10">
        <v>11096</v>
      </c>
      <c r="EI48" s="10">
        <v>20</v>
      </c>
      <c r="EJ48" s="10">
        <v>0</v>
      </c>
      <c r="EK48" s="10">
        <v>20</v>
      </c>
      <c r="EL48" s="10">
        <v>12927</v>
      </c>
      <c r="EM48" s="10" t="s">
        <v>5026</v>
      </c>
      <c r="EN48" s="10" t="s">
        <v>5026</v>
      </c>
      <c r="EO48" s="10">
        <v>140</v>
      </c>
      <c r="EP48" s="10">
        <v>652</v>
      </c>
      <c r="EQ48" s="258">
        <v>1228</v>
      </c>
      <c r="ER48" s="258">
        <v>3709</v>
      </c>
      <c r="ES48" s="10">
        <v>82576</v>
      </c>
      <c r="ET48" s="10" t="s">
        <v>5026</v>
      </c>
      <c r="EU48" s="10" t="s">
        <v>5026</v>
      </c>
      <c r="EV48" s="244">
        <v>408</v>
      </c>
      <c r="EW48" s="244">
        <v>83</v>
      </c>
      <c r="EX48" s="203" t="s">
        <v>1510</v>
      </c>
      <c r="EY48" s="244">
        <v>39</v>
      </c>
      <c r="EZ48" s="244">
        <v>138</v>
      </c>
      <c r="FA48" s="258">
        <v>82108</v>
      </c>
      <c r="FB48" s="10" t="s">
        <v>3403</v>
      </c>
      <c r="FC48" s="10" t="s">
        <v>3403</v>
      </c>
      <c r="FD48" s="203" t="s">
        <v>1530</v>
      </c>
      <c r="FE48" s="203" t="s">
        <v>1530</v>
      </c>
      <c r="FF48" s="203" t="s">
        <v>1530</v>
      </c>
      <c r="FG48" s="203" t="s">
        <v>1530</v>
      </c>
      <c r="FH48" s="203" t="s">
        <v>1530</v>
      </c>
      <c r="FI48" s="203" t="s">
        <v>1530</v>
      </c>
      <c r="FJ48" s="203" t="s">
        <v>1530</v>
      </c>
      <c r="FK48" s="203" t="s">
        <v>1530</v>
      </c>
      <c r="FL48" s="203" t="s">
        <v>1530</v>
      </c>
      <c r="FM48" s="203" t="s">
        <v>1530</v>
      </c>
      <c r="FN48" s="203" t="s">
        <v>1530</v>
      </c>
      <c r="FO48" s="203" t="s">
        <v>1530</v>
      </c>
      <c r="FP48" s="203" t="s">
        <v>1530</v>
      </c>
      <c r="FQ48" s="203" t="s">
        <v>1530</v>
      </c>
      <c r="FR48" s="203" t="s">
        <v>1530</v>
      </c>
      <c r="FS48" s="203" t="s">
        <v>1530</v>
      </c>
      <c r="FT48" s="203" t="s">
        <v>1530</v>
      </c>
      <c r="FU48" s="203" t="s">
        <v>1530</v>
      </c>
      <c r="FV48" s="203" t="s">
        <v>1530</v>
      </c>
      <c r="FW48" s="203" t="s">
        <v>1530</v>
      </c>
      <c r="FX48" s="203" t="s">
        <v>1530</v>
      </c>
      <c r="FY48" s="203" t="s">
        <v>1530</v>
      </c>
      <c r="FZ48" s="203" t="s">
        <v>1530</v>
      </c>
      <c r="GA48" s="203" t="s">
        <v>1530</v>
      </c>
      <c r="GB48" s="203" t="s">
        <v>1530</v>
      </c>
      <c r="GC48" s="203" t="s">
        <v>2089</v>
      </c>
      <c r="GD48" s="203" t="s">
        <v>476</v>
      </c>
      <c r="GE48" s="203" t="s">
        <v>416</v>
      </c>
      <c r="GF48" s="203" t="s">
        <v>493</v>
      </c>
      <c r="GG48" s="203" t="s">
        <v>500</v>
      </c>
      <c r="GH48" s="203" t="s">
        <v>4527</v>
      </c>
      <c r="GI48" s="203" t="s">
        <v>505</v>
      </c>
      <c r="GJ48" s="203" t="s">
        <v>2303</v>
      </c>
      <c r="GK48" s="258">
        <v>92977</v>
      </c>
      <c r="GL48" s="203">
        <v>1</v>
      </c>
      <c r="GM48" s="203" t="s">
        <v>2135</v>
      </c>
      <c r="GN48" s="203" t="s">
        <v>512</v>
      </c>
      <c r="GO48" s="203">
        <v>1157</v>
      </c>
      <c r="GP48" s="203">
        <v>105</v>
      </c>
      <c r="GQ48" s="203">
        <v>3797</v>
      </c>
      <c r="GR48" s="203">
        <v>23972</v>
      </c>
      <c r="GS48" s="203">
        <v>62</v>
      </c>
      <c r="GT48" s="203">
        <v>8</v>
      </c>
      <c r="GU48" s="203">
        <v>20</v>
      </c>
      <c r="GV48" s="203">
        <v>4596</v>
      </c>
      <c r="GW48" s="283">
        <v>0.85836000000000001</v>
      </c>
      <c r="GX48" s="283">
        <v>0.14008999999999999</v>
      </c>
      <c r="GY48" s="245">
        <v>19.4391</v>
      </c>
      <c r="GZ48" s="245">
        <v>25.391300000000001</v>
      </c>
      <c r="HA48" s="245">
        <v>8.2318200000000008</v>
      </c>
      <c r="HB48" s="284">
        <v>3.3486199999999999</v>
      </c>
      <c r="HC48" s="284">
        <v>2.42319</v>
      </c>
      <c r="HD48" s="284">
        <v>0.37086000000000002</v>
      </c>
      <c r="HE48" s="284">
        <v>32.132660000000001</v>
      </c>
      <c r="HF48" s="284">
        <v>23.25235</v>
      </c>
      <c r="HG48" s="284">
        <v>3.5586500000000001</v>
      </c>
      <c r="HH48" s="284">
        <v>4.1855900000000004</v>
      </c>
      <c r="HI48" s="284">
        <v>3.0288400000000002</v>
      </c>
      <c r="HJ48" s="284">
        <v>0.46355000000000002</v>
      </c>
      <c r="HK48" s="284">
        <v>20.803190000000001</v>
      </c>
      <c r="HL48" s="284">
        <v>15.053940000000001</v>
      </c>
      <c r="HM48" s="284">
        <v>2.3039299999999998</v>
      </c>
      <c r="HN48" s="284">
        <v>132.88806</v>
      </c>
      <c r="HO48" s="284">
        <v>96.162610000000001</v>
      </c>
      <c r="HP48" s="284">
        <v>14.717180000000001</v>
      </c>
      <c r="HQ48" s="284">
        <v>15.59125</v>
      </c>
      <c r="HR48" s="284">
        <v>11.282389999999999</v>
      </c>
      <c r="HS48" s="284">
        <v>1.72671</v>
      </c>
      <c r="HT48" s="284">
        <v>5.5174899999999996</v>
      </c>
      <c r="HU48" s="284">
        <v>4.4142000000000001</v>
      </c>
      <c r="HV48" s="284">
        <v>7.6317300000000001</v>
      </c>
      <c r="HW48" s="284">
        <v>1.55253</v>
      </c>
      <c r="HX48" s="284">
        <v>0.88812999999999998</v>
      </c>
      <c r="HY48" s="284">
        <v>1.18502</v>
      </c>
      <c r="HZ48" s="284">
        <v>0.57499</v>
      </c>
      <c r="IA48" s="284">
        <v>0.13902999999999999</v>
      </c>
      <c r="IB48" s="284">
        <v>4.3899999999999998E-3</v>
      </c>
      <c r="IC48" s="284">
        <v>8.8999999999999995E-4</v>
      </c>
      <c r="ID48" s="284">
        <v>0.8831</v>
      </c>
      <c r="IE48" s="284">
        <v>1.9480000000000001E-2</v>
      </c>
      <c r="IF48" s="284">
        <v>0.11934</v>
      </c>
      <c r="IG48" s="284">
        <v>2791</v>
      </c>
      <c r="IH48" s="284">
        <v>10322</v>
      </c>
      <c r="II48" s="284">
        <v>10322</v>
      </c>
      <c r="IJ48" s="284">
        <v>13874</v>
      </c>
      <c r="IK48" s="284">
        <v>51302</v>
      </c>
      <c r="IL48" s="284">
        <v>51302</v>
      </c>
      <c r="IM48" s="284">
        <v>64125</v>
      </c>
      <c r="IN48" s="284">
        <v>64125</v>
      </c>
      <c r="IO48" s="284">
        <v>1.27623</v>
      </c>
      <c r="IP48" s="284">
        <v>17342</v>
      </c>
      <c r="IQ48" s="284">
        <v>8.3378800000000002</v>
      </c>
      <c r="IR48" s="284">
        <v>1.4633100000000001</v>
      </c>
      <c r="IS48" s="284">
        <v>16.049980000000001</v>
      </c>
      <c r="IT48" s="284">
        <v>3.092E-2</v>
      </c>
      <c r="IU48" s="284">
        <v>0.93179999999999996</v>
      </c>
      <c r="IV48" s="284">
        <v>18.476009999999999</v>
      </c>
      <c r="IW48" s="284">
        <v>13.369910000000001</v>
      </c>
      <c r="IX48" s="284">
        <v>4.3232799999999996</v>
      </c>
      <c r="IY48" s="284">
        <v>0</v>
      </c>
      <c r="IZ48" s="284">
        <v>2.2899999999999999E-3</v>
      </c>
      <c r="JA48" s="284">
        <v>0.30346000000000001</v>
      </c>
      <c r="JB48" s="284">
        <v>7.2999999999999996E-4</v>
      </c>
      <c r="JC48" s="284">
        <v>0.14964</v>
      </c>
      <c r="JD48" s="284">
        <v>0.55330000000000001</v>
      </c>
      <c r="JE48" s="284">
        <v>3.98421</v>
      </c>
      <c r="JF48" s="284">
        <v>3.3668100000000001</v>
      </c>
      <c r="JG48" s="284">
        <v>0.2321</v>
      </c>
      <c r="JH48" s="284">
        <v>527</v>
      </c>
      <c r="JI48" s="284">
        <v>1.27196</v>
      </c>
      <c r="JJ48" s="284">
        <v>3.0599099999999999</v>
      </c>
      <c r="JK48" s="284">
        <v>417</v>
      </c>
      <c r="JL48" s="284">
        <v>456</v>
      </c>
      <c r="JM48" s="284">
        <v>18.476009999999999</v>
      </c>
      <c r="JN48" s="284">
        <v>2.0461900000000002</v>
      </c>
      <c r="JO48" s="284">
        <v>1.95919</v>
      </c>
      <c r="JP48" s="284">
        <v>0.31813999999999998</v>
      </c>
      <c r="JQ48" s="284">
        <v>8.6040000000000005E-2</v>
      </c>
      <c r="JR48" s="284">
        <v>0.40366000000000002</v>
      </c>
      <c r="JS48" s="284">
        <v>7</v>
      </c>
      <c r="JT48" s="284">
        <v>1</v>
      </c>
      <c r="JU48" s="284">
        <v>1.2499400000000001</v>
      </c>
      <c r="JV48" s="284">
        <v>9865</v>
      </c>
      <c r="JW48" s="284">
        <v>33.302419999999998</v>
      </c>
      <c r="JX48" s="284">
        <v>7892</v>
      </c>
      <c r="JY48" s="284">
        <v>6.7004200000000003</v>
      </c>
      <c r="JZ48" s="284">
        <v>41.626100000000001</v>
      </c>
      <c r="KA48" s="284">
        <v>0.20119999999999999</v>
      </c>
      <c r="KB48" s="284">
        <v>1588</v>
      </c>
      <c r="KC48" s="284">
        <v>0.78356000000000003</v>
      </c>
      <c r="KD48" s="284">
        <v>0.46355000000000002</v>
      </c>
      <c r="KE48" s="284">
        <v>0.97940000000000005</v>
      </c>
      <c r="KF48" s="284">
        <v>13.25489</v>
      </c>
      <c r="KG48" s="284">
        <v>9.5957799999999995</v>
      </c>
      <c r="KH48" s="284">
        <v>4.1855900000000004</v>
      </c>
      <c r="KI48" s="284">
        <v>33.857140000000001</v>
      </c>
      <c r="KJ48" s="284">
        <v>42024</v>
      </c>
      <c r="KK48" s="284">
        <v>31820</v>
      </c>
      <c r="KL48" s="284">
        <v>5.7660000000000003E-2</v>
      </c>
      <c r="KM48" s="284">
        <v>0.35821999999999998</v>
      </c>
      <c r="KN48" s="284">
        <v>7.2069999999999995E-2</v>
      </c>
      <c r="KO48" s="284">
        <v>1.559E-2</v>
      </c>
      <c r="KP48" s="284">
        <v>9.6879999999999994E-2</v>
      </c>
      <c r="KQ48" s="284">
        <v>1.949E-2</v>
      </c>
      <c r="KR48" s="284">
        <v>1</v>
      </c>
      <c r="KS48" s="284">
        <v>0.270453</v>
      </c>
      <c r="KT48" s="284">
        <v>0.72954699999999995</v>
      </c>
      <c r="KU48" s="284">
        <v>0.2428063</v>
      </c>
      <c r="KV48" s="284">
        <v>0.75719369999999997</v>
      </c>
      <c r="KW48" s="284">
        <v>0.11074870000000001</v>
      </c>
      <c r="KX48" s="284">
        <v>0</v>
      </c>
      <c r="KY48" s="284">
        <v>0.17570340000000001</v>
      </c>
      <c r="KZ48" s="284">
        <v>4.7088E-3</v>
      </c>
      <c r="LA48" s="284">
        <v>0.16561519999999999</v>
      </c>
      <c r="LB48" s="284">
        <v>0.10603990000000001</v>
      </c>
      <c r="LC48" s="284">
        <v>0.5479328</v>
      </c>
      <c r="LD48" s="284">
        <v>0.7236361</v>
      </c>
      <c r="LE48" s="284">
        <v>1.6735999999999999E-3</v>
      </c>
      <c r="LF48" s="284">
        <v>0.86869300000000005</v>
      </c>
      <c r="LG48" s="284">
        <v>5.0432999999999999E-2</v>
      </c>
      <c r="LH48" s="284">
        <v>7.9200400000000004E-2</v>
      </c>
      <c r="LI48" s="284">
        <v>10203</v>
      </c>
      <c r="LJ48" s="284">
        <v>7.6769800000000004</v>
      </c>
      <c r="LK48" s="284">
        <v>11622</v>
      </c>
      <c r="LL48" s="284">
        <v>11622</v>
      </c>
      <c r="LM48" s="284">
        <v>3143</v>
      </c>
      <c r="LN48" s="284">
        <v>0.95748200000000006</v>
      </c>
      <c r="LO48" s="284">
        <v>0</v>
      </c>
      <c r="LP48" s="284">
        <v>4.2518E-2</v>
      </c>
      <c r="LQ48" s="284">
        <v>0.54500999999999999</v>
      </c>
      <c r="LR48" s="284">
        <v>1.69963</v>
      </c>
      <c r="LS48" s="284">
        <v>0.41267999999999999</v>
      </c>
      <c r="LT48" s="284">
        <v>0</v>
      </c>
      <c r="LU48" s="284">
        <v>2.8162099999999999</v>
      </c>
      <c r="LV48" s="284">
        <v>63</v>
      </c>
      <c r="LW48" s="284">
        <v>2.6964700000000001</v>
      </c>
      <c r="LX48" s="284">
        <v>0.29863000000000001</v>
      </c>
      <c r="LY48" s="284">
        <v>0.29863000000000001</v>
      </c>
      <c r="LZ48" s="285">
        <v>6.0709100000000002E-2</v>
      </c>
      <c r="MA48" s="285">
        <v>5.2990000000000003E-4</v>
      </c>
      <c r="MB48" s="285">
        <v>0.1313793</v>
      </c>
      <c r="MC48" s="285">
        <v>0</v>
      </c>
      <c r="MD48" s="285">
        <v>7.0192500000000005E-2</v>
      </c>
      <c r="ME48" s="285">
        <v>1.6919999999999999E-4</v>
      </c>
      <c r="MF48" s="285">
        <v>0.77876239999999997</v>
      </c>
      <c r="MG48" s="285">
        <v>5.5487300000000003E-2</v>
      </c>
      <c r="MH48" s="285">
        <v>0.21477579999999999</v>
      </c>
      <c r="MI48" s="285"/>
    </row>
    <row r="49" spans="1:347" x14ac:dyDescent="0.2">
      <c r="A49" s="6" t="s">
        <v>2092</v>
      </c>
      <c r="B49" s="6" t="s">
        <v>2859</v>
      </c>
      <c r="C49" s="203" t="s">
        <v>2092</v>
      </c>
      <c r="D49" s="203" t="s">
        <v>2093</v>
      </c>
      <c r="E49" s="203" t="s">
        <v>2094</v>
      </c>
      <c r="F49" s="203" t="s">
        <v>2187</v>
      </c>
      <c r="G49" s="203" t="s">
        <v>2263</v>
      </c>
      <c r="H49" s="203" t="s">
        <v>2369</v>
      </c>
      <c r="I49" s="203" t="s">
        <v>3646</v>
      </c>
      <c r="J49" s="203" t="s">
        <v>3647</v>
      </c>
      <c r="K49" s="203" t="s">
        <v>2263</v>
      </c>
      <c r="L49" s="203" t="s">
        <v>2369</v>
      </c>
      <c r="M49" s="203" t="s">
        <v>3646</v>
      </c>
      <c r="N49" s="203" t="s">
        <v>3647</v>
      </c>
      <c r="O49" s="203" t="s">
        <v>2436</v>
      </c>
      <c r="P49" s="203" t="s">
        <v>2512</v>
      </c>
      <c r="Q49" s="203" t="s">
        <v>2589</v>
      </c>
      <c r="R49" s="203" t="s">
        <v>2660</v>
      </c>
      <c r="S49" s="203" t="s">
        <v>2689</v>
      </c>
      <c r="T49" s="203" t="s">
        <v>4918</v>
      </c>
      <c r="U49" s="203" t="s">
        <v>4919</v>
      </c>
      <c r="V49" s="203" t="s">
        <v>1385</v>
      </c>
      <c r="W49" s="203" t="s">
        <v>4920</v>
      </c>
      <c r="X49" s="203">
        <v>1</v>
      </c>
      <c r="Y49" s="203">
        <v>2</v>
      </c>
      <c r="Z49" s="203">
        <v>1</v>
      </c>
      <c r="AA49" s="203">
        <v>1</v>
      </c>
      <c r="AB49" s="10">
        <v>9546</v>
      </c>
      <c r="AC49" s="203">
        <v>11.43</v>
      </c>
      <c r="AD49" s="203">
        <v>0</v>
      </c>
      <c r="AE49" s="203">
        <v>11.43</v>
      </c>
      <c r="AF49" s="203">
        <v>34.799999999999997</v>
      </c>
      <c r="AG49" s="203">
        <v>46.23</v>
      </c>
      <c r="AH49" s="286">
        <v>0.24724209999999999</v>
      </c>
      <c r="AI49" s="246">
        <v>76436</v>
      </c>
      <c r="AJ49" s="246" t="s">
        <v>3648</v>
      </c>
      <c r="AK49" s="274" t="s">
        <v>3441</v>
      </c>
      <c r="AL49" s="276">
        <v>36016</v>
      </c>
      <c r="AM49" s="276">
        <v>10.6</v>
      </c>
      <c r="AN49" s="276">
        <v>12.27</v>
      </c>
      <c r="AO49" s="276" t="s">
        <v>3403</v>
      </c>
      <c r="AP49" s="246">
        <v>0</v>
      </c>
      <c r="AQ49" s="246">
        <v>2813591</v>
      </c>
      <c r="AR49" s="246">
        <v>2813591</v>
      </c>
      <c r="AS49" s="246">
        <v>170151</v>
      </c>
      <c r="AT49" s="246">
        <v>0</v>
      </c>
      <c r="AU49" s="246">
        <v>170151</v>
      </c>
      <c r="AV49" s="246">
        <v>2000</v>
      </c>
      <c r="AW49" s="246">
        <v>0</v>
      </c>
      <c r="AX49" s="246">
        <v>2000</v>
      </c>
      <c r="AY49" s="246">
        <v>0</v>
      </c>
      <c r="AZ49" s="246">
        <v>2985742</v>
      </c>
      <c r="BA49" s="246">
        <v>1463965</v>
      </c>
      <c r="BB49" s="246">
        <v>553857</v>
      </c>
      <c r="BC49" s="246">
        <v>2017822</v>
      </c>
      <c r="BD49" s="246">
        <v>174349</v>
      </c>
      <c r="BE49" s="246">
        <v>24484</v>
      </c>
      <c r="BF49" s="246">
        <v>24506</v>
      </c>
      <c r="BG49" s="246">
        <v>223339</v>
      </c>
      <c r="BH49" s="246">
        <v>526185</v>
      </c>
      <c r="BI49" s="246">
        <v>2767346</v>
      </c>
      <c r="BJ49" s="246">
        <v>187646</v>
      </c>
      <c r="BK49" s="283">
        <v>6.2847399999999998E-2</v>
      </c>
      <c r="BL49" s="246">
        <v>0</v>
      </c>
      <c r="BM49" s="246">
        <v>0</v>
      </c>
      <c r="BN49" s="246">
        <v>0</v>
      </c>
      <c r="BO49" s="246">
        <v>0</v>
      </c>
      <c r="BP49" s="246">
        <v>0</v>
      </c>
      <c r="BQ49" s="246">
        <v>0</v>
      </c>
      <c r="BR49" s="10">
        <v>51882</v>
      </c>
      <c r="BS49" s="10">
        <v>89606</v>
      </c>
      <c r="BT49" s="10">
        <v>141488</v>
      </c>
      <c r="BU49" s="10">
        <v>46802</v>
      </c>
      <c r="BV49" s="10">
        <v>25257</v>
      </c>
      <c r="BW49" s="10">
        <v>72059</v>
      </c>
      <c r="BX49" s="10">
        <v>9153</v>
      </c>
      <c r="BY49" s="10">
        <v>2834</v>
      </c>
      <c r="BZ49" s="10">
        <v>11987</v>
      </c>
      <c r="CA49" s="10">
        <v>225534</v>
      </c>
      <c r="CB49" s="10" t="s">
        <v>3403</v>
      </c>
      <c r="CC49" s="10">
        <v>225534</v>
      </c>
      <c r="CD49" s="10">
        <v>0</v>
      </c>
      <c r="CE49" s="258">
        <v>57838</v>
      </c>
      <c r="CF49" s="244">
        <v>8</v>
      </c>
      <c r="CG49" s="244">
        <v>67</v>
      </c>
      <c r="CH49" s="244">
        <v>75</v>
      </c>
      <c r="CI49" s="258">
        <v>5135</v>
      </c>
      <c r="CJ49" s="258">
        <v>11528</v>
      </c>
      <c r="CK49" s="258">
        <v>18359</v>
      </c>
      <c r="CL49" s="258">
        <v>793</v>
      </c>
      <c r="CM49" s="203">
        <v>1</v>
      </c>
      <c r="CN49" s="203">
        <v>112</v>
      </c>
      <c r="CO49" s="244">
        <v>208</v>
      </c>
      <c r="CP49" s="10">
        <v>172842</v>
      </c>
      <c r="CQ49" s="10">
        <v>32745</v>
      </c>
      <c r="CR49" s="10">
        <v>205587</v>
      </c>
      <c r="CS49" s="10">
        <v>18940</v>
      </c>
      <c r="CT49" s="10">
        <v>1392</v>
      </c>
      <c r="CU49" s="10">
        <v>20332</v>
      </c>
      <c r="CV49" s="10">
        <v>142049</v>
      </c>
      <c r="CW49" s="10">
        <v>33442</v>
      </c>
      <c r="CX49" s="10">
        <v>175491</v>
      </c>
      <c r="CY49" s="10">
        <v>401410</v>
      </c>
      <c r="CZ49" s="10" t="s">
        <v>3403</v>
      </c>
      <c r="DA49" s="10" t="s">
        <v>3403</v>
      </c>
      <c r="DB49" s="10">
        <v>401410</v>
      </c>
      <c r="DC49" s="10">
        <v>18898</v>
      </c>
      <c r="DD49" s="10">
        <v>4121</v>
      </c>
      <c r="DE49" s="10">
        <v>23019</v>
      </c>
      <c r="DF49" s="10">
        <v>102965</v>
      </c>
      <c r="DG49" s="10">
        <v>12336</v>
      </c>
      <c r="DH49" s="10" t="s">
        <v>3403</v>
      </c>
      <c r="DI49" s="10">
        <v>16457</v>
      </c>
      <c r="DJ49" s="258" t="s">
        <v>3403</v>
      </c>
      <c r="DK49" s="258">
        <v>121863</v>
      </c>
      <c r="DL49" s="10">
        <v>389016</v>
      </c>
      <c r="DM49" s="10">
        <v>345179</v>
      </c>
      <c r="DN49" s="10">
        <v>24722</v>
      </c>
      <c r="DO49" s="10">
        <v>10606</v>
      </c>
      <c r="DP49" s="10">
        <v>769523</v>
      </c>
      <c r="DQ49" s="10">
        <v>290</v>
      </c>
      <c r="DR49" s="10">
        <v>56821</v>
      </c>
      <c r="DS49" s="10">
        <v>23862</v>
      </c>
      <c r="DT49" s="10">
        <v>80683</v>
      </c>
      <c r="DU49" s="10">
        <v>394427</v>
      </c>
      <c r="DV49" s="244">
        <v>61</v>
      </c>
      <c r="DW49" s="244">
        <v>97</v>
      </c>
      <c r="DX49" s="244">
        <v>634</v>
      </c>
      <c r="DY49" s="244">
        <v>461</v>
      </c>
      <c r="DZ49" s="244">
        <v>45</v>
      </c>
      <c r="EA49" s="244">
        <v>2</v>
      </c>
      <c r="EB49" s="244">
        <v>1300</v>
      </c>
      <c r="EC49" s="244">
        <v>2361</v>
      </c>
      <c r="ED49" s="244">
        <v>2551</v>
      </c>
      <c r="EE49" s="244">
        <v>4912</v>
      </c>
      <c r="EF49" s="10">
        <v>19409</v>
      </c>
      <c r="EG49" s="10">
        <v>14680</v>
      </c>
      <c r="EH49" s="10">
        <v>34089</v>
      </c>
      <c r="EI49" s="10">
        <v>880</v>
      </c>
      <c r="EJ49" s="10">
        <v>20</v>
      </c>
      <c r="EK49" s="10">
        <v>900</v>
      </c>
      <c r="EL49" s="10">
        <v>39901</v>
      </c>
      <c r="EM49" s="10" t="s">
        <v>5026</v>
      </c>
      <c r="EN49" s="10" t="s">
        <v>5026</v>
      </c>
      <c r="EO49" s="10" t="s">
        <v>5026</v>
      </c>
      <c r="EP49" s="10" t="s">
        <v>5026</v>
      </c>
      <c r="EQ49" s="258">
        <v>698</v>
      </c>
      <c r="ER49" s="258">
        <v>16026</v>
      </c>
      <c r="ES49" s="10">
        <v>139761</v>
      </c>
      <c r="ET49" s="10" t="s">
        <v>5026</v>
      </c>
      <c r="EU49" s="10" t="s">
        <v>5026</v>
      </c>
      <c r="EV49" s="244">
        <v>478</v>
      </c>
      <c r="EW49" s="244">
        <v>52</v>
      </c>
      <c r="EX49" s="203" t="s">
        <v>1511</v>
      </c>
      <c r="EY49" s="244">
        <v>50</v>
      </c>
      <c r="EZ49" s="244">
        <v>97</v>
      </c>
      <c r="FA49" s="258">
        <v>97261</v>
      </c>
      <c r="FB49" s="10">
        <v>301661</v>
      </c>
      <c r="FC49" s="10" t="s">
        <v>3403</v>
      </c>
      <c r="FD49" s="203" t="s">
        <v>1530</v>
      </c>
      <c r="FE49" s="203" t="s">
        <v>1530</v>
      </c>
      <c r="FF49" s="203" t="s">
        <v>1530</v>
      </c>
      <c r="FG49" s="203" t="s">
        <v>1530</v>
      </c>
      <c r="FH49" s="203" t="s">
        <v>1530</v>
      </c>
      <c r="FI49" s="203" t="s">
        <v>1530</v>
      </c>
      <c r="FJ49" s="203" t="s">
        <v>1530</v>
      </c>
      <c r="FK49" s="203" t="s">
        <v>1530</v>
      </c>
      <c r="FL49" s="203" t="s">
        <v>1530</v>
      </c>
      <c r="FM49" s="203" t="s">
        <v>1530</v>
      </c>
      <c r="FN49" s="203" t="s">
        <v>1530</v>
      </c>
      <c r="FO49" s="203" t="s">
        <v>1530</v>
      </c>
      <c r="FP49" s="203" t="s">
        <v>1530</v>
      </c>
      <c r="FQ49" s="203" t="s">
        <v>1530</v>
      </c>
      <c r="FR49" s="203" t="s">
        <v>1530</v>
      </c>
      <c r="FS49" s="203" t="s">
        <v>1530</v>
      </c>
      <c r="FT49" s="203" t="s">
        <v>1530</v>
      </c>
      <c r="FU49" s="203" t="s">
        <v>1530</v>
      </c>
      <c r="FV49" s="203" t="s">
        <v>1530</v>
      </c>
      <c r="FW49" s="203" t="s">
        <v>1530</v>
      </c>
      <c r="FX49" s="203" t="s">
        <v>1530</v>
      </c>
      <c r="FY49" s="203" t="s">
        <v>1530</v>
      </c>
      <c r="FZ49" s="203" t="s">
        <v>1530</v>
      </c>
      <c r="GA49" s="203" t="s">
        <v>1530</v>
      </c>
      <c r="GB49" s="203" t="s">
        <v>1530</v>
      </c>
      <c r="GC49" s="203" t="s">
        <v>2092</v>
      </c>
      <c r="GD49" s="203" t="s">
        <v>330</v>
      </c>
      <c r="GE49" s="203" t="s">
        <v>416</v>
      </c>
      <c r="GF49" s="203" t="s">
        <v>493</v>
      </c>
      <c r="GG49" s="203" t="s">
        <v>499</v>
      </c>
      <c r="GH49" s="203" t="s">
        <v>4527</v>
      </c>
      <c r="GI49" s="203" t="s">
        <v>505</v>
      </c>
      <c r="GJ49" s="203" t="s">
        <v>2303</v>
      </c>
      <c r="GK49" s="258">
        <v>138252</v>
      </c>
      <c r="GL49" s="203">
        <v>2</v>
      </c>
      <c r="GM49" s="203" t="s">
        <v>2135</v>
      </c>
      <c r="GN49" s="203" t="s">
        <v>503</v>
      </c>
      <c r="GO49" s="203">
        <v>1780</v>
      </c>
      <c r="GP49" s="203">
        <v>109</v>
      </c>
      <c r="GQ49" s="203">
        <v>9343</v>
      </c>
      <c r="GR49" s="203">
        <v>42196</v>
      </c>
      <c r="GS49" s="203">
        <v>227</v>
      </c>
      <c r="GT49" s="203">
        <v>19</v>
      </c>
      <c r="GU49" s="203">
        <v>642</v>
      </c>
      <c r="GV49" s="203">
        <v>5331</v>
      </c>
      <c r="GW49" s="283">
        <v>0.85433999999999999</v>
      </c>
      <c r="GX49" s="283">
        <v>0.1231</v>
      </c>
      <c r="GY49" s="245">
        <v>30.693079999999998</v>
      </c>
      <c r="GZ49" s="245">
        <v>31.131509999999999</v>
      </c>
      <c r="HA49" s="245">
        <v>31.088609999999999</v>
      </c>
      <c r="HB49" s="284">
        <v>3.5961799999999999</v>
      </c>
      <c r="HC49" s="284">
        <v>2.6221700000000001</v>
      </c>
      <c r="HD49" s="284">
        <v>0.29022999999999999</v>
      </c>
      <c r="HE49" s="284">
        <v>34.298999999999999</v>
      </c>
      <c r="HF49" s="284">
        <v>25.009260000000001</v>
      </c>
      <c r="HG49" s="284">
        <v>2.7681</v>
      </c>
      <c r="HH49" s="284">
        <v>7.0161199999999999</v>
      </c>
      <c r="HI49" s="284">
        <v>5.1158299999999999</v>
      </c>
      <c r="HJ49" s="284">
        <v>0.56623999999999997</v>
      </c>
      <c r="HK49" s="284">
        <v>19.800560000000001</v>
      </c>
      <c r="HL49" s="284">
        <v>14.437659999999999</v>
      </c>
      <c r="HM49" s="284">
        <v>1.5980099999999999</v>
      </c>
      <c r="HN49" s="284">
        <v>69.3553</v>
      </c>
      <c r="HO49" s="284">
        <v>50.570709999999998</v>
      </c>
      <c r="HP49" s="284">
        <v>5.5973300000000004</v>
      </c>
      <c r="HQ49" s="284">
        <v>14.131869999999999</v>
      </c>
      <c r="HR49" s="284">
        <v>10.304320000000001</v>
      </c>
      <c r="HS49" s="284">
        <v>1.1405099999999999</v>
      </c>
      <c r="HT49" s="284">
        <v>5.56609</v>
      </c>
      <c r="HU49" s="284">
        <v>2.8529599999999999</v>
      </c>
      <c r="HV49" s="284">
        <v>5.9244199999999996</v>
      </c>
      <c r="HW49" s="284">
        <v>0.64449999999999996</v>
      </c>
      <c r="HX49" s="284">
        <v>1.01091</v>
      </c>
      <c r="HY49" s="284">
        <v>1.41642</v>
      </c>
      <c r="HZ49" s="284">
        <v>0.58359000000000005</v>
      </c>
      <c r="IA49" s="284">
        <v>0.28860999999999998</v>
      </c>
      <c r="IB49" s="284">
        <v>3.46E-3</v>
      </c>
      <c r="IC49" s="284">
        <v>3.8000000000000002E-4</v>
      </c>
      <c r="ID49" s="284">
        <v>0.70350999999999997</v>
      </c>
      <c r="IE49" s="284">
        <v>3.5529999999999999E-2</v>
      </c>
      <c r="IF49" s="284">
        <v>0.24657000000000001</v>
      </c>
      <c r="IG49" s="284">
        <v>3023</v>
      </c>
      <c r="IH49" s="284">
        <v>12227</v>
      </c>
      <c r="II49" s="284">
        <v>12227</v>
      </c>
      <c r="IJ49" s="284">
        <v>8531</v>
      </c>
      <c r="IK49" s="284">
        <v>34508</v>
      </c>
      <c r="IL49" s="284">
        <v>34508</v>
      </c>
      <c r="IM49" s="284">
        <v>67324</v>
      </c>
      <c r="IN49" s="284">
        <v>67324</v>
      </c>
      <c r="IO49" s="284">
        <v>2.3633600000000001</v>
      </c>
      <c r="IP49" s="284">
        <v>16645</v>
      </c>
      <c r="IQ49" s="284">
        <v>8.0026600000000006</v>
      </c>
      <c r="IR49" s="284">
        <v>1.2307300000000001</v>
      </c>
      <c r="IS49" s="284">
        <v>20.351179999999999</v>
      </c>
      <c r="IT49" s="284">
        <v>1.447E-2</v>
      </c>
      <c r="IU49" s="284">
        <v>0</v>
      </c>
      <c r="IV49" s="284">
        <v>21.59637</v>
      </c>
      <c r="IW49" s="284">
        <v>14.59525</v>
      </c>
      <c r="IX49" s="284">
        <v>2.3551600000000001</v>
      </c>
      <c r="IY49" s="284">
        <v>0</v>
      </c>
      <c r="IZ49" s="284">
        <v>1.5E-3</v>
      </c>
      <c r="JA49" s="284">
        <v>0.41835</v>
      </c>
      <c r="JB49" s="284">
        <v>5.4000000000000001E-4</v>
      </c>
      <c r="JC49" s="284">
        <v>0.14166999999999999</v>
      </c>
      <c r="JD49" s="284">
        <v>0.57298000000000004</v>
      </c>
      <c r="JE49" s="284">
        <v>2.5779899999999998</v>
      </c>
      <c r="JF49" s="284">
        <v>1.6313299999999999</v>
      </c>
      <c r="JG49" s="284">
        <v>0.25170999999999999</v>
      </c>
      <c r="JH49" s="284">
        <v>716</v>
      </c>
      <c r="JI49" s="284">
        <v>0.92956000000000005</v>
      </c>
      <c r="JJ49" s="284">
        <v>3.8059799999999999</v>
      </c>
      <c r="JK49" s="284">
        <v>206</v>
      </c>
      <c r="JL49" s="284">
        <v>237</v>
      </c>
      <c r="JM49" s="284">
        <v>20.016680000000001</v>
      </c>
      <c r="JN49" s="284">
        <v>1.6154500000000001</v>
      </c>
      <c r="JO49" s="284">
        <v>1.2611000000000001</v>
      </c>
      <c r="JP49" s="284">
        <v>0.33439000000000002</v>
      </c>
      <c r="JQ49" s="284">
        <v>8.2680000000000003E-2</v>
      </c>
      <c r="JR49" s="284">
        <v>0.43131999999999998</v>
      </c>
      <c r="JS49" s="284">
        <v>9</v>
      </c>
      <c r="JT49" s="284">
        <v>1</v>
      </c>
      <c r="JU49" s="284">
        <v>1.95099</v>
      </c>
      <c r="JV49" s="284">
        <v>14798</v>
      </c>
      <c r="JW49" s="284">
        <v>41.318559999999998</v>
      </c>
      <c r="JX49" s="284">
        <v>7585</v>
      </c>
      <c r="JY49" s="284">
        <v>14.640790000000001</v>
      </c>
      <c r="JZ49" s="284">
        <v>80.612089999999995</v>
      </c>
      <c r="KA49" s="284">
        <v>0.35433999999999999</v>
      </c>
      <c r="KB49" s="284">
        <v>2687</v>
      </c>
      <c r="KC49" s="284">
        <v>0.42313000000000001</v>
      </c>
      <c r="KD49" s="284">
        <v>0.56623999999999997</v>
      </c>
      <c r="KE49" s="284">
        <v>0.82550999999999997</v>
      </c>
      <c r="KF49" s="284">
        <v>6.9047799999999997</v>
      </c>
      <c r="KG49" s="284">
        <v>9.5376100000000008</v>
      </c>
      <c r="KH49" s="284">
        <v>7.0161199999999999</v>
      </c>
      <c r="KI49" s="284">
        <v>36.715380000000003</v>
      </c>
      <c r="KJ49" s="284">
        <v>43647</v>
      </c>
      <c r="KK49" s="284">
        <v>31666</v>
      </c>
      <c r="KL49" s="284">
        <v>6.0080000000000001E-2</v>
      </c>
      <c r="KM49" s="284">
        <v>0.33078000000000002</v>
      </c>
      <c r="KN49" s="284">
        <v>0.11720999999999999</v>
      </c>
      <c r="KO49" s="284">
        <v>1.485E-2</v>
      </c>
      <c r="KP49" s="284">
        <v>8.1780000000000005E-2</v>
      </c>
      <c r="KQ49" s="284">
        <v>2.8979999999999999E-2</v>
      </c>
      <c r="KR49" s="284">
        <v>1</v>
      </c>
      <c r="KS49" s="284">
        <v>0.24724209999999999</v>
      </c>
      <c r="KT49" s="284">
        <v>0.75275789999999998</v>
      </c>
      <c r="KU49" s="284">
        <v>0.27448260000000002</v>
      </c>
      <c r="KV49" s="284">
        <v>0.72551739999999998</v>
      </c>
      <c r="KW49" s="284">
        <v>8.0705100000000002E-2</v>
      </c>
      <c r="KX49" s="284">
        <v>8.8474999999999995E-3</v>
      </c>
      <c r="KY49" s="284">
        <v>0.20014009999999999</v>
      </c>
      <c r="KZ49" s="284">
        <v>8.8553999999999994E-3</v>
      </c>
      <c r="LA49" s="284">
        <v>0.1901407</v>
      </c>
      <c r="LB49" s="284">
        <v>6.3002199999999994E-2</v>
      </c>
      <c r="LC49" s="284">
        <v>0.52901410000000004</v>
      </c>
      <c r="LD49" s="284">
        <v>0.72915419999999997</v>
      </c>
      <c r="LE49" s="284">
        <v>6.6989999999999997E-4</v>
      </c>
      <c r="LF49" s="284">
        <v>0.94234229999999997</v>
      </c>
      <c r="LG49" s="284">
        <v>0</v>
      </c>
      <c r="LH49" s="284">
        <v>5.6987799999999998E-2</v>
      </c>
      <c r="LI49" s="284">
        <v>11980</v>
      </c>
      <c r="LJ49" s="284">
        <v>4.8886000000000003</v>
      </c>
      <c r="LK49" s="284">
        <v>12095</v>
      </c>
      <c r="LL49" s="284">
        <v>12095</v>
      </c>
      <c r="LM49" s="284">
        <v>2990</v>
      </c>
      <c r="LN49" s="284">
        <v>0.78064739999999999</v>
      </c>
      <c r="LO49" s="284">
        <v>0.10962710000000001</v>
      </c>
      <c r="LP49" s="284">
        <v>0.10972560000000001</v>
      </c>
      <c r="LQ49" s="284">
        <v>0.52564</v>
      </c>
      <c r="LR49" s="284">
        <v>1.3893899999999999</v>
      </c>
      <c r="LS49" s="284">
        <v>0.38135999999999998</v>
      </c>
      <c r="LT49" s="284">
        <v>31</v>
      </c>
      <c r="LU49" s="284">
        <v>4.4136899999999999</v>
      </c>
      <c r="LV49" s="284">
        <v>31</v>
      </c>
      <c r="LW49" s="284">
        <v>3.4455399999999998</v>
      </c>
      <c r="LX49" s="284">
        <v>0.27806999999999998</v>
      </c>
      <c r="LY49" s="284">
        <v>0.25773000000000001</v>
      </c>
      <c r="LZ49" s="285">
        <v>5.8819700000000003E-2</v>
      </c>
      <c r="MA49" s="285">
        <v>6.3880000000000002E-4</v>
      </c>
      <c r="MB49" s="285">
        <v>0.2154758</v>
      </c>
      <c r="MC49" s="285">
        <v>0</v>
      </c>
      <c r="MD49" s="285">
        <v>0.1776324</v>
      </c>
      <c r="ME49" s="285">
        <v>2.3029999999999999E-4</v>
      </c>
      <c r="MF49" s="285">
        <v>0.69266139999999998</v>
      </c>
      <c r="MG49" s="285">
        <v>5.1175499999999999E-2</v>
      </c>
      <c r="MH49" s="285">
        <v>0.25447320000000001</v>
      </c>
      <c r="MI49" s="285"/>
    </row>
    <row r="50" spans="1:347" x14ac:dyDescent="0.2">
      <c r="A50" s="6" t="s">
        <v>2095</v>
      </c>
      <c r="B50" s="6" t="s">
        <v>2860</v>
      </c>
      <c r="C50" s="203" t="s">
        <v>2095</v>
      </c>
      <c r="D50" s="203" t="s">
        <v>2096</v>
      </c>
      <c r="E50" s="203" t="s">
        <v>2097</v>
      </c>
      <c r="F50" s="203" t="s">
        <v>2188</v>
      </c>
      <c r="G50" s="203" t="s">
        <v>2264</v>
      </c>
      <c r="H50" s="203" t="s">
        <v>2370</v>
      </c>
      <c r="I50" s="203" t="s">
        <v>3649</v>
      </c>
      <c r="J50" s="203" t="s">
        <v>3403</v>
      </c>
      <c r="K50" s="203" t="s">
        <v>2264</v>
      </c>
      <c r="L50" s="203" t="s">
        <v>2370</v>
      </c>
      <c r="M50" s="203" t="s">
        <v>3649</v>
      </c>
      <c r="N50" s="203" t="s">
        <v>3403</v>
      </c>
      <c r="O50" s="203" t="s">
        <v>2437</v>
      </c>
      <c r="P50" s="203" t="s">
        <v>2513</v>
      </c>
      <c r="Q50" s="203" t="s">
        <v>2590</v>
      </c>
      <c r="R50" s="203" t="s">
        <v>2661</v>
      </c>
      <c r="S50" s="203" t="s">
        <v>2437</v>
      </c>
      <c r="T50" s="203" t="s">
        <v>2694</v>
      </c>
      <c r="U50" s="203" t="s">
        <v>2513</v>
      </c>
      <c r="V50" s="203" t="s">
        <v>2590</v>
      </c>
      <c r="W50" s="203" t="s">
        <v>4927</v>
      </c>
      <c r="X50" s="203">
        <v>1</v>
      </c>
      <c r="Y50" s="203">
        <v>2</v>
      </c>
      <c r="Z50" s="203">
        <v>0</v>
      </c>
      <c r="AA50" s="203">
        <v>1</v>
      </c>
      <c r="AB50" s="10">
        <v>6734</v>
      </c>
      <c r="AC50" s="203">
        <v>2</v>
      </c>
      <c r="AD50" s="203">
        <v>1</v>
      </c>
      <c r="AE50" s="203">
        <v>3</v>
      </c>
      <c r="AF50" s="203">
        <v>6.2</v>
      </c>
      <c r="AG50" s="203">
        <v>9.1999999999999993</v>
      </c>
      <c r="AH50" s="286">
        <v>0.21739130000000001</v>
      </c>
      <c r="AI50" s="246">
        <v>58302</v>
      </c>
      <c r="AJ50" s="246" t="s">
        <v>3650</v>
      </c>
      <c r="AK50" s="274" t="s">
        <v>3651</v>
      </c>
      <c r="AL50" s="276">
        <v>55169</v>
      </c>
      <c r="AM50" s="276">
        <v>13</v>
      </c>
      <c r="AN50" s="276">
        <v>14.36</v>
      </c>
      <c r="AO50" s="276">
        <v>15.86</v>
      </c>
      <c r="AP50" s="246">
        <v>0</v>
      </c>
      <c r="AQ50" s="246">
        <v>450515</v>
      </c>
      <c r="AR50" s="246">
        <v>450515</v>
      </c>
      <c r="AS50" s="246">
        <v>120599</v>
      </c>
      <c r="AT50" s="246">
        <v>0</v>
      </c>
      <c r="AU50" s="246">
        <v>120599</v>
      </c>
      <c r="AV50" s="246">
        <v>20000</v>
      </c>
      <c r="AW50" s="246">
        <v>0</v>
      </c>
      <c r="AX50" s="246">
        <v>20000</v>
      </c>
      <c r="AY50" s="246">
        <v>25748</v>
      </c>
      <c r="AZ50" s="246">
        <v>616862</v>
      </c>
      <c r="BA50" s="246">
        <v>305163</v>
      </c>
      <c r="BB50" s="246">
        <v>113041</v>
      </c>
      <c r="BC50" s="246">
        <v>418204</v>
      </c>
      <c r="BD50" s="246">
        <v>54190</v>
      </c>
      <c r="BE50" s="246">
        <v>39304</v>
      </c>
      <c r="BF50" s="246">
        <v>10519</v>
      </c>
      <c r="BG50" s="246">
        <v>104013</v>
      </c>
      <c r="BH50" s="246">
        <v>94645</v>
      </c>
      <c r="BI50" s="246">
        <v>616862</v>
      </c>
      <c r="BJ50" s="246">
        <v>14734</v>
      </c>
      <c r="BK50" s="283">
        <v>2.3885400000000001E-2</v>
      </c>
      <c r="BL50" s="246">
        <v>0</v>
      </c>
      <c r="BM50" s="246">
        <v>2325</v>
      </c>
      <c r="BN50" s="246">
        <v>0</v>
      </c>
      <c r="BO50" s="246">
        <v>1900</v>
      </c>
      <c r="BP50" s="246">
        <v>4225</v>
      </c>
      <c r="BQ50" s="246">
        <v>6750</v>
      </c>
      <c r="BR50" s="10">
        <v>29329</v>
      </c>
      <c r="BS50" s="10">
        <v>25872</v>
      </c>
      <c r="BT50" s="10">
        <v>55201</v>
      </c>
      <c r="BU50" s="10">
        <v>17780</v>
      </c>
      <c r="BV50" s="10">
        <v>8321</v>
      </c>
      <c r="BW50" s="10">
        <v>26101</v>
      </c>
      <c r="BX50" s="10">
        <v>2035</v>
      </c>
      <c r="BY50" s="10">
        <v>130</v>
      </c>
      <c r="BZ50" s="10">
        <v>2165</v>
      </c>
      <c r="CA50" s="10">
        <v>83467</v>
      </c>
      <c r="CB50" s="10" t="s">
        <v>3403</v>
      </c>
      <c r="CC50" s="10">
        <v>83467</v>
      </c>
      <c r="CD50" s="10">
        <v>23</v>
      </c>
      <c r="CE50" s="258">
        <v>42332</v>
      </c>
      <c r="CF50" s="244">
        <v>4</v>
      </c>
      <c r="CG50" s="244">
        <v>67</v>
      </c>
      <c r="CH50" s="244">
        <v>71</v>
      </c>
      <c r="CI50" s="258">
        <v>4387</v>
      </c>
      <c r="CJ50" s="258">
        <v>11528</v>
      </c>
      <c r="CK50" s="258">
        <v>9996</v>
      </c>
      <c r="CL50" s="258">
        <v>2323</v>
      </c>
      <c r="CM50" s="203">
        <v>0</v>
      </c>
      <c r="CN50" s="203">
        <v>13</v>
      </c>
      <c r="CO50" s="244">
        <v>54</v>
      </c>
      <c r="CP50" s="10">
        <v>76495</v>
      </c>
      <c r="CQ50" s="10">
        <v>20524</v>
      </c>
      <c r="CR50" s="10">
        <v>97019</v>
      </c>
      <c r="CS50" s="10">
        <v>5690</v>
      </c>
      <c r="CT50" s="10">
        <v>83</v>
      </c>
      <c r="CU50" s="10">
        <v>5773</v>
      </c>
      <c r="CV50" s="10">
        <v>38523</v>
      </c>
      <c r="CW50" s="10">
        <v>8246</v>
      </c>
      <c r="CX50" s="10">
        <v>46769</v>
      </c>
      <c r="CY50" s="10">
        <v>149561</v>
      </c>
      <c r="CZ50" s="10">
        <v>12647</v>
      </c>
      <c r="DA50" s="10" t="s">
        <v>3403</v>
      </c>
      <c r="DB50" s="10">
        <v>162208</v>
      </c>
      <c r="DC50" s="10">
        <v>10847</v>
      </c>
      <c r="DD50" s="10">
        <v>3119</v>
      </c>
      <c r="DE50" s="10">
        <v>13966</v>
      </c>
      <c r="DF50" s="10">
        <v>64326</v>
      </c>
      <c r="DG50" s="10">
        <v>8311</v>
      </c>
      <c r="DH50" s="10">
        <v>0</v>
      </c>
      <c r="DI50" s="10">
        <v>11430</v>
      </c>
      <c r="DJ50" s="258" t="s">
        <v>3403</v>
      </c>
      <c r="DK50" s="258">
        <v>75173</v>
      </c>
      <c r="DL50" s="10">
        <v>172325</v>
      </c>
      <c r="DM50" s="10">
        <v>104914</v>
      </c>
      <c r="DN50" s="10" t="s">
        <v>3403</v>
      </c>
      <c r="DO50" s="10" t="s">
        <v>3403</v>
      </c>
      <c r="DP50" s="10">
        <v>277239</v>
      </c>
      <c r="DQ50" s="10">
        <v>137</v>
      </c>
      <c r="DR50" s="10">
        <v>12963</v>
      </c>
      <c r="DS50" s="10">
        <v>1870</v>
      </c>
      <c r="DT50" s="10">
        <v>14833</v>
      </c>
      <c r="DU50" s="10">
        <v>102865</v>
      </c>
      <c r="DV50" s="244">
        <v>3</v>
      </c>
      <c r="DW50" s="244" t="s">
        <v>3403</v>
      </c>
      <c r="DX50" s="244">
        <v>125</v>
      </c>
      <c r="DY50" s="244">
        <v>35</v>
      </c>
      <c r="DZ50" s="244">
        <v>2</v>
      </c>
      <c r="EA50" s="244" t="s">
        <v>3403</v>
      </c>
      <c r="EB50" s="244">
        <v>165</v>
      </c>
      <c r="EC50" s="244">
        <v>58</v>
      </c>
      <c r="ED50" s="244" t="s">
        <v>3403</v>
      </c>
      <c r="EE50" s="244">
        <v>58</v>
      </c>
      <c r="EF50" s="10">
        <v>3475</v>
      </c>
      <c r="EG50" s="10">
        <v>894</v>
      </c>
      <c r="EH50" s="10">
        <v>4369</v>
      </c>
      <c r="EI50" s="10">
        <v>-1</v>
      </c>
      <c r="EJ50" s="10" t="s">
        <v>3403</v>
      </c>
      <c r="EK50" s="10">
        <v>-1</v>
      </c>
      <c r="EL50" s="10">
        <v>4426</v>
      </c>
      <c r="EM50" s="10" t="s">
        <v>5026</v>
      </c>
      <c r="EN50" s="10" t="s">
        <v>5026</v>
      </c>
      <c r="EO50" s="10" t="s">
        <v>5026</v>
      </c>
      <c r="EP50" s="10" t="s">
        <v>5026</v>
      </c>
      <c r="EQ50" s="258">
        <v>197</v>
      </c>
      <c r="ER50" s="258">
        <v>2537</v>
      </c>
      <c r="ES50" s="10">
        <v>46640</v>
      </c>
      <c r="ET50" s="10">
        <v>1896</v>
      </c>
      <c r="EU50" s="10" t="s">
        <v>5026</v>
      </c>
      <c r="EV50" s="244">
        <v>386</v>
      </c>
      <c r="EW50" s="244">
        <v>244</v>
      </c>
      <c r="EX50" s="203" t="s">
        <v>1512</v>
      </c>
      <c r="EY50" s="244">
        <v>20</v>
      </c>
      <c r="EZ50" s="244">
        <v>35</v>
      </c>
      <c r="FA50" s="258">
        <v>44162</v>
      </c>
      <c r="FB50" s="10">
        <v>43081</v>
      </c>
      <c r="FC50" s="10">
        <v>10622</v>
      </c>
      <c r="FD50" s="203" t="s">
        <v>1530</v>
      </c>
      <c r="FE50" s="203" t="s">
        <v>1530</v>
      </c>
      <c r="FF50" s="203" t="s">
        <v>1530</v>
      </c>
      <c r="FG50" s="203" t="s">
        <v>1530</v>
      </c>
      <c r="FH50" s="203" t="s">
        <v>1530</v>
      </c>
      <c r="FI50" s="203" t="s">
        <v>1530</v>
      </c>
      <c r="FJ50" s="203" t="s">
        <v>1530</v>
      </c>
      <c r="FK50" s="203" t="s">
        <v>1530</v>
      </c>
      <c r="FL50" s="203" t="s">
        <v>1530</v>
      </c>
      <c r="FM50" s="203" t="s">
        <v>1530</v>
      </c>
      <c r="FN50" s="203" t="s">
        <v>1530</v>
      </c>
      <c r="FO50" s="203" t="s">
        <v>1530</v>
      </c>
      <c r="FP50" s="203" t="s">
        <v>1530</v>
      </c>
      <c r="FQ50" s="203" t="s">
        <v>1530</v>
      </c>
      <c r="FR50" s="203" t="s">
        <v>1530</v>
      </c>
      <c r="FS50" s="203" t="s">
        <v>1530</v>
      </c>
      <c r="FT50" s="203" t="s">
        <v>1530</v>
      </c>
      <c r="FU50" s="203" t="s">
        <v>1530</v>
      </c>
      <c r="FV50" s="203" t="s">
        <v>1530</v>
      </c>
      <c r="FW50" s="203" t="s">
        <v>1530</v>
      </c>
      <c r="FX50" s="203" t="s">
        <v>1530</v>
      </c>
      <c r="FY50" s="203" t="s">
        <v>1530</v>
      </c>
      <c r="FZ50" s="203" t="s">
        <v>1530</v>
      </c>
      <c r="GA50" s="203" t="s">
        <v>1530</v>
      </c>
      <c r="GB50" s="203" t="s">
        <v>1530</v>
      </c>
      <c r="GC50" s="203" t="s">
        <v>2095</v>
      </c>
      <c r="GD50" s="203" t="s">
        <v>477</v>
      </c>
      <c r="GE50" s="203" t="s">
        <v>416</v>
      </c>
      <c r="GF50" s="203" t="s">
        <v>493</v>
      </c>
      <c r="GG50" s="203" t="s">
        <v>499</v>
      </c>
      <c r="GH50" s="203" t="s">
        <v>4527</v>
      </c>
      <c r="GI50" s="203" t="s">
        <v>505</v>
      </c>
      <c r="GJ50" s="203" t="s">
        <v>2303</v>
      </c>
      <c r="GK50" s="258">
        <v>68032</v>
      </c>
      <c r="GL50" s="203">
        <v>1</v>
      </c>
      <c r="GM50" s="203" t="s">
        <v>2135</v>
      </c>
      <c r="GN50" s="203" t="s">
        <v>503</v>
      </c>
      <c r="GO50" s="203">
        <v>475</v>
      </c>
      <c r="GP50" s="203">
        <v>46</v>
      </c>
      <c r="GQ50" s="203">
        <v>3910</v>
      </c>
      <c r="GR50" s="203">
        <v>25337</v>
      </c>
      <c r="GS50" s="203">
        <v>24</v>
      </c>
      <c r="GT50" s="203">
        <v>2</v>
      </c>
      <c r="GU50" s="203">
        <v>25</v>
      </c>
      <c r="GV50" s="203">
        <v>3134</v>
      </c>
      <c r="GW50" s="283">
        <v>0.98712</v>
      </c>
      <c r="GX50" s="283">
        <v>1.3100000000000001E-2</v>
      </c>
      <c r="GY50" s="245">
        <v>26.82424</v>
      </c>
      <c r="GZ50" s="245">
        <v>27.306249999999999</v>
      </c>
      <c r="HA50" s="245">
        <v>19.33333</v>
      </c>
      <c r="HB50" s="284">
        <v>2.2250200000000002</v>
      </c>
      <c r="HC50" s="284">
        <v>1.5084599999999999</v>
      </c>
      <c r="HD50" s="284">
        <v>0.37517</v>
      </c>
      <c r="HE50" s="284">
        <v>41.587139999999998</v>
      </c>
      <c r="HF50" s="284">
        <v>28.19416</v>
      </c>
      <c r="HG50" s="284">
        <v>7.01227</v>
      </c>
      <c r="HH50" s="284">
        <v>5.99681</v>
      </c>
      <c r="HI50" s="284">
        <v>4.0655599999999996</v>
      </c>
      <c r="HJ50" s="284">
        <v>1.0111600000000001</v>
      </c>
      <c r="HK50" s="284">
        <v>13.22603</v>
      </c>
      <c r="HL50" s="284">
        <v>8.9666399999999999</v>
      </c>
      <c r="HM50" s="284">
        <v>2.2301199999999999</v>
      </c>
      <c r="HN50" s="284">
        <v>139.37235000000001</v>
      </c>
      <c r="HO50" s="284">
        <v>94.488029999999995</v>
      </c>
      <c r="HP50" s="284">
        <v>23.500450000000001</v>
      </c>
      <c r="HQ50" s="284">
        <v>11.740360000000001</v>
      </c>
      <c r="HR50" s="284">
        <v>7.9594199999999997</v>
      </c>
      <c r="HS50" s="284">
        <v>1.9796199999999999</v>
      </c>
      <c r="HT50" s="284">
        <v>4.0751299999999997</v>
      </c>
      <c r="HU50" s="284">
        <v>1.5120100000000001</v>
      </c>
      <c r="HV50" s="284">
        <v>26.023060000000001</v>
      </c>
      <c r="HW50" s="284">
        <v>16.449809999999999</v>
      </c>
      <c r="HX50" s="284">
        <v>0.68555999999999995</v>
      </c>
      <c r="HY50" s="284">
        <v>0.77231000000000005</v>
      </c>
      <c r="HZ50" s="284">
        <v>0.21803</v>
      </c>
      <c r="IA50" s="284">
        <v>6.5060000000000007E-2</v>
      </c>
      <c r="IB50" s="284">
        <v>5.6699999999999997E-3</v>
      </c>
      <c r="IC50" s="284">
        <v>3.5899999999999999E-3</v>
      </c>
      <c r="ID50" s="284">
        <v>0.64914000000000005</v>
      </c>
      <c r="IE50" s="284">
        <v>8.4999999999999995E-4</v>
      </c>
      <c r="IF50" s="284">
        <v>6.4219999999999999E-2</v>
      </c>
      <c r="IG50" s="284">
        <v>5069</v>
      </c>
      <c r="IH50" s="284">
        <v>23320</v>
      </c>
      <c r="II50" s="284">
        <v>15546</v>
      </c>
      <c r="IJ50" s="284">
        <v>11180</v>
      </c>
      <c r="IK50" s="284">
        <v>51432</v>
      </c>
      <c r="IL50" s="284">
        <v>34288</v>
      </c>
      <c r="IM50" s="284">
        <v>92413</v>
      </c>
      <c r="IN50" s="284">
        <v>138619</v>
      </c>
      <c r="IO50" s="284">
        <v>1.7972900000000001</v>
      </c>
      <c r="IP50" s="284">
        <v>30134</v>
      </c>
      <c r="IQ50" s="284">
        <v>14.487819999999999</v>
      </c>
      <c r="IR50" s="284">
        <v>1.77268</v>
      </c>
      <c r="IS50" s="284">
        <v>6.6220999999999997</v>
      </c>
      <c r="IT50" s="284">
        <v>0.29398000000000002</v>
      </c>
      <c r="IU50" s="284">
        <v>0.37846999999999997</v>
      </c>
      <c r="IV50" s="284">
        <v>9.0672300000000003</v>
      </c>
      <c r="IW50" s="284">
        <v>6.14717</v>
      </c>
      <c r="IX50" s="284">
        <v>2.2673700000000001</v>
      </c>
      <c r="IY50" s="284">
        <v>0</v>
      </c>
      <c r="IZ50" s="284">
        <v>7.9000000000000001E-4</v>
      </c>
      <c r="JA50" s="284">
        <v>0.62224000000000002</v>
      </c>
      <c r="JB50" s="284">
        <v>1.0399999999999999E-3</v>
      </c>
      <c r="JC50" s="284">
        <v>0.13483000000000001</v>
      </c>
      <c r="JD50" s="284">
        <v>0.62024000000000001</v>
      </c>
      <c r="JE50" s="284">
        <v>3.64053</v>
      </c>
      <c r="JF50" s="284">
        <v>1.22688</v>
      </c>
      <c r="JG50" s="284">
        <v>9.1130000000000003E-2</v>
      </c>
      <c r="JH50" s="284">
        <v>2853</v>
      </c>
      <c r="JI50" s="284">
        <v>4.7866200000000001</v>
      </c>
      <c r="JJ50" s="284">
        <v>1.3911800000000001</v>
      </c>
      <c r="JK50" s="284">
        <v>1072</v>
      </c>
      <c r="JL50" s="284">
        <v>830</v>
      </c>
      <c r="JM50" s="284">
        <v>9.0672300000000003</v>
      </c>
      <c r="JN50" s="284">
        <v>1.52888</v>
      </c>
      <c r="JO50" s="284">
        <v>0.79654000000000003</v>
      </c>
      <c r="JP50" s="284">
        <v>0.13522999999999999</v>
      </c>
      <c r="JQ50" s="284">
        <v>2.9399999999999999E-2</v>
      </c>
      <c r="JR50" s="284">
        <v>0.41798999999999997</v>
      </c>
      <c r="JS50" s="284">
        <v>7</v>
      </c>
      <c r="JT50" s="284">
        <v>4</v>
      </c>
      <c r="JU50" s="284">
        <v>2.6951700000000001</v>
      </c>
      <c r="JV50" s="284">
        <v>5331</v>
      </c>
      <c r="JW50" s="284">
        <v>15.27547</v>
      </c>
      <c r="JX50" s="284">
        <v>1978</v>
      </c>
      <c r="JY50" s="284">
        <v>6.92605</v>
      </c>
      <c r="JZ50" s="284">
        <v>41.170029999999997</v>
      </c>
      <c r="KA50" s="284">
        <v>0.45340999999999998</v>
      </c>
      <c r="KB50" s="284">
        <v>896</v>
      </c>
      <c r="KC50" s="284">
        <v>0.55639000000000005</v>
      </c>
      <c r="KD50" s="284">
        <v>1.0111600000000001</v>
      </c>
      <c r="KE50" s="284">
        <v>1.4995799999999999</v>
      </c>
      <c r="KF50" s="284">
        <v>9.8982799999999997</v>
      </c>
      <c r="KG50" s="284">
        <v>18.69069</v>
      </c>
      <c r="KH50" s="284">
        <v>5.99681</v>
      </c>
      <c r="KI50" s="284">
        <v>32.375</v>
      </c>
      <c r="KJ50" s="284">
        <v>45456</v>
      </c>
      <c r="KK50" s="284">
        <v>33169</v>
      </c>
      <c r="KL50" s="284">
        <v>3.3180000000000001E-2</v>
      </c>
      <c r="KM50" s="284">
        <v>0.19725999999999999</v>
      </c>
      <c r="KN50" s="284">
        <v>8.9440000000000006E-2</v>
      </c>
      <c r="KO50" s="284">
        <v>7.2100000000000003E-3</v>
      </c>
      <c r="KP50" s="284">
        <v>4.2880000000000001E-2</v>
      </c>
      <c r="KQ50" s="284">
        <v>1.9439999999999999E-2</v>
      </c>
      <c r="KR50" s="284">
        <v>0.66666669999999995</v>
      </c>
      <c r="KS50" s="284">
        <v>0.32608700000000002</v>
      </c>
      <c r="KT50" s="284">
        <v>0.67391299999999998</v>
      </c>
      <c r="KU50" s="284">
        <v>0.27030110000000002</v>
      </c>
      <c r="KV50" s="284">
        <v>0.72969890000000004</v>
      </c>
      <c r="KW50" s="284">
        <v>0.1686163</v>
      </c>
      <c r="KX50" s="284">
        <v>6.3715999999999995E-2</v>
      </c>
      <c r="KY50" s="284">
        <v>0.18325169999999999</v>
      </c>
      <c r="KZ50" s="284">
        <v>1.7052399999999999E-2</v>
      </c>
      <c r="LA50" s="284">
        <v>0.15342980000000001</v>
      </c>
      <c r="LB50" s="284">
        <v>8.7847800000000004E-2</v>
      </c>
      <c r="LC50" s="284">
        <v>0.49470219999999998</v>
      </c>
      <c r="LD50" s="284">
        <v>0.6779539</v>
      </c>
      <c r="LE50" s="284">
        <v>3.2422199999999998E-2</v>
      </c>
      <c r="LF50" s="284">
        <v>0.73033349999999997</v>
      </c>
      <c r="LG50" s="284">
        <v>4.1740300000000001E-2</v>
      </c>
      <c r="LH50" s="284">
        <v>0.19550400000000001</v>
      </c>
      <c r="LI50" s="284">
        <v>12287</v>
      </c>
      <c r="LJ50" s="284">
        <v>6.9348700000000001</v>
      </c>
      <c r="LK50" s="284">
        <v>22677</v>
      </c>
      <c r="LL50" s="284">
        <v>34016</v>
      </c>
      <c r="LM50" s="284">
        <v>7394</v>
      </c>
      <c r="LN50" s="284">
        <v>0.52099260000000003</v>
      </c>
      <c r="LO50" s="284">
        <v>0.37787579999999998</v>
      </c>
      <c r="LP50" s="284">
        <v>0.1011316</v>
      </c>
      <c r="LQ50" s="284">
        <v>0.90849000000000002</v>
      </c>
      <c r="LR50" s="284">
        <v>2.45255</v>
      </c>
      <c r="LS50" s="284">
        <v>0.66293000000000002</v>
      </c>
      <c r="LT50" s="284">
        <v>7</v>
      </c>
      <c r="LU50" s="284">
        <v>5.1160500000000004</v>
      </c>
      <c r="LV50" s="284">
        <v>26</v>
      </c>
      <c r="LW50" s="284">
        <v>2.6654300000000002</v>
      </c>
      <c r="LX50" s="284">
        <v>0.44943</v>
      </c>
      <c r="LY50" s="284">
        <v>0.44943</v>
      </c>
      <c r="LZ50" s="285">
        <v>7.9861799999999997E-2</v>
      </c>
      <c r="MA50" s="285">
        <v>3.501E-4</v>
      </c>
      <c r="MB50" s="285">
        <v>0.36422389999999999</v>
      </c>
      <c r="MC50" s="285">
        <v>0</v>
      </c>
      <c r="MD50" s="285">
        <v>0.27443050000000002</v>
      </c>
      <c r="ME50" s="285">
        <v>4.6030000000000002E-4</v>
      </c>
      <c r="MF50" s="285">
        <v>0.54110100000000005</v>
      </c>
      <c r="MG50" s="285">
        <v>0.103174</v>
      </c>
      <c r="MH50" s="285">
        <v>0.18951879999999999</v>
      </c>
      <c r="MI50" s="285"/>
    </row>
    <row r="51" spans="1:347" x14ac:dyDescent="0.2">
      <c r="A51" s="6" t="s">
        <v>2098</v>
      </c>
      <c r="B51" s="6" t="s">
        <v>2861</v>
      </c>
      <c r="C51" s="203" t="s">
        <v>2098</v>
      </c>
      <c r="D51" s="203" t="s">
        <v>2099</v>
      </c>
      <c r="E51" s="203" t="s">
        <v>2100</v>
      </c>
      <c r="F51" s="203" t="s">
        <v>2189</v>
      </c>
      <c r="G51" s="203" t="s">
        <v>2265</v>
      </c>
      <c r="H51" s="203" t="s">
        <v>2294</v>
      </c>
      <c r="I51" s="203" t="s">
        <v>3652</v>
      </c>
      <c r="J51" s="203" t="s">
        <v>3653</v>
      </c>
      <c r="K51" s="203" t="s">
        <v>2265</v>
      </c>
      <c r="L51" s="203" t="s">
        <v>2294</v>
      </c>
      <c r="M51" s="203" t="s">
        <v>3652</v>
      </c>
      <c r="N51" s="203" t="s">
        <v>3653</v>
      </c>
      <c r="O51" s="203" t="s">
        <v>2438</v>
      </c>
      <c r="P51" s="203" t="s">
        <v>2514</v>
      </c>
      <c r="Q51" s="203" t="s">
        <v>2591</v>
      </c>
      <c r="R51" s="203" t="s">
        <v>4932</v>
      </c>
      <c r="S51" s="203" t="s">
        <v>2438</v>
      </c>
      <c r="T51" s="203" t="s">
        <v>2380</v>
      </c>
      <c r="U51" s="203" t="s">
        <v>2514</v>
      </c>
      <c r="V51" s="203" t="s">
        <v>2591</v>
      </c>
      <c r="W51" s="203" t="s">
        <v>4932</v>
      </c>
      <c r="X51" s="203">
        <v>1</v>
      </c>
      <c r="Y51" s="203">
        <v>3</v>
      </c>
      <c r="Z51" s="203">
        <v>1</v>
      </c>
      <c r="AA51" s="203">
        <v>1</v>
      </c>
      <c r="AB51" s="10">
        <v>10058</v>
      </c>
      <c r="AC51" s="203">
        <v>1</v>
      </c>
      <c r="AD51" s="203">
        <v>0</v>
      </c>
      <c r="AE51" s="203">
        <v>1</v>
      </c>
      <c r="AF51" s="203">
        <v>15.8</v>
      </c>
      <c r="AG51" s="203">
        <v>16.8</v>
      </c>
      <c r="AH51" s="286">
        <v>5.9523800000000002E-2</v>
      </c>
      <c r="AI51" s="246">
        <v>60912</v>
      </c>
      <c r="AJ51" s="246" t="s">
        <v>2783</v>
      </c>
      <c r="AK51" s="274" t="s">
        <v>3629</v>
      </c>
      <c r="AL51" s="276" t="s">
        <v>3403</v>
      </c>
      <c r="AM51" s="276">
        <v>9.82</v>
      </c>
      <c r="AN51" s="276">
        <v>12.92</v>
      </c>
      <c r="AO51" s="276">
        <v>14.85</v>
      </c>
      <c r="AP51" s="246">
        <v>4000</v>
      </c>
      <c r="AQ51" s="246">
        <v>709052</v>
      </c>
      <c r="AR51" s="246">
        <v>713052</v>
      </c>
      <c r="AS51" s="246">
        <v>117465</v>
      </c>
      <c r="AT51" s="246">
        <v>0</v>
      </c>
      <c r="AU51" s="246">
        <v>117465</v>
      </c>
      <c r="AV51" s="246">
        <v>0</v>
      </c>
      <c r="AW51" s="246">
        <v>0</v>
      </c>
      <c r="AX51" s="246">
        <v>0</v>
      </c>
      <c r="AY51" s="246">
        <v>51329</v>
      </c>
      <c r="AZ51" s="246">
        <v>881846</v>
      </c>
      <c r="BA51" s="246">
        <v>452872</v>
      </c>
      <c r="BB51" s="246">
        <v>187081</v>
      </c>
      <c r="BC51" s="246">
        <v>639953</v>
      </c>
      <c r="BD51" s="246">
        <v>103843</v>
      </c>
      <c r="BE51" s="246">
        <v>17781</v>
      </c>
      <c r="BF51" s="246">
        <v>8806</v>
      </c>
      <c r="BG51" s="246">
        <v>130430</v>
      </c>
      <c r="BH51" s="246">
        <v>97272</v>
      </c>
      <c r="BI51" s="246">
        <v>867655</v>
      </c>
      <c r="BJ51" s="246">
        <v>14191</v>
      </c>
      <c r="BK51" s="283">
        <v>1.60924E-2</v>
      </c>
      <c r="BL51" s="246">
        <v>0</v>
      </c>
      <c r="BM51" s="246">
        <v>0</v>
      </c>
      <c r="BN51" s="246">
        <v>0</v>
      </c>
      <c r="BO51" s="246">
        <v>0</v>
      </c>
      <c r="BP51" s="246">
        <v>0</v>
      </c>
      <c r="BQ51" s="246">
        <v>0</v>
      </c>
      <c r="BR51" s="10">
        <v>31391</v>
      </c>
      <c r="BS51" s="10">
        <v>26914</v>
      </c>
      <c r="BT51" s="10">
        <v>58305</v>
      </c>
      <c r="BU51" s="10">
        <v>26128</v>
      </c>
      <c r="BV51" s="10">
        <v>10038</v>
      </c>
      <c r="BW51" s="10">
        <v>36166</v>
      </c>
      <c r="BX51" s="10">
        <v>2770</v>
      </c>
      <c r="BY51" s="10">
        <v>677</v>
      </c>
      <c r="BZ51" s="10">
        <v>3447</v>
      </c>
      <c r="CA51" s="10">
        <v>97918</v>
      </c>
      <c r="CB51" s="10" t="s">
        <v>3403</v>
      </c>
      <c r="CC51" s="10">
        <v>97918</v>
      </c>
      <c r="CD51" s="10">
        <v>0</v>
      </c>
      <c r="CE51" s="258">
        <v>36946</v>
      </c>
      <c r="CF51" s="244">
        <v>4</v>
      </c>
      <c r="CG51" s="244">
        <v>67</v>
      </c>
      <c r="CH51" s="244">
        <v>71</v>
      </c>
      <c r="CI51" s="258">
        <v>835</v>
      </c>
      <c r="CJ51" s="258">
        <v>2155</v>
      </c>
      <c r="CK51" s="258">
        <v>5215</v>
      </c>
      <c r="CL51" s="258">
        <v>563</v>
      </c>
      <c r="CM51" s="203">
        <v>0</v>
      </c>
      <c r="CN51" s="203" t="s">
        <v>2305</v>
      </c>
      <c r="CO51" s="244">
        <v>138</v>
      </c>
      <c r="CP51" s="10">
        <v>71281</v>
      </c>
      <c r="CQ51" s="10">
        <v>24653</v>
      </c>
      <c r="CR51" s="10">
        <v>95934</v>
      </c>
      <c r="CS51" s="10">
        <v>4761</v>
      </c>
      <c r="CT51" s="10">
        <v>322</v>
      </c>
      <c r="CU51" s="10">
        <v>5083</v>
      </c>
      <c r="CV51" s="10">
        <v>55704</v>
      </c>
      <c r="CW51" s="10">
        <v>13586</v>
      </c>
      <c r="CX51" s="10">
        <v>69290</v>
      </c>
      <c r="CY51" s="10">
        <v>170307</v>
      </c>
      <c r="CZ51" s="10">
        <v>1386</v>
      </c>
      <c r="DA51" s="10" t="s">
        <v>3403</v>
      </c>
      <c r="DB51" s="10">
        <v>171693</v>
      </c>
      <c r="DC51" s="10">
        <v>1329</v>
      </c>
      <c r="DD51" s="10">
        <v>128</v>
      </c>
      <c r="DE51" s="10">
        <v>1457</v>
      </c>
      <c r="DF51" s="10">
        <v>42469</v>
      </c>
      <c r="DG51" s="10">
        <v>1215</v>
      </c>
      <c r="DH51" s="10" t="s">
        <v>3403</v>
      </c>
      <c r="DI51" s="10">
        <v>1343</v>
      </c>
      <c r="DJ51" s="258" t="s">
        <v>3403</v>
      </c>
      <c r="DK51" s="258">
        <v>43798</v>
      </c>
      <c r="DL51" s="10">
        <v>99170</v>
      </c>
      <c r="DM51" s="10">
        <v>86515</v>
      </c>
      <c r="DN51" s="10">
        <v>29806</v>
      </c>
      <c r="DO51" s="10" t="s">
        <v>3403</v>
      </c>
      <c r="DP51" s="10">
        <v>215491</v>
      </c>
      <c r="DQ51" s="10" t="s">
        <v>3403</v>
      </c>
      <c r="DR51" s="10">
        <v>26488</v>
      </c>
      <c r="DS51" s="10">
        <v>5196</v>
      </c>
      <c r="DT51" s="10">
        <v>31684</v>
      </c>
      <c r="DU51" s="10">
        <v>128452</v>
      </c>
      <c r="DV51" s="244">
        <v>2</v>
      </c>
      <c r="DW51" s="244">
        <v>1</v>
      </c>
      <c r="DX51" s="244">
        <v>96</v>
      </c>
      <c r="DY51" s="244">
        <v>56</v>
      </c>
      <c r="DZ51" s="244" t="s">
        <v>3403</v>
      </c>
      <c r="EA51" s="244" t="s">
        <v>3403</v>
      </c>
      <c r="EB51" s="244">
        <v>155</v>
      </c>
      <c r="EC51" s="244">
        <v>66</v>
      </c>
      <c r="ED51" s="244">
        <v>15</v>
      </c>
      <c r="EE51" s="244">
        <v>81</v>
      </c>
      <c r="EF51" s="10">
        <v>2016</v>
      </c>
      <c r="EG51" s="10">
        <v>1387</v>
      </c>
      <c r="EH51" s="10">
        <v>3403</v>
      </c>
      <c r="EI51" s="10" t="s">
        <v>3403</v>
      </c>
      <c r="EJ51" s="10" t="s">
        <v>3403</v>
      </c>
      <c r="EK51" s="10" t="s">
        <v>3403</v>
      </c>
      <c r="EL51" s="10">
        <v>3484</v>
      </c>
      <c r="EM51" s="10" t="s">
        <v>5026</v>
      </c>
      <c r="EN51" s="10" t="s">
        <v>5026</v>
      </c>
      <c r="EO51" s="10" t="s">
        <v>5026</v>
      </c>
      <c r="EP51" s="10" t="s">
        <v>5026</v>
      </c>
      <c r="EQ51" s="258" t="s">
        <v>3403</v>
      </c>
      <c r="ER51" s="258" t="s">
        <v>3403</v>
      </c>
      <c r="ES51" s="10">
        <v>53179</v>
      </c>
      <c r="ET51" s="10" t="s">
        <v>5026</v>
      </c>
      <c r="EU51" s="10" t="s">
        <v>5026</v>
      </c>
      <c r="EV51" s="244">
        <v>24</v>
      </c>
      <c r="EW51" s="244">
        <v>120</v>
      </c>
      <c r="EX51" s="203" t="s">
        <v>1513</v>
      </c>
      <c r="EY51" s="244">
        <v>18</v>
      </c>
      <c r="EZ51" s="244">
        <v>27</v>
      </c>
      <c r="FA51" s="258">
        <v>49956</v>
      </c>
      <c r="FB51" s="10" t="s">
        <v>3403</v>
      </c>
      <c r="FC51" s="10" t="s">
        <v>3403</v>
      </c>
      <c r="FD51" s="203" t="s">
        <v>1530</v>
      </c>
      <c r="FE51" s="203" t="s">
        <v>1530</v>
      </c>
      <c r="FF51" s="203" t="s">
        <v>1530</v>
      </c>
      <c r="FG51" s="203" t="s">
        <v>1530</v>
      </c>
      <c r="FH51" s="203" t="s">
        <v>1530</v>
      </c>
      <c r="FI51" s="203" t="s">
        <v>1530</v>
      </c>
      <c r="FJ51" s="203" t="s">
        <v>1530</v>
      </c>
      <c r="FK51" s="203" t="s">
        <v>1530</v>
      </c>
      <c r="FL51" s="203" t="s">
        <v>1530</v>
      </c>
      <c r="FM51" s="203" t="s">
        <v>1530</v>
      </c>
      <c r="FN51" s="203" t="s">
        <v>1530</v>
      </c>
      <c r="FO51" s="203" t="s">
        <v>1530</v>
      </c>
      <c r="FP51" s="203" t="s">
        <v>1530</v>
      </c>
      <c r="FQ51" s="203" t="s">
        <v>1530</v>
      </c>
      <c r="FR51" s="203" t="s">
        <v>1530</v>
      </c>
      <c r="FS51" s="203" t="s">
        <v>1530</v>
      </c>
      <c r="FT51" s="203" t="s">
        <v>1530</v>
      </c>
      <c r="FU51" s="203" t="s">
        <v>1530</v>
      </c>
      <c r="FV51" s="203" t="s">
        <v>1530</v>
      </c>
      <c r="FW51" s="203" t="s">
        <v>1530</v>
      </c>
      <c r="FX51" s="203" t="s">
        <v>1530</v>
      </c>
      <c r="FY51" s="203" t="s">
        <v>1530</v>
      </c>
      <c r="FZ51" s="203" t="s">
        <v>1530</v>
      </c>
      <c r="GA51" s="203" t="s">
        <v>1530</v>
      </c>
      <c r="GB51" s="203" t="s">
        <v>1530</v>
      </c>
      <c r="GC51" s="203" t="s">
        <v>2098</v>
      </c>
      <c r="GD51" s="203" t="s">
        <v>478</v>
      </c>
      <c r="GE51" s="203" t="s">
        <v>416</v>
      </c>
      <c r="GF51" s="203" t="s">
        <v>493</v>
      </c>
      <c r="GG51" s="203" t="s">
        <v>499</v>
      </c>
      <c r="GH51" s="203" t="s">
        <v>4527</v>
      </c>
      <c r="GI51" s="203" t="s">
        <v>505</v>
      </c>
      <c r="GJ51" s="203" t="s">
        <v>2303</v>
      </c>
      <c r="GK51" s="258">
        <v>64121</v>
      </c>
      <c r="GL51" s="203">
        <v>2</v>
      </c>
      <c r="GM51" s="203" t="s">
        <v>2135</v>
      </c>
      <c r="GN51" s="203" t="s">
        <v>503</v>
      </c>
      <c r="GO51" s="203">
        <v>380</v>
      </c>
      <c r="GP51" s="203">
        <v>24</v>
      </c>
      <c r="GQ51" s="203">
        <v>946</v>
      </c>
      <c r="GR51" s="203">
        <v>25035</v>
      </c>
      <c r="GS51" s="203" t="s">
        <v>3403</v>
      </c>
      <c r="GT51" s="203" t="s">
        <v>3403</v>
      </c>
      <c r="GU51" s="203" t="s">
        <v>3403</v>
      </c>
      <c r="GV51" s="203">
        <v>1592</v>
      </c>
      <c r="GW51" s="283">
        <v>0.97675000000000001</v>
      </c>
      <c r="GX51" s="283">
        <v>2.325E-2</v>
      </c>
      <c r="GY51" s="245">
        <v>22.477419999999999</v>
      </c>
      <c r="GZ51" s="245">
        <v>22.388159999999999</v>
      </c>
      <c r="HA51" s="245">
        <v>27</v>
      </c>
      <c r="HB51" s="284">
        <v>4.0264100000000003</v>
      </c>
      <c r="HC51" s="284">
        <v>2.9697399999999998</v>
      </c>
      <c r="HD51" s="284">
        <v>0.60526999999999997</v>
      </c>
      <c r="HE51" s="284">
        <v>27.384640000000001</v>
      </c>
      <c r="HF51" s="284">
        <v>20.197990000000001</v>
      </c>
      <c r="HG51" s="284">
        <v>4.1165900000000004</v>
      </c>
      <c r="HH51" s="284">
        <v>6.7546999999999997</v>
      </c>
      <c r="HI51" s="284">
        <v>4.9820399999999996</v>
      </c>
      <c r="HJ51" s="284">
        <v>1.0154000000000001</v>
      </c>
      <c r="HK51" s="284">
        <v>16.315740000000002</v>
      </c>
      <c r="HL51" s="284">
        <v>12.033939999999999</v>
      </c>
      <c r="HM51" s="284">
        <v>2.4526599999999998</v>
      </c>
      <c r="HN51" s="284">
        <v>249.03989999999999</v>
      </c>
      <c r="HO51" s="284">
        <v>183.68341000000001</v>
      </c>
      <c r="HP51" s="284">
        <v>37.43685</v>
      </c>
      <c r="HQ51" s="284">
        <v>11.666259999999999</v>
      </c>
      <c r="HR51" s="284">
        <v>8.6046399999999998</v>
      </c>
      <c r="HS51" s="284">
        <v>1.75373</v>
      </c>
      <c r="HT51" s="284">
        <v>3.36069</v>
      </c>
      <c r="HU51" s="284">
        <v>2.0032800000000002</v>
      </c>
      <c r="HV51" s="284">
        <v>0.75748000000000004</v>
      </c>
      <c r="HW51" s="284">
        <v>3.7873999999999999</v>
      </c>
      <c r="HX51" s="284">
        <v>0.82935000000000003</v>
      </c>
      <c r="HY51" s="284">
        <v>1.1598900000000001</v>
      </c>
      <c r="HZ51" s="284">
        <v>0.49413000000000001</v>
      </c>
      <c r="IA51" s="284">
        <v>5.4330000000000003E-2</v>
      </c>
      <c r="IB51" s="284">
        <v>3.6999999999999999E-4</v>
      </c>
      <c r="IC51" s="284">
        <v>1.8699999999999999E-3</v>
      </c>
      <c r="ID51" s="284">
        <v>0.77908999999999995</v>
      </c>
      <c r="IE51" s="284">
        <v>1.2600000000000001E-3</v>
      </c>
      <c r="IF51" s="284">
        <v>5.3069999999999999E-2</v>
      </c>
      <c r="IG51" s="284">
        <v>3165</v>
      </c>
      <c r="IH51" s="284">
        <v>53179</v>
      </c>
      <c r="II51" s="284">
        <v>53179</v>
      </c>
      <c r="IJ51" s="284">
        <v>7645</v>
      </c>
      <c r="IK51" s="284">
        <v>128452</v>
      </c>
      <c r="IL51" s="284">
        <v>128452</v>
      </c>
      <c r="IM51" s="284">
        <v>215491</v>
      </c>
      <c r="IN51" s="284">
        <v>215491</v>
      </c>
      <c r="IO51" s="284">
        <v>1.4881800000000001</v>
      </c>
      <c r="IP51" s="284">
        <v>12826</v>
      </c>
      <c r="IQ51" s="284">
        <v>6.1667500000000004</v>
      </c>
      <c r="IR51" s="284">
        <v>1.8319300000000001</v>
      </c>
      <c r="IS51" s="284">
        <v>11.12041</v>
      </c>
      <c r="IT51" s="284">
        <v>0</v>
      </c>
      <c r="IU51" s="284">
        <v>0.80049999999999999</v>
      </c>
      <c r="IV51" s="284">
        <v>13.752840000000001</v>
      </c>
      <c r="IW51" s="284">
        <v>9.9803999999999995</v>
      </c>
      <c r="IX51" s="284">
        <v>2.2582599999999999</v>
      </c>
      <c r="IY51" s="284">
        <v>0</v>
      </c>
      <c r="IZ51" s="284">
        <v>2.15E-3</v>
      </c>
      <c r="JA51" s="284">
        <v>0.57618999999999998</v>
      </c>
      <c r="JB51" s="284">
        <v>1.1100000000000001E-3</v>
      </c>
      <c r="JC51" s="284">
        <v>3.1559999999999998E-2</v>
      </c>
      <c r="JD51" s="284">
        <v>0.53024000000000004</v>
      </c>
      <c r="JE51" s="284">
        <v>4.3555099999999998</v>
      </c>
      <c r="JF51" s="284">
        <v>1.52708</v>
      </c>
      <c r="JG51" s="284">
        <v>0.24640999999999999</v>
      </c>
      <c r="JH51" s="284">
        <v>1166</v>
      </c>
      <c r="JI51" s="284">
        <v>2.2408800000000002</v>
      </c>
      <c r="JJ51" s="284">
        <v>1.51701</v>
      </c>
      <c r="JK51" s="284">
        <v>94</v>
      </c>
      <c r="JL51" s="284">
        <v>182</v>
      </c>
      <c r="JM51" s="284">
        <v>13.53153</v>
      </c>
      <c r="JN51" s="284">
        <v>2.0341200000000002</v>
      </c>
      <c r="JO51" s="284">
        <v>1.6194900000000001</v>
      </c>
      <c r="JP51" s="284">
        <v>0.26200000000000001</v>
      </c>
      <c r="JQ51" s="284">
        <v>1.5599999999999999E-2</v>
      </c>
      <c r="JR51" s="284">
        <v>0.49867</v>
      </c>
      <c r="JS51" s="284">
        <v>0</v>
      </c>
      <c r="JT51" s="284">
        <v>2</v>
      </c>
      <c r="JU51" s="284">
        <v>1.6776</v>
      </c>
      <c r="JV51" s="284">
        <v>4144</v>
      </c>
      <c r="JW51" s="284">
        <v>12.771129999999999</v>
      </c>
      <c r="JX51" s="284">
        <v>2470</v>
      </c>
      <c r="JY51" s="284">
        <v>5.2872300000000001</v>
      </c>
      <c r="JZ51" s="284">
        <v>21.42484</v>
      </c>
      <c r="KA51" s="284">
        <v>0.41399999999999998</v>
      </c>
      <c r="KB51" s="284">
        <v>1022</v>
      </c>
      <c r="KC51" s="284">
        <v>0.67196</v>
      </c>
      <c r="KD51" s="284">
        <v>1.0154000000000001</v>
      </c>
      <c r="KE51" s="284">
        <v>1.1272800000000001</v>
      </c>
      <c r="KF51" s="284">
        <v>15.685969999999999</v>
      </c>
      <c r="KG51" s="284">
        <v>6.8012600000000001</v>
      </c>
      <c r="KH51" s="284">
        <v>6.7546999999999997</v>
      </c>
      <c r="KI51" s="284">
        <v>32.237180000000002</v>
      </c>
      <c r="KJ51" s="284">
        <v>38092</v>
      </c>
      <c r="KK51" s="284">
        <v>26956</v>
      </c>
      <c r="KL51" s="284">
        <v>7.7960000000000002E-2</v>
      </c>
      <c r="KM51" s="284">
        <v>0.31591000000000002</v>
      </c>
      <c r="KN51" s="284">
        <v>0.13078999999999999</v>
      </c>
      <c r="KO51" s="284">
        <v>4.64E-3</v>
      </c>
      <c r="KP51" s="284">
        <v>1.8800000000000001E-2</v>
      </c>
      <c r="KQ51" s="284">
        <v>7.79E-3</v>
      </c>
      <c r="KR51" s="284">
        <v>1</v>
      </c>
      <c r="KS51" s="284">
        <v>5.9523800000000002E-2</v>
      </c>
      <c r="KT51" s="284">
        <v>0.94047619999999998</v>
      </c>
      <c r="KU51" s="284">
        <v>0.29233550000000003</v>
      </c>
      <c r="KV51" s="284">
        <v>0.70766450000000003</v>
      </c>
      <c r="KW51" s="284">
        <v>0.15032470000000001</v>
      </c>
      <c r="KX51" s="284">
        <v>2.04932E-2</v>
      </c>
      <c r="KY51" s="284">
        <v>0.2156168</v>
      </c>
      <c r="KZ51" s="284">
        <v>1.0149200000000001E-2</v>
      </c>
      <c r="LA51" s="284">
        <v>0.1121091</v>
      </c>
      <c r="LB51" s="284">
        <v>0.11968239999999999</v>
      </c>
      <c r="LC51" s="284">
        <v>0.52194940000000001</v>
      </c>
      <c r="LD51" s="284">
        <v>0.73756619999999995</v>
      </c>
      <c r="LE51" s="284">
        <v>0</v>
      </c>
      <c r="LF51" s="284">
        <v>0.80859020000000004</v>
      </c>
      <c r="LG51" s="284">
        <v>5.8206300000000002E-2</v>
      </c>
      <c r="LH51" s="284">
        <v>0.1332035</v>
      </c>
      <c r="LI51" s="284">
        <v>11135</v>
      </c>
      <c r="LJ51" s="284">
        <v>4.0541600000000004</v>
      </c>
      <c r="LK51" s="284">
        <v>64121</v>
      </c>
      <c r="LL51" s="284">
        <v>64121</v>
      </c>
      <c r="LM51" s="284">
        <v>3816</v>
      </c>
      <c r="LN51" s="284">
        <v>0.7961589</v>
      </c>
      <c r="LO51" s="284">
        <v>0.136326</v>
      </c>
      <c r="LP51" s="284">
        <v>6.7515099999999995E-2</v>
      </c>
      <c r="LQ51" s="284">
        <v>0.47582999999999998</v>
      </c>
      <c r="LR51" s="284">
        <v>1.1518600000000001</v>
      </c>
      <c r="LS51" s="284">
        <v>0.33672999999999997</v>
      </c>
      <c r="LT51" s="284">
        <v>12</v>
      </c>
      <c r="LU51" s="284">
        <v>2.0751599999999999</v>
      </c>
      <c r="LV51" s="284">
        <v>24</v>
      </c>
      <c r="LW51" s="284">
        <v>1.6521600000000001</v>
      </c>
      <c r="LX51" s="284">
        <v>0.24836</v>
      </c>
      <c r="LY51" s="284">
        <v>0.24435999999999999</v>
      </c>
      <c r="LZ51" s="285">
        <v>3.9902800000000002E-2</v>
      </c>
      <c r="MA51" s="285">
        <v>9.5299999999999996E-4</v>
      </c>
      <c r="MB51" s="285">
        <v>0.27391890000000002</v>
      </c>
      <c r="MC51" s="285">
        <v>0</v>
      </c>
      <c r="MD51" s="285">
        <v>0.2551484</v>
      </c>
      <c r="ME51" s="285">
        <v>4.9030000000000005E-4</v>
      </c>
      <c r="MF51" s="285">
        <v>0.67621989999999998</v>
      </c>
      <c r="MG51" s="285">
        <v>2.0648900000000001E-2</v>
      </c>
      <c r="MH51" s="285">
        <v>0.34513270000000001</v>
      </c>
      <c r="MI51" s="285"/>
    </row>
    <row r="52" spans="1:347" x14ac:dyDescent="0.2">
      <c r="A52" s="6" t="s">
        <v>2104</v>
      </c>
      <c r="B52" s="6" t="s">
        <v>2863</v>
      </c>
      <c r="C52" s="203" t="s">
        <v>2104</v>
      </c>
      <c r="D52" s="203" t="s">
        <v>2105</v>
      </c>
      <c r="E52" s="203" t="s">
        <v>2106</v>
      </c>
      <c r="F52" s="203" t="s">
        <v>2190</v>
      </c>
      <c r="G52" s="203" t="s">
        <v>3657</v>
      </c>
      <c r="H52" s="203" t="s">
        <v>2371</v>
      </c>
      <c r="I52" s="203" t="s">
        <v>3658</v>
      </c>
      <c r="J52" s="203" t="s">
        <v>3659</v>
      </c>
      <c r="K52" s="203" t="s">
        <v>931</v>
      </c>
      <c r="L52" s="203" t="s">
        <v>2371</v>
      </c>
      <c r="M52" s="203" t="s">
        <v>3658</v>
      </c>
      <c r="N52" s="203" t="s">
        <v>3659</v>
      </c>
      <c r="O52" s="203" t="s">
        <v>2440</v>
      </c>
      <c r="P52" s="203" t="s">
        <v>2516</v>
      </c>
      <c r="Q52" s="203" t="s">
        <v>2593</v>
      </c>
      <c r="R52" s="203" t="s">
        <v>2663</v>
      </c>
      <c r="S52" s="203" t="s">
        <v>2440</v>
      </c>
      <c r="T52" s="203" t="s">
        <v>2694</v>
      </c>
      <c r="U52" s="203" t="s">
        <v>2516</v>
      </c>
      <c r="V52" s="203" t="s">
        <v>2593</v>
      </c>
      <c r="W52" s="203" t="s">
        <v>2663</v>
      </c>
      <c r="X52" s="203">
        <v>1</v>
      </c>
      <c r="Y52" s="203">
        <v>0</v>
      </c>
      <c r="Z52" s="203">
        <v>1</v>
      </c>
      <c r="AA52" s="203">
        <v>0</v>
      </c>
      <c r="AB52" s="10">
        <v>2749</v>
      </c>
      <c r="AC52" s="203">
        <v>1</v>
      </c>
      <c r="AD52" s="203">
        <v>0</v>
      </c>
      <c r="AE52" s="203">
        <v>1</v>
      </c>
      <c r="AF52" s="203">
        <v>5.25</v>
      </c>
      <c r="AG52" s="203">
        <v>6.25</v>
      </c>
      <c r="AH52" s="286">
        <v>0.16</v>
      </c>
      <c r="AI52" s="246">
        <v>53808</v>
      </c>
      <c r="AJ52" s="246" t="s">
        <v>3660</v>
      </c>
      <c r="AK52" s="274" t="s">
        <v>3407</v>
      </c>
      <c r="AL52" s="276">
        <v>36685</v>
      </c>
      <c r="AM52" s="276">
        <v>10.64</v>
      </c>
      <c r="AN52" s="276">
        <v>10.64</v>
      </c>
      <c r="AO52" s="276">
        <v>10.64</v>
      </c>
      <c r="AP52" s="246">
        <v>0</v>
      </c>
      <c r="AQ52" s="246">
        <v>276334</v>
      </c>
      <c r="AR52" s="246">
        <v>276334</v>
      </c>
      <c r="AS52" s="246">
        <v>97583</v>
      </c>
      <c r="AT52" s="246">
        <v>0</v>
      </c>
      <c r="AU52" s="246">
        <v>97583</v>
      </c>
      <c r="AV52" s="246">
        <v>0</v>
      </c>
      <c r="AW52" s="246">
        <v>0</v>
      </c>
      <c r="AX52" s="246">
        <v>0</v>
      </c>
      <c r="AY52" s="246">
        <v>8500</v>
      </c>
      <c r="AZ52" s="246">
        <v>382417</v>
      </c>
      <c r="BA52" s="246">
        <v>174205</v>
      </c>
      <c r="BB52" s="246">
        <v>67504</v>
      </c>
      <c r="BC52" s="246">
        <v>241709</v>
      </c>
      <c r="BD52" s="246">
        <v>28926</v>
      </c>
      <c r="BE52" s="246">
        <v>1043</v>
      </c>
      <c r="BF52" s="246">
        <v>8458</v>
      </c>
      <c r="BG52" s="246">
        <v>38427</v>
      </c>
      <c r="BH52" s="246">
        <v>82698</v>
      </c>
      <c r="BI52" s="246">
        <v>362834</v>
      </c>
      <c r="BJ52" s="246">
        <v>19583</v>
      </c>
      <c r="BK52" s="283">
        <v>5.1208499999999997E-2</v>
      </c>
      <c r="BL52" s="246">
        <v>0</v>
      </c>
      <c r="BM52" s="246">
        <v>0</v>
      </c>
      <c r="BN52" s="246">
        <v>0</v>
      </c>
      <c r="BO52" s="246">
        <v>0</v>
      </c>
      <c r="BP52" s="246">
        <v>0</v>
      </c>
      <c r="BQ52" s="246">
        <v>0</v>
      </c>
      <c r="BR52" s="10">
        <v>14649</v>
      </c>
      <c r="BS52" s="10">
        <v>11001</v>
      </c>
      <c r="BT52" s="10">
        <v>25650</v>
      </c>
      <c r="BU52" s="10">
        <v>7937</v>
      </c>
      <c r="BV52" s="10">
        <v>5977</v>
      </c>
      <c r="BW52" s="10">
        <v>13914</v>
      </c>
      <c r="BX52" s="10">
        <v>1632</v>
      </c>
      <c r="BY52" s="10">
        <v>164</v>
      </c>
      <c r="BZ52" s="10">
        <v>1796</v>
      </c>
      <c r="CA52" s="10">
        <v>41360</v>
      </c>
      <c r="CB52" s="10" t="s">
        <v>3403</v>
      </c>
      <c r="CC52" s="10">
        <v>41360</v>
      </c>
      <c r="CD52" s="10">
        <v>0</v>
      </c>
      <c r="CE52" s="258">
        <v>28215</v>
      </c>
      <c r="CF52" s="244">
        <v>1</v>
      </c>
      <c r="CG52" s="244">
        <v>67</v>
      </c>
      <c r="CH52" s="244">
        <v>68</v>
      </c>
      <c r="CI52" s="258">
        <v>1338</v>
      </c>
      <c r="CJ52" s="258">
        <v>1920</v>
      </c>
      <c r="CK52" s="258">
        <v>1395</v>
      </c>
      <c r="CL52" s="258">
        <v>563</v>
      </c>
      <c r="CM52" s="203">
        <v>0</v>
      </c>
      <c r="CN52" s="203">
        <v>28</v>
      </c>
      <c r="CO52" s="244">
        <v>50</v>
      </c>
      <c r="CP52" s="10">
        <v>19845</v>
      </c>
      <c r="CQ52" s="10">
        <v>4827</v>
      </c>
      <c r="CR52" s="10">
        <v>24672</v>
      </c>
      <c r="CS52" s="10">
        <v>3700</v>
      </c>
      <c r="CT52" s="10">
        <v>213</v>
      </c>
      <c r="CU52" s="10">
        <v>3913</v>
      </c>
      <c r="CV52" s="10">
        <v>13316</v>
      </c>
      <c r="CW52" s="10">
        <v>2953</v>
      </c>
      <c r="CX52" s="10">
        <v>16269</v>
      </c>
      <c r="CY52" s="10">
        <v>44854</v>
      </c>
      <c r="CZ52" s="10">
        <v>0</v>
      </c>
      <c r="DA52" s="10" t="s">
        <v>3403</v>
      </c>
      <c r="DB52" s="10">
        <v>44854</v>
      </c>
      <c r="DC52" s="10">
        <v>1841</v>
      </c>
      <c r="DD52" s="10">
        <v>36</v>
      </c>
      <c r="DE52" s="10">
        <v>1877</v>
      </c>
      <c r="DF52" s="10">
        <v>11943</v>
      </c>
      <c r="DG52" s="10">
        <v>25</v>
      </c>
      <c r="DH52" s="10">
        <v>0</v>
      </c>
      <c r="DI52" s="10">
        <v>61</v>
      </c>
      <c r="DJ52" s="258" t="s">
        <v>3403</v>
      </c>
      <c r="DK52" s="258">
        <v>13784</v>
      </c>
      <c r="DL52" s="10">
        <v>55137</v>
      </c>
      <c r="DM52" s="10">
        <v>0</v>
      </c>
      <c r="DN52" s="10">
        <v>3562</v>
      </c>
      <c r="DO52" s="10">
        <v>0</v>
      </c>
      <c r="DP52" s="10">
        <v>58699</v>
      </c>
      <c r="DQ52" s="10" t="s">
        <v>3403</v>
      </c>
      <c r="DR52" s="10">
        <v>6213</v>
      </c>
      <c r="DS52" s="10">
        <v>2152</v>
      </c>
      <c r="DT52" s="10">
        <v>8365</v>
      </c>
      <c r="DU52" s="10">
        <v>97200</v>
      </c>
      <c r="DV52" s="244">
        <v>27</v>
      </c>
      <c r="DW52" s="244">
        <v>0</v>
      </c>
      <c r="DX52" s="244">
        <v>94</v>
      </c>
      <c r="DY52" s="244">
        <v>4</v>
      </c>
      <c r="DZ52" s="244">
        <v>42</v>
      </c>
      <c r="EA52" s="244">
        <v>0</v>
      </c>
      <c r="EB52" s="244">
        <v>167</v>
      </c>
      <c r="EC52" s="244">
        <v>1710</v>
      </c>
      <c r="ED52" s="244">
        <v>8</v>
      </c>
      <c r="EE52" s="244">
        <v>1718</v>
      </c>
      <c r="EF52" s="10">
        <v>2075</v>
      </c>
      <c r="EG52" s="10">
        <v>57</v>
      </c>
      <c r="EH52" s="10">
        <v>2132</v>
      </c>
      <c r="EI52" s="10">
        <v>857</v>
      </c>
      <c r="EJ52" s="10">
        <v>0</v>
      </c>
      <c r="EK52" s="10">
        <v>857</v>
      </c>
      <c r="EL52" s="10">
        <v>4707</v>
      </c>
      <c r="EM52" s="10" t="s">
        <v>5026</v>
      </c>
      <c r="EN52" s="10" t="s">
        <v>5026</v>
      </c>
      <c r="EO52" s="10" t="s">
        <v>5026</v>
      </c>
      <c r="EP52" s="10" t="s">
        <v>5026</v>
      </c>
      <c r="EQ52" s="258">
        <v>243</v>
      </c>
      <c r="ER52" s="258">
        <v>3402</v>
      </c>
      <c r="ES52" s="10">
        <v>7737</v>
      </c>
      <c r="ET52" s="10" t="s">
        <v>5026</v>
      </c>
      <c r="EU52" s="10" t="s">
        <v>5026</v>
      </c>
      <c r="EV52" s="244">
        <v>0</v>
      </c>
      <c r="EW52" s="244">
        <v>33</v>
      </c>
      <c r="EX52" s="203" t="s">
        <v>1515</v>
      </c>
      <c r="EY52" s="244">
        <v>9</v>
      </c>
      <c r="EZ52" s="244">
        <v>13</v>
      </c>
      <c r="FA52" s="258">
        <v>15926</v>
      </c>
      <c r="FB52" s="10" t="s">
        <v>3403</v>
      </c>
      <c r="FC52" s="10">
        <v>7284</v>
      </c>
      <c r="FD52" s="203" t="s">
        <v>1530</v>
      </c>
      <c r="FE52" s="203" t="s">
        <v>1530</v>
      </c>
      <c r="FF52" s="203" t="s">
        <v>1530</v>
      </c>
      <c r="FG52" s="203" t="s">
        <v>1530</v>
      </c>
      <c r="FH52" s="203" t="s">
        <v>1530</v>
      </c>
      <c r="FI52" s="203" t="s">
        <v>1530</v>
      </c>
      <c r="FJ52" s="203" t="s">
        <v>1530</v>
      </c>
      <c r="FK52" s="203" t="s">
        <v>1530</v>
      </c>
      <c r="FL52" s="203" t="s">
        <v>1530</v>
      </c>
      <c r="FM52" s="203" t="s">
        <v>1530</v>
      </c>
      <c r="FN52" s="203" t="s">
        <v>1530</v>
      </c>
      <c r="FO52" s="203" t="s">
        <v>1530</v>
      </c>
      <c r="FP52" s="203" t="s">
        <v>1530</v>
      </c>
      <c r="FQ52" s="203" t="s">
        <v>1530</v>
      </c>
      <c r="FR52" s="203" t="s">
        <v>1530</v>
      </c>
      <c r="FS52" s="203" t="s">
        <v>1530</v>
      </c>
      <c r="FT52" s="203" t="s">
        <v>1530</v>
      </c>
      <c r="FU52" s="203" t="s">
        <v>1530</v>
      </c>
      <c r="FV52" s="203" t="s">
        <v>1530</v>
      </c>
      <c r="FW52" s="203" t="s">
        <v>1530</v>
      </c>
      <c r="FX52" s="203" t="s">
        <v>1530</v>
      </c>
      <c r="FY52" s="203" t="s">
        <v>1530</v>
      </c>
      <c r="FZ52" s="203" t="s">
        <v>1530</v>
      </c>
      <c r="GA52" s="203" t="s">
        <v>1530</v>
      </c>
      <c r="GB52" s="203" t="s">
        <v>1530</v>
      </c>
      <c r="GC52" s="203" t="s">
        <v>2104</v>
      </c>
      <c r="GD52" s="203" t="s">
        <v>480</v>
      </c>
      <c r="GE52" s="203" t="s">
        <v>416</v>
      </c>
      <c r="GF52" s="203" t="s">
        <v>493</v>
      </c>
      <c r="GG52" s="203" t="s">
        <v>499</v>
      </c>
      <c r="GH52" s="203" t="s">
        <v>4527</v>
      </c>
      <c r="GI52" s="203" t="s">
        <v>505</v>
      </c>
      <c r="GJ52" s="203" t="s">
        <v>2303</v>
      </c>
      <c r="GK52" s="258">
        <v>36387</v>
      </c>
      <c r="GL52" s="203">
        <v>1</v>
      </c>
      <c r="GM52" s="203" t="s">
        <v>2135</v>
      </c>
      <c r="GN52" s="203" t="s">
        <v>512</v>
      </c>
      <c r="GO52" s="203">
        <v>138</v>
      </c>
      <c r="GP52" s="203">
        <v>13</v>
      </c>
      <c r="GQ52" s="203">
        <v>2344</v>
      </c>
      <c r="GR52" s="203">
        <v>4894</v>
      </c>
      <c r="GS52" s="203">
        <v>85</v>
      </c>
      <c r="GT52" s="203">
        <v>9</v>
      </c>
      <c r="GU52" s="203">
        <v>445</v>
      </c>
      <c r="GV52" s="203">
        <v>1372</v>
      </c>
      <c r="GW52" s="283">
        <v>0.45294000000000001</v>
      </c>
      <c r="GX52" s="283">
        <v>0.36498999999999998</v>
      </c>
      <c r="GY52" s="245">
        <v>28.18563</v>
      </c>
      <c r="GZ52" s="245">
        <v>21.755099999999999</v>
      </c>
      <c r="HA52" s="245">
        <v>63.629629999999999</v>
      </c>
      <c r="HB52" s="284">
        <v>6.18126</v>
      </c>
      <c r="HC52" s="284">
        <v>4.1177700000000002</v>
      </c>
      <c r="HD52" s="284">
        <v>0.65464</v>
      </c>
      <c r="HE52" s="284">
        <v>43.375250000000001</v>
      </c>
      <c r="HF52" s="284">
        <v>28.89528</v>
      </c>
      <c r="HG52" s="284">
        <v>4.5937799999999998</v>
      </c>
      <c r="HH52" s="284">
        <v>3.7328600000000001</v>
      </c>
      <c r="HI52" s="284">
        <v>2.48672</v>
      </c>
      <c r="HJ52" s="284">
        <v>0.39534000000000002</v>
      </c>
      <c r="HK52" s="284">
        <v>46.895949999999999</v>
      </c>
      <c r="HL52" s="284">
        <v>31.240659999999998</v>
      </c>
      <c r="HM52" s="284">
        <v>4.9666499999999996</v>
      </c>
      <c r="HN52" s="284">
        <v>77.083920000000006</v>
      </c>
      <c r="HO52" s="284">
        <v>51.350969999999997</v>
      </c>
      <c r="HP52" s="284">
        <v>8.1638000000000002</v>
      </c>
      <c r="HQ52" s="284">
        <v>17.978100000000001</v>
      </c>
      <c r="HR52" s="284">
        <v>11.976459999999999</v>
      </c>
      <c r="HS52" s="284">
        <v>1.90402</v>
      </c>
      <c r="HT52" s="284">
        <v>1.6131899999999999</v>
      </c>
      <c r="HU52" s="284">
        <v>2.6712799999999999</v>
      </c>
      <c r="HV52" s="284">
        <v>0</v>
      </c>
      <c r="HW52" s="284">
        <v>3.9450099999999999</v>
      </c>
      <c r="HX52" s="284">
        <v>0.21263000000000001</v>
      </c>
      <c r="HY52" s="284">
        <v>0.55464999999999998</v>
      </c>
      <c r="HZ52" s="284">
        <v>0.22989000000000001</v>
      </c>
      <c r="IA52" s="284">
        <v>0.12936</v>
      </c>
      <c r="IB52" s="284">
        <v>0</v>
      </c>
      <c r="IC52" s="284">
        <v>9.1E-4</v>
      </c>
      <c r="ID52" s="284">
        <v>0.43768000000000001</v>
      </c>
      <c r="IE52" s="284">
        <v>4.7210000000000002E-2</v>
      </c>
      <c r="IF52" s="284">
        <v>5.8590000000000003E-2</v>
      </c>
      <c r="IG52" s="284">
        <v>1237</v>
      </c>
      <c r="IH52" s="284">
        <v>7737</v>
      </c>
      <c r="II52" s="284">
        <v>7737</v>
      </c>
      <c r="IJ52" s="284">
        <v>15552</v>
      </c>
      <c r="IK52" s="284">
        <v>97200</v>
      </c>
      <c r="IL52" s="284">
        <v>97200</v>
      </c>
      <c r="IM52" s="284">
        <v>58699</v>
      </c>
      <c r="IN52" s="284">
        <v>58699</v>
      </c>
      <c r="IO52" s="284">
        <v>0.78359999999999996</v>
      </c>
      <c r="IP52" s="284">
        <v>9391</v>
      </c>
      <c r="IQ52" s="284">
        <v>4.5153100000000004</v>
      </c>
      <c r="IR52" s="284">
        <v>2.68181</v>
      </c>
      <c r="IS52" s="284">
        <v>7.5943100000000001</v>
      </c>
      <c r="IT52" s="284">
        <v>0</v>
      </c>
      <c r="IU52" s="284">
        <v>0.2336</v>
      </c>
      <c r="IV52" s="284">
        <v>10.50972</v>
      </c>
      <c r="IW52" s="284">
        <v>6.6427300000000002</v>
      </c>
      <c r="IX52" s="284">
        <v>2.0586700000000002</v>
      </c>
      <c r="IY52" s="284">
        <v>0</v>
      </c>
      <c r="IZ52" s="284">
        <v>1.3699999999999999E-3</v>
      </c>
      <c r="JA52" s="284">
        <v>0.77541000000000004</v>
      </c>
      <c r="JB52" s="284">
        <v>1.8699999999999999E-3</v>
      </c>
      <c r="JC52" s="284">
        <v>0.11955</v>
      </c>
      <c r="JD52" s="284">
        <v>0.74716000000000005</v>
      </c>
      <c r="JE52" s="284">
        <v>5.97729</v>
      </c>
      <c r="JF52" s="284">
        <v>1.1366700000000001</v>
      </c>
      <c r="JG52" s="284">
        <v>0.14427999999999999</v>
      </c>
      <c r="JH52" s="284">
        <v>3372</v>
      </c>
      <c r="JI52" s="284">
        <v>8.1291100000000007</v>
      </c>
      <c r="JJ52" s="284">
        <v>2.2727300000000001</v>
      </c>
      <c r="JK52" s="284">
        <v>389</v>
      </c>
      <c r="JL52" s="284">
        <v>234</v>
      </c>
      <c r="JM52" s="284">
        <v>9.9715299999999996</v>
      </c>
      <c r="JN52" s="284">
        <v>1.05606</v>
      </c>
      <c r="JO52" s="284">
        <v>0.79495000000000005</v>
      </c>
      <c r="JP52" s="284">
        <v>0.17176</v>
      </c>
      <c r="JQ52" s="284">
        <v>2.7480000000000001E-2</v>
      </c>
      <c r="JR52" s="284">
        <v>0.62761999999999996</v>
      </c>
      <c r="JS52" s="284">
        <v>0</v>
      </c>
      <c r="JT52" s="284">
        <v>0</v>
      </c>
      <c r="JU52" s="284">
        <v>0.60389999999999999</v>
      </c>
      <c r="JV52" s="284">
        <v>1128</v>
      </c>
      <c r="JW52" s="284">
        <v>35.358310000000003</v>
      </c>
      <c r="JX52" s="284">
        <v>1869</v>
      </c>
      <c r="JY52" s="284">
        <v>2.8144800000000001</v>
      </c>
      <c r="JZ52" s="284">
        <v>21.35286</v>
      </c>
      <c r="KA52" s="284">
        <v>7.9600000000000004E-2</v>
      </c>
      <c r="KB52" s="284">
        <v>148</v>
      </c>
      <c r="KC52" s="284">
        <v>1.2761499999999999</v>
      </c>
      <c r="KD52" s="284">
        <v>0.39534000000000002</v>
      </c>
      <c r="KE52" s="284">
        <v>0.77066999999999997</v>
      </c>
      <c r="KF52" s="284">
        <v>7.5548999999999999</v>
      </c>
      <c r="KG52" s="284">
        <v>7.0172100000000004</v>
      </c>
      <c r="KH52" s="284">
        <v>3.7328600000000001</v>
      </c>
      <c r="KI52" s="284">
        <v>26.432690000000001</v>
      </c>
      <c r="KJ52" s="284">
        <v>38673</v>
      </c>
      <c r="KK52" s="284">
        <v>27872</v>
      </c>
      <c r="KL52" s="284">
        <v>0.10648000000000001</v>
      </c>
      <c r="KM52" s="284">
        <v>0.80781000000000003</v>
      </c>
      <c r="KN52" s="284">
        <v>6.4299999999999996E-2</v>
      </c>
      <c r="KO52" s="284">
        <v>1.704E-2</v>
      </c>
      <c r="KP52" s="284">
        <v>0.12925</v>
      </c>
      <c r="KQ52" s="284">
        <v>1.0290000000000001E-2</v>
      </c>
      <c r="KR52" s="284">
        <v>1</v>
      </c>
      <c r="KS52" s="284">
        <v>0.16</v>
      </c>
      <c r="KT52" s="284">
        <v>0.84</v>
      </c>
      <c r="KU52" s="284">
        <v>0.27927800000000003</v>
      </c>
      <c r="KV52" s="284">
        <v>0.72072199999999997</v>
      </c>
      <c r="KW52" s="284">
        <v>0.1059079</v>
      </c>
      <c r="KX52" s="284">
        <v>2.8746000000000002E-3</v>
      </c>
      <c r="KY52" s="284">
        <v>0.1860465</v>
      </c>
      <c r="KZ52" s="284">
        <v>2.3310899999999999E-2</v>
      </c>
      <c r="LA52" s="284">
        <v>0.2279224</v>
      </c>
      <c r="LB52" s="284">
        <v>7.9722399999999999E-2</v>
      </c>
      <c r="LC52" s="284">
        <v>0.48012310000000002</v>
      </c>
      <c r="LD52" s="284">
        <v>0.66616969999999998</v>
      </c>
      <c r="LE52" s="284">
        <v>0</v>
      </c>
      <c r="LF52" s="284">
        <v>0.72259859999999998</v>
      </c>
      <c r="LG52" s="284">
        <v>2.2227E-2</v>
      </c>
      <c r="LH52" s="284">
        <v>0.25517430000000002</v>
      </c>
      <c r="LI52" s="284">
        <v>10800</v>
      </c>
      <c r="LJ52" s="284">
        <v>11.61984</v>
      </c>
      <c r="LK52" s="284">
        <v>36387</v>
      </c>
      <c r="LL52" s="284">
        <v>36387</v>
      </c>
      <c r="LM52" s="284">
        <v>5821</v>
      </c>
      <c r="LN52" s="284">
        <v>0.75275199999999998</v>
      </c>
      <c r="LO52" s="284">
        <v>2.7142400000000001E-2</v>
      </c>
      <c r="LP52" s="284">
        <v>0.22010569999999999</v>
      </c>
      <c r="LQ52" s="284">
        <v>0.33695000000000003</v>
      </c>
      <c r="LR52" s="284">
        <v>0.86956</v>
      </c>
      <c r="LS52" s="284">
        <v>0.24285000000000001</v>
      </c>
      <c r="LT52" s="284">
        <v>56</v>
      </c>
      <c r="LU52" s="284">
        <v>2.02928</v>
      </c>
      <c r="LV52" s="284">
        <v>6</v>
      </c>
      <c r="LW52" s="284">
        <v>1.52755</v>
      </c>
      <c r="LX52" s="284">
        <v>0.16178000000000001</v>
      </c>
      <c r="LY52" s="284">
        <v>0.15348999999999999</v>
      </c>
      <c r="LZ52" s="285">
        <v>2.6138399999999999E-2</v>
      </c>
      <c r="MA52" s="285">
        <v>6.6750000000000002E-4</v>
      </c>
      <c r="MB52" s="285">
        <v>0.4098039</v>
      </c>
      <c r="MC52" s="285">
        <v>0</v>
      </c>
      <c r="MD52" s="285">
        <v>0.37665700000000002</v>
      </c>
      <c r="ME52" s="285">
        <v>9.0779999999999995E-4</v>
      </c>
      <c r="MF52" s="285">
        <v>0.55213659999999998</v>
      </c>
      <c r="MG52" s="285">
        <v>4.3492799999999998E-2</v>
      </c>
      <c r="MH52" s="285">
        <v>0.34382190000000001</v>
      </c>
      <c r="MI52" s="285"/>
    </row>
    <row r="53" spans="1:347" x14ac:dyDescent="0.2">
      <c r="A53" s="6" t="s">
        <v>2113</v>
      </c>
      <c r="B53" s="6" t="s">
        <v>2865</v>
      </c>
      <c r="C53" s="203" t="s">
        <v>2113</v>
      </c>
      <c r="D53" s="203" t="s">
        <v>2114</v>
      </c>
      <c r="E53" s="203" t="s">
        <v>2115</v>
      </c>
      <c r="F53" s="203" t="s">
        <v>2192</v>
      </c>
      <c r="G53" s="203" t="s">
        <v>2269</v>
      </c>
      <c r="H53" s="203" t="s">
        <v>2295</v>
      </c>
      <c r="I53" s="203" t="s">
        <v>3668</v>
      </c>
      <c r="J53" s="203" t="s">
        <v>3669</v>
      </c>
      <c r="K53" s="203" t="s">
        <v>2269</v>
      </c>
      <c r="L53" s="203" t="s">
        <v>2295</v>
      </c>
      <c r="M53" s="203" t="s">
        <v>3668</v>
      </c>
      <c r="N53" s="203" t="s">
        <v>3669</v>
      </c>
      <c r="O53" s="203" t="s">
        <v>2443</v>
      </c>
      <c r="P53" s="203" t="s">
        <v>2519</v>
      </c>
      <c r="Q53" s="203" t="s">
        <v>2596</v>
      </c>
      <c r="R53" s="203" t="s">
        <v>2666</v>
      </c>
      <c r="S53" s="203" t="s">
        <v>2443</v>
      </c>
      <c r="T53" s="203" t="s">
        <v>2380</v>
      </c>
      <c r="U53" s="203" t="s">
        <v>2519</v>
      </c>
      <c r="V53" s="203" t="s">
        <v>2596</v>
      </c>
      <c r="W53" s="203" t="s">
        <v>4962</v>
      </c>
      <c r="X53" s="203">
        <v>1</v>
      </c>
      <c r="Y53" s="203">
        <v>4</v>
      </c>
      <c r="Z53" s="203">
        <v>0</v>
      </c>
      <c r="AA53" s="203">
        <v>1</v>
      </c>
      <c r="AB53" s="10">
        <v>7232</v>
      </c>
      <c r="AC53" s="203">
        <v>3.75</v>
      </c>
      <c r="AD53" s="203">
        <v>0</v>
      </c>
      <c r="AE53" s="203">
        <v>3.75</v>
      </c>
      <c r="AF53" s="203">
        <v>12.72</v>
      </c>
      <c r="AG53" s="203">
        <v>16.47</v>
      </c>
      <c r="AH53" s="286">
        <v>0.22768669999999999</v>
      </c>
      <c r="AI53" s="246">
        <v>58274</v>
      </c>
      <c r="AJ53" s="246" t="s">
        <v>3670</v>
      </c>
      <c r="AK53" s="274" t="s">
        <v>3444</v>
      </c>
      <c r="AL53" s="276">
        <v>36977</v>
      </c>
      <c r="AM53" s="276">
        <v>9.0500000000000007</v>
      </c>
      <c r="AN53" s="276" t="s">
        <v>3403</v>
      </c>
      <c r="AO53" s="276">
        <v>14.87</v>
      </c>
      <c r="AP53" s="246">
        <v>0</v>
      </c>
      <c r="AQ53" s="246">
        <v>1122884</v>
      </c>
      <c r="AR53" s="246">
        <v>1122884</v>
      </c>
      <c r="AS53" s="246">
        <v>106628</v>
      </c>
      <c r="AT53" s="246">
        <v>0</v>
      </c>
      <c r="AU53" s="246">
        <v>106628</v>
      </c>
      <c r="AV53" s="246">
        <v>0</v>
      </c>
      <c r="AW53" s="246">
        <v>0</v>
      </c>
      <c r="AX53" s="246">
        <v>0</v>
      </c>
      <c r="AY53" s="246">
        <v>53050</v>
      </c>
      <c r="AZ53" s="246">
        <v>1282562</v>
      </c>
      <c r="BA53" s="246">
        <v>606653</v>
      </c>
      <c r="BB53" s="246">
        <v>198610</v>
      </c>
      <c r="BC53" s="246">
        <v>805263</v>
      </c>
      <c r="BD53" s="246">
        <v>84434</v>
      </c>
      <c r="BE53" s="246">
        <v>6000</v>
      </c>
      <c r="BF53" s="246">
        <v>11400</v>
      </c>
      <c r="BG53" s="246">
        <v>101834</v>
      </c>
      <c r="BH53" s="246">
        <v>214402</v>
      </c>
      <c r="BI53" s="246">
        <v>1121499</v>
      </c>
      <c r="BJ53" s="246">
        <v>62506</v>
      </c>
      <c r="BK53" s="283">
        <v>4.8735300000000002E-2</v>
      </c>
      <c r="BL53" s="246">
        <v>4600</v>
      </c>
      <c r="BM53" s="246">
        <v>0</v>
      </c>
      <c r="BN53" s="246">
        <v>0</v>
      </c>
      <c r="BO53" s="246">
        <v>0</v>
      </c>
      <c r="BP53" s="246">
        <v>4600</v>
      </c>
      <c r="BQ53" s="246">
        <v>3200</v>
      </c>
      <c r="BR53" s="10">
        <v>37711</v>
      </c>
      <c r="BS53" s="10">
        <v>29130</v>
      </c>
      <c r="BT53" s="10">
        <v>66841</v>
      </c>
      <c r="BU53" s="10">
        <v>22602</v>
      </c>
      <c r="BV53" s="10">
        <v>8809</v>
      </c>
      <c r="BW53" s="10">
        <v>31411</v>
      </c>
      <c r="BX53" s="10">
        <v>3104</v>
      </c>
      <c r="BY53" s="10">
        <v>147</v>
      </c>
      <c r="BZ53" s="10">
        <v>3251</v>
      </c>
      <c r="CA53" s="10">
        <v>101503</v>
      </c>
      <c r="CB53" s="10" t="s">
        <v>3403</v>
      </c>
      <c r="CC53" s="10">
        <v>101503</v>
      </c>
      <c r="CD53" s="10">
        <v>5</v>
      </c>
      <c r="CE53" s="258">
        <v>36946</v>
      </c>
      <c r="CF53" s="244">
        <v>1</v>
      </c>
      <c r="CG53" s="244">
        <v>67</v>
      </c>
      <c r="CH53" s="244">
        <v>68</v>
      </c>
      <c r="CI53" s="258">
        <v>3466</v>
      </c>
      <c r="CJ53" s="258">
        <v>2155</v>
      </c>
      <c r="CK53" s="258">
        <v>7706</v>
      </c>
      <c r="CL53" s="258">
        <v>563</v>
      </c>
      <c r="CM53" s="203">
        <v>0</v>
      </c>
      <c r="CN53" s="203">
        <v>6</v>
      </c>
      <c r="CO53" s="244">
        <v>12</v>
      </c>
      <c r="CP53" s="10">
        <v>79898</v>
      </c>
      <c r="CQ53" s="10">
        <v>17778</v>
      </c>
      <c r="CR53" s="10">
        <v>97676</v>
      </c>
      <c r="CS53" s="10">
        <v>5458</v>
      </c>
      <c r="CT53" s="10">
        <v>86</v>
      </c>
      <c r="CU53" s="10">
        <v>5544</v>
      </c>
      <c r="CV53" s="10">
        <v>53812</v>
      </c>
      <c r="CW53" s="10">
        <v>9127</v>
      </c>
      <c r="CX53" s="10">
        <v>62939</v>
      </c>
      <c r="CY53" s="10">
        <v>166159</v>
      </c>
      <c r="CZ53" s="10">
        <v>29</v>
      </c>
      <c r="DA53" s="10" t="s">
        <v>3403</v>
      </c>
      <c r="DB53" s="10">
        <v>166188</v>
      </c>
      <c r="DC53" s="10">
        <v>8309</v>
      </c>
      <c r="DD53" s="10">
        <v>262</v>
      </c>
      <c r="DE53" s="10">
        <v>8571</v>
      </c>
      <c r="DF53" s="10">
        <v>28354</v>
      </c>
      <c r="DG53" s="10">
        <v>5860</v>
      </c>
      <c r="DH53" s="10" t="s">
        <v>3403</v>
      </c>
      <c r="DI53" s="10">
        <v>6122</v>
      </c>
      <c r="DJ53" s="258" t="s">
        <v>3403</v>
      </c>
      <c r="DK53" s="258">
        <v>36663</v>
      </c>
      <c r="DL53" s="10">
        <v>114458</v>
      </c>
      <c r="DM53" s="10">
        <v>90195</v>
      </c>
      <c r="DN53" s="10" t="s">
        <v>3403</v>
      </c>
      <c r="DO53" s="10" t="s">
        <v>3403</v>
      </c>
      <c r="DP53" s="10">
        <v>204653</v>
      </c>
      <c r="DQ53" s="10">
        <v>1726</v>
      </c>
      <c r="DR53" s="10">
        <v>15998</v>
      </c>
      <c r="DS53" s="10">
        <v>5118</v>
      </c>
      <c r="DT53" s="10">
        <v>21116</v>
      </c>
      <c r="DU53" s="10">
        <v>153748</v>
      </c>
      <c r="DV53" s="244">
        <v>57</v>
      </c>
      <c r="DW53" s="244">
        <v>54</v>
      </c>
      <c r="DX53" s="244">
        <v>212</v>
      </c>
      <c r="DY53" s="244">
        <v>34</v>
      </c>
      <c r="DZ53" s="244" t="s">
        <v>3403</v>
      </c>
      <c r="EA53" s="244" t="s">
        <v>3403</v>
      </c>
      <c r="EB53" s="244">
        <v>357</v>
      </c>
      <c r="EC53" s="244">
        <v>433</v>
      </c>
      <c r="ED53" s="244">
        <v>354</v>
      </c>
      <c r="EE53" s="244">
        <v>787</v>
      </c>
      <c r="EF53" s="10">
        <v>7108</v>
      </c>
      <c r="EG53" s="10">
        <v>930</v>
      </c>
      <c r="EH53" s="10">
        <v>8038</v>
      </c>
      <c r="EI53" s="10" t="s">
        <v>3403</v>
      </c>
      <c r="EJ53" s="10" t="s">
        <v>3403</v>
      </c>
      <c r="EK53" s="10" t="s">
        <v>3403</v>
      </c>
      <c r="EL53" s="10">
        <v>8825</v>
      </c>
      <c r="EM53" s="10" t="s">
        <v>5026</v>
      </c>
      <c r="EN53" s="10" t="s">
        <v>5026</v>
      </c>
      <c r="EO53" s="10">
        <v>26</v>
      </c>
      <c r="EP53" s="10">
        <v>135</v>
      </c>
      <c r="EQ53" s="258">
        <v>41</v>
      </c>
      <c r="ER53" s="258">
        <v>683</v>
      </c>
      <c r="ES53" s="10">
        <v>20696</v>
      </c>
      <c r="ET53" s="10" t="s">
        <v>5026</v>
      </c>
      <c r="EU53" s="10" t="s">
        <v>5026</v>
      </c>
      <c r="EV53" s="244">
        <v>32</v>
      </c>
      <c r="EW53" s="244">
        <v>45</v>
      </c>
      <c r="EX53" s="203" t="s">
        <v>1518</v>
      </c>
      <c r="EY53" s="244">
        <v>24</v>
      </c>
      <c r="EZ53" s="244">
        <v>42</v>
      </c>
      <c r="FA53" s="258">
        <v>30437</v>
      </c>
      <c r="FB53" s="10" t="s">
        <v>3403</v>
      </c>
      <c r="FC53" s="10" t="s">
        <v>3403</v>
      </c>
      <c r="FD53" s="203" t="s">
        <v>1530</v>
      </c>
      <c r="FE53" s="203" t="s">
        <v>1530</v>
      </c>
      <c r="FF53" s="203" t="s">
        <v>1530</v>
      </c>
      <c r="FG53" s="203" t="s">
        <v>1530</v>
      </c>
      <c r="FH53" s="203" t="s">
        <v>1530</v>
      </c>
      <c r="FI53" s="203" t="s">
        <v>1530</v>
      </c>
      <c r="FJ53" s="203" t="s">
        <v>1530</v>
      </c>
      <c r="FK53" s="203" t="s">
        <v>1530</v>
      </c>
      <c r="FL53" s="203" t="s">
        <v>1530</v>
      </c>
      <c r="FM53" s="203" t="s">
        <v>1530</v>
      </c>
      <c r="FN53" s="203" t="s">
        <v>1530</v>
      </c>
      <c r="FO53" s="203" t="s">
        <v>1530</v>
      </c>
      <c r="FP53" s="203" t="s">
        <v>1530</v>
      </c>
      <c r="FQ53" s="203" t="s">
        <v>1530</v>
      </c>
      <c r="FR53" s="203" t="s">
        <v>1530</v>
      </c>
      <c r="FS53" s="203" t="s">
        <v>1530</v>
      </c>
      <c r="FT53" s="203" t="s">
        <v>1530</v>
      </c>
      <c r="FU53" s="203" t="s">
        <v>1530</v>
      </c>
      <c r="FV53" s="203" t="s">
        <v>1530</v>
      </c>
      <c r="FW53" s="203" t="s">
        <v>1530</v>
      </c>
      <c r="FX53" s="203" t="s">
        <v>1530</v>
      </c>
      <c r="FY53" s="203" t="s">
        <v>1530</v>
      </c>
      <c r="FZ53" s="203" t="s">
        <v>1530</v>
      </c>
      <c r="GA53" s="203" t="s">
        <v>1530</v>
      </c>
      <c r="GB53" s="203" t="s">
        <v>1530</v>
      </c>
      <c r="GC53" s="203" t="s">
        <v>2113</v>
      </c>
      <c r="GD53" s="203" t="s">
        <v>483</v>
      </c>
      <c r="GE53" s="203" t="s">
        <v>416</v>
      </c>
      <c r="GF53" s="203" t="s">
        <v>493</v>
      </c>
      <c r="GG53" s="203" t="s">
        <v>499</v>
      </c>
      <c r="GH53" s="203" t="s">
        <v>4527</v>
      </c>
      <c r="GI53" s="203" t="s">
        <v>505</v>
      </c>
      <c r="GJ53" s="203" t="s">
        <v>2303</v>
      </c>
      <c r="GK53" s="258">
        <v>60636</v>
      </c>
      <c r="GL53" s="203">
        <v>2</v>
      </c>
      <c r="GM53" s="203" t="s">
        <v>2135</v>
      </c>
      <c r="GN53" s="203" t="s">
        <v>503</v>
      </c>
      <c r="GO53" s="203">
        <v>738</v>
      </c>
      <c r="GP53" s="203">
        <v>42</v>
      </c>
      <c r="GQ53" s="203">
        <v>1552</v>
      </c>
      <c r="GR53" s="203">
        <v>20703</v>
      </c>
      <c r="GS53" s="203">
        <v>89</v>
      </c>
      <c r="GT53" s="203">
        <v>3</v>
      </c>
      <c r="GU53" s="203">
        <v>27</v>
      </c>
      <c r="GV53" s="203">
        <v>1814</v>
      </c>
      <c r="GW53" s="283">
        <v>0.91081999999999996</v>
      </c>
      <c r="GX53" s="283">
        <v>8.9179999999999995E-2</v>
      </c>
      <c r="GY53" s="245">
        <v>24.719889999999999</v>
      </c>
      <c r="GZ53" s="245">
        <v>32.674799999999998</v>
      </c>
      <c r="HA53" s="245">
        <v>7.09009</v>
      </c>
      <c r="HB53" s="284">
        <v>5.48</v>
      </c>
      <c r="HC53" s="284">
        <v>3.9347699999999999</v>
      </c>
      <c r="HD53" s="284">
        <v>0.49758999999999998</v>
      </c>
      <c r="HE53" s="284">
        <v>53.111339999999998</v>
      </c>
      <c r="HF53" s="284">
        <v>38.135210000000001</v>
      </c>
      <c r="HG53" s="284">
        <v>4.8226000000000004</v>
      </c>
      <c r="HH53" s="284">
        <v>7.2944000000000004</v>
      </c>
      <c r="HI53" s="284">
        <v>5.2375499999999997</v>
      </c>
      <c r="HJ53" s="284">
        <v>0.66234000000000004</v>
      </c>
      <c r="HK53" s="284">
        <v>54.189169999999997</v>
      </c>
      <c r="HL53" s="284">
        <v>38.909109999999998</v>
      </c>
      <c r="HM53" s="284">
        <v>4.9204699999999999</v>
      </c>
      <c r="HN53" s="284">
        <v>127.08204000000001</v>
      </c>
      <c r="HO53" s="284">
        <v>91.247929999999997</v>
      </c>
      <c r="HP53" s="284">
        <v>11.539260000000001</v>
      </c>
      <c r="HQ53" s="284">
        <v>16.37631</v>
      </c>
      <c r="HR53" s="284">
        <v>11.75858</v>
      </c>
      <c r="HS53" s="284">
        <v>1.4870000000000001</v>
      </c>
      <c r="HT53" s="284">
        <v>3.3751099999999998</v>
      </c>
      <c r="HU53" s="284">
        <v>2.53559</v>
      </c>
      <c r="HV53" s="284">
        <v>1.5154399999999999</v>
      </c>
      <c r="HW53" s="284">
        <v>2.1310899999999999</v>
      </c>
      <c r="HX53" s="284">
        <v>0.34132000000000001</v>
      </c>
      <c r="HY53" s="284">
        <v>1.12941</v>
      </c>
      <c r="HZ53" s="284">
        <v>0.34823999999999999</v>
      </c>
      <c r="IA53" s="284">
        <v>0.14554</v>
      </c>
      <c r="IB53" s="284">
        <v>5.2999999999999998E-4</v>
      </c>
      <c r="IC53" s="284">
        <v>7.3999999999999999E-4</v>
      </c>
      <c r="ID53" s="284">
        <v>0.50195999999999996</v>
      </c>
      <c r="IE53" s="284">
        <v>1.298E-2</v>
      </c>
      <c r="IF53" s="284">
        <v>0.13256000000000001</v>
      </c>
      <c r="IG53" s="284">
        <v>1256</v>
      </c>
      <c r="IH53" s="284">
        <v>5518</v>
      </c>
      <c r="II53" s="284">
        <v>5518</v>
      </c>
      <c r="IJ53" s="284">
        <v>9335</v>
      </c>
      <c r="IK53" s="284">
        <v>40999</v>
      </c>
      <c r="IL53" s="284">
        <v>40999</v>
      </c>
      <c r="IM53" s="284">
        <v>54574</v>
      </c>
      <c r="IN53" s="284">
        <v>54574</v>
      </c>
      <c r="IO53" s="284">
        <v>1.33467</v>
      </c>
      <c r="IP53" s="284">
        <v>12425</v>
      </c>
      <c r="IQ53" s="284">
        <v>5.9739399999999998</v>
      </c>
      <c r="IR53" s="284">
        <v>1.7584900000000001</v>
      </c>
      <c r="IS53" s="284">
        <v>18.518439999999998</v>
      </c>
      <c r="IT53" s="284">
        <v>0</v>
      </c>
      <c r="IU53" s="284">
        <v>0.87488999999999995</v>
      </c>
      <c r="IV53" s="284">
        <v>21.151820000000001</v>
      </c>
      <c r="IW53" s="284">
        <v>13.280279999999999</v>
      </c>
      <c r="IX53" s="284">
        <v>2.5287899999999999</v>
      </c>
      <c r="IY53" s="284">
        <v>0</v>
      </c>
      <c r="IZ53" s="284">
        <v>2.0000000000000001E-4</v>
      </c>
      <c r="JA53" s="284">
        <v>0.60931000000000002</v>
      </c>
      <c r="JB53" s="284">
        <v>1.1199999999999999E-3</v>
      </c>
      <c r="JC53" s="284">
        <v>0.17759</v>
      </c>
      <c r="JD53" s="284">
        <v>0.77998000000000001</v>
      </c>
      <c r="JE53" s="284">
        <v>0.56828999999999996</v>
      </c>
      <c r="JF53" s="284">
        <v>1.67397</v>
      </c>
      <c r="JG53" s="284">
        <v>0.20977999999999999</v>
      </c>
      <c r="JH53" s="284">
        <v>1749</v>
      </c>
      <c r="JI53" s="284">
        <v>3.22031</v>
      </c>
      <c r="JJ53" s="284">
        <v>3.5358900000000002</v>
      </c>
      <c r="JK53" s="284">
        <v>266</v>
      </c>
      <c r="JL53" s="284">
        <v>391</v>
      </c>
      <c r="JM53" s="284">
        <v>18.4956</v>
      </c>
      <c r="JN53" s="284">
        <v>1.67943</v>
      </c>
      <c r="JO53" s="284">
        <v>1.3924700000000001</v>
      </c>
      <c r="JP53" s="284">
        <v>0.27161999999999997</v>
      </c>
      <c r="JQ53" s="284">
        <v>6.1839999999999999E-2</v>
      </c>
      <c r="JR53" s="284">
        <v>0.60238999999999998</v>
      </c>
      <c r="JS53" s="284">
        <v>0</v>
      </c>
      <c r="JT53" s="284">
        <v>0</v>
      </c>
      <c r="JU53" s="284">
        <v>1.3310900000000001</v>
      </c>
      <c r="JV53" s="284">
        <v>3935</v>
      </c>
      <c r="JW53" s="284">
        <v>21.259399999999999</v>
      </c>
      <c r="JX53" s="284">
        <v>2956</v>
      </c>
      <c r="JY53" s="284">
        <v>2.8617300000000001</v>
      </c>
      <c r="JZ53" s="284">
        <v>28.298259999999999</v>
      </c>
      <c r="KA53" s="284">
        <v>0.13461000000000001</v>
      </c>
      <c r="KB53" s="284">
        <v>398</v>
      </c>
      <c r="KC53" s="284">
        <v>0.74924999999999997</v>
      </c>
      <c r="KD53" s="284">
        <v>0.66234000000000004</v>
      </c>
      <c r="KE53" s="284">
        <v>0.99731999999999998</v>
      </c>
      <c r="KF53" s="284">
        <v>11.926909999999999</v>
      </c>
      <c r="KG53" s="284">
        <v>9.6918500000000005</v>
      </c>
      <c r="KH53" s="284">
        <v>7.2944000000000004</v>
      </c>
      <c r="KI53" s="284">
        <v>23.179490000000001</v>
      </c>
      <c r="KJ53" s="284">
        <v>48892</v>
      </c>
      <c r="KK53" s="284">
        <v>36833</v>
      </c>
      <c r="KL53" s="284">
        <v>8.0479999999999996E-2</v>
      </c>
      <c r="KM53" s="284">
        <v>0.79581000000000002</v>
      </c>
      <c r="KN53" s="284">
        <v>0.10712000000000001</v>
      </c>
      <c r="KO53" s="284">
        <v>1.8319999999999999E-2</v>
      </c>
      <c r="KP53" s="284">
        <v>0.18118999999999999</v>
      </c>
      <c r="KQ53" s="284">
        <v>2.4389999999999998E-2</v>
      </c>
      <c r="KR53" s="284">
        <v>1</v>
      </c>
      <c r="KS53" s="284">
        <v>0.22768669999999999</v>
      </c>
      <c r="KT53" s="284">
        <v>0.77231329999999998</v>
      </c>
      <c r="KU53" s="284">
        <v>0.2466399</v>
      </c>
      <c r="KV53" s="284">
        <v>0.75336009999999998</v>
      </c>
      <c r="KW53" s="284">
        <v>9.0801699999999999E-2</v>
      </c>
      <c r="KX53" s="284">
        <v>5.3499999999999997E-3</v>
      </c>
      <c r="KY53" s="284">
        <v>0.17709330000000001</v>
      </c>
      <c r="KZ53" s="284">
        <v>1.0165E-2</v>
      </c>
      <c r="LA53" s="284">
        <v>0.1911745</v>
      </c>
      <c r="LB53" s="284">
        <v>7.5286699999999998E-2</v>
      </c>
      <c r="LC53" s="284">
        <v>0.54093049999999998</v>
      </c>
      <c r="LD53" s="284">
        <v>0.71802379999999999</v>
      </c>
      <c r="LE53" s="284">
        <v>0</v>
      </c>
      <c r="LF53" s="284">
        <v>0.87550079999999997</v>
      </c>
      <c r="LG53" s="284">
        <v>4.1362500000000003E-2</v>
      </c>
      <c r="LH53" s="284">
        <v>8.3136699999999994E-2</v>
      </c>
      <c r="LI53" s="284">
        <v>12058</v>
      </c>
      <c r="LJ53" s="284">
        <v>7.28111</v>
      </c>
      <c r="LK53" s="284">
        <v>16169</v>
      </c>
      <c r="LL53" s="284">
        <v>16169</v>
      </c>
      <c r="LM53" s="284">
        <v>3681</v>
      </c>
      <c r="LN53" s="284">
        <v>0.82913369999999997</v>
      </c>
      <c r="LO53" s="284">
        <v>5.8919399999999997E-2</v>
      </c>
      <c r="LP53" s="284">
        <v>0.1119469</v>
      </c>
      <c r="LQ53" s="284">
        <v>0.33734999999999998</v>
      </c>
      <c r="LR53" s="284">
        <v>1.03043</v>
      </c>
      <c r="LS53" s="284">
        <v>0.25413999999999998</v>
      </c>
      <c r="LT53" s="284">
        <v>34</v>
      </c>
      <c r="LU53" s="284">
        <v>2.4238200000000001</v>
      </c>
      <c r="LV53" s="284">
        <v>17</v>
      </c>
      <c r="LW53" s="284">
        <v>2.0096699999999998</v>
      </c>
      <c r="LX53" s="284">
        <v>0.18248</v>
      </c>
      <c r="LY53" s="284">
        <v>0.15956999999999999</v>
      </c>
      <c r="LZ53" s="285">
        <v>5.3927299999999997E-2</v>
      </c>
      <c r="MA53" s="285">
        <v>7.8300000000000006E-5</v>
      </c>
      <c r="MB53" s="285">
        <v>0.25867380000000001</v>
      </c>
      <c r="MC53" s="285">
        <v>0</v>
      </c>
      <c r="MD53" s="285">
        <v>0.240948</v>
      </c>
      <c r="ME53" s="285">
        <v>4.4349999999999999E-4</v>
      </c>
      <c r="MF53" s="285">
        <v>0.66196460000000001</v>
      </c>
      <c r="MG53" s="285">
        <v>3.6658099999999999E-2</v>
      </c>
      <c r="MH53" s="285">
        <v>0.33462979999999998</v>
      </c>
      <c r="MI53" s="285"/>
    </row>
    <row r="54" spans="1:347" x14ac:dyDescent="0.2">
      <c r="A54" s="6" t="s">
        <v>2116</v>
      </c>
      <c r="B54" s="6" t="s">
        <v>2866</v>
      </c>
      <c r="C54" s="203" t="s">
        <v>2116</v>
      </c>
      <c r="D54" s="203" t="s">
        <v>2117</v>
      </c>
      <c r="E54" s="203" t="s">
        <v>2118</v>
      </c>
      <c r="F54" s="203" t="s">
        <v>2193</v>
      </c>
      <c r="G54" s="203" t="s">
        <v>2270</v>
      </c>
      <c r="H54" s="203" t="s">
        <v>2374</v>
      </c>
      <c r="I54" s="203" t="s">
        <v>3671</v>
      </c>
      <c r="J54" s="203" t="s">
        <v>3672</v>
      </c>
      <c r="K54" s="203" t="s">
        <v>2270</v>
      </c>
      <c r="L54" s="203" t="s">
        <v>2374</v>
      </c>
      <c r="M54" s="203" t="s">
        <v>3671</v>
      </c>
      <c r="N54" s="203" t="s">
        <v>3672</v>
      </c>
      <c r="O54" s="203" t="s">
        <v>2444</v>
      </c>
      <c r="P54" s="203" t="s">
        <v>2520</v>
      </c>
      <c r="Q54" s="203" t="s">
        <v>2597</v>
      </c>
      <c r="R54" s="203" t="s">
        <v>2667</v>
      </c>
      <c r="S54" s="203" t="s">
        <v>2690</v>
      </c>
      <c r="T54" s="203" t="s">
        <v>2707</v>
      </c>
      <c r="U54" s="203" t="s">
        <v>2520</v>
      </c>
      <c r="V54" s="203" t="s">
        <v>2597</v>
      </c>
      <c r="W54" s="203" t="s">
        <v>2741</v>
      </c>
      <c r="X54" s="203">
        <v>1</v>
      </c>
      <c r="Y54" s="203">
        <v>0</v>
      </c>
      <c r="Z54" s="203">
        <v>1</v>
      </c>
      <c r="AA54" s="203">
        <v>0</v>
      </c>
      <c r="AB54" s="10">
        <v>3440</v>
      </c>
      <c r="AC54" s="203">
        <v>4.6900000000000004</v>
      </c>
      <c r="AD54" s="203">
        <v>0.94</v>
      </c>
      <c r="AE54" s="203">
        <v>5.63</v>
      </c>
      <c r="AF54" s="203">
        <v>11.55</v>
      </c>
      <c r="AG54" s="203">
        <v>17.18</v>
      </c>
      <c r="AH54" s="286">
        <v>0.27299190000000001</v>
      </c>
      <c r="AI54" s="246">
        <v>71261</v>
      </c>
      <c r="AJ54" s="246" t="s">
        <v>3673</v>
      </c>
      <c r="AK54" s="274" t="s">
        <v>3599</v>
      </c>
      <c r="AL54" s="276">
        <v>32214</v>
      </c>
      <c r="AM54" s="276">
        <v>13.59</v>
      </c>
      <c r="AN54" s="276">
        <v>13.59</v>
      </c>
      <c r="AO54" s="276">
        <v>13.59</v>
      </c>
      <c r="AP54" s="246">
        <v>0</v>
      </c>
      <c r="AQ54" s="246">
        <v>1035357</v>
      </c>
      <c r="AR54" s="246">
        <v>1035357</v>
      </c>
      <c r="AS54" s="246">
        <v>83679</v>
      </c>
      <c r="AT54" s="246">
        <v>0</v>
      </c>
      <c r="AU54" s="246">
        <v>83679</v>
      </c>
      <c r="AV54" s="246">
        <v>71824</v>
      </c>
      <c r="AW54" s="246">
        <v>11788</v>
      </c>
      <c r="AX54" s="246">
        <v>83612</v>
      </c>
      <c r="AY54" s="246">
        <v>17956</v>
      </c>
      <c r="AZ54" s="246">
        <v>1220604</v>
      </c>
      <c r="BA54" s="246">
        <v>645797</v>
      </c>
      <c r="BB54" s="246">
        <v>250924</v>
      </c>
      <c r="BC54" s="246">
        <v>896721</v>
      </c>
      <c r="BD54" s="246">
        <v>84575</v>
      </c>
      <c r="BE54" s="246">
        <v>14223</v>
      </c>
      <c r="BF54" s="246">
        <v>15756</v>
      </c>
      <c r="BG54" s="246">
        <v>114554</v>
      </c>
      <c r="BH54" s="246">
        <v>209990</v>
      </c>
      <c r="BI54" s="246">
        <v>1221265</v>
      </c>
      <c r="BJ54" s="246">
        <v>15635</v>
      </c>
      <c r="BK54" s="283">
        <v>1.28092E-2</v>
      </c>
      <c r="BL54" s="246">
        <v>0</v>
      </c>
      <c r="BM54" s="246">
        <v>0</v>
      </c>
      <c r="BN54" s="246">
        <v>0</v>
      </c>
      <c r="BO54" s="246">
        <v>0</v>
      </c>
      <c r="BP54" s="246">
        <v>0</v>
      </c>
      <c r="BQ54" s="246">
        <v>0</v>
      </c>
      <c r="BR54" s="10">
        <v>36394</v>
      </c>
      <c r="BS54" s="10">
        <v>39021</v>
      </c>
      <c r="BT54" s="10">
        <v>75415</v>
      </c>
      <c r="BU54" s="10">
        <v>19500</v>
      </c>
      <c r="BV54" s="10">
        <v>13468</v>
      </c>
      <c r="BW54" s="10">
        <v>32968</v>
      </c>
      <c r="BX54" s="10">
        <v>4618</v>
      </c>
      <c r="BY54" s="10">
        <v>1892</v>
      </c>
      <c r="BZ54" s="10">
        <v>6510</v>
      </c>
      <c r="CA54" s="10">
        <v>114893</v>
      </c>
      <c r="CB54" s="10" t="s">
        <v>3403</v>
      </c>
      <c r="CC54" s="10">
        <v>114893</v>
      </c>
      <c r="CD54" s="10">
        <v>286</v>
      </c>
      <c r="CE54" s="258">
        <v>44411</v>
      </c>
      <c r="CF54" s="244">
        <v>6</v>
      </c>
      <c r="CG54" s="244">
        <v>67</v>
      </c>
      <c r="CH54" s="244">
        <v>73</v>
      </c>
      <c r="CI54" s="258">
        <v>5864</v>
      </c>
      <c r="CJ54" s="258">
        <v>11637</v>
      </c>
      <c r="CK54" s="258">
        <v>5594</v>
      </c>
      <c r="CL54" s="258">
        <v>793</v>
      </c>
      <c r="CM54" s="203">
        <v>0</v>
      </c>
      <c r="CN54" s="203">
        <v>12</v>
      </c>
      <c r="CO54" s="244">
        <v>113</v>
      </c>
      <c r="CP54" s="10">
        <v>102497</v>
      </c>
      <c r="CQ54" s="10">
        <v>44590</v>
      </c>
      <c r="CR54" s="10">
        <v>147087</v>
      </c>
      <c r="CS54" s="10">
        <v>13017</v>
      </c>
      <c r="CT54" s="10">
        <v>1513</v>
      </c>
      <c r="CU54" s="10">
        <v>14530</v>
      </c>
      <c r="CV54" s="10">
        <v>57151</v>
      </c>
      <c r="CW54" s="10">
        <v>22204</v>
      </c>
      <c r="CX54" s="10">
        <v>79355</v>
      </c>
      <c r="CY54" s="10">
        <v>240972</v>
      </c>
      <c r="CZ54" s="10">
        <v>0</v>
      </c>
      <c r="DA54" s="10" t="s">
        <v>3403</v>
      </c>
      <c r="DB54" s="10">
        <v>240972</v>
      </c>
      <c r="DC54" s="10">
        <v>24079</v>
      </c>
      <c r="DD54" s="10">
        <v>3388</v>
      </c>
      <c r="DE54" s="10">
        <v>27467</v>
      </c>
      <c r="DF54" s="10">
        <v>71425</v>
      </c>
      <c r="DG54" s="10">
        <v>13185</v>
      </c>
      <c r="DH54" s="10">
        <v>0</v>
      </c>
      <c r="DI54" s="10">
        <v>16573</v>
      </c>
      <c r="DJ54" s="258" t="s">
        <v>3403</v>
      </c>
      <c r="DK54" s="258">
        <v>95504</v>
      </c>
      <c r="DL54" s="10">
        <v>341323</v>
      </c>
      <c r="DM54" s="10" t="s">
        <v>3403</v>
      </c>
      <c r="DN54" s="10">
        <v>11692</v>
      </c>
      <c r="DO54" s="10" t="s">
        <v>3403</v>
      </c>
      <c r="DP54" s="10">
        <v>353015</v>
      </c>
      <c r="DQ54" s="10">
        <v>321</v>
      </c>
      <c r="DR54" s="10">
        <v>16988</v>
      </c>
      <c r="DS54" s="10">
        <v>3725</v>
      </c>
      <c r="DT54" s="10">
        <v>20713</v>
      </c>
      <c r="DU54" s="10">
        <v>243447</v>
      </c>
      <c r="DV54" s="244">
        <v>82</v>
      </c>
      <c r="DW54" s="244">
        <v>17</v>
      </c>
      <c r="DX54" s="244">
        <v>184</v>
      </c>
      <c r="DY54" s="244">
        <v>14</v>
      </c>
      <c r="DZ54" s="244">
        <v>49</v>
      </c>
      <c r="EA54" s="244">
        <v>0</v>
      </c>
      <c r="EB54" s="244">
        <v>346</v>
      </c>
      <c r="EC54" s="244">
        <v>4262</v>
      </c>
      <c r="ED54" s="244">
        <v>996</v>
      </c>
      <c r="EE54" s="244">
        <v>5258</v>
      </c>
      <c r="EF54" s="10">
        <v>5589</v>
      </c>
      <c r="EG54" s="10">
        <v>2114</v>
      </c>
      <c r="EH54" s="10">
        <v>7703</v>
      </c>
      <c r="EI54" s="10">
        <v>741</v>
      </c>
      <c r="EJ54" s="10">
        <v>0</v>
      </c>
      <c r="EK54" s="10">
        <v>741</v>
      </c>
      <c r="EL54" s="10">
        <v>13702</v>
      </c>
      <c r="EM54" s="10" t="s">
        <v>5026</v>
      </c>
      <c r="EN54" s="10" t="s">
        <v>5026</v>
      </c>
      <c r="EO54" s="10" t="s">
        <v>5026</v>
      </c>
      <c r="EP54" s="10" t="s">
        <v>5026</v>
      </c>
      <c r="EQ54" s="258">
        <v>658</v>
      </c>
      <c r="ER54" s="258">
        <v>9047</v>
      </c>
      <c r="ES54" s="10">
        <v>22526</v>
      </c>
      <c r="ET54" s="10" t="s">
        <v>5026</v>
      </c>
      <c r="EU54" s="10" t="s">
        <v>5026</v>
      </c>
      <c r="EV54" s="244">
        <v>2197</v>
      </c>
      <c r="EW54" s="244">
        <v>554</v>
      </c>
      <c r="EX54" s="203" t="s">
        <v>1519</v>
      </c>
      <c r="EY54" s="244">
        <v>38</v>
      </c>
      <c r="EZ54" s="244">
        <v>47</v>
      </c>
      <c r="FA54" s="258">
        <v>38684</v>
      </c>
      <c r="FB54" s="10">
        <v>92586</v>
      </c>
      <c r="FC54" s="10">
        <v>22471</v>
      </c>
      <c r="FD54" s="203" t="s">
        <v>1530</v>
      </c>
      <c r="FE54" s="203" t="s">
        <v>1530</v>
      </c>
      <c r="FF54" s="203" t="s">
        <v>1530</v>
      </c>
      <c r="FG54" s="203" t="s">
        <v>1530</v>
      </c>
      <c r="FH54" s="203" t="s">
        <v>1530</v>
      </c>
      <c r="FI54" s="203" t="s">
        <v>1530</v>
      </c>
      <c r="FJ54" s="203" t="s">
        <v>1530</v>
      </c>
      <c r="FK54" s="203" t="s">
        <v>1530</v>
      </c>
      <c r="FL54" s="203" t="s">
        <v>1530</v>
      </c>
      <c r="FM54" s="203" t="s">
        <v>1530</v>
      </c>
      <c r="FN54" s="203" t="s">
        <v>1530</v>
      </c>
      <c r="FO54" s="203" t="s">
        <v>1530</v>
      </c>
      <c r="FP54" s="203" t="s">
        <v>1530</v>
      </c>
      <c r="FQ54" s="203" t="s">
        <v>1530</v>
      </c>
      <c r="FR54" s="203" t="s">
        <v>1530</v>
      </c>
      <c r="FS54" s="203" t="s">
        <v>1530</v>
      </c>
      <c r="FT54" s="203" t="s">
        <v>1530</v>
      </c>
      <c r="FU54" s="203" t="s">
        <v>1530</v>
      </c>
      <c r="FV54" s="203" t="s">
        <v>1530</v>
      </c>
      <c r="FW54" s="203" t="s">
        <v>1530</v>
      </c>
      <c r="FX54" s="203" t="s">
        <v>1530</v>
      </c>
      <c r="FY54" s="203" t="s">
        <v>1530</v>
      </c>
      <c r="FZ54" s="203" t="s">
        <v>1530</v>
      </c>
      <c r="GA54" s="203" t="s">
        <v>1530</v>
      </c>
      <c r="GB54" s="203" t="s">
        <v>1530</v>
      </c>
      <c r="GC54" s="203" t="s">
        <v>2116</v>
      </c>
      <c r="GD54" s="203" t="s">
        <v>484</v>
      </c>
      <c r="GE54" s="203" t="s">
        <v>416</v>
      </c>
      <c r="GF54" s="203" t="s">
        <v>493</v>
      </c>
      <c r="GG54" s="203" t="s">
        <v>499</v>
      </c>
      <c r="GH54" s="203" t="s">
        <v>4527</v>
      </c>
      <c r="GI54" s="203" t="s">
        <v>505</v>
      </c>
      <c r="GJ54" s="203" t="s">
        <v>2303</v>
      </c>
      <c r="GK54" s="258">
        <v>33189</v>
      </c>
      <c r="GL54" s="203">
        <v>2</v>
      </c>
      <c r="GM54" s="203" t="s">
        <v>2135</v>
      </c>
      <c r="GN54" s="203" t="s">
        <v>503</v>
      </c>
      <c r="GO54" s="203">
        <v>708</v>
      </c>
      <c r="GP54" s="203">
        <v>51</v>
      </c>
      <c r="GQ54" s="203">
        <v>2394</v>
      </c>
      <c r="GR54" s="203">
        <v>19132</v>
      </c>
      <c r="GS54" s="203">
        <v>93</v>
      </c>
      <c r="GT54" s="203">
        <v>24</v>
      </c>
      <c r="GU54" s="203">
        <v>235</v>
      </c>
      <c r="GV54" s="203">
        <v>4186</v>
      </c>
      <c r="GW54" s="283">
        <v>0.56218000000000001</v>
      </c>
      <c r="GX54" s="283">
        <v>0.38374000000000003</v>
      </c>
      <c r="GY54" s="245">
        <v>39.60116</v>
      </c>
      <c r="GZ54" s="245">
        <v>38.904040000000002</v>
      </c>
      <c r="HA54" s="245">
        <v>53.111109999999996</v>
      </c>
      <c r="HB54" s="284">
        <v>3.45953</v>
      </c>
      <c r="HC54" s="284">
        <v>2.5401799999999999</v>
      </c>
      <c r="HD54" s="284">
        <v>0.32450000000000001</v>
      </c>
      <c r="HE54" s="284">
        <v>58.961280000000002</v>
      </c>
      <c r="HF54" s="284">
        <v>43.292670000000001</v>
      </c>
      <c r="HG54" s="284">
        <v>5.5305400000000002</v>
      </c>
      <c r="HH54" s="284">
        <v>5.0165499999999996</v>
      </c>
      <c r="HI54" s="284">
        <v>3.68343</v>
      </c>
      <c r="HJ54" s="284">
        <v>0.47055000000000002</v>
      </c>
      <c r="HK54" s="284">
        <v>54.215800000000002</v>
      </c>
      <c r="HL54" s="284">
        <v>39.80827</v>
      </c>
      <c r="HM54" s="284">
        <v>5.0854100000000004</v>
      </c>
      <c r="HN54" s="284">
        <v>89.130420000000001</v>
      </c>
      <c r="HO54" s="284">
        <v>65.44453</v>
      </c>
      <c r="HP54" s="284">
        <v>8.3603900000000007</v>
      </c>
      <c r="HQ54" s="284">
        <v>13.008100000000001</v>
      </c>
      <c r="HR54" s="284">
        <v>9.5512700000000006</v>
      </c>
      <c r="HS54" s="284">
        <v>1.2201500000000001</v>
      </c>
      <c r="HT54" s="284">
        <v>10.636509999999999</v>
      </c>
      <c r="HU54" s="284">
        <v>7.3351699999999997</v>
      </c>
      <c r="HV54" s="284">
        <v>106.06865000000001</v>
      </c>
      <c r="HW54" s="284">
        <v>26.746490000000001</v>
      </c>
      <c r="HX54" s="284">
        <v>0.67871999999999999</v>
      </c>
      <c r="HY54" s="284">
        <v>2.8288000000000002</v>
      </c>
      <c r="HZ54" s="284">
        <v>0.62409000000000003</v>
      </c>
      <c r="IA54" s="284">
        <v>0.41284999999999999</v>
      </c>
      <c r="IB54" s="284">
        <v>6.6199999999999995E-2</v>
      </c>
      <c r="IC54" s="284">
        <v>1.669E-2</v>
      </c>
      <c r="ID54" s="284">
        <v>1.16557</v>
      </c>
      <c r="IE54" s="284">
        <v>0.15842999999999999</v>
      </c>
      <c r="IF54" s="284">
        <v>0.23208999999999999</v>
      </c>
      <c r="IG54" s="284">
        <v>1311</v>
      </c>
      <c r="IH54" s="284">
        <v>4802</v>
      </c>
      <c r="II54" s="284">
        <v>4001</v>
      </c>
      <c r="IJ54" s="284">
        <v>14170</v>
      </c>
      <c r="IK54" s="284">
        <v>51907</v>
      </c>
      <c r="IL54" s="284">
        <v>43241</v>
      </c>
      <c r="IM54" s="284">
        <v>62702</v>
      </c>
      <c r="IN54" s="284">
        <v>75269</v>
      </c>
      <c r="IO54" s="284">
        <v>1.9027099999999999</v>
      </c>
      <c r="IP54" s="284">
        <v>20548</v>
      </c>
      <c r="IQ54" s="284">
        <v>9.8788599999999995</v>
      </c>
      <c r="IR54" s="284">
        <v>2.52129</v>
      </c>
      <c r="IS54" s="284">
        <v>31.195789999999999</v>
      </c>
      <c r="IT54" s="284">
        <v>2.5192700000000001</v>
      </c>
      <c r="IU54" s="284">
        <v>0.54101999999999995</v>
      </c>
      <c r="IV54" s="284">
        <v>36.777369999999998</v>
      </c>
      <c r="IW54" s="284">
        <v>27.018619999999999</v>
      </c>
      <c r="IX54" s="284">
        <v>5.5902000000000003</v>
      </c>
      <c r="IY54" s="284">
        <v>0</v>
      </c>
      <c r="IZ54" s="284">
        <v>3.3999999999999998E-3</v>
      </c>
      <c r="JA54" s="284">
        <v>1.33812</v>
      </c>
      <c r="JB54" s="284">
        <v>2.2000000000000001E-3</v>
      </c>
      <c r="JC54" s="284">
        <v>0.22642999999999999</v>
      </c>
      <c r="JD54" s="284">
        <v>0.82943</v>
      </c>
      <c r="JE54" s="284">
        <v>5.4555100000000003</v>
      </c>
      <c r="JF54" s="284">
        <v>3.4617800000000001</v>
      </c>
      <c r="JG54" s="284">
        <v>0.34800999999999999</v>
      </c>
      <c r="JH54" s="284">
        <v>2144</v>
      </c>
      <c r="JI54" s="284">
        <v>3.5243600000000002</v>
      </c>
      <c r="JJ54" s="284">
        <v>6.3270999999999997</v>
      </c>
      <c r="JK54" s="284">
        <v>844</v>
      </c>
      <c r="JL54" s="284">
        <v>308</v>
      </c>
      <c r="JM54" s="284">
        <v>36.797280000000001</v>
      </c>
      <c r="JN54" s="284">
        <v>3.4515699999999998</v>
      </c>
      <c r="JO54" s="284">
        <v>2.5482800000000001</v>
      </c>
      <c r="JP54" s="284">
        <v>0.51763999999999999</v>
      </c>
      <c r="JQ54" s="284">
        <v>0.14130999999999999</v>
      </c>
      <c r="JR54" s="284">
        <v>0.55762</v>
      </c>
      <c r="JS54" s="284">
        <v>42</v>
      </c>
      <c r="JT54" s="284">
        <v>10</v>
      </c>
      <c r="JU54" s="284">
        <v>1.45007</v>
      </c>
      <c r="JV54" s="284">
        <v>6788</v>
      </c>
      <c r="JW54" s="284">
        <v>70.769480000000001</v>
      </c>
      <c r="JX54" s="284">
        <v>4681</v>
      </c>
      <c r="JY54" s="284">
        <v>6.54826</v>
      </c>
      <c r="JZ54" s="284">
        <v>102.62063999999999</v>
      </c>
      <c r="KA54" s="284">
        <v>9.2530000000000001E-2</v>
      </c>
      <c r="KB54" s="284">
        <v>433</v>
      </c>
      <c r="KC54" s="284">
        <v>0.52556999999999998</v>
      </c>
      <c r="KD54" s="284">
        <v>0.47055000000000002</v>
      </c>
      <c r="KE54" s="284">
        <v>0.76210999999999995</v>
      </c>
      <c r="KF54" s="284">
        <v>10.364879999999999</v>
      </c>
      <c r="KG54" s="284">
        <v>17.04316</v>
      </c>
      <c r="KH54" s="284">
        <v>5.0165499999999996</v>
      </c>
      <c r="KI54" s="284">
        <v>33.076920000000001</v>
      </c>
      <c r="KJ54" s="284">
        <v>52195</v>
      </c>
      <c r="KK54" s="284">
        <v>37590</v>
      </c>
      <c r="KL54" s="284">
        <v>4.8669999999999998E-2</v>
      </c>
      <c r="KM54" s="284">
        <v>0.76266999999999996</v>
      </c>
      <c r="KN54" s="284">
        <v>7.0569999999999994E-2</v>
      </c>
      <c r="KO54" s="284">
        <v>1.329E-2</v>
      </c>
      <c r="KP54" s="284">
        <v>0.2082</v>
      </c>
      <c r="KQ54" s="284">
        <v>1.9259999999999999E-2</v>
      </c>
      <c r="KR54" s="284">
        <v>0.83303729999999998</v>
      </c>
      <c r="KS54" s="284">
        <v>0.32770660000000001</v>
      </c>
      <c r="KT54" s="284">
        <v>0.67229340000000004</v>
      </c>
      <c r="KU54" s="284">
        <v>0.27982390000000001</v>
      </c>
      <c r="KV54" s="284">
        <v>0.72017609999999999</v>
      </c>
      <c r="KW54" s="284">
        <v>9.3799499999999994E-2</v>
      </c>
      <c r="KX54" s="284">
        <v>1.16461E-2</v>
      </c>
      <c r="KY54" s="284">
        <v>0.20546239999999999</v>
      </c>
      <c r="KZ54" s="284">
        <v>1.29014E-2</v>
      </c>
      <c r="LA54" s="284">
        <v>0.17194470000000001</v>
      </c>
      <c r="LB54" s="284">
        <v>6.9251999999999994E-2</v>
      </c>
      <c r="LC54" s="284">
        <v>0.52879350000000003</v>
      </c>
      <c r="LD54" s="284">
        <v>0.73425589999999996</v>
      </c>
      <c r="LE54" s="284">
        <v>6.8500500000000006E-2</v>
      </c>
      <c r="LF54" s="284">
        <v>0.84823329999999997</v>
      </c>
      <c r="LG54" s="284">
        <v>1.47107E-2</v>
      </c>
      <c r="LH54" s="284">
        <v>6.8555400000000002E-2</v>
      </c>
      <c r="LI54" s="284">
        <v>14605</v>
      </c>
      <c r="LJ54" s="284">
        <v>11.75334</v>
      </c>
      <c r="LK54" s="284">
        <v>5895</v>
      </c>
      <c r="LL54" s="284">
        <v>7076</v>
      </c>
      <c r="LM54" s="284">
        <v>1931</v>
      </c>
      <c r="LN54" s="284">
        <v>0.73829809999999996</v>
      </c>
      <c r="LO54" s="284">
        <v>0.1241598</v>
      </c>
      <c r="LP54" s="284">
        <v>0.1375421</v>
      </c>
      <c r="LQ54" s="284">
        <v>0.54662999999999995</v>
      </c>
      <c r="LR54" s="284">
        <v>1.40686</v>
      </c>
      <c r="LS54" s="284">
        <v>0.39367000000000002</v>
      </c>
      <c r="LT54" s="284">
        <v>24</v>
      </c>
      <c r="LU54" s="284">
        <v>4.1739899999999999</v>
      </c>
      <c r="LV54" s="284">
        <v>22</v>
      </c>
      <c r="LW54" s="284">
        <v>3.0816499999999998</v>
      </c>
      <c r="LX54" s="284">
        <v>0.28905999999999998</v>
      </c>
      <c r="LY54" s="284">
        <v>0.28921000000000002</v>
      </c>
      <c r="LZ54" s="285">
        <v>3.44251E-2</v>
      </c>
      <c r="MA54" s="285">
        <v>6.0910000000000001E-4</v>
      </c>
      <c r="MB54" s="285">
        <v>0.30636600000000003</v>
      </c>
      <c r="MC54" s="285">
        <v>0</v>
      </c>
      <c r="MD54" s="285">
        <v>0.23936979999999999</v>
      </c>
      <c r="ME54" s="285">
        <v>3.9350000000000002E-4</v>
      </c>
      <c r="MF54" s="285">
        <v>0.61925909999999995</v>
      </c>
      <c r="MG54" s="285">
        <v>9.4328200000000001E-2</v>
      </c>
      <c r="MH54" s="285">
        <v>0.26595190000000002</v>
      </c>
      <c r="MI54" s="285"/>
    </row>
    <row r="55" spans="1:347" x14ac:dyDescent="0.2">
      <c r="A55" s="6" t="s">
        <v>2119</v>
      </c>
      <c r="B55" s="6" t="s">
        <v>2867</v>
      </c>
      <c r="C55" s="203" t="s">
        <v>2119</v>
      </c>
      <c r="D55" s="203" t="s">
        <v>2120</v>
      </c>
      <c r="E55" s="203" t="s">
        <v>2121</v>
      </c>
      <c r="F55" s="203" t="s">
        <v>2194</v>
      </c>
      <c r="G55" s="203" t="s">
        <v>2271</v>
      </c>
      <c r="H55" s="203" t="s">
        <v>2375</v>
      </c>
      <c r="I55" s="203" t="s">
        <v>3674</v>
      </c>
      <c r="J55" s="203" t="s">
        <v>3428</v>
      </c>
      <c r="K55" s="203" t="s">
        <v>2271</v>
      </c>
      <c r="L55" s="203" t="s">
        <v>2375</v>
      </c>
      <c r="M55" s="203" t="s">
        <v>3674</v>
      </c>
      <c r="N55" s="203" t="s">
        <v>3428</v>
      </c>
      <c r="O55" s="203" t="s">
        <v>3675</v>
      </c>
      <c r="P55" s="203" t="s">
        <v>2521</v>
      </c>
      <c r="Q55" s="203" t="s">
        <v>2598</v>
      </c>
      <c r="R55" s="203" t="s">
        <v>4972</v>
      </c>
      <c r="S55" s="203" t="s">
        <v>2691</v>
      </c>
      <c r="T55" s="203" t="s">
        <v>2708</v>
      </c>
      <c r="U55" s="203" t="s">
        <v>2521</v>
      </c>
      <c r="V55" s="203" t="s">
        <v>2598</v>
      </c>
      <c r="W55" s="203" t="s">
        <v>2742</v>
      </c>
      <c r="X55" s="203">
        <v>1</v>
      </c>
      <c r="Y55" s="203">
        <v>3</v>
      </c>
      <c r="Z55" s="203">
        <v>0</v>
      </c>
      <c r="AA55" s="203">
        <v>0</v>
      </c>
      <c r="AB55" s="10">
        <v>9823</v>
      </c>
      <c r="AC55" s="203">
        <v>7</v>
      </c>
      <c r="AD55" s="203">
        <v>2</v>
      </c>
      <c r="AE55" s="203">
        <v>9</v>
      </c>
      <c r="AF55" s="203">
        <v>36.1</v>
      </c>
      <c r="AG55" s="203">
        <v>45.1</v>
      </c>
      <c r="AH55" s="286">
        <v>0.1552106</v>
      </c>
      <c r="AI55" s="246">
        <v>68484</v>
      </c>
      <c r="AJ55" s="246" t="s">
        <v>3676</v>
      </c>
      <c r="AK55" s="274" t="s">
        <v>3414</v>
      </c>
      <c r="AL55" s="276">
        <v>37736</v>
      </c>
      <c r="AM55" s="276">
        <v>12.75</v>
      </c>
      <c r="AN55" s="276">
        <v>13.52</v>
      </c>
      <c r="AO55" s="276">
        <v>16.16</v>
      </c>
      <c r="AP55" s="246">
        <v>0</v>
      </c>
      <c r="AQ55" s="246">
        <v>4108891</v>
      </c>
      <c r="AR55" s="246">
        <v>4108891</v>
      </c>
      <c r="AS55" s="246">
        <v>179296</v>
      </c>
      <c r="AT55" s="246">
        <v>73671</v>
      </c>
      <c r="AU55" s="246">
        <v>252967</v>
      </c>
      <c r="AV55" s="246">
        <v>0</v>
      </c>
      <c r="AW55" s="246">
        <v>0</v>
      </c>
      <c r="AX55" s="246">
        <v>0</v>
      </c>
      <c r="AY55" s="246">
        <v>177956</v>
      </c>
      <c r="AZ55" s="246">
        <v>4539814</v>
      </c>
      <c r="BA55" s="246">
        <v>1941667</v>
      </c>
      <c r="BB55" s="246">
        <v>961161</v>
      </c>
      <c r="BC55" s="246">
        <v>2902828</v>
      </c>
      <c r="BD55" s="246">
        <v>282583</v>
      </c>
      <c r="BE55" s="246">
        <v>56258</v>
      </c>
      <c r="BF55" s="246">
        <v>74574</v>
      </c>
      <c r="BG55" s="246">
        <v>413415</v>
      </c>
      <c r="BH55" s="246">
        <v>937535</v>
      </c>
      <c r="BI55" s="246">
        <v>4253778</v>
      </c>
      <c r="BJ55" s="246">
        <v>93448</v>
      </c>
      <c r="BK55" s="283">
        <v>2.0584100000000001E-2</v>
      </c>
      <c r="BL55" s="246">
        <v>0</v>
      </c>
      <c r="BM55" s="246">
        <v>0</v>
      </c>
      <c r="BN55" s="246">
        <v>0</v>
      </c>
      <c r="BO55" s="246">
        <v>0</v>
      </c>
      <c r="BP55" s="246">
        <v>0</v>
      </c>
      <c r="BQ55" s="246">
        <v>0</v>
      </c>
      <c r="BR55" s="10">
        <v>47872</v>
      </c>
      <c r="BS55" s="10">
        <v>65735</v>
      </c>
      <c r="BT55" s="10">
        <v>113607</v>
      </c>
      <c r="BU55" s="10">
        <v>52575</v>
      </c>
      <c r="BV55" s="10">
        <v>21942</v>
      </c>
      <c r="BW55" s="10">
        <v>74517</v>
      </c>
      <c r="BX55" s="10">
        <v>10404</v>
      </c>
      <c r="BY55" s="10" t="s">
        <v>3403</v>
      </c>
      <c r="BZ55" s="10" t="s">
        <v>3403</v>
      </c>
      <c r="CA55" s="10">
        <v>198528</v>
      </c>
      <c r="CB55" s="10" t="s">
        <v>3403</v>
      </c>
      <c r="CC55" s="10">
        <v>198528</v>
      </c>
      <c r="CD55" s="10">
        <v>2844</v>
      </c>
      <c r="CE55" s="258">
        <v>31182</v>
      </c>
      <c r="CF55" s="244">
        <v>9</v>
      </c>
      <c r="CG55" s="244">
        <v>67</v>
      </c>
      <c r="CH55" s="244">
        <v>76</v>
      </c>
      <c r="CI55" s="258">
        <v>10396</v>
      </c>
      <c r="CJ55" s="258">
        <v>2039</v>
      </c>
      <c r="CK55" s="258">
        <v>10273</v>
      </c>
      <c r="CL55" s="258">
        <v>563</v>
      </c>
      <c r="CM55" s="203">
        <v>303</v>
      </c>
      <c r="CN55" s="203" t="s">
        <v>2305</v>
      </c>
      <c r="CO55" s="244">
        <v>276</v>
      </c>
      <c r="CP55" s="10">
        <v>202709</v>
      </c>
      <c r="CQ55" s="10">
        <v>76800</v>
      </c>
      <c r="CR55" s="10">
        <v>279509</v>
      </c>
      <c r="CS55" s="10">
        <v>28074</v>
      </c>
      <c r="CT55" s="10" t="s">
        <v>3403</v>
      </c>
      <c r="CU55" s="10">
        <v>28074</v>
      </c>
      <c r="CV55" s="10">
        <v>318204</v>
      </c>
      <c r="CW55" s="10">
        <v>62549</v>
      </c>
      <c r="CX55" s="10">
        <v>380753</v>
      </c>
      <c r="CY55" s="10">
        <v>688336</v>
      </c>
      <c r="CZ55" s="10">
        <v>4016</v>
      </c>
      <c r="DA55" s="10" t="s">
        <v>3403</v>
      </c>
      <c r="DB55" s="10">
        <v>692352</v>
      </c>
      <c r="DC55" s="10">
        <v>47051</v>
      </c>
      <c r="DD55" s="10">
        <v>974</v>
      </c>
      <c r="DE55" s="10">
        <v>48025</v>
      </c>
      <c r="DF55" s="10">
        <v>144382</v>
      </c>
      <c r="DG55" s="10">
        <v>29405</v>
      </c>
      <c r="DH55" s="10">
        <v>2636</v>
      </c>
      <c r="DI55" s="10">
        <v>33015</v>
      </c>
      <c r="DJ55" s="258" t="s">
        <v>3403</v>
      </c>
      <c r="DK55" s="258">
        <v>191433</v>
      </c>
      <c r="DL55" s="10">
        <v>334239</v>
      </c>
      <c r="DM55" s="10">
        <v>582946</v>
      </c>
      <c r="DN55" s="10">
        <v>0</v>
      </c>
      <c r="DO55" s="10">
        <v>0</v>
      </c>
      <c r="DP55" s="10">
        <v>917185</v>
      </c>
      <c r="DQ55" s="10" t="s">
        <v>3403</v>
      </c>
      <c r="DR55" s="10">
        <v>45602</v>
      </c>
      <c r="DS55" s="10">
        <v>20244</v>
      </c>
      <c r="DT55" s="10">
        <v>65846</v>
      </c>
      <c r="DU55" s="10">
        <v>541771</v>
      </c>
      <c r="DV55" s="244">
        <v>343</v>
      </c>
      <c r="DW55" s="244">
        <v>13</v>
      </c>
      <c r="DX55" s="244">
        <v>958</v>
      </c>
      <c r="DY55" s="244" t="s">
        <v>3403</v>
      </c>
      <c r="DZ55" s="244">
        <v>56</v>
      </c>
      <c r="EA55" s="244" t="s">
        <v>3403</v>
      </c>
      <c r="EB55" s="244">
        <v>1370</v>
      </c>
      <c r="EC55" s="244">
        <v>2162</v>
      </c>
      <c r="ED55" s="244">
        <v>1163</v>
      </c>
      <c r="EE55" s="244">
        <v>3325</v>
      </c>
      <c r="EF55" s="10">
        <v>21064</v>
      </c>
      <c r="EG55" s="10" t="s">
        <v>3403</v>
      </c>
      <c r="EH55" s="10">
        <v>21064</v>
      </c>
      <c r="EI55" s="10">
        <v>473</v>
      </c>
      <c r="EJ55" s="10" t="s">
        <v>3403</v>
      </c>
      <c r="EK55" s="10">
        <v>473</v>
      </c>
      <c r="EL55" s="10">
        <v>24862</v>
      </c>
      <c r="EM55" s="10" t="s">
        <v>5026</v>
      </c>
      <c r="EN55" s="10" t="s">
        <v>5026</v>
      </c>
      <c r="EO55" s="10" t="s">
        <v>5026</v>
      </c>
      <c r="EP55" s="10" t="s">
        <v>5026</v>
      </c>
      <c r="EQ55" s="258" t="s">
        <v>3403</v>
      </c>
      <c r="ER55" s="258" t="s">
        <v>3403</v>
      </c>
      <c r="ES55" s="10">
        <v>86460</v>
      </c>
      <c r="ET55" s="10" t="s">
        <v>5026</v>
      </c>
      <c r="EU55" s="10" t="s">
        <v>5026</v>
      </c>
      <c r="EV55" s="244" t="s">
        <v>3403</v>
      </c>
      <c r="EW55" s="244" t="s">
        <v>3403</v>
      </c>
      <c r="EX55" s="203" t="s">
        <v>1520</v>
      </c>
      <c r="EY55" s="244">
        <v>65</v>
      </c>
      <c r="EZ55" s="244">
        <v>90</v>
      </c>
      <c r="FA55" s="258">
        <v>92792</v>
      </c>
      <c r="FB55" s="10">
        <v>391328</v>
      </c>
      <c r="FC55" s="10" t="s">
        <v>3403</v>
      </c>
      <c r="FD55" s="203" t="s">
        <v>1530</v>
      </c>
      <c r="FE55" s="203" t="s">
        <v>1530</v>
      </c>
      <c r="FF55" s="203" t="s">
        <v>1530</v>
      </c>
      <c r="FG55" s="203" t="s">
        <v>1530</v>
      </c>
      <c r="FH55" s="203" t="s">
        <v>1530</v>
      </c>
      <c r="FI55" s="203" t="s">
        <v>1530</v>
      </c>
      <c r="FJ55" s="203" t="s">
        <v>1530</v>
      </c>
      <c r="FK55" s="203" t="s">
        <v>1530</v>
      </c>
      <c r="FL55" s="203" t="s">
        <v>1530</v>
      </c>
      <c r="FM55" s="203" t="s">
        <v>1530</v>
      </c>
      <c r="FN55" s="203" t="s">
        <v>1530</v>
      </c>
      <c r="FO55" s="203" t="s">
        <v>1530</v>
      </c>
      <c r="FP55" s="203" t="s">
        <v>1530</v>
      </c>
      <c r="FQ55" s="203" t="s">
        <v>1530</v>
      </c>
      <c r="FR55" s="203" t="s">
        <v>1530</v>
      </c>
      <c r="FS55" s="203" t="s">
        <v>1530</v>
      </c>
      <c r="FT55" s="203" t="s">
        <v>1530</v>
      </c>
      <c r="FU55" s="203" t="s">
        <v>1530</v>
      </c>
      <c r="FV55" s="203" t="s">
        <v>1530</v>
      </c>
      <c r="FW55" s="203" t="s">
        <v>1530</v>
      </c>
      <c r="FX55" s="203" t="s">
        <v>1530</v>
      </c>
      <c r="FY55" s="203" t="s">
        <v>1530</v>
      </c>
      <c r="FZ55" s="203" t="s">
        <v>1530</v>
      </c>
      <c r="GA55" s="203" t="s">
        <v>1530</v>
      </c>
      <c r="GB55" s="203" t="s">
        <v>1530</v>
      </c>
      <c r="GC55" s="203" t="s">
        <v>2119</v>
      </c>
      <c r="GD55" s="203" t="s">
        <v>485</v>
      </c>
      <c r="GE55" s="203" t="s">
        <v>416</v>
      </c>
      <c r="GF55" s="203" t="s">
        <v>493</v>
      </c>
      <c r="GG55" s="203" t="s">
        <v>499</v>
      </c>
      <c r="GH55" s="203" t="s">
        <v>4527</v>
      </c>
      <c r="GI55" s="203" t="s">
        <v>505</v>
      </c>
      <c r="GJ55" s="203" t="s">
        <v>2303</v>
      </c>
      <c r="GK55" s="258">
        <v>207896</v>
      </c>
      <c r="GL55" s="203">
        <v>3</v>
      </c>
      <c r="GM55" s="203" t="s">
        <v>2135</v>
      </c>
      <c r="GN55" s="203" t="s">
        <v>503</v>
      </c>
      <c r="GO55" s="203">
        <v>1623</v>
      </c>
      <c r="GP55" s="203">
        <v>253</v>
      </c>
      <c r="GQ55" s="203">
        <v>6234</v>
      </c>
      <c r="GR55" s="203">
        <v>114995</v>
      </c>
      <c r="GS55" s="203">
        <v>392</v>
      </c>
      <c r="GT55" s="203">
        <v>23</v>
      </c>
      <c r="GU55" s="203">
        <v>254</v>
      </c>
      <c r="GV55" s="203">
        <v>13666</v>
      </c>
      <c r="GW55" s="283">
        <v>0.84723999999999999</v>
      </c>
      <c r="GX55" s="283">
        <v>0.13374</v>
      </c>
      <c r="GY55" s="245">
        <v>18.147449999999999</v>
      </c>
      <c r="GZ55" s="245">
        <v>21.987469999999998</v>
      </c>
      <c r="HA55" s="245">
        <v>9.3398900000000005</v>
      </c>
      <c r="HB55" s="284">
        <v>4.6378599999999999</v>
      </c>
      <c r="HC55" s="284">
        <v>3.16493</v>
      </c>
      <c r="HD55" s="284">
        <v>0.45073999999999997</v>
      </c>
      <c r="HE55" s="284">
        <v>64.601920000000007</v>
      </c>
      <c r="HF55" s="284">
        <v>44.08511</v>
      </c>
      <c r="HG55" s="284">
        <v>6.2785099999999998</v>
      </c>
      <c r="HH55" s="284">
        <v>7.8516199999999996</v>
      </c>
      <c r="HI55" s="284">
        <v>5.3580399999999999</v>
      </c>
      <c r="HJ55" s="284">
        <v>0.76307999999999998</v>
      </c>
      <c r="HK55" s="284">
        <v>49.199379999999998</v>
      </c>
      <c r="HL55" s="284">
        <v>33.57423</v>
      </c>
      <c r="HM55" s="284">
        <v>4.7815799999999999</v>
      </c>
      <c r="HN55" s="284">
        <v>171.09557000000001</v>
      </c>
      <c r="HO55" s="284">
        <v>116.75762</v>
      </c>
      <c r="HP55" s="284">
        <v>16.62839</v>
      </c>
      <c r="HQ55" s="284">
        <v>10.40484</v>
      </c>
      <c r="HR55" s="284">
        <v>7.1003800000000004</v>
      </c>
      <c r="HS55" s="284">
        <v>1.01122</v>
      </c>
      <c r="HT55" s="284">
        <v>4.4117499999999996</v>
      </c>
      <c r="HU55" s="284">
        <v>2.6059700000000001</v>
      </c>
      <c r="HV55" s="284">
        <v>0</v>
      </c>
      <c r="HW55" s="284">
        <v>0</v>
      </c>
      <c r="HX55" s="284">
        <v>0.41588000000000003</v>
      </c>
      <c r="HY55" s="284">
        <v>1.9664999999999999</v>
      </c>
      <c r="HZ55" s="284">
        <v>0.31673000000000001</v>
      </c>
      <c r="IA55" s="284">
        <v>0.11959</v>
      </c>
      <c r="IB55" s="284">
        <v>0</v>
      </c>
      <c r="IC55" s="284">
        <v>0</v>
      </c>
      <c r="ID55" s="284">
        <v>0.44634000000000001</v>
      </c>
      <c r="IE55" s="284">
        <v>1.5990000000000001E-2</v>
      </c>
      <c r="IF55" s="284">
        <v>0.10131999999999999</v>
      </c>
      <c r="IG55" s="284">
        <v>1917</v>
      </c>
      <c r="IH55" s="284">
        <v>12351</v>
      </c>
      <c r="II55" s="284">
        <v>9606</v>
      </c>
      <c r="IJ55" s="284">
        <v>12012</v>
      </c>
      <c r="IK55" s="284">
        <v>77395</v>
      </c>
      <c r="IL55" s="284">
        <v>60196</v>
      </c>
      <c r="IM55" s="284">
        <v>101909</v>
      </c>
      <c r="IN55" s="284">
        <v>131026</v>
      </c>
      <c r="IO55" s="284">
        <v>3.5752700000000002</v>
      </c>
      <c r="IP55" s="284">
        <v>20336</v>
      </c>
      <c r="IQ55" s="284">
        <v>9.7772600000000001</v>
      </c>
      <c r="IR55" s="284">
        <v>1.2168000000000001</v>
      </c>
      <c r="IS55" s="284">
        <v>19.76417</v>
      </c>
      <c r="IT55" s="284">
        <v>0</v>
      </c>
      <c r="IU55" s="284">
        <v>0.85599000000000003</v>
      </c>
      <c r="IV55" s="284">
        <v>21.836950000000002</v>
      </c>
      <c r="IW55" s="284">
        <v>13.96289</v>
      </c>
      <c r="IX55" s="284">
        <v>1.2339599999999999</v>
      </c>
      <c r="IY55" s="284">
        <v>0</v>
      </c>
      <c r="IZ55" s="284">
        <v>1.33E-3</v>
      </c>
      <c r="JA55" s="284">
        <v>0.14999000000000001</v>
      </c>
      <c r="JB55" s="284">
        <v>3.6999999999999999E-4</v>
      </c>
      <c r="JC55" s="284">
        <v>0.10631</v>
      </c>
      <c r="JD55" s="284">
        <v>0.68493000000000004</v>
      </c>
      <c r="JE55" s="284">
        <v>4.1916000000000002</v>
      </c>
      <c r="JF55" s="284">
        <v>0.95494000000000001</v>
      </c>
      <c r="JG55" s="284">
        <v>0.17363999999999999</v>
      </c>
      <c r="JH55" s="284">
        <v>473</v>
      </c>
      <c r="JI55" s="284">
        <v>1.15421</v>
      </c>
      <c r="JJ55" s="284">
        <v>4.5096299999999996</v>
      </c>
      <c r="JK55" s="284">
        <v>188</v>
      </c>
      <c r="JL55" s="284">
        <v>164</v>
      </c>
      <c r="JM55" s="284">
        <v>20.461089999999999</v>
      </c>
      <c r="JN55" s="284">
        <v>1.9885699999999999</v>
      </c>
      <c r="JO55" s="284">
        <v>1.3592500000000001</v>
      </c>
      <c r="JP55" s="284">
        <v>0.21693999999999999</v>
      </c>
      <c r="JQ55" s="284">
        <v>3.3669999999999999E-2</v>
      </c>
      <c r="JR55" s="284">
        <v>0.54825000000000002</v>
      </c>
      <c r="JS55" s="284" t="s">
        <v>3403</v>
      </c>
      <c r="JT55" s="284" t="s">
        <v>3403</v>
      </c>
      <c r="JU55" s="284">
        <v>1.6929399999999999</v>
      </c>
      <c r="JV55" s="284">
        <v>17638</v>
      </c>
      <c r="JW55" s="284">
        <v>55.153309999999998</v>
      </c>
      <c r="JX55" s="284">
        <v>10418</v>
      </c>
      <c r="JY55" s="284">
        <v>8.8017900000000004</v>
      </c>
      <c r="JZ55" s="284">
        <v>93.371170000000006</v>
      </c>
      <c r="KA55" s="284">
        <v>0.15959000000000001</v>
      </c>
      <c r="KB55" s="284">
        <v>1662</v>
      </c>
      <c r="KC55" s="284">
        <v>0.2797</v>
      </c>
      <c r="KD55" s="284">
        <v>0.76307999999999998</v>
      </c>
      <c r="KE55" s="284">
        <v>0.47350999999999999</v>
      </c>
      <c r="KF55" s="284">
        <v>4.7249600000000003</v>
      </c>
      <c r="KG55" s="284">
        <v>13.92924</v>
      </c>
      <c r="KH55" s="284">
        <v>7.8516199999999996</v>
      </c>
      <c r="KI55" s="284">
        <v>47.225960000000001</v>
      </c>
      <c r="KJ55" s="284">
        <v>64364</v>
      </c>
      <c r="KK55" s="284">
        <v>43052</v>
      </c>
      <c r="KL55" s="284">
        <v>4.9169999999999998E-2</v>
      </c>
      <c r="KM55" s="284">
        <v>0.52163000000000004</v>
      </c>
      <c r="KN55" s="284">
        <v>8.3250000000000005E-2</v>
      </c>
      <c r="KO55" s="284">
        <v>7.6299999999999996E-3</v>
      </c>
      <c r="KP55" s="284">
        <v>8.0960000000000004E-2</v>
      </c>
      <c r="KQ55" s="284">
        <v>1.2919999999999999E-2</v>
      </c>
      <c r="KR55" s="284">
        <v>0.77777779999999996</v>
      </c>
      <c r="KS55" s="284">
        <v>0.1995565</v>
      </c>
      <c r="KT55" s="284">
        <v>0.80044349999999997</v>
      </c>
      <c r="KU55" s="284">
        <v>0.33111190000000001</v>
      </c>
      <c r="KV55" s="284">
        <v>0.66888809999999999</v>
      </c>
      <c r="KW55" s="284">
        <v>9.7187700000000002E-2</v>
      </c>
      <c r="KX55" s="284">
        <v>1.32254E-2</v>
      </c>
      <c r="KY55" s="284">
        <v>0.22595470000000001</v>
      </c>
      <c r="KZ55" s="284">
        <v>1.75312E-2</v>
      </c>
      <c r="LA55" s="284">
        <v>0.2204005</v>
      </c>
      <c r="LB55" s="284">
        <v>6.6431100000000007E-2</v>
      </c>
      <c r="LC55" s="284">
        <v>0.4564571</v>
      </c>
      <c r="LD55" s="284">
        <v>0.68241169999999995</v>
      </c>
      <c r="LE55" s="284">
        <v>0</v>
      </c>
      <c r="LF55" s="284">
        <v>0.90507919999999997</v>
      </c>
      <c r="LG55" s="284">
        <v>3.9198999999999998E-2</v>
      </c>
      <c r="LH55" s="284">
        <v>5.5721899999999998E-2</v>
      </c>
      <c r="LI55" s="284">
        <v>21311</v>
      </c>
      <c r="LJ55" s="284">
        <v>8.2278500000000001</v>
      </c>
      <c r="LK55" s="284">
        <v>23099</v>
      </c>
      <c r="LL55" s="284">
        <v>29699</v>
      </c>
      <c r="LM55" s="284">
        <v>4609</v>
      </c>
      <c r="LN55" s="284">
        <v>0.68353350000000002</v>
      </c>
      <c r="LO55" s="284">
        <v>0.13608120000000001</v>
      </c>
      <c r="LP55" s="284">
        <v>0.1803853</v>
      </c>
      <c r="LQ55" s="284">
        <v>0.47237000000000001</v>
      </c>
      <c r="LR55" s="284">
        <v>0.95425000000000004</v>
      </c>
      <c r="LS55" s="284">
        <v>0.31596000000000002</v>
      </c>
      <c r="LT55" s="284">
        <v>16</v>
      </c>
      <c r="LU55" s="284">
        <v>3.2457199999999999</v>
      </c>
      <c r="LV55" s="284">
        <v>12</v>
      </c>
      <c r="LW55" s="284">
        <v>2.2185600000000001</v>
      </c>
      <c r="LX55" s="284">
        <v>0.21562000000000001</v>
      </c>
      <c r="LY55" s="284">
        <v>0.20202999999999999</v>
      </c>
      <c r="LZ55" s="285">
        <v>4.2239699999999998E-2</v>
      </c>
      <c r="MA55" s="285">
        <v>1.0759000000000001E-3</v>
      </c>
      <c r="MB55" s="285">
        <v>0.13287409999999999</v>
      </c>
      <c r="MC55" s="285">
        <v>0</v>
      </c>
      <c r="MD55" s="285">
        <v>0.1215502</v>
      </c>
      <c r="ME55" s="285">
        <v>2.9629999999999999E-4</v>
      </c>
      <c r="MF55" s="285">
        <v>0.77387969999999995</v>
      </c>
      <c r="MG55" s="285">
        <v>4.8472700000000001E-2</v>
      </c>
      <c r="MH55" s="285">
        <v>0.445741</v>
      </c>
      <c r="MI55" s="285"/>
    </row>
    <row r="56" spans="1:347" x14ac:dyDescent="0.2">
      <c r="A56" s="6" t="s">
        <v>2007</v>
      </c>
      <c r="B56" s="6" t="s">
        <v>2868</v>
      </c>
      <c r="C56" s="203" t="s">
        <v>2007</v>
      </c>
      <c r="D56" s="203" t="s">
        <v>2008</v>
      </c>
      <c r="E56" s="203" t="s">
        <v>1700</v>
      </c>
      <c r="F56" s="203" t="s">
        <v>2166</v>
      </c>
      <c r="G56" s="203" t="s">
        <v>2234</v>
      </c>
      <c r="H56" s="203" t="s">
        <v>2170</v>
      </c>
      <c r="I56" s="203" t="s">
        <v>3542</v>
      </c>
      <c r="J56" s="203" t="s">
        <v>3543</v>
      </c>
      <c r="K56" s="203" t="s">
        <v>2234</v>
      </c>
      <c r="L56" s="203" t="s">
        <v>2170</v>
      </c>
      <c r="M56" s="203" t="s">
        <v>3542</v>
      </c>
      <c r="N56" s="203" t="s">
        <v>3543</v>
      </c>
      <c r="O56" s="203" t="s">
        <v>2411</v>
      </c>
      <c r="P56" s="203" t="s">
        <v>2484</v>
      </c>
      <c r="Q56" s="203" t="s">
        <v>2561</v>
      </c>
      <c r="R56" s="203" t="s">
        <v>2634</v>
      </c>
      <c r="S56" s="203" t="s">
        <v>2411</v>
      </c>
      <c r="T56" s="203" t="s">
        <v>2694</v>
      </c>
      <c r="U56" s="203" t="s">
        <v>2484</v>
      </c>
      <c r="V56" s="203" t="s">
        <v>2561</v>
      </c>
      <c r="W56" s="203" t="s">
        <v>2634</v>
      </c>
      <c r="X56" s="203">
        <v>1</v>
      </c>
      <c r="Y56" s="203">
        <v>0</v>
      </c>
      <c r="Z56" s="203">
        <v>0</v>
      </c>
      <c r="AA56" s="203">
        <v>0</v>
      </c>
      <c r="AB56" s="10">
        <v>2500</v>
      </c>
      <c r="AC56" s="203">
        <v>3</v>
      </c>
      <c r="AD56" s="203">
        <v>0</v>
      </c>
      <c r="AE56" s="203">
        <v>3</v>
      </c>
      <c r="AF56" s="203">
        <v>13.25</v>
      </c>
      <c r="AG56" s="203">
        <v>16.25</v>
      </c>
      <c r="AH56" s="286">
        <v>0.18461540000000001</v>
      </c>
      <c r="AI56" s="246">
        <v>65292</v>
      </c>
      <c r="AJ56" s="246" t="s">
        <v>3544</v>
      </c>
      <c r="AK56" s="274" t="s">
        <v>3412</v>
      </c>
      <c r="AL56" s="276">
        <v>36696</v>
      </c>
      <c r="AM56" s="276">
        <v>7.4</v>
      </c>
      <c r="AN56" s="276" t="s">
        <v>3403</v>
      </c>
      <c r="AO56" s="276" t="s">
        <v>3403</v>
      </c>
      <c r="AP56" s="246">
        <v>187315</v>
      </c>
      <c r="AQ56" s="246">
        <v>561945</v>
      </c>
      <c r="AR56" s="246">
        <v>749260</v>
      </c>
      <c r="AS56" s="246">
        <v>103864</v>
      </c>
      <c r="AT56" s="246">
        <v>0</v>
      </c>
      <c r="AU56" s="246">
        <v>103864</v>
      </c>
      <c r="AV56" s="246">
        <v>48873</v>
      </c>
      <c r="AW56" s="246">
        <v>0</v>
      </c>
      <c r="AX56" s="246">
        <v>48873</v>
      </c>
      <c r="AY56" s="246">
        <v>70271</v>
      </c>
      <c r="AZ56" s="246">
        <v>972268</v>
      </c>
      <c r="BA56" s="246">
        <v>448435</v>
      </c>
      <c r="BB56" s="246">
        <v>161153</v>
      </c>
      <c r="BC56" s="246">
        <v>609588</v>
      </c>
      <c r="BD56" s="246">
        <v>86906</v>
      </c>
      <c r="BE56" s="246">
        <v>13277</v>
      </c>
      <c r="BF56" s="246">
        <v>16821</v>
      </c>
      <c r="BG56" s="246">
        <v>117004</v>
      </c>
      <c r="BH56" s="246">
        <v>333299</v>
      </c>
      <c r="BI56" s="246">
        <v>1059891</v>
      </c>
      <c r="BJ56" s="246">
        <v>0</v>
      </c>
      <c r="BK56" s="283">
        <v>0</v>
      </c>
      <c r="BL56" s="246">
        <v>0</v>
      </c>
      <c r="BM56" s="246">
        <v>0</v>
      </c>
      <c r="BN56" s="246">
        <v>0</v>
      </c>
      <c r="BO56" s="246">
        <v>0</v>
      </c>
      <c r="BP56" s="246">
        <v>0</v>
      </c>
      <c r="BQ56" s="246">
        <v>0</v>
      </c>
      <c r="BR56" s="10">
        <v>24991</v>
      </c>
      <c r="BS56" s="10">
        <v>37166</v>
      </c>
      <c r="BT56" s="10">
        <v>62157</v>
      </c>
      <c r="BU56" s="10">
        <v>17374</v>
      </c>
      <c r="BV56" s="10">
        <v>15562</v>
      </c>
      <c r="BW56" s="10">
        <v>32936</v>
      </c>
      <c r="BX56" s="10">
        <v>4558</v>
      </c>
      <c r="BY56" s="10">
        <v>51</v>
      </c>
      <c r="BZ56" s="10">
        <v>4609</v>
      </c>
      <c r="CA56" s="10">
        <v>99702</v>
      </c>
      <c r="CB56" s="10" t="s">
        <v>3403</v>
      </c>
      <c r="CC56" s="10">
        <v>99702</v>
      </c>
      <c r="CD56" s="10">
        <v>0</v>
      </c>
      <c r="CE56" s="258">
        <v>36946</v>
      </c>
      <c r="CF56" s="244">
        <v>6</v>
      </c>
      <c r="CG56" s="244">
        <v>67</v>
      </c>
      <c r="CH56" s="244">
        <v>73</v>
      </c>
      <c r="CI56" s="258">
        <v>2410</v>
      </c>
      <c r="CJ56" s="258">
        <v>2155</v>
      </c>
      <c r="CK56" s="258">
        <v>1535</v>
      </c>
      <c r="CL56" s="258">
        <v>563</v>
      </c>
      <c r="CM56" s="203">
        <v>0</v>
      </c>
      <c r="CN56" s="203">
        <v>5</v>
      </c>
      <c r="CO56" s="244">
        <v>102</v>
      </c>
      <c r="CP56" s="10">
        <v>40588</v>
      </c>
      <c r="CQ56" s="10">
        <v>17379</v>
      </c>
      <c r="CR56" s="10">
        <v>57967</v>
      </c>
      <c r="CS56" s="10">
        <v>9928</v>
      </c>
      <c r="CT56" s="10" t="s">
        <v>3403</v>
      </c>
      <c r="CU56" s="10">
        <v>9928</v>
      </c>
      <c r="CV56" s="10">
        <v>40636</v>
      </c>
      <c r="CW56" s="10">
        <v>5969</v>
      </c>
      <c r="CX56" s="10">
        <v>46605</v>
      </c>
      <c r="CY56" s="10">
        <v>114500</v>
      </c>
      <c r="CZ56" s="10">
        <v>1618</v>
      </c>
      <c r="DA56" s="10" t="s">
        <v>3403</v>
      </c>
      <c r="DB56" s="10">
        <v>116118</v>
      </c>
      <c r="DC56" s="10">
        <v>6256</v>
      </c>
      <c r="DD56" s="10">
        <v>5</v>
      </c>
      <c r="DE56" s="10">
        <v>6261</v>
      </c>
      <c r="DF56" s="10">
        <v>6354</v>
      </c>
      <c r="DG56" s="10">
        <v>618</v>
      </c>
      <c r="DH56" s="10">
        <v>0</v>
      </c>
      <c r="DI56" s="10">
        <v>623</v>
      </c>
      <c r="DJ56" s="258" t="s">
        <v>3403</v>
      </c>
      <c r="DK56" s="258">
        <v>12610</v>
      </c>
      <c r="DL56" s="10">
        <v>130279</v>
      </c>
      <c r="DM56" s="10" t="s">
        <v>3403</v>
      </c>
      <c r="DN56" s="10" t="s">
        <v>3403</v>
      </c>
      <c r="DO56" s="10" t="s">
        <v>3403</v>
      </c>
      <c r="DP56" s="10">
        <v>130279</v>
      </c>
      <c r="DQ56" s="10">
        <v>928</v>
      </c>
      <c r="DR56" s="10">
        <v>22088</v>
      </c>
      <c r="DS56" s="10">
        <v>3785</v>
      </c>
      <c r="DT56" s="10">
        <v>25873</v>
      </c>
      <c r="DU56" s="10">
        <v>169348</v>
      </c>
      <c r="DV56" s="244">
        <v>193</v>
      </c>
      <c r="DW56" s="244">
        <v>12</v>
      </c>
      <c r="DX56" s="244">
        <v>174</v>
      </c>
      <c r="DY56" s="244">
        <v>8</v>
      </c>
      <c r="DZ56" s="244">
        <v>16</v>
      </c>
      <c r="EA56" s="244">
        <v>0</v>
      </c>
      <c r="EB56" s="244">
        <v>403</v>
      </c>
      <c r="EC56" s="244">
        <v>825</v>
      </c>
      <c r="ED56" s="244">
        <v>173</v>
      </c>
      <c r="EE56" s="244">
        <v>998</v>
      </c>
      <c r="EF56" s="10">
        <v>4815</v>
      </c>
      <c r="EG56" s="10">
        <v>1027</v>
      </c>
      <c r="EH56" s="10">
        <v>5842</v>
      </c>
      <c r="EI56" s="10">
        <v>150</v>
      </c>
      <c r="EJ56" s="10">
        <v>0</v>
      </c>
      <c r="EK56" s="10">
        <v>150</v>
      </c>
      <c r="EL56" s="10">
        <v>6990</v>
      </c>
      <c r="EM56" s="10" t="s">
        <v>5026</v>
      </c>
      <c r="EN56" s="10" t="s">
        <v>5026</v>
      </c>
      <c r="EO56" s="10" t="s">
        <v>5026</v>
      </c>
      <c r="EP56" s="10" t="s">
        <v>5026</v>
      </c>
      <c r="EQ56" s="258">
        <v>130</v>
      </c>
      <c r="ER56" s="258">
        <v>4761</v>
      </c>
      <c r="ES56" s="10">
        <v>34976</v>
      </c>
      <c r="ET56" s="10" t="s">
        <v>5026</v>
      </c>
      <c r="EU56" s="10" t="s">
        <v>5026</v>
      </c>
      <c r="EV56" s="244">
        <v>44</v>
      </c>
      <c r="EW56" s="244">
        <v>53</v>
      </c>
      <c r="EX56" s="203" t="s">
        <v>1487</v>
      </c>
      <c r="EY56" s="244">
        <v>21</v>
      </c>
      <c r="EZ56" s="244">
        <v>54</v>
      </c>
      <c r="FA56" s="258">
        <v>45505</v>
      </c>
      <c r="FB56" s="10" t="s">
        <v>3403</v>
      </c>
      <c r="FC56" s="10" t="s">
        <v>3403</v>
      </c>
      <c r="FD56" s="203" t="s">
        <v>1530</v>
      </c>
      <c r="FE56" s="203" t="s">
        <v>1530</v>
      </c>
      <c r="FF56" s="203" t="s">
        <v>1530</v>
      </c>
      <c r="FG56" s="203" t="s">
        <v>1530</v>
      </c>
      <c r="FH56" s="203" t="s">
        <v>1530</v>
      </c>
      <c r="FI56" s="203" t="s">
        <v>1530</v>
      </c>
      <c r="FJ56" s="203" t="s">
        <v>1530</v>
      </c>
      <c r="FK56" s="203" t="s">
        <v>1530</v>
      </c>
      <c r="FL56" s="203" t="s">
        <v>1530</v>
      </c>
      <c r="FM56" s="203" t="s">
        <v>1530</v>
      </c>
      <c r="FN56" s="203" t="s">
        <v>1530</v>
      </c>
      <c r="FO56" s="203" t="s">
        <v>1530</v>
      </c>
      <c r="FP56" s="203" t="s">
        <v>1530</v>
      </c>
      <c r="FQ56" s="203" t="s">
        <v>1530</v>
      </c>
      <c r="FR56" s="203" t="s">
        <v>1530</v>
      </c>
      <c r="FS56" s="203" t="s">
        <v>1530</v>
      </c>
      <c r="FT56" s="203" t="s">
        <v>1530</v>
      </c>
      <c r="FU56" s="203" t="s">
        <v>1530</v>
      </c>
      <c r="FV56" s="203" t="s">
        <v>1530</v>
      </c>
      <c r="FW56" s="203" t="s">
        <v>1530</v>
      </c>
      <c r="FX56" s="203" t="s">
        <v>1530</v>
      </c>
      <c r="FY56" s="203" t="s">
        <v>1530</v>
      </c>
      <c r="FZ56" s="203" t="s">
        <v>1530</v>
      </c>
      <c r="GA56" s="203" t="s">
        <v>1530</v>
      </c>
      <c r="GB56" s="203" t="s">
        <v>1530</v>
      </c>
      <c r="GC56" s="203" t="s">
        <v>2007</v>
      </c>
      <c r="GD56" s="203" t="s">
        <v>449</v>
      </c>
      <c r="GE56" s="203" t="s">
        <v>416</v>
      </c>
      <c r="GF56" s="203" t="s">
        <v>495</v>
      </c>
      <c r="GG56" s="203" t="s">
        <v>501</v>
      </c>
      <c r="GH56" s="203" t="s">
        <v>4527</v>
      </c>
      <c r="GI56" s="203" t="s">
        <v>505</v>
      </c>
      <c r="GJ56" s="203" t="s">
        <v>2303</v>
      </c>
      <c r="GK56" s="258">
        <v>45541</v>
      </c>
      <c r="GL56" s="203">
        <v>1</v>
      </c>
      <c r="GM56" s="203" t="s">
        <v>2135</v>
      </c>
      <c r="GN56" s="203" t="s">
        <v>503</v>
      </c>
      <c r="GO56" s="203">
        <v>497</v>
      </c>
      <c r="GP56" s="203">
        <v>33</v>
      </c>
      <c r="GQ56" s="203">
        <v>804</v>
      </c>
      <c r="GR56" s="203">
        <v>12088</v>
      </c>
      <c r="GS56" s="203">
        <v>125</v>
      </c>
      <c r="GT56" s="203">
        <v>4</v>
      </c>
      <c r="GU56" s="203">
        <v>71</v>
      </c>
      <c r="GV56" s="203">
        <v>2449</v>
      </c>
      <c r="GW56" s="283">
        <v>0.83577000000000001</v>
      </c>
      <c r="GX56" s="283">
        <v>0.14277999999999999</v>
      </c>
      <c r="GY56" s="245">
        <v>17.344909999999999</v>
      </c>
      <c r="GZ56" s="245">
        <v>32.0989</v>
      </c>
      <c r="HA56" s="245">
        <v>4.86829</v>
      </c>
      <c r="HB56" s="284">
        <v>8.1355500000000003</v>
      </c>
      <c r="HC56" s="284">
        <v>4.6791</v>
      </c>
      <c r="HD56" s="284">
        <v>0.89810000000000001</v>
      </c>
      <c r="HE56" s="284">
        <v>40.965139999999998</v>
      </c>
      <c r="HF56" s="284">
        <v>23.560780000000001</v>
      </c>
      <c r="HG56" s="284">
        <v>4.52224</v>
      </c>
      <c r="HH56" s="284">
        <v>6.2586599999999999</v>
      </c>
      <c r="HI56" s="284">
        <v>3.5996199999999998</v>
      </c>
      <c r="HJ56" s="284">
        <v>0.69091000000000002</v>
      </c>
      <c r="HK56" s="284">
        <v>30.303380000000001</v>
      </c>
      <c r="HL56" s="284">
        <v>17.428750000000001</v>
      </c>
      <c r="HM56" s="284">
        <v>3.3452700000000002</v>
      </c>
      <c r="HN56" s="284">
        <v>151.62961000000001</v>
      </c>
      <c r="HO56" s="284">
        <v>87.208579999999998</v>
      </c>
      <c r="HP56" s="284">
        <v>16.738769999999999</v>
      </c>
      <c r="HQ56" s="284">
        <v>18.748180000000001</v>
      </c>
      <c r="HR56" s="284">
        <v>10.782870000000001</v>
      </c>
      <c r="HS56" s="284">
        <v>2.0696599999999998</v>
      </c>
      <c r="HT56" s="284">
        <v>2.8607</v>
      </c>
      <c r="HU56" s="284">
        <v>3.7185800000000002</v>
      </c>
      <c r="HV56" s="284">
        <v>1.70061</v>
      </c>
      <c r="HW56" s="284">
        <v>2.04847</v>
      </c>
      <c r="HX56" s="284">
        <v>0.76800999999999997</v>
      </c>
      <c r="HY56" s="284">
        <v>1.24136</v>
      </c>
      <c r="HZ56" s="284">
        <v>0.56813000000000002</v>
      </c>
      <c r="IA56" s="284">
        <v>0.15348999999999999</v>
      </c>
      <c r="IB56" s="284">
        <v>9.7000000000000005E-4</v>
      </c>
      <c r="IC56" s="284">
        <v>1.16E-3</v>
      </c>
      <c r="ID56" s="284">
        <v>0.99921000000000004</v>
      </c>
      <c r="IE56" s="284">
        <v>2.1909999999999999E-2</v>
      </c>
      <c r="IF56" s="284">
        <v>0.12828000000000001</v>
      </c>
      <c r="IG56" s="284">
        <v>2152</v>
      </c>
      <c r="IH56" s="284">
        <v>11658</v>
      </c>
      <c r="II56" s="284">
        <v>11658</v>
      </c>
      <c r="IJ56" s="284">
        <v>10421</v>
      </c>
      <c r="IK56" s="284">
        <v>56449</v>
      </c>
      <c r="IL56" s="284">
        <v>56449</v>
      </c>
      <c r="IM56" s="284">
        <v>43426</v>
      </c>
      <c r="IN56" s="284">
        <v>43426</v>
      </c>
      <c r="IO56" s="284">
        <v>0.90322999999999998</v>
      </c>
      <c r="IP56" s="284">
        <v>8017</v>
      </c>
      <c r="IQ56" s="284">
        <v>3.8544100000000001</v>
      </c>
      <c r="IR56" s="284">
        <v>2.2806700000000002</v>
      </c>
      <c r="IS56" s="284">
        <v>16.45243</v>
      </c>
      <c r="IT56" s="284">
        <v>1.0731599999999999</v>
      </c>
      <c r="IU56" s="284">
        <v>1.5430299999999999</v>
      </c>
      <c r="IV56" s="284">
        <v>21.34929</v>
      </c>
      <c r="IW56" s="284">
        <v>13.385479999999999</v>
      </c>
      <c r="IX56" s="284">
        <v>3.16717</v>
      </c>
      <c r="IY56" s="284">
        <v>0</v>
      </c>
      <c r="IZ56" s="284">
        <v>2.2399999999999998E-3</v>
      </c>
      <c r="JA56" s="284">
        <v>0.81127000000000005</v>
      </c>
      <c r="JB56" s="284">
        <v>1.6000000000000001E-3</v>
      </c>
      <c r="JC56" s="284">
        <v>0.11595</v>
      </c>
      <c r="JD56" s="284">
        <v>0.62807000000000002</v>
      </c>
      <c r="JE56" s="284">
        <v>3.9423300000000001</v>
      </c>
      <c r="JF56" s="284">
        <v>2.1892800000000001</v>
      </c>
      <c r="JG56" s="284">
        <v>0.29094999999999999</v>
      </c>
      <c r="JH56" s="284">
        <v>1427</v>
      </c>
      <c r="JI56" s="284">
        <v>2.8214700000000001</v>
      </c>
      <c r="JJ56" s="284">
        <v>7.3186600000000004</v>
      </c>
      <c r="JK56" s="284">
        <v>176</v>
      </c>
      <c r="JL56" s="284">
        <v>81</v>
      </c>
      <c r="JM56" s="284">
        <v>23.273340000000001</v>
      </c>
      <c r="JN56" s="284">
        <v>2.5691999999999999</v>
      </c>
      <c r="JO56" s="284">
        <v>1.9083000000000001</v>
      </c>
      <c r="JP56" s="284">
        <v>0.35682000000000003</v>
      </c>
      <c r="JQ56" s="284">
        <v>6.5869999999999998E-2</v>
      </c>
      <c r="JR56" s="284">
        <v>0.51212000000000002</v>
      </c>
      <c r="JS56" s="284">
        <v>0</v>
      </c>
      <c r="JT56" s="284">
        <v>1</v>
      </c>
      <c r="JU56" s="284">
        <v>0.76929999999999998</v>
      </c>
      <c r="JV56" s="284">
        <v>2505</v>
      </c>
      <c r="JW56" s="284">
        <v>67.739199999999997</v>
      </c>
      <c r="JX56" s="284">
        <v>3256</v>
      </c>
      <c r="JY56" s="284">
        <v>13.990399999999999</v>
      </c>
      <c r="JZ56" s="284">
        <v>52.111600000000003</v>
      </c>
      <c r="KA56" s="284">
        <v>0.20652999999999999</v>
      </c>
      <c r="KB56" s="284">
        <v>672</v>
      </c>
      <c r="KC56" s="284">
        <v>1.1071299999999999</v>
      </c>
      <c r="KD56" s="284">
        <v>0.69091000000000002</v>
      </c>
      <c r="KE56" s="284">
        <v>0.85170999999999997</v>
      </c>
      <c r="KF56" s="284">
        <v>5.48956</v>
      </c>
      <c r="KG56" s="284">
        <v>5.0353300000000001</v>
      </c>
      <c r="KH56" s="284">
        <v>6.2586599999999999</v>
      </c>
      <c r="KI56" s="284">
        <v>48.076920000000001</v>
      </c>
      <c r="KJ56" s="284">
        <v>37513</v>
      </c>
      <c r="KK56" s="284">
        <v>27596</v>
      </c>
      <c r="KL56" s="284">
        <v>0.12472999999999999</v>
      </c>
      <c r="KM56" s="284">
        <v>0.46460000000000001</v>
      </c>
      <c r="KN56" s="284">
        <v>9.5960000000000004E-2</v>
      </c>
      <c r="KO56" s="284">
        <v>2.3029999999999998E-2</v>
      </c>
      <c r="KP56" s="284">
        <v>8.5769999999999999E-2</v>
      </c>
      <c r="KQ56" s="284">
        <v>1.772E-2</v>
      </c>
      <c r="KR56" s="284">
        <v>1</v>
      </c>
      <c r="KS56" s="284">
        <v>0.18461540000000001</v>
      </c>
      <c r="KT56" s="284">
        <v>0.81538460000000001</v>
      </c>
      <c r="KU56" s="284">
        <v>0.26436379999999998</v>
      </c>
      <c r="KV56" s="284">
        <v>0.73563619999999996</v>
      </c>
      <c r="KW56" s="284">
        <v>0.1103925</v>
      </c>
      <c r="KX56" s="284">
        <v>1.2526799999999999E-2</v>
      </c>
      <c r="KY56" s="284">
        <v>0.15204680000000001</v>
      </c>
      <c r="KZ56" s="284">
        <v>1.5870499999999999E-2</v>
      </c>
      <c r="LA56" s="284">
        <v>0.31446540000000001</v>
      </c>
      <c r="LB56" s="284">
        <v>8.1995200000000004E-2</v>
      </c>
      <c r="LC56" s="284">
        <v>0.42309540000000001</v>
      </c>
      <c r="LD56" s="284">
        <v>0.57514220000000005</v>
      </c>
      <c r="LE56" s="284">
        <v>5.0266999999999999E-2</v>
      </c>
      <c r="LF56" s="284">
        <v>0.77063110000000001</v>
      </c>
      <c r="LG56" s="284">
        <v>7.2275300000000001E-2</v>
      </c>
      <c r="LH56" s="284">
        <v>0.1068265</v>
      </c>
      <c r="LI56" s="284">
        <v>9917</v>
      </c>
      <c r="LJ56" s="284">
        <v>6.5453599999999996</v>
      </c>
      <c r="LK56" s="284">
        <v>15180</v>
      </c>
      <c r="LL56" s="284">
        <v>15180</v>
      </c>
      <c r="LM56" s="284">
        <v>2802</v>
      </c>
      <c r="LN56" s="284">
        <v>0.74276089999999995</v>
      </c>
      <c r="LO56" s="284">
        <v>0.1134748</v>
      </c>
      <c r="LP56" s="284">
        <v>0.14376430000000001</v>
      </c>
      <c r="LQ56" s="284">
        <v>0.29052</v>
      </c>
      <c r="LR56" s="284">
        <v>0.80842000000000003</v>
      </c>
      <c r="LS56" s="284">
        <v>0.21371999999999999</v>
      </c>
      <c r="LT56" s="284">
        <v>9</v>
      </c>
      <c r="LU56" s="284">
        <v>1.49908</v>
      </c>
      <c r="LV56" s="284">
        <v>7</v>
      </c>
      <c r="LW56" s="284">
        <v>1.1134599999999999</v>
      </c>
      <c r="LX56" s="284">
        <v>0.12292</v>
      </c>
      <c r="LY56" s="284">
        <v>0.13399</v>
      </c>
      <c r="LZ56" s="285">
        <v>1.4545600000000001E-2</v>
      </c>
      <c r="MA56" s="285">
        <v>7.0719999999999995E-4</v>
      </c>
      <c r="MB56" s="285">
        <v>0.27499380000000001</v>
      </c>
      <c r="MC56" s="285">
        <v>0</v>
      </c>
      <c r="MD56" s="285">
        <v>0.25614959999999998</v>
      </c>
      <c r="ME56" s="285">
        <v>5.061E-4</v>
      </c>
      <c r="MF56" s="285">
        <v>0.69124209999999997</v>
      </c>
      <c r="MG56" s="285">
        <v>3.1649499999999997E-2</v>
      </c>
      <c r="MH56" s="285">
        <v>0.43393789999999999</v>
      </c>
      <c r="MI56" s="285"/>
    </row>
    <row r="57" spans="1:347" x14ac:dyDescent="0.2">
      <c r="A57" s="6" t="s">
        <v>2122</v>
      </c>
      <c r="B57" s="6" t="s">
        <v>2869</v>
      </c>
      <c r="C57" s="203" t="s">
        <v>2122</v>
      </c>
      <c r="D57" s="203" t="s">
        <v>2123</v>
      </c>
      <c r="E57" s="203" t="s">
        <v>2124</v>
      </c>
      <c r="F57" s="203" t="s">
        <v>2195</v>
      </c>
      <c r="G57" s="203" t="s">
        <v>2272</v>
      </c>
      <c r="H57" s="203" t="s">
        <v>2296</v>
      </c>
      <c r="I57" s="203" t="s">
        <v>3677</v>
      </c>
      <c r="J57" s="203" t="s">
        <v>3678</v>
      </c>
      <c r="K57" s="203" t="s">
        <v>2272</v>
      </c>
      <c r="L57" s="203" t="s">
        <v>2296</v>
      </c>
      <c r="M57" s="203" t="s">
        <v>3677</v>
      </c>
      <c r="N57" s="203" t="s">
        <v>3678</v>
      </c>
      <c r="O57" s="203" t="s">
        <v>2445</v>
      </c>
      <c r="P57" s="203" t="s">
        <v>2522</v>
      </c>
      <c r="Q57" s="203" t="s">
        <v>2599</v>
      </c>
      <c r="R57" s="203" t="s">
        <v>2668</v>
      </c>
      <c r="S57" s="203" t="s">
        <v>4978</v>
      </c>
      <c r="T57" s="203" t="s">
        <v>4979</v>
      </c>
      <c r="U57" s="203" t="s">
        <v>4980</v>
      </c>
      <c r="V57" s="203" t="s">
        <v>2599</v>
      </c>
      <c r="W57" s="203" t="s">
        <v>4981</v>
      </c>
      <c r="X57" s="203">
        <v>0</v>
      </c>
      <c r="Y57" s="203">
        <v>20</v>
      </c>
      <c r="Z57" s="203">
        <v>1</v>
      </c>
      <c r="AA57" s="203">
        <v>0</v>
      </c>
      <c r="AB57" s="10">
        <v>55475</v>
      </c>
      <c r="AC57" s="203">
        <v>113</v>
      </c>
      <c r="AD57" s="203">
        <v>1</v>
      </c>
      <c r="AE57" s="203">
        <v>114</v>
      </c>
      <c r="AF57" s="203">
        <v>102</v>
      </c>
      <c r="AG57" s="203">
        <v>216</v>
      </c>
      <c r="AH57" s="286">
        <v>0.5231481</v>
      </c>
      <c r="AI57" s="246">
        <v>105596</v>
      </c>
      <c r="AJ57" s="246" t="s">
        <v>3679</v>
      </c>
      <c r="AK57" s="274" t="s">
        <v>3404</v>
      </c>
      <c r="AL57" s="276">
        <v>35500</v>
      </c>
      <c r="AM57" s="276" t="s">
        <v>3403</v>
      </c>
      <c r="AN57" s="276">
        <v>11.09</v>
      </c>
      <c r="AO57" s="276">
        <v>11.09</v>
      </c>
      <c r="AP57" s="246">
        <v>0</v>
      </c>
      <c r="AQ57" s="246">
        <v>18478354</v>
      </c>
      <c r="AR57" s="246">
        <v>18478354</v>
      </c>
      <c r="AS57" s="246">
        <v>540000</v>
      </c>
      <c r="AT57" s="246">
        <v>0</v>
      </c>
      <c r="AU57" s="246">
        <v>540000</v>
      </c>
      <c r="AV57" s="246">
        <v>0</v>
      </c>
      <c r="AW57" s="246">
        <v>0</v>
      </c>
      <c r="AX57" s="246">
        <v>0</v>
      </c>
      <c r="AY57" s="246">
        <v>0</v>
      </c>
      <c r="AZ57" s="246">
        <v>19018354</v>
      </c>
      <c r="BA57" s="246">
        <v>9774104</v>
      </c>
      <c r="BB57" s="246">
        <v>3013533</v>
      </c>
      <c r="BC57" s="246">
        <v>12787637</v>
      </c>
      <c r="BD57" s="246">
        <v>1515896</v>
      </c>
      <c r="BE57" s="246">
        <v>100000</v>
      </c>
      <c r="BF57" s="246">
        <v>0</v>
      </c>
      <c r="BG57" s="246">
        <v>1615896</v>
      </c>
      <c r="BH57" s="246">
        <v>3573762</v>
      </c>
      <c r="BI57" s="246">
        <v>17977295</v>
      </c>
      <c r="BJ57" s="246">
        <v>0</v>
      </c>
      <c r="BK57" s="283">
        <v>0</v>
      </c>
      <c r="BL57" s="246">
        <v>0</v>
      </c>
      <c r="BM57" s="246">
        <v>0</v>
      </c>
      <c r="BN57" s="246">
        <v>0</v>
      </c>
      <c r="BO57" s="246">
        <v>0</v>
      </c>
      <c r="BP57" s="246">
        <v>0</v>
      </c>
      <c r="BQ57" s="246">
        <v>0</v>
      </c>
      <c r="BR57" s="10">
        <v>335417</v>
      </c>
      <c r="BS57" s="10">
        <v>332883</v>
      </c>
      <c r="BT57" s="10">
        <v>668300</v>
      </c>
      <c r="BU57" s="10">
        <v>525871</v>
      </c>
      <c r="BV57" s="10">
        <v>169381</v>
      </c>
      <c r="BW57" s="10">
        <v>695252</v>
      </c>
      <c r="BX57" s="10">
        <v>72690</v>
      </c>
      <c r="BY57" s="10">
        <v>5156</v>
      </c>
      <c r="BZ57" s="10">
        <v>77846</v>
      </c>
      <c r="CA57" s="10">
        <v>1441398</v>
      </c>
      <c r="CB57" s="10" t="s">
        <v>3403</v>
      </c>
      <c r="CC57" s="10">
        <v>1441398</v>
      </c>
      <c r="CD57" s="10">
        <v>-1</v>
      </c>
      <c r="CE57" s="258">
        <v>42141</v>
      </c>
      <c r="CF57" s="244">
        <v>7</v>
      </c>
      <c r="CG57" s="244">
        <v>67</v>
      </c>
      <c r="CH57" s="244">
        <v>74</v>
      </c>
      <c r="CI57" s="258">
        <v>40474</v>
      </c>
      <c r="CJ57" s="258">
        <v>8632</v>
      </c>
      <c r="CK57" s="258">
        <v>0</v>
      </c>
      <c r="CL57" s="258">
        <v>563</v>
      </c>
      <c r="CM57" s="203">
        <v>0</v>
      </c>
      <c r="CN57" s="203">
        <v>133</v>
      </c>
      <c r="CO57" s="244">
        <v>1275</v>
      </c>
      <c r="CP57" s="10">
        <v>2192064</v>
      </c>
      <c r="CQ57" s="10">
        <v>1507269</v>
      </c>
      <c r="CR57" s="10">
        <v>3699333</v>
      </c>
      <c r="CS57" s="10">
        <v>566447</v>
      </c>
      <c r="CT57" s="10">
        <v>23994</v>
      </c>
      <c r="CU57" s="10">
        <v>590441</v>
      </c>
      <c r="CV57" s="10">
        <v>5177161</v>
      </c>
      <c r="CW57" s="10">
        <v>1145098</v>
      </c>
      <c r="CX57" s="10">
        <v>6322259</v>
      </c>
      <c r="CY57" s="10">
        <v>10612033</v>
      </c>
      <c r="CZ57" s="10">
        <v>67317</v>
      </c>
      <c r="DA57" s="10" t="s">
        <v>3403</v>
      </c>
      <c r="DB57" s="10">
        <v>10679350</v>
      </c>
      <c r="DC57" s="10">
        <v>455187</v>
      </c>
      <c r="DD57" s="10">
        <v>84852</v>
      </c>
      <c r="DE57" s="10">
        <v>540039</v>
      </c>
      <c r="DF57" s="10">
        <v>0</v>
      </c>
      <c r="DG57" s="10">
        <v>339214</v>
      </c>
      <c r="DH57" s="10" t="s">
        <v>3403</v>
      </c>
      <c r="DI57" s="10">
        <v>424066</v>
      </c>
      <c r="DJ57" s="258" t="s">
        <v>3403</v>
      </c>
      <c r="DK57" s="258">
        <v>455187</v>
      </c>
      <c r="DL57" s="10" t="s">
        <v>3403</v>
      </c>
      <c r="DM57" s="10">
        <v>11134537</v>
      </c>
      <c r="DN57" s="10" t="s">
        <v>3403</v>
      </c>
      <c r="DO57" s="10">
        <v>424066</v>
      </c>
      <c r="DP57" s="10">
        <v>11558603</v>
      </c>
      <c r="DQ57" s="10" t="s">
        <v>3403</v>
      </c>
      <c r="DR57" s="10">
        <v>399326</v>
      </c>
      <c r="DS57" s="10" t="s">
        <v>3403</v>
      </c>
      <c r="DT57" s="10">
        <v>399326</v>
      </c>
      <c r="DU57" s="10">
        <v>3805155</v>
      </c>
      <c r="DV57" s="244">
        <v>1240</v>
      </c>
      <c r="DW57" s="244">
        <v>531</v>
      </c>
      <c r="DX57" s="244">
        <v>7195</v>
      </c>
      <c r="DY57" s="244">
        <v>165</v>
      </c>
      <c r="DZ57" s="244">
        <v>1838</v>
      </c>
      <c r="EA57" s="244">
        <v>6</v>
      </c>
      <c r="EB57" s="244">
        <v>10975</v>
      </c>
      <c r="EC57" s="244">
        <v>13058</v>
      </c>
      <c r="ED57" s="244">
        <v>5814</v>
      </c>
      <c r="EE57" s="244">
        <v>18872</v>
      </c>
      <c r="EF57" s="10">
        <v>247522</v>
      </c>
      <c r="EG57" s="10">
        <v>6523</v>
      </c>
      <c r="EH57" s="10">
        <v>254045</v>
      </c>
      <c r="EI57" s="10">
        <v>34817</v>
      </c>
      <c r="EJ57" s="10">
        <v>112</v>
      </c>
      <c r="EK57" s="10">
        <v>34929</v>
      </c>
      <c r="EL57" s="10">
        <v>307846</v>
      </c>
      <c r="EM57" s="10" t="s">
        <v>5026</v>
      </c>
      <c r="EN57" s="10" t="s">
        <v>5026</v>
      </c>
      <c r="EO57" s="10" t="s">
        <v>5026</v>
      </c>
      <c r="EP57" s="10" t="s">
        <v>5026</v>
      </c>
      <c r="EQ57" s="258">
        <v>11060</v>
      </c>
      <c r="ER57" s="258">
        <v>47449</v>
      </c>
      <c r="ES57" s="10">
        <v>2250300</v>
      </c>
      <c r="ET57" s="10" t="s">
        <v>5026</v>
      </c>
      <c r="EU57" s="10" t="s">
        <v>5026</v>
      </c>
      <c r="EV57" s="244">
        <v>2265</v>
      </c>
      <c r="EW57" s="244">
        <v>17177</v>
      </c>
      <c r="EX57" s="203" t="s">
        <v>1521</v>
      </c>
      <c r="EY57" s="244">
        <v>325</v>
      </c>
      <c r="EZ57" s="244">
        <v>772</v>
      </c>
      <c r="FA57" s="258">
        <v>919971</v>
      </c>
      <c r="FB57" s="10">
        <v>3670731</v>
      </c>
      <c r="FC57" s="10" t="s">
        <v>3403</v>
      </c>
      <c r="FD57" s="203" t="s">
        <v>1530</v>
      </c>
      <c r="FE57" s="203" t="s">
        <v>1530</v>
      </c>
      <c r="FF57" s="203" t="s">
        <v>1530</v>
      </c>
      <c r="FG57" s="203" t="s">
        <v>1530</v>
      </c>
      <c r="FH57" s="203" t="s">
        <v>1530</v>
      </c>
      <c r="FI57" s="203" t="s">
        <v>1530</v>
      </c>
      <c r="FJ57" s="203" t="s">
        <v>1530</v>
      </c>
      <c r="FK57" s="203" t="s">
        <v>1530</v>
      </c>
      <c r="FL57" s="203" t="s">
        <v>1530</v>
      </c>
      <c r="FM57" s="203" t="s">
        <v>1530</v>
      </c>
      <c r="FN57" s="203" t="s">
        <v>1530</v>
      </c>
      <c r="FO57" s="203" t="s">
        <v>1530</v>
      </c>
      <c r="FP57" s="203" t="s">
        <v>1530</v>
      </c>
      <c r="FQ57" s="203" t="s">
        <v>1530</v>
      </c>
      <c r="FR57" s="203" t="s">
        <v>1530</v>
      </c>
      <c r="FS57" s="203" t="s">
        <v>1530</v>
      </c>
      <c r="FT57" s="203" t="s">
        <v>1530</v>
      </c>
      <c r="FU57" s="203" t="s">
        <v>1530</v>
      </c>
      <c r="FV57" s="203" t="s">
        <v>1530</v>
      </c>
      <c r="FW57" s="203" t="s">
        <v>1530</v>
      </c>
      <c r="FX57" s="203" t="s">
        <v>1530</v>
      </c>
      <c r="FY57" s="203" t="s">
        <v>1530</v>
      </c>
      <c r="FZ57" s="203" t="s">
        <v>1530</v>
      </c>
      <c r="GA57" s="203" t="s">
        <v>1530</v>
      </c>
      <c r="GB57" s="203" t="s">
        <v>1530</v>
      </c>
      <c r="GC57" s="203" t="s">
        <v>2122</v>
      </c>
      <c r="GD57" s="203" t="s">
        <v>486</v>
      </c>
      <c r="GE57" s="203" t="s">
        <v>416</v>
      </c>
      <c r="GF57" s="203" t="s">
        <v>493</v>
      </c>
      <c r="GG57" s="203" t="s">
        <v>500</v>
      </c>
      <c r="GH57" s="203" t="s">
        <v>4527</v>
      </c>
      <c r="GI57" s="203" t="s">
        <v>505</v>
      </c>
      <c r="GJ57" s="203" t="s">
        <v>2303</v>
      </c>
      <c r="GK57" s="258">
        <v>945143</v>
      </c>
      <c r="GL57" s="203">
        <v>3</v>
      </c>
      <c r="GM57" s="203" t="s">
        <v>2135</v>
      </c>
      <c r="GN57" s="203" t="s">
        <v>503</v>
      </c>
      <c r="GO57" s="203">
        <v>20010</v>
      </c>
      <c r="GP57" s="203">
        <v>1655</v>
      </c>
      <c r="GQ57" s="203">
        <v>64693</v>
      </c>
      <c r="GR57" s="203">
        <v>1692839</v>
      </c>
      <c r="GS57" s="203">
        <v>3367</v>
      </c>
      <c r="GT57" s="203">
        <v>104</v>
      </c>
      <c r="GU57" s="203">
        <v>1861</v>
      </c>
      <c r="GV57" s="203">
        <v>171035</v>
      </c>
      <c r="GW57" s="283">
        <v>0.82523000000000002</v>
      </c>
      <c r="GX57" s="283">
        <v>6.13E-2</v>
      </c>
      <c r="GY57" s="245">
        <v>28.04975</v>
      </c>
      <c r="GZ57" s="245">
        <v>34.516979999999997</v>
      </c>
      <c r="HA57" s="245">
        <v>10.656129999999999</v>
      </c>
      <c r="HB57" s="284">
        <v>1.55532</v>
      </c>
      <c r="HC57" s="284">
        <v>1.10633</v>
      </c>
      <c r="HD57" s="284">
        <v>0.13980000000000001</v>
      </c>
      <c r="HE57" s="284">
        <v>45.019089999999998</v>
      </c>
      <c r="HF57" s="284">
        <v>32.023049999999998</v>
      </c>
      <c r="HG57" s="284">
        <v>4.0465600000000004</v>
      </c>
      <c r="HH57" s="284">
        <v>4.7244599999999997</v>
      </c>
      <c r="HI57" s="284">
        <v>3.3606099999999999</v>
      </c>
      <c r="HJ57" s="284">
        <v>0.42465999999999998</v>
      </c>
      <c r="HK57" s="284">
        <v>7.9888399999999997</v>
      </c>
      <c r="HL57" s="284">
        <v>5.6826400000000001</v>
      </c>
      <c r="HM57" s="284">
        <v>0.71808000000000005</v>
      </c>
      <c r="HN57" s="284">
        <v>58.397039999999997</v>
      </c>
      <c r="HO57" s="284">
        <v>41.539070000000002</v>
      </c>
      <c r="HP57" s="284">
        <v>5.2490399999999999</v>
      </c>
      <c r="HQ57" s="284">
        <v>2.6006200000000002</v>
      </c>
      <c r="HR57" s="284">
        <v>1.84988</v>
      </c>
      <c r="HS57" s="284">
        <v>0.23376</v>
      </c>
      <c r="HT57" s="284">
        <v>12.229480000000001</v>
      </c>
      <c r="HU57" s="284">
        <v>4.0260100000000003</v>
      </c>
      <c r="HV57" s="284">
        <v>5.6720600000000001</v>
      </c>
      <c r="HW57" s="284">
        <v>43.014980000000001</v>
      </c>
      <c r="HX57" s="284">
        <v>2.3809100000000001</v>
      </c>
      <c r="HY57" s="284">
        <v>7.3139200000000004</v>
      </c>
      <c r="HZ57" s="284">
        <v>0.42249999999999999</v>
      </c>
      <c r="IA57" s="284">
        <v>0.32571</v>
      </c>
      <c r="IB57" s="284">
        <v>2.3999999999999998E-3</v>
      </c>
      <c r="IC57" s="284">
        <v>1.8169999999999999E-2</v>
      </c>
      <c r="ID57" s="284">
        <v>0.97336999999999996</v>
      </c>
      <c r="IE57" s="284">
        <v>1.9970000000000002E-2</v>
      </c>
      <c r="IF57" s="284">
        <v>0.26878999999999997</v>
      </c>
      <c r="IG57" s="284">
        <v>10418</v>
      </c>
      <c r="IH57" s="284">
        <v>19914</v>
      </c>
      <c r="II57" s="284">
        <v>19739</v>
      </c>
      <c r="IJ57" s="284">
        <v>17616</v>
      </c>
      <c r="IK57" s="284">
        <v>33673</v>
      </c>
      <c r="IL57" s="284">
        <v>33378</v>
      </c>
      <c r="IM57" s="284">
        <v>101391</v>
      </c>
      <c r="IN57" s="284">
        <v>102288</v>
      </c>
      <c r="IO57" s="284">
        <v>7.4439599999999997</v>
      </c>
      <c r="IP57" s="284">
        <v>53512</v>
      </c>
      <c r="IQ57" s="284">
        <v>25.726949999999999</v>
      </c>
      <c r="IR57" s="284">
        <v>0.57133999999999996</v>
      </c>
      <c r="IS57" s="284">
        <v>19.55086</v>
      </c>
      <c r="IT57" s="284">
        <v>0</v>
      </c>
      <c r="IU57" s="284">
        <v>0</v>
      </c>
      <c r="IV57" s="284">
        <v>20.122199999999999</v>
      </c>
      <c r="IW57" s="284">
        <v>13.52984</v>
      </c>
      <c r="IX57" s="284">
        <v>1.6428700000000001</v>
      </c>
      <c r="IY57" s="284">
        <v>0</v>
      </c>
      <c r="IZ57" s="284">
        <v>1.3500000000000001E-3</v>
      </c>
      <c r="JA57" s="284">
        <v>4.4589999999999998E-2</v>
      </c>
      <c r="JB57" s="284">
        <v>8.0000000000000007E-5</v>
      </c>
      <c r="JC57" s="284">
        <v>0.28298000000000001</v>
      </c>
      <c r="JD57" s="284">
        <v>0.54091</v>
      </c>
      <c r="JE57" s="284">
        <v>3.1928800000000002</v>
      </c>
      <c r="JF57" s="284">
        <v>1.5250600000000001</v>
      </c>
      <c r="JG57" s="284">
        <v>0.10792</v>
      </c>
      <c r="JH57" s="284">
        <v>105</v>
      </c>
      <c r="JI57" s="284">
        <v>0.18531</v>
      </c>
      <c r="JJ57" s="284">
        <v>3.7811900000000001</v>
      </c>
      <c r="JK57" s="284">
        <v>122</v>
      </c>
      <c r="JL57" s="284">
        <v>1</v>
      </c>
      <c r="JM57" s="284">
        <v>19.020710000000001</v>
      </c>
      <c r="JN57" s="284">
        <v>1.7096800000000001</v>
      </c>
      <c r="JO57" s="284">
        <v>1.60388</v>
      </c>
      <c r="JP57" s="284">
        <v>0.22853999999999999</v>
      </c>
      <c r="JQ57" s="284">
        <v>0.11956</v>
      </c>
      <c r="JR57" s="284">
        <v>0.25542999999999999</v>
      </c>
      <c r="JS57" s="284">
        <v>43</v>
      </c>
      <c r="JT57" s="284">
        <v>330</v>
      </c>
      <c r="JU57" s="284">
        <v>3.03762</v>
      </c>
      <c r="JV57" s="284">
        <v>222280</v>
      </c>
      <c r="JW57" s="284">
        <v>68.592250000000007</v>
      </c>
      <c r="JX57" s="284">
        <v>73176</v>
      </c>
      <c r="JY57" s="284">
        <v>40.564219999999999</v>
      </c>
      <c r="JZ57" s="284">
        <v>208.35696999999999</v>
      </c>
      <c r="KA57" s="284">
        <v>0.59138000000000002</v>
      </c>
      <c r="KB57" s="284">
        <v>43275</v>
      </c>
      <c r="KC57" s="284">
        <v>0.13433999999999999</v>
      </c>
      <c r="KD57" s="284">
        <v>0.42465999999999998</v>
      </c>
      <c r="KE57" s="284">
        <v>0.40805999999999998</v>
      </c>
      <c r="KF57" s="284">
        <v>5.8694800000000003</v>
      </c>
      <c r="KG57" s="284">
        <v>28.94528</v>
      </c>
      <c r="KH57" s="284">
        <v>4.7244599999999997</v>
      </c>
      <c r="KI57" s="284">
        <v>53.341349999999998</v>
      </c>
      <c r="KJ57" s="284">
        <v>59202</v>
      </c>
      <c r="KK57" s="284">
        <v>45250</v>
      </c>
      <c r="KL57" s="284">
        <v>1.8689999999999998E-2</v>
      </c>
      <c r="KM57" s="284">
        <v>9.5990000000000006E-2</v>
      </c>
      <c r="KN57" s="284">
        <v>5.6770000000000001E-2</v>
      </c>
      <c r="KO57" s="284">
        <v>9.7800000000000005E-3</v>
      </c>
      <c r="KP57" s="284">
        <v>5.0220000000000001E-2</v>
      </c>
      <c r="KQ57" s="284">
        <v>2.9700000000000001E-2</v>
      </c>
      <c r="KR57" s="284">
        <v>0.99122809999999995</v>
      </c>
      <c r="KS57" s="284">
        <v>0.52777779999999996</v>
      </c>
      <c r="KT57" s="284">
        <v>0.47222219999999998</v>
      </c>
      <c r="KU57" s="284">
        <v>0.23565990000000001</v>
      </c>
      <c r="KV57" s="284">
        <v>0.76434009999999997</v>
      </c>
      <c r="KW57" s="284">
        <v>8.9885400000000004E-2</v>
      </c>
      <c r="KX57" s="284">
        <v>5.5626E-3</v>
      </c>
      <c r="KY57" s="284">
        <v>0.1676299</v>
      </c>
      <c r="KZ57" s="284">
        <v>0</v>
      </c>
      <c r="LA57" s="284">
        <v>0.1987931</v>
      </c>
      <c r="LB57" s="284">
        <v>8.4322800000000003E-2</v>
      </c>
      <c r="LC57" s="284">
        <v>0.54369160000000005</v>
      </c>
      <c r="LD57" s="284">
        <v>0.71132150000000005</v>
      </c>
      <c r="LE57" s="284">
        <v>0</v>
      </c>
      <c r="LF57" s="284">
        <v>0.97160639999999998</v>
      </c>
      <c r="LG57" s="284">
        <v>0</v>
      </c>
      <c r="LH57" s="284">
        <v>2.8393600000000001E-2</v>
      </c>
      <c r="LI57" s="284">
        <v>13951</v>
      </c>
      <c r="LJ57" s="284">
        <v>9.5289400000000004</v>
      </c>
      <c r="LK57" s="284">
        <v>8290</v>
      </c>
      <c r="LL57" s="284">
        <v>8364</v>
      </c>
      <c r="LM57" s="284">
        <v>4375</v>
      </c>
      <c r="LN57" s="284">
        <v>0.93811480000000003</v>
      </c>
      <c r="LO57" s="284">
        <v>6.1885200000000001E-2</v>
      </c>
      <c r="LP57" s="284">
        <v>0</v>
      </c>
      <c r="LQ57" s="284">
        <v>1.1825699999999999</v>
      </c>
      <c r="LR57" s="284">
        <v>3.8355700000000001</v>
      </c>
      <c r="LS57" s="284">
        <v>0.90388999999999997</v>
      </c>
      <c r="LT57" s="284">
        <v>115</v>
      </c>
      <c r="LU57" s="284">
        <v>7.62493</v>
      </c>
      <c r="LV57" s="284">
        <v>0</v>
      </c>
      <c r="LW57" s="284">
        <v>7.15306</v>
      </c>
      <c r="LX57" s="284">
        <v>0.64295999999999998</v>
      </c>
      <c r="LY57" s="284">
        <v>0.60775999999999997</v>
      </c>
      <c r="LZ57" s="285">
        <v>3.6259999999999998E-4</v>
      </c>
      <c r="MA57" s="285">
        <v>8.2109999999999995E-4</v>
      </c>
      <c r="MB57" s="285">
        <v>3.3061300000000002E-2</v>
      </c>
      <c r="MC57" s="285">
        <v>0</v>
      </c>
      <c r="MD57" s="285">
        <v>2.71396E-2</v>
      </c>
      <c r="ME57" s="285">
        <v>4.7700000000000001E-5</v>
      </c>
      <c r="MF57" s="285">
        <v>0.92828719999999998</v>
      </c>
      <c r="MG57" s="285">
        <v>3.1625199999999999E-2</v>
      </c>
      <c r="MH57" s="285">
        <v>0.5980567</v>
      </c>
      <c r="MI57" s="285"/>
    </row>
    <row r="58" spans="1:347" x14ac:dyDescent="0.2">
      <c r="A58" s="6" t="s">
        <v>2125</v>
      </c>
      <c r="B58" s="6" t="s">
        <v>2870</v>
      </c>
      <c r="C58" s="203" t="s">
        <v>2125</v>
      </c>
      <c r="D58" s="203" t="s">
        <v>2126</v>
      </c>
      <c r="E58" s="203" t="s">
        <v>2127</v>
      </c>
      <c r="F58" s="203" t="s">
        <v>2196</v>
      </c>
      <c r="G58" s="203" t="s">
        <v>2273</v>
      </c>
      <c r="H58" s="203" t="s">
        <v>2297</v>
      </c>
      <c r="I58" s="203" t="s">
        <v>3680</v>
      </c>
      <c r="J58" s="203" t="s">
        <v>3403</v>
      </c>
      <c r="K58" s="203" t="s">
        <v>2273</v>
      </c>
      <c r="L58" s="203" t="s">
        <v>2297</v>
      </c>
      <c r="M58" s="203" t="s">
        <v>3680</v>
      </c>
      <c r="N58" s="203" t="s">
        <v>3403</v>
      </c>
      <c r="O58" s="203" t="s">
        <v>2446</v>
      </c>
      <c r="P58" s="203" t="s">
        <v>2523</v>
      </c>
      <c r="Q58" s="203" t="s">
        <v>2600</v>
      </c>
      <c r="R58" s="203" t="s">
        <v>2743</v>
      </c>
      <c r="S58" s="203" t="s">
        <v>2446</v>
      </c>
      <c r="T58" s="203" t="s">
        <v>4983</v>
      </c>
      <c r="U58" s="203" t="s">
        <v>2523</v>
      </c>
      <c r="V58" s="203" t="s">
        <v>2600</v>
      </c>
      <c r="W58" s="203" t="s">
        <v>2743</v>
      </c>
      <c r="X58" s="203">
        <v>1</v>
      </c>
      <c r="Y58" s="203">
        <v>0</v>
      </c>
      <c r="Z58" s="203">
        <v>0</v>
      </c>
      <c r="AA58" s="203">
        <v>1</v>
      </c>
      <c r="AB58" s="10">
        <v>2704</v>
      </c>
      <c r="AC58" s="203">
        <v>1</v>
      </c>
      <c r="AD58" s="203">
        <v>0</v>
      </c>
      <c r="AE58" s="203">
        <v>1</v>
      </c>
      <c r="AF58" s="203">
        <v>7</v>
      </c>
      <c r="AG58" s="203">
        <v>8</v>
      </c>
      <c r="AH58" s="286">
        <v>0.125</v>
      </c>
      <c r="AI58" s="246">
        <v>60900</v>
      </c>
      <c r="AJ58" s="246" t="s">
        <v>3681</v>
      </c>
      <c r="AK58" s="274" t="s">
        <v>3412</v>
      </c>
      <c r="AL58" s="276">
        <v>47273</v>
      </c>
      <c r="AM58" s="276">
        <v>11.66</v>
      </c>
      <c r="AN58" s="276">
        <v>14.17</v>
      </c>
      <c r="AO58" s="276" t="s">
        <v>3403</v>
      </c>
      <c r="AP58" s="246">
        <v>0</v>
      </c>
      <c r="AQ58" s="246">
        <v>361253</v>
      </c>
      <c r="AR58" s="246">
        <v>361253</v>
      </c>
      <c r="AS58" s="246">
        <v>79390</v>
      </c>
      <c r="AT58" s="246">
        <v>0</v>
      </c>
      <c r="AU58" s="246">
        <v>79390</v>
      </c>
      <c r="AV58" s="246">
        <v>0</v>
      </c>
      <c r="AW58" s="246">
        <v>0</v>
      </c>
      <c r="AX58" s="246">
        <v>0</v>
      </c>
      <c r="AY58" s="246">
        <v>14753</v>
      </c>
      <c r="AZ58" s="246">
        <v>455396</v>
      </c>
      <c r="BA58" s="246">
        <v>254014</v>
      </c>
      <c r="BB58" s="246">
        <v>81426</v>
      </c>
      <c r="BC58" s="246">
        <v>335440</v>
      </c>
      <c r="BD58" s="246">
        <v>22937</v>
      </c>
      <c r="BE58" s="246">
        <v>0</v>
      </c>
      <c r="BF58" s="246">
        <v>2513</v>
      </c>
      <c r="BG58" s="246">
        <v>25450</v>
      </c>
      <c r="BH58" s="246">
        <v>81133</v>
      </c>
      <c r="BI58" s="246">
        <v>442023</v>
      </c>
      <c r="BJ58" s="246">
        <v>13373</v>
      </c>
      <c r="BK58" s="283">
        <v>2.9365700000000002E-2</v>
      </c>
      <c r="BL58" s="246">
        <v>0</v>
      </c>
      <c r="BM58" s="246">
        <v>0</v>
      </c>
      <c r="BN58" s="246">
        <v>0</v>
      </c>
      <c r="BO58" s="246">
        <v>0</v>
      </c>
      <c r="BP58" s="246">
        <v>0</v>
      </c>
      <c r="BQ58" s="246">
        <v>0</v>
      </c>
      <c r="BR58" s="10">
        <v>10364</v>
      </c>
      <c r="BS58" s="10">
        <v>12164</v>
      </c>
      <c r="BT58" s="10">
        <v>22528</v>
      </c>
      <c r="BU58" s="10">
        <v>4828</v>
      </c>
      <c r="BV58" s="10">
        <v>3088</v>
      </c>
      <c r="BW58" s="10">
        <v>7916</v>
      </c>
      <c r="BX58" s="10" t="s">
        <v>3403</v>
      </c>
      <c r="BY58" s="10" t="s">
        <v>3403</v>
      </c>
      <c r="BZ58" s="10" t="s">
        <v>3403</v>
      </c>
      <c r="CA58" s="10">
        <v>30444</v>
      </c>
      <c r="CB58" s="10" t="s">
        <v>3403</v>
      </c>
      <c r="CC58" s="10">
        <v>30444</v>
      </c>
      <c r="CD58" s="10">
        <v>0</v>
      </c>
      <c r="CE58" s="258">
        <v>30982</v>
      </c>
      <c r="CF58" s="244">
        <v>0</v>
      </c>
      <c r="CG58" s="244">
        <v>67</v>
      </c>
      <c r="CH58" s="244">
        <v>67</v>
      </c>
      <c r="CI58" s="258">
        <v>1236</v>
      </c>
      <c r="CJ58" s="258">
        <v>1920</v>
      </c>
      <c r="CK58" s="258">
        <v>2501</v>
      </c>
      <c r="CL58" s="258">
        <v>563</v>
      </c>
      <c r="CM58" s="203">
        <v>0</v>
      </c>
      <c r="CN58" s="203">
        <v>41</v>
      </c>
      <c r="CO58" s="244">
        <v>129</v>
      </c>
      <c r="CP58" s="10">
        <v>17027</v>
      </c>
      <c r="CQ58" s="10">
        <v>5733</v>
      </c>
      <c r="CR58" s="10">
        <v>22760</v>
      </c>
      <c r="CS58" s="10">
        <v>987</v>
      </c>
      <c r="CT58" s="10">
        <v>33</v>
      </c>
      <c r="CU58" s="10">
        <v>1020</v>
      </c>
      <c r="CV58" s="10">
        <v>9922</v>
      </c>
      <c r="CW58" s="10">
        <v>2059</v>
      </c>
      <c r="CX58" s="10">
        <v>11981</v>
      </c>
      <c r="CY58" s="10">
        <v>35761</v>
      </c>
      <c r="CZ58" s="10">
        <v>2267</v>
      </c>
      <c r="DA58" s="10" t="s">
        <v>3403</v>
      </c>
      <c r="DB58" s="10">
        <v>38028</v>
      </c>
      <c r="DC58" s="10">
        <v>1815</v>
      </c>
      <c r="DD58" s="10">
        <v>19</v>
      </c>
      <c r="DE58" s="10">
        <v>1834</v>
      </c>
      <c r="DF58" s="10">
        <v>10049</v>
      </c>
      <c r="DG58" s="10">
        <v>311</v>
      </c>
      <c r="DH58" s="10">
        <v>0</v>
      </c>
      <c r="DI58" s="10">
        <v>330</v>
      </c>
      <c r="DJ58" s="258" t="s">
        <v>3403</v>
      </c>
      <c r="DK58" s="258">
        <v>11864</v>
      </c>
      <c r="DL58" s="10">
        <v>50596</v>
      </c>
      <c r="DM58" s="10">
        <v>0</v>
      </c>
      <c r="DN58" s="10">
        <v>0</v>
      </c>
      <c r="DO58" s="10">
        <v>0</v>
      </c>
      <c r="DP58" s="10">
        <v>50596</v>
      </c>
      <c r="DQ58" s="10">
        <v>74</v>
      </c>
      <c r="DR58" s="10">
        <v>6838</v>
      </c>
      <c r="DS58" s="10">
        <v>2891</v>
      </c>
      <c r="DT58" s="10">
        <v>9729</v>
      </c>
      <c r="DU58" s="10">
        <v>51341</v>
      </c>
      <c r="DV58" s="244">
        <v>39</v>
      </c>
      <c r="DW58" s="244">
        <v>5</v>
      </c>
      <c r="DX58" s="244">
        <v>60</v>
      </c>
      <c r="DY58" s="244">
        <v>12</v>
      </c>
      <c r="DZ58" s="244">
        <v>26</v>
      </c>
      <c r="EA58" s="244">
        <v>14</v>
      </c>
      <c r="EB58" s="244">
        <v>156</v>
      </c>
      <c r="EC58" s="244">
        <v>615</v>
      </c>
      <c r="ED58" s="244">
        <v>245</v>
      </c>
      <c r="EE58" s="244">
        <v>860</v>
      </c>
      <c r="EF58" s="10">
        <v>1235</v>
      </c>
      <c r="EG58" s="10">
        <v>286</v>
      </c>
      <c r="EH58" s="10">
        <v>1521</v>
      </c>
      <c r="EI58" s="10">
        <v>201</v>
      </c>
      <c r="EJ58" s="10">
        <v>140</v>
      </c>
      <c r="EK58" s="10">
        <v>341</v>
      </c>
      <c r="EL58" s="10">
        <v>2722</v>
      </c>
      <c r="EM58" s="10">
        <v>2</v>
      </c>
      <c r="EN58" s="10">
        <v>20</v>
      </c>
      <c r="EO58" s="10">
        <v>12</v>
      </c>
      <c r="EP58" s="10">
        <v>48</v>
      </c>
      <c r="EQ58" s="258">
        <v>298</v>
      </c>
      <c r="ER58" s="258">
        <v>2902</v>
      </c>
      <c r="ES58" s="10">
        <v>12839</v>
      </c>
      <c r="ET58" s="10">
        <v>7325</v>
      </c>
      <c r="EU58" s="10">
        <v>1864</v>
      </c>
      <c r="EV58" s="244">
        <v>162</v>
      </c>
      <c r="EW58" s="244">
        <v>242</v>
      </c>
      <c r="EX58" s="203" t="s">
        <v>1522</v>
      </c>
      <c r="EY58" s="244">
        <v>18</v>
      </c>
      <c r="EZ58" s="244">
        <v>27</v>
      </c>
      <c r="FA58" s="258">
        <v>33800</v>
      </c>
      <c r="FB58" s="10">
        <v>17336</v>
      </c>
      <c r="FC58" s="10" t="s">
        <v>3403</v>
      </c>
      <c r="FD58" s="203" t="s">
        <v>1530</v>
      </c>
      <c r="FE58" s="203" t="s">
        <v>1530</v>
      </c>
      <c r="FF58" s="203" t="s">
        <v>1530</v>
      </c>
      <c r="FG58" s="203" t="s">
        <v>1530</v>
      </c>
      <c r="FH58" s="203" t="s">
        <v>1530</v>
      </c>
      <c r="FI58" s="203" t="s">
        <v>1530</v>
      </c>
      <c r="FJ58" s="203" t="s">
        <v>1530</v>
      </c>
      <c r="FK58" s="203" t="s">
        <v>1530</v>
      </c>
      <c r="FL58" s="203" t="s">
        <v>1530</v>
      </c>
      <c r="FM58" s="203" t="s">
        <v>1530</v>
      </c>
      <c r="FN58" s="203" t="s">
        <v>1530</v>
      </c>
      <c r="FO58" s="203" t="s">
        <v>1530</v>
      </c>
      <c r="FP58" s="203" t="s">
        <v>1530</v>
      </c>
      <c r="FQ58" s="203" t="s">
        <v>1530</v>
      </c>
      <c r="FR58" s="203" t="s">
        <v>1530</v>
      </c>
      <c r="FS58" s="203" t="s">
        <v>1530</v>
      </c>
      <c r="FT58" s="203" t="s">
        <v>1530</v>
      </c>
      <c r="FU58" s="203" t="s">
        <v>1530</v>
      </c>
      <c r="FV58" s="203" t="s">
        <v>1530</v>
      </c>
      <c r="FW58" s="203" t="s">
        <v>1530</v>
      </c>
      <c r="FX58" s="203" t="s">
        <v>1530</v>
      </c>
      <c r="FY58" s="203" t="s">
        <v>1530</v>
      </c>
      <c r="FZ58" s="203" t="s">
        <v>1530</v>
      </c>
      <c r="GA58" s="203" t="s">
        <v>1530</v>
      </c>
      <c r="GB58" s="203" t="s">
        <v>1530</v>
      </c>
      <c r="GC58" s="203" t="s">
        <v>2125</v>
      </c>
      <c r="GD58" s="203" t="s">
        <v>487</v>
      </c>
      <c r="GE58" s="203" t="s">
        <v>416</v>
      </c>
      <c r="GF58" s="203" t="s">
        <v>493</v>
      </c>
      <c r="GG58" s="203" t="s">
        <v>501</v>
      </c>
      <c r="GH58" s="203" t="s">
        <v>4527</v>
      </c>
      <c r="GI58" s="203" t="s">
        <v>505</v>
      </c>
      <c r="GJ58" s="203" t="s">
        <v>2303</v>
      </c>
      <c r="GK58" s="258">
        <v>20746</v>
      </c>
      <c r="GL58" s="203">
        <v>1</v>
      </c>
      <c r="GM58" s="203" t="s">
        <v>2135</v>
      </c>
      <c r="GN58" s="203" t="s">
        <v>503</v>
      </c>
      <c r="GO58" s="203">
        <v>178</v>
      </c>
      <c r="GP58" s="203">
        <v>16</v>
      </c>
      <c r="GQ58" s="203">
        <v>756</v>
      </c>
      <c r="GR58" s="203">
        <v>6177</v>
      </c>
      <c r="GS58" s="203">
        <v>69</v>
      </c>
      <c r="GT58" s="203">
        <v>8</v>
      </c>
      <c r="GU58" s="203">
        <v>431</v>
      </c>
      <c r="GV58" s="203">
        <v>794</v>
      </c>
      <c r="GW58" s="283">
        <v>0.55878000000000005</v>
      </c>
      <c r="GX58" s="283">
        <v>0.31594</v>
      </c>
      <c r="GY58" s="245">
        <v>17.448720000000002</v>
      </c>
      <c r="GZ58" s="245">
        <v>21.125</v>
      </c>
      <c r="HA58" s="245">
        <v>19.545449999999999</v>
      </c>
      <c r="HB58" s="284">
        <v>8.7363199999999992</v>
      </c>
      <c r="HC58" s="284">
        <v>6.6297699999999997</v>
      </c>
      <c r="HD58" s="284">
        <v>0.503</v>
      </c>
      <c r="HE58" s="284">
        <v>45.433549999999997</v>
      </c>
      <c r="HF58" s="284">
        <v>34.478360000000002</v>
      </c>
      <c r="HG58" s="284">
        <v>2.6158899999999998</v>
      </c>
      <c r="HH58" s="284">
        <v>8.6095500000000005</v>
      </c>
      <c r="HI58" s="284">
        <v>6.5335700000000001</v>
      </c>
      <c r="HJ58" s="284">
        <v>0.49570999999999998</v>
      </c>
      <c r="HK58" s="284">
        <v>34.428150000000002</v>
      </c>
      <c r="HL58" s="284">
        <v>26.126650000000001</v>
      </c>
      <c r="HM58" s="284">
        <v>1.98224</v>
      </c>
      <c r="HN58" s="284">
        <v>162.38905</v>
      </c>
      <c r="HO58" s="284">
        <v>123.23291999999999</v>
      </c>
      <c r="HP58" s="284">
        <v>9.3497400000000006</v>
      </c>
      <c r="HQ58" s="284">
        <v>33.99915</v>
      </c>
      <c r="HR58" s="284">
        <v>25.801089999999999</v>
      </c>
      <c r="HS58" s="284">
        <v>1.9575400000000001</v>
      </c>
      <c r="HT58" s="284">
        <v>2.4388299999999998</v>
      </c>
      <c r="HU58" s="284">
        <v>2.4747400000000002</v>
      </c>
      <c r="HV58" s="284">
        <v>16.651250000000001</v>
      </c>
      <c r="HW58" s="284">
        <v>24.874089999999999</v>
      </c>
      <c r="HX58" s="284">
        <v>0.61887000000000003</v>
      </c>
      <c r="HY58" s="284">
        <v>0.62668000000000001</v>
      </c>
      <c r="HZ58" s="284">
        <v>0.46895999999999999</v>
      </c>
      <c r="IA58" s="284">
        <v>0.13120999999999999</v>
      </c>
      <c r="IB58" s="284">
        <v>7.8100000000000001E-3</v>
      </c>
      <c r="IC58" s="284">
        <v>1.166E-2</v>
      </c>
      <c r="ID58" s="284">
        <v>1.62923</v>
      </c>
      <c r="IE58" s="284">
        <v>4.1450000000000001E-2</v>
      </c>
      <c r="IF58" s="284">
        <v>7.3319999999999996E-2</v>
      </c>
      <c r="IG58" s="284">
        <v>1604</v>
      </c>
      <c r="IH58" s="284">
        <v>12839</v>
      </c>
      <c r="II58" s="284">
        <v>12839</v>
      </c>
      <c r="IJ58" s="284">
        <v>6417</v>
      </c>
      <c r="IK58" s="284">
        <v>51341</v>
      </c>
      <c r="IL58" s="284">
        <v>51341</v>
      </c>
      <c r="IM58" s="284">
        <v>50596</v>
      </c>
      <c r="IN58" s="284">
        <v>50596</v>
      </c>
      <c r="IO58" s="284">
        <v>0.74372000000000005</v>
      </c>
      <c r="IP58" s="284">
        <v>6324</v>
      </c>
      <c r="IQ58" s="284">
        <v>3.0406300000000002</v>
      </c>
      <c r="IR58" s="284">
        <v>3.8267600000000002</v>
      </c>
      <c r="IS58" s="284">
        <v>17.413139999999999</v>
      </c>
      <c r="IT58" s="284">
        <v>0</v>
      </c>
      <c r="IU58" s="284">
        <v>0.71113000000000004</v>
      </c>
      <c r="IV58" s="284">
        <v>21.951029999999999</v>
      </c>
      <c r="IW58" s="284">
        <v>16.168900000000001</v>
      </c>
      <c r="IX58" s="284">
        <v>3.2792300000000001</v>
      </c>
      <c r="IY58" s="284">
        <v>0</v>
      </c>
      <c r="IZ58" s="284">
        <v>6.2199999999999998E-3</v>
      </c>
      <c r="JA58" s="284">
        <v>1.4934000000000001</v>
      </c>
      <c r="JB58" s="284">
        <v>3.2299999999999998E-3</v>
      </c>
      <c r="JC58" s="284">
        <v>0.10279000000000001</v>
      </c>
      <c r="JD58" s="284">
        <v>0.82228000000000001</v>
      </c>
      <c r="JE58" s="284">
        <v>13.25933</v>
      </c>
      <c r="JF58" s="284">
        <v>1.46746</v>
      </c>
      <c r="JG58" s="284">
        <v>0.33740999999999999</v>
      </c>
      <c r="JH58" s="284">
        <v>3184</v>
      </c>
      <c r="JI58" s="284">
        <v>6.8866300000000003</v>
      </c>
      <c r="JJ58" s="284">
        <v>3.9107799999999999</v>
      </c>
      <c r="JK58" s="284">
        <v>324</v>
      </c>
      <c r="JL58" s="284">
        <v>314</v>
      </c>
      <c r="JM58" s="284">
        <v>21.306419999999999</v>
      </c>
      <c r="JN58" s="284">
        <v>1.2267399999999999</v>
      </c>
      <c r="JO58" s="284">
        <v>1.10561</v>
      </c>
      <c r="JP58" s="284">
        <v>0.38562000000000002</v>
      </c>
      <c r="JQ58" s="284">
        <v>4.82E-2</v>
      </c>
      <c r="JR58" s="284">
        <v>0.71950000000000003</v>
      </c>
      <c r="JS58" s="284">
        <v>3</v>
      </c>
      <c r="JT58" s="284">
        <v>4</v>
      </c>
      <c r="JU58" s="284">
        <v>0.98548999999999998</v>
      </c>
      <c r="JV58" s="284">
        <v>973</v>
      </c>
      <c r="JW58" s="284">
        <v>18.98706</v>
      </c>
      <c r="JX58" s="284">
        <v>987</v>
      </c>
      <c r="JY58" s="284">
        <v>4.7481499999999999</v>
      </c>
      <c r="JZ58" s="284">
        <v>18.711539999999999</v>
      </c>
      <c r="KA58" s="284">
        <v>0.25007000000000001</v>
      </c>
      <c r="KB58" s="284">
        <v>246</v>
      </c>
      <c r="KC58" s="284">
        <v>1.34459</v>
      </c>
      <c r="KD58" s="284">
        <v>0.49570999999999998</v>
      </c>
      <c r="KE58" s="284">
        <v>1.32508</v>
      </c>
      <c r="KF58" s="284">
        <v>13.03384</v>
      </c>
      <c r="KG58" s="284">
        <v>5.2005299999999997</v>
      </c>
      <c r="KH58" s="284">
        <v>8.6095500000000005</v>
      </c>
      <c r="KI58" s="284">
        <v>26</v>
      </c>
      <c r="KJ58" s="284">
        <v>41930</v>
      </c>
      <c r="KK58" s="284">
        <v>31751</v>
      </c>
      <c r="KL58" s="284">
        <v>0.15812000000000001</v>
      </c>
      <c r="KM58" s="284">
        <v>0.62309999999999999</v>
      </c>
      <c r="KN58" s="284">
        <v>0.15581999999999999</v>
      </c>
      <c r="KO58" s="284">
        <v>1.976E-2</v>
      </c>
      <c r="KP58" s="284">
        <v>7.7890000000000001E-2</v>
      </c>
      <c r="KQ58" s="284">
        <v>1.9480000000000001E-2</v>
      </c>
      <c r="KR58" s="284">
        <v>1</v>
      </c>
      <c r="KS58" s="284">
        <v>0.125</v>
      </c>
      <c r="KT58" s="284">
        <v>0.875</v>
      </c>
      <c r="KU58" s="284">
        <v>0.24274390000000001</v>
      </c>
      <c r="KV58" s="284">
        <v>0.75725609999999999</v>
      </c>
      <c r="KW58" s="284">
        <v>5.7576200000000001E-2</v>
      </c>
      <c r="KX58" s="284">
        <v>0</v>
      </c>
      <c r="KY58" s="284">
        <v>0.18421209999999999</v>
      </c>
      <c r="KZ58" s="284">
        <v>5.6851999999999996E-3</v>
      </c>
      <c r="LA58" s="284">
        <v>0.1835493</v>
      </c>
      <c r="LB58" s="284">
        <v>5.1891E-2</v>
      </c>
      <c r="LC58" s="284">
        <v>0.57466240000000002</v>
      </c>
      <c r="LD58" s="284">
        <v>0.75887450000000001</v>
      </c>
      <c r="LE58" s="284">
        <v>0</v>
      </c>
      <c r="LF58" s="284">
        <v>0.79327219999999998</v>
      </c>
      <c r="LG58" s="284">
        <v>3.2396000000000001E-2</v>
      </c>
      <c r="LH58" s="284">
        <v>0.17433180000000001</v>
      </c>
      <c r="LI58" s="284">
        <v>10178</v>
      </c>
      <c r="LJ58" s="284">
        <v>5.2771100000000004</v>
      </c>
      <c r="LK58" s="284">
        <v>20746</v>
      </c>
      <c r="LL58" s="284">
        <v>20746</v>
      </c>
      <c r="LM58" s="284">
        <v>2593</v>
      </c>
      <c r="LN58" s="284">
        <v>0.90125739999999999</v>
      </c>
      <c r="LO58" s="284">
        <v>0</v>
      </c>
      <c r="LP58" s="284">
        <v>9.87426E-2</v>
      </c>
      <c r="LQ58" s="284">
        <v>0.19919000000000001</v>
      </c>
      <c r="LR58" s="284">
        <v>0.62136999999999998</v>
      </c>
      <c r="LS58" s="284">
        <v>0.15082999999999999</v>
      </c>
      <c r="LT58" s="284">
        <v>0</v>
      </c>
      <c r="LU58" s="284">
        <v>2.20587</v>
      </c>
      <c r="LV58" s="284">
        <v>20</v>
      </c>
      <c r="LW58" s="284">
        <v>1.9880599999999999</v>
      </c>
      <c r="LX58" s="284">
        <v>0.11446000000000001</v>
      </c>
      <c r="LY58" s="284">
        <v>0.1111</v>
      </c>
      <c r="LZ58" s="285">
        <v>4.5038300000000003E-2</v>
      </c>
      <c r="MA58" s="285">
        <v>1.8962E-3</v>
      </c>
      <c r="MB58" s="285">
        <v>0.49190810000000001</v>
      </c>
      <c r="MC58" s="285">
        <v>0</v>
      </c>
      <c r="MD58" s="285">
        <v>0.45540999999999998</v>
      </c>
      <c r="ME58" s="285">
        <v>9.8480000000000009E-4</v>
      </c>
      <c r="MF58" s="285">
        <v>0.44750190000000001</v>
      </c>
      <c r="MG58" s="285">
        <v>4.6390599999999997E-2</v>
      </c>
      <c r="MH58" s="285">
        <v>0.25695709999999999</v>
      </c>
      <c r="MI58" s="285"/>
    </row>
    <row r="59" spans="1:347" s="328" customFormat="1" x14ac:dyDescent="0.2">
      <c r="A59" s="327" t="s">
        <v>2128</v>
      </c>
      <c r="B59" s="327" t="s">
        <v>2872</v>
      </c>
      <c r="C59" s="328" t="s">
        <v>2128</v>
      </c>
      <c r="D59" s="328" t="s">
        <v>2129</v>
      </c>
      <c r="E59" s="328" t="s">
        <v>2130</v>
      </c>
      <c r="F59" s="328" t="s">
        <v>2197</v>
      </c>
      <c r="G59" s="328" t="s">
        <v>2274</v>
      </c>
      <c r="H59" s="328" t="s">
        <v>2376</v>
      </c>
      <c r="I59" s="328" t="s">
        <v>3682</v>
      </c>
      <c r="J59" s="328" t="s">
        <v>3683</v>
      </c>
      <c r="K59" s="328" t="s">
        <v>2274</v>
      </c>
      <c r="L59" s="328" t="s">
        <v>2376</v>
      </c>
      <c r="M59" s="328" t="s">
        <v>3682</v>
      </c>
      <c r="N59" s="328" t="s">
        <v>3683</v>
      </c>
      <c r="O59" s="328" t="s">
        <v>2447</v>
      </c>
      <c r="P59" s="328" t="s">
        <v>2524</v>
      </c>
      <c r="Q59" s="328" t="s">
        <v>2601</v>
      </c>
      <c r="R59" s="328" t="s">
        <v>2669</v>
      </c>
      <c r="S59" s="328" t="s">
        <v>4988</v>
      </c>
      <c r="T59" s="328" t="s">
        <v>4989</v>
      </c>
      <c r="U59" s="328" t="s">
        <v>2721</v>
      </c>
      <c r="V59" s="328" t="s">
        <v>2601</v>
      </c>
      <c r="W59" s="328" t="s">
        <v>2744</v>
      </c>
      <c r="X59" s="328">
        <v>1</v>
      </c>
      <c r="Y59" s="328">
        <v>3</v>
      </c>
      <c r="Z59" s="328">
        <v>0</v>
      </c>
      <c r="AA59" s="328">
        <v>1</v>
      </c>
      <c r="AB59" s="329">
        <v>8061</v>
      </c>
      <c r="AC59" s="328">
        <v>6.15</v>
      </c>
      <c r="AD59" s="328">
        <v>2</v>
      </c>
      <c r="AE59" s="328">
        <v>8.15</v>
      </c>
      <c r="AF59" s="328">
        <v>22.06</v>
      </c>
      <c r="AG59" s="328">
        <v>30.21</v>
      </c>
      <c r="AH59" s="286">
        <v>0.20357500000000001</v>
      </c>
      <c r="AI59" s="330">
        <v>80025</v>
      </c>
      <c r="AJ59" s="330" t="s">
        <v>3684</v>
      </c>
      <c r="AK59" s="331" t="s">
        <v>3412</v>
      </c>
      <c r="AL59" s="332">
        <v>37183</v>
      </c>
      <c r="AM59" s="332">
        <v>9.9499999999999993</v>
      </c>
      <c r="AN59" s="332">
        <v>10.97</v>
      </c>
      <c r="AO59" s="332">
        <v>12.1</v>
      </c>
      <c r="AP59" s="330">
        <v>5000</v>
      </c>
      <c r="AQ59" s="330">
        <v>1347933</v>
      </c>
      <c r="AR59" s="330">
        <v>1352933</v>
      </c>
      <c r="AS59" s="330">
        <v>161274</v>
      </c>
      <c r="AT59" s="330">
        <v>0</v>
      </c>
      <c r="AU59" s="330">
        <v>161274</v>
      </c>
      <c r="AV59" s="330">
        <v>55269</v>
      </c>
      <c r="AW59" s="330">
        <v>0</v>
      </c>
      <c r="AX59" s="330">
        <v>55269</v>
      </c>
      <c r="AY59" s="330">
        <v>0</v>
      </c>
      <c r="AZ59" s="330">
        <v>1569476</v>
      </c>
      <c r="BA59" s="330">
        <v>861373</v>
      </c>
      <c r="BB59" s="330">
        <v>253539</v>
      </c>
      <c r="BC59" s="330">
        <v>1114912</v>
      </c>
      <c r="BD59" s="330">
        <v>146972</v>
      </c>
      <c r="BE59" s="330">
        <v>63935</v>
      </c>
      <c r="BF59" s="330">
        <v>26254</v>
      </c>
      <c r="BG59" s="330">
        <v>237161</v>
      </c>
      <c r="BH59" s="330">
        <v>217403</v>
      </c>
      <c r="BI59" s="330">
        <v>1569476</v>
      </c>
      <c r="BJ59" s="330">
        <v>0</v>
      </c>
      <c r="BK59" s="333">
        <v>0</v>
      </c>
      <c r="BL59" s="330">
        <v>12884</v>
      </c>
      <c r="BM59" s="330">
        <v>0</v>
      </c>
      <c r="BN59" s="330">
        <v>0</v>
      </c>
      <c r="BO59" s="330">
        <v>36593</v>
      </c>
      <c r="BP59" s="330">
        <v>49477</v>
      </c>
      <c r="BQ59" s="330">
        <v>84026</v>
      </c>
      <c r="BR59" s="329">
        <v>77536</v>
      </c>
      <c r="BS59" s="329">
        <v>42208</v>
      </c>
      <c r="BT59" s="329">
        <v>119744</v>
      </c>
      <c r="BU59" s="329">
        <v>40156</v>
      </c>
      <c r="BV59" s="329">
        <v>23860</v>
      </c>
      <c r="BW59" s="329">
        <v>64016</v>
      </c>
      <c r="BX59" s="329">
        <v>6051</v>
      </c>
      <c r="BY59" s="329">
        <v>887</v>
      </c>
      <c r="BZ59" s="329">
        <v>6938</v>
      </c>
      <c r="CA59" s="329">
        <v>190698</v>
      </c>
      <c r="CB59" s="329" t="s">
        <v>3403</v>
      </c>
      <c r="CC59" s="329">
        <v>190698</v>
      </c>
      <c r="CD59" s="329">
        <v>95</v>
      </c>
      <c r="CE59" s="334">
        <v>37120</v>
      </c>
      <c r="CF59" s="335">
        <v>22</v>
      </c>
      <c r="CG59" s="335">
        <v>67</v>
      </c>
      <c r="CH59" s="335">
        <v>89</v>
      </c>
      <c r="CI59" s="334">
        <v>5130</v>
      </c>
      <c r="CJ59" s="334">
        <v>2155</v>
      </c>
      <c r="CK59" s="334">
        <v>10235</v>
      </c>
      <c r="CL59" s="334">
        <v>563</v>
      </c>
      <c r="CM59" s="328">
        <v>0</v>
      </c>
      <c r="CN59" s="328">
        <v>31</v>
      </c>
      <c r="CO59" s="335">
        <v>262</v>
      </c>
      <c r="CP59" s="329">
        <v>95438</v>
      </c>
      <c r="CQ59" s="329">
        <v>32087</v>
      </c>
      <c r="CR59" s="329">
        <v>127525</v>
      </c>
      <c r="CS59" s="329">
        <v>8284</v>
      </c>
      <c r="CT59" s="329">
        <v>2296</v>
      </c>
      <c r="CU59" s="329">
        <v>10580</v>
      </c>
      <c r="CV59" s="329">
        <v>74791</v>
      </c>
      <c r="CW59" s="329">
        <v>20687</v>
      </c>
      <c r="CX59" s="329">
        <v>95478</v>
      </c>
      <c r="CY59" s="329">
        <v>233583</v>
      </c>
      <c r="CZ59" s="329">
        <v>3233</v>
      </c>
      <c r="DA59" s="329" t="s">
        <v>3403</v>
      </c>
      <c r="DB59" s="329">
        <v>236816</v>
      </c>
      <c r="DC59" s="329">
        <v>12254</v>
      </c>
      <c r="DD59" s="329">
        <v>394</v>
      </c>
      <c r="DE59" s="329">
        <v>12648</v>
      </c>
      <c r="DF59" s="329">
        <v>46457</v>
      </c>
      <c r="DG59" s="329">
        <v>10390</v>
      </c>
      <c r="DH59" s="329">
        <v>0</v>
      </c>
      <c r="DI59" s="329">
        <v>10784</v>
      </c>
      <c r="DJ59" s="334" t="s">
        <v>3403</v>
      </c>
      <c r="DK59" s="334">
        <v>58711</v>
      </c>
      <c r="DL59" s="329">
        <v>237943</v>
      </c>
      <c r="DM59" s="329">
        <v>83232</v>
      </c>
      <c r="DN59" s="329">
        <v>0</v>
      </c>
      <c r="DO59" s="329">
        <v>0</v>
      </c>
      <c r="DP59" s="329">
        <v>321175</v>
      </c>
      <c r="DQ59" s="329" t="s">
        <v>3403</v>
      </c>
      <c r="DR59" s="329">
        <v>27489</v>
      </c>
      <c r="DS59" s="329">
        <v>7922</v>
      </c>
      <c r="DT59" s="329">
        <v>35411</v>
      </c>
      <c r="DU59" s="329">
        <v>316379</v>
      </c>
      <c r="DV59" s="335">
        <v>339</v>
      </c>
      <c r="DW59" s="335">
        <v>8</v>
      </c>
      <c r="DX59" s="335">
        <v>375</v>
      </c>
      <c r="DY59" s="335">
        <v>98</v>
      </c>
      <c r="DZ59" s="335">
        <v>14</v>
      </c>
      <c r="EA59" s="335">
        <v>6</v>
      </c>
      <c r="EB59" s="335">
        <v>840</v>
      </c>
      <c r="EC59" s="335">
        <v>2726</v>
      </c>
      <c r="ED59" s="335">
        <v>91</v>
      </c>
      <c r="EE59" s="335">
        <v>2817</v>
      </c>
      <c r="EF59" s="329">
        <v>9672</v>
      </c>
      <c r="EG59" s="329">
        <v>7209</v>
      </c>
      <c r="EH59" s="329">
        <v>16881</v>
      </c>
      <c r="EI59" s="329">
        <v>148</v>
      </c>
      <c r="EJ59" s="329">
        <v>74</v>
      </c>
      <c r="EK59" s="329">
        <v>222</v>
      </c>
      <c r="EL59" s="329">
        <v>19920</v>
      </c>
      <c r="EM59" s="329" t="s">
        <v>5026</v>
      </c>
      <c r="EN59" s="329" t="s">
        <v>5026</v>
      </c>
      <c r="EO59" s="329" t="s">
        <v>5026</v>
      </c>
      <c r="EP59" s="329" t="s">
        <v>5026</v>
      </c>
      <c r="EQ59" s="334">
        <v>118</v>
      </c>
      <c r="ER59" s="334">
        <v>1805</v>
      </c>
      <c r="ES59" s="329">
        <v>33050</v>
      </c>
      <c r="ET59" s="329" t="s">
        <v>5026</v>
      </c>
      <c r="EU59" s="329" t="s">
        <v>5026</v>
      </c>
      <c r="EV59" s="335">
        <v>97</v>
      </c>
      <c r="EW59" s="335">
        <v>418</v>
      </c>
      <c r="EX59" s="328" t="s">
        <v>1523</v>
      </c>
      <c r="EY59" s="335">
        <v>35</v>
      </c>
      <c r="EZ59" s="335">
        <v>75</v>
      </c>
      <c r="FA59" s="334">
        <v>88175</v>
      </c>
      <c r="FB59" s="329">
        <v>76609</v>
      </c>
      <c r="FC59" s="329" t="s">
        <v>3403</v>
      </c>
      <c r="FD59" s="328" t="s">
        <v>1530</v>
      </c>
      <c r="FE59" s="328" t="s">
        <v>1530</v>
      </c>
      <c r="FF59" s="328" t="s">
        <v>1530</v>
      </c>
      <c r="FG59" s="328" t="s">
        <v>1530</v>
      </c>
      <c r="FH59" s="328" t="s">
        <v>1530</v>
      </c>
      <c r="FI59" s="328" t="s">
        <v>1530</v>
      </c>
      <c r="FJ59" s="328" t="s">
        <v>1530</v>
      </c>
      <c r="FK59" s="328" t="s">
        <v>1530</v>
      </c>
      <c r="FL59" s="328" t="s">
        <v>1530</v>
      </c>
      <c r="FM59" s="328" t="s">
        <v>1530</v>
      </c>
      <c r="FN59" s="328" t="s">
        <v>1530</v>
      </c>
      <c r="FO59" s="328" t="s">
        <v>1530</v>
      </c>
      <c r="FP59" s="328" t="s">
        <v>1530</v>
      </c>
      <c r="FQ59" s="328" t="s">
        <v>1530</v>
      </c>
      <c r="FR59" s="328" t="s">
        <v>1530</v>
      </c>
      <c r="FS59" s="328" t="s">
        <v>1530</v>
      </c>
      <c r="FT59" s="328" t="s">
        <v>1530</v>
      </c>
      <c r="FU59" s="328" t="s">
        <v>1530</v>
      </c>
      <c r="FV59" s="328" t="s">
        <v>1530</v>
      </c>
      <c r="FW59" s="328" t="s">
        <v>1530</v>
      </c>
      <c r="FX59" s="328" t="s">
        <v>1530</v>
      </c>
      <c r="FY59" s="328" t="s">
        <v>1530</v>
      </c>
      <c r="FZ59" s="328" t="s">
        <v>1530</v>
      </c>
      <c r="GA59" s="328" t="s">
        <v>1530</v>
      </c>
      <c r="GB59" s="328" t="s">
        <v>1530</v>
      </c>
      <c r="GC59" s="328" t="s">
        <v>2128</v>
      </c>
      <c r="GD59" s="328" t="s">
        <v>488</v>
      </c>
      <c r="GE59" s="328" t="s">
        <v>416</v>
      </c>
      <c r="GF59" s="328" t="s">
        <v>493</v>
      </c>
      <c r="GG59" s="328" t="s">
        <v>499</v>
      </c>
      <c r="GH59" s="328" t="s">
        <v>4527</v>
      </c>
      <c r="GI59" s="328" t="s">
        <v>505</v>
      </c>
      <c r="GJ59" s="328" t="s">
        <v>2303</v>
      </c>
      <c r="GK59" s="334">
        <v>124341</v>
      </c>
      <c r="GL59" s="328">
        <v>2</v>
      </c>
      <c r="GM59" s="328" t="s">
        <v>2135</v>
      </c>
      <c r="GN59" s="328" t="s">
        <v>503</v>
      </c>
      <c r="GO59" s="328">
        <v>1171</v>
      </c>
      <c r="GP59" s="328">
        <v>34</v>
      </c>
      <c r="GQ59" s="328">
        <v>6493</v>
      </c>
      <c r="GR59" s="328">
        <v>25686</v>
      </c>
      <c r="GS59" s="328">
        <v>107</v>
      </c>
      <c r="GT59" s="328">
        <v>32</v>
      </c>
      <c r="GU59" s="328">
        <v>123</v>
      </c>
      <c r="GV59" s="328">
        <v>3730</v>
      </c>
      <c r="GW59" s="333">
        <v>0.84743999999999997</v>
      </c>
      <c r="GX59" s="333">
        <v>0.14141999999999999</v>
      </c>
      <c r="GY59" s="336">
        <v>23.714289999999998</v>
      </c>
      <c r="GZ59" s="336">
        <v>35.689219999999999</v>
      </c>
      <c r="HA59" s="336">
        <v>8.1181599999999996</v>
      </c>
      <c r="HB59" s="337">
        <v>4.8866699999999996</v>
      </c>
      <c r="HC59" s="337">
        <v>3.4713500000000002</v>
      </c>
      <c r="HD59" s="337">
        <v>0.73841999999999997</v>
      </c>
      <c r="HE59" s="337">
        <v>44.321710000000003</v>
      </c>
      <c r="HF59" s="337">
        <v>31.484909999999999</v>
      </c>
      <c r="HG59" s="337">
        <v>6.6973799999999999</v>
      </c>
      <c r="HH59" s="337">
        <v>4.96075</v>
      </c>
      <c r="HI59" s="337">
        <v>3.5239799999999999</v>
      </c>
      <c r="HJ59" s="337">
        <v>0.74961</v>
      </c>
      <c r="HK59" s="337">
        <v>47.487929999999999</v>
      </c>
      <c r="HL59" s="337">
        <v>33.734099999999998</v>
      </c>
      <c r="HM59" s="337">
        <v>7.1758199999999999</v>
      </c>
      <c r="HN59" s="337">
        <v>78.788960000000003</v>
      </c>
      <c r="HO59" s="337">
        <v>55.969479999999997</v>
      </c>
      <c r="HP59" s="337">
        <v>11.905670000000001</v>
      </c>
      <c r="HQ59" s="337">
        <v>14.79828</v>
      </c>
      <c r="HR59" s="337">
        <v>10.51229</v>
      </c>
      <c r="HS59" s="337">
        <v>2.2361399999999998</v>
      </c>
      <c r="HT59" s="337">
        <v>2.5830199999999999</v>
      </c>
      <c r="HU59" s="337">
        <v>2.5444499999999999</v>
      </c>
      <c r="HV59" s="337">
        <v>2.7392599999999998</v>
      </c>
      <c r="HW59" s="337">
        <v>11.80424</v>
      </c>
      <c r="HX59" s="337">
        <v>0.26579999999999998</v>
      </c>
      <c r="HY59" s="337">
        <v>0.85296000000000005</v>
      </c>
      <c r="HZ59" s="337">
        <v>0.28478999999999999</v>
      </c>
      <c r="IA59" s="337">
        <v>0.16020000000000001</v>
      </c>
      <c r="IB59" s="337">
        <v>7.7999999999999999E-4</v>
      </c>
      <c r="IC59" s="337">
        <v>3.3600000000000001E-3</v>
      </c>
      <c r="ID59" s="337">
        <v>0.70913999999999999</v>
      </c>
      <c r="IE59" s="337">
        <v>2.266E-2</v>
      </c>
      <c r="IF59" s="337">
        <v>0.13575999999999999</v>
      </c>
      <c r="IG59" s="337">
        <v>1094</v>
      </c>
      <c r="IH59" s="337">
        <v>5373</v>
      </c>
      <c r="II59" s="337">
        <v>4055</v>
      </c>
      <c r="IJ59" s="337">
        <v>10472</v>
      </c>
      <c r="IK59" s="337">
        <v>51443</v>
      </c>
      <c r="IL59" s="337">
        <v>38819</v>
      </c>
      <c r="IM59" s="337">
        <v>39407</v>
      </c>
      <c r="IN59" s="337">
        <v>52223</v>
      </c>
      <c r="IO59" s="337">
        <v>1.28976</v>
      </c>
      <c r="IP59" s="337">
        <v>10631</v>
      </c>
      <c r="IQ59" s="337">
        <v>5.1112599999999997</v>
      </c>
      <c r="IR59" s="337">
        <v>1.2970299999999999</v>
      </c>
      <c r="IS59" s="337">
        <v>10.88083</v>
      </c>
      <c r="IT59" s="337">
        <v>0.44450000000000001</v>
      </c>
      <c r="IU59" s="337">
        <v>0</v>
      </c>
      <c r="IV59" s="337">
        <v>12.622350000000001</v>
      </c>
      <c r="IW59" s="337">
        <v>8.9665700000000008</v>
      </c>
      <c r="IX59" s="337">
        <v>2.00271</v>
      </c>
      <c r="IY59" s="337">
        <v>0</v>
      </c>
      <c r="IZ59" s="337">
        <v>2.1099999999999999E-3</v>
      </c>
      <c r="JA59" s="337">
        <v>0.29853000000000002</v>
      </c>
      <c r="JB59" s="337">
        <v>7.2000000000000005E-4</v>
      </c>
      <c r="JC59" s="337">
        <v>0.17366999999999999</v>
      </c>
      <c r="JD59" s="337">
        <v>0.85311999999999999</v>
      </c>
      <c r="JE59" s="337">
        <v>7.3988300000000002</v>
      </c>
      <c r="JF59" s="337">
        <v>1.5336700000000001</v>
      </c>
      <c r="JG59" s="337">
        <v>0.17741999999999999</v>
      </c>
      <c r="JH59" s="337">
        <v>1048</v>
      </c>
      <c r="JI59" s="337">
        <v>2.5133399999999999</v>
      </c>
      <c r="JJ59" s="337">
        <v>1.74844</v>
      </c>
      <c r="JK59" s="337">
        <v>205</v>
      </c>
      <c r="JL59" s="337">
        <v>304</v>
      </c>
      <c r="JM59" s="337">
        <v>12.622350000000001</v>
      </c>
      <c r="JN59" s="337">
        <v>1.90734</v>
      </c>
      <c r="JO59" s="337">
        <v>1.18201</v>
      </c>
      <c r="JP59" s="337">
        <v>0.24296000000000001</v>
      </c>
      <c r="JQ59" s="337">
        <v>4.9459999999999997E-2</v>
      </c>
      <c r="JR59" s="337">
        <v>0.62297000000000002</v>
      </c>
      <c r="JS59" s="337">
        <v>1</v>
      </c>
      <c r="JT59" s="337">
        <v>8</v>
      </c>
      <c r="JU59" s="337">
        <v>1.0151600000000001</v>
      </c>
      <c r="JV59" s="337">
        <v>6176</v>
      </c>
      <c r="JW59" s="337">
        <v>39.248109999999997</v>
      </c>
      <c r="JX59" s="337">
        <v>6084</v>
      </c>
      <c r="JY59" s="337">
        <v>4.09999</v>
      </c>
      <c r="JZ59" s="337">
        <v>39.843069999999997</v>
      </c>
      <c r="KA59" s="337">
        <v>0.10446</v>
      </c>
      <c r="KB59" s="337">
        <v>635</v>
      </c>
      <c r="KC59" s="337">
        <v>0.77534000000000003</v>
      </c>
      <c r="KD59" s="337">
        <v>0.74961</v>
      </c>
      <c r="KE59" s="337">
        <v>0.78708999999999996</v>
      </c>
      <c r="KF59" s="337">
        <v>6.4829800000000004</v>
      </c>
      <c r="KG59" s="337">
        <v>9.0699199999999998</v>
      </c>
      <c r="KH59" s="337">
        <v>4.96075</v>
      </c>
      <c r="KI59" s="337">
        <v>31.00385</v>
      </c>
      <c r="KJ59" s="337">
        <v>36905</v>
      </c>
      <c r="KK59" s="337">
        <v>28512</v>
      </c>
      <c r="KL59" s="337">
        <v>9.4060000000000005E-2</v>
      </c>
      <c r="KM59" s="337">
        <v>0.91407000000000005</v>
      </c>
      <c r="KN59" s="337">
        <v>9.5490000000000005E-2</v>
      </c>
      <c r="KO59" s="337">
        <v>1.915E-2</v>
      </c>
      <c r="KP59" s="337">
        <v>0.18608</v>
      </c>
      <c r="KQ59" s="337">
        <v>1.9439999999999999E-2</v>
      </c>
      <c r="KR59" s="337">
        <v>0.75460119999999997</v>
      </c>
      <c r="KS59" s="337">
        <v>0.26977820000000002</v>
      </c>
      <c r="KT59" s="337">
        <v>0.73022180000000003</v>
      </c>
      <c r="KU59" s="337">
        <v>0.2274072</v>
      </c>
      <c r="KV59" s="337">
        <v>0.77259279999999997</v>
      </c>
      <c r="KW59" s="337">
        <v>0.1511084</v>
      </c>
      <c r="KX59" s="337">
        <v>4.0736500000000002E-2</v>
      </c>
      <c r="KY59" s="337">
        <v>0.16154370000000001</v>
      </c>
      <c r="KZ59" s="337">
        <v>1.67279E-2</v>
      </c>
      <c r="LA59" s="337">
        <v>0.13851949999999999</v>
      </c>
      <c r="LB59" s="337">
        <v>9.3644000000000005E-2</v>
      </c>
      <c r="LC59" s="337">
        <v>0.54882839999999999</v>
      </c>
      <c r="LD59" s="337">
        <v>0.71037209999999995</v>
      </c>
      <c r="LE59" s="337">
        <v>3.52149E-2</v>
      </c>
      <c r="LF59" s="337">
        <v>0.86202849999999998</v>
      </c>
      <c r="LG59" s="337">
        <v>0</v>
      </c>
      <c r="LH59" s="337">
        <v>0.1027566</v>
      </c>
      <c r="LI59" s="337">
        <v>8392</v>
      </c>
      <c r="LJ59" s="337">
        <v>8.9344800000000006</v>
      </c>
      <c r="LK59" s="337">
        <v>15256</v>
      </c>
      <c r="LL59" s="337">
        <v>20218</v>
      </c>
      <c r="LM59" s="337">
        <v>4115</v>
      </c>
      <c r="LN59" s="337">
        <v>0.61971399999999999</v>
      </c>
      <c r="LO59" s="337">
        <v>0.26958480000000001</v>
      </c>
      <c r="LP59" s="337">
        <v>0.1107012</v>
      </c>
      <c r="LQ59" s="337">
        <v>0.37286000000000002</v>
      </c>
      <c r="LR59" s="337">
        <v>1.26677</v>
      </c>
      <c r="LS59" s="337">
        <v>0.28806999999999999</v>
      </c>
      <c r="LT59" s="337">
        <v>5</v>
      </c>
      <c r="LU59" s="337">
        <v>2.1852800000000001</v>
      </c>
      <c r="LV59" s="337">
        <v>12</v>
      </c>
      <c r="LW59" s="337">
        <v>1.35425</v>
      </c>
      <c r="LX59" s="337">
        <v>0.20463999999999999</v>
      </c>
      <c r="LY59" s="337">
        <v>0.20463999999999999</v>
      </c>
      <c r="LZ59" s="338">
        <v>4.3362199999999997E-2</v>
      </c>
      <c r="MA59" s="338">
        <v>1.0521E-3</v>
      </c>
      <c r="MB59" s="338">
        <v>0.15997980000000001</v>
      </c>
      <c r="MC59" s="338">
        <v>0</v>
      </c>
      <c r="MD59" s="338">
        <v>0.1490649</v>
      </c>
      <c r="ME59" s="338">
        <v>3.5740000000000001E-4</v>
      </c>
      <c r="MF59" s="338">
        <v>0.76579699999999995</v>
      </c>
      <c r="MG59" s="338">
        <v>2.9254800000000001E-2</v>
      </c>
      <c r="MH59" s="338">
        <v>0.33021869999999998</v>
      </c>
      <c r="MI59" s="338"/>
    </row>
    <row r="60" spans="1:347" x14ac:dyDescent="0.2">
      <c r="A60" s="6" t="s">
        <v>2131</v>
      </c>
      <c r="B60" s="6" t="s">
        <v>2873</v>
      </c>
      <c r="C60" s="6" t="s">
        <v>2131</v>
      </c>
      <c r="D60" s="6" t="s">
        <v>2132</v>
      </c>
      <c r="E60" s="203" t="s">
        <v>2133</v>
      </c>
      <c r="F60" s="203" t="s">
        <v>2198</v>
      </c>
      <c r="G60" s="203" t="s">
        <v>2275</v>
      </c>
      <c r="H60" s="203" t="s">
        <v>2198</v>
      </c>
      <c r="I60" s="203" t="s">
        <v>3685</v>
      </c>
      <c r="J60" s="203" t="s">
        <v>3686</v>
      </c>
      <c r="K60" s="203" t="s">
        <v>2275</v>
      </c>
      <c r="L60" s="203" t="s">
        <v>2198</v>
      </c>
      <c r="M60" s="203" t="s">
        <v>3685</v>
      </c>
      <c r="N60" s="203" t="s">
        <v>3686</v>
      </c>
      <c r="O60" s="203" t="s">
        <v>2448</v>
      </c>
      <c r="P60" s="203" t="s">
        <v>2525</v>
      </c>
      <c r="Q60" s="203" t="s">
        <v>2602</v>
      </c>
      <c r="R60" s="203" t="s">
        <v>2670</v>
      </c>
      <c r="S60" s="203" t="s">
        <v>2448</v>
      </c>
      <c r="T60" s="203" t="s">
        <v>2380</v>
      </c>
      <c r="U60" s="203" t="s">
        <v>2525</v>
      </c>
      <c r="V60" s="203" t="s">
        <v>2602</v>
      </c>
      <c r="W60" s="203" t="s">
        <v>2670</v>
      </c>
      <c r="X60" s="203">
        <v>1</v>
      </c>
      <c r="Y60" s="203">
        <v>5</v>
      </c>
      <c r="Z60" s="203">
        <v>1</v>
      </c>
      <c r="AA60" s="203">
        <v>0</v>
      </c>
      <c r="AB60" s="10">
        <v>7709</v>
      </c>
      <c r="AC60" s="203">
        <v>5</v>
      </c>
      <c r="AD60" s="203">
        <v>3</v>
      </c>
      <c r="AE60" s="203">
        <v>8</v>
      </c>
      <c r="AF60" s="203">
        <v>17.25</v>
      </c>
      <c r="AG60" s="203">
        <v>25.25</v>
      </c>
      <c r="AH60" s="286">
        <v>0.1980198</v>
      </c>
      <c r="AI60" s="246">
        <v>75348</v>
      </c>
      <c r="AJ60" s="246" t="s">
        <v>3688</v>
      </c>
      <c r="AK60" s="274" t="s">
        <v>3404</v>
      </c>
      <c r="AL60" s="276">
        <v>33588</v>
      </c>
      <c r="AM60" s="276">
        <v>8.5</v>
      </c>
      <c r="AN60" s="276">
        <v>8.8800000000000008</v>
      </c>
      <c r="AO60" s="276">
        <v>8.8800000000000008</v>
      </c>
      <c r="AP60" s="246">
        <v>0</v>
      </c>
      <c r="AQ60" s="246">
        <v>1374121</v>
      </c>
      <c r="AR60" s="246">
        <v>1374121</v>
      </c>
      <c r="AS60" s="246">
        <v>126627</v>
      </c>
      <c r="AT60" s="246">
        <v>0</v>
      </c>
      <c r="AU60" s="246">
        <v>126627</v>
      </c>
      <c r="AV60" s="246">
        <v>19828</v>
      </c>
      <c r="AW60" s="246">
        <v>0</v>
      </c>
      <c r="AX60" s="246">
        <v>19828</v>
      </c>
      <c r="AY60" s="246">
        <v>57690</v>
      </c>
      <c r="AZ60" s="246">
        <v>1578266</v>
      </c>
      <c r="BA60" s="246">
        <v>824137</v>
      </c>
      <c r="BB60" s="246">
        <v>268979</v>
      </c>
      <c r="BC60" s="246">
        <v>1093116</v>
      </c>
      <c r="BD60" s="246">
        <v>87477</v>
      </c>
      <c r="BE60" s="246">
        <v>12961</v>
      </c>
      <c r="BF60" s="246">
        <v>4280</v>
      </c>
      <c r="BG60" s="246">
        <v>104718</v>
      </c>
      <c r="BH60" s="246">
        <v>391623</v>
      </c>
      <c r="BI60" s="246">
        <v>1589457</v>
      </c>
      <c r="BJ60" s="246">
        <v>-11199</v>
      </c>
      <c r="BK60" s="283">
        <v>-7.0958000000000002E-3</v>
      </c>
      <c r="BL60" s="246">
        <v>45538</v>
      </c>
      <c r="BM60" s="246">
        <v>0</v>
      </c>
      <c r="BN60" s="246">
        <v>0</v>
      </c>
      <c r="BO60" s="246">
        <v>0</v>
      </c>
      <c r="BP60" s="246">
        <v>45538</v>
      </c>
      <c r="BQ60" s="246">
        <v>43233</v>
      </c>
      <c r="BR60" s="10">
        <v>62032</v>
      </c>
      <c r="BS60" s="10">
        <v>56791</v>
      </c>
      <c r="BT60" s="10">
        <v>118823</v>
      </c>
      <c r="BU60" s="10">
        <v>45367</v>
      </c>
      <c r="BV60" s="10">
        <v>21300</v>
      </c>
      <c r="BW60" s="10">
        <v>66667</v>
      </c>
      <c r="BX60" s="10">
        <v>10195</v>
      </c>
      <c r="BY60" s="10">
        <v>350</v>
      </c>
      <c r="BZ60" s="10">
        <v>10545</v>
      </c>
      <c r="CA60" s="10">
        <v>196035</v>
      </c>
      <c r="CB60" s="10" t="s">
        <v>3403</v>
      </c>
      <c r="CC60" s="10">
        <v>196035</v>
      </c>
      <c r="CD60" s="10">
        <v>0</v>
      </c>
      <c r="CE60" s="258">
        <v>28539</v>
      </c>
      <c r="CF60" s="244">
        <v>2</v>
      </c>
      <c r="CG60" s="244">
        <v>67</v>
      </c>
      <c r="CH60" s="244">
        <v>69</v>
      </c>
      <c r="CI60" s="258">
        <v>1988</v>
      </c>
      <c r="CJ60" s="258">
        <v>1920</v>
      </c>
      <c r="CK60" s="258">
        <v>4057</v>
      </c>
      <c r="CL60" s="258">
        <v>563</v>
      </c>
      <c r="CM60" s="203">
        <v>0</v>
      </c>
      <c r="CN60" s="203">
        <v>10</v>
      </c>
      <c r="CO60" s="244">
        <v>199</v>
      </c>
      <c r="CP60" s="10">
        <v>104499</v>
      </c>
      <c r="CQ60" s="10">
        <v>29171</v>
      </c>
      <c r="CR60" s="10">
        <v>133670</v>
      </c>
      <c r="CS60" s="10" t="s">
        <v>3403</v>
      </c>
      <c r="CT60" s="10" t="s">
        <v>3403</v>
      </c>
      <c r="CU60" s="10" t="s">
        <v>3403</v>
      </c>
      <c r="CV60" s="10">
        <v>95401</v>
      </c>
      <c r="CW60" s="10">
        <v>23157</v>
      </c>
      <c r="CX60" s="10">
        <v>118558</v>
      </c>
      <c r="CY60" s="10">
        <v>252228</v>
      </c>
      <c r="CZ60" s="10">
        <v>6994</v>
      </c>
      <c r="DA60" s="10" t="s">
        <v>3403</v>
      </c>
      <c r="DB60" s="10">
        <v>259222</v>
      </c>
      <c r="DC60" s="10">
        <v>8777</v>
      </c>
      <c r="DD60" s="10">
        <v>105</v>
      </c>
      <c r="DE60" s="10">
        <v>8882</v>
      </c>
      <c r="DF60" s="10">
        <v>40850</v>
      </c>
      <c r="DG60" s="10">
        <v>1529</v>
      </c>
      <c r="DH60" s="10">
        <v>0</v>
      </c>
      <c r="DI60" s="10">
        <v>1634</v>
      </c>
      <c r="DJ60" s="258" t="s">
        <v>3403</v>
      </c>
      <c r="DK60" s="258">
        <v>49627</v>
      </c>
      <c r="DL60" s="10">
        <v>268156</v>
      </c>
      <c r="DM60" s="10">
        <v>38963</v>
      </c>
      <c r="DN60" s="10">
        <v>1730</v>
      </c>
      <c r="DO60" s="10">
        <v>0</v>
      </c>
      <c r="DP60" s="10">
        <v>308849</v>
      </c>
      <c r="DQ60" s="10">
        <v>45</v>
      </c>
      <c r="DR60" s="10">
        <v>38084</v>
      </c>
      <c r="DS60" s="10">
        <v>12626</v>
      </c>
      <c r="DT60" s="10">
        <v>50710</v>
      </c>
      <c r="DU60" s="10">
        <v>228840</v>
      </c>
      <c r="DV60" s="244">
        <v>46</v>
      </c>
      <c r="DW60" s="244" t="s">
        <v>3403</v>
      </c>
      <c r="DX60" s="244">
        <v>313</v>
      </c>
      <c r="DY60" s="244" t="s">
        <v>3403</v>
      </c>
      <c r="DZ60" s="244">
        <v>42</v>
      </c>
      <c r="EA60" s="244" t="s">
        <v>3403</v>
      </c>
      <c r="EB60" s="244">
        <v>401</v>
      </c>
      <c r="EC60" s="244">
        <v>557</v>
      </c>
      <c r="ED60" s="244" t="s">
        <v>3403</v>
      </c>
      <c r="EE60" s="244">
        <v>557</v>
      </c>
      <c r="EF60" s="10">
        <v>10036</v>
      </c>
      <c r="EG60" s="10" t="s">
        <v>3403</v>
      </c>
      <c r="EH60" s="10">
        <v>10036</v>
      </c>
      <c r="EI60" s="10">
        <v>450</v>
      </c>
      <c r="EJ60" s="10" t="s">
        <v>3403</v>
      </c>
      <c r="EK60" s="10">
        <v>450</v>
      </c>
      <c r="EL60" s="10">
        <v>11043</v>
      </c>
      <c r="EM60" s="10">
        <v>6</v>
      </c>
      <c r="EN60" s="10">
        <v>15</v>
      </c>
      <c r="EO60" s="10">
        <v>48</v>
      </c>
      <c r="EP60" s="10">
        <v>83</v>
      </c>
      <c r="EQ60" s="258">
        <v>549</v>
      </c>
      <c r="ER60" s="258">
        <v>5827</v>
      </c>
      <c r="ES60" s="10">
        <v>27168</v>
      </c>
      <c r="ET60" s="10" t="s">
        <v>5026</v>
      </c>
      <c r="EU60" s="10" t="s">
        <v>5026</v>
      </c>
      <c r="EV60" s="244">
        <v>407</v>
      </c>
      <c r="EW60" s="244">
        <v>317</v>
      </c>
      <c r="EX60" s="203" t="s">
        <v>3687</v>
      </c>
      <c r="EY60" s="244">
        <v>32</v>
      </c>
      <c r="EZ60" s="244">
        <v>55</v>
      </c>
      <c r="FA60" s="258">
        <v>61299</v>
      </c>
      <c r="FB60" s="10">
        <v>49774</v>
      </c>
      <c r="FC60" s="10" t="s">
        <v>3403</v>
      </c>
      <c r="FD60" s="6" t="s">
        <v>1530</v>
      </c>
      <c r="FE60" s="6" t="s">
        <v>1530</v>
      </c>
      <c r="FF60" s="6" t="s">
        <v>1530</v>
      </c>
      <c r="FG60" s="6" t="s">
        <v>1530</v>
      </c>
      <c r="FH60" s="6" t="s">
        <v>1530</v>
      </c>
      <c r="FI60" s="6" t="s">
        <v>1530</v>
      </c>
      <c r="FJ60" s="6" t="s">
        <v>1530</v>
      </c>
      <c r="FK60" s="6" t="s">
        <v>1530</v>
      </c>
      <c r="FL60" s="6" t="s">
        <v>1530</v>
      </c>
      <c r="FM60" s="6" t="s">
        <v>1530</v>
      </c>
      <c r="FN60" s="6" t="s">
        <v>1530</v>
      </c>
      <c r="FO60" s="6" t="s">
        <v>1530</v>
      </c>
      <c r="FP60" s="6" t="s">
        <v>1530</v>
      </c>
      <c r="FQ60" s="6" t="s">
        <v>1530</v>
      </c>
      <c r="FR60" s="6" t="s">
        <v>1530</v>
      </c>
      <c r="FS60" s="6" t="s">
        <v>1530</v>
      </c>
      <c r="FT60" s="6" t="s">
        <v>1530</v>
      </c>
      <c r="FU60" s="6" t="s">
        <v>1530</v>
      </c>
      <c r="FV60" s="6" t="s">
        <v>1530</v>
      </c>
      <c r="FW60" s="6" t="s">
        <v>1530</v>
      </c>
      <c r="FX60" s="6" t="s">
        <v>1530</v>
      </c>
      <c r="FY60" s="6" t="s">
        <v>1530</v>
      </c>
      <c r="FZ60" s="6" t="s">
        <v>1530</v>
      </c>
      <c r="GA60" s="6" t="s">
        <v>1530</v>
      </c>
      <c r="GB60" s="6" t="s">
        <v>1530</v>
      </c>
      <c r="GC60" s="203" t="s">
        <v>2131</v>
      </c>
      <c r="GD60" s="203" t="s">
        <v>489</v>
      </c>
      <c r="GE60" s="203" t="s">
        <v>416</v>
      </c>
      <c r="GF60" s="203" t="s">
        <v>493</v>
      </c>
      <c r="GG60" s="203" t="s">
        <v>499</v>
      </c>
      <c r="GH60" s="203" t="s">
        <v>4527</v>
      </c>
      <c r="GI60" s="203" t="s">
        <v>505</v>
      </c>
      <c r="GJ60" s="203" t="s">
        <v>2303</v>
      </c>
      <c r="GK60" s="258">
        <v>82020</v>
      </c>
      <c r="GL60" s="203">
        <v>2</v>
      </c>
      <c r="GM60" s="6" t="s">
        <v>2135</v>
      </c>
      <c r="GN60" s="203" t="s">
        <v>503</v>
      </c>
      <c r="GO60" s="203">
        <v>793</v>
      </c>
      <c r="GP60" s="203">
        <v>111</v>
      </c>
      <c r="GQ60" s="203">
        <v>3402</v>
      </c>
      <c r="GR60" s="203">
        <v>34432</v>
      </c>
      <c r="GS60" s="203">
        <v>22</v>
      </c>
      <c r="GT60" s="203">
        <v>11</v>
      </c>
      <c r="GU60" s="203">
        <v>123</v>
      </c>
      <c r="GV60" s="203">
        <v>3361</v>
      </c>
      <c r="GW60" s="283">
        <v>0.90881000000000001</v>
      </c>
      <c r="GX60" s="283">
        <v>5.0439999999999999E-2</v>
      </c>
      <c r="GY60" s="245">
        <v>27.538650000000001</v>
      </c>
      <c r="GZ60" s="245">
        <v>32.063899999999997</v>
      </c>
      <c r="HA60" s="245">
        <v>12.108700000000001</v>
      </c>
      <c r="HB60" s="284">
        <v>5.1463900000000002</v>
      </c>
      <c r="HC60" s="284">
        <v>3.53932</v>
      </c>
      <c r="HD60" s="284">
        <v>0.33905999999999997</v>
      </c>
      <c r="HE60" s="284">
        <v>31.344049999999999</v>
      </c>
      <c r="HF60" s="284">
        <v>21.55622</v>
      </c>
      <c r="HG60" s="284">
        <v>2.0650400000000002</v>
      </c>
      <c r="HH60" s="284">
        <v>6.9457100000000001</v>
      </c>
      <c r="HI60" s="284">
        <v>4.77677</v>
      </c>
      <c r="HJ60" s="284">
        <v>0.45760000000000001</v>
      </c>
      <c r="HK60" s="284">
        <v>58.504750000000001</v>
      </c>
      <c r="HL60" s="284">
        <v>40.235419999999998</v>
      </c>
      <c r="HM60" s="284">
        <v>3.85446</v>
      </c>
      <c r="HN60" s="284">
        <v>143.93343999999999</v>
      </c>
      <c r="HO60" s="284">
        <v>98.987229999999997</v>
      </c>
      <c r="HP60" s="284">
        <v>9.4827499999999993</v>
      </c>
      <c r="HQ60" s="284">
        <v>13.40658</v>
      </c>
      <c r="HR60" s="284">
        <v>9.2200900000000008</v>
      </c>
      <c r="HS60" s="284">
        <v>0.88326000000000005</v>
      </c>
      <c r="HT60" s="284">
        <v>3.76553</v>
      </c>
      <c r="HU60" s="284">
        <v>2.7900499999999999</v>
      </c>
      <c r="HV60" s="284">
        <v>8.0260300000000004</v>
      </c>
      <c r="HW60" s="284">
        <v>6.2512299999999996</v>
      </c>
      <c r="HX60" s="284">
        <v>0.33123999999999998</v>
      </c>
      <c r="HY60" s="284">
        <v>1.4454800000000001</v>
      </c>
      <c r="HZ60" s="284">
        <v>0.61826000000000003</v>
      </c>
      <c r="IA60" s="284">
        <v>0.13464000000000001</v>
      </c>
      <c r="IB60" s="284">
        <v>4.96E-3</v>
      </c>
      <c r="IC60" s="284">
        <v>3.8600000000000001E-3</v>
      </c>
      <c r="ID60" s="284">
        <v>0.74736999999999998</v>
      </c>
      <c r="IE60" s="284">
        <v>6.79E-3</v>
      </c>
      <c r="IF60" s="284">
        <v>0.12236</v>
      </c>
      <c r="IG60" s="284">
        <v>1075</v>
      </c>
      <c r="IH60" s="284">
        <v>5433</v>
      </c>
      <c r="II60" s="284">
        <v>3396</v>
      </c>
      <c r="IJ60" s="284">
        <v>9062</v>
      </c>
      <c r="IK60" s="284">
        <v>45768</v>
      </c>
      <c r="IL60" s="284">
        <v>28605</v>
      </c>
      <c r="IM60" s="284">
        <v>38606</v>
      </c>
      <c r="IN60" s="284">
        <v>61769</v>
      </c>
      <c r="IO60" s="284">
        <v>1.3166800000000001</v>
      </c>
      <c r="IP60" s="284">
        <v>12231</v>
      </c>
      <c r="IQ60" s="284">
        <v>5.8806000000000003</v>
      </c>
      <c r="IR60" s="284">
        <v>1.54386</v>
      </c>
      <c r="IS60" s="284">
        <v>16.753489999999999</v>
      </c>
      <c r="IT60" s="284">
        <v>0.24174999999999999</v>
      </c>
      <c r="IU60" s="284">
        <v>0.70337000000000005</v>
      </c>
      <c r="IV60" s="284">
        <v>19.242450000000002</v>
      </c>
      <c r="IW60" s="284">
        <v>13.32743</v>
      </c>
      <c r="IX60" s="284">
        <v>2.85988</v>
      </c>
      <c r="IY60" s="284">
        <v>0</v>
      </c>
      <c r="IZ60" s="284">
        <v>2.4299999999999999E-3</v>
      </c>
      <c r="JA60" s="284">
        <v>0.34794999999999998</v>
      </c>
      <c r="JB60" s="284">
        <v>8.4000000000000003E-4</v>
      </c>
      <c r="JC60" s="284">
        <v>9.8599999999999993E-2</v>
      </c>
      <c r="JD60" s="284">
        <v>0.49792999999999998</v>
      </c>
      <c r="JE60" s="284">
        <v>3.92428</v>
      </c>
      <c r="JF60" s="284">
        <v>2.3900899999999998</v>
      </c>
      <c r="JG60" s="284">
        <v>0.21031</v>
      </c>
      <c r="JH60" s="284">
        <v>562</v>
      </c>
      <c r="JI60" s="284">
        <v>1.3606799999999999</v>
      </c>
      <c r="JJ60" s="284">
        <v>4.7747299999999999</v>
      </c>
      <c r="JK60" s="284">
        <v>77</v>
      </c>
      <c r="JL60" s="284">
        <v>91</v>
      </c>
      <c r="JM60" s="284">
        <v>19.378900000000002</v>
      </c>
      <c r="JN60" s="284">
        <v>1.27674</v>
      </c>
      <c r="JO60" s="284">
        <v>1.06653</v>
      </c>
      <c r="JP60" s="284">
        <v>0.30785000000000001</v>
      </c>
      <c r="JQ60" s="284">
        <v>6.096E-2</v>
      </c>
      <c r="JR60" s="284">
        <v>0.34016999999999997</v>
      </c>
      <c r="JS60" s="284">
        <v>7</v>
      </c>
      <c r="JT60" s="284">
        <v>6</v>
      </c>
      <c r="JU60" s="284">
        <v>1.3496300000000001</v>
      </c>
      <c r="JV60" s="284">
        <v>5939</v>
      </c>
      <c r="JW60" s="284">
        <v>29.68478</v>
      </c>
      <c r="JX60" s="284">
        <v>4400</v>
      </c>
      <c r="JY60" s="284">
        <v>3.5241899999999999</v>
      </c>
      <c r="JZ60" s="284">
        <v>40.063429999999997</v>
      </c>
      <c r="KA60" s="284">
        <v>0.11872000000000001</v>
      </c>
      <c r="KB60" s="284">
        <v>522</v>
      </c>
      <c r="KC60" s="284">
        <v>0.75949</v>
      </c>
      <c r="KD60" s="284">
        <v>0.45760000000000001</v>
      </c>
      <c r="KE60" s="284">
        <v>1.0250300000000001</v>
      </c>
      <c r="KF60" s="284">
        <v>9.39893</v>
      </c>
      <c r="KG60" s="284">
        <v>6.09049</v>
      </c>
      <c r="KH60" s="284">
        <v>6.9457100000000001</v>
      </c>
      <c r="KI60" s="284">
        <v>21.178570000000001</v>
      </c>
      <c r="KJ60" s="284">
        <v>43291</v>
      </c>
      <c r="KK60" s="284">
        <v>32639</v>
      </c>
      <c r="KL60" s="284">
        <v>8.1759999999999999E-2</v>
      </c>
      <c r="KM60" s="284">
        <v>0.9294</v>
      </c>
      <c r="KN60" s="284">
        <v>0.11033999999999999</v>
      </c>
      <c r="KO60" s="284">
        <v>1.619E-2</v>
      </c>
      <c r="KP60" s="284">
        <v>0.18404000000000001</v>
      </c>
      <c r="KQ60" s="284">
        <v>2.1850000000000001E-2</v>
      </c>
      <c r="KR60" s="284">
        <v>0.625</v>
      </c>
      <c r="KS60" s="284">
        <v>0.31683169999999999</v>
      </c>
      <c r="KT60" s="284">
        <v>0.68316829999999995</v>
      </c>
      <c r="KU60" s="284">
        <v>0.24606629999999999</v>
      </c>
      <c r="KV60" s="284">
        <v>0.75393370000000004</v>
      </c>
      <c r="KW60" s="284">
        <v>6.5882899999999994E-2</v>
      </c>
      <c r="KX60" s="284">
        <v>8.1543999999999991E-3</v>
      </c>
      <c r="KY60" s="284">
        <v>0.16922699999999999</v>
      </c>
      <c r="KZ60" s="284">
        <v>2.6927000000000001E-3</v>
      </c>
      <c r="LA60" s="284">
        <v>0.24638789999999999</v>
      </c>
      <c r="LB60" s="284">
        <v>5.5035800000000003E-2</v>
      </c>
      <c r="LC60" s="284">
        <v>0.51850220000000002</v>
      </c>
      <c r="LD60" s="284">
        <v>0.68772920000000004</v>
      </c>
      <c r="LE60" s="284">
        <v>1.25632E-2</v>
      </c>
      <c r="LF60" s="284">
        <v>0.87065230000000005</v>
      </c>
      <c r="LG60" s="284">
        <v>3.6552800000000003E-2</v>
      </c>
      <c r="LH60" s="284">
        <v>8.0231700000000003E-2</v>
      </c>
      <c r="LI60" s="284">
        <v>10652</v>
      </c>
      <c r="LJ60" s="284">
        <v>4.5127199999999998</v>
      </c>
      <c r="LK60" s="284">
        <v>10252</v>
      </c>
      <c r="LL60" s="284">
        <v>16404</v>
      </c>
      <c r="LM60" s="284">
        <v>3248</v>
      </c>
      <c r="LN60" s="284">
        <v>0.83535780000000004</v>
      </c>
      <c r="LO60" s="284">
        <v>0.12377050000000001</v>
      </c>
      <c r="LP60" s="284">
        <v>4.0871699999999997E-2</v>
      </c>
      <c r="LQ60" s="284">
        <v>0.37475000000000003</v>
      </c>
      <c r="LR60" s="284">
        <v>1.1482300000000001</v>
      </c>
      <c r="LS60" s="284">
        <v>0.28254000000000001</v>
      </c>
      <c r="LT60" s="284">
        <v>23</v>
      </c>
      <c r="LU60" s="284">
        <v>3.5306299999999999</v>
      </c>
      <c r="LV60" s="284">
        <v>72</v>
      </c>
      <c r="LW60" s="284">
        <v>2.9493399999999999</v>
      </c>
      <c r="LX60" s="284">
        <v>0.19431000000000001</v>
      </c>
      <c r="LY60" s="284">
        <v>0.19569</v>
      </c>
      <c r="LZ60" s="285">
        <v>1.9695899999999999E-2</v>
      </c>
      <c r="MA60" s="285">
        <v>8.4840000000000002E-4</v>
      </c>
      <c r="MB60" s="285">
        <v>0.13225219999999999</v>
      </c>
      <c r="MC60" s="285">
        <v>0</v>
      </c>
      <c r="MD60" s="285">
        <v>0.1216667</v>
      </c>
      <c r="ME60" s="285">
        <v>2.942E-4</v>
      </c>
      <c r="MF60" s="285">
        <v>0.83573140000000001</v>
      </c>
      <c r="MG60" s="285">
        <v>1.6660500000000002E-2</v>
      </c>
      <c r="MH60" s="285">
        <v>0.3838704</v>
      </c>
      <c r="MI60" s="285"/>
    </row>
    <row r="61" spans="1:347" x14ac:dyDescent="0.2">
      <c r="A61" s="6" t="s">
        <v>1949</v>
      </c>
      <c r="B61" s="6" t="s">
        <v>2812</v>
      </c>
      <c r="C61" s="203" t="s">
        <v>1949</v>
      </c>
      <c r="D61" s="203" t="s">
        <v>1950</v>
      </c>
      <c r="E61" s="203" t="s">
        <v>1951</v>
      </c>
      <c r="F61" s="203" t="s">
        <v>2149</v>
      </c>
      <c r="G61" s="203" t="s">
        <v>1278</v>
      </c>
      <c r="H61" s="203" t="s">
        <v>2338</v>
      </c>
      <c r="I61" s="203" t="s">
        <v>3460</v>
      </c>
      <c r="J61" s="203" t="s">
        <v>3461</v>
      </c>
      <c r="K61" s="203" t="s">
        <v>1278</v>
      </c>
      <c r="L61" s="203" t="s">
        <v>2338</v>
      </c>
      <c r="M61" s="203" t="s">
        <v>3460</v>
      </c>
      <c r="N61" s="203" t="s">
        <v>3461</v>
      </c>
      <c r="O61" s="203" t="s">
        <v>3462</v>
      </c>
      <c r="P61" s="203" t="s">
        <v>2464</v>
      </c>
      <c r="Q61" s="203" t="s">
        <v>2541</v>
      </c>
      <c r="R61" s="203" t="s">
        <v>4613</v>
      </c>
      <c r="S61" s="203" t="s">
        <v>4614</v>
      </c>
      <c r="T61" s="203" t="s">
        <v>4615</v>
      </c>
      <c r="U61" s="203" t="s">
        <v>4616</v>
      </c>
      <c r="V61" s="203" t="s">
        <v>2541</v>
      </c>
      <c r="W61" s="203" t="s">
        <v>4617</v>
      </c>
      <c r="X61" s="203">
        <v>1</v>
      </c>
      <c r="Y61" s="203">
        <v>0</v>
      </c>
      <c r="Z61" s="203">
        <v>0</v>
      </c>
      <c r="AA61" s="203">
        <v>0</v>
      </c>
      <c r="AB61" s="10">
        <v>2994</v>
      </c>
      <c r="AC61" s="203">
        <v>8</v>
      </c>
      <c r="AD61" s="203">
        <v>0</v>
      </c>
      <c r="AE61" s="203">
        <v>8</v>
      </c>
      <c r="AF61" s="203">
        <v>21.63</v>
      </c>
      <c r="AG61" s="203">
        <v>29.63</v>
      </c>
      <c r="AH61" s="286">
        <v>0.26999659999999998</v>
      </c>
      <c r="AI61" s="246">
        <v>90302</v>
      </c>
      <c r="AJ61" s="246" t="s">
        <v>3464</v>
      </c>
      <c r="AK61" s="274" t="s">
        <v>3414</v>
      </c>
      <c r="AL61" s="276">
        <v>45032</v>
      </c>
      <c r="AM61" s="276">
        <v>7.25</v>
      </c>
      <c r="AO61" s="276">
        <v>14.65</v>
      </c>
      <c r="AP61" s="246">
        <v>1586395</v>
      </c>
      <c r="AQ61" s="246">
        <v>409244</v>
      </c>
      <c r="AR61" s="246">
        <v>1995639</v>
      </c>
      <c r="AS61" s="246">
        <v>28462</v>
      </c>
      <c r="AT61" s="246">
        <v>0</v>
      </c>
      <c r="AU61" s="246">
        <v>28462</v>
      </c>
      <c r="AV61" s="246">
        <v>0</v>
      </c>
      <c r="AW61" s="246">
        <v>0</v>
      </c>
      <c r="AX61" s="246">
        <v>0</v>
      </c>
      <c r="AY61" s="246">
        <v>139152</v>
      </c>
      <c r="AZ61" s="246">
        <v>2163253</v>
      </c>
      <c r="BA61" s="246">
        <v>1230252</v>
      </c>
      <c r="BB61" s="246">
        <v>410916</v>
      </c>
      <c r="BC61" s="246">
        <v>1641168</v>
      </c>
      <c r="BD61" s="246">
        <v>108219</v>
      </c>
      <c r="BE61" s="246">
        <v>49279</v>
      </c>
      <c r="BF61" s="246">
        <v>48287</v>
      </c>
      <c r="BG61" s="246">
        <v>205785</v>
      </c>
      <c r="BH61" s="246">
        <v>316300</v>
      </c>
      <c r="BI61" s="246">
        <v>2163253</v>
      </c>
      <c r="BJ61" s="246">
        <v>0</v>
      </c>
      <c r="BK61" s="283">
        <v>0</v>
      </c>
      <c r="BL61" s="246">
        <v>3326</v>
      </c>
      <c r="BM61" s="246">
        <v>0</v>
      </c>
      <c r="BN61" s="246">
        <v>0</v>
      </c>
      <c r="BO61" s="246">
        <v>0</v>
      </c>
      <c r="BP61" s="246">
        <v>3326</v>
      </c>
      <c r="BQ61" s="246">
        <v>9799638</v>
      </c>
      <c r="BR61" s="10">
        <v>46854</v>
      </c>
      <c r="BS61" s="10">
        <v>43759</v>
      </c>
      <c r="BT61" s="10">
        <v>90613</v>
      </c>
      <c r="BU61" s="10">
        <v>56987</v>
      </c>
      <c r="BV61" s="10">
        <v>23543</v>
      </c>
      <c r="BW61" s="10">
        <v>80530</v>
      </c>
      <c r="BX61" s="10">
        <v>6784</v>
      </c>
      <c r="BY61" s="10">
        <v>1191</v>
      </c>
      <c r="BZ61" s="10">
        <v>7975</v>
      </c>
      <c r="CA61" s="10">
        <v>179118</v>
      </c>
      <c r="CB61" s="10" t="s">
        <v>3403</v>
      </c>
      <c r="CC61" s="10">
        <v>179118</v>
      </c>
      <c r="CD61" s="10">
        <v>0</v>
      </c>
      <c r="CE61" s="258">
        <v>42332</v>
      </c>
      <c r="CF61" s="244">
        <v>7</v>
      </c>
      <c r="CG61" s="244">
        <v>67</v>
      </c>
      <c r="CH61" s="244">
        <v>74</v>
      </c>
      <c r="CI61" s="258">
        <v>12935</v>
      </c>
      <c r="CJ61" s="258">
        <v>11528</v>
      </c>
      <c r="CK61" s="258">
        <v>6824</v>
      </c>
      <c r="CL61" s="258">
        <v>793</v>
      </c>
      <c r="CM61" s="203">
        <v>64</v>
      </c>
      <c r="CN61" s="203">
        <v>24</v>
      </c>
      <c r="CO61" s="244">
        <v>273</v>
      </c>
      <c r="CP61" s="10">
        <v>168884</v>
      </c>
      <c r="CQ61" s="10">
        <v>116790</v>
      </c>
      <c r="CR61" s="10">
        <v>285674</v>
      </c>
      <c r="CS61" s="10">
        <v>37040</v>
      </c>
      <c r="CT61" s="10">
        <v>2133</v>
      </c>
      <c r="CU61" s="10">
        <v>39173</v>
      </c>
      <c r="CV61" s="10">
        <v>400273</v>
      </c>
      <c r="CW61" s="10">
        <v>78827</v>
      </c>
      <c r="CX61" s="10">
        <v>479100</v>
      </c>
      <c r="CY61" s="10">
        <v>803947</v>
      </c>
      <c r="CZ61" s="10">
        <v>2819</v>
      </c>
      <c r="DA61" s="10" t="s">
        <v>3403</v>
      </c>
      <c r="DB61" s="10">
        <v>806766</v>
      </c>
      <c r="DC61" s="10">
        <v>92293</v>
      </c>
      <c r="DD61" s="10">
        <v>13240</v>
      </c>
      <c r="DE61" s="10">
        <v>105533</v>
      </c>
      <c r="DF61" s="10">
        <v>131169</v>
      </c>
      <c r="DG61" s="10">
        <v>35300</v>
      </c>
      <c r="DH61" s="10">
        <v>2913</v>
      </c>
      <c r="DI61" s="10">
        <v>51453</v>
      </c>
      <c r="DJ61" s="258" t="s">
        <v>3403</v>
      </c>
      <c r="DK61" s="258">
        <v>223462</v>
      </c>
      <c r="DL61" s="10">
        <v>1081681</v>
      </c>
      <c r="DM61" s="10" t="s">
        <v>3403</v>
      </c>
      <c r="DN61" s="10" t="s">
        <v>3403</v>
      </c>
      <c r="DO61" s="10" t="s">
        <v>3403</v>
      </c>
      <c r="DP61" s="10">
        <v>1081681</v>
      </c>
      <c r="DQ61" s="10">
        <v>231</v>
      </c>
      <c r="DR61" s="10">
        <v>27657</v>
      </c>
      <c r="DS61" s="10">
        <v>6029</v>
      </c>
      <c r="DT61" s="10">
        <v>33686</v>
      </c>
      <c r="DU61" s="10">
        <v>433744</v>
      </c>
      <c r="DV61" s="244">
        <v>83</v>
      </c>
      <c r="DW61" s="244">
        <v>0</v>
      </c>
      <c r="DX61" s="244">
        <v>461</v>
      </c>
      <c r="DY61" s="244">
        <v>80</v>
      </c>
      <c r="DZ61" s="244">
        <v>30</v>
      </c>
      <c r="EA61" s="244">
        <v>8</v>
      </c>
      <c r="EB61" s="244">
        <v>662</v>
      </c>
      <c r="EC61" s="244">
        <v>1471</v>
      </c>
      <c r="ED61" s="244">
        <v>0</v>
      </c>
      <c r="EE61" s="244">
        <v>1471</v>
      </c>
      <c r="EF61" s="10">
        <v>12758</v>
      </c>
      <c r="EG61" s="10">
        <v>2642</v>
      </c>
      <c r="EH61" s="10">
        <v>15400</v>
      </c>
      <c r="EI61" s="10">
        <v>658</v>
      </c>
      <c r="EJ61" s="10">
        <v>871</v>
      </c>
      <c r="EK61" s="10">
        <v>1529</v>
      </c>
      <c r="EL61" s="10">
        <v>18400</v>
      </c>
      <c r="EM61" s="10" t="s">
        <v>5026</v>
      </c>
      <c r="EN61" s="10" t="s">
        <v>5026</v>
      </c>
      <c r="EO61" s="10">
        <v>40</v>
      </c>
      <c r="EP61" s="10">
        <v>306</v>
      </c>
      <c r="EQ61" s="258">
        <v>93</v>
      </c>
      <c r="ER61" s="258">
        <v>2630</v>
      </c>
      <c r="ES61" s="10">
        <v>118041</v>
      </c>
      <c r="ET61" s="10">
        <v>21762</v>
      </c>
      <c r="EU61" s="10" t="s">
        <v>5026</v>
      </c>
      <c r="EV61" s="244">
        <v>0</v>
      </c>
      <c r="EW61" s="244">
        <v>627</v>
      </c>
      <c r="EX61" s="203" t="s">
        <v>3463</v>
      </c>
      <c r="EY61" s="244">
        <v>28</v>
      </c>
      <c r="EZ61" s="244">
        <v>50</v>
      </c>
      <c r="FA61" s="258">
        <v>43689</v>
      </c>
      <c r="FB61" s="10">
        <v>370818</v>
      </c>
      <c r="FC61" s="10" t="s">
        <v>3403</v>
      </c>
      <c r="FD61" s="203" t="s">
        <v>1530</v>
      </c>
      <c r="FE61" s="203" t="s">
        <v>1530</v>
      </c>
      <c r="FF61" s="203" t="s">
        <v>1530</v>
      </c>
      <c r="FG61" s="203" t="s">
        <v>1530</v>
      </c>
      <c r="FH61" s="203" t="s">
        <v>1530</v>
      </c>
      <c r="FI61" s="203" t="s">
        <v>1530</v>
      </c>
      <c r="FJ61" s="203" t="s">
        <v>1530</v>
      </c>
      <c r="FK61" s="203" t="s">
        <v>1530</v>
      </c>
      <c r="FL61" s="203" t="s">
        <v>1530</v>
      </c>
      <c r="FM61" s="203" t="s">
        <v>1530</v>
      </c>
      <c r="FN61" s="203" t="s">
        <v>1530</v>
      </c>
      <c r="FO61" s="203" t="s">
        <v>1530</v>
      </c>
      <c r="FP61" s="203" t="s">
        <v>1530</v>
      </c>
      <c r="FQ61" s="203" t="s">
        <v>1530</v>
      </c>
      <c r="FR61" s="203" t="s">
        <v>1530</v>
      </c>
      <c r="FS61" s="203" t="s">
        <v>1530</v>
      </c>
      <c r="FT61" s="203" t="s">
        <v>1530</v>
      </c>
      <c r="FU61" s="203" t="s">
        <v>1530</v>
      </c>
      <c r="FV61" s="203" t="s">
        <v>1530</v>
      </c>
      <c r="FW61" s="203" t="s">
        <v>1530</v>
      </c>
      <c r="FX61" s="203" t="s">
        <v>1530</v>
      </c>
      <c r="FY61" s="203" t="s">
        <v>1530</v>
      </c>
      <c r="FZ61" s="203" t="s">
        <v>1530</v>
      </c>
      <c r="GA61" s="203" t="s">
        <v>1530</v>
      </c>
      <c r="GB61" s="203" t="s">
        <v>1530</v>
      </c>
      <c r="GC61" s="203" t="s">
        <v>1949</v>
      </c>
      <c r="GD61" s="203" t="s">
        <v>430</v>
      </c>
      <c r="GE61" s="203" t="s">
        <v>416</v>
      </c>
      <c r="GF61" s="203" t="s">
        <v>496</v>
      </c>
      <c r="GG61" s="203" t="s">
        <v>501</v>
      </c>
      <c r="GH61" s="203" t="s">
        <v>4527</v>
      </c>
      <c r="GI61" s="203" t="s">
        <v>509</v>
      </c>
      <c r="GJ61" s="203" t="s">
        <v>2303</v>
      </c>
      <c r="GK61" s="258">
        <v>59271</v>
      </c>
      <c r="GL61" s="203">
        <v>3</v>
      </c>
      <c r="GM61" s="203" t="s">
        <v>2929</v>
      </c>
      <c r="GN61" s="203" t="s">
        <v>503</v>
      </c>
      <c r="GO61" s="203">
        <v>663</v>
      </c>
      <c r="GP61" s="203">
        <v>114</v>
      </c>
      <c r="GQ61" s="203">
        <v>5307</v>
      </c>
      <c r="GR61" s="203">
        <v>180535</v>
      </c>
      <c r="GS61" s="203">
        <v>107</v>
      </c>
      <c r="GT61" s="203">
        <v>12</v>
      </c>
      <c r="GU61" s="203">
        <v>177</v>
      </c>
      <c r="GV61" s="203">
        <v>16427</v>
      </c>
      <c r="GW61" s="283">
        <v>0.83696000000000004</v>
      </c>
      <c r="GX61" s="283">
        <v>7.9949999999999993E-2</v>
      </c>
      <c r="GY61" s="245">
        <v>27.794560000000001</v>
      </c>
      <c r="GZ61" s="245">
        <v>28.465800000000002</v>
      </c>
      <c r="HA61" s="245">
        <v>17.72289</v>
      </c>
      <c r="HB61" s="284">
        <v>1.9999</v>
      </c>
      <c r="HC61" s="284">
        <v>1.5172399999999999</v>
      </c>
      <c r="HD61" s="284">
        <v>0.19025</v>
      </c>
      <c r="HE61" s="284">
        <v>64.218159999999997</v>
      </c>
      <c r="HF61" s="284">
        <v>48.719589999999997</v>
      </c>
      <c r="HG61" s="284">
        <v>6.1089200000000003</v>
      </c>
      <c r="HH61" s="284">
        <v>4.9874000000000001</v>
      </c>
      <c r="HI61" s="284">
        <v>3.7837200000000002</v>
      </c>
      <c r="HJ61" s="284">
        <v>0.47443999999999997</v>
      </c>
      <c r="HK61" s="284">
        <v>18.326280000000001</v>
      </c>
      <c r="HL61" s="284">
        <v>13.903370000000001</v>
      </c>
      <c r="HM61" s="284">
        <v>1.74333</v>
      </c>
      <c r="HN61" s="284">
        <v>117.5681</v>
      </c>
      <c r="HO61" s="284">
        <v>89.193910000000002</v>
      </c>
      <c r="HP61" s="284">
        <v>11.18397</v>
      </c>
      <c r="HQ61" s="284">
        <v>4.1739600000000001</v>
      </c>
      <c r="HR61" s="284">
        <v>3.1666099999999999</v>
      </c>
      <c r="HS61" s="284">
        <v>0.39706000000000002</v>
      </c>
      <c r="HT61" s="284">
        <v>18.249749999999999</v>
      </c>
      <c r="HU61" s="284">
        <v>7.3179800000000004</v>
      </c>
      <c r="HV61" s="284">
        <v>0</v>
      </c>
      <c r="HW61" s="284">
        <v>18.61307</v>
      </c>
      <c r="HX61" s="284">
        <v>1.9915499999999999</v>
      </c>
      <c r="HY61" s="284">
        <v>8.7441200000000006</v>
      </c>
      <c r="HZ61" s="284">
        <v>0.56833999999999996</v>
      </c>
      <c r="IA61" s="284">
        <v>0.31043999999999999</v>
      </c>
      <c r="IB61" s="284">
        <v>0</v>
      </c>
      <c r="IC61" s="284">
        <v>1.0580000000000001E-2</v>
      </c>
      <c r="ID61" s="284">
        <v>0.73711000000000004</v>
      </c>
      <c r="IE61" s="284">
        <v>2.4819999999999998E-2</v>
      </c>
      <c r="IF61" s="284">
        <v>0.25982</v>
      </c>
      <c r="IG61" s="284">
        <v>3983</v>
      </c>
      <c r="IH61" s="284">
        <v>14755</v>
      </c>
      <c r="II61" s="284">
        <v>14755</v>
      </c>
      <c r="IJ61" s="284">
        <v>14638</v>
      </c>
      <c r="IK61" s="284">
        <v>54218</v>
      </c>
      <c r="IL61" s="284">
        <v>54218</v>
      </c>
      <c r="IM61" s="284">
        <v>135210</v>
      </c>
      <c r="IN61" s="284">
        <v>135210</v>
      </c>
      <c r="IO61" s="284">
        <v>4.2591400000000004</v>
      </c>
      <c r="IP61" s="284">
        <v>36506</v>
      </c>
      <c r="IQ61" s="284">
        <v>17.551089999999999</v>
      </c>
      <c r="IR61" s="284">
        <v>0.48020000000000002</v>
      </c>
      <c r="IS61" s="284">
        <v>33.669739999999997</v>
      </c>
      <c r="IT61" s="284">
        <v>0</v>
      </c>
      <c r="IU61" s="284">
        <v>2.3477199999999998</v>
      </c>
      <c r="IV61" s="284">
        <v>36.497660000000003</v>
      </c>
      <c r="IW61" s="284">
        <v>27.689219999999999</v>
      </c>
      <c r="IX61" s="284">
        <v>4.28484</v>
      </c>
      <c r="IY61" s="284">
        <v>0</v>
      </c>
      <c r="IZ61" s="284">
        <v>4.6100000000000004E-3</v>
      </c>
      <c r="JA61" s="284">
        <v>0.71421000000000001</v>
      </c>
      <c r="JB61" s="284">
        <v>1.25E-3</v>
      </c>
      <c r="JC61" s="284">
        <v>0.23749000000000001</v>
      </c>
      <c r="JD61" s="284">
        <v>0.87958999999999998</v>
      </c>
      <c r="JE61" s="284">
        <v>8.10426</v>
      </c>
      <c r="JF61" s="284">
        <v>3.0220199999999999</v>
      </c>
      <c r="JG61" s="284">
        <v>0.36492999999999998</v>
      </c>
      <c r="JH61" s="284">
        <v>1256</v>
      </c>
      <c r="JI61" s="284">
        <v>2.1967599999999998</v>
      </c>
      <c r="JJ61" s="284">
        <v>5.3365099999999996</v>
      </c>
      <c r="JK61" s="284">
        <v>726</v>
      </c>
      <c r="JL61" s="284">
        <v>226</v>
      </c>
      <c r="JM61" s="284">
        <v>36.497660000000003</v>
      </c>
      <c r="JN61" s="284">
        <v>3.47193</v>
      </c>
      <c r="JO61" s="284">
        <v>1.8258300000000001</v>
      </c>
      <c r="JP61" s="284">
        <v>0.49991000000000002</v>
      </c>
      <c r="JQ61" s="284">
        <v>0.13497000000000001</v>
      </c>
      <c r="JR61" s="284">
        <v>0.64210999999999996</v>
      </c>
      <c r="JS61" s="284">
        <v>0</v>
      </c>
      <c r="JT61" s="284">
        <v>12</v>
      </c>
      <c r="JU61" s="284">
        <v>2.4938199999999999</v>
      </c>
      <c r="JV61" s="284">
        <v>20801</v>
      </c>
      <c r="JW61" s="284">
        <v>144.87108000000001</v>
      </c>
      <c r="JX61" s="284">
        <v>8341</v>
      </c>
      <c r="JY61" s="284">
        <v>39.425849999999997</v>
      </c>
      <c r="JZ61" s="284">
        <v>361.28289999999998</v>
      </c>
      <c r="KA61" s="284">
        <v>0.27213999999999999</v>
      </c>
      <c r="KB61" s="284">
        <v>2270</v>
      </c>
      <c r="KC61" s="284">
        <v>0.23479</v>
      </c>
      <c r="KD61" s="284">
        <v>0.47443999999999997</v>
      </c>
      <c r="KE61" s="284">
        <v>0.58552000000000004</v>
      </c>
      <c r="KF61" s="284">
        <v>5.0513700000000004</v>
      </c>
      <c r="KG61" s="284">
        <v>32.110700000000001</v>
      </c>
      <c r="KH61" s="284">
        <v>4.9874000000000001</v>
      </c>
      <c r="KI61" s="284">
        <v>57.576920000000001</v>
      </c>
      <c r="KJ61" s="284">
        <v>55388</v>
      </c>
      <c r="KK61" s="284">
        <v>41520</v>
      </c>
      <c r="KL61" s="284">
        <v>2.7390000000000001E-2</v>
      </c>
      <c r="KM61" s="284">
        <v>0.25101000000000001</v>
      </c>
      <c r="KN61" s="284">
        <v>6.8309999999999996E-2</v>
      </c>
      <c r="KO61" s="284">
        <v>7.4000000000000003E-3</v>
      </c>
      <c r="KP61" s="284">
        <v>6.7769999999999997E-2</v>
      </c>
      <c r="KQ61" s="284">
        <v>1.8440000000000002E-2</v>
      </c>
      <c r="KR61" s="284">
        <v>1</v>
      </c>
      <c r="KS61" s="284">
        <v>0.26999659999999998</v>
      </c>
      <c r="KT61" s="284">
        <v>0.73000339999999997</v>
      </c>
      <c r="KU61" s="284">
        <v>0.2503802</v>
      </c>
      <c r="KV61" s="284">
        <v>0.74961979999999995</v>
      </c>
      <c r="KW61" s="284">
        <v>9.5127600000000007E-2</v>
      </c>
      <c r="KX61" s="284">
        <v>2.2780000000000002E-2</v>
      </c>
      <c r="KY61" s="284">
        <v>0.1899528</v>
      </c>
      <c r="KZ61" s="284">
        <v>2.2321500000000001E-2</v>
      </c>
      <c r="LA61" s="284">
        <v>0.14621500000000001</v>
      </c>
      <c r="LB61" s="284">
        <v>5.0026000000000001E-2</v>
      </c>
      <c r="LC61" s="284">
        <v>0.5687046</v>
      </c>
      <c r="LD61" s="284">
        <v>0.75865740000000004</v>
      </c>
      <c r="LE61" s="284">
        <v>0</v>
      </c>
      <c r="LF61" s="284">
        <v>0.92251760000000005</v>
      </c>
      <c r="LG61" s="284">
        <v>6.4325300000000002E-2</v>
      </c>
      <c r="LH61" s="284">
        <v>1.3157E-2</v>
      </c>
      <c r="LI61" s="284">
        <v>13868</v>
      </c>
      <c r="LJ61" s="284">
        <v>12.87609</v>
      </c>
      <c r="LK61" s="284">
        <v>7408</v>
      </c>
      <c r="LL61" s="284">
        <v>7408</v>
      </c>
      <c r="LM61" s="284">
        <v>2000</v>
      </c>
      <c r="LN61" s="284">
        <v>0.52588380000000001</v>
      </c>
      <c r="LO61" s="284">
        <v>0.2394684</v>
      </c>
      <c r="LP61" s="284">
        <v>0.23464779999999999</v>
      </c>
      <c r="LQ61" s="284">
        <v>0.87924000000000002</v>
      </c>
      <c r="LR61" s="284">
        <v>2.6323699999999999</v>
      </c>
      <c r="LS61" s="284">
        <v>0.65908999999999995</v>
      </c>
      <c r="LT61" s="284">
        <v>21</v>
      </c>
      <c r="LU61" s="284">
        <v>9.9953000000000003</v>
      </c>
      <c r="LV61" s="284">
        <v>22</v>
      </c>
      <c r="LW61" s="284">
        <v>5.2563599999999999</v>
      </c>
      <c r="LX61" s="284">
        <v>0.50002999999999997</v>
      </c>
      <c r="LY61" s="284">
        <v>0.50002999999999997</v>
      </c>
      <c r="LZ61" s="285">
        <v>2.9992100000000001E-2</v>
      </c>
      <c r="MA61" s="285">
        <v>1.0748999999999999E-3</v>
      </c>
      <c r="MB61" s="285">
        <v>0.21544930000000001</v>
      </c>
      <c r="MC61" s="285">
        <v>0</v>
      </c>
      <c r="MD61" s="285">
        <v>0.1666831</v>
      </c>
      <c r="ME61" s="285">
        <v>2.9139999999999998E-4</v>
      </c>
      <c r="MF61" s="285">
        <v>0.70528060000000004</v>
      </c>
      <c r="MG61" s="285">
        <v>9.6323500000000006E-2</v>
      </c>
      <c r="MH61" s="285">
        <v>0.47913660000000002</v>
      </c>
      <c r="MI61" s="285"/>
    </row>
    <row r="62" spans="1:347" x14ac:dyDescent="0.2">
      <c r="A62" s="6" t="s">
        <v>1984</v>
      </c>
      <c r="B62" s="6" t="s">
        <v>2824</v>
      </c>
      <c r="C62" s="6" t="s">
        <v>1984</v>
      </c>
      <c r="D62" s="6" t="s">
        <v>1985</v>
      </c>
      <c r="E62" s="203" t="s">
        <v>1986</v>
      </c>
      <c r="F62" s="203" t="s">
        <v>2160</v>
      </c>
      <c r="G62" s="203" t="s">
        <v>2226</v>
      </c>
      <c r="H62" s="203" t="s">
        <v>2285</v>
      </c>
      <c r="I62" s="203" t="s">
        <v>3511</v>
      </c>
      <c r="J62" s="203" t="s">
        <v>3403</v>
      </c>
      <c r="K62" s="203" t="s">
        <v>2226</v>
      </c>
      <c r="L62" s="203" t="s">
        <v>2285</v>
      </c>
      <c r="M62" s="203" t="s">
        <v>3511</v>
      </c>
      <c r="N62" s="203" t="s">
        <v>3403</v>
      </c>
      <c r="O62" s="203" t="s">
        <v>2404</v>
      </c>
      <c r="P62" s="203" t="s">
        <v>2476</v>
      </c>
      <c r="Q62" s="203" t="s">
        <v>2553</v>
      </c>
      <c r="R62" s="203" t="s">
        <v>2627</v>
      </c>
      <c r="S62" s="203" t="s">
        <v>2404</v>
      </c>
      <c r="T62" s="203" t="s">
        <v>2380</v>
      </c>
      <c r="U62" s="203" t="s">
        <v>2476</v>
      </c>
      <c r="V62" s="203" t="s">
        <v>2553</v>
      </c>
      <c r="W62" s="203" t="s">
        <v>2627</v>
      </c>
      <c r="X62" s="203">
        <v>1</v>
      </c>
      <c r="Y62" s="203">
        <v>0</v>
      </c>
      <c r="Z62" s="203">
        <v>0</v>
      </c>
      <c r="AA62" s="203">
        <v>0</v>
      </c>
      <c r="AB62" s="10">
        <v>2457</v>
      </c>
      <c r="AC62" s="203">
        <v>1</v>
      </c>
      <c r="AD62" s="203">
        <v>1</v>
      </c>
      <c r="AE62" s="203">
        <v>2</v>
      </c>
      <c r="AF62" s="203">
        <v>2</v>
      </c>
      <c r="AG62" s="203">
        <v>4</v>
      </c>
      <c r="AH62" s="286">
        <v>0.25</v>
      </c>
      <c r="AI62" s="246">
        <v>43055</v>
      </c>
      <c r="AJ62" s="246" t="s">
        <v>3512</v>
      </c>
      <c r="AK62" s="274" t="s">
        <v>3421</v>
      </c>
      <c r="AL62" s="276">
        <v>41005</v>
      </c>
      <c r="AM62" s="276">
        <v>13.1</v>
      </c>
      <c r="AN62" s="276">
        <v>15.1</v>
      </c>
      <c r="AO62" s="276">
        <v>16.600000000000001</v>
      </c>
      <c r="AP62" s="246">
        <v>250581</v>
      </c>
      <c r="AQ62" s="246">
        <v>3803</v>
      </c>
      <c r="AR62" s="246">
        <v>254384</v>
      </c>
      <c r="AS62" s="246">
        <v>3849</v>
      </c>
      <c r="AT62" s="246">
        <v>0</v>
      </c>
      <c r="AU62" s="246">
        <v>3849</v>
      </c>
      <c r="AV62" s="246">
        <v>15988</v>
      </c>
      <c r="AW62" s="246">
        <v>0</v>
      </c>
      <c r="AX62" s="246">
        <v>15988</v>
      </c>
      <c r="AY62" s="246">
        <v>0</v>
      </c>
      <c r="AZ62" s="246">
        <v>274221</v>
      </c>
      <c r="BA62" s="246">
        <v>126177</v>
      </c>
      <c r="BB62" s="246">
        <v>48690</v>
      </c>
      <c r="BC62" s="246">
        <v>174867</v>
      </c>
      <c r="BD62" s="246">
        <v>14174</v>
      </c>
      <c r="BE62" s="246">
        <v>356</v>
      </c>
      <c r="BF62" s="246">
        <v>652</v>
      </c>
      <c r="BG62" s="246">
        <v>15182</v>
      </c>
      <c r="BH62" s="246">
        <v>60532</v>
      </c>
      <c r="BI62" s="246">
        <v>250581</v>
      </c>
      <c r="BJ62" s="246">
        <v>0</v>
      </c>
      <c r="BK62" s="283">
        <v>0</v>
      </c>
      <c r="BL62" s="246">
        <v>0</v>
      </c>
      <c r="BM62" s="246">
        <v>0</v>
      </c>
      <c r="BN62" s="246">
        <v>0</v>
      </c>
      <c r="BO62" s="246">
        <v>0</v>
      </c>
      <c r="BP62" s="246">
        <v>0</v>
      </c>
      <c r="BQ62" s="246">
        <v>0</v>
      </c>
      <c r="BR62" s="10">
        <v>7339</v>
      </c>
      <c r="BS62" s="10">
        <v>11258</v>
      </c>
      <c r="BT62" s="10">
        <v>18597</v>
      </c>
      <c r="BU62" s="10">
        <v>7799</v>
      </c>
      <c r="BV62" s="10">
        <v>5822</v>
      </c>
      <c r="BW62" s="10">
        <v>13621</v>
      </c>
      <c r="BX62" s="10">
        <v>1398</v>
      </c>
      <c r="BY62" s="10">
        <v>2061</v>
      </c>
      <c r="BZ62" s="10">
        <v>3459</v>
      </c>
      <c r="CA62" s="10">
        <v>35677</v>
      </c>
      <c r="CB62" s="10" t="s">
        <v>3403</v>
      </c>
      <c r="CC62" s="10">
        <v>35677</v>
      </c>
      <c r="CD62" s="10">
        <v>0</v>
      </c>
      <c r="CE62" s="258">
        <v>36946</v>
      </c>
      <c r="CF62" s="244">
        <v>1</v>
      </c>
      <c r="CG62" s="244">
        <v>67</v>
      </c>
      <c r="CH62" s="244">
        <v>68</v>
      </c>
      <c r="CI62" s="258">
        <v>289</v>
      </c>
      <c r="CJ62" s="258">
        <v>2155</v>
      </c>
      <c r="CK62" s="258">
        <v>1050</v>
      </c>
      <c r="CL62" s="258">
        <v>563</v>
      </c>
      <c r="CM62" s="203">
        <v>0</v>
      </c>
      <c r="CN62" s="203">
        <v>12</v>
      </c>
      <c r="CO62" s="244">
        <v>93</v>
      </c>
      <c r="CP62" s="10">
        <v>5773</v>
      </c>
      <c r="CQ62" s="10">
        <v>2274</v>
      </c>
      <c r="CR62" s="10">
        <v>8047</v>
      </c>
      <c r="CS62" s="10" t="s">
        <v>3403</v>
      </c>
      <c r="CT62" s="10" t="s">
        <v>3403</v>
      </c>
      <c r="CU62" s="10" t="s">
        <v>3403</v>
      </c>
      <c r="CV62" s="10">
        <v>5386</v>
      </c>
      <c r="CW62" s="10">
        <v>498</v>
      </c>
      <c r="CX62" s="10">
        <v>5884</v>
      </c>
      <c r="CY62" s="10">
        <v>13931</v>
      </c>
      <c r="CZ62" s="10">
        <v>1976</v>
      </c>
      <c r="DA62" s="10" t="s">
        <v>3403</v>
      </c>
      <c r="DB62" s="10">
        <v>15907</v>
      </c>
      <c r="DC62" s="10">
        <v>112</v>
      </c>
      <c r="DD62" s="10">
        <v>35</v>
      </c>
      <c r="DE62" s="10">
        <v>147</v>
      </c>
      <c r="DF62" s="10">
        <v>519</v>
      </c>
      <c r="DG62" s="10">
        <v>24</v>
      </c>
      <c r="DH62" s="10" t="s">
        <v>3403</v>
      </c>
      <c r="DI62" s="10">
        <v>59</v>
      </c>
      <c r="DJ62" s="258" t="s">
        <v>3403</v>
      </c>
      <c r="DK62" s="258">
        <v>631</v>
      </c>
      <c r="DL62" s="10">
        <v>16573</v>
      </c>
      <c r="DM62" s="10" t="s">
        <v>3403</v>
      </c>
      <c r="DN62" s="10" t="s">
        <v>3403</v>
      </c>
      <c r="DO62" s="10" t="s">
        <v>3403</v>
      </c>
      <c r="DP62" s="10">
        <v>16573</v>
      </c>
      <c r="DQ62" s="10">
        <v>3</v>
      </c>
      <c r="DR62" s="10">
        <v>7599</v>
      </c>
      <c r="DS62" s="10">
        <v>1785</v>
      </c>
      <c r="DT62" s="10">
        <v>9384</v>
      </c>
      <c r="DU62" s="10">
        <v>29792</v>
      </c>
      <c r="DV62" s="244">
        <v>30</v>
      </c>
      <c r="DW62" s="244">
        <v>4</v>
      </c>
      <c r="DX62" s="244">
        <v>104</v>
      </c>
      <c r="DY62" s="244">
        <v>12</v>
      </c>
      <c r="DZ62" s="244">
        <v>3</v>
      </c>
      <c r="EA62" s="244" t="s">
        <v>3403</v>
      </c>
      <c r="EB62" s="244">
        <v>153</v>
      </c>
      <c r="EC62" s="244">
        <v>550</v>
      </c>
      <c r="ED62" s="244">
        <v>74</v>
      </c>
      <c r="EE62" s="244">
        <v>624</v>
      </c>
      <c r="EF62" s="10">
        <v>1813</v>
      </c>
      <c r="EG62" s="10">
        <v>72</v>
      </c>
      <c r="EH62" s="10">
        <v>1885</v>
      </c>
      <c r="EI62" s="10">
        <v>4</v>
      </c>
      <c r="EJ62" s="10" t="s">
        <v>3403</v>
      </c>
      <c r="EK62" s="10">
        <v>4</v>
      </c>
      <c r="EL62" s="10">
        <v>2513</v>
      </c>
      <c r="EM62" s="10" t="s">
        <v>5026</v>
      </c>
      <c r="EN62" s="10" t="s">
        <v>5026</v>
      </c>
      <c r="EO62" s="10" t="s">
        <v>5026</v>
      </c>
      <c r="EP62" s="10" t="s">
        <v>5026</v>
      </c>
      <c r="EQ62" s="258">
        <v>12</v>
      </c>
      <c r="ER62" s="258">
        <v>168</v>
      </c>
      <c r="ES62" s="10">
        <v>19462</v>
      </c>
      <c r="ET62" s="10">
        <v>6610</v>
      </c>
      <c r="EU62" s="10" t="s">
        <v>5026</v>
      </c>
      <c r="EV62" s="244">
        <v>271</v>
      </c>
      <c r="EW62" s="244">
        <v>252</v>
      </c>
      <c r="EX62" s="203" t="s">
        <v>1482</v>
      </c>
      <c r="EY62" s="244">
        <v>6</v>
      </c>
      <c r="EZ62" s="244">
        <v>19</v>
      </c>
      <c r="FA62" s="258">
        <v>9656</v>
      </c>
      <c r="FB62" s="10">
        <v>31656</v>
      </c>
      <c r="FC62" s="10" t="s">
        <v>3403</v>
      </c>
      <c r="FD62" s="6" t="s">
        <v>1530</v>
      </c>
      <c r="FE62" s="6" t="s">
        <v>1530</v>
      </c>
      <c r="FF62" s="6" t="s">
        <v>1530</v>
      </c>
      <c r="FG62" s="6" t="s">
        <v>1530</v>
      </c>
      <c r="FH62" s="6" t="s">
        <v>1530</v>
      </c>
      <c r="FI62" s="6" t="s">
        <v>1530</v>
      </c>
      <c r="FJ62" s="6" t="s">
        <v>1530</v>
      </c>
      <c r="FK62" s="6" t="s">
        <v>1530</v>
      </c>
      <c r="FL62" s="6" t="s">
        <v>1530</v>
      </c>
      <c r="FM62" s="6" t="s">
        <v>1530</v>
      </c>
      <c r="FN62" s="6" t="s">
        <v>1530</v>
      </c>
      <c r="FO62" s="6" t="s">
        <v>1530</v>
      </c>
      <c r="FP62" s="6" t="s">
        <v>1530</v>
      </c>
      <c r="FQ62" s="6" t="s">
        <v>1530</v>
      </c>
      <c r="FR62" s="6" t="s">
        <v>1530</v>
      </c>
      <c r="FS62" s="6" t="s">
        <v>1530</v>
      </c>
      <c r="FT62" s="6" t="s">
        <v>1530</v>
      </c>
      <c r="FU62" s="6" t="s">
        <v>1530</v>
      </c>
      <c r="FV62" s="6" t="s">
        <v>1530</v>
      </c>
      <c r="FW62" s="6" t="s">
        <v>1530</v>
      </c>
      <c r="FX62" s="6" t="s">
        <v>1530</v>
      </c>
      <c r="FY62" s="6" t="s">
        <v>1530</v>
      </c>
      <c r="FZ62" s="6" t="s">
        <v>1530</v>
      </c>
      <c r="GA62" s="6" t="s">
        <v>1530</v>
      </c>
      <c r="GB62" s="6" t="s">
        <v>1530</v>
      </c>
      <c r="GC62" s="203" t="s">
        <v>1984</v>
      </c>
      <c r="GD62" s="203" t="s">
        <v>442</v>
      </c>
      <c r="GE62" s="203" t="s">
        <v>416</v>
      </c>
      <c r="GF62" s="203" t="s">
        <v>496</v>
      </c>
      <c r="GG62" s="203" t="s">
        <v>501</v>
      </c>
      <c r="GH62" s="203" t="s">
        <v>4527</v>
      </c>
      <c r="GI62" s="203" t="s">
        <v>509</v>
      </c>
      <c r="GJ62" s="203" t="s">
        <v>2303</v>
      </c>
      <c r="GK62" s="258">
        <v>4695</v>
      </c>
      <c r="GL62" s="203">
        <v>2</v>
      </c>
      <c r="GM62" s="203" t="s">
        <v>2929</v>
      </c>
      <c r="GN62" s="203" t="s">
        <v>503</v>
      </c>
      <c r="GO62" s="203">
        <v>124</v>
      </c>
      <c r="GP62" s="203">
        <v>57</v>
      </c>
      <c r="GQ62" s="203">
        <v>590</v>
      </c>
      <c r="GR62" s="203">
        <v>-1</v>
      </c>
      <c r="GS62" s="203">
        <v>5</v>
      </c>
      <c r="GT62" s="203">
        <v>3</v>
      </c>
      <c r="GU62" s="203">
        <v>4</v>
      </c>
      <c r="GV62" s="203" t="s">
        <v>3403</v>
      </c>
      <c r="GW62" s="283">
        <v>0.75009999999999999</v>
      </c>
      <c r="GX62" s="283">
        <v>0.24831</v>
      </c>
      <c r="GY62" s="245">
        <v>16.42484</v>
      </c>
      <c r="GZ62" s="245">
        <v>16.25</v>
      </c>
      <c r="HA62" s="245">
        <v>18.35294</v>
      </c>
      <c r="HB62" s="284">
        <v>15.11983</v>
      </c>
      <c r="HC62" s="284">
        <v>10.55132</v>
      </c>
      <c r="HD62" s="284">
        <v>0.91607000000000005</v>
      </c>
      <c r="HE62" s="284">
        <v>26.703009999999999</v>
      </c>
      <c r="HF62" s="284">
        <v>18.634589999999999</v>
      </c>
      <c r="HG62" s="284">
        <v>1.6178600000000001</v>
      </c>
      <c r="HH62" s="284">
        <v>8.4110200000000006</v>
      </c>
      <c r="HI62" s="284">
        <v>5.8696000000000002</v>
      </c>
      <c r="HJ62" s="284">
        <v>0.50960000000000005</v>
      </c>
      <c r="HK62" s="284">
        <v>12.875400000000001</v>
      </c>
      <c r="HL62" s="284">
        <v>8.9850499999999993</v>
      </c>
      <c r="HM62" s="284">
        <v>0.78008</v>
      </c>
      <c r="HN62" s="284">
        <v>99.713890000000006</v>
      </c>
      <c r="HO62" s="284">
        <v>69.584959999999995</v>
      </c>
      <c r="HP62" s="284">
        <v>6.0413800000000002</v>
      </c>
      <c r="HQ62" s="284">
        <v>42.586849999999998</v>
      </c>
      <c r="HR62" s="284">
        <v>29.719069999999999</v>
      </c>
      <c r="HS62" s="284">
        <v>2.5802200000000002</v>
      </c>
      <c r="HT62" s="284">
        <v>3.5299299999999998</v>
      </c>
      <c r="HU62" s="284">
        <v>6.3454699999999997</v>
      </c>
      <c r="HV62" s="284">
        <v>28.87894</v>
      </c>
      <c r="HW62" s="284">
        <v>26.854220000000002</v>
      </c>
      <c r="HX62" s="284">
        <v>4.1452600000000004</v>
      </c>
      <c r="HY62" s="284">
        <v>1.25325</v>
      </c>
      <c r="HZ62" s="284">
        <v>1.9987200000000001</v>
      </c>
      <c r="IA62" s="284">
        <v>0.53525</v>
      </c>
      <c r="IB62" s="284">
        <v>5.772E-2</v>
      </c>
      <c r="IC62" s="284">
        <v>5.3670000000000002E-2</v>
      </c>
      <c r="ID62" s="284">
        <v>2.0566599999999999</v>
      </c>
      <c r="IE62" s="284">
        <v>0.13291</v>
      </c>
      <c r="IF62" s="284">
        <v>0.40149000000000001</v>
      </c>
      <c r="IG62" s="284">
        <v>4865</v>
      </c>
      <c r="IH62" s="284">
        <v>19462</v>
      </c>
      <c r="II62" s="284">
        <v>9731</v>
      </c>
      <c r="IJ62" s="284">
        <v>7448</v>
      </c>
      <c r="IK62" s="284">
        <v>29792</v>
      </c>
      <c r="IL62" s="284">
        <v>14896</v>
      </c>
      <c r="IM62" s="284">
        <v>8286</v>
      </c>
      <c r="IN62" s="284">
        <v>16573</v>
      </c>
      <c r="IO62" s="284">
        <v>0.21554999999999999</v>
      </c>
      <c r="IP62" s="284">
        <v>4143</v>
      </c>
      <c r="IQ62" s="284">
        <v>1.9919500000000001</v>
      </c>
      <c r="IR62" s="284">
        <v>0.81981000000000004</v>
      </c>
      <c r="IS62" s="284">
        <v>54.181899999999999</v>
      </c>
      <c r="IT62" s="284">
        <v>3.4053200000000001</v>
      </c>
      <c r="IU62" s="284">
        <v>0</v>
      </c>
      <c r="IV62" s="284">
        <v>58.407029999999999</v>
      </c>
      <c r="IW62" s="284">
        <v>37.245370000000001</v>
      </c>
      <c r="IX62" s="284">
        <v>16.376570000000001</v>
      </c>
      <c r="IY62" s="284">
        <v>0</v>
      </c>
      <c r="IZ62" s="284">
        <v>1.9810000000000001E-2</v>
      </c>
      <c r="JA62" s="284">
        <v>7.8692200000000003</v>
      </c>
      <c r="JB62" s="284">
        <v>1.448E-2</v>
      </c>
      <c r="JC62" s="284">
        <v>0.10656</v>
      </c>
      <c r="JD62" s="284">
        <v>0.42625999999999997</v>
      </c>
      <c r="JE62" s="284">
        <v>9.9104899999999994</v>
      </c>
      <c r="JF62" s="284">
        <v>7.5989399999999998</v>
      </c>
      <c r="JG62" s="284">
        <v>0.42598999999999998</v>
      </c>
      <c r="JH62" s="284">
        <v>3937</v>
      </c>
      <c r="JI62" s="284">
        <v>7.2463800000000003</v>
      </c>
      <c r="JJ62" s="284">
        <v>12.892860000000001</v>
      </c>
      <c r="JK62" s="284">
        <v>260</v>
      </c>
      <c r="JL62" s="284">
        <v>171</v>
      </c>
      <c r="JM62" s="284">
        <v>53.371879999999997</v>
      </c>
      <c r="JN62" s="284">
        <v>3.2336499999999999</v>
      </c>
      <c r="JO62" s="284">
        <v>3.0189599999999999</v>
      </c>
      <c r="JP62" s="284">
        <v>0.85197000000000001</v>
      </c>
      <c r="JQ62" s="284">
        <v>0.21299000000000001</v>
      </c>
      <c r="JR62" s="284">
        <v>0.21312999999999999</v>
      </c>
      <c r="JS62" s="284">
        <v>5</v>
      </c>
      <c r="JT62" s="284">
        <v>4</v>
      </c>
      <c r="JU62" s="284">
        <v>0.55628999999999995</v>
      </c>
      <c r="JV62" s="284">
        <v>318</v>
      </c>
      <c r="JW62" s="284">
        <v>12.125360000000001</v>
      </c>
      <c r="JX62" s="284">
        <v>572</v>
      </c>
      <c r="JY62" s="284">
        <v>7.9210399999999996</v>
      </c>
      <c r="JZ62" s="284">
        <v>6.7452199999999998</v>
      </c>
      <c r="KA62" s="284">
        <v>0.65325999999999995</v>
      </c>
      <c r="KB62" s="284">
        <v>374</v>
      </c>
      <c r="KC62" s="284">
        <v>4.6393500000000003</v>
      </c>
      <c r="KD62" s="284">
        <v>0.50960000000000005</v>
      </c>
      <c r="KE62" s="284">
        <v>2.5808300000000002</v>
      </c>
      <c r="KF62" s="284">
        <v>52.332270000000001</v>
      </c>
      <c r="KG62" s="284">
        <v>1.7660899999999999</v>
      </c>
      <c r="KH62" s="284">
        <v>8.4110200000000006</v>
      </c>
      <c r="KI62" s="284">
        <v>47.25</v>
      </c>
      <c r="KJ62" s="284">
        <v>43716</v>
      </c>
      <c r="KK62" s="284">
        <v>31544</v>
      </c>
      <c r="KL62" s="284">
        <v>0.24135999999999999</v>
      </c>
      <c r="KM62" s="284">
        <v>0.20552999999999999</v>
      </c>
      <c r="KN62" s="284">
        <v>0.13425999999999999</v>
      </c>
      <c r="KO62" s="284">
        <v>6.0339999999999998E-2</v>
      </c>
      <c r="KP62" s="284">
        <v>5.1380000000000002E-2</v>
      </c>
      <c r="KQ62" s="284">
        <v>3.3570000000000003E-2</v>
      </c>
      <c r="KR62" s="284">
        <v>0.5</v>
      </c>
      <c r="KS62" s="284">
        <v>0.5</v>
      </c>
      <c r="KT62" s="284">
        <v>0.5</v>
      </c>
      <c r="KU62" s="284">
        <v>0.27844020000000003</v>
      </c>
      <c r="KV62" s="284">
        <v>0.72155979999999997</v>
      </c>
      <c r="KW62" s="284">
        <v>6.0587200000000001E-2</v>
      </c>
      <c r="KX62" s="284">
        <v>1.4207E-3</v>
      </c>
      <c r="KY62" s="284">
        <v>0.19430839999999999</v>
      </c>
      <c r="KZ62" s="284">
        <v>2.6020000000000001E-3</v>
      </c>
      <c r="LA62" s="284">
        <v>0.24156659999999999</v>
      </c>
      <c r="LB62" s="284">
        <v>5.6564499999999997E-2</v>
      </c>
      <c r="LC62" s="284">
        <v>0.50353780000000004</v>
      </c>
      <c r="LD62" s="284">
        <v>0.69784619999999997</v>
      </c>
      <c r="LE62" s="284">
        <v>5.8303300000000002E-2</v>
      </c>
      <c r="LF62" s="284">
        <v>0.9276605</v>
      </c>
      <c r="LG62" s="284">
        <v>0</v>
      </c>
      <c r="LH62" s="284">
        <v>1.4036099999999999E-2</v>
      </c>
      <c r="LI62" s="284">
        <v>12172</v>
      </c>
      <c r="LJ62" s="284">
        <v>3.1747700000000001</v>
      </c>
      <c r="LK62" s="284">
        <v>2347</v>
      </c>
      <c r="LL62" s="284">
        <v>4695</v>
      </c>
      <c r="LM62" s="284">
        <v>1173</v>
      </c>
      <c r="LN62" s="284">
        <v>0.93360560000000004</v>
      </c>
      <c r="LO62" s="284">
        <v>2.3448799999999999E-2</v>
      </c>
      <c r="LP62" s="284">
        <v>4.29456E-2</v>
      </c>
      <c r="LQ62" s="284">
        <v>0.13134999999999999</v>
      </c>
      <c r="LR62" s="284">
        <v>0.34038000000000002</v>
      </c>
      <c r="LS62" s="284">
        <v>9.4769999999999993E-2</v>
      </c>
      <c r="LT62" s="284">
        <v>46</v>
      </c>
      <c r="LU62" s="284">
        <v>1.1692499999999999</v>
      </c>
      <c r="LV62" s="284">
        <v>25</v>
      </c>
      <c r="LW62" s="284">
        <v>1.09162</v>
      </c>
      <c r="LX62" s="284">
        <v>6.6140000000000004E-2</v>
      </c>
      <c r="LY62" s="284">
        <v>6.0440000000000001E-2</v>
      </c>
      <c r="LZ62" s="285">
        <v>2.09786E-2</v>
      </c>
      <c r="MA62" s="285">
        <v>1.2095999999999999E-3</v>
      </c>
      <c r="MB62" s="285">
        <v>0.51586719999999997</v>
      </c>
      <c r="MC62" s="285">
        <v>0</v>
      </c>
      <c r="MD62" s="285">
        <v>0.48051709999999997</v>
      </c>
      <c r="ME62" s="285">
        <v>8.8440000000000003E-4</v>
      </c>
      <c r="MF62" s="285">
        <v>0.4640126</v>
      </c>
      <c r="MG62" s="285">
        <v>3.1786500000000002E-2</v>
      </c>
      <c r="MH62" s="285">
        <v>0.3550353</v>
      </c>
      <c r="MI62" s="285"/>
    </row>
    <row r="63" spans="1:347" x14ac:dyDescent="0.2">
      <c r="A63" s="6" t="s">
        <v>2025</v>
      </c>
      <c r="B63" s="6" t="s">
        <v>2834</v>
      </c>
      <c r="C63" s="203" t="s">
        <v>2025</v>
      </c>
      <c r="D63" s="203" t="s">
        <v>2026</v>
      </c>
      <c r="E63" s="203" t="s">
        <v>2027</v>
      </c>
      <c r="F63" s="203" t="s">
        <v>2148</v>
      </c>
      <c r="G63" s="203" t="s">
        <v>2240</v>
      </c>
      <c r="H63" s="203" t="s">
        <v>2355</v>
      </c>
      <c r="I63" s="203" t="s">
        <v>3561</v>
      </c>
      <c r="J63" s="203" t="s">
        <v>3562</v>
      </c>
      <c r="K63" s="203" t="s">
        <v>2240</v>
      </c>
      <c r="L63" s="203" t="s">
        <v>2355</v>
      </c>
      <c r="M63" s="203" t="s">
        <v>3561</v>
      </c>
      <c r="N63" s="203" t="s">
        <v>3562</v>
      </c>
      <c r="O63" s="203" t="s">
        <v>2415</v>
      </c>
      <c r="P63" s="203" t="s">
        <v>2490</v>
      </c>
      <c r="Q63" s="203" t="s">
        <v>2567</v>
      </c>
      <c r="R63" s="203" t="s">
        <v>2638</v>
      </c>
      <c r="S63" s="203" t="s">
        <v>2684</v>
      </c>
      <c r="T63" s="203" t="s">
        <v>2702</v>
      </c>
      <c r="U63" s="203" t="s">
        <v>2715</v>
      </c>
      <c r="V63" s="203" t="s">
        <v>2567</v>
      </c>
      <c r="W63" s="203" t="s">
        <v>2734</v>
      </c>
      <c r="X63" s="203">
        <v>1</v>
      </c>
      <c r="Y63" s="203">
        <v>1</v>
      </c>
      <c r="Z63" s="203">
        <v>0</v>
      </c>
      <c r="AA63" s="203">
        <v>2</v>
      </c>
      <c r="AB63" s="10">
        <v>6656</v>
      </c>
      <c r="AC63" s="203">
        <v>6.56</v>
      </c>
      <c r="AD63" s="203">
        <v>0.94</v>
      </c>
      <c r="AE63" s="203">
        <v>7.5</v>
      </c>
      <c r="AF63" s="203">
        <v>17.440000000000001</v>
      </c>
      <c r="AG63" s="203">
        <v>24.94</v>
      </c>
      <c r="AH63" s="286">
        <v>0.26303130000000002</v>
      </c>
      <c r="AI63" s="246">
        <v>70756</v>
      </c>
      <c r="AJ63" s="246" t="s">
        <v>3563</v>
      </c>
      <c r="AK63" s="274" t="s">
        <v>3421</v>
      </c>
      <c r="AL63" s="276">
        <v>39378</v>
      </c>
      <c r="AM63" s="276">
        <v>13.6</v>
      </c>
      <c r="AN63" s="276">
        <v>13.6</v>
      </c>
      <c r="AO63" s="276">
        <v>13.6</v>
      </c>
      <c r="AP63" s="246">
        <v>1643986</v>
      </c>
      <c r="AQ63" s="246">
        <v>205000</v>
      </c>
      <c r="AR63" s="246">
        <v>1848986</v>
      </c>
      <c r="AS63" s="246">
        <v>25462</v>
      </c>
      <c r="AT63" s="246">
        <v>0</v>
      </c>
      <c r="AU63" s="246">
        <v>25462</v>
      </c>
      <c r="AV63" s="246">
        <v>0</v>
      </c>
      <c r="AW63" s="246">
        <v>0</v>
      </c>
      <c r="AX63" s="246">
        <v>0</v>
      </c>
      <c r="AY63" s="246">
        <v>52964</v>
      </c>
      <c r="AZ63" s="246">
        <v>1927412</v>
      </c>
      <c r="BA63" s="246">
        <v>976515</v>
      </c>
      <c r="BB63" s="246">
        <v>223570</v>
      </c>
      <c r="BC63" s="246">
        <v>1200085</v>
      </c>
      <c r="BD63" s="246">
        <v>184018</v>
      </c>
      <c r="BE63" s="246">
        <v>57152</v>
      </c>
      <c r="BF63" s="246">
        <v>58775</v>
      </c>
      <c r="BG63" s="246">
        <v>299945</v>
      </c>
      <c r="BH63" s="246">
        <v>427382</v>
      </c>
      <c r="BI63" s="246">
        <v>1927412</v>
      </c>
      <c r="BJ63" s="246">
        <v>221231</v>
      </c>
      <c r="BK63" s="283">
        <v>0.11478140000000001</v>
      </c>
      <c r="BL63" s="246">
        <v>7706</v>
      </c>
      <c r="BM63" s="246">
        <v>0</v>
      </c>
      <c r="BN63" s="246">
        <v>0</v>
      </c>
      <c r="BO63" s="246">
        <v>0</v>
      </c>
      <c r="BP63" s="246">
        <v>7706</v>
      </c>
      <c r="BQ63" s="246">
        <v>1434</v>
      </c>
      <c r="BR63" s="10">
        <v>38132</v>
      </c>
      <c r="BS63" s="10">
        <v>40161</v>
      </c>
      <c r="BT63" s="10">
        <v>78293</v>
      </c>
      <c r="BU63" s="10">
        <v>18655</v>
      </c>
      <c r="BV63" s="10">
        <v>15913</v>
      </c>
      <c r="BW63" s="10">
        <v>34568</v>
      </c>
      <c r="BX63" s="10">
        <v>4897</v>
      </c>
      <c r="BY63" s="10">
        <v>2520</v>
      </c>
      <c r="BZ63" s="10">
        <v>7417</v>
      </c>
      <c r="CA63" s="10">
        <v>120278</v>
      </c>
      <c r="CB63" s="10" t="s">
        <v>3403</v>
      </c>
      <c r="CC63" s="10">
        <v>120278</v>
      </c>
      <c r="CD63" s="10">
        <v>0</v>
      </c>
      <c r="CE63" s="258">
        <v>42332</v>
      </c>
      <c r="CF63" s="244">
        <v>15</v>
      </c>
      <c r="CG63" s="244">
        <v>67</v>
      </c>
      <c r="CH63" s="244">
        <v>82</v>
      </c>
      <c r="CI63" s="258">
        <v>9243</v>
      </c>
      <c r="CJ63" s="258">
        <v>11528</v>
      </c>
      <c r="CK63" s="258">
        <v>12868</v>
      </c>
      <c r="CL63" s="258">
        <v>793</v>
      </c>
      <c r="CM63" s="203">
        <v>0</v>
      </c>
      <c r="CN63" s="203">
        <v>20</v>
      </c>
      <c r="CO63" s="244">
        <v>347</v>
      </c>
      <c r="CP63" s="10">
        <v>107264</v>
      </c>
      <c r="CQ63" s="10">
        <v>21631</v>
      </c>
      <c r="CR63" s="10">
        <v>128895</v>
      </c>
      <c r="CS63" s="10" t="s">
        <v>3403</v>
      </c>
      <c r="CT63" s="10" t="s">
        <v>3403</v>
      </c>
      <c r="CU63" s="10" t="s">
        <v>3403</v>
      </c>
      <c r="CV63" s="10">
        <v>88707</v>
      </c>
      <c r="CW63" s="10">
        <v>19020</v>
      </c>
      <c r="CX63" s="10">
        <v>107727</v>
      </c>
      <c r="CY63" s="10">
        <v>236622</v>
      </c>
      <c r="CZ63" s="10">
        <v>1122</v>
      </c>
      <c r="DA63" s="10" t="s">
        <v>3403</v>
      </c>
      <c r="DB63" s="10">
        <v>237744</v>
      </c>
      <c r="DC63" s="10">
        <v>37171</v>
      </c>
      <c r="DD63" s="10">
        <v>103</v>
      </c>
      <c r="DE63" s="10">
        <v>37274</v>
      </c>
      <c r="DF63" s="10">
        <v>104254</v>
      </c>
      <c r="DG63" s="10">
        <v>391</v>
      </c>
      <c r="DH63" s="10">
        <v>0</v>
      </c>
      <c r="DI63" s="10">
        <v>494</v>
      </c>
      <c r="DJ63" s="258" t="s">
        <v>3403</v>
      </c>
      <c r="DK63" s="258">
        <v>141425</v>
      </c>
      <c r="DL63" s="10">
        <v>307199</v>
      </c>
      <c r="DM63" s="10">
        <v>19244</v>
      </c>
      <c r="DN63" s="10">
        <v>0</v>
      </c>
      <c r="DO63" s="10">
        <v>0</v>
      </c>
      <c r="DP63" s="10">
        <v>326443</v>
      </c>
      <c r="DQ63" s="10">
        <v>0</v>
      </c>
      <c r="DR63" s="10">
        <v>49245</v>
      </c>
      <c r="DS63" s="10">
        <v>16376</v>
      </c>
      <c r="DT63" s="10">
        <v>65621</v>
      </c>
      <c r="DU63" s="10">
        <v>365529</v>
      </c>
      <c r="DV63" s="244">
        <v>250</v>
      </c>
      <c r="DW63" s="244">
        <v>0</v>
      </c>
      <c r="DX63" s="244">
        <v>350</v>
      </c>
      <c r="DY63" s="244">
        <v>275</v>
      </c>
      <c r="DZ63" s="244">
        <v>0</v>
      </c>
      <c r="EA63" s="244">
        <v>0</v>
      </c>
      <c r="EB63" s="244">
        <v>875</v>
      </c>
      <c r="EC63" s="244">
        <v>8085</v>
      </c>
      <c r="ED63" s="244">
        <v>0</v>
      </c>
      <c r="EE63" s="244">
        <v>8085</v>
      </c>
      <c r="EF63" s="10">
        <v>10523</v>
      </c>
      <c r="EG63" s="10">
        <v>4903</v>
      </c>
      <c r="EH63" s="10">
        <v>15426</v>
      </c>
      <c r="EI63" s="10">
        <v>0</v>
      </c>
      <c r="EJ63" s="10">
        <v>0</v>
      </c>
      <c r="EK63" s="10">
        <v>0</v>
      </c>
      <c r="EL63" s="10">
        <v>23511</v>
      </c>
      <c r="EM63" s="10" t="s">
        <v>5026</v>
      </c>
      <c r="EN63" s="10" t="s">
        <v>5026</v>
      </c>
      <c r="EO63" s="10" t="s">
        <v>5026</v>
      </c>
      <c r="EP63" s="10" t="s">
        <v>5026</v>
      </c>
      <c r="EQ63" s="258">
        <v>723</v>
      </c>
      <c r="ER63" s="258">
        <v>5057</v>
      </c>
      <c r="ES63" s="10">
        <v>132322</v>
      </c>
      <c r="ET63" s="10" t="s">
        <v>5026</v>
      </c>
      <c r="EU63" s="10" t="s">
        <v>5026</v>
      </c>
      <c r="EV63" s="244">
        <v>411</v>
      </c>
      <c r="EW63" s="244">
        <v>411</v>
      </c>
      <c r="EX63" s="203" t="s">
        <v>1492</v>
      </c>
      <c r="EY63" s="244">
        <v>34</v>
      </c>
      <c r="EZ63" s="244">
        <v>70</v>
      </c>
      <c r="FA63" s="258">
        <v>71823</v>
      </c>
      <c r="FB63" s="10" t="s">
        <v>3403</v>
      </c>
      <c r="FC63" s="10" t="s">
        <v>3403</v>
      </c>
      <c r="FD63" s="203" t="s">
        <v>1530</v>
      </c>
      <c r="FE63" s="203" t="s">
        <v>1530</v>
      </c>
      <c r="FF63" s="203" t="s">
        <v>1530</v>
      </c>
      <c r="FG63" s="203" t="s">
        <v>1530</v>
      </c>
      <c r="FH63" s="203" t="s">
        <v>1530</v>
      </c>
      <c r="FI63" s="203" t="s">
        <v>1530</v>
      </c>
      <c r="FJ63" s="203" t="s">
        <v>1530</v>
      </c>
      <c r="FK63" s="203" t="s">
        <v>1530</v>
      </c>
      <c r="FL63" s="203" t="s">
        <v>1530</v>
      </c>
      <c r="FM63" s="203" t="s">
        <v>1530</v>
      </c>
      <c r="FN63" s="203" t="s">
        <v>1530</v>
      </c>
      <c r="FO63" s="203" t="s">
        <v>1530</v>
      </c>
      <c r="FP63" s="203" t="s">
        <v>1530</v>
      </c>
      <c r="FQ63" s="203" t="s">
        <v>1530</v>
      </c>
      <c r="FR63" s="203" t="s">
        <v>1530</v>
      </c>
      <c r="FS63" s="203" t="s">
        <v>1530</v>
      </c>
      <c r="FT63" s="203" t="s">
        <v>1530</v>
      </c>
      <c r="FU63" s="203" t="s">
        <v>1530</v>
      </c>
      <c r="FV63" s="203" t="s">
        <v>1530</v>
      </c>
      <c r="FW63" s="203" t="s">
        <v>1530</v>
      </c>
      <c r="FX63" s="203" t="s">
        <v>1530</v>
      </c>
      <c r="FY63" s="203" t="s">
        <v>1530</v>
      </c>
      <c r="FZ63" s="203" t="s">
        <v>1530</v>
      </c>
      <c r="GA63" s="203" t="s">
        <v>1530</v>
      </c>
      <c r="GB63" s="203" t="s">
        <v>1530</v>
      </c>
      <c r="GC63" s="203" t="s">
        <v>2025</v>
      </c>
      <c r="GD63" s="203" t="s">
        <v>455</v>
      </c>
      <c r="GE63" s="203" t="s">
        <v>416</v>
      </c>
      <c r="GF63" s="203" t="s">
        <v>496</v>
      </c>
      <c r="GG63" s="203" t="s">
        <v>499</v>
      </c>
      <c r="GH63" s="203" t="s">
        <v>4527</v>
      </c>
      <c r="GI63" s="203" t="s">
        <v>509</v>
      </c>
      <c r="GJ63" s="203" t="s">
        <v>2303</v>
      </c>
      <c r="GK63" s="258">
        <v>40039</v>
      </c>
      <c r="GL63" s="203">
        <v>2</v>
      </c>
      <c r="GM63" s="203" t="s">
        <v>2929</v>
      </c>
      <c r="GN63" s="203" t="s">
        <v>512</v>
      </c>
      <c r="GO63" s="203">
        <v>1173</v>
      </c>
      <c r="GP63" s="203">
        <v>117</v>
      </c>
      <c r="GQ63" s="203">
        <v>5754</v>
      </c>
      <c r="GR63" s="203">
        <v>32283</v>
      </c>
      <c r="GS63" s="203" t="s">
        <v>3403</v>
      </c>
      <c r="GT63" s="203" t="s">
        <v>3403</v>
      </c>
      <c r="GU63" s="203" t="s">
        <v>3403</v>
      </c>
      <c r="GV63" s="203">
        <v>0</v>
      </c>
      <c r="GW63" s="283">
        <v>0.65612000000000004</v>
      </c>
      <c r="GX63" s="283">
        <v>0.34388000000000002</v>
      </c>
      <c r="GY63" s="245">
        <v>26.869710000000001</v>
      </c>
      <c r="GZ63" s="245">
        <v>24.6816</v>
      </c>
      <c r="HA63" s="245">
        <v>32.340000000000003</v>
      </c>
      <c r="HB63" s="284">
        <v>5.90428</v>
      </c>
      <c r="HC63" s="284">
        <v>3.67625</v>
      </c>
      <c r="HD63" s="284">
        <v>0.91883000000000004</v>
      </c>
      <c r="HE63" s="284">
        <v>29.371880000000001</v>
      </c>
      <c r="HF63" s="284">
        <v>18.288119999999999</v>
      </c>
      <c r="HG63" s="284">
        <v>4.5708700000000002</v>
      </c>
      <c r="HH63" s="284">
        <v>5.2729400000000002</v>
      </c>
      <c r="HI63" s="284">
        <v>3.28315</v>
      </c>
      <c r="HJ63" s="284">
        <v>0.82057999999999998</v>
      </c>
      <c r="HK63" s="284">
        <v>14.56607</v>
      </c>
      <c r="HL63" s="284">
        <v>9.0694300000000005</v>
      </c>
      <c r="HM63" s="284">
        <v>2.2667799999999998</v>
      </c>
      <c r="HN63" s="284">
        <v>81.979159999999993</v>
      </c>
      <c r="HO63" s="284">
        <v>51.043550000000003</v>
      </c>
      <c r="HP63" s="284">
        <v>12.75765</v>
      </c>
      <c r="HQ63" s="284">
        <v>17.891629999999999</v>
      </c>
      <c r="HR63" s="284">
        <v>11.14006</v>
      </c>
      <c r="HS63" s="284">
        <v>2.7843100000000001</v>
      </c>
      <c r="HT63" s="284">
        <v>8.1531300000000009</v>
      </c>
      <c r="HU63" s="284">
        <v>9.1293199999999999</v>
      </c>
      <c r="HV63" s="284">
        <v>6.2632399999999997</v>
      </c>
      <c r="HW63" s="284">
        <v>6.2632399999999997</v>
      </c>
      <c r="HX63" s="284">
        <v>3.3048299999999999</v>
      </c>
      <c r="HY63" s="284">
        <v>2.69055</v>
      </c>
      <c r="HZ63" s="284">
        <v>1.63893</v>
      </c>
      <c r="IA63" s="284">
        <v>0.58720000000000006</v>
      </c>
      <c r="IB63" s="284">
        <v>1.026E-2</v>
      </c>
      <c r="IC63" s="284">
        <v>1.026E-2</v>
      </c>
      <c r="ID63" s="284">
        <v>1.79383</v>
      </c>
      <c r="IE63" s="284">
        <v>0.20193</v>
      </c>
      <c r="IF63" s="284">
        <v>0.38527</v>
      </c>
      <c r="IG63" s="284">
        <v>5305</v>
      </c>
      <c r="IH63" s="284">
        <v>20171</v>
      </c>
      <c r="II63" s="284">
        <v>17642</v>
      </c>
      <c r="IJ63" s="284">
        <v>14656</v>
      </c>
      <c r="IK63" s="284">
        <v>55720</v>
      </c>
      <c r="IL63" s="284">
        <v>48737</v>
      </c>
      <c r="IM63" s="284">
        <v>43525</v>
      </c>
      <c r="IN63" s="284">
        <v>49762</v>
      </c>
      <c r="IO63" s="284">
        <v>1.5914999999999999</v>
      </c>
      <c r="IP63" s="284">
        <v>13089</v>
      </c>
      <c r="IQ63" s="284">
        <v>6.2928499999999996</v>
      </c>
      <c r="IR63" s="284">
        <v>0.63593</v>
      </c>
      <c r="IS63" s="284">
        <v>46.17962</v>
      </c>
      <c r="IT63" s="284">
        <v>0</v>
      </c>
      <c r="IU63" s="284">
        <v>1.32281</v>
      </c>
      <c r="IV63" s="284">
        <v>48.138370000000002</v>
      </c>
      <c r="IW63" s="284">
        <v>29.972899999999999</v>
      </c>
      <c r="IX63" s="284">
        <v>5.1229100000000001</v>
      </c>
      <c r="IY63" s="284">
        <v>0</v>
      </c>
      <c r="IZ63" s="284">
        <v>8.6700000000000006E-3</v>
      </c>
      <c r="JA63" s="284">
        <v>1.0572699999999999</v>
      </c>
      <c r="JB63" s="284">
        <v>2.0500000000000002E-3</v>
      </c>
      <c r="JC63" s="284">
        <v>9.9970000000000003E-2</v>
      </c>
      <c r="JD63" s="284">
        <v>0.38006000000000001</v>
      </c>
      <c r="JE63" s="284">
        <v>5.2879399999999999</v>
      </c>
      <c r="JF63" s="284">
        <v>3.0040200000000001</v>
      </c>
      <c r="JG63" s="284">
        <v>0.43558000000000002</v>
      </c>
      <c r="JH63" s="284">
        <v>645</v>
      </c>
      <c r="JI63" s="284">
        <v>1.2496</v>
      </c>
      <c r="JJ63" s="284">
        <v>10.67414</v>
      </c>
      <c r="JK63" s="284">
        <v>316</v>
      </c>
      <c r="JL63" s="284">
        <v>208</v>
      </c>
      <c r="JM63" s="284">
        <v>48.138370000000002</v>
      </c>
      <c r="JN63" s="284">
        <v>7.49132</v>
      </c>
      <c r="JO63" s="284">
        <v>4.5959700000000003</v>
      </c>
      <c r="JP63" s="284">
        <v>0.62289000000000005</v>
      </c>
      <c r="JQ63" s="284">
        <v>0.16384000000000001</v>
      </c>
      <c r="JR63" s="284">
        <v>0.26577000000000001</v>
      </c>
      <c r="JS63" s="284">
        <v>7</v>
      </c>
      <c r="JT63" s="284">
        <v>7</v>
      </c>
      <c r="JU63" s="284">
        <v>0.89307000000000003</v>
      </c>
      <c r="JV63" s="284">
        <v>6277</v>
      </c>
      <c r="JW63" s="284">
        <v>54.91722</v>
      </c>
      <c r="JX63" s="284">
        <v>7029</v>
      </c>
      <c r="JY63" s="284">
        <v>19.880109999999998</v>
      </c>
      <c r="JZ63" s="284">
        <v>49.044919999999998</v>
      </c>
      <c r="KA63" s="284">
        <v>0.36199999999999999</v>
      </c>
      <c r="KB63" s="284">
        <v>2544</v>
      </c>
      <c r="KC63" s="284">
        <v>0.62834000000000001</v>
      </c>
      <c r="KD63" s="284">
        <v>0.82057999999999998</v>
      </c>
      <c r="KE63" s="284">
        <v>0.56115000000000004</v>
      </c>
      <c r="KF63" s="284">
        <v>16.62379</v>
      </c>
      <c r="KG63" s="284">
        <v>4.9746699999999997</v>
      </c>
      <c r="KH63" s="284">
        <v>5.2729400000000002</v>
      </c>
      <c r="KI63" s="284">
        <v>32</v>
      </c>
      <c r="KJ63" s="284">
        <v>48118</v>
      </c>
      <c r="KK63" s="284">
        <v>39154</v>
      </c>
      <c r="KL63" s="284">
        <v>7.6399999999999996E-2</v>
      </c>
      <c r="KM63" s="284">
        <v>0.18848000000000001</v>
      </c>
      <c r="KN63" s="284">
        <v>6.8229999999999999E-2</v>
      </c>
      <c r="KO63" s="284">
        <v>2.01E-2</v>
      </c>
      <c r="KP63" s="284">
        <v>4.9579999999999999E-2</v>
      </c>
      <c r="KQ63" s="284">
        <v>1.7950000000000001E-2</v>
      </c>
      <c r="KR63" s="284">
        <v>0.87466670000000002</v>
      </c>
      <c r="KS63" s="284">
        <v>0.30072169999999998</v>
      </c>
      <c r="KT63" s="284">
        <v>0.69927830000000002</v>
      </c>
      <c r="KU63" s="284">
        <v>0.18629509999999999</v>
      </c>
      <c r="KV63" s="284">
        <v>0.81370489999999995</v>
      </c>
      <c r="KW63" s="284">
        <v>0.1556206</v>
      </c>
      <c r="KX63" s="284">
        <v>2.96522E-2</v>
      </c>
      <c r="KY63" s="284">
        <v>0.1159949</v>
      </c>
      <c r="KZ63" s="284">
        <v>3.0494299999999998E-2</v>
      </c>
      <c r="LA63" s="284">
        <v>0.22173880000000001</v>
      </c>
      <c r="LB63" s="284">
        <v>9.5474100000000006E-2</v>
      </c>
      <c r="LC63" s="284">
        <v>0.50664569999999998</v>
      </c>
      <c r="LD63" s="284">
        <v>0.62264059999999999</v>
      </c>
      <c r="LE63" s="284">
        <v>0</v>
      </c>
      <c r="LF63" s="284">
        <v>0.9593102</v>
      </c>
      <c r="LG63" s="284">
        <v>2.7479300000000002E-2</v>
      </c>
      <c r="LH63" s="284">
        <v>1.32105E-2</v>
      </c>
      <c r="LI63" s="284">
        <v>8964</v>
      </c>
      <c r="LJ63" s="284">
        <v>5.5703100000000001</v>
      </c>
      <c r="LK63" s="284">
        <v>5338</v>
      </c>
      <c r="LL63" s="284">
        <v>6103</v>
      </c>
      <c r="LM63" s="284">
        <v>1605</v>
      </c>
      <c r="LN63" s="284">
        <v>0.61350579999999999</v>
      </c>
      <c r="LO63" s="284">
        <v>0.19054160000000001</v>
      </c>
      <c r="LP63" s="284">
        <v>0.1959526</v>
      </c>
      <c r="LQ63" s="284">
        <v>0.33428999999999998</v>
      </c>
      <c r="LR63" s="284">
        <v>1.46014</v>
      </c>
      <c r="LS63" s="284">
        <v>0.27201999999999998</v>
      </c>
      <c r="LT63" s="284">
        <v>5</v>
      </c>
      <c r="LU63" s="284">
        <v>1.77397</v>
      </c>
      <c r="LV63" s="284">
        <v>5</v>
      </c>
      <c r="LW63" s="284">
        <v>1.0883400000000001</v>
      </c>
      <c r="LX63" s="284">
        <v>0.16936999999999999</v>
      </c>
      <c r="LY63" s="284">
        <v>0.16936999999999999</v>
      </c>
      <c r="LZ63" s="285">
        <v>6.6601300000000002E-2</v>
      </c>
      <c r="MA63" s="285">
        <v>1.6917E-3</v>
      </c>
      <c r="MB63" s="285">
        <v>0.2664492</v>
      </c>
      <c r="MC63" s="285">
        <v>0</v>
      </c>
      <c r="MD63" s="285">
        <v>0.2063808</v>
      </c>
      <c r="ME63" s="285">
        <v>3.9980000000000001E-4</v>
      </c>
      <c r="MF63" s="285">
        <v>0.58639010000000003</v>
      </c>
      <c r="MG63" s="285">
        <v>0.1012647</v>
      </c>
      <c r="MH63" s="285">
        <v>0.33000249999999998</v>
      </c>
      <c r="MI63" s="285"/>
    </row>
    <row r="64" spans="1:347" x14ac:dyDescent="0.2">
      <c r="A64" s="6" t="s">
        <v>2028</v>
      </c>
      <c r="B64" s="6" t="s">
        <v>2835</v>
      </c>
      <c r="C64" s="203" t="s">
        <v>2028</v>
      </c>
      <c r="D64" s="203" t="s">
        <v>2029</v>
      </c>
      <c r="E64" s="203" t="s">
        <v>2030</v>
      </c>
      <c r="F64" s="203" t="s">
        <v>2165</v>
      </c>
      <c r="G64" s="203" t="s">
        <v>2241</v>
      </c>
      <c r="H64" s="203" t="s">
        <v>2356</v>
      </c>
      <c r="I64" s="203" t="s">
        <v>3564</v>
      </c>
      <c r="J64" s="203" t="s">
        <v>3565</v>
      </c>
      <c r="K64" s="203" t="s">
        <v>2323</v>
      </c>
      <c r="L64" s="203" t="s">
        <v>2356</v>
      </c>
      <c r="M64" s="203" t="s">
        <v>3566</v>
      </c>
      <c r="N64" s="203" t="s">
        <v>3567</v>
      </c>
      <c r="O64" s="203" t="s">
        <v>2416</v>
      </c>
      <c r="P64" s="203" t="s">
        <v>2491</v>
      </c>
      <c r="Q64" s="203" t="s">
        <v>2568</v>
      </c>
      <c r="R64" s="203" t="s">
        <v>2639</v>
      </c>
      <c r="S64" s="203" t="s">
        <v>2685</v>
      </c>
      <c r="T64" s="203" t="s">
        <v>2698</v>
      </c>
      <c r="U64" s="203" t="s">
        <v>2716</v>
      </c>
      <c r="V64" s="203" t="s">
        <v>2568</v>
      </c>
      <c r="W64" s="203" t="s">
        <v>2735</v>
      </c>
      <c r="X64" s="203">
        <v>1</v>
      </c>
      <c r="Y64" s="203">
        <v>0</v>
      </c>
      <c r="Z64" s="203">
        <v>1</v>
      </c>
      <c r="AA64" s="203">
        <v>1</v>
      </c>
      <c r="AB64" s="10">
        <v>3134</v>
      </c>
      <c r="AC64" s="203">
        <v>19.5</v>
      </c>
      <c r="AD64" s="203">
        <v>0</v>
      </c>
      <c r="AE64" s="203">
        <v>19.5</v>
      </c>
      <c r="AF64" s="203">
        <v>43</v>
      </c>
      <c r="AG64" s="203">
        <v>62.5</v>
      </c>
      <c r="AH64" s="286">
        <v>0.312</v>
      </c>
      <c r="AI64" s="246">
        <v>102469</v>
      </c>
      <c r="AJ64" s="246" t="s">
        <v>3568</v>
      </c>
      <c r="AK64" s="274" t="s">
        <v>3412</v>
      </c>
      <c r="AL64" s="276">
        <v>35337</v>
      </c>
      <c r="AM64" s="276">
        <v>11.49</v>
      </c>
      <c r="AN64" s="276">
        <v>11.49</v>
      </c>
      <c r="AO64" s="276">
        <v>13.31</v>
      </c>
      <c r="AP64" s="246">
        <v>4198047</v>
      </c>
      <c r="AQ64" s="246">
        <v>359960</v>
      </c>
      <c r="AR64" s="246">
        <v>4558007</v>
      </c>
      <c r="AS64" s="246">
        <v>77917</v>
      </c>
      <c r="AT64" s="246">
        <v>0</v>
      </c>
      <c r="AU64" s="246">
        <v>77917</v>
      </c>
      <c r="AV64" s="246">
        <v>20000</v>
      </c>
      <c r="AW64" s="246">
        <v>0</v>
      </c>
      <c r="AX64" s="246">
        <v>20000</v>
      </c>
      <c r="AY64" s="246">
        <v>0</v>
      </c>
      <c r="AZ64" s="246">
        <v>4655924</v>
      </c>
      <c r="BA64" s="246">
        <v>1735440</v>
      </c>
      <c r="BB64" s="246">
        <v>1029703</v>
      </c>
      <c r="BC64" s="246">
        <v>2765143</v>
      </c>
      <c r="BD64" s="246">
        <v>231836</v>
      </c>
      <c r="BE64" s="246">
        <v>89079</v>
      </c>
      <c r="BF64" s="246">
        <v>89595</v>
      </c>
      <c r="BG64" s="246">
        <v>410510</v>
      </c>
      <c r="BH64" s="246">
        <v>1142456</v>
      </c>
      <c r="BI64" s="246">
        <v>4318109</v>
      </c>
      <c r="BJ64" s="246">
        <v>337815</v>
      </c>
      <c r="BK64" s="283">
        <v>7.2555999999999995E-2</v>
      </c>
      <c r="BL64" s="246">
        <v>0</v>
      </c>
      <c r="BM64" s="246">
        <v>0</v>
      </c>
      <c r="BN64" s="246">
        <v>0</v>
      </c>
      <c r="BO64" s="246">
        <v>0</v>
      </c>
      <c r="BP64" s="246">
        <v>0</v>
      </c>
      <c r="BQ64" s="246">
        <v>0</v>
      </c>
      <c r="BR64" s="10">
        <v>63406</v>
      </c>
      <c r="BS64" s="10">
        <v>122544</v>
      </c>
      <c r="BT64" s="10">
        <v>185950</v>
      </c>
      <c r="BU64" s="10">
        <v>50513</v>
      </c>
      <c r="BV64" s="10">
        <v>26670</v>
      </c>
      <c r="BW64" s="10">
        <v>77183</v>
      </c>
      <c r="BX64" s="10" t="s">
        <v>3403</v>
      </c>
      <c r="BY64" s="10" t="s">
        <v>3403</v>
      </c>
      <c r="BZ64" s="10" t="s">
        <v>3403</v>
      </c>
      <c r="CA64" s="10">
        <v>263133</v>
      </c>
      <c r="CB64" s="10" t="s">
        <v>3403</v>
      </c>
      <c r="CC64" s="10">
        <v>263133</v>
      </c>
      <c r="CD64" s="10">
        <v>63870</v>
      </c>
      <c r="CE64" s="258">
        <v>58439</v>
      </c>
      <c r="CF64" s="244">
        <v>28</v>
      </c>
      <c r="CG64" s="244">
        <v>67</v>
      </c>
      <c r="CH64" s="244">
        <v>95</v>
      </c>
      <c r="CI64" s="258">
        <v>9879</v>
      </c>
      <c r="CJ64" s="258">
        <v>11528</v>
      </c>
      <c r="CK64" s="258">
        <v>17407</v>
      </c>
      <c r="CL64" s="258">
        <v>793</v>
      </c>
      <c r="CM64" s="203">
        <v>105</v>
      </c>
      <c r="CN64" s="203">
        <v>28</v>
      </c>
      <c r="CO64" s="244">
        <v>566</v>
      </c>
      <c r="CP64" s="10">
        <v>190754</v>
      </c>
      <c r="CQ64" s="10">
        <v>105120</v>
      </c>
      <c r="CR64" s="10">
        <v>295874</v>
      </c>
      <c r="CS64" s="10" t="s">
        <v>3403</v>
      </c>
      <c r="CT64" s="10" t="s">
        <v>3403</v>
      </c>
      <c r="CU64" s="10" t="s">
        <v>3403</v>
      </c>
      <c r="CV64" s="10">
        <v>149190</v>
      </c>
      <c r="CW64" s="10">
        <v>34856</v>
      </c>
      <c r="CX64" s="10">
        <v>184046</v>
      </c>
      <c r="CY64" s="10">
        <v>479920</v>
      </c>
      <c r="CZ64" s="10">
        <v>1708</v>
      </c>
      <c r="DA64" s="10" t="s">
        <v>3403</v>
      </c>
      <c r="DB64" s="10">
        <v>481628</v>
      </c>
      <c r="DC64" s="10">
        <v>52933</v>
      </c>
      <c r="DD64" s="10">
        <v>158</v>
      </c>
      <c r="DE64" s="10">
        <v>53091</v>
      </c>
      <c r="DF64" s="10">
        <v>293826</v>
      </c>
      <c r="DG64" s="10">
        <v>25022</v>
      </c>
      <c r="DH64" s="10">
        <v>614</v>
      </c>
      <c r="DI64" s="10">
        <v>25794</v>
      </c>
      <c r="DJ64" s="258" t="s">
        <v>3403</v>
      </c>
      <c r="DK64" s="258">
        <v>346759</v>
      </c>
      <c r="DL64" s="10">
        <v>844752</v>
      </c>
      <c r="DM64" s="10">
        <v>0</v>
      </c>
      <c r="DN64" s="10">
        <v>8358</v>
      </c>
      <c r="DO64" s="10">
        <v>0</v>
      </c>
      <c r="DP64" s="10">
        <v>853110</v>
      </c>
      <c r="DQ64" s="10" t="s">
        <v>3403</v>
      </c>
      <c r="DR64" s="10">
        <v>73343</v>
      </c>
      <c r="DS64" s="10">
        <v>13951</v>
      </c>
      <c r="DT64" s="10">
        <v>87294</v>
      </c>
      <c r="DU64" s="10">
        <v>400223</v>
      </c>
      <c r="DV64" s="244">
        <v>1172</v>
      </c>
      <c r="DW64" s="244">
        <v>27</v>
      </c>
      <c r="DX64" s="244">
        <v>1532</v>
      </c>
      <c r="DY64" s="244">
        <v>1338</v>
      </c>
      <c r="DZ64" s="244" t="s">
        <v>3403</v>
      </c>
      <c r="EA64" s="244" t="s">
        <v>3403</v>
      </c>
      <c r="EB64" s="244">
        <v>4069</v>
      </c>
      <c r="EC64" s="244">
        <v>8608</v>
      </c>
      <c r="ED64" s="244">
        <v>1417</v>
      </c>
      <c r="EE64" s="244">
        <v>10025</v>
      </c>
      <c r="EF64" s="10">
        <v>14458</v>
      </c>
      <c r="EG64" s="10">
        <v>17596</v>
      </c>
      <c r="EH64" s="10">
        <v>32054</v>
      </c>
      <c r="EI64" s="10" t="s">
        <v>3403</v>
      </c>
      <c r="EJ64" s="10" t="s">
        <v>3403</v>
      </c>
      <c r="EK64" s="10" t="s">
        <v>3403</v>
      </c>
      <c r="EL64" s="10">
        <v>42079</v>
      </c>
      <c r="EM64" s="10" t="s">
        <v>5026</v>
      </c>
      <c r="EN64" s="10" t="s">
        <v>5026</v>
      </c>
      <c r="EO64" s="10" t="s">
        <v>5026</v>
      </c>
      <c r="EP64" s="10" t="s">
        <v>5026</v>
      </c>
      <c r="EQ64" s="258">
        <v>82</v>
      </c>
      <c r="ER64" s="258">
        <v>2194</v>
      </c>
      <c r="ES64" s="10">
        <v>101455</v>
      </c>
      <c r="ET64" s="10" t="s">
        <v>5026</v>
      </c>
      <c r="EU64" s="10" t="s">
        <v>5026</v>
      </c>
      <c r="EV64" s="244">
        <v>1034</v>
      </c>
      <c r="EW64" s="244">
        <v>687</v>
      </c>
      <c r="EX64" s="203" t="s">
        <v>1493</v>
      </c>
      <c r="EY64" s="244">
        <v>73</v>
      </c>
      <c r="EZ64" s="244">
        <v>82</v>
      </c>
      <c r="FA64" s="258">
        <v>75486</v>
      </c>
      <c r="FB64" s="10">
        <v>274557</v>
      </c>
      <c r="FC64" s="10">
        <v>1316</v>
      </c>
      <c r="FD64" s="203" t="s">
        <v>1530</v>
      </c>
      <c r="FE64" s="203" t="s">
        <v>1530</v>
      </c>
      <c r="FF64" s="203" t="s">
        <v>1530</v>
      </c>
      <c r="FG64" s="203" t="s">
        <v>1530</v>
      </c>
      <c r="FH64" s="203" t="s">
        <v>1530</v>
      </c>
      <c r="FI64" s="203" t="s">
        <v>1530</v>
      </c>
      <c r="FJ64" s="203" t="s">
        <v>1530</v>
      </c>
      <c r="FK64" s="203" t="s">
        <v>1530</v>
      </c>
      <c r="FL64" s="203" t="s">
        <v>1530</v>
      </c>
      <c r="FM64" s="203" t="s">
        <v>1530</v>
      </c>
      <c r="FN64" s="203" t="s">
        <v>1530</v>
      </c>
      <c r="FO64" s="203" t="s">
        <v>1530</v>
      </c>
      <c r="FP64" s="203" t="s">
        <v>1530</v>
      </c>
      <c r="FQ64" s="203" t="s">
        <v>1530</v>
      </c>
      <c r="FR64" s="203" t="s">
        <v>1530</v>
      </c>
      <c r="FS64" s="203" t="s">
        <v>1530</v>
      </c>
      <c r="FT64" s="203" t="s">
        <v>1530</v>
      </c>
      <c r="FU64" s="203" t="s">
        <v>1530</v>
      </c>
      <c r="FV64" s="203" t="s">
        <v>1530</v>
      </c>
      <c r="FW64" s="203" t="s">
        <v>1530</v>
      </c>
      <c r="FX64" s="203" t="s">
        <v>1530</v>
      </c>
      <c r="FY64" s="203" t="s">
        <v>1530</v>
      </c>
      <c r="FZ64" s="203" t="s">
        <v>1530</v>
      </c>
      <c r="GA64" s="203" t="s">
        <v>1530</v>
      </c>
      <c r="GB64" s="203" t="s">
        <v>1530</v>
      </c>
      <c r="GC64" s="203" t="s">
        <v>2028</v>
      </c>
      <c r="GD64" s="203" t="s">
        <v>456</v>
      </c>
      <c r="GE64" s="203" t="s">
        <v>416</v>
      </c>
      <c r="GF64" s="203" t="s">
        <v>496</v>
      </c>
      <c r="GG64" s="203" t="s">
        <v>499</v>
      </c>
      <c r="GH64" s="203" t="s">
        <v>4527</v>
      </c>
      <c r="GI64" s="203" t="s">
        <v>509</v>
      </c>
      <c r="GJ64" s="203" t="s">
        <v>2303</v>
      </c>
      <c r="GK64" s="258">
        <v>106393</v>
      </c>
      <c r="GL64" s="203">
        <v>3</v>
      </c>
      <c r="GM64" s="203" t="s">
        <v>2929</v>
      </c>
      <c r="GN64" s="203" t="s">
        <v>503</v>
      </c>
      <c r="GO64" s="203">
        <v>1400</v>
      </c>
      <c r="GP64" s="203">
        <v>689</v>
      </c>
      <c r="GQ64" s="203">
        <v>9351</v>
      </c>
      <c r="GR64" s="203">
        <v>38378</v>
      </c>
      <c r="GS64" s="203">
        <v>75</v>
      </c>
      <c r="GT64" s="203">
        <v>1</v>
      </c>
      <c r="GU64" s="203">
        <v>53</v>
      </c>
      <c r="GV64" s="203">
        <v>2850</v>
      </c>
      <c r="GW64" s="283">
        <v>0.76175999999999999</v>
      </c>
      <c r="GX64" s="283">
        <v>0.23824000000000001</v>
      </c>
      <c r="GY64" s="245">
        <v>10.34136</v>
      </c>
      <c r="GZ64" s="245">
        <v>11.16864</v>
      </c>
      <c r="HA64" s="245">
        <v>8.3611299999999993</v>
      </c>
      <c r="HB64" s="284">
        <v>5.0616099999999999</v>
      </c>
      <c r="HC64" s="284">
        <v>3.24125</v>
      </c>
      <c r="HD64" s="284">
        <v>0.48119000000000001</v>
      </c>
      <c r="HE64" s="284">
        <v>49.466270000000002</v>
      </c>
      <c r="HF64" s="284">
        <v>31.676210000000001</v>
      </c>
      <c r="HG64" s="284">
        <v>4.70261</v>
      </c>
      <c r="HH64" s="284">
        <v>10.789260000000001</v>
      </c>
      <c r="HI64" s="284">
        <v>6.9090100000000003</v>
      </c>
      <c r="HJ64" s="284">
        <v>1.0257000000000001</v>
      </c>
      <c r="HK64" s="284">
        <v>42.561819999999997</v>
      </c>
      <c r="HL64" s="284">
        <v>27.25487</v>
      </c>
      <c r="HM64" s="284">
        <v>4.0462300000000004</v>
      </c>
      <c r="HN64" s="284">
        <v>102.6191</v>
      </c>
      <c r="HO64" s="284">
        <v>65.713130000000007</v>
      </c>
      <c r="HP64" s="284">
        <v>9.7556999999999992</v>
      </c>
      <c r="HQ64" s="284">
        <v>23.462119999999999</v>
      </c>
      <c r="HR64" s="284">
        <v>15.0242</v>
      </c>
      <c r="HS64" s="284">
        <v>2.23047</v>
      </c>
      <c r="HT64" s="284">
        <v>8.0184800000000003</v>
      </c>
      <c r="HU64" s="284">
        <v>3.7617400000000001</v>
      </c>
      <c r="HV64" s="284">
        <v>11.84503</v>
      </c>
      <c r="HW64" s="284">
        <v>7.8699599999999998</v>
      </c>
      <c r="HX64" s="284">
        <v>0.95359000000000005</v>
      </c>
      <c r="HY64" s="284">
        <v>1.72987</v>
      </c>
      <c r="HZ64" s="284">
        <v>0.82049000000000005</v>
      </c>
      <c r="IA64" s="284">
        <v>0.39550999999999997</v>
      </c>
      <c r="IB64" s="284">
        <v>9.7199999999999995E-3</v>
      </c>
      <c r="IC64" s="284">
        <v>6.4599999999999996E-3</v>
      </c>
      <c r="ID64" s="284">
        <v>0.70950000000000002</v>
      </c>
      <c r="IE64" s="284">
        <v>9.4229999999999994E-2</v>
      </c>
      <c r="IF64" s="284">
        <v>0.30127999999999999</v>
      </c>
      <c r="IG64" s="284">
        <v>1623</v>
      </c>
      <c r="IH64" s="284">
        <v>5202</v>
      </c>
      <c r="II64" s="284">
        <v>5202</v>
      </c>
      <c r="IJ64" s="284">
        <v>6403</v>
      </c>
      <c r="IK64" s="284">
        <v>20524</v>
      </c>
      <c r="IL64" s="284">
        <v>20524</v>
      </c>
      <c r="IM64" s="284">
        <v>43749</v>
      </c>
      <c r="IN64" s="284">
        <v>43749</v>
      </c>
      <c r="IO64" s="284">
        <v>1.9196599999999999</v>
      </c>
      <c r="IP64" s="284">
        <v>13649</v>
      </c>
      <c r="IQ64" s="284">
        <v>6.5623800000000001</v>
      </c>
      <c r="IR64" s="284">
        <v>0.73234999999999995</v>
      </c>
      <c r="IS64" s="284">
        <v>42.841230000000003</v>
      </c>
      <c r="IT64" s="284">
        <v>0.18798000000000001</v>
      </c>
      <c r="IU64" s="284">
        <v>0</v>
      </c>
      <c r="IV64" s="284">
        <v>43.761560000000003</v>
      </c>
      <c r="IW64" s="284">
        <v>25.989899999999999</v>
      </c>
      <c r="IX64" s="284">
        <v>4.1770199999999997</v>
      </c>
      <c r="IY64" s="284">
        <v>0</v>
      </c>
      <c r="IZ64" s="284">
        <v>5.3200000000000001E-3</v>
      </c>
      <c r="JA64" s="284">
        <v>0.54927000000000004</v>
      </c>
      <c r="JB64" s="284">
        <v>8.8999999999999995E-4</v>
      </c>
      <c r="JC64" s="284">
        <v>0.22338</v>
      </c>
      <c r="JD64" s="284">
        <v>0.71597</v>
      </c>
      <c r="JE64" s="284">
        <v>6.4838399999999998</v>
      </c>
      <c r="JF64" s="284">
        <v>2.47322</v>
      </c>
      <c r="JG64" s="284">
        <v>0.40416000000000002</v>
      </c>
      <c r="JH64" s="284">
        <v>669</v>
      </c>
      <c r="JI64" s="284">
        <v>1.0882799999999999</v>
      </c>
      <c r="JJ64" s="284">
        <v>10.73807</v>
      </c>
      <c r="JK64" s="284">
        <v>245</v>
      </c>
      <c r="JL64" s="284">
        <v>208</v>
      </c>
      <c r="JM64" s="284">
        <v>40.586399999999998</v>
      </c>
      <c r="JN64" s="284">
        <v>3.8584299999999998</v>
      </c>
      <c r="JO64" s="284">
        <v>2.1790500000000002</v>
      </c>
      <c r="JP64" s="284">
        <v>0.58743999999999996</v>
      </c>
      <c r="JQ64" s="284">
        <v>0.18328</v>
      </c>
      <c r="JR64" s="284">
        <v>0.49258999999999997</v>
      </c>
      <c r="JS64" s="284">
        <v>19</v>
      </c>
      <c r="JT64" s="284">
        <v>13</v>
      </c>
      <c r="JU64" s="284">
        <v>2.1315900000000001</v>
      </c>
      <c r="JV64" s="284">
        <v>16405</v>
      </c>
      <c r="JW64" s="284">
        <v>127.70357</v>
      </c>
      <c r="JX64" s="284">
        <v>7696</v>
      </c>
      <c r="JY64" s="284">
        <v>32.372369999999997</v>
      </c>
      <c r="JZ64" s="284">
        <v>272.21123</v>
      </c>
      <c r="KA64" s="284">
        <v>0.2535</v>
      </c>
      <c r="KB64" s="284">
        <v>1951</v>
      </c>
      <c r="KC64" s="284">
        <v>0.52092000000000005</v>
      </c>
      <c r="KD64" s="284">
        <v>1.0257000000000001</v>
      </c>
      <c r="KE64" s="284">
        <v>1.1104000000000001</v>
      </c>
      <c r="KF64" s="284">
        <v>2.9456799999999999</v>
      </c>
      <c r="KG64" s="284">
        <v>9.7728400000000004</v>
      </c>
      <c r="KH64" s="284">
        <v>10.789260000000001</v>
      </c>
      <c r="KI64" s="284">
        <v>20.089739999999999</v>
      </c>
      <c r="KJ64" s="284">
        <v>44242</v>
      </c>
      <c r="KK64" s="284">
        <v>27767</v>
      </c>
      <c r="KL64" s="284">
        <v>7.3260000000000006E-2</v>
      </c>
      <c r="KM64" s="284">
        <v>0.61604000000000003</v>
      </c>
      <c r="KN64" s="284">
        <v>0.15615999999999999</v>
      </c>
      <c r="KO64" s="284">
        <v>2.2859999999999998E-2</v>
      </c>
      <c r="KP64" s="284">
        <v>0.19220000000000001</v>
      </c>
      <c r="KQ64" s="284">
        <v>4.8719999999999999E-2</v>
      </c>
      <c r="KR64" s="284">
        <v>1</v>
      </c>
      <c r="KS64" s="284">
        <v>0.312</v>
      </c>
      <c r="KT64" s="284">
        <v>0.68799999999999994</v>
      </c>
      <c r="KU64" s="284">
        <v>0.37238690000000002</v>
      </c>
      <c r="KV64" s="284">
        <v>0.62761310000000003</v>
      </c>
      <c r="KW64" s="284">
        <v>9.5067100000000002E-2</v>
      </c>
      <c r="KX64" s="284">
        <v>2.06292E-2</v>
      </c>
      <c r="KY64" s="284">
        <v>0.2384616</v>
      </c>
      <c r="KZ64" s="284">
        <v>2.0748699999999998E-2</v>
      </c>
      <c r="LA64" s="284">
        <v>0.26457320000000001</v>
      </c>
      <c r="LB64" s="284">
        <v>5.3689199999999999E-2</v>
      </c>
      <c r="LC64" s="284">
        <v>0.40189809999999998</v>
      </c>
      <c r="LD64" s="284">
        <v>0.64035969999999998</v>
      </c>
      <c r="LE64" s="284">
        <v>4.2956000000000001E-3</v>
      </c>
      <c r="LF64" s="284">
        <v>0.97896939999999999</v>
      </c>
      <c r="LG64" s="284">
        <v>0</v>
      </c>
      <c r="LH64" s="284">
        <v>1.6735E-2</v>
      </c>
      <c r="LI64" s="284">
        <v>16475</v>
      </c>
      <c r="LJ64" s="284">
        <v>4.5847699999999998</v>
      </c>
      <c r="LK64" s="284">
        <v>5456</v>
      </c>
      <c r="LL64" s="284">
        <v>5456</v>
      </c>
      <c r="LM64" s="284">
        <v>1702</v>
      </c>
      <c r="LN64" s="284">
        <v>0.56475120000000001</v>
      </c>
      <c r="LO64" s="284">
        <v>0.21699589999999999</v>
      </c>
      <c r="LP64" s="284">
        <v>0.2182529</v>
      </c>
      <c r="LQ64" s="284">
        <v>0.49158000000000002</v>
      </c>
      <c r="LR64" s="284">
        <v>0.82850000000000001</v>
      </c>
      <c r="LS64" s="284">
        <v>0.30852000000000002</v>
      </c>
      <c r="LT64" s="284">
        <v>9</v>
      </c>
      <c r="LU64" s="284">
        <v>3.6798000000000002</v>
      </c>
      <c r="LV64" s="284">
        <v>9</v>
      </c>
      <c r="LW64" s="284">
        <v>2.0781700000000001</v>
      </c>
      <c r="LX64" s="284">
        <v>0.19757</v>
      </c>
      <c r="LY64" s="284">
        <v>0.18323</v>
      </c>
      <c r="LZ64" s="285">
        <v>4.0953499999999997E-2</v>
      </c>
      <c r="MA64" s="285">
        <v>1.2735999999999999E-3</v>
      </c>
      <c r="MB64" s="285">
        <v>0.15945999999999999</v>
      </c>
      <c r="MC64" s="285">
        <v>0</v>
      </c>
      <c r="MD64" s="285">
        <v>0.13149910000000001</v>
      </c>
      <c r="ME64" s="285">
        <v>2.1379999999999999E-4</v>
      </c>
      <c r="MF64" s="285">
        <v>0.59210050000000003</v>
      </c>
      <c r="MG64" s="285">
        <v>4.8169900000000002E-2</v>
      </c>
      <c r="MH64" s="285">
        <v>0.21573539999999999</v>
      </c>
      <c r="MI64" s="285"/>
    </row>
    <row r="65" spans="1:347" x14ac:dyDescent="0.2">
      <c r="A65" s="6" t="s">
        <v>2035</v>
      </c>
      <c r="B65" s="6" t="s">
        <v>2838</v>
      </c>
      <c r="C65" s="203" t="s">
        <v>2035</v>
      </c>
      <c r="D65" s="203" t="s">
        <v>2036</v>
      </c>
      <c r="E65" s="203" t="s">
        <v>2037</v>
      </c>
      <c r="F65" s="203" t="s">
        <v>2151</v>
      </c>
      <c r="G65" s="203" t="s">
        <v>2244</v>
      </c>
      <c r="H65" s="203" t="s">
        <v>2288</v>
      </c>
      <c r="I65" s="203" t="s">
        <v>3571</v>
      </c>
      <c r="J65" s="203" t="s">
        <v>3504</v>
      </c>
      <c r="K65" s="203" t="s">
        <v>2244</v>
      </c>
      <c r="L65" s="203" t="s">
        <v>2288</v>
      </c>
      <c r="M65" s="203" t="s">
        <v>3571</v>
      </c>
      <c r="N65" s="203" t="s">
        <v>3504</v>
      </c>
      <c r="O65" s="203" t="s">
        <v>2419</v>
      </c>
      <c r="P65" s="203" t="s">
        <v>2494</v>
      </c>
      <c r="Q65" s="203" t="s">
        <v>2571</v>
      </c>
      <c r="R65" s="203" t="s">
        <v>2642</v>
      </c>
      <c r="S65" s="203" t="s">
        <v>2419</v>
      </c>
      <c r="T65" s="203" t="s">
        <v>2380</v>
      </c>
      <c r="U65" s="203" t="s">
        <v>2494</v>
      </c>
      <c r="V65" s="203" t="s">
        <v>2571</v>
      </c>
      <c r="W65" s="203" t="s">
        <v>2642</v>
      </c>
      <c r="X65" s="203">
        <v>1</v>
      </c>
      <c r="Y65" s="203">
        <v>0</v>
      </c>
      <c r="Z65" s="203">
        <v>0</v>
      </c>
      <c r="AA65" s="203">
        <v>0</v>
      </c>
      <c r="AB65" s="10">
        <v>2704</v>
      </c>
      <c r="AC65" s="203">
        <v>1</v>
      </c>
      <c r="AD65" s="203">
        <v>1</v>
      </c>
      <c r="AE65" s="203">
        <v>2</v>
      </c>
      <c r="AF65" s="203">
        <v>4.3</v>
      </c>
      <c r="AG65" s="203">
        <v>6.3</v>
      </c>
      <c r="AH65" s="286">
        <v>0.15873019999999999</v>
      </c>
      <c r="AI65" s="246">
        <v>53372</v>
      </c>
      <c r="AJ65" s="246" t="s">
        <v>3572</v>
      </c>
      <c r="AK65" s="274" t="s">
        <v>3493</v>
      </c>
      <c r="AL65" s="276">
        <v>36685</v>
      </c>
      <c r="AM65" s="276">
        <v>12.23</v>
      </c>
      <c r="AN65" s="276">
        <v>13.22</v>
      </c>
      <c r="AO65" s="276">
        <v>13.22</v>
      </c>
      <c r="AP65" s="246">
        <v>469933</v>
      </c>
      <c r="AQ65" s="246">
        <v>60020</v>
      </c>
      <c r="AR65" s="246">
        <v>529953</v>
      </c>
      <c r="AS65" s="246">
        <v>9006</v>
      </c>
      <c r="AT65" s="246">
        <v>0</v>
      </c>
      <c r="AU65" s="246">
        <v>9006</v>
      </c>
      <c r="AV65" s="246">
        <v>12038</v>
      </c>
      <c r="AW65" s="246">
        <v>0</v>
      </c>
      <c r="AX65" s="246">
        <v>12038</v>
      </c>
      <c r="AY65" s="246">
        <v>0</v>
      </c>
      <c r="AZ65" s="246">
        <v>550997</v>
      </c>
      <c r="BA65" s="246">
        <v>236985</v>
      </c>
      <c r="BB65" s="246">
        <v>98648</v>
      </c>
      <c r="BC65" s="246">
        <v>335633</v>
      </c>
      <c r="BD65" s="246">
        <v>41972</v>
      </c>
      <c r="BE65" s="246">
        <v>11380</v>
      </c>
      <c r="BF65" s="246">
        <v>4000</v>
      </c>
      <c r="BG65" s="246">
        <v>57352</v>
      </c>
      <c r="BH65" s="246">
        <v>129190</v>
      </c>
      <c r="BI65" s="246">
        <v>522175</v>
      </c>
      <c r="BJ65" s="246">
        <v>520175</v>
      </c>
      <c r="BK65" s="283">
        <v>0.94406140000000005</v>
      </c>
      <c r="BL65" s="246">
        <v>45779</v>
      </c>
      <c r="BM65" s="246">
        <v>0</v>
      </c>
      <c r="BN65" s="246">
        <v>0</v>
      </c>
      <c r="BO65" s="246">
        <v>0</v>
      </c>
      <c r="BP65" s="246">
        <v>45779</v>
      </c>
      <c r="BQ65" s="246">
        <v>45779</v>
      </c>
      <c r="BR65" s="10">
        <v>15987</v>
      </c>
      <c r="BS65" s="10">
        <v>17428</v>
      </c>
      <c r="BT65" s="10">
        <v>33415</v>
      </c>
      <c r="BU65" s="10">
        <v>15211</v>
      </c>
      <c r="BV65" s="10">
        <v>8073</v>
      </c>
      <c r="BW65" s="10">
        <v>23284</v>
      </c>
      <c r="BX65" s="10">
        <v>2284</v>
      </c>
      <c r="BY65" s="10">
        <v>0</v>
      </c>
      <c r="BZ65" s="10">
        <v>2284</v>
      </c>
      <c r="CA65" s="10">
        <v>58983</v>
      </c>
      <c r="CB65" s="10" t="s">
        <v>3403</v>
      </c>
      <c r="CC65" s="10">
        <v>58983</v>
      </c>
      <c r="CD65" s="10">
        <v>4977</v>
      </c>
      <c r="CE65" s="258">
        <v>36946</v>
      </c>
      <c r="CF65" s="244">
        <v>2</v>
      </c>
      <c r="CG65" s="244">
        <v>67</v>
      </c>
      <c r="CH65" s="244">
        <v>69</v>
      </c>
      <c r="CI65" s="258">
        <v>2079</v>
      </c>
      <c r="CJ65" s="258">
        <v>6455</v>
      </c>
      <c r="CK65" s="258">
        <v>3565</v>
      </c>
      <c r="CL65" s="258">
        <v>563</v>
      </c>
      <c r="CM65" s="203">
        <v>19</v>
      </c>
      <c r="CN65" s="203">
        <v>23</v>
      </c>
      <c r="CO65" s="244">
        <v>99</v>
      </c>
      <c r="CP65" s="10">
        <v>30577</v>
      </c>
      <c r="CQ65" s="10">
        <v>9361</v>
      </c>
      <c r="CR65" s="10">
        <v>39938</v>
      </c>
      <c r="CS65" s="10">
        <v>3710</v>
      </c>
      <c r="CT65" s="10">
        <v>12</v>
      </c>
      <c r="CU65" s="10">
        <v>3722</v>
      </c>
      <c r="CV65" s="10">
        <v>33693</v>
      </c>
      <c r="CW65" s="10">
        <v>7021</v>
      </c>
      <c r="CX65" s="10">
        <v>40714</v>
      </c>
      <c r="CY65" s="10">
        <v>84374</v>
      </c>
      <c r="CZ65" s="10">
        <v>670</v>
      </c>
      <c r="DA65" s="10" t="s">
        <v>3403</v>
      </c>
      <c r="DB65" s="10">
        <v>85044</v>
      </c>
      <c r="DC65" s="10">
        <v>3136</v>
      </c>
      <c r="DD65" s="10">
        <v>242</v>
      </c>
      <c r="DE65" s="10">
        <v>3378</v>
      </c>
      <c r="DF65" s="10">
        <v>15828</v>
      </c>
      <c r="DG65" s="10">
        <v>2140</v>
      </c>
      <c r="DH65" s="10">
        <v>89</v>
      </c>
      <c r="DI65" s="10">
        <v>2471</v>
      </c>
      <c r="DJ65" s="258" t="s">
        <v>3403</v>
      </c>
      <c r="DK65" s="258">
        <v>18964</v>
      </c>
      <c r="DL65" s="10">
        <v>92657</v>
      </c>
      <c r="DM65" s="10" t="s">
        <v>3403</v>
      </c>
      <c r="DN65" s="10" t="s">
        <v>3403</v>
      </c>
      <c r="DO65" s="10">
        <v>0</v>
      </c>
      <c r="DP65" s="10">
        <v>92657</v>
      </c>
      <c r="DQ65" s="10">
        <v>1</v>
      </c>
      <c r="DR65" s="10">
        <v>13798</v>
      </c>
      <c r="DS65" s="10">
        <v>0</v>
      </c>
      <c r="DT65" s="10">
        <v>13798</v>
      </c>
      <c r="DU65" s="10">
        <v>100679</v>
      </c>
      <c r="DV65" s="244">
        <v>59</v>
      </c>
      <c r="DW65" s="244">
        <v>35</v>
      </c>
      <c r="DX65" s="244">
        <v>215</v>
      </c>
      <c r="DY65" s="244">
        <v>263</v>
      </c>
      <c r="DZ65" s="244">
        <v>10</v>
      </c>
      <c r="EA65" s="244">
        <v>12</v>
      </c>
      <c r="EB65" s="244">
        <v>594</v>
      </c>
      <c r="EC65" s="244">
        <v>529</v>
      </c>
      <c r="ED65" s="244">
        <v>84</v>
      </c>
      <c r="EE65" s="244">
        <v>613</v>
      </c>
      <c r="EF65" s="10">
        <v>5636</v>
      </c>
      <c r="EG65" s="10">
        <v>4280</v>
      </c>
      <c r="EH65" s="10">
        <v>9916</v>
      </c>
      <c r="EI65" s="10">
        <v>108</v>
      </c>
      <c r="EJ65" s="10">
        <v>416</v>
      </c>
      <c r="EK65" s="10">
        <v>524</v>
      </c>
      <c r="EL65" s="10">
        <v>11053</v>
      </c>
      <c r="EM65" s="10" t="s">
        <v>5026</v>
      </c>
      <c r="EN65" s="10" t="s">
        <v>5026</v>
      </c>
      <c r="EO65" s="10" t="s">
        <v>5026</v>
      </c>
      <c r="EP65" s="10" t="s">
        <v>5026</v>
      </c>
      <c r="EQ65" s="258">
        <v>110</v>
      </c>
      <c r="ER65" s="258">
        <v>1304</v>
      </c>
      <c r="ES65" s="10">
        <v>9828</v>
      </c>
      <c r="ET65" s="10" t="s">
        <v>5026</v>
      </c>
      <c r="EU65" s="10" t="s">
        <v>5026</v>
      </c>
      <c r="EV65" s="244">
        <v>46</v>
      </c>
      <c r="EW65" s="244">
        <v>26</v>
      </c>
      <c r="EX65" s="203" t="s">
        <v>1495</v>
      </c>
      <c r="EY65" s="244">
        <v>8</v>
      </c>
      <c r="EZ65" s="244">
        <v>28</v>
      </c>
      <c r="FA65" s="258">
        <v>23041</v>
      </c>
      <c r="FB65" s="10" t="s">
        <v>3403</v>
      </c>
      <c r="FC65" s="10" t="s">
        <v>3403</v>
      </c>
      <c r="FD65" s="203" t="s">
        <v>1530</v>
      </c>
      <c r="FE65" s="203" t="s">
        <v>1530</v>
      </c>
      <c r="FF65" s="203" t="s">
        <v>1530</v>
      </c>
      <c r="FG65" s="203" t="s">
        <v>1530</v>
      </c>
      <c r="FH65" s="203" t="s">
        <v>1530</v>
      </c>
      <c r="FI65" s="203" t="s">
        <v>1530</v>
      </c>
      <c r="FJ65" s="203" t="s">
        <v>1530</v>
      </c>
      <c r="FK65" s="203" t="s">
        <v>1530</v>
      </c>
      <c r="FL65" s="203" t="s">
        <v>1530</v>
      </c>
      <c r="FM65" s="203" t="s">
        <v>1530</v>
      </c>
      <c r="FN65" s="203" t="s">
        <v>1530</v>
      </c>
      <c r="FO65" s="203" t="s">
        <v>1530</v>
      </c>
      <c r="FP65" s="203" t="s">
        <v>1530</v>
      </c>
      <c r="FQ65" s="203" t="s">
        <v>1530</v>
      </c>
      <c r="FR65" s="203" t="s">
        <v>1530</v>
      </c>
      <c r="FS65" s="203" t="s">
        <v>1530</v>
      </c>
      <c r="FT65" s="203" t="s">
        <v>1530</v>
      </c>
      <c r="FU65" s="203" t="s">
        <v>1530</v>
      </c>
      <c r="FV65" s="203" t="s">
        <v>1530</v>
      </c>
      <c r="FW65" s="203" t="s">
        <v>1530</v>
      </c>
      <c r="FX65" s="203" t="s">
        <v>1530</v>
      </c>
      <c r="FY65" s="203" t="s">
        <v>1530</v>
      </c>
      <c r="FZ65" s="203" t="s">
        <v>1530</v>
      </c>
      <c r="GA65" s="203" t="s">
        <v>1530</v>
      </c>
      <c r="GB65" s="203" t="s">
        <v>1530</v>
      </c>
      <c r="GC65" s="203" t="s">
        <v>2035</v>
      </c>
      <c r="GD65" s="203" t="s">
        <v>458</v>
      </c>
      <c r="GE65" s="203" t="s">
        <v>416</v>
      </c>
      <c r="GF65" s="203" t="s">
        <v>496</v>
      </c>
      <c r="GG65" s="203" t="s">
        <v>501</v>
      </c>
      <c r="GH65" s="203" t="s">
        <v>4527</v>
      </c>
      <c r="GI65" s="203" t="s">
        <v>509</v>
      </c>
      <c r="GJ65" s="203" t="s">
        <v>2303</v>
      </c>
      <c r="GK65" s="258">
        <v>10577</v>
      </c>
      <c r="GL65" s="203">
        <v>1</v>
      </c>
      <c r="GM65" s="203" t="s">
        <v>2929</v>
      </c>
      <c r="GN65" s="203" t="s">
        <v>503</v>
      </c>
      <c r="GO65" s="203">
        <v>899</v>
      </c>
      <c r="GP65" s="203">
        <v>23</v>
      </c>
      <c r="GQ65" s="203">
        <v>3539</v>
      </c>
      <c r="GR65" s="203">
        <v>11879</v>
      </c>
      <c r="GS65" s="203">
        <v>392</v>
      </c>
      <c r="GT65" s="203">
        <v>6</v>
      </c>
      <c r="GU65" s="203">
        <v>162</v>
      </c>
      <c r="GV65" s="203">
        <v>1143</v>
      </c>
      <c r="GW65" s="283">
        <v>0.89712999999999998</v>
      </c>
      <c r="GX65" s="283">
        <v>5.5460000000000002E-2</v>
      </c>
      <c r="GY65" s="245">
        <v>18.60774</v>
      </c>
      <c r="GZ65" s="245">
        <v>20.744769999999999</v>
      </c>
      <c r="HA65" s="245">
        <v>6.52128</v>
      </c>
      <c r="HB65" s="284">
        <v>5.6355700000000004</v>
      </c>
      <c r="HC65" s="284">
        <v>3.6223200000000002</v>
      </c>
      <c r="HD65" s="284">
        <v>0.61897000000000002</v>
      </c>
      <c r="HE65" s="284">
        <v>37.844250000000002</v>
      </c>
      <c r="HF65" s="284">
        <v>24.324760000000001</v>
      </c>
      <c r="HG65" s="284">
        <v>4.1565399999999997</v>
      </c>
      <c r="HH65" s="284">
        <v>5.1865300000000003</v>
      </c>
      <c r="HI65" s="284">
        <v>3.3336899999999998</v>
      </c>
      <c r="HJ65" s="284">
        <v>0.56964999999999999</v>
      </c>
      <c r="HK65" s="284">
        <v>53.131360000000001</v>
      </c>
      <c r="HL65" s="284">
        <v>34.150689999999997</v>
      </c>
      <c r="HM65" s="284">
        <v>5.8355699999999997</v>
      </c>
      <c r="HN65" s="284">
        <v>47.242829999999998</v>
      </c>
      <c r="HO65" s="284">
        <v>30.365780000000001</v>
      </c>
      <c r="HP65" s="284">
        <v>5.1888199999999998</v>
      </c>
      <c r="HQ65" s="284">
        <v>11.75117</v>
      </c>
      <c r="HR65" s="284">
        <v>7.5531800000000002</v>
      </c>
      <c r="HS65" s="284">
        <v>1.29067</v>
      </c>
      <c r="HT65" s="284">
        <v>8.76023</v>
      </c>
      <c r="HU65" s="284">
        <v>9.5186700000000002</v>
      </c>
      <c r="HV65" s="284">
        <v>3.3338199999999998</v>
      </c>
      <c r="HW65" s="284">
        <v>1.8843300000000001</v>
      </c>
      <c r="HX65" s="284">
        <v>0.92918999999999996</v>
      </c>
      <c r="HY65" s="284">
        <v>4.2011900000000004</v>
      </c>
      <c r="HZ65" s="284">
        <v>1.30453</v>
      </c>
      <c r="IA65" s="284">
        <v>1.0449999999999999</v>
      </c>
      <c r="IB65" s="284">
        <v>4.3499999999999997E-3</v>
      </c>
      <c r="IC65" s="284">
        <v>2.4599999999999999E-3</v>
      </c>
      <c r="ID65" s="284">
        <v>2.17841</v>
      </c>
      <c r="IE65" s="284">
        <v>5.7959999999999998E-2</v>
      </c>
      <c r="IF65" s="284">
        <v>0.93750999999999995</v>
      </c>
      <c r="IG65" s="284">
        <v>1560</v>
      </c>
      <c r="IH65" s="284">
        <v>9828</v>
      </c>
      <c r="II65" s="284">
        <v>4914</v>
      </c>
      <c r="IJ65" s="284">
        <v>15980</v>
      </c>
      <c r="IK65" s="284">
        <v>100679</v>
      </c>
      <c r="IL65" s="284">
        <v>50339</v>
      </c>
      <c r="IM65" s="284">
        <v>46328</v>
      </c>
      <c r="IN65" s="284">
        <v>92657</v>
      </c>
      <c r="IO65" s="284">
        <v>0.81452999999999998</v>
      </c>
      <c r="IP65" s="284">
        <v>14707</v>
      </c>
      <c r="IQ65" s="284">
        <v>7.0708900000000003</v>
      </c>
      <c r="IR65" s="284">
        <v>0.85146999999999995</v>
      </c>
      <c r="IS65" s="284">
        <v>50.104280000000003</v>
      </c>
      <c r="IT65" s="284">
        <v>1.1381300000000001</v>
      </c>
      <c r="IU65" s="284">
        <v>0</v>
      </c>
      <c r="IV65" s="284">
        <v>52.093879999999999</v>
      </c>
      <c r="IW65" s="284">
        <v>31.732340000000001</v>
      </c>
      <c r="IX65" s="284">
        <v>10.75494</v>
      </c>
      <c r="IY65" s="284">
        <v>0</v>
      </c>
      <c r="IZ65" s="284">
        <v>9.3600000000000003E-3</v>
      </c>
      <c r="JA65" s="284">
        <v>3.4930500000000002</v>
      </c>
      <c r="JB65" s="284">
        <v>6.5199999999999998E-3</v>
      </c>
      <c r="JC65" s="284">
        <v>7.2470000000000007E-2</v>
      </c>
      <c r="JD65" s="284">
        <v>0.45659</v>
      </c>
      <c r="JE65" s="284">
        <v>7.1749499999999999</v>
      </c>
      <c r="JF65" s="284">
        <v>5.57653</v>
      </c>
      <c r="JG65" s="284">
        <v>0.40654000000000001</v>
      </c>
      <c r="JH65" s="284">
        <v>2677</v>
      </c>
      <c r="JI65" s="284">
        <v>5.0007200000000003</v>
      </c>
      <c r="JJ65" s="284">
        <v>12.21424</v>
      </c>
      <c r="JK65" s="284">
        <v>618</v>
      </c>
      <c r="JL65" s="284">
        <v>299</v>
      </c>
      <c r="JM65" s="284">
        <v>49.36891</v>
      </c>
      <c r="JN65" s="284">
        <v>5.4223299999999997</v>
      </c>
      <c r="JO65" s="284">
        <v>3.9682300000000001</v>
      </c>
      <c r="JP65" s="284">
        <v>0.59562999999999999</v>
      </c>
      <c r="JQ65" s="284">
        <v>9.4539999999999999E-2</v>
      </c>
      <c r="JR65" s="284">
        <v>0.31163999999999997</v>
      </c>
      <c r="JS65" s="284">
        <v>0</v>
      </c>
      <c r="JT65" s="284">
        <v>0</v>
      </c>
      <c r="JU65" s="284">
        <v>0.92032000000000003</v>
      </c>
      <c r="JV65" s="284">
        <v>1781</v>
      </c>
      <c r="JW65" s="284">
        <v>37.233359999999998</v>
      </c>
      <c r="JX65" s="284">
        <v>1936</v>
      </c>
      <c r="JY65" s="284">
        <v>3.63462</v>
      </c>
      <c r="JZ65" s="284">
        <v>34.266640000000002</v>
      </c>
      <c r="KA65" s="284">
        <v>9.7619999999999998E-2</v>
      </c>
      <c r="KB65" s="284">
        <v>189</v>
      </c>
      <c r="KC65" s="284">
        <v>1.2277</v>
      </c>
      <c r="KD65" s="284">
        <v>0.56964999999999999</v>
      </c>
      <c r="KE65" s="284">
        <v>1.12988</v>
      </c>
      <c r="KF65" s="284">
        <v>25.564900000000002</v>
      </c>
      <c r="KG65" s="284">
        <v>6.7152500000000002</v>
      </c>
      <c r="KH65" s="284">
        <v>5.1865300000000003</v>
      </c>
      <c r="KI65" s="284">
        <v>52</v>
      </c>
      <c r="KJ65" s="284">
        <v>53275</v>
      </c>
      <c r="KK65" s="284">
        <v>37616</v>
      </c>
      <c r="KL65" s="284">
        <v>6.7989999999999995E-2</v>
      </c>
      <c r="KM65" s="284">
        <v>0.64102999999999999</v>
      </c>
      <c r="KN65" s="284">
        <v>6.2579999999999997E-2</v>
      </c>
      <c r="KO65" s="284">
        <v>1.0789999999999999E-2</v>
      </c>
      <c r="KP65" s="284">
        <v>0.10174999999999999</v>
      </c>
      <c r="KQ65" s="284">
        <v>9.9299999999999996E-3</v>
      </c>
      <c r="KR65" s="284">
        <v>0.5</v>
      </c>
      <c r="KS65" s="284">
        <v>0.31746029999999997</v>
      </c>
      <c r="KT65" s="284">
        <v>0.68253969999999997</v>
      </c>
      <c r="KU65" s="284">
        <v>0.29391630000000002</v>
      </c>
      <c r="KV65" s="284">
        <v>0.70608369999999998</v>
      </c>
      <c r="KW65" s="284">
        <v>0.1098329</v>
      </c>
      <c r="KX65" s="284">
        <v>2.17935E-2</v>
      </c>
      <c r="KY65" s="284">
        <v>0.18891749999999999</v>
      </c>
      <c r="KZ65" s="284">
        <v>7.6603000000000001E-3</v>
      </c>
      <c r="LA65" s="284">
        <v>0.2474075</v>
      </c>
      <c r="LB65" s="284">
        <v>8.0379199999999998E-2</v>
      </c>
      <c r="LC65" s="284">
        <v>0.45384210000000003</v>
      </c>
      <c r="LD65" s="284">
        <v>0.64275959999999999</v>
      </c>
      <c r="LE65" s="284">
        <v>2.1847700000000001E-2</v>
      </c>
      <c r="LF65" s="284">
        <v>0.96180739999999998</v>
      </c>
      <c r="LG65" s="284">
        <v>0</v>
      </c>
      <c r="LH65" s="284">
        <v>1.6344899999999999E-2</v>
      </c>
      <c r="LI65" s="284">
        <v>15658</v>
      </c>
      <c r="LJ65" s="284">
        <v>7.29664</v>
      </c>
      <c r="LK65" s="284">
        <v>5288</v>
      </c>
      <c r="LL65" s="284">
        <v>10577</v>
      </c>
      <c r="LM65" s="284">
        <v>1678</v>
      </c>
      <c r="LN65" s="284">
        <v>0.73183149999999997</v>
      </c>
      <c r="LO65" s="284">
        <v>0.19842380000000001</v>
      </c>
      <c r="LP65" s="284">
        <v>6.9744700000000007E-2</v>
      </c>
      <c r="LQ65" s="284">
        <v>0.39097999999999999</v>
      </c>
      <c r="LR65" s="284">
        <v>0.93927000000000005</v>
      </c>
      <c r="LS65" s="284">
        <v>0.27606999999999998</v>
      </c>
      <c r="LT65" s="284">
        <v>8</v>
      </c>
      <c r="LU65" s="284">
        <v>2.2075900000000002</v>
      </c>
      <c r="LV65" s="284">
        <v>23</v>
      </c>
      <c r="LW65" s="284">
        <v>1.61558</v>
      </c>
      <c r="LX65" s="284">
        <v>0.17743999999999999</v>
      </c>
      <c r="LY65" s="284">
        <v>0.16816</v>
      </c>
      <c r="LZ65" s="285">
        <v>3.6288500000000001E-2</v>
      </c>
      <c r="MA65" s="285">
        <v>8.7029999999999996E-4</v>
      </c>
      <c r="MB65" s="285">
        <v>0.38664670000000001</v>
      </c>
      <c r="MC65" s="285">
        <v>0</v>
      </c>
      <c r="MD65" s="285">
        <v>0.32478570000000001</v>
      </c>
      <c r="ME65" s="285">
        <v>6.066E-4</v>
      </c>
      <c r="MF65" s="285">
        <v>0.51850909999999995</v>
      </c>
      <c r="MG65" s="285">
        <v>7.5020900000000001E-2</v>
      </c>
      <c r="MH65" s="285">
        <v>0.47957519999999998</v>
      </c>
      <c r="MI65" s="285"/>
    </row>
    <row r="66" spans="1:347" x14ac:dyDescent="0.2">
      <c r="A66" s="6" t="s">
        <v>2047</v>
      </c>
      <c r="B66" s="6" t="s">
        <v>2843</v>
      </c>
      <c r="C66" s="203" t="s">
        <v>2047</v>
      </c>
      <c r="D66" s="203" t="s">
        <v>2048</v>
      </c>
      <c r="E66" s="203" t="s">
        <v>2049</v>
      </c>
      <c r="F66" s="203" t="s">
        <v>2171</v>
      </c>
      <c r="G66" s="203" t="s">
        <v>2248</v>
      </c>
      <c r="H66" s="203" t="s">
        <v>2360</v>
      </c>
      <c r="I66" s="203" t="s">
        <v>3591</v>
      </c>
      <c r="J66" s="203" t="s">
        <v>3592</v>
      </c>
      <c r="K66" s="203" t="s">
        <v>2248</v>
      </c>
      <c r="L66" s="203" t="s">
        <v>2360</v>
      </c>
      <c r="M66" s="203" t="s">
        <v>3591</v>
      </c>
      <c r="N66" s="203" t="s">
        <v>3592</v>
      </c>
      <c r="O66" s="203" t="s">
        <v>2423</v>
      </c>
      <c r="P66" s="203" t="s">
        <v>2498</v>
      </c>
      <c r="Q66" s="203" t="s">
        <v>2575</v>
      </c>
      <c r="R66" s="203" t="s">
        <v>2645</v>
      </c>
      <c r="S66" s="203" t="s">
        <v>4818</v>
      </c>
      <c r="T66" s="203" t="s">
        <v>2698</v>
      </c>
      <c r="U66" s="203" t="s">
        <v>2718</v>
      </c>
      <c r="V66" s="203" t="s">
        <v>2724</v>
      </c>
      <c r="W66" s="203" t="s">
        <v>2737</v>
      </c>
      <c r="X66" s="203">
        <v>1</v>
      </c>
      <c r="Y66" s="203">
        <v>0</v>
      </c>
      <c r="Z66" s="203">
        <v>0</v>
      </c>
      <c r="AA66" s="203">
        <v>1</v>
      </c>
      <c r="AB66" s="10">
        <v>3054</v>
      </c>
      <c r="AC66" s="203">
        <v>7</v>
      </c>
      <c r="AD66" s="203">
        <v>1</v>
      </c>
      <c r="AE66" s="203">
        <v>8</v>
      </c>
      <c r="AF66" s="203">
        <v>18.25</v>
      </c>
      <c r="AG66" s="203">
        <v>26.25</v>
      </c>
      <c r="AH66" s="286">
        <v>0.26666669999999998</v>
      </c>
      <c r="AI66" s="246">
        <v>87722</v>
      </c>
      <c r="AJ66" s="246" t="s">
        <v>3593</v>
      </c>
      <c r="AK66" s="274" t="s">
        <v>3482</v>
      </c>
      <c r="AL66" s="276">
        <v>39650</v>
      </c>
      <c r="AM66" s="276">
        <v>12.48</v>
      </c>
      <c r="AN66" s="276">
        <v>13.76</v>
      </c>
      <c r="AO66" s="276">
        <v>16.73</v>
      </c>
      <c r="AP66" s="246">
        <v>505328</v>
      </c>
      <c r="AQ66" s="246">
        <v>1265000</v>
      </c>
      <c r="AR66" s="246">
        <v>1770328</v>
      </c>
      <c r="AS66" s="246">
        <v>21613</v>
      </c>
      <c r="AT66" s="246">
        <v>0</v>
      </c>
      <c r="AU66" s="246">
        <v>21613</v>
      </c>
      <c r="AV66" s="246">
        <v>0</v>
      </c>
      <c r="AW66" s="246">
        <v>0</v>
      </c>
      <c r="AX66" s="246">
        <v>0</v>
      </c>
      <c r="AY66" s="246">
        <v>79632</v>
      </c>
      <c r="AZ66" s="246">
        <v>1871573</v>
      </c>
      <c r="BA66" s="246">
        <v>926378</v>
      </c>
      <c r="BB66" s="246">
        <v>346723</v>
      </c>
      <c r="BC66" s="246">
        <v>1273101</v>
      </c>
      <c r="BD66" s="246">
        <v>200989</v>
      </c>
      <c r="BE66" s="246">
        <v>0</v>
      </c>
      <c r="BF66" s="246">
        <v>95618</v>
      </c>
      <c r="BG66" s="246">
        <v>296607</v>
      </c>
      <c r="BH66" s="246">
        <v>301866</v>
      </c>
      <c r="BI66" s="246">
        <v>1871574</v>
      </c>
      <c r="BJ66" s="246">
        <v>0</v>
      </c>
      <c r="BK66" s="283">
        <v>0</v>
      </c>
      <c r="BL66" s="246">
        <v>0</v>
      </c>
      <c r="BM66" s="246">
        <v>0</v>
      </c>
      <c r="BN66" s="246">
        <v>0</v>
      </c>
      <c r="BO66" s="246">
        <v>0</v>
      </c>
      <c r="BP66" s="246">
        <v>0</v>
      </c>
      <c r="BQ66" s="246">
        <v>0</v>
      </c>
      <c r="BR66" s="10">
        <v>24194</v>
      </c>
      <c r="BS66" s="10">
        <v>36958</v>
      </c>
      <c r="BT66" s="10">
        <v>61152</v>
      </c>
      <c r="BU66" s="10">
        <v>24630</v>
      </c>
      <c r="BV66" s="10">
        <v>18645</v>
      </c>
      <c r="BW66" s="10">
        <v>43275</v>
      </c>
      <c r="BX66" s="10">
        <v>7446</v>
      </c>
      <c r="BY66" s="10">
        <v>2095</v>
      </c>
      <c r="BZ66" s="10">
        <v>9541</v>
      </c>
      <c r="CA66" s="10">
        <v>113968</v>
      </c>
      <c r="CB66" s="10" t="s">
        <v>3403</v>
      </c>
      <c r="CC66" s="10">
        <v>113968</v>
      </c>
      <c r="CD66" s="10">
        <v>5</v>
      </c>
      <c r="CE66" s="258">
        <v>42333</v>
      </c>
      <c r="CF66" s="244">
        <v>1</v>
      </c>
      <c r="CG66" s="244">
        <v>67</v>
      </c>
      <c r="CH66" s="244">
        <v>68</v>
      </c>
      <c r="CI66" s="258">
        <v>6401</v>
      </c>
      <c r="CJ66" s="258">
        <v>11528</v>
      </c>
      <c r="CK66" s="258">
        <v>11939</v>
      </c>
      <c r="CL66" s="258">
        <v>793</v>
      </c>
      <c r="CM66" s="203">
        <v>0</v>
      </c>
      <c r="CN66" s="203">
        <v>14</v>
      </c>
      <c r="CO66" s="244">
        <v>194</v>
      </c>
      <c r="CP66" s="10">
        <v>89900</v>
      </c>
      <c r="CQ66" s="10">
        <v>53691</v>
      </c>
      <c r="CR66" s="10">
        <v>143591</v>
      </c>
      <c r="CS66" s="10">
        <v>19382</v>
      </c>
      <c r="CT66" s="10">
        <v>1768</v>
      </c>
      <c r="CU66" s="10">
        <v>21150</v>
      </c>
      <c r="CV66" s="10">
        <v>147987</v>
      </c>
      <c r="CW66" s="10">
        <v>48739</v>
      </c>
      <c r="CX66" s="10">
        <v>196726</v>
      </c>
      <c r="CY66" s="10">
        <v>361467</v>
      </c>
      <c r="CZ66" s="10">
        <v>4056</v>
      </c>
      <c r="DA66" s="10" t="s">
        <v>3403</v>
      </c>
      <c r="DB66" s="10">
        <v>365523</v>
      </c>
      <c r="DC66" s="10">
        <v>31714</v>
      </c>
      <c r="DD66" s="10">
        <v>4219</v>
      </c>
      <c r="DE66" s="10">
        <v>35933</v>
      </c>
      <c r="DF66" s="10">
        <v>158983</v>
      </c>
      <c r="DG66" s="10">
        <v>10390</v>
      </c>
      <c r="DH66" s="10" t="s">
        <v>3403</v>
      </c>
      <c r="DI66" s="10">
        <v>14609</v>
      </c>
      <c r="DJ66" s="258" t="s">
        <v>3403</v>
      </c>
      <c r="DK66" s="258">
        <v>190697</v>
      </c>
      <c r="DL66" s="10">
        <v>570829</v>
      </c>
      <c r="DM66" s="10" t="s">
        <v>3403</v>
      </c>
      <c r="DN66" s="10" t="s">
        <v>3403</v>
      </c>
      <c r="DO66" s="10" t="s">
        <v>3403</v>
      </c>
      <c r="DP66" s="10">
        <v>570829</v>
      </c>
      <c r="DQ66" s="10" t="s">
        <v>3403</v>
      </c>
      <c r="DR66" s="10">
        <v>38894</v>
      </c>
      <c r="DS66" s="10">
        <v>12074</v>
      </c>
      <c r="DT66" s="10">
        <v>50968</v>
      </c>
      <c r="DU66" s="10">
        <v>256043</v>
      </c>
      <c r="DV66" s="244">
        <v>83</v>
      </c>
      <c r="DW66" s="244">
        <v>2</v>
      </c>
      <c r="DX66" s="244">
        <v>442</v>
      </c>
      <c r="DY66" s="244">
        <v>510</v>
      </c>
      <c r="DZ66" s="244">
        <v>16</v>
      </c>
      <c r="EA66" s="244">
        <v>6</v>
      </c>
      <c r="EB66" s="244">
        <v>1059</v>
      </c>
      <c r="EC66" s="244">
        <v>462</v>
      </c>
      <c r="ED66" s="244">
        <v>25</v>
      </c>
      <c r="EE66" s="244">
        <v>487</v>
      </c>
      <c r="EF66" s="10">
        <v>10861</v>
      </c>
      <c r="EG66" s="10">
        <v>28582</v>
      </c>
      <c r="EH66" s="10">
        <v>39443</v>
      </c>
      <c r="EI66" s="10">
        <v>252</v>
      </c>
      <c r="EJ66" s="10">
        <v>310</v>
      </c>
      <c r="EK66" s="10">
        <v>562</v>
      </c>
      <c r="EL66" s="10">
        <v>40492</v>
      </c>
      <c r="EM66" s="10" t="s">
        <v>5026</v>
      </c>
      <c r="EN66" s="10" t="s">
        <v>5026</v>
      </c>
      <c r="EO66" s="10" t="s">
        <v>5026</v>
      </c>
      <c r="EP66" s="10" t="s">
        <v>5026</v>
      </c>
      <c r="EQ66" s="258">
        <v>115</v>
      </c>
      <c r="ER66" s="258">
        <v>1521</v>
      </c>
      <c r="ES66" s="10">
        <v>5236</v>
      </c>
      <c r="ET66" s="10" t="s">
        <v>5026</v>
      </c>
      <c r="EU66" s="10" t="s">
        <v>5026</v>
      </c>
      <c r="EV66" s="244">
        <v>44</v>
      </c>
      <c r="EW66" s="244">
        <v>114</v>
      </c>
      <c r="EX66" s="203" t="s">
        <v>1498</v>
      </c>
      <c r="EY66" s="244">
        <v>23</v>
      </c>
      <c r="EZ66" s="244">
        <v>55</v>
      </c>
      <c r="FA66" s="258">
        <v>58482</v>
      </c>
      <c r="FB66" s="10" t="s">
        <v>3403</v>
      </c>
      <c r="FC66" s="10" t="s">
        <v>3403</v>
      </c>
      <c r="FD66" s="203" t="s">
        <v>1530</v>
      </c>
      <c r="FE66" s="203" t="s">
        <v>1530</v>
      </c>
      <c r="FF66" s="203" t="s">
        <v>1530</v>
      </c>
      <c r="FG66" s="203" t="s">
        <v>1530</v>
      </c>
      <c r="FH66" s="203" t="s">
        <v>1530</v>
      </c>
      <c r="FI66" s="203" t="s">
        <v>1530</v>
      </c>
      <c r="FJ66" s="203" t="s">
        <v>1530</v>
      </c>
      <c r="FK66" s="203" t="s">
        <v>1530</v>
      </c>
      <c r="FL66" s="203" t="s">
        <v>1530</v>
      </c>
      <c r="FM66" s="203" t="s">
        <v>1530</v>
      </c>
      <c r="FN66" s="203" t="s">
        <v>1530</v>
      </c>
      <c r="FO66" s="203" t="s">
        <v>1530</v>
      </c>
      <c r="FP66" s="203" t="s">
        <v>1530</v>
      </c>
      <c r="FQ66" s="203" t="s">
        <v>1530</v>
      </c>
      <c r="FR66" s="203" t="s">
        <v>1530</v>
      </c>
      <c r="FS66" s="203" t="s">
        <v>1530</v>
      </c>
      <c r="FT66" s="203" t="s">
        <v>1530</v>
      </c>
      <c r="FU66" s="203" t="s">
        <v>1530</v>
      </c>
      <c r="FV66" s="203" t="s">
        <v>1530</v>
      </c>
      <c r="FW66" s="203" t="s">
        <v>1530</v>
      </c>
      <c r="FX66" s="203" t="s">
        <v>1530</v>
      </c>
      <c r="FY66" s="203" t="s">
        <v>1530</v>
      </c>
      <c r="FZ66" s="203" t="s">
        <v>1530</v>
      </c>
      <c r="GA66" s="203" t="s">
        <v>1530</v>
      </c>
      <c r="GB66" s="203" t="s">
        <v>1530</v>
      </c>
      <c r="GC66" s="203" t="s">
        <v>2047</v>
      </c>
      <c r="GD66" s="203" t="s">
        <v>462</v>
      </c>
      <c r="GE66" s="203" t="s">
        <v>416</v>
      </c>
      <c r="GF66" s="203" t="s">
        <v>496</v>
      </c>
      <c r="GG66" s="203" t="s">
        <v>501</v>
      </c>
      <c r="GH66" s="203" t="s">
        <v>4527</v>
      </c>
      <c r="GI66" s="203" t="s">
        <v>509</v>
      </c>
      <c r="GJ66" s="203" t="s">
        <v>2303</v>
      </c>
      <c r="GK66" s="258">
        <v>34209</v>
      </c>
      <c r="GL66" s="203">
        <v>3</v>
      </c>
      <c r="GM66" s="203" t="s">
        <v>2929</v>
      </c>
      <c r="GN66" s="203" t="s">
        <v>503</v>
      </c>
      <c r="GO66" s="203">
        <v>712</v>
      </c>
      <c r="GP66" s="203">
        <v>60</v>
      </c>
      <c r="GQ66" s="203">
        <v>2952</v>
      </c>
      <c r="GR66" s="203">
        <v>62372</v>
      </c>
      <c r="GS66" s="203">
        <v>78</v>
      </c>
      <c r="GT66" s="203">
        <v>16</v>
      </c>
      <c r="GU66" s="203">
        <v>252</v>
      </c>
      <c r="GV66" s="203">
        <v>7254</v>
      </c>
      <c r="GW66" s="283">
        <v>0.97409000000000001</v>
      </c>
      <c r="GX66" s="283">
        <v>1.2030000000000001E-2</v>
      </c>
      <c r="GY66" s="245">
        <v>38.236069999999998</v>
      </c>
      <c r="GZ66" s="245">
        <v>41.431719999999999</v>
      </c>
      <c r="HA66" s="245">
        <v>5.7294099999999997</v>
      </c>
      <c r="HB66" s="284">
        <v>3.2786900000000001</v>
      </c>
      <c r="HC66" s="284">
        <v>2.23027</v>
      </c>
      <c r="HD66" s="284">
        <v>0.51961000000000002</v>
      </c>
      <c r="HE66" s="284">
        <v>36.720570000000002</v>
      </c>
      <c r="HF66" s="284">
        <v>24.978439999999999</v>
      </c>
      <c r="HG66" s="284">
        <v>5.8194699999999999</v>
      </c>
      <c r="HH66" s="284">
        <v>7.3096100000000002</v>
      </c>
      <c r="HI66" s="284">
        <v>4.9722200000000001</v>
      </c>
      <c r="HJ66" s="284">
        <v>1.1584300000000001</v>
      </c>
      <c r="HK66" s="284">
        <v>357.44346999999999</v>
      </c>
      <c r="HL66" s="284">
        <v>243.14381</v>
      </c>
      <c r="HM66" s="284">
        <v>56.647629999999999</v>
      </c>
      <c r="HN66" s="284">
        <v>46.220829999999999</v>
      </c>
      <c r="HO66" s="284">
        <v>31.440799999999999</v>
      </c>
      <c r="HP66" s="284">
        <v>7.3250799999999998</v>
      </c>
      <c r="HQ66" s="284">
        <v>8.59009</v>
      </c>
      <c r="HR66" s="284">
        <v>5.8432399999999998</v>
      </c>
      <c r="HS66" s="284">
        <v>1.3613599999999999</v>
      </c>
      <c r="HT66" s="284">
        <v>16.686520000000002</v>
      </c>
      <c r="HU66" s="284">
        <v>7.4846700000000004</v>
      </c>
      <c r="HV66" s="284">
        <v>0.86329</v>
      </c>
      <c r="HW66" s="284">
        <v>2.2366999999999999</v>
      </c>
      <c r="HX66" s="284">
        <v>0.15306</v>
      </c>
      <c r="HY66" s="284">
        <v>6.36897</v>
      </c>
      <c r="HZ66" s="284">
        <v>1.4899</v>
      </c>
      <c r="IA66" s="284">
        <v>1.18367</v>
      </c>
      <c r="IB66" s="284">
        <v>1.2899999999999999E-3</v>
      </c>
      <c r="IC66" s="284">
        <v>3.3300000000000001E-3</v>
      </c>
      <c r="ID66" s="284">
        <v>1.7095499999999999</v>
      </c>
      <c r="IE66" s="284">
        <v>1.4239999999999999E-2</v>
      </c>
      <c r="IF66" s="284">
        <v>1.153</v>
      </c>
      <c r="IG66" s="284">
        <v>199</v>
      </c>
      <c r="IH66" s="284">
        <v>748</v>
      </c>
      <c r="II66" s="284">
        <v>654</v>
      </c>
      <c r="IJ66" s="284">
        <v>9754</v>
      </c>
      <c r="IK66" s="284">
        <v>36577</v>
      </c>
      <c r="IL66" s="284">
        <v>32005</v>
      </c>
      <c r="IM66" s="284">
        <v>71353</v>
      </c>
      <c r="IN66" s="284">
        <v>81547</v>
      </c>
      <c r="IO66" s="284">
        <v>3.04704</v>
      </c>
      <c r="IP66" s="284">
        <v>21745</v>
      </c>
      <c r="IQ66" s="284">
        <v>10.454739999999999</v>
      </c>
      <c r="IR66" s="284">
        <v>0.63178999999999996</v>
      </c>
      <c r="IS66" s="284">
        <v>51.750360000000001</v>
      </c>
      <c r="IT66" s="284">
        <v>0</v>
      </c>
      <c r="IU66" s="284">
        <v>2.3278099999999999</v>
      </c>
      <c r="IV66" s="284">
        <v>54.709960000000002</v>
      </c>
      <c r="IW66" s="284">
        <v>37.215380000000003</v>
      </c>
      <c r="IX66" s="284">
        <v>5.4763099999999998</v>
      </c>
      <c r="IY66" s="284">
        <v>0</v>
      </c>
      <c r="IZ66" s="284">
        <v>5.6699999999999997E-3</v>
      </c>
      <c r="JA66" s="284">
        <v>1.2374799999999999</v>
      </c>
      <c r="JB66" s="284">
        <v>1.99E-3</v>
      </c>
      <c r="JC66" s="284">
        <v>0.13733999999999999</v>
      </c>
      <c r="JD66" s="284">
        <v>0.51502999999999999</v>
      </c>
      <c r="JE66" s="284">
        <v>3.8063099999999999</v>
      </c>
      <c r="JF66" s="284">
        <v>3.3315199999999998</v>
      </c>
      <c r="JG66" s="284">
        <v>0.53349000000000002</v>
      </c>
      <c r="JH66" s="284">
        <v>830</v>
      </c>
      <c r="JI66" s="284">
        <v>1.3341700000000001</v>
      </c>
      <c r="JJ66" s="284">
        <v>8.8241700000000005</v>
      </c>
      <c r="JK66" s="284">
        <v>351</v>
      </c>
      <c r="JL66" s="284">
        <v>249</v>
      </c>
      <c r="JM66" s="284">
        <v>54.709989999999998</v>
      </c>
      <c r="JN66" s="284">
        <v>8.6704399999999993</v>
      </c>
      <c r="JO66" s="284">
        <v>5.8753299999999999</v>
      </c>
      <c r="JP66" s="284">
        <v>0.76734000000000002</v>
      </c>
      <c r="JQ66" s="284">
        <v>0.20462</v>
      </c>
      <c r="JR66" s="284">
        <v>0.35807</v>
      </c>
      <c r="JS66" s="284">
        <v>0</v>
      </c>
      <c r="JT66" s="284">
        <v>2</v>
      </c>
      <c r="JU66" s="284">
        <v>2.2294299999999998</v>
      </c>
      <c r="JV66" s="284">
        <v>10977</v>
      </c>
      <c r="JW66" s="284">
        <v>83.838570000000004</v>
      </c>
      <c r="JX66" s="284">
        <v>4923</v>
      </c>
      <c r="JY66" s="284">
        <v>1.7144699999999999</v>
      </c>
      <c r="JZ66" s="284">
        <v>186.91192000000001</v>
      </c>
      <c r="KA66" s="284">
        <v>2.0449999999999999E-2</v>
      </c>
      <c r="KB66" s="284">
        <v>100</v>
      </c>
      <c r="KC66" s="284">
        <v>0.32818999999999998</v>
      </c>
      <c r="KD66" s="284">
        <v>1.1584300000000001</v>
      </c>
      <c r="KE66" s="284">
        <v>0.73167000000000004</v>
      </c>
      <c r="KF66" s="284">
        <v>8.9274799999999992</v>
      </c>
      <c r="KG66" s="284">
        <v>11.19975</v>
      </c>
      <c r="KH66" s="284">
        <v>7.3096100000000002</v>
      </c>
      <c r="KI66" s="284">
        <v>29.365379999999998</v>
      </c>
      <c r="KJ66" s="284">
        <v>48499</v>
      </c>
      <c r="KK66" s="284">
        <v>35290</v>
      </c>
      <c r="KL66" s="284">
        <v>4.5990000000000003E-2</v>
      </c>
      <c r="KM66" s="284">
        <v>5.0133700000000001</v>
      </c>
      <c r="KN66" s="284">
        <v>0.10252</v>
      </c>
      <c r="KO66" s="284">
        <v>1.226E-2</v>
      </c>
      <c r="KP66" s="284">
        <v>1.3369</v>
      </c>
      <c r="KQ66" s="284">
        <v>2.734E-2</v>
      </c>
      <c r="KR66" s="284">
        <v>0.875</v>
      </c>
      <c r="KS66" s="284">
        <v>0.30476189999999997</v>
      </c>
      <c r="KT66" s="284">
        <v>0.69523809999999997</v>
      </c>
      <c r="KU66" s="284">
        <v>0.27234520000000001</v>
      </c>
      <c r="KV66" s="284">
        <v>0.72765480000000005</v>
      </c>
      <c r="KW66" s="284">
        <v>0.15848000000000001</v>
      </c>
      <c r="KX66" s="284">
        <v>0</v>
      </c>
      <c r="KY66" s="284">
        <v>0.18525739999999999</v>
      </c>
      <c r="KZ66" s="284">
        <v>5.1089599999999999E-2</v>
      </c>
      <c r="LA66" s="284">
        <v>0.16128990000000001</v>
      </c>
      <c r="LB66" s="284">
        <v>0.1073904</v>
      </c>
      <c r="LC66" s="284">
        <v>0.49497269999999999</v>
      </c>
      <c r="LD66" s="284">
        <v>0.68023009999999995</v>
      </c>
      <c r="LE66" s="284">
        <v>0</v>
      </c>
      <c r="LF66" s="284">
        <v>0.94590379999999996</v>
      </c>
      <c r="LG66" s="284">
        <v>4.2548200000000001E-2</v>
      </c>
      <c r="LH66" s="284">
        <v>1.1547999999999999E-2</v>
      </c>
      <c r="LI66" s="284">
        <v>13208</v>
      </c>
      <c r="LJ66" s="284">
        <v>5.0236000000000001</v>
      </c>
      <c r="LK66" s="284">
        <v>4276</v>
      </c>
      <c r="LL66" s="284">
        <v>4887</v>
      </c>
      <c r="LM66" s="284">
        <v>1303</v>
      </c>
      <c r="LN66" s="284">
        <v>0.67762730000000004</v>
      </c>
      <c r="LO66" s="284">
        <v>0</v>
      </c>
      <c r="LP66" s="284">
        <v>0.32237270000000001</v>
      </c>
      <c r="LQ66" s="284">
        <v>0.61619000000000002</v>
      </c>
      <c r="LR66" s="284">
        <v>1.64635</v>
      </c>
      <c r="LS66" s="284">
        <v>0.44838</v>
      </c>
      <c r="LT66" s="284">
        <v>0</v>
      </c>
      <c r="LU66" s="284">
        <v>2.8401000000000001</v>
      </c>
      <c r="LV66" s="284">
        <v>5</v>
      </c>
      <c r="LW66" s="284">
        <v>1.9245300000000001</v>
      </c>
      <c r="LX66" s="284">
        <v>0.30499999999999999</v>
      </c>
      <c r="LY66" s="284">
        <v>0.30499999999999999</v>
      </c>
      <c r="LZ66" s="285">
        <v>6.7962400000000006E-2</v>
      </c>
      <c r="MA66" s="285">
        <v>1.0356E-3</v>
      </c>
      <c r="MB66" s="285">
        <v>0.29173850000000001</v>
      </c>
      <c r="MC66" s="285">
        <v>0</v>
      </c>
      <c r="MD66" s="285">
        <v>0.22597</v>
      </c>
      <c r="ME66" s="285">
        <v>3.6299999999999999E-4</v>
      </c>
      <c r="MF66" s="285">
        <v>0.60835170000000005</v>
      </c>
      <c r="MG66" s="285">
        <v>9.5703499999999997E-2</v>
      </c>
      <c r="MH66" s="285">
        <v>0.38168350000000001</v>
      </c>
      <c r="MI66" s="285"/>
    </row>
    <row r="67" spans="1:347" x14ac:dyDescent="0.2">
      <c r="A67" s="6" t="s">
        <v>2016</v>
      </c>
      <c r="B67" s="6" t="s">
        <v>2846</v>
      </c>
      <c r="C67" s="203" t="s">
        <v>2016</v>
      </c>
      <c r="D67" s="203" t="s">
        <v>2017</v>
      </c>
      <c r="E67" s="203" t="s">
        <v>2018</v>
      </c>
      <c r="F67" s="203" t="s">
        <v>2142</v>
      </c>
      <c r="G67" s="203" t="s">
        <v>2237</v>
      </c>
      <c r="H67" s="203" t="s">
        <v>2352</v>
      </c>
      <c r="I67" s="203" t="s">
        <v>3551</v>
      </c>
      <c r="J67" s="203" t="s">
        <v>3403</v>
      </c>
      <c r="K67" s="203" t="s">
        <v>2237</v>
      </c>
      <c r="L67" s="203" t="s">
        <v>2352</v>
      </c>
      <c r="M67" s="203" t="s">
        <v>3551</v>
      </c>
      <c r="N67" s="203" t="s">
        <v>3403</v>
      </c>
      <c r="O67" s="203" t="s">
        <v>3552</v>
      </c>
      <c r="P67" s="203" t="s">
        <v>2487</v>
      </c>
      <c r="Q67" s="203" t="s">
        <v>2564</v>
      </c>
      <c r="R67" s="203" t="s">
        <v>2733</v>
      </c>
      <c r="S67" s="203" t="s">
        <v>3552</v>
      </c>
      <c r="T67" s="203" t="s">
        <v>2380</v>
      </c>
      <c r="U67" s="203" t="s">
        <v>2487</v>
      </c>
      <c r="V67" s="203" t="s">
        <v>2564</v>
      </c>
      <c r="W67" s="203" t="s">
        <v>2733</v>
      </c>
      <c r="X67" s="203">
        <v>1</v>
      </c>
      <c r="Y67" s="203">
        <v>0</v>
      </c>
      <c r="Z67" s="203">
        <v>0</v>
      </c>
      <c r="AA67" s="203">
        <v>0</v>
      </c>
      <c r="AB67" s="10">
        <v>2756</v>
      </c>
      <c r="AC67" s="203">
        <v>1</v>
      </c>
      <c r="AD67" s="203">
        <v>0</v>
      </c>
      <c r="AE67" s="203">
        <v>1</v>
      </c>
      <c r="AF67" s="203">
        <v>1</v>
      </c>
      <c r="AG67" s="203">
        <v>2</v>
      </c>
      <c r="AH67" s="286">
        <v>0.5</v>
      </c>
      <c r="AI67" s="246">
        <v>42719</v>
      </c>
      <c r="AJ67" s="246" t="s">
        <v>3553</v>
      </c>
      <c r="AK67" s="274" t="s">
        <v>3414</v>
      </c>
      <c r="AL67" s="276">
        <v>37125</v>
      </c>
      <c r="AM67" s="276">
        <v>7.25</v>
      </c>
      <c r="AN67" s="276">
        <v>7.25</v>
      </c>
      <c r="AO67" s="276">
        <v>7.25</v>
      </c>
      <c r="AP67" s="246">
        <v>199485</v>
      </c>
      <c r="AQ67" s="246">
        <v>13230</v>
      </c>
      <c r="AR67" s="246">
        <v>212715</v>
      </c>
      <c r="AS67" s="246">
        <v>3209</v>
      </c>
      <c r="AT67" s="246">
        <v>0</v>
      </c>
      <c r="AU67" s="246">
        <v>3209</v>
      </c>
      <c r="AV67" s="246">
        <v>0</v>
      </c>
      <c r="AW67" s="246">
        <v>0</v>
      </c>
      <c r="AX67" s="246">
        <v>0</v>
      </c>
      <c r="AY67" s="246">
        <v>0</v>
      </c>
      <c r="AZ67" s="246">
        <v>215924</v>
      </c>
      <c r="BA67" s="246">
        <v>111037</v>
      </c>
      <c r="BB67" s="246">
        <v>27583</v>
      </c>
      <c r="BC67" s="246">
        <v>138620</v>
      </c>
      <c r="BD67" s="246">
        <v>13600</v>
      </c>
      <c r="BE67" s="246">
        <v>4500</v>
      </c>
      <c r="BF67" s="246">
        <v>3920</v>
      </c>
      <c r="BG67" s="246">
        <v>22020</v>
      </c>
      <c r="BH67" s="246">
        <v>38845</v>
      </c>
      <c r="BI67" s="246">
        <v>199485</v>
      </c>
      <c r="BJ67" s="246">
        <v>16439</v>
      </c>
      <c r="BK67" s="283">
        <v>7.6133300000000001E-2</v>
      </c>
      <c r="BL67" s="246">
        <v>0</v>
      </c>
      <c r="BM67" s="246">
        <v>0</v>
      </c>
      <c r="BN67" s="246">
        <v>0</v>
      </c>
      <c r="BO67" s="246">
        <v>0</v>
      </c>
      <c r="BP67" s="246">
        <v>0</v>
      </c>
      <c r="BQ67" s="246">
        <v>0</v>
      </c>
      <c r="BR67" s="10">
        <v>7686</v>
      </c>
      <c r="BS67" s="10">
        <v>2935</v>
      </c>
      <c r="BT67" s="10">
        <v>10621</v>
      </c>
      <c r="BU67" s="10">
        <v>6800</v>
      </c>
      <c r="BV67" s="10">
        <v>1517</v>
      </c>
      <c r="BW67" s="10">
        <v>8317</v>
      </c>
      <c r="BX67" s="10">
        <v>969</v>
      </c>
      <c r="BY67" s="10">
        <v>63</v>
      </c>
      <c r="BZ67" s="10">
        <v>1032</v>
      </c>
      <c r="CA67" s="10">
        <v>19970</v>
      </c>
      <c r="CB67" s="10" t="s">
        <v>3403</v>
      </c>
      <c r="CC67" s="10">
        <v>19970</v>
      </c>
      <c r="CD67" s="10">
        <v>0</v>
      </c>
      <c r="CE67" s="258">
        <v>28215</v>
      </c>
      <c r="CF67" s="244">
        <v>0</v>
      </c>
      <c r="CG67" s="244">
        <v>67</v>
      </c>
      <c r="CH67" s="244">
        <v>67</v>
      </c>
      <c r="CI67" s="258">
        <v>476</v>
      </c>
      <c r="CJ67" s="258">
        <v>1920</v>
      </c>
      <c r="CK67" s="258">
        <v>983</v>
      </c>
      <c r="CL67" s="258">
        <v>563</v>
      </c>
      <c r="CM67" s="203">
        <v>0</v>
      </c>
      <c r="CN67" s="203">
        <v>2</v>
      </c>
      <c r="CO67" s="244">
        <v>34</v>
      </c>
      <c r="CP67" s="10">
        <v>14936</v>
      </c>
      <c r="CQ67" s="10">
        <v>2350</v>
      </c>
      <c r="CR67" s="10">
        <v>17286</v>
      </c>
      <c r="CS67" s="10">
        <v>2590</v>
      </c>
      <c r="CT67" s="10">
        <v>104</v>
      </c>
      <c r="CU67" s="10">
        <v>2694</v>
      </c>
      <c r="CV67" s="10">
        <v>21365</v>
      </c>
      <c r="CW67" s="10">
        <v>1869</v>
      </c>
      <c r="CX67" s="10">
        <v>23234</v>
      </c>
      <c r="CY67" s="10">
        <v>43214</v>
      </c>
      <c r="CZ67" s="10">
        <v>636</v>
      </c>
      <c r="DA67" s="10" t="s">
        <v>3403</v>
      </c>
      <c r="DB67" s="10">
        <v>43850</v>
      </c>
      <c r="DC67" s="10">
        <v>1339</v>
      </c>
      <c r="DD67" s="10">
        <v>5</v>
      </c>
      <c r="DE67" s="10">
        <v>1344</v>
      </c>
      <c r="DF67" s="10">
        <v>6928</v>
      </c>
      <c r="DG67" s="10">
        <v>27</v>
      </c>
      <c r="DH67" s="10">
        <v>0</v>
      </c>
      <c r="DI67" s="10">
        <v>32</v>
      </c>
      <c r="DJ67" s="258" t="s">
        <v>3403</v>
      </c>
      <c r="DK67" s="258">
        <v>8267</v>
      </c>
      <c r="DL67" s="10">
        <v>62894</v>
      </c>
      <c r="DM67" s="10">
        <v>0</v>
      </c>
      <c r="DN67" s="10">
        <v>0</v>
      </c>
      <c r="DO67" s="10">
        <v>0</v>
      </c>
      <c r="DP67" s="10">
        <v>62894</v>
      </c>
      <c r="DQ67" s="10">
        <v>0</v>
      </c>
      <c r="DR67" s="10">
        <v>7103</v>
      </c>
      <c r="DS67" s="10">
        <v>876</v>
      </c>
      <c r="DT67" s="10">
        <v>7979</v>
      </c>
      <c r="DU67" s="10">
        <v>58605</v>
      </c>
      <c r="DV67" s="244">
        <v>49</v>
      </c>
      <c r="DW67" s="244">
        <v>26</v>
      </c>
      <c r="DX67" s="244">
        <v>55</v>
      </c>
      <c r="DY67" s="244">
        <v>12</v>
      </c>
      <c r="DZ67" s="244">
        <v>4</v>
      </c>
      <c r="EA67" s="244">
        <v>0</v>
      </c>
      <c r="EB67" s="244">
        <v>146</v>
      </c>
      <c r="EC67" s="244">
        <v>1121</v>
      </c>
      <c r="ED67" s="244">
        <v>156</v>
      </c>
      <c r="EE67" s="244">
        <v>1277</v>
      </c>
      <c r="EF67" s="10">
        <v>954</v>
      </c>
      <c r="EG67" s="10" t="s">
        <v>3403</v>
      </c>
      <c r="EH67" s="10">
        <v>954</v>
      </c>
      <c r="EI67" s="10">
        <v>8</v>
      </c>
      <c r="EJ67" s="10">
        <v>0</v>
      </c>
      <c r="EK67" s="10">
        <v>8</v>
      </c>
      <c r="EL67" s="10">
        <v>2239</v>
      </c>
      <c r="EM67" s="10" t="s">
        <v>5026</v>
      </c>
      <c r="EN67" s="10" t="s">
        <v>5026</v>
      </c>
      <c r="EO67" s="10" t="s">
        <v>5026</v>
      </c>
      <c r="EP67" s="10" t="s">
        <v>5026</v>
      </c>
      <c r="EQ67" s="258">
        <v>924</v>
      </c>
      <c r="ER67" s="258">
        <v>1522</v>
      </c>
      <c r="ES67" s="10">
        <v>6842</v>
      </c>
      <c r="ET67" s="10" t="s">
        <v>5026</v>
      </c>
      <c r="EU67" s="10" t="s">
        <v>5026</v>
      </c>
      <c r="EV67" s="244">
        <v>0</v>
      </c>
      <c r="EW67" s="244">
        <v>0</v>
      </c>
      <c r="EX67" s="203" t="s">
        <v>1489</v>
      </c>
      <c r="EY67" s="244">
        <v>5</v>
      </c>
      <c r="EZ67" s="244">
        <v>8</v>
      </c>
      <c r="FA67" s="258">
        <v>12318</v>
      </c>
      <c r="FB67" s="10">
        <v>135481</v>
      </c>
      <c r="FC67" s="10" t="s">
        <v>3403</v>
      </c>
      <c r="FD67" s="203" t="s">
        <v>1530</v>
      </c>
      <c r="FE67" s="203" t="s">
        <v>1530</v>
      </c>
      <c r="FF67" s="203" t="s">
        <v>1530</v>
      </c>
      <c r="FG67" s="203" t="s">
        <v>1530</v>
      </c>
      <c r="FH67" s="203" t="s">
        <v>1530</v>
      </c>
      <c r="FI67" s="203" t="s">
        <v>1530</v>
      </c>
      <c r="FJ67" s="203" t="s">
        <v>1530</v>
      </c>
      <c r="FK67" s="203" t="s">
        <v>1530</v>
      </c>
      <c r="FL67" s="203" t="s">
        <v>1530</v>
      </c>
      <c r="FM67" s="203" t="s">
        <v>1530</v>
      </c>
      <c r="FN67" s="203" t="s">
        <v>1530</v>
      </c>
      <c r="FO67" s="203" t="s">
        <v>1530</v>
      </c>
      <c r="FP67" s="203" t="s">
        <v>1530</v>
      </c>
      <c r="FQ67" s="203" t="s">
        <v>1530</v>
      </c>
      <c r="FR67" s="203" t="s">
        <v>1530</v>
      </c>
      <c r="FS67" s="203" t="s">
        <v>1530</v>
      </c>
      <c r="FT67" s="203" t="s">
        <v>1530</v>
      </c>
      <c r="FU67" s="203" t="s">
        <v>1530</v>
      </c>
      <c r="FV67" s="203" t="s">
        <v>1530</v>
      </c>
      <c r="FW67" s="203" t="s">
        <v>1530</v>
      </c>
      <c r="FX67" s="203" t="s">
        <v>1530</v>
      </c>
      <c r="FY67" s="203" t="s">
        <v>1530</v>
      </c>
      <c r="FZ67" s="203" t="s">
        <v>1530</v>
      </c>
      <c r="GA67" s="203" t="s">
        <v>1530</v>
      </c>
      <c r="GB67" s="203" t="s">
        <v>1530</v>
      </c>
      <c r="GC67" s="203" t="s">
        <v>2016</v>
      </c>
      <c r="GD67" s="203" t="s">
        <v>452</v>
      </c>
      <c r="GE67" s="203" t="s">
        <v>416</v>
      </c>
      <c r="GF67" s="203" t="s">
        <v>496</v>
      </c>
      <c r="GG67" s="203" t="s">
        <v>501</v>
      </c>
      <c r="GH67" s="203" t="s">
        <v>4527</v>
      </c>
      <c r="GI67" s="203" t="s">
        <v>509</v>
      </c>
      <c r="GJ67" s="203" t="s">
        <v>2303</v>
      </c>
      <c r="GK67" s="258">
        <v>5369</v>
      </c>
      <c r="GL67" s="203">
        <v>2</v>
      </c>
      <c r="GM67" s="203" t="s">
        <v>2929</v>
      </c>
      <c r="GN67" s="203" t="s">
        <v>503</v>
      </c>
      <c r="GO67" s="203">
        <v>78</v>
      </c>
      <c r="GP67" s="203">
        <v>5</v>
      </c>
      <c r="GQ67" s="203">
        <v>130</v>
      </c>
      <c r="GR67" s="203">
        <v>4004</v>
      </c>
      <c r="GS67" s="203">
        <v>13</v>
      </c>
      <c r="GT67" s="203">
        <v>1</v>
      </c>
      <c r="GU67" s="203">
        <v>0</v>
      </c>
      <c r="GV67" s="203">
        <v>382</v>
      </c>
      <c r="GW67" s="283">
        <v>0.42608000000000001</v>
      </c>
      <c r="GX67" s="283">
        <v>0.57033999999999996</v>
      </c>
      <c r="GY67" s="245">
        <v>15.33562</v>
      </c>
      <c r="GZ67" s="245">
        <v>14.238810000000001</v>
      </c>
      <c r="HA67" s="245">
        <v>17.026669999999999</v>
      </c>
      <c r="HB67" s="284">
        <v>3.17177</v>
      </c>
      <c r="HC67" s="284">
        <v>2.2040299999999999</v>
      </c>
      <c r="HD67" s="284">
        <v>0.35010999999999998</v>
      </c>
      <c r="HE67" s="284">
        <v>25.001249999999999</v>
      </c>
      <c r="HF67" s="284">
        <v>17.373100000000001</v>
      </c>
      <c r="HG67" s="284">
        <v>2.7597399999999999</v>
      </c>
      <c r="HH67" s="284">
        <v>3.4038900000000001</v>
      </c>
      <c r="HI67" s="284">
        <v>2.3653300000000002</v>
      </c>
      <c r="HJ67" s="284">
        <v>0.37574000000000002</v>
      </c>
      <c r="HK67" s="284">
        <v>29.155950000000001</v>
      </c>
      <c r="HL67" s="284">
        <v>20.260159999999999</v>
      </c>
      <c r="HM67" s="284">
        <v>3.2183600000000001</v>
      </c>
      <c r="HN67" s="284">
        <v>89.095579999999998</v>
      </c>
      <c r="HO67" s="284">
        <v>61.911569999999998</v>
      </c>
      <c r="HP67" s="284">
        <v>9.8347499999999997</v>
      </c>
      <c r="HQ67" s="284">
        <v>7.69381</v>
      </c>
      <c r="HR67" s="284">
        <v>5.3463399999999996</v>
      </c>
      <c r="HS67" s="284">
        <v>0.84926999999999997</v>
      </c>
      <c r="HT67" s="284">
        <v>11.71429</v>
      </c>
      <c r="HU67" s="284">
        <v>10.91544</v>
      </c>
      <c r="HV67" s="284">
        <v>0</v>
      </c>
      <c r="HW67" s="284">
        <v>0</v>
      </c>
      <c r="HX67" s="284">
        <v>1.2743500000000001</v>
      </c>
      <c r="HY67" s="284">
        <v>4.8292000000000002</v>
      </c>
      <c r="HZ67" s="284">
        <v>1.4861200000000001</v>
      </c>
      <c r="IA67" s="284">
        <v>0.41702</v>
      </c>
      <c r="IB67" s="284">
        <v>0</v>
      </c>
      <c r="IC67" s="284">
        <v>0</v>
      </c>
      <c r="ID67" s="284">
        <v>2.2942800000000001</v>
      </c>
      <c r="IE67" s="284">
        <v>0.23785000000000001</v>
      </c>
      <c r="IF67" s="284">
        <v>0.17768999999999999</v>
      </c>
      <c r="IG67" s="284">
        <v>3421</v>
      </c>
      <c r="IH67" s="284">
        <v>6842</v>
      </c>
      <c r="II67" s="284">
        <v>6842</v>
      </c>
      <c r="IJ67" s="284">
        <v>29302</v>
      </c>
      <c r="IK67" s="284">
        <v>58605</v>
      </c>
      <c r="IL67" s="284">
        <v>58605</v>
      </c>
      <c r="IM67" s="284">
        <v>62894</v>
      </c>
      <c r="IN67" s="284">
        <v>62894</v>
      </c>
      <c r="IO67" s="284">
        <v>1.2042200000000001</v>
      </c>
      <c r="IP67" s="284">
        <v>31447</v>
      </c>
      <c r="IQ67" s="284">
        <v>15.11875</v>
      </c>
      <c r="IR67" s="284">
        <v>0.59769000000000005</v>
      </c>
      <c r="IS67" s="284">
        <v>39.619109999999999</v>
      </c>
      <c r="IT67" s="284">
        <v>0</v>
      </c>
      <c r="IU67" s="284">
        <v>0</v>
      </c>
      <c r="IV67" s="284">
        <v>40.216799999999999</v>
      </c>
      <c r="IW67" s="284">
        <v>25.81859</v>
      </c>
      <c r="IX67" s="284">
        <v>9.7277000000000005</v>
      </c>
      <c r="IY67" s="284">
        <v>0</v>
      </c>
      <c r="IZ67" s="284">
        <v>6.3299999999999997E-3</v>
      </c>
      <c r="JA67" s="284">
        <v>5.2551699999999997</v>
      </c>
      <c r="JB67" s="284">
        <v>1.248E-2</v>
      </c>
      <c r="JC67" s="284">
        <v>0.12533</v>
      </c>
      <c r="JD67" s="284">
        <v>0.25065999999999999</v>
      </c>
      <c r="JE67" s="284">
        <v>4.26119</v>
      </c>
      <c r="JF67" s="284">
        <v>3.7195</v>
      </c>
      <c r="JG67" s="284">
        <v>0.18625</v>
      </c>
      <c r="JH67" s="284">
        <v>3536</v>
      </c>
      <c r="JI67" s="284">
        <v>8.3970400000000005</v>
      </c>
      <c r="JJ67" s="284">
        <v>7.2350500000000002</v>
      </c>
      <c r="JK67" s="284">
        <v>300</v>
      </c>
      <c r="JL67" s="284">
        <v>193</v>
      </c>
      <c r="JM67" s="284">
        <v>37.154960000000003</v>
      </c>
      <c r="JN67" s="284">
        <v>4.1013200000000003</v>
      </c>
      <c r="JO67" s="284">
        <v>2.5330599999999999</v>
      </c>
      <c r="JP67" s="284">
        <v>0.37251000000000001</v>
      </c>
      <c r="JQ67" s="284">
        <v>0.18625</v>
      </c>
      <c r="JR67" s="284">
        <v>0.12533</v>
      </c>
      <c r="JS67" s="284">
        <v>0</v>
      </c>
      <c r="JT67" s="284">
        <v>0</v>
      </c>
      <c r="JU67" s="284">
        <v>1.07318</v>
      </c>
      <c r="JV67" s="284">
        <v>1209</v>
      </c>
      <c r="JW67" s="284">
        <v>21.264510000000001</v>
      </c>
      <c r="JX67" s="284">
        <v>1127</v>
      </c>
      <c r="JY67" s="284">
        <v>2.48258</v>
      </c>
      <c r="JZ67" s="284">
        <v>22.82075</v>
      </c>
      <c r="KA67" s="284">
        <v>0.11675000000000001</v>
      </c>
      <c r="KB67" s="284">
        <v>131</v>
      </c>
      <c r="KC67" s="284">
        <v>0.83040999999999998</v>
      </c>
      <c r="KD67" s="284">
        <v>0.37574000000000002</v>
      </c>
      <c r="KE67" s="284">
        <v>0.89119000000000004</v>
      </c>
      <c r="KF67" s="284">
        <v>51.331719999999997</v>
      </c>
      <c r="KG67" s="284">
        <v>7.8824399999999999</v>
      </c>
      <c r="KH67" s="284">
        <v>3.4038900000000001</v>
      </c>
      <c r="KI67" s="284">
        <v>53</v>
      </c>
      <c r="KJ67" s="284">
        <v>69310</v>
      </c>
      <c r="KK67" s="284">
        <v>55518</v>
      </c>
      <c r="KL67" s="284">
        <v>3.1800000000000002E-2</v>
      </c>
      <c r="KM67" s="284">
        <v>0.29231000000000001</v>
      </c>
      <c r="KN67" s="284">
        <v>3.4130000000000001E-2</v>
      </c>
      <c r="KO67" s="284">
        <v>1.5900000000000001E-2</v>
      </c>
      <c r="KP67" s="284">
        <v>0.14616000000000001</v>
      </c>
      <c r="KQ67" s="284">
        <v>1.7059999999999999E-2</v>
      </c>
      <c r="KR67" s="284">
        <v>1</v>
      </c>
      <c r="KS67" s="284">
        <v>0.5</v>
      </c>
      <c r="KT67" s="284">
        <v>0.5</v>
      </c>
      <c r="KU67" s="284">
        <v>0.19898279999999999</v>
      </c>
      <c r="KV67" s="284">
        <v>0.80101719999999998</v>
      </c>
      <c r="KW67" s="284">
        <v>0.1103842</v>
      </c>
      <c r="KX67" s="284">
        <v>2.2558100000000001E-2</v>
      </c>
      <c r="KY67" s="284">
        <v>0.13827100000000001</v>
      </c>
      <c r="KZ67" s="284">
        <v>1.9650600000000001E-2</v>
      </c>
      <c r="LA67" s="284">
        <v>0.19472639999999999</v>
      </c>
      <c r="LB67" s="284">
        <v>6.8175600000000003E-2</v>
      </c>
      <c r="LC67" s="284">
        <v>0.55661830000000001</v>
      </c>
      <c r="LD67" s="284">
        <v>0.69488930000000004</v>
      </c>
      <c r="LE67" s="284">
        <v>0</v>
      </c>
      <c r="LF67" s="284">
        <v>0.98513830000000002</v>
      </c>
      <c r="LG67" s="284">
        <v>0</v>
      </c>
      <c r="LH67" s="284">
        <v>1.48617E-2</v>
      </c>
      <c r="LI67" s="284">
        <v>13791</v>
      </c>
      <c r="LJ67" s="284">
        <v>7.3449099999999996</v>
      </c>
      <c r="LK67" s="284">
        <v>5369</v>
      </c>
      <c r="LL67" s="284">
        <v>5369</v>
      </c>
      <c r="LM67" s="284">
        <v>2684</v>
      </c>
      <c r="LN67" s="284">
        <v>0.61762030000000001</v>
      </c>
      <c r="LO67" s="284">
        <v>0.20435970000000001</v>
      </c>
      <c r="LP67" s="284">
        <v>0.17802000000000001</v>
      </c>
      <c r="LQ67" s="284">
        <v>0.56642000000000003</v>
      </c>
      <c r="LR67" s="284">
        <v>2.28017</v>
      </c>
      <c r="LS67" s="284">
        <v>0.45372000000000001</v>
      </c>
      <c r="LT67" s="284">
        <v>13</v>
      </c>
      <c r="LU67" s="284">
        <v>4.6245599999999998</v>
      </c>
      <c r="LV67" s="284">
        <v>16</v>
      </c>
      <c r="LW67" s="284">
        <v>2.85622</v>
      </c>
      <c r="LX67" s="284">
        <v>0.31528</v>
      </c>
      <c r="LY67" s="284">
        <v>0.29127999999999998</v>
      </c>
      <c r="LZ67" s="285">
        <v>2.9600999999999999E-2</v>
      </c>
      <c r="MA67" s="285">
        <v>6.5099999999999999E-4</v>
      </c>
      <c r="MB67" s="285">
        <v>0.58776899999999999</v>
      </c>
      <c r="MC67" s="285">
        <v>0</v>
      </c>
      <c r="MD67" s="285">
        <v>0.54022749999999997</v>
      </c>
      <c r="ME67" s="285">
        <v>1.2828E-3</v>
      </c>
      <c r="MF67" s="285">
        <v>0.38236199999999998</v>
      </c>
      <c r="MG67" s="285">
        <v>4.5875800000000001E-2</v>
      </c>
      <c r="MH67" s="285">
        <v>0.41224919999999998</v>
      </c>
      <c r="MI67" s="285"/>
    </row>
    <row r="68" spans="1:347" x14ac:dyDescent="0.2">
      <c r="A68" s="6" t="s">
        <v>2083</v>
      </c>
      <c r="B68" s="6" t="s">
        <v>2856</v>
      </c>
      <c r="C68" s="203" t="s">
        <v>2083</v>
      </c>
      <c r="D68" s="203" t="s">
        <v>2084</v>
      </c>
      <c r="E68" s="203" t="s">
        <v>2085</v>
      </c>
      <c r="F68" s="203" t="s">
        <v>2167</v>
      </c>
      <c r="G68" s="203" t="s">
        <v>2260</v>
      </c>
      <c r="H68" s="203" t="s">
        <v>2292</v>
      </c>
      <c r="I68" s="203" t="s">
        <v>3638</v>
      </c>
      <c r="J68" s="203" t="s">
        <v>3639</v>
      </c>
      <c r="K68" s="203" t="s">
        <v>2260</v>
      </c>
      <c r="L68" s="203" t="s">
        <v>2292</v>
      </c>
      <c r="M68" s="203" t="s">
        <v>3638</v>
      </c>
      <c r="N68" s="203" t="s">
        <v>3639</v>
      </c>
      <c r="O68" s="203" t="s">
        <v>2433</v>
      </c>
      <c r="P68" s="203" t="s">
        <v>2509</v>
      </c>
      <c r="Q68" s="203" t="s">
        <v>2586</v>
      </c>
      <c r="R68" s="203" t="s">
        <v>2657</v>
      </c>
      <c r="S68" s="203" t="s">
        <v>2433</v>
      </c>
      <c r="T68" s="203" t="s">
        <v>2705</v>
      </c>
      <c r="U68" s="203" t="s">
        <v>2509</v>
      </c>
      <c r="V68" s="203" t="s">
        <v>3403</v>
      </c>
      <c r="W68" s="203" t="s">
        <v>2657</v>
      </c>
      <c r="X68" s="203">
        <v>1</v>
      </c>
      <c r="Y68" s="203">
        <v>0</v>
      </c>
      <c r="Z68" s="203">
        <v>0</v>
      </c>
      <c r="AA68" s="203">
        <v>0</v>
      </c>
      <c r="AB68" s="10">
        <v>2314</v>
      </c>
      <c r="AC68" s="203">
        <v>1</v>
      </c>
      <c r="AD68" s="203">
        <v>0</v>
      </c>
      <c r="AE68" s="203">
        <v>1</v>
      </c>
      <c r="AF68" s="203">
        <v>3.94</v>
      </c>
      <c r="AG68" s="203">
        <v>4.9400000000000004</v>
      </c>
      <c r="AH68" s="286">
        <v>0.2024291</v>
      </c>
      <c r="AI68" s="246">
        <v>44734</v>
      </c>
      <c r="AJ68" s="246" t="s">
        <v>3403</v>
      </c>
      <c r="AK68" s="274" t="s">
        <v>3407</v>
      </c>
      <c r="AL68" s="276">
        <v>42159</v>
      </c>
      <c r="AM68" s="276">
        <v>7.25</v>
      </c>
      <c r="AN68" s="276">
        <v>14.18</v>
      </c>
      <c r="AO68" s="276" t="s">
        <v>3403</v>
      </c>
      <c r="AP68" s="246">
        <v>225900</v>
      </c>
      <c r="AQ68" s="246">
        <v>0</v>
      </c>
      <c r="AR68" s="246">
        <v>225900</v>
      </c>
      <c r="AS68" s="246">
        <v>13340</v>
      </c>
      <c r="AT68" s="246">
        <v>0</v>
      </c>
      <c r="AU68" s="246">
        <v>13340</v>
      </c>
      <c r="AV68" s="246">
        <v>5392</v>
      </c>
      <c r="AW68" s="246">
        <v>0</v>
      </c>
      <c r="AX68" s="246">
        <v>5392</v>
      </c>
      <c r="AY68" s="246">
        <v>1600</v>
      </c>
      <c r="AZ68" s="246">
        <v>246232</v>
      </c>
      <c r="BA68" s="246">
        <v>135372</v>
      </c>
      <c r="BB68" s="246">
        <v>35741</v>
      </c>
      <c r="BC68" s="246">
        <v>171113</v>
      </c>
      <c r="BD68" s="246">
        <v>17021</v>
      </c>
      <c r="BE68" s="246">
        <v>0</v>
      </c>
      <c r="BF68" s="246">
        <v>7509</v>
      </c>
      <c r="BG68" s="246">
        <v>24530</v>
      </c>
      <c r="BH68" s="246">
        <v>50589</v>
      </c>
      <c r="BI68" s="246">
        <v>246232</v>
      </c>
      <c r="BJ68" s="246">
        <v>0</v>
      </c>
      <c r="BK68" s="283">
        <v>0</v>
      </c>
      <c r="BL68" s="246">
        <v>0</v>
      </c>
      <c r="BM68" s="246">
        <v>0</v>
      </c>
      <c r="BN68" s="246">
        <v>0</v>
      </c>
      <c r="BO68" s="246">
        <v>0</v>
      </c>
      <c r="BP68" s="246">
        <v>0</v>
      </c>
      <c r="BQ68" s="246">
        <v>0</v>
      </c>
      <c r="BR68" s="10">
        <v>10631</v>
      </c>
      <c r="BS68" s="10">
        <v>8765</v>
      </c>
      <c r="BT68" s="10">
        <v>19396</v>
      </c>
      <c r="BU68" s="10">
        <v>8242</v>
      </c>
      <c r="BV68" s="10">
        <v>4058</v>
      </c>
      <c r="BW68" s="10">
        <v>12300</v>
      </c>
      <c r="BX68" s="10">
        <v>2360</v>
      </c>
      <c r="BY68" s="10">
        <v>628</v>
      </c>
      <c r="BZ68" s="10">
        <v>2988</v>
      </c>
      <c r="CA68" s="10">
        <v>34684</v>
      </c>
      <c r="CB68" s="10" t="s">
        <v>3403</v>
      </c>
      <c r="CC68" s="10">
        <v>34684</v>
      </c>
      <c r="CD68" s="10">
        <v>0</v>
      </c>
      <c r="CE68" s="258">
        <v>28215</v>
      </c>
      <c r="CF68" s="244">
        <v>0</v>
      </c>
      <c r="CG68" s="244">
        <v>67</v>
      </c>
      <c r="CH68" s="244">
        <v>67</v>
      </c>
      <c r="CI68" s="258">
        <v>1792</v>
      </c>
      <c r="CJ68" s="258">
        <v>1920</v>
      </c>
      <c r="CK68" s="258">
        <v>3552</v>
      </c>
      <c r="CL68" s="258">
        <v>563</v>
      </c>
      <c r="CM68" s="203">
        <v>0</v>
      </c>
      <c r="CN68" s="203">
        <v>6</v>
      </c>
      <c r="CO68" s="244">
        <v>36</v>
      </c>
      <c r="CP68" s="10">
        <v>17880</v>
      </c>
      <c r="CQ68" s="10">
        <v>2637</v>
      </c>
      <c r="CR68" s="10">
        <v>20517</v>
      </c>
      <c r="CS68" s="10">
        <v>1955</v>
      </c>
      <c r="CT68" s="10">
        <v>174</v>
      </c>
      <c r="CU68" s="10">
        <v>2129</v>
      </c>
      <c r="CV68" s="10">
        <v>10141</v>
      </c>
      <c r="CW68" s="10">
        <v>1784</v>
      </c>
      <c r="CX68" s="10">
        <v>11925</v>
      </c>
      <c r="CY68" s="10">
        <v>34571</v>
      </c>
      <c r="CZ68" s="10">
        <v>642</v>
      </c>
      <c r="DA68" s="10" t="s">
        <v>3403</v>
      </c>
      <c r="DB68" s="10">
        <v>35213</v>
      </c>
      <c r="DC68" s="10">
        <v>1790</v>
      </c>
      <c r="DD68" s="10">
        <v>3</v>
      </c>
      <c r="DE68" s="10">
        <v>1793</v>
      </c>
      <c r="DF68" s="10">
        <v>4576</v>
      </c>
      <c r="DG68" s="10">
        <v>25</v>
      </c>
      <c r="DH68" s="10" t="s">
        <v>3403</v>
      </c>
      <c r="DI68" s="10">
        <v>28</v>
      </c>
      <c r="DJ68" s="258" t="s">
        <v>3403</v>
      </c>
      <c r="DK68" s="258">
        <v>6366</v>
      </c>
      <c r="DL68" s="10">
        <v>41789</v>
      </c>
      <c r="DM68" s="10" t="s">
        <v>3403</v>
      </c>
      <c r="DN68" s="10" t="s">
        <v>3403</v>
      </c>
      <c r="DO68" s="10" t="s">
        <v>3403</v>
      </c>
      <c r="DP68" s="10">
        <v>41789</v>
      </c>
      <c r="DQ68" s="10" t="s">
        <v>3403</v>
      </c>
      <c r="DR68" s="10">
        <v>12080</v>
      </c>
      <c r="DS68" s="10">
        <v>1636</v>
      </c>
      <c r="DT68" s="10">
        <v>13716</v>
      </c>
      <c r="DU68" s="10">
        <v>31865</v>
      </c>
      <c r="DV68" s="244">
        <v>44</v>
      </c>
      <c r="DW68" s="244">
        <v>0</v>
      </c>
      <c r="DX68" s="244">
        <v>67</v>
      </c>
      <c r="DY68" s="244">
        <v>0</v>
      </c>
      <c r="DZ68" s="244">
        <v>28</v>
      </c>
      <c r="EA68" s="244">
        <v>0</v>
      </c>
      <c r="EB68" s="244">
        <v>139</v>
      </c>
      <c r="EC68" s="244">
        <v>652</v>
      </c>
      <c r="ED68" s="244">
        <v>0</v>
      </c>
      <c r="EE68" s="244">
        <v>652</v>
      </c>
      <c r="EF68" s="10">
        <v>1740</v>
      </c>
      <c r="EG68" s="10">
        <v>0</v>
      </c>
      <c r="EH68" s="10">
        <v>1740</v>
      </c>
      <c r="EI68" s="10">
        <v>411</v>
      </c>
      <c r="EJ68" s="10">
        <v>0</v>
      </c>
      <c r="EK68" s="10">
        <v>411</v>
      </c>
      <c r="EL68" s="10">
        <v>2803</v>
      </c>
      <c r="EM68" s="10" t="s">
        <v>5026</v>
      </c>
      <c r="EN68" s="10" t="s">
        <v>5026</v>
      </c>
      <c r="EO68" s="10" t="s">
        <v>5026</v>
      </c>
      <c r="EP68" s="10" t="s">
        <v>5026</v>
      </c>
      <c r="EQ68" s="258">
        <v>17</v>
      </c>
      <c r="ER68" s="258">
        <v>506</v>
      </c>
      <c r="ES68" s="10">
        <v>7730</v>
      </c>
      <c r="ET68" s="10" t="s">
        <v>5026</v>
      </c>
      <c r="EU68" s="10" t="s">
        <v>5026</v>
      </c>
      <c r="EV68" s="244">
        <v>34</v>
      </c>
      <c r="EW68" s="244">
        <v>108</v>
      </c>
      <c r="EX68" s="203" t="s">
        <v>3640</v>
      </c>
      <c r="EY68" s="244">
        <v>8</v>
      </c>
      <c r="EZ68" s="244">
        <v>13</v>
      </c>
      <c r="FA68" s="258">
        <v>7284</v>
      </c>
      <c r="FB68" s="10" t="s">
        <v>3403</v>
      </c>
      <c r="FC68" s="10" t="s">
        <v>3403</v>
      </c>
      <c r="FD68" s="203" t="s">
        <v>1530</v>
      </c>
      <c r="FE68" s="203" t="s">
        <v>1530</v>
      </c>
      <c r="FF68" s="203" t="s">
        <v>1530</v>
      </c>
      <c r="FG68" s="203" t="s">
        <v>1530</v>
      </c>
      <c r="FH68" s="203" t="s">
        <v>1530</v>
      </c>
      <c r="FI68" s="203" t="s">
        <v>1530</v>
      </c>
      <c r="FJ68" s="203" t="s">
        <v>1530</v>
      </c>
      <c r="FK68" s="203" t="s">
        <v>1530</v>
      </c>
      <c r="FL68" s="203" t="s">
        <v>1530</v>
      </c>
      <c r="FM68" s="203" t="s">
        <v>1530</v>
      </c>
      <c r="FN68" s="203" t="s">
        <v>1530</v>
      </c>
      <c r="FO68" s="203" t="s">
        <v>1530</v>
      </c>
      <c r="FP68" s="203" t="s">
        <v>1530</v>
      </c>
      <c r="FQ68" s="203" t="s">
        <v>1530</v>
      </c>
      <c r="FR68" s="203" t="s">
        <v>1530</v>
      </c>
      <c r="FS68" s="203" t="s">
        <v>1530</v>
      </c>
      <c r="FT68" s="203" t="s">
        <v>1530</v>
      </c>
      <c r="FU68" s="203" t="s">
        <v>1530</v>
      </c>
      <c r="FV68" s="203" t="s">
        <v>1530</v>
      </c>
      <c r="FW68" s="203" t="s">
        <v>1530</v>
      </c>
      <c r="FX68" s="203" t="s">
        <v>1530</v>
      </c>
      <c r="FY68" s="203" t="s">
        <v>1530</v>
      </c>
      <c r="FZ68" s="203" t="s">
        <v>1530</v>
      </c>
      <c r="GA68" s="203" t="s">
        <v>1530</v>
      </c>
      <c r="GB68" s="203" t="s">
        <v>1530</v>
      </c>
      <c r="GC68" s="203" t="s">
        <v>2083</v>
      </c>
      <c r="GD68" s="203" t="s">
        <v>474</v>
      </c>
      <c r="GE68" s="203" t="s">
        <v>491</v>
      </c>
      <c r="GF68" s="203" t="s">
        <v>496</v>
      </c>
      <c r="GG68" s="203" t="s">
        <v>501</v>
      </c>
      <c r="GH68" s="203" t="s">
        <v>4527</v>
      </c>
      <c r="GI68" s="203" t="s">
        <v>509</v>
      </c>
      <c r="GJ68" s="203" t="s">
        <v>2303</v>
      </c>
      <c r="GK68" s="258">
        <v>15691</v>
      </c>
      <c r="GL68" s="203">
        <v>1</v>
      </c>
      <c r="GM68" s="203" t="s">
        <v>2929</v>
      </c>
      <c r="GN68" s="203" t="s">
        <v>512</v>
      </c>
      <c r="GO68" s="203">
        <v>84</v>
      </c>
      <c r="GP68" s="203">
        <v>21</v>
      </c>
      <c r="GQ68" s="203">
        <v>940</v>
      </c>
      <c r="GR68" s="203">
        <v>3667</v>
      </c>
      <c r="GS68" s="203">
        <v>9</v>
      </c>
      <c r="GT68" s="203">
        <v>1</v>
      </c>
      <c r="GU68" s="203">
        <v>18</v>
      </c>
      <c r="GV68" s="203">
        <v>782</v>
      </c>
      <c r="GW68" s="283">
        <v>0.62075999999999998</v>
      </c>
      <c r="GX68" s="283">
        <v>0.23261000000000001</v>
      </c>
      <c r="GY68" s="245">
        <v>20.165469999999999</v>
      </c>
      <c r="GZ68" s="245">
        <v>25.97015</v>
      </c>
      <c r="HA68" s="245">
        <v>14.81818</v>
      </c>
      <c r="HB68" s="284">
        <v>5.8922699999999999</v>
      </c>
      <c r="HC68" s="284">
        <v>4.0946899999999999</v>
      </c>
      <c r="HD68" s="284">
        <v>0.58699999999999997</v>
      </c>
      <c r="HE68" s="284">
        <v>17.952169999999999</v>
      </c>
      <c r="HF68" s="284">
        <v>12.475429999999999</v>
      </c>
      <c r="HG68" s="284">
        <v>1.7884199999999999</v>
      </c>
      <c r="HH68" s="284">
        <v>7.7273500000000004</v>
      </c>
      <c r="HI68" s="284">
        <v>5.3699399999999997</v>
      </c>
      <c r="HJ68" s="284">
        <v>0.76980999999999999</v>
      </c>
      <c r="HK68" s="284">
        <v>31.85408</v>
      </c>
      <c r="HL68" s="284">
        <v>22.136220000000002</v>
      </c>
      <c r="HM68" s="284">
        <v>3.1733500000000001</v>
      </c>
      <c r="HN68" s="284">
        <v>87.845879999999994</v>
      </c>
      <c r="HO68" s="284">
        <v>61.046379999999999</v>
      </c>
      <c r="HP68" s="284">
        <v>8.7513400000000008</v>
      </c>
      <c r="HQ68" s="284">
        <v>17.520420000000001</v>
      </c>
      <c r="HR68" s="284">
        <v>12.17539</v>
      </c>
      <c r="HS68" s="284">
        <v>1.7454099999999999</v>
      </c>
      <c r="HT68" s="284">
        <v>2.6632500000000001</v>
      </c>
      <c r="HU68" s="284">
        <v>2.03078</v>
      </c>
      <c r="HV68" s="284">
        <v>2.4788600000000001</v>
      </c>
      <c r="HW68" s="284">
        <v>7.8740199999999998</v>
      </c>
      <c r="HX68" s="284">
        <v>0.49264000000000002</v>
      </c>
      <c r="HY68" s="284">
        <v>0.89566999999999997</v>
      </c>
      <c r="HZ68" s="284">
        <v>0.87412999999999996</v>
      </c>
      <c r="IA68" s="284">
        <v>0.17863999999999999</v>
      </c>
      <c r="IB68" s="284">
        <v>2.1700000000000001E-3</v>
      </c>
      <c r="IC68" s="284">
        <v>6.8799999999999998E-3</v>
      </c>
      <c r="ID68" s="284">
        <v>0.46422000000000002</v>
      </c>
      <c r="IE68" s="284">
        <v>4.1549999999999997E-2</v>
      </c>
      <c r="IF68" s="284">
        <v>0.11089</v>
      </c>
      <c r="IG68" s="284">
        <v>1564</v>
      </c>
      <c r="IH68" s="284">
        <v>7730</v>
      </c>
      <c r="II68" s="284">
        <v>7730</v>
      </c>
      <c r="IJ68" s="284">
        <v>6450</v>
      </c>
      <c r="IK68" s="284">
        <v>31865</v>
      </c>
      <c r="IL68" s="284">
        <v>31865</v>
      </c>
      <c r="IM68" s="284">
        <v>41789</v>
      </c>
      <c r="IN68" s="284">
        <v>41789</v>
      </c>
      <c r="IO68" s="284">
        <v>0.58996000000000004</v>
      </c>
      <c r="IP68" s="284">
        <v>8459</v>
      </c>
      <c r="IQ68" s="284">
        <v>4.06698</v>
      </c>
      <c r="IR68" s="284">
        <v>0.85016999999999998</v>
      </c>
      <c r="IS68" s="284">
        <v>14.396789999999999</v>
      </c>
      <c r="IT68" s="284">
        <v>0.34364</v>
      </c>
      <c r="IU68" s="284">
        <v>0.10197000000000001</v>
      </c>
      <c r="IV68" s="284">
        <v>15.69256</v>
      </c>
      <c r="IW68" s="284">
        <v>10.90517</v>
      </c>
      <c r="IX68" s="284">
        <v>4.51431</v>
      </c>
      <c r="IY68" s="284">
        <v>0</v>
      </c>
      <c r="IZ68" s="284">
        <v>2.2899999999999999E-3</v>
      </c>
      <c r="JA68" s="284">
        <v>1.79816</v>
      </c>
      <c r="JB68" s="284">
        <v>4.2700000000000004E-3</v>
      </c>
      <c r="JC68" s="284">
        <v>7.2910000000000003E-2</v>
      </c>
      <c r="JD68" s="284">
        <v>0.36015999999999998</v>
      </c>
      <c r="JE68" s="284">
        <v>2.6246700000000001</v>
      </c>
      <c r="JF68" s="284">
        <v>2.2104400000000002</v>
      </c>
      <c r="JG68" s="284">
        <v>0.25109999999999999</v>
      </c>
      <c r="JH68" s="284">
        <v>2057</v>
      </c>
      <c r="JI68" s="284">
        <v>4.8848099999999999</v>
      </c>
      <c r="JJ68" s="284">
        <v>3.2240799999999998</v>
      </c>
      <c r="JK68" s="284">
        <v>270</v>
      </c>
      <c r="JL68" s="284">
        <v>300</v>
      </c>
      <c r="JM68" s="284">
        <v>15.69256</v>
      </c>
      <c r="JN68" s="284">
        <v>1.56332</v>
      </c>
      <c r="JO68" s="284">
        <v>1.0847599999999999</v>
      </c>
      <c r="JP68" s="284">
        <v>0.31483</v>
      </c>
      <c r="JQ68" s="284">
        <v>6.3729999999999995E-2</v>
      </c>
      <c r="JR68" s="284">
        <v>0.28726000000000002</v>
      </c>
      <c r="JS68" s="284">
        <v>0</v>
      </c>
      <c r="JT68" s="284">
        <v>2</v>
      </c>
      <c r="JU68" s="284">
        <v>1.3114399999999999</v>
      </c>
      <c r="JV68" s="284">
        <v>803</v>
      </c>
      <c r="JW68" s="284">
        <v>13.770530000000001</v>
      </c>
      <c r="JX68" s="284">
        <v>612</v>
      </c>
      <c r="JY68" s="284">
        <v>3.3405399999999998</v>
      </c>
      <c r="JZ68" s="284">
        <v>18.059200000000001</v>
      </c>
      <c r="KA68" s="284">
        <v>0.24259</v>
      </c>
      <c r="KB68" s="284">
        <v>148</v>
      </c>
      <c r="KC68" s="284">
        <v>1.6950400000000001</v>
      </c>
      <c r="KD68" s="284">
        <v>0.76980999999999999</v>
      </c>
      <c r="KE68" s="284">
        <v>2.2229399999999999</v>
      </c>
      <c r="KF68" s="284">
        <v>14.747310000000001</v>
      </c>
      <c r="KG68" s="284">
        <v>3.0467300000000002</v>
      </c>
      <c r="KH68" s="284">
        <v>7.7273500000000004</v>
      </c>
      <c r="KI68" s="284">
        <v>44.5</v>
      </c>
      <c r="KJ68" s="284">
        <v>34638</v>
      </c>
      <c r="KK68" s="284">
        <v>27403</v>
      </c>
      <c r="KL68" s="284">
        <v>0.11821</v>
      </c>
      <c r="KM68" s="284">
        <v>0.63907000000000003</v>
      </c>
      <c r="KN68" s="284">
        <v>0.15503</v>
      </c>
      <c r="KO68" s="284">
        <v>2.393E-2</v>
      </c>
      <c r="KP68" s="284">
        <v>0.12937000000000001</v>
      </c>
      <c r="KQ68" s="284">
        <v>3.1379999999999998E-2</v>
      </c>
      <c r="KR68" s="284">
        <v>1</v>
      </c>
      <c r="KS68" s="284">
        <v>0.2024291</v>
      </c>
      <c r="KT68" s="284">
        <v>0.79757089999999997</v>
      </c>
      <c r="KU68" s="284">
        <v>0.2088737</v>
      </c>
      <c r="KV68" s="284">
        <v>0.79112629999999995</v>
      </c>
      <c r="KW68" s="284">
        <v>9.9621500000000002E-2</v>
      </c>
      <c r="KX68" s="284">
        <v>0</v>
      </c>
      <c r="KY68" s="284">
        <v>0.14515169999999999</v>
      </c>
      <c r="KZ68" s="284">
        <v>3.0495600000000001E-2</v>
      </c>
      <c r="LA68" s="284">
        <v>0.20545260000000001</v>
      </c>
      <c r="LB68" s="284">
        <v>6.9125900000000004E-2</v>
      </c>
      <c r="LC68" s="284">
        <v>0.54977419999999999</v>
      </c>
      <c r="LD68" s="284">
        <v>0.69492589999999999</v>
      </c>
      <c r="LE68" s="284">
        <v>2.1898000000000001E-2</v>
      </c>
      <c r="LF68" s="284">
        <v>0.91742749999999995</v>
      </c>
      <c r="LG68" s="284">
        <v>6.4979E-3</v>
      </c>
      <c r="LH68" s="284">
        <v>5.4176500000000002E-2</v>
      </c>
      <c r="LI68" s="284">
        <v>7235</v>
      </c>
      <c r="LJ68" s="284">
        <v>2.3231999999999999</v>
      </c>
      <c r="LK68" s="284">
        <v>15691</v>
      </c>
      <c r="LL68" s="284">
        <v>15691</v>
      </c>
      <c r="LM68" s="284">
        <v>3176</v>
      </c>
      <c r="LN68" s="284">
        <v>0.69388499999999997</v>
      </c>
      <c r="LO68" s="284">
        <v>0</v>
      </c>
      <c r="LP68" s="284">
        <v>0.30611500000000003</v>
      </c>
      <c r="LQ68" s="284">
        <v>0.30869999999999997</v>
      </c>
      <c r="LR68" s="284">
        <v>1.1692199999999999</v>
      </c>
      <c r="LS68" s="284">
        <v>0.24421999999999999</v>
      </c>
      <c r="LT68" s="284">
        <v>0</v>
      </c>
      <c r="LU68" s="284">
        <v>2.4551400000000001</v>
      </c>
      <c r="LV68" s="284">
        <v>5</v>
      </c>
      <c r="LW68" s="284">
        <v>1.7035899999999999</v>
      </c>
      <c r="LX68" s="284">
        <v>0.16971</v>
      </c>
      <c r="LY68" s="284">
        <v>0.16971</v>
      </c>
      <c r="LZ68" s="285">
        <v>5.8093600000000002E-2</v>
      </c>
      <c r="MA68" s="285">
        <v>5.0819999999999999E-4</v>
      </c>
      <c r="MB68" s="285">
        <v>0.43337949999999997</v>
      </c>
      <c r="MC68" s="285">
        <v>0</v>
      </c>
      <c r="MD68" s="285">
        <v>0.3983257</v>
      </c>
      <c r="ME68" s="285">
        <v>9.4589999999999995E-4</v>
      </c>
      <c r="MF68" s="285">
        <v>0.48965189999999997</v>
      </c>
      <c r="MG68" s="285">
        <v>5.2404199999999998E-2</v>
      </c>
      <c r="MH68" s="285">
        <v>0.33630860000000001</v>
      </c>
      <c r="MI68" s="285"/>
    </row>
    <row r="69" spans="1:347" x14ac:dyDescent="0.2">
      <c r="A69" s="6" t="s">
        <v>2110</v>
      </c>
      <c r="B69" s="6" t="s">
        <v>2864</v>
      </c>
      <c r="C69" s="203" t="s">
        <v>2110</v>
      </c>
      <c r="D69" s="203" t="s">
        <v>2111</v>
      </c>
      <c r="E69" s="203" t="s">
        <v>2112</v>
      </c>
      <c r="F69" s="203" t="s">
        <v>2191</v>
      </c>
      <c r="G69" s="203" t="s">
        <v>2268</v>
      </c>
      <c r="H69" s="203" t="s">
        <v>2373</v>
      </c>
      <c r="I69" s="203" t="s">
        <v>3664</v>
      </c>
      <c r="J69" s="203" t="s">
        <v>3665</v>
      </c>
      <c r="K69" s="203" t="s">
        <v>2268</v>
      </c>
      <c r="L69" s="203" t="s">
        <v>2373</v>
      </c>
      <c r="M69" s="203" t="s">
        <v>3664</v>
      </c>
      <c r="N69" s="203" t="s">
        <v>3665</v>
      </c>
      <c r="O69" s="203" t="s">
        <v>2442</v>
      </c>
      <c r="P69" s="203" t="s">
        <v>2518</v>
      </c>
      <c r="Q69" s="203" t="s">
        <v>2595</v>
      </c>
      <c r="R69" s="203" t="s">
        <v>2665</v>
      </c>
      <c r="S69" s="203" t="s">
        <v>2442</v>
      </c>
      <c r="T69" s="203" t="s">
        <v>2694</v>
      </c>
      <c r="U69" s="203" t="s">
        <v>2518</v>
      </c>
      <c r="V69" s="203" t="s">
        <v>2595</v>
      </c>
      <c r="W69" s="203" t="s">
        <v>2665</v>
      </c>
      <c r="X69" s="203">
        <v>1</v>
      </c>
      <c r="Y69" s="203">
        <v>0</v>
      </c>
      <c r="Z69" s="203">
        <v>0</v>
      </c>
      <c r="AA69" s="203">
        <v>0</v>
      </c>
      <c r="AB69" s="10">
        <v>2756</v>
      </c>
      <c r="AC69" s="203">
        <v>4</v>
      </c>
      <c r="AD69" s="203">
        <v>0</v>
      </c>
      <c r="AE69" s="203">
        <v>4</v>
      </c>
      <c r="AF69" s="203">
        <v>6.45</v>
      </c>
      <c r="AG69" s="203">
        <v>10.45</v>
      </c>
      <c r="AH69" s="286">
        <v>0.38277509999999998</v>
      </c>
      <c r="AI69" s="246">
        <v>86057</v>
      </c>
      <c r="AJ69" s="246" t="s">
        <v>3666</v>
      </c>
      <c r="AK69" s="274" t="s">
        <v>3667</v>
      </c>
      <c r="AL69" s="276">
        <v>35160</v>
      </c>
      <c r="AM69" s="276" t="s">
        <v>3403</v>
      </c>
      <c r="AN69" s="276" t="s">
        <v>3403</v>
      </c>
      <c r="AO69" s="276" t="s">
        <v>3403</v>
      </c>
      <c r="AP69" s="246">
        <v>730987</v>
      </c>
      <c r="AQ69" s="246">
        <v>0</v>
      </c>
      <c r="AR69" s="246">
        <v>730987</v>
      </c>
      <c r="AS69" s="246">
        <v>6728</v>
      </c>
      <c r="AT69" s="246">
        <v>0</v>
      </c>
      <c r="AU69" s="246">
        <v>6728</v>
      </c>
      <c r="AV69" s="246">
        <v>0</v>
      </c>
      <c r="AW69" s="246">
        <v>0</v>
      </c>
      <c r="AX69" s="246">
        <v>0</v>
      </c>
      <c r="AY69" s="246">
        <v>42359</v>
      </c>
      <c r="AZ69" s="246">
        <v>780074</v>
      </c>
      <c r="BA69" s="246">
        <v>445766</v>
      </c>
      <c r="BB69" s="246">
        <v>121358</v>
      </c>
      <c r="BC69" s="246">
        <v>567124</v>
      </c>
      <c r="BD69" s="246">
        <v>73483</v>
      </c>
      <c r="BE69" s="246">
        <v>30164</v>
      </c>
      <c r="BF69" s="246">
        <v>10620</v>
      </c>
      <c r="BG69" s="246">
        <v>114267</v>
      </c>
      <c r="BH69" s="246">
        <v>98683</v>
      </c>
      <c r="BI69" s="246">
        <v>780074</v>
      </c>
      <c r="BJ69" s="246">
        <v>67534</v>
      </c>
      <c r="BK69" s="283">
        <v>8.6573800000000006E-2</v>
      </c>
      <c r="BL69" s="246">
        <v>0</v>
      </c>
      <c r="BM69" s="246">
        <v>0</v>
      </c>
      <c r="BN69" s="246">
        <v>0</v>
      </c>
      <c r="BO69" s="246">
        <v>0</v>
      </c>
      <c r="BP69" s="246">
        <v>0</v>
      </c>
      <c r="BQ69" s="246">
        <v>0</v>
      </c>
      <c r="BR69" s="10">
        <v>22857</v>
      </c>
      <c r="BS69" s="10">
        <v>21564</v>
      </c>
      <c r="BT69" s="10">
        <v>44421</v>
      </c>
      <c r="BU69" s="10">
        <v>11004</v>
      </c>
      <c r="BV69" s="10">
        <v>7875</v>
      </c>
      <c r="BW69" s="10">
        <v>18879</v>
      </c>
      <c r="BX69" s="10">
        <v>2332</v>
      </c>
      <c r="BY69" s="10">
        <v>386</v>
      </c>
      <c r="BZ69" s="10">
        <v>2718</v>
      </c>
      <c r="CA69" s="10">
        <v>66018</v>
      </c>
      <c r="CB69" s="10" t="s">
        <v>3403</v>
      </c>
      <c r="CC69" s="10">
        <v>66018</v>
      </c>
      <c r="CD69" s="10">
        <v>438</v>
      </c>
      <c r="CE69" s="258">
        <v>42642</v>
      </c>
      <c r="CF69" s="244">
        <v>15</v>
      </c>
      <c r="CG69" s="244">
        <v>67</v>
      </c>
      <c r="CH69" s="244">
        <v>82</v>
      </c>
      <c r="CI69" s="258">
        <v>3174</v>
      </c>
      <c r="CJ69" s="258">
        <v>11593</v>
      </c>
      <c r="CK69" s="258">
        <v>1576</v>
      </c>
      <c r="CL69" s="258">
        <v>793</v>
      </c>
      <c r="CM69" s="203">
        <v>0</v>
      </c>
      <c r="CN69" s="203">
        <v>18</v>
      </c>
      <c r="CO69" s="244">
        <v>127</v>
      </c>
      <c r="CP69" s="10">
        <v>39670</v>
      </c>
      <c r="CQ69" s="10">
        <v>11052</v>
      </c>
      <c r="CR69" s="10">
        <v>50722</v>
      </c>
      <c r="CS69" s="10">
        <v>3678</v>
      </c>
      <c r="CT69" s="10">
        <v>149</v>
      </c>
      <c r="CU69" s="10">
        <v>3827</v>
      </c>
      <c r="CV69" s="10">
        <v>35037</v>
      </c>
      <c r="CW69" s="10">
        <v>8451</v>
      </c>
      <c r="CX69" s="10">
        <v>43488</v>
      </c>
      <c r="CY69" s="10">
        <v>98037</v>
      </c>
      <c r="CZ69" s="10">
        <v>1675</v>
      </c>
      <c r="DA69" s="10" t="s">
        <v>3403</v>
      </c>
      <c r="DB69" s="10">
        <v>99712</v>
      </c>
      <c r="DC69" s="10">
        <v>9876</v>
      </c>
      <c r="DD69" s="10">
        <v>1413</v>
      </c>
      <c r="DE69" s="10">
        <v>11289</v>
      </c>
      <c r="DF69" s="10">
        <v>5006</v>
      </c>
      <c r="DG69" s="10">
        <v>3898</v>
      </c>
      <c r="DH69" s="10">
        <v>0</v>
      </c>
      <c r="DI69" s="10">
        <v>5311</v>
      </c>
      <c r="DJ69" s="258" t="s">
        <v>3403</v>
      </c>
      <c r="DK69" s="258">
        <v>14882</v>
      </c>
      <c r="DL69" s="10">
        <v>119559</v>
      </c>
      <c r="DM69" s="10" t="s">
        <v>3403</v>
      </c>
      <c r="DN69" s="10" t="s">
        <v>3403</v>
      </c>
      <c r="DO69" s="10" t="s">
        <v>3403</v>
      </c>
      <c r="DP69" s="10">
        <v>119559</v>
      </c>
      <c r="DQ69" s="10">
        <v>91</v>
      </c>
      <c r="DR69" s="10">
        <v>5078</v>
      </c>
      <c r="DS69" s="10">
        <v>1155</v>
      </c>
      <c r="DT69" s="10">
        <v>6233</v>
      </c>
      <c r="DU69" s="10">
        <v>88137</v>
      </c>
      <c r="DV69" s="244">
        <v>65</v>
      </c>
      <c r="DW69" s="244">
        <v>4</v>
      </c>
      <c r="DX69" s="244">
        <v>63</v>
      </c>
      <c r="DY69" s="244">
        <v>318</v>
      </c>
      <c r="DZ69" s="244">
        <v>15</v>
      </c>
      <c r="EA69" s="244">
        <v>0</v>
      </c>
      <c r="EB69" s="244">
        <v>465</v>
      </c>
      <c r="EC69" s="244">
        <v>1576</v>
      </c>
      <c r="ED69" s="244">
        <v>87</v>
      </c>
      <c r="EE69" s="244">
        <v>1663</v>
      </c>
      <c r="EF69" s="10">
        <v>1820</v>
      </c>
      <c r="EG69" s="10">
        <v>7942</v>
      </c>
      <c r="EH69" s="10">
        <v>9762</v>
      </c>
      <c r="EI69" s="10">
        <v>131</v>
      </c>
      <c r="EJ69" s="10">
        <v>0</v>
      </c>
      <c r="EK69" s="10">
        <v>131</v>
      </c>
      <c r="EL69" s="10">
        <v>11556</v>
      </c>
      <c r="EM69" s="10" t="s">
        <v>5026</v>
      </c>
      <c r="EN69" s="10" t="s">
        <v>5026</v>
      </c>
      <c r="EO69" s="10" t="s">
        <v>5026</v>
      </c>
      <c r="EP69" s="10" t="s">
        <v>5026</v>
      </c>
      <c r="EQ69" s="258">
        <v>14</v>
      </c>
      <c r="ER69" s="258">
        <v>123</v>
      </c>
      <c r="ES69" s="10">
        <v>10314</v>
      </c>
      <c r="ET69" s="10" t="s">
        <v>5026</v>
      </c>
      <c r="EU69" s="10" t="s">
        <v>5026</v>
      </c>
      <c r="EV69" s="244">
        <v>305</v>
      </c>
      <c r="EW69" s="244">
        <v>201</v>
      </c>
      <c r="EX69" s="203" t="s">
        <v>1517</v>
      </c>
      <c r="EY69" s="244">
        <v>12</v>
      </c>
      <c r="EZ69" s="244">
        <v>12</v>
      </c>
      <c r="FA69" s="258">
        <v>9345</v>
      </c>
      <c r="FB69" s="10">
        <v>25750</v>
      </c>
      <c r="FC69" s="10" t="s">
        <v>3403</v>
      </c>
      <c r="FD69" s="203" t="s">
        <v>1530</v>
      </c>
      <c r="FE69" s="203" t="s">
        <v>1530</v>
      </c>
      <c r="FF69" s="203" t="s">
        <v>1530</v>
      </c>
      <c r="FG69" s="203" t="s">
        <v>1530</v>
      </c>
      <c r="FH69" s="203" t="s">
        <v>1530</v>
      </c>
      <c r="FI69" s="203" t="s">
        <v>1530</v>
      </c>
      <c r="FJ69" s="203" t="s">
        <v>1530</v>
      </c>
      <c r="FK69" s="203" t="s">
        <v>1530</v>
      </c>
      <c r="FL69" s="203" t="s">
        <v>1530</v>
      </c>
      <c r="FM69" s="203" t="s">
        <v>1530</v>
      </c>
      <c r="FN69" s="203" t="s">
        <v>1530</v>
      </c>
      <c r="FO69" s="203" t="s">
        <v>1530</v>
      </c>
      <c r="FP69" s="203" t="s">
        <v>1530</v>
      </c>
      <c r="FQ69" s="203" t="s">
        <v>1530</v>
      </c>
      <c r="FR69" s="203" t="s">
        <v>1530</v>
      </c>
      <c r="FS69" s="203" t="s">
        <v>1530</v>
      </c>
      <c r="FT69" s="203" t="s">
        <v>1530</v>
      </c>
      <c r="FU69" s="203" t="s">
        <v>1530</v>
      </c>
      <c r="FV69" s="203" t="s">
        <v>1530</v>
      </c>
      <c r="FW69" s="203" t="s">
        <v>1530</v>
      </c>
      <c r="FX69" s="203" t="s">
        <v>1530</v>
      </c>
      <c r="FY69" s="203" t="s">
        <v>1530</v>
      </c>
      <c r="FZ69" s="203" t="s">
        <v>1530</v>
      </c>
      <c r="GA69" s="203" t="s">
        <v>1530</v>
      </c>
      <c r="GB69" s="203" t="s">
        <v>1530</v>
      </c>
      <c r="GC69" s="203" t="s">
        <v>2110</v>
      </c>
      <c r="GD69" s="203" t="s">
        <v>482</v>
      </c>
      <c r="GE69" s="203" t="s">
        <v>416</v>
      </c>
      <c r="GF69" s="203" t="s">
        <v>496</v>
      </c>
      <c r="GG69" s="203" t="s">
        <v>501</v>
      </c>
      <c r="GH69" s="203" t="s">
        <v>4527</v>
      </c>
      <c r="GI69" s="203" t="s">
        <v>509</v>
      </c>
      <c r="GJ69" s="203" t="s">
        <v>2303</v>
      </c>
      <c r="GK69" s="258">
        <v>12587</v>
      </c>
      <c r="GL69" s="203">
        <v>3</v>
      </c>
      <c r="GM69" s="203" t="s">
        <v>2929</v>
      </c>
      <c r="GN69" s="203" t="s">
        <v>503</v>
      </c>
      <c r="GO69" s="203">
        <v>457</v>
      </c>
      <c r="GP69" s="203">
        <v>47</v>
      </c>
      <c r="GQ69" s="203">
        <v>2005</v>
      </c>
      <c r="GR69" s="203">
        <v>13686</v>
      </c>
      <c r="GS69" s="203">
        <v>55</v>
      </c>
      <c r="GT69" s="203">
        <v>5</v>
      </c>
      <c r="GU69" s="203">
        <v>42</v>
      </c>
      <c r="GV69" s="203">
        <v>1301</v>
      </c>
      <c r="GW69" s="283">
        <v>0.84475999999999996</v>
      </c>
      <c r="GX69" s="283">
        <v>0.14391000000000001</v>
      </c>
      <c r="GY69" s="245">
        <v>24.851610000000001</v>
      </c>
      <c r="GZ69" s="245">
        <v>25.622050000000002</v>
      </c>
      <c r="HA69" s="245">
        <v>24.10145</v>
      </c>
      <c r="HB69" s="284">
        <v>6.5245899999999999</v>
      </c>
      <c r="HC69" s="284">
        <v>4.7434700000000003</v>
      </c>
      <c r="HD69" s="284">
        <v>0.95574000000000003</v>
      </c>
      <c r="HE69" s="284">
        <v>125.15225</v>
      </c>
      <c r="HF69" s="284">
        <v>90.98733</v>
      </c>
      <c r="HG69" s="284">
        <v>18.33258</v>
      </c>
      <c r="HH69" s="284">
        <v>8.8506999999999998</v>
      </c>
      <c r="HI69" s="284">
        <v>6.4345699999999999</v>
      </c>
      <c r="HJ69" s="284">
        <v>1.29647</v>
      </c>
      <c r="HK69" s="284">
        <v>75.632540000000006</v>
      </c>
      <c r="HL69" s="284">
        <v>54.985840000000003</v>
      </c>
      <c r="HM69" s="284">
        <v>11.07882</v>
      </c>
      <c r="HN69" s="284">
        <v>67.503810000000001</v>
      </c>
      <c r="HO69" s="284">
        <v>49.076149999999998</v>
      </c>
      <c r="HP69" s="284">
        <v>9.8881099999999993</v>
      </c>
      <c r="HQ69" s="284">
        <v>16.486820000000002</v>
      </c>
      <c r="HR69" s="284">
        <v>11.986140000000001</v>
      </c>
      <c r="HS69" s="284">
        <v>2.4150299999999998</v>
      </c>
      <c r="HT69" s="284">
        <v>9.4986099999999993</v>
      </c>
      <c r="HU69" s="284">
        <v>7.0022200000000003</v>
      </c>
      <c r="HV69" s="284">
        <v>48.933100000000003</v>
      </c>
      <c r="HW69" s="284">
        <v>32.247709999999998</v>
      </c>
      <c r="HX69" s="284">
        <v>0.81942000000000004</v>
      </c>
      <c r="HY69" s="284">
        <v>3.7590400000000002</v>
      </c>
      <c r="HZ69" s="284">
        <v>0.49519000000000002</v>
      </c>
      <c r="IA69" s="284">
        <v>0.91808999999999996</v>
      </c>
      <c r="IB69" s="284">
        <v>2.4230000000000002E-2</v>
      </c>
      <c r="IC69" s="284">
        <v>1.5970000000000002E-2</v>
      </c>
      <c r="ID69" s="284">
        <v>0.74243000000000003</v>
      </c>
      <c r="IE69" s="284">
        <v>0.13211999999999999</v>
      </c>
      <c r="IF69" s="284">
        <v>0.77556000000000003</v>
      </c>
      <c r="IG69" s="284">
        <v>986</v>
      </c>
      <c r="IH69" s="284">
        <v>2578</v>
      </c>
      <c r="II69" s="284">
        <v>2578</v>
      </c>
      <c r="IJ69" s="284">
        <v>8434</v>
      </c>
      <c r="IK69" s="284">
        <v>22034</v>
      </c>
      <c r="IL69" s="284">
        <v>22034</v>
      </c>
      <c r="IM69" s="284">
        <v>29889</v>
      </c>
      <c r="IN69" s="284">
        <v>29889</v>
      </c>
      <c r="IO69" s="284">
        <v>0.94284999999999997</v>
      </c>
      <c r="IP69" s="284">
        <v>11441</v>
      </c>
      <c r="IQ69" s="284">
        <v>5.5005100000000002</v>
      </c>
      <c r="IR69" s="284">
        <v>0.53452</v>
      </c>
      <c r="IS69" s="284">
        <v>58.074759999999998</v>
      </c>
      <c r="IT69" s="284">
        <v>0</v>
      </c>
      <c r="IU69" s="284">
        <v>3.3653</v>
      </c>
      <c r="IV69" s="284">
        <v>61.974580000000003</v>
      </c>
      <c r="IW69" s="284">
        <v>45.056330000000003</v>
      </c>
      <c r="IX69" s="284">
        <v>10.07436</v>
      </c>
      <c r="IY69" s="284">
        <v>0</v>
      </c>
      <c r="IZ69" s="284">
        <v>1.009E-2</v>
      </c>
      <c r="JA69" s="284">
        <v>3.3877799999999998</v>
      </c>
      <c r="JB69" s="284">
        <v>6.5100000000000002E-3</v>
      </c>
      <c r="JC69" s="284">
        <v>0.64175000000000004</v>
      </c>
      <c r="JD69" s="284">
        <v>1.6765600000000001</v>
      </c>
      <c r="JE69" s="284">
        <v>20.375419999999998</v>
      </c>
      <c r="JF69" s="284">
        <v>5.2449399999999997</v>
      </c>
      <c r="JG69" s="284">
        <v>0.51243000000000005</v>
      </c>
      <c r="JH69" s="284">
        <v>6841</v>
      </c>
      <c r="JI69" s="284">
        <v>13.15578</v>
      </c>
      <c r="JJ69" s="284">
        <v>7.8400699999999999</v>
      </c>
      <c r="JK69" s="284">
        <v>2369</v>
      </c>
      <c r="JL69" s="284">
        <v>380</v>
      </c>
      <c r="JM69" s="284">
        <v>61.974580000000003</v>
      </c>
      <c r="JN69" s="284">
        <v>9.0781799999999997</v>
      </c>
      <c r="JO69" s="284">
        <v>5.8380099999999997</v>
      </c>
      <c r="JP69" s="284">
        <v>0.83021999999999996</v>
      </c>
      <c r="JQ69" s="284">
        <v>0.31779000000000002</v>
      </c>
      <c r="JR69" s="284">
        <v>1.03481</v>
      </c>
      <c r="JS69" s="284">
        <v>5</v>
      </c>
      <c r="JT69" s="284">
        <v>3</v>
      </c>
      <c r="JU69" s="284">
        <v>1.3565100000000001</v>
      </c>
      <c r="JV69" s="284">
        <v>2299</v>
      </c>
      <c r="JW69" s="284">
        <v>31.980039999999999</v>
      </c>
      <c r="JX69" s="284">
        <v>1694</v>
      </c>
      <c r="JY69" s="284">
        <v>3.7423799999999998</v>
      </c>
      <c r="JZ69" s="284">
        <v>43.381349999999998</v>
      </c>
      <c r="KA69" s="284">
        <v>0.11702</v>
      </c>
      <c r="KB69" s="284">
        <v>198</v>
      </c>
      <c r="KC69" s="284">
        <v>1.0606100000000001</v>
      </c>
      <c r="KD69" s="284">
        <v>1.29647</v>
      </c>
      <c r="KE69" s="284">
        <v>1.4387399999999999</v>
      </c>
      <c r="KF69" s="284">
        <v>21.895610000000001</v>
      </c>
      <c r="KG69" s="284">
        <v>19.181609999999999</v>
      </c>
      <c r="KH69" s="284">
        <v>8.8506999999999998</v>
      </c>
      <c r="KI69" s="284">
        <v>53</v>
      </c>
      <c r="KJ69" s="284">
        <v>54270</v>
      </c>
      <c r="KK69" s="284">
        <v>42657</v>
      </c>
      <c r="KL69" s="284">
        <v>8.7400000000000005E-2</v>
      </c>
      <c r="KM69" s="284">
        <v>1.01319</v>
      </c>
      <c r="KN69" s="284">
        <v>0.11856999999999999</v>
      </c>
      <c r="KO69" s="284">
        <v>3.3459999999999997E-2</v>
      </c>
      <c r="KP69" s="284">
        <v>0.38782</v>
      </c>
      <c r="KQ69" s="284">
        <v>4.5379999999999997E-2</v>
      </c>
      <c r="KR69" s="284">
        <v>1</v>
      </c>
      <c r="KS69" s="284">
        <v>0.38277509999999998</v>
      </c>
      <c r="KT69" s="284">
        <v>0.61722489999999997</v>
      </c>
      <c r="KU69" s="284">
        <v>0.2139885</v>
      </c>
      <c r="KV69" s="284">
        <v>0.78601149999999997</v>
      </c>
      <c r="KW69" s="284">
        <v>0.14648230000000001</v>
      </c>
      <c r="KX69" s="284">
        <v>3.8668099999999997E-2</v>
      </c>
      <c r="KY69" s="284">
        <v>0.1555724</v>
      </c>
      <c r="KZ69" s="284">
        <v>1.3614100000000001E-2</v>
      </c>
      <c r="LA69" s="284">
        <v>0.1265047</v>
      </c>
      <c r="LB69" s="284">
        <v>9.4200000000000006E-2</v>
      </c>
      <c r="LC69" s="284">
        <v>0.57144070000000002</v>
      </c>
      <c r="LD69" s="284">
        <v>0.72701309999999997</v>
      </c>
      <c r="LE69" s="284">
        <v>0</v>
      </c>
      <c r="LF69" s="284">
        <v>0.93707390000000002</v>
      </c>
      <c r="LG69" s="284">
        <v>5.4301299999999997E-2</v>
      </c>
      <c r="LH69" s="284">
        <v>8.6248000000000002E-3</v>
      </c>
      <c r="LI69" s="284">
        <v>11613</v>
      </c>
      <c r="LJ69" s="284">
        <v>14.14038</v>
      </c>
      <c r="LK69" s="284">
        <v>3146</v>
      </c>
      <c r="LL69" s="284">
        <v>3146</v>
      </c>
      <c r="LM69" s="284">
        <v>1204</v>
      </c>
      <c r="LN69" s="284">
        <v>0.64308160000000003</v>
      </c>
      <c r="LO69" s="284">
        <v>0.2639782</v>
      </c>
      <c r="LP69" s="284">
        <v>9.2940200000000001E-2</v>
      </c>
      <c r="LQ69" s="284">
        <v>0.26821</v>
      </c>
      <c r="LR69" s="284">
        <v>0.98517999999999994</v>
      </c>
      <c r="LS69" s="284">
        <v>0.21082000000000001</v>
      </c>
      <c r="LT69" s="284">
        <v>3</v>
      </c>
      <c r="LU69" s="284">
        <v>1.62703</v>
      </c>
      <c r="LV69" s="284">
        <v>11</v>
      </c>
      <c r="LW69" s="284">
        <v>1.0463100000000001</v>
      </c>
      <c r="LX69" s="284">
        <v>0.15326999999999999</v>
      </c>
      <c r="LY69" s="284">
        <v>0.15326999999999999</v>
      </c>
      <c r="LZ69" s="285">
        <v>1.86821E-2</v>
      </c>
      <c r="MA69" s="285">
        <v>1.0015E-3</v>
      </c>
      <c r="MB69" s="285">
        <v>0.43395420000000001</v>
      </c>
      <c r="MC69" s="285">
        <v>0</v>
      </c>
      <c r="MD69" s="285">
        <v>0.33627750000000001</v>
      </c>
      <c r="ME69" s="285">
        <v>6.4670000000000005E-4</v>
      </c>
      <c r="MF69" s="285">
        <v>0.52062209999999998</v>
      </c>
      <c r="MG69" s="285">
        <v>0.1164535</v>
      </c>
      <c r="MH69" s="285">
        <v>0.39574599999999999</v>
      </c>
      <c r="MI69" s="285"/>
    </row>
    <row r="70" spans="1:347" x14ac:dyDescent="0.2">
      <c r="A70" s="6" t="s">
        <v>1998</v>
      </c>
      <c r="B70" s="6" t="s">
        <v>2871</v>
      </c>
      <c r="C70" s="203" t="s">
        <v>1998</v>
      </c>
      <c r="D70" s="203" t="s">
        <v>1999</v>
      </c>
      <c r="E70" s="203" t="s">
        <v>2000</v>
      </c>
      <c r="F70" s="203" t="s">
        <v>2140</v>
      </c>
      <c r="G70" s="203" t="s">
        <v>2231</v>
      </c>
      <c r="H70" s="203" t="s">
        <v>2281</v>
      </c>
      <c r="I70" s="203" t="s">
        <v>3418</v>
      </c>
      <c r="J70" s="203" t="s">
        <v>3533</v>
      </c>
      <c r="K70" s="203" t="s">
        <v>2231</v>
      </c>
      <c r="L70" s="203" t="s">
        <v>2281</v>
      </c>
      <c r="M70" s="203" t="s">
        <v>3418</v>
      </c>
      <c r="N70" s="203" t="s">
        <v>3533</v>
      </c>
      <c r="O70" s="203" t="s">
        <v>2408</v>
      </c>
      <c r="P70" s="203" t="s">
        <v>2481</v>
      </c>
      <c r="Q70" s="203" t="s">
        <v>2558</v>
      </c>
      <c r="R70" s="203" t="s">
        <v>2631</v>
      </c>
      <c r="S70" s="203" t="s">
        <v>2681</v>
      </c>
      <c r="T70" s="203" t="s">
        <v>2700</v>
      </c>
      <c r="U70" s="203" t="s">
        <v>2481</v>
      </c>
      <c r="V70" s="203" t="s">
        <v>2558</v>
      </c>
      <c r="W70" s="203" t="s">
        <v>2631</v>
      </c>
      <c r="X70" s="203">
        <v>1</v>
      </c>
      <c r="Y70" s="203">
        <v>0</v>
      </c>
      <c r="Z70" s="203">
        <v>0</v>
      </c>
      <c r="AA70" s="203">
        <v>0</v>
      </c>
      <c r="AB70" s="10">
        <v>2860</v>
      </c>
      <c r="AC70" s="203">
        <v>0</v>
      </c>
      <c r="AD70" s="203">
        <v>1</v>
      </c>
      <c r="AE70" s="203">
        <v>1</v>
      </c>
      <c r="AF70" s="203">
        <v>5.5</v>
      </c>
      <c r="AG70" s="203">
        <v>6.5</v>
      </c>
      <c r="AH70" s="286">
        <v>0</v>
      </c>
      <c r="AI70" s="246">
        <v>57374</v>
      </c>
      <c r="AJ70" s="246" t="s">
        <v>3535</v>
      </c>
      <c r="AK70" s="274" t="s">
        <v>3441</v>
      </c>
      <c r="AL70" s="276">
        <v>48718</v>
      </c>
      <c r="AM70" s="276">
        <v>10.73</v>
      </c>
      <c r="AN70" s="276">
        <v>13.7</v>
      </c>
      <c r="AO70" s="276">
        <v>13.7</v>
      </c>
      <c r="AP70" s="246">
        <v>424709</v>
      </c>
      <c r="AQ70" s="246">
        <v>7800</v>
      </c>
      <c r="AR70" s="246">
        <v>432509</v>
      </c>
      <c r="AS70" s="246">
        <v>8664</v>
      </c>
      <c r="AT70" s="246">
        <v>675</v>
      </c>
      <c r="AU70" s="246">
        <v>9339</v>
      </c>
      <c r="AV70" s="246">
        <v>0</v>
      </c>
      <c r="AW70" s="246">
        <v>0</v>
      </c>
      <c r="AX70" s="246">
        <v>0</v>
      </c>
      <c r="AY70" s="246">
        <v>21135</v>
      </c>
      <c r="AZ70" s="246">
        <v>462983</v>
      </c>
      <c r="BA70" s="246">
        <v>212938</v>
      </c>
      <c r="BB70" s="246">
        <v>66252</v>
      </c>
      <c r="BC70" s="246">
        <v>279190</v>
      </c>
      <c r="BD70" s="246">
        <v>50717</v>
      </c>
      <c r="BE70" s="246">
        <v>4200</v>
      </c>
      <c r="BF70" s="246">
        <v>5766</v>
      </c>
      <c r="BG70" s="246">
        <v>60683</v>
      </c>
      <c r="BH70" s="246">
        <v>82191</v>
      </c>
      <c r="BI70" s="246">
        <v>422064</v>
      </c>
      <c r="BJ70" s="246">
        <v>0</v>
      </c>
      <c r="BK70" s="283">
        <v>0</v>
      </c>
      <c r="BL70" s="246">
        <v>0</v>
      </c>
      <c r="BM70" s="246">
        <v>0</v>
      </c>
      <c r="BN70" s="246">
        <v>0</v>
      </c>
      <c r="BO70" s="246">
        <v>0</v>
      </c>
      <c r="BP70" s="246">
        <v>0</v>
      </c>
      <c r="BQ70" s="246">
        <v>40919</v>
      </c>
      <c r="BR70" s="10">
        <v>20916</v>
      </c>
      <c r="BS70" s="10">
        <v>27016</v>
      </c>
      <c r="BT70" s="10">
        <v>47932</v>
      </c>
      <c r="BU70" s="10">
        <v>9784</v>
      </c>
      <c r="BV70" s="10">
        <v>4547</v>
      </c>
      <c r="BW70" s="10">
        <v>14331</v>
      </c>
      <c r="BX70" s="10">
        <v>1701</v>
      </c>
      <c r="BY70" s="10">
        <v>424</v>
      </c>
      <c r="BZ70" s="10">
        <v>2125</v>
      </c>
      <c r="CA70" s="10">
        <v>64388</v>
      </c>
      <c r="CB70" s="10" t="s">
        <v>3403</v>
      </c>
      <c r="CC70" s="10">
        <v>64388</v>
      </c>
      <c r="CD70" s="10">
        <v>3491</v>
      </c>
      <c r="CE70" s="258">
        <v>38267</v>
      </c>
      <c r="CF70" s="244">
        <v>2</v>
      </c>
      <c r="CG70" s="244">
        <v>67</v>
      </c>
      <c r="CH70" s="244">
        <v>69</v>
      </c>
      <c r="CI70" s="258">
        <v>2857</v>
      </c>
      <c r="CJ70" s="258">
        <v>2155</v>
      </c>
      <c r="CK70" s="258">
        <v>3833</v>
      </c>
      <c r="CL70" s="258">
        <v>563</v>
      </c>
      <c r="CM70" s="203">
        <v>0</v>
      </c>
      <c r="CN70" s="203">
        <v>18</v>
      </c>
      <c r="CO70" s="244">
        <v>66</v>
      </c>
      <c r="CP70" s="10">
        <v>30253</v>
      </c>
      <c r="CQ70" s="10">
        <v>17533</v>
      </c>
      <c r="CR70" s="10">
        <v>47786</v>
      </c>
      <c r="CS70" s="10">
        <v>4961</v>
      </c>
      <c r="CT70" s="10">
        <v>265</v>
      </c>
      <c r="CU70" s="10">
        <v>5226</v>
      </c>
      <c r="CV70" s="10">
        <v>21841</v>
      </c>
      <c r="CW70" s="10">
        <v>4776</v>
      </c>
      <c r="CX70" s="10">
        <v>26617</v>
      </c>
      <c r="CY70" s="10">
        <v>79629</v>
      </c>
      <c r="CZ70" s="10" t="s">
        <v>3403</v>
      </c>
      <c r="DA70" s="10" t="s">
        <v>3403</v>
      </c>
      <c r="DB70" s="10">
        <v>79629</v>
      </c>
      <c r="DC70" s="10">
        <v>13803</v>
      </c>
      <c r="DD70" s="10">
        <v>54</v>
      </c>
      <c r="DE70" s="10">
        <v>13857</v>
      </c>
      <c r="DF70" s="10">
        <v>48049</v>
      </c>
      <c r="DG70" s="10">
        <v>1324</v>
      </c>
      <c r="DH70" s="10" t="s">
        <v>3403</v>
      </c>
      <c r="DI70" s="10">
        <v>1378</v>
      </c>
      <c r="DJ70" s="258" t="s">
        <v>3403</v>
      </c>
      <c r="DK70" s="258">
        <v>61852</v>
      </c>
      <c r="DL70" s="10">
        <v>221054</v>
      </c>
      <c r="DM70" s="10">
        <v>0</v>
      </c>
      <c r="DN70" s="10">
        <v>0</v>
      </c>
      <c r="DO70" s="10">
        <v>0</v>
      </c>
      <c r="DP70" s="10">
        <v>221054</v>
      </c>
      <c r="DQ70" s="10">
        <v>365</v>
      </c>
      <c r="DR70" s="10">
        <v>6644</v>
      </c>
      <c r="DS70" s="10">
        <v>1659</v>
      </c>
      <c r="DT70" s="10">
        <v>8303</v>
      </c>
      <c r="DU70" s="10">
        <v>70181</v>
      </c>
      <c r="DV70" s="244">
        <v>3</v>
      </c>
      <c r="DW70" s="244">
        <v>1</v>
      </c>
      <c r="DX70" s="244">
        <v>102</v>
      </c>
      <c r="DY70" s="244">
        <v>17</v>
      </c>
      <c r="DZ70" s="244">
        <v>16</v>
      </c>
      <c r="EA70" s="244">
        <v>1</v>
      </c>
      <c r="EB70" s="244">
        <v>140</v>
      </c>
      <c r="EC70" s="244">
        <v>110</v>
      </c>
      <c r="ED70" s="244">
        <v>95</v>
      </c>
      <c r="EE70" s="244">
        <v>205</v>
      </c>
      <c r="EF70" s="10">
        <v>1634</v>
      </c>
      <c r="EG70" s="10">
        <v>201</v>
      </c>
      <c r="EH70" s="10">
        <v>1835</v>
      </c>
      <c r="EI70" s="10">
        <v>234</v>
      </c>
      <c r="EJ70" s="10">
        <v>14</v>
      </c>
      <c r="EK70" s="10">
        <v>248</v>
      </c>
      <c r="EL70" s="10">
        <v>2288</v>
      </c>
      <c r="EM70" s="10" t="s">
        <v>5026</v>
      </c>
      <c r="EN70" s="10" t="s">
        <v>5026</v>
      </c>
      <c r="EO70" s="10" t="s">
        <v>5026</v>
      </c>
      <c r="EP70" s="10" t="s">
        <v>5026</v>
      </c>
      <c r="EQ70" s="258">
        <v>356</v>
      </c>
      <c r="ER70" s="258">
        <v>4186</v>
      </c>
      <c r="ES70" s="10">
        <v>17235</v>
      </c>
      <c r="ET70" s="10" t="s">
        <v>5026</v>
      </c>
      <c r="EU70" s="10" t="s">
        <v>5026</v>
      </c>
      <c r="EV70" s="244">
        <v>0</v>
      </c>
      <c r="EW70" s="244">
        <v>14</v>
      </c>
      <c r="EX70" s="203" t="s">
        <v>3534</v>
      </c>
      <c r="EY70" s="244">
        <v>10</v>
      </c>
      <c r="EZ70" s="244">
        <v>12</v>
      </c>
      <c r="FA70" s="258">
        <v>15307</v>
      </c>
      <c r="FB70" s="10" t="s">
        <v>3403</v>
      </c>
      <c r="FC70" s="10" t="s">
        <v>3403</v>
      </c>
      <c r="FD70" s="203" t="s">
        <v>1530</v>
      </c>
      <c r="FE70" s="203" t="s">
        <v>1530</v>
      </c>
      <c r="FF70" s="203" t="s">
        <v>1530</v>
      </c>
      <c r="FG70" s="203" t="s">
        <v>1530</v>
      </c>
      <c r="FH70" s="203" t="s">
        <v>1530</v>
      </c>
      <c r="FI70" s="203" t="s">
        <v>1530</v>
      </c>
      <c r="FJ70" s="203" t="s">
        <v>1530</v>
      </c>
      <c r="FK70" s="203" t="s">
        <v>1530</v>
      </c>
      <c r="FL70" s="203" t="s">
        <v>1530</v>
      </c>
      <c r="FM70" s="203" t="s">
        <v>1530</v>
      </c>
      <c r="FN70" s="203" t="s">
        <v>1530</v>
      </c>
      <c r="FO70" s="203" t="s">
        <v>1530</v>
      </c>
      <c r="FP70" s="203" t="s">
        <v>1530</v>
      </c>
      <c r="FQ70" s="203" t="s">
        <v>1530</v>
      </c>
      <c r="FR70" s="203" t="s">
        <v>1530</v>
      </c>
      <c r="FS70" s="203" t="s">
        <v>1530</v>
      </c>
      <c r="FT70" s="203" t="s">
        <v>1530</v>
      </c>
      <c r="FU70" s="203" t="s">
        <v>1530</v>
      </c>
      <c r="FV70" s="203" t="s">
        <v>1530</v>
      </c>
      <c r="FW70" s="203" t="s">
        <v>1530</v>
      </c>
      <c r="FX70" s="203" t="s">
        <v>1530</v>
      </c>
      <c r="FY70" s="203" t="s">
        <v>1530</v>
      </c>
      <c r="FZ70" s="203" t="s">
        <v>1530</v>
      </c>
      <c r="GA70" s="203" t="s">
        <v>1530</v>
      </c>
      <c r="GB70" s="203" t="s">
        <v>1530</v>
      </c>
      <c r="GC70" s="203" t="s">
        <v>1998</v>
      </c>
      <c r="GD70" s="203" t="s">
        <v>446</v>
      </c>
      <c r="GE70" s="203" t="s">
        <v>416</v>
      </c>
      <c r="GF70" s="203" t="s">
        <v>496</v>
      </c>
      <c r="GG70" s="203" t="s">
        <v>501</v>
      </c>
      <c r="GH70" s="203" t="s">
        <v>4527</v>
      </c>
      <c r="GI70" s="203" t="s">
        <v>509</v>
      </c>
      <c r="GJ70" s="203" t="s">
        <v>2303</v>
      </c>
      <c r="GK70" s="258">
        <v>9705</v>
      </c>
      <c r="GL70" s="203">
        <v>1</v>
      </c>
      <c r="GM70" s="203" t="s">
        <v>2929</v>
      </c>
      <c r="GN70" s="203" t="s">
        <v>503</v>
      </c>
      <c r="GO70" s="203">
        <v>255</v>
      </c>
      <c r="GP70" s="203">
        <v>24</v>
      </c>
      <c r="GQ70" s="203">
        <v>838</v>
      </c>
      <c r="GR70" s="203">
        <v>9705</v>
      </c>
      <c r="GS70" s="203">
        <v>31</v>
      </c>
      <c r="GT70" s="203">
        <v>7</v>
      </c>
      <c r="GU70" s="203">
        <v>86</v>
      </c>
      <c r="GV70" s="203">
        <v>3276</v>
      </c>
      <c r="GW70" s="283">
        <v>0.80201</v>
      </c>
      <c r="GX70" s="283">
        <v>8.9599999999999999E-2</v>
      </c>
      <c r="GY70" s="245">
        <v>16.342860000000002</v>
      </c>
      <c r="GZ70" s="245">
        <v>15.420170000000001</v>
      </c>
      <c r="HA70" s="245">
        <v>51.25</v>
      </c>
      <c r="HB70" s="284">
        <v>1.90933</v>
      </c>
      <c r="HC70" s="284">
        <v>1.2629900000000001</v>
      </c>
      <c r="HD70" s="284">
        <v>0.27451999999999999</v>
      </c>
      <c r="HE70" s="284">
        <v>50.832709999999999</v>
      </c>
      <c r="HF70" s="284">
        <v>33.6252</v>
      </c>
      <c r="HG70" s="284">
        <v>7.3085599999999999</v>
      </c>
      <c r="HH70" s="284">
        <v>6.0139399999999998</v>
      </c>
      <c r="HI70" s="284">
        <v>3.9781399999999998</v>
      </c>
      <c r="HJ70" s="284">
        <v>0.86465999999999998</v>
      </c>
      <c r="HK70" s="284">
        <v>24.488769999999999</v>
      </c>
      <c r="HL70" s="284">
        <v>16.199010000000001</v>
      </c>
      <c r="HM70" s="284">
        <v>3.5209199999999998</v>
      </c>
      <c r="HN70" s="284">
        <v>184.46852999999999</v>
      </c>
      <c r="HO70" s="284">
        <v>122.0236</v>
      </c>
      <c r="HP70" s="284">
        <v>26.522290000000002</v>
      </c>
      <c r="HQ70" s="284">
        <v>13.254530000000001</v>
      </c>
      <c r="HR70" s="284">
        <v>8.7676999999999996</v>
      </c>
      <c r="HS70" s="284">
        <v>1.9056900000000001</v>
      </c>
      <c r="HT70" s="284">
        <v>22.777329999999999</v>
      </c>
      <c r="HU70" s="284">
        <v>7.2314299999999996</v>
      </c>
      <c r="HV70" s="284">
        <v>0</v>
      </c>
      <c r="HW70" s="284">
        <v>1.68614</v>
      </c>
      <c r="HX70" s="284">
        <v>1.77589</v>
      </c>
      <c r="HY70" s="284">
        <v>3.2810899999999998</v>
      </c>
      <c r="HZ70" s="284">
        <v>0.85553999999999997</v>
      </c>
      <c r="IA70" s="284">
        <v>0.23574999999999999</v>
      </c>
      <c r="IB70" s="284">
        <v>0</v>
      </c>
      <c r="IC70" s="284">
        <v>1.4400000000000001E-3</v>
      </c>
      <c r="ID70" s="284">
        <v>1.5772299999999999</v>
      </c>
      <c r="IE70" s="284">
        <v>2.112E-2</v>
      </c>
      <c r="IF70" s="284">
        <v>0.18908</v>
      </c>
      <c r="IG70" s="284">
        <v>2651</v>
      </c>
      <c r="IH70" s="284">
        <v>0</v>
      </c>
      <c r="II70" s="284">
        <v>17235</v>
      </c>
      <c r="IJ70" s="284">
        <v>10797</v>
      </c>
      <c r="IK70" s="284">
        <v>0</v>
      </c>
      <c r="IL70" s="284">
        <v>70181</v>
      </c>
      <c r="IM70" s="284">
        <v>221054</v>
      </c>
      <c r="IN70" s="284">
        <v>0</v>
      </c>
      <c r="IO70" s="284">
        <v>1.90334</v>
      </c>
      <c r="IP70" s="284">
        <v>34008</v>
      </c>
      <c r="IQ70" s="284">
        <v>16.350149999999999</v>
      </c>
      <c r="IR70" s="284">
        <v>0.96228999999999998</v>
      </c>
      <c r="IS70" s="284">
        <v>44.565579999999997</v>
      </c>
      <c r="IT70" s="284">
        <v>0</v>
      </c>
      <c r="IU70" s="284">
        <v>2.17774</v>
      </c>
      <c r="IV70" s="284">
        <v>47.705620000000003</v>
      </c>
      <c r="IW70" s="284">
        <v>28.76765</v>
      </c>
      <c r="IX70" s="284">
        <v>11.967029999999999</v>
      </c>
      <c r="IY70" s="284">
        <v>0</v>
      </c>
      <c r="IZ70" s="284">
        <v>6.7999999999999996E-3</v>
      </c>
      <c r="JA70" s="284">
        <v>3.9430200000000002</v>
      </c>
      <c r="JB70" s="284">
        <v>7.11E-3</v>
      </c>
      <c r="JC70" s="284">
        <v>0</v>
      </c>
      <c r="JD70" s="284">
        <v>0.78285000000000005</v>
      </c>
      <c r="JE70" s="284">
        <v>7.9489299999999998</v>
      </c>
      <c r="JF70" s="284">
        <v>6.6345200000000002</v>
      </c>
      <c r="JG70" s="284">
        <v>0.56672</v>
      </c>
      <c r="JH70" s="284">
        <v>4608</v>
      </c>
      <c r="JI70" s="284">
        <v>8.3102499999999999</v>
      </c>
      <c r="JJ70" s="284">
        <v>8.4689300000000003</v>
      </c>
      <c r="JK70" s="284">
        <v>603</v>
      </c>
      <c r="JL70" s="284">
        <v>529</v>
      </c>
      <c r="JM70" s="284">
        <v>43.489339999999999</v>
      </c>
      <c r="JN70" s="284">
        <v>6.2527600000000003</v>
      </c>
      <c r="JO70" s="284">
        <v>5.2258599999999999</v>
      </c>
      <c r="JP70" s="284">
        <v>0.66976000000000002</v>
      </c>
      <c r="JQ70" s="284">
        <v>0</v>
      </c>
      <c r="JR70" s="284">
        <v>0.66241000000000005</v>
      </c>
      <c r="JS70" s="284">
        <v>0</v>
      </c>
      <c r="JT70" s="284">
        <v>0</v>
      </c>
      <c r="JU70" s="284">
        <v>3.1497700000000002</v>
      </c>
      <c r="JV70" s="284">
        <v>4251</v>
      </c>
      <c r="JW70" s="284">
        <v>24.538810000000002</v>
      </c>
      <c r="JX70" s="284">
        <v>1349</v>
      </c>
      <c r="JY70" s="284">
        <v>6.0262200000000004</v>
      </c>
      <c r="JZ70" s="284">
        <v>77.291610000000006</v>
      </c>
      <c r="KA70" s="284">
        <v>0.24557999999999999</v>
      </c>
      <c r="KB70" s="284">
        <v>331</v>
      </c>
      <c r="KC70" s="284">
        <v>0.52539000000000002</v>
      </c>
      <c r="KD70" s="284">
        <v>0.86465999999999998</v>
      </c>
      <c r="KE70" s="284">
        <v>1.65486</v>
      </c>
      <c r="KF70" s="284">
        <v>29.469349999999999</v>
      </c>
      <c r="KG70" s="284">
        <v>26.623390000000001</v>
      </c>
      <c r="KH70" s="284">
        <v>6.0139399999999998</v>
      </c>
      <c r="KI70" s="284">
        <v>55</v>
      </c>
      <c r="KJ70" s="284">
        <v>42952</v>
      </c>
      <c r="KK70" s="284">
        <v>32759</v>
      </c>
      <c r="KL70" s="284">
        <v>2.9399999999999999E-2</v>
      </c>
      <c r="KM70" s="284">
        <v>0.37713999999999998</v>
      </c>
      <c r="KN70" s="284">
        <v>9.2619999999999994E-2</v>
      </c>
      <c r="KO70" s="284">
        <v>0</v>
      </c>
      <c r="KP70" s="284">
        <v>0</v>
      </c>
      <c r="KQ70" s="284">
        <v>0</v>
      </c>
      <c r="KR70" s="284">
        <v>0</v>
      </c>
      <c r="KS70" s="284">
        <v>0.15384619999999999</v>
      </c>
      <c r="KT70" s="284">
        <v>0.84615379999999996</v>
      </c>
      <c r="KU70" s="284">
        <v>0.23730080000000001</v>
      </c>
      <c r="KV70" s="284">
        <v>0.76269920000000002</v>
      </c>
      <c r="KW70" s="284">
        <v>0.14377680000000001</v>
      </c>
      <c r="KX70" s="284">
        <v>9.9510999999999992E-3</v>
      </c>
      <c r="KY70" s="284">
        <v>0.15697150000000001</v>
      </c>
      <c r="KZ70" s="284">
        <v>1.3661400000000001E-2</v>
      </c>
      <c r="LA70" s="284">
        <v>0.19473589999999999</v>
      </c>
      <c r="LB70" s="284">
        <v>0.1201642</v>
      </c>
      <c r="LC70" s="284">
        <v>0.50451590000000002</v>
      </c>
      <c r="LD70" s="284">
        <v>0.66148739999999995</v>
      </c>
      <c r="LE70" s="284">
        <v>0</v>
      </c>
      <c r="LF70" s="284">
        <v>0.93417899999999998</v>
      </c>
      <c r="LG70" s="284">
        <v>4.5649599999999999E-2</v>
      </c>
      <c r="LH70" s="284">
        <v>2.0171399999999999E-2</v>
      </c>
      <c r="LI70" s="284">
        <v>10192</v>
      </c>
      <c r="LJ70" s="284">
        <v>8.4524899999999992</v>
      </c>
      <c r="LK70" s="284">
        <v>9705</v>
      </c>
      <c r="LL70" s="284">
        <v>0</v>
      </c>
      <c r="LM70" s="284">
        <v>1493</v>
      </c>
      <c r="LN70" s="284">
        <v>0.83576950000000005</v>
      </c>
      <c r="LO70" s="284">
        <v>6.9212099999999999E-2</v>
      </c>
      <c r="LP70" s="284">
        <v>9.5018400000000003E-2</v>
      </c>
      <c r="LQ70" s="284">
        <v>1.0381100000000001</v>
      </c>
      <c r="LR70" s="284">
        <v>3.33656</v>
      </c>
      <c r="LS70" s="284">
        <v>0.79176999999999997</v>
      </c>
      <c r="LT70" s="284">
        <v>52</v>
      </c>
      <c r="LU70" s="284">
        <v>4.3585799999999999</v>
      </c>
      <c r="LV70" s="284">
        <v>38</v>
      </c>
      <c r="LW70" s="284">
        <v>3.6427700000000001</v>
      </c>
      <c r="LX70" s="284">
        <v>0.52375000000000005</v>
      </c>
      <c r="LY70" s="284">
        <v>0.47746</v>
      </c>
      <c r="LZ70" s="285">
        <v>3.78509E-2</v>
      </c>
      <c r="MA70" s="285">
        <v>5.6829999999999999E-4</v>
      </c>
      <c r="MB70" s="285">
        <v>0.35289310000000002</v>
      </c>
      <c r="MC70" s="285">
        <v>0</v>
      </c>
      <c r="MD70" s="285">
        <v>0.32949030000000001</v>
      </c>
      <c r="ME70" s="285">
        <v>5.9409999999999997E-4</v>
      </c>
      <c r="MF70" s="285">
        <v>0.55439989999999995</v>
      </c>
      <c r="MG70" s="285">
        <v>4.31548E-2</v>
      </c>
      <c r="MH70" s="285">
        <v>0.14405080000000001</v>
      </c>
      <c r="MI70" s="285"/>
    </row>
    <row r="71" spans="1:347" x14ac:dyDescent="0.2">
      <c r="A71" s="6" t="s">
        <v>1910</v>
      </c>
      <c r="B71" s="6" t="s">
        <v>2800</v>
      </c>
      <c r="C71" s="203" t="s">
        <v>1910</v>
      </c>
      <c r="D71" s="203" t="s">
        <v>1911</v>
      </c>
      <c r="E71" s="203" t="s">
        <v>1912</v>
      </c>
      <c r="F71" s="203" t="s">
        <v>2137</v>
      </c>
      <c r="G71" s="203" t="s">
        <v>2202</v>
      </c>
      <c r="H71" s="203" t="s">
        <v>2329</v>
      </c>
      <c r="I71" s="203" t="s">
        <v>3405</v>
      </c>
      <c r="J71" s="203" t="s">
        <v>2302</v>
      </c>
      <c r="K71" s="203" t="s">
        <v>2313</v>
      </c>
      <c r="L71" s="203" t="s">
        <v>2329</v>
      </c>
      <c r="M71" s="203" t="s">
        <v>3405</v>
      </c>
      <c r="N71" s="203" t="s">
        <v>2302</v>
      </c>
      <c r="O71" s="203" t="s">
        <v>2382</v>
      </c>
      <c r="P71" s="203" t="s">
        <v>2452</v>
      </c>
      <c r="Q71" s="203" t="s">
        <v>2529</v>
      </c>
      <c r="R71" s="203" t="s">
        <v>2606</v>
      </c>
      <c r="S71" s="203" t="s">
        <v>2382</v>
      </c>
      <c r="T71" s="203" t="s">
        <v>2694</v>
      </c>
      <c r="U71" s="203" t="s">
        <v>2452</v>
      </c>
      <c r="V71" s="203" t="s">
        <v>2529</v>
      </c>
      <c r="W71" s="203" t="s">
        <v>2606</v>
      </c>
      <c r="X71" s="203">
        <v>1</v>
      </c>
      <c r="Y71" s="203">
        <v>6</v>
      </c>
      <c r="Z71" s="203">
        <v>0</v>
      </c>
      <c r="AA71" s="203">
        <v>1</v>
      </c>
      <c r="AB71" s="10">
        <v>15106</v>
      </c>
      <c r="AC71" s="203">
        <v>1</v>
      </c>
      <c r="AD71" s="203">
        <v>1</v>
      </c>
      <c r="AE71" s="203">
        <v>2</v>
      </c>
      <c r="AF71" s="203">
        <v>16.89</v>
      </c>
      <c r="AG71" s="203">
        <v>18.89</v>
      </c>
      <c r="AH71" s="286">
        <v>5.2938100000000002E-2</v>
      </c>
      <c r="AI71" s="246">
        <v>68978</v>
      </c>
      <c r="AJ71" s="246" t="s">
        <v>3406</v>
      </c>
      <c r="AK71" s="274" t="s">
        <v>3407</v>
      </c>
      <c r="AL71" s="276">
        <v>36685</v>
      </c>
      <c r="AM71" s="276">
        <v>7.25</v>
      </c>
      <c r="AN71" s="276">
        <v>7.8</v>
      </c>
      <c r="AO71" s="276">
        <v>14.49</v>
      </c>
      <c r="AP71" s="246">
        <v>215348</v>
      </c>
      <c r="AQ71" s="246">
        <v>443795</v>
      </c>
      <c r="AR71" s="246">
        <v>659143</v>
      </c>
      <c r="AS71" s="246">
        <v>378579</v>
      </c>
      <c r="AT71" s="246">
        <v>0</v>
      </c>
      <c r="AU71" s="246">
        <v>378579</v>
      </c>
      <c r="AV71" s="246">
        <v>24795</v>
      </c>
      <c r="AW71" s="246">
        <v>0</v>
      </c>
      <c r="AX71" s="246">
        <v>24795</v>
      </c>
      <c r="AY71" s="246">
        <v>234363</v>
      </c>
      <c r="AZ71" s="246">
        <v>1296880</v>
      </c>
      <c r="BA71" s="246">
        <v>571387</v>
      </c>
      <c r="BB71" s="246">
        <v>175399</v>
      </c>
      <c r="BC71" s="246">
        <v>746786</v>
      </c>
      <c r="BD71" s="246">
        <v>49667</v>
      </c>
      <c r="BE71" s="246">
        <v>3510</v>
      </c>
      <c r="BF71" s="246">
        <v>24880</v>
      </c>
      <c r="BG71" s="246">
        <v>78057</v>
      </c>
      <c r="BH71" s="246">
        <v>365558</v>
      </c>
      <c r="BI71" s="246">
        <v>1190401</v>
      </c>
      <c r="BJ71" s="246">
        <v>106479</v>
      </c>
      <c r="BK71" s="283">
        <v>8.2103999999999996E-2</v>
      </c>
      <c r="BL71" s="246">
        <v>11000</v>
      </c>
      <c r="BM71" s="246">
        <v>0</v>
      </c>
      <c r="BN71" s="246">
        <v>0</v>
      </c>
      <c r="BO71" s="246">
        <v>0</v>
      </c>
      <c r="BP71" s="246">
        <v>11000</v>
      </c>
      <c r="BQ71" s="246">
        <v>0</v>
      </c>
      <c r="BR71" s="10">
        <v>53601</v>
      </c>
      <c r="BS71" s="10">
        <v>52174</v>
      </c>
      <c r="BT71" s="10">
        <v>105775</v>
      </c>
      <c r="BU71" s="10">
        <v>42805</v>
      </c>
      <c r="BV71" s="10">
        <v>22439</v>
      </c>
      <c r="BW71" s="10">
        <v>65244</v>
      </c>
      <c r="BX71" s="10">
        <v>4198</v>
      </c>
      <c r="BY71" s="10">
        <v>1942</v>
      </c>
      <c r="BZ71" s="10">
        <v>6140</v>
      </c>
      <c r="CA71" s="10">
        <v>177159</v>
      </c>
      <c r="CB71" s="10" t="s">
        <v>3403</v>
      </c>
      <c r="CC71" s="10">
        <v>177159</v>
      </c>
      <c r="CD71" s="10">
        <v>0</v>
      </c>
      <c r="CE71" s="258">
        <v>28215</v>
      </c>
      <c r="CF71" s="244">
        <v>3</v>
      </c>
      <c r="CG71" s="244">
        <v>67</v>
      </c>
      <c r="CH71" s="244">
        <v>70</v>
      </c>
      <c r="CI71" s="258">
        <v>7841</v>
      </c>
      <c r="CJ71" s="258">
        <v>1920</v>
      </c>
      <c r="CK71" s="258">
        <v>11496</v>
      </c>
      <c r="CL71" s="258">
        <v>563</v>
      </c>
      <c r="CM71" s="203">
        <v>0</v>
      </c>
      <c r="CN71" s="203">
        <v>4</v>
      </c>
      <c r="CO71" s="244">
        <v>127</v>
      </c>
      <c r="CP71" s="10">
        <v>40648</v>
      </c>
      <c r="CQ71" s="10">
        <v>8983</v>
      </c>
      <c r="CR71" s="10">
        <v>49631</v>
      </c>
      <c r="CS71" s="10">
        <v>4051</v>
      </c>
      <c r="CT71" s="10">
        <v>431</v>
      </c>
      <c r="CU71" s="10">
        <v>4482</v>
      </c>
      <c r="CV71" s="10">
        <v>29047</v>
      </c>
      <c r="CW71" s="10">
        <v>6119</v>
      </c>
      <c r="CX71" s="10">
        <v>35166</v>
      </c>
      <c r="CY71" s="10">
        <v>89279</v>
      </c>
      <c r="CZ71" s="10">
        <v>776</v>
      </c>
      <c r="DA71" s="10" t="s">
        <v>3403</v>
      </c>
      <c r="DB71" s="10">
        <v>90055</v>
      </c>
      <c r="DC71" s="10">
        <v>5246</v>
      </c>
      <c r="DD71" s="10">
        <v>38</v>
      </c>
      <c r="DE71" s="10">
        <v>5284</v>
      </c>
      <c r="DF71" s="10">
        <v>18754</v>
      </c>
      <c r="DG71" s="10">
        <v>207</v>
      </c>
      <c r="DH71" s="10" t="s">
        <v>3403</v>
      </c>
      <c r="DI71" s="10">
        <v>245</v>
      </c>
      <c r="DJ71" s="258" t="s">
        <v>3403</v>
      </c>
      <c r="DK71" s="258">
        <v>24000</v>
      </c>
      <c r="DL71" s="10">
        <v>10331</v>
      </c>
      <c r="DM71" s="10">
        <v>103648</v>
      </c>
      <c r="DN71" s="10" t="s">
        <v>3403</v>
      </c>
      <c r="DO71" s="10">
        <v>76</v>
      </c>
      <c r="DP71" s="10">
        <v>114055</v>
      </c>
      <c r="DQ71" s="10" t="s">
        <v>3403</v>
      </c>
      <c r="DR71" s="10">
        <v>21128</v>
      </c>
      <c r="DS71" s="10">
        <v>5744</v>
      </c>
      <c r="DT71" s="10">
        <v>26872</v>
      </c>
      <c r="DU71" s="10">
        <v>156153</v>
      </c>
      <c r="DV71" s="244">
        <v>37</v>
      </c>
      <c r="DW71" s="244">
        <v>10</v>
      </c>
      <c r="DX71" s="244">
        <v>143</v>
      </c>
      <c r="DY71" s="244">
        <v>81</v>
      </c>
      <c r="DZ71" s="244" t="s">
        <v>3403</v>
      </c>
      <c r="EA71" s="244" t="s">
        <v>3403</v>
      </c>
      <c r="EB71" s="244">
        <v>271</v>
      </c>
      <c r="EC71" s="244">
        <v>865</v>
      </c>
      <c r="ED71" s="244">
        <v>416</v>
      </c>
      <c r="EE71" s="244">
        <v>1281</v>
      </c>
      <c r="EF71" s="10">
        <v>6138</v>
      </c>
      <c r="EG71" s="10">
        <v>5446</v>
      </c>
      <c r="EH71" s="10">
        <v>11584</v>
      </c>
      <c r="EI71" s="10" t="s">
        <v>3403</v>
      </c>
      <c r="EJ71" s="10" t="s">
        <v>3403</v>
      </c>
      <c r="EK71" s="10" t="s">
        <v>3403</v>
      </c>
      <c r="EL71" s="10">
        <v>12865</v>
      </c>
      <c r="EM71" s="10" t="s">
        <v>5026</v>
      </c>
      <c r="EN71" s="10" t="s">
        <v>5026</v>
      </c>
      <c r="EO71" s="10" t="s">
        <v>5026</v>
      </c>
      <c r="EP71" s="10" t="s">
        <v>5026</v>
      </c>
      <c r="EQ71" s="258">
        <v>44</v>
      </c>
      <c r="ER71" s="258">
        <v>271</v>
      </c>
      <c r="ES71" s="10">
        <v>59231</v>
      </c>
      <c r="ET71" s="10" t="s">
        <v>5026</v>
      </c>
      <c r="EU71" s="10" t="s">
        <v>5026</v>
      </c>
      <c r="EV71" s="244" t="s">
        <v>3403</v>
      </c>
      <c r="EW71" s="244">
        <v>15</v>
      </c>
      <c r="EX71" s="203" t="s">
        <v>1467</v>
      </c>
      <c r="EY71" s="244">
        <v>30</v>
      </c>
      <c r="EZ71" s="244">
        <v>95</v>
      </c>
      <c r="FA71" s="258">
        <v>48118</v>
      </c>
      <c r="FB71" s="10">
        <v>98304</v>
      </c>
      <c r="FC71" s="10">
        <v>5944</v>
      </c>
      <c r="FD71" s="203" t="s">
        <v>1530</v>
      </c>
      <c r="FE71" s="203" t="s">
        <v>1530</v>
      </c>
      <c r="FF71" s="203" t="s">
        <v>1530</v>
      </c>
      <c r="FG71" s="203" t="s">
        <v>1530</v>
      </c>
      <c r="FH71" s="203" t="s">
        <v>1530</v>
      </c>
      <c r="FI71" s="203" t="s">
        <v>1530</v>
      </c>
      <c r="FJ71" s="203" t="s">
        <v>1530</v>
      </c>
      <c r="FK71" s="203" t="s">
        <v>1530</v>
      </c>
      <c r="FL71" s="203" t="s">
        <v>1530</v>
      </c>
      <c r="FM71" s="203" t="s">
        <v>1530</v>
      </c>
      <c r="FN71" s="203" t="s">
        <v>1530</v>
      </c>
      <c r="FO71" s="203" t="s">
        <v>1530</v>
      </c>
      <c r="FP71" s="203" t="s">
        <v>1530</v>
      </c>
      <c r="FQ71" s="203" t="s">
        <v>1530</v>
      </c>
      <c r="FR71" s="203" t="s">
        <v>1530</v>
      </c>
      <c r="FS71" s="203" t="s">
        <v>1530</v>
      </c>
      <c r="FT71" s="203" t="s">
        <v>1530</v>
      </c>
      <c r="FU71" s="203" t="s">
        <v>1530</v>
      </c>
      <c r="FV71" s="203" t="s">
        <v>1530</v>
      </c>
      <c r="FW71" s="203" t="s">
        <v>1530</v>
      </c>
      <c r="FX71" s="203" t="s">
        <v>1530</v>
      </c>
      <c r="FY71" s="203" t="s">
        <v>1530</v>
      </c>
      <c r="FZ71" s="203" t="s">
        <v>1530</v>
      </c>
      <c r="GA71" s="203" t="s">
        <v>1530</v>
      </c>
      <c r="GB71" s="203" t="s">
        <v>1530</v>
      </c>
      <c r="GC71" s="203" t="s">
        <v>1910</v>
      </c>
      <c r="GD71" s="203" t="s">
        <v>418</v>
      </c>
      <c r="GE71" s="203" t="s">
        <v>416</v>
      </c>
      <c r="GF71" s="203" t="s">
        <v>494</v>
      </c>
      <c r="GG71" s="203" t="s">
        <v>499</v>
      </c>
      <c r="GH71" s="203" t="s">
        <v>4527</v>
      </c>
      <c r="GI71" s="203" t="s">
        <v>506</v>
      </c>
      <c r="GJ71" s="203" t="s">
        <v>2303</v>
      </c>
      <c r="GK71" s="258">
        <v>78876</v>
      </c>
      <c r="GL71" s="203">
        <v>1</v>
      </c>
      <c r="GM71" s="203" t="s">
        <v>3013</v>
      </c>
      <c r="GN71" s="203" t="s">
        <v>503</v>
      </c>
      <c r="GO71" s="203">
        <v>313</v>
      </c>
      <c r="GP71" s="203">
        <v>77</v>
      </c>
      <c r="GQ71" s="203">
        <v>3936</v>
      </c>
      <c r="GR71" s="203">
        <v>10494</v>
      </c>
      <c r="GS71" s="203">
        <v>0</v>
      </c>
      <c r="GT71" s="203">
        <v>1</v>
      </c>
      <c r="GU71" s="203">
        <v>17</v>
      </c>
      <c r="GV71" s="203">
        <v>1345</v>
      </c>
      <c r="GW71" s="283">
        <v>0.90042999999999995</v>
      </c>
      <c r="GX71" s="283">
        <v>9.9570000000000006E-2</v>
      </c>
      <c r="GY71" s="245">
        <v>47.472320000000003</v>
      </c>
      <c r="GZ71" s="245">
        <v>51.714289999999998</v>
      </c>
      <c r="HA71" s="245">
        <v>27.255320000000001</v>
      </c>
      <c r="HB71" s="284">
        <v>10.43708</v>
      </c>
      <c r="HC71" s="284">
        <v>6.5476000000000001</v>
      </c>
      <c r="HD71" s="284">
        <v>0.68437999999999999</v>
      </c>
      <c r="HE71" s="284">
        <v>44.298940000000002</v>
      </c>
      <c r="HF71" s="284">
        <v>27.790489999999998</v>
      </c>
      <c r="HG71" s="284">
        <v>2.9047700000000001</v>
      </c>
      <c r="HH71" s="284">
        <v>7.6233000000000004</v>
      </c>
      <c r="HI71" s="284">
        <v>4.7824</v>
      </c>
      <c r="HJ71" s="284">
        <v>0.49987999999999999</v>
      </c>
      <c r="HK71" s="284">
        <v>20.0976</v>
      </c>
      <c r="HL71" s="284">
        <v>12.608029999999999</v>
      </c>
      <c r="HM71" s="284">
        <v>1.3178399999999999</v>
      </c>
      <c r="HN71" s="284">
        <v>92.530199999999994</v>
      </c>
      <c r="HO71" s="284">
        <v>58.047879999999999</v>
      </c>
      <c r="HP71" s="284">
        <v>6.0673899999999996</v>
      </c>
      <c r="HQ71" s="284">
        <v>30.024239999999999</v>
      </c>
      <c r="HR71" s="284">
        <v>18.8354</v>
      </c>
      <c r="HS71" s="284">
        <v>1.96875</v>
      </c>
      <c r="HT71" s="284">
        <v>1.446</v>
      </c>
      <c r="HU71" s="284">
        <v>1.97973</v>
      </c>
      <c r="HV71" s="284">
        <v>0</v>
      </c>
      <c r="HW71" s="284">
        <v>0.55820000000000003</v>
      </c>
      <c r="HX71" s="284">
        <v>0.75094000000000005</v>
      </c>
      <c r="HY71" s="284">
        <v>0.50266</v>
      </c>
      <c r="HZ71" s="284">
        <v>0.34068999999999999</v>
      </c>
      <c r="IA71" s="284">
        <v>0.16309999999999999</v>
      </c>
      <c r="IB71" s="284">
        <v>0</v>
      </c>
      <c r="IC71" s="284">
        <v>1.9000000000000001E-4</v>
      </c>
      <c r="ID71" s="284">
        <v>0.61004999999999998</v>
      </c>
      <c r="IE71" s="284">
        <v>1.6240000000000001E-2</v>
      </c>
      <c r="IF71" s="284">
        <v>0.14685999999999999</v>
      </c>
      <c r="IG71" s="284">
        <v>3135</v>
      </c>
      <c r="IH71" s="284">
        <v>59231</v>
      </c>
      <c r="II71" s="284">
        <v>29615</v>
      </c>
      <c r="IJ71" s="284">
        <v>8266</v>
      </c>
      <c r="IK71" s="284">
        <v>156153</v>
      </c>
      <c r="IL71" s="284">
        <v>78076</v>
      </c>
      <c r="IM71" s="284">
        <v>57027</v>
      </c>
      <c r="IN71" s="284">
        <v>114055</v>
      </c>
      <c r="IO71" s="284">
        <v>0.49898999999999999</v>
      </c>
      <c r="IP71" s="284">
        <v>6037</v>
      </c>
      <c r="IQ71" s="284">
        <v>2.9028100000000001</v>
      </c>
      <c r="IR71" s="284">
        <v>4.7996699999999999</v>
      </c>
      <c r="IS71" s="284">
        <v>8.3567</v>
      </c>
      <c r="IT71" s="284">
        <v>0.31435000000000002</v>
      </c>
      <c r="IU71" s="284">
        <v>2.9712800000000001</v>
      </c>
      <c r="IV71" s="284">
        <v>16.44201</v>
      </c>
      <c r="IW71" s="284">
        <v>9.4678500000000003</v>
      </c>
      <c r="IX71" s="284">
        <v>2.89784</v>
      </c>
      <c r="IY71" s="284">
        <v>0</v>
      </c>
      <c r="IZ71" s="284">
        <v>1.6100000000000001E-3</v>
      </c>
      <c r="JA71" s="284">
        <v>0.35770999999999997</v>
      </c>
      <c r="JB71" s="284">
        <v>8.8999999999999995E-4</v>
      </c>
      <c r="JC71" s="284">
        <v>3.721E-2</v>
      </c>
      <c r="JD71" s="284">
        <v>0.70296000000000003</v>
      </c>
      <c r="JE71" s="284">
        <v>4.7261100000000003</v>
      </c>
      <c r="JF71" s="284">
        <v>2.2460399999999998</v>
      </c>
      <c r="JG71" s="284">
        <v>0.21412999999999999</v>
      </c>
      <c r="JH71" s="284">
        <v>1049</v>
      </c>
      <c r="JI71" s="284">
        <v>2.60494</v>
      </c>
      <c r="JJ71" s="284">
        <v>4.6345900000000002</v>
      </c>
      <c r="JK71" s="284">
        <v>363</v>
      </c>
      <c r="JL71" s="284">
        <v>448</v>
      </c>
      <c r="JM71" s="284">
        <v>15.09206</v>
      </c>
      <c r="JN71" s="284">
        <v>0.98962000000000006</v>
      </c>
      <c r="JO71" s="284">
        <v>0.62968000000000002</v>
      </c>
      <c r="JP71" s="284">
        <v>0.23949000000000001</v>
      </c>
      <c r="JQ71" s="284">
        <v>1.268E-2</v>
      </c>
      <c r="JR71" s="284">
        <v>0.62853999999999999</v>
      </c>
      <c r="JS71" s="284" t="s">
        <v>3403</v>
      </c>
      <c r="JT71" s="284">
        <v>0</v>
      </c>
      <c r="JU71" s="284">
        <v>0.73041</v>
      </c>
      <c r="JV71" s="284">
        <v>2193</v>
      </c>
      <c r="JW71" s="284">
        <v>10.337149999999999</v>
      </c>
      <c r="JX71" s="284">
        <v>3002</v>
      </c>
      <c r="JY71" s="284">
        <v>3.9210199999999999</v>
      </c>
      <c r="JZ71" s="284">
        <v>7.5503099999999996</v>
      </c>
      <c r="KA71" s="284">
        <v>0.37930999999999998</v>
      </c>
      <c r="KB71" s="284">
        <v>1139</v>
      </c>
      <c r="KC71" s="284">
        <v>2.0040300000000002</v>
      </c>
      <c r="KD71" s="284">
        <v>0.49987999999999999</v>
      </c>
      <c r="KE71" s="284">
        <v>1.46376</v>
      </c>
      <c r="KF71" s="284">
        <v>19.151579999999999</v>
      </c>
      <c r="KG71" s="284">
        <v>4.2443799999999996</v>
      </c>
      <c r="KH71" s="284">
        <v>7.6233000000000004</v>
      </c>
      <c r="KI71" s="284">
        <v>36.3125</v>
      </c>
      <c r="KJ71" s="284">
        <v>39533</v>
      </c>
      <c r="KK71" s="284">
        <v>30248</v>
      </c>
      <c r="KL71" s="284">
        <v>0.16561999999999999</v>
      </c>
      <c r="KM71" s="284">
        <v>0.31891999999999998</v>
      </c>
      <c r="KN71" s="284">
        <v>0.12096999999999999</v>
      </c>
      <c r="KO71" s="284">
        <v>8.77E-3</v>
      </c>
      <c r="KP71" s="284">
        <v>1.6879999999999999E-2</v>
      </c>
      <c r="KQ71" s="284">
        <v>6.4000000000000003E-3</v>
      </c>
      <c r="KR71" s="284">
        <v>0.5</v>
      </c>
      <c r="KS71" s="284">
        <v>0.1058761</v>
      </c>
      <c r="KT71" s="284">
        <v>0.89412389999999997</v>
      </c>
      <c r="KU71" s="284">
        <v>0.23487179999999999</v>
      </c>
      <c r="KV71" s="284">
        <v>0.76512820000000004</v>
      </c>
      <c r="KW71" s="284">
        <v>6.5572000000000005E-2</v>
      </c>
      <c r="KX71" s="284">
        <v>2.9486E-3</v>
      </c>
      <c r="KY71" s="284">
        <v>0.14734449999999999</v>
      </c>
      <c r="KZ71" s="284">
        <v>2.0900499999999999E-2</v>
      </c>
      <c r="LA71" s="284">
        <v>0.30708809999999997</v>
      </c>
      <c r="LB71" s="284">
        <v>4.17229E-2</v>
      </c>
      <c r="LC71" s="284">
        <v>0.47999540000000002</v>
      </c>
      <c r="LD71" s="284">
        <v>0.62733989999999995</v>
      </c>
      <c r="LE71" s="284">
        <v>1.9119000000000001E-2</v>
      </c>
      <c r="LF71" s="284">
        <v>0.50825290000000001</v>
      </c>
      <c r="LG71" s="284">
        <v>0.18071290000000001</v>
      </c>
      <c r="LH71" s="284">
        <v>0.29191519999999999</v>
      </c>
      <c r="LI71" s="284">
        <v>9285</v>
      </c>
      <c r="LJ71" s="284">
        <v>5.8109900000000003</v>
      </c>
      <c r="LK71" s="284">
        <v>39438</v>
      </c>
      <c r="LL71" s="284">
        <v>78876</v>
      </c>
      <c r="LM71" s="284">
        <v>4175</v>
      </c>
      <c r="LN71" s="284">
        <v>0.63629139999999995</v>
      </c>
      <c r="LO71" s="284">
        <v>4.4967100000000003E-2</v>
      </c>
      <c r="LP71" s="284">
        <v>0.31874140000000001</v>
      </c>
      <c r="LQ71" s="284">
        <v>0.19961000000000001</v>
      </c>
      <c r="LR71" s="284">
        <v>0.65025999999999995</v>
      </c>
      <c r="LS71" s="284">
        <v>0.15273</v>
      </c>
      <c r="LT71" s="284">
        <v>32</v>
      </c>
      <c r="LU71" s="284">
        <v>2.2963900000000002</v>
      </c>
      <c r="LV71" s="284">
        <v>4</v>
      </c>
      <c r="LW71" s="284">
        <v>1.4611799999999999</v>
      </c>
      <c r="LX71" s="284">
        <v>9.5810000000000006E-2</v>
      </c>
      <c r="LY71" s="284">
        <v>8.795E-2</v>
      </c>
      <c r="LZ71" s="285">
        <v>5.27585E-2</v>
      </c>
      <c r="MA71" s="285">
        <v>5.5559999999999995E-4</v>
      </c>
      <c r="MB71" s="285">
        <v>0.1343046</v>
      </c>
      <c r="MC71" s="285">
        <v>0</v>
      </c>
      <c r="MD71" s="285">
        <v>0.12344140000000001</v>
      </c>
      <c r="ME71" s="285">
        <v>3.0630000000000002E-4</v>
      </c>
      <c r="MF71" s="285">
        <v>0.77507550000000003</v>
      </c>
      <c r="MG71" s="285">
        <v>4.2704600000000002E-2</v>
      </c>
      <c r="MH71" s="285">
        <v>0.34762179999999998</v>
      </c>
      <c r="MI71" s="285"/>
    </row>
    <row r="72" spans="1:347" x14ac:dyDescent="0.2">
      <c r="A72" s="6" t="s">
        <v>1919</v>
      </c>
      <c r="B72" s="6" t="s">
        <v>2802</v>
      </c>
      <c r="C72" s="203" t="s">
        <v>1919</v>
      </c>
      <c r="D72" s="203" t="s">
        <v>1920</v>
      </c>
      <c r="E72" s="203" t="s">
        <v>1921</v>
      </c>
      <c r="F72" s="203" t="s">
        <v>2139</v>
      </c>
      <c r="G72" s="203" t="s">
        <v>2205</v>
      </c>
      <c r="H72" s="203" t="s">
        <v>2330</v>
      </c>
      <c r="I72" s="203" t="s">
        <v>3415</v>
      </c>
      <c r="J72" s="203" t="s">
        <v>2304</v>
      </c>
      <c r="K72" s="203" t="s">
        <v>2314</v>
      </c>
      <c r="L72" s="203" t="s">
        <v>2330</v>
      </c>
      <c r="M72" s="203" t="s">
        <v>3415</v>
      </c>
      <c r="N72" s="203" t="s">
        <v>2304</v>
      </c>
      <c r="O72" s="203" t="s">
        <v>2384</v>
      </c>
      <c r="P72" s="203" t="s">
        <v>2455</v>
      </c>
      <c r="Q72" s="203" t="s">
        <v>2532</v>
      </c>
      <c r="R72" s="203" t="s">
        <v>2608</v>
      </c>
      <c r="S72" s="203" t="s">
        <v>2673</v>
      </c>
      <c r="T72" s="203" t="s">
        <v>2695</v>
      </c>
      <c r="U72" s="203" t="s">
        <v>2455</v>
      </c>
      <c r="V72" s="203" t="s">
        <v>2532</v>
      </c>
      <c r="W72" s="203" t="s">
        <v>4546</v>
      </c>
      <c r="X72" s="203">
        <v>0</v>
      </c>
      <c r="Y72" s="203">
        <v>4</v>
      </c>
      <c r="Z72" s="203">
        <v>1</v>
      </c>
      <c r="AA72" s="203">
        <v>1</v>
      </c>
      <c r="AB72" s="10">
        <v>11640</v>
      </c>
      <c r="AC72" s="203">
        <v>3</v>
      </c>
      <c r="AD72" s="203">
        <v>1</v>
      </c>
      <c r="AE72" s="203">
        <v>4</v>
      </c>
      <c r="AF72" s="203">
        <v>16</v>
      </c>
      <c r="AG72" s="203">
        <v>20</v>
      </c>
      <c r="AH72" s="286">
        <v>0.15</v>
      </c>
      <c r="AI72" s="246">
        <v>51000</v>
      </c>
      <c r="AJ72" s="246" t="s">
        <v>3416</v>
      </c>
      <c r="AK72" s="274" t="s">
        <v>3417</v>
      </c>
      <c r="AL72" s="276">
        <v>26291</v>
      </c>
      <c r="AM72" s="276">
        <v>8.17</v>
      </c>
      <c r="AN72" s="276">
        <v>9.5</v>
      </c>
      <c r="AO72" s="276">
        <v>11.25</v>
      </c>
      <c r="AP72" s="246">
        <v>76634</v>
      </c>
      <c r="AQ72" s="246">
        <v>278637</v>
      </c>
      <c r="AR72" s="246">
        <v>355271</v>
      </c>
      <c r="AS72" s="246">
        <v>283892</v>
      </c>
      <c r="AT72" s="246">
        <v>0</v>
      </c>
      <c r="AU72" s="246">
        <v>283892</v>
      </c>
      <c r="AV72" s="246">
        <v>0</v>
      </c>
      <c r="AW72" s="246">
        <v>0</v>
      </c>
      <c r="AX72" s="246">
        <v>0</v>
      </c>
      <c r="AY72" s="246">
        <v>143760</v>
      </c>
      <c r="AZ72" s="246">
        <v>782923</v>
      </c>
      <c r="BA72" s="246">
        <v>362731</v>
      </c>
      <c r="BB72" s="246">
        <v>103475</v>
      </c>
      <c r="BC72" s="246">
        <v>466206</v>
      </c>
      <c r="BD72" s="246">
        <v>38561</v>
      </c>
      <c r="BE72" s="246">
        <v>0</v>
      </c>
      <c r="BF72" s="246">
        <v>0</v>
      </c>
      <c r="BG72" s="246">
        <v>38561</v>
      </c>
      <c r="BH72" s="246">
        <v>206970</v>
      </c>
      <c r="BI72" s="246">
        <v>711737</v>
      </c>
      <c r="BJ72" s="246">
        <v>69846</v>
      </c>
      <c r="BK72" s="283">
        <v>8.9211799999999994E-2</v>
      </c>
      <c r="BL72" s="246">
        <v>0</v>
      </c>
      <c r="BM72" s="246">
        <v>0</v>
      </c>
      <c r="BN72" s="246">
        <v>0</v>
      </c>
      <c r="BO72" s="246">
        <v>0</v>
      </c>
      <c r="BP72" s="246">
        <v>0</v>
      </c>
      <c r="BQ72" s="246">
        <v>0</v>
      </c>
      <c r="BR72" s="10">
        <v>60613</v>
      </c>
      <c r="BS72" s="10">
        <v>60227</v>
      </c>
      <c r="BT72" s="10">
        <v>120840</v>
      </c>
      <c r="BU72" s="10">
        <v>11917</v>
      </c>
      <c r="BV72" s="10">
        <v>0</v>
      </c>
      <c r="BW72" s="10">
        <v>11917</v>
      </c>
      <c r="BX72" s="10">
        <v>13021</v>
      </c>
      <c r="BY72" s="10">
        <v>6878</v>
      </c>
      <c r="BZ72" s="10">
        <v>19899</v>
      </c>
      <c r="CA72" s="10">
        <v>152656</v>
      </c>
      <c r="CB72" s="10" t="s">
        <v>3403</v>
      </c>
      <c r="CC72" s="10">
        <v>152656</v>
      </c>
      <c r="CD72" s="10">
        <v>9543</v>
      </c>
      <c r="CE72" s="258">
        <v>28215</v>
      </c>
      <c r="CF72" s="244">
        <v>0</v>
      </c>
      <c r="CG72" s="244">
        <v>67</v>
      </c>
      <c r="CH72" s="244">
        <v>67</v>
      </c>
      <c r="CI72" s="258">
        <v>3181</v>
      </c>
      <c r="CJ72" s="258">
        <v>1920</v>
      </c>
      <c r="CK72" s="258">
        <v>3275</v>
      </c>
      <c r="CL72" s="258">
        <v>563</v>
      </c>
      <c r="CM72" s="203">
        <v>0</v>
      </c>
      <c r="CN72" s="203">
        <v>31</v>
      </c>
      <c r="CO72" s="244">
        <v>76</v>
      </c>
      <c r="CP72" s="10">
        <v>120183</v>
      </c>
      <c r="CQ72" s="10">
        <v>20300</v>
      </c>
      <c r="CR72" s="10">
        <v>140483</v>
      </c>
      <c r="CS72" s="10">
        <v>76296</v>
      </c>
      <c r="CT72" s="10">
        <v>22748</v>
      </c>
      <c r="CU72" s="10">
        <v>99044</v>
      </c>
      <c r="CV72" s="10">
        <v>81944</v>
      </c>
      <c r="CW72" s="10">
        <v>0</v>
      </c>
      <c r="CX72" s="10">
        <v>81944</v>
      </c>
      <c r="CY72" s="10">
        <v>321471</v>
      </c>
      <c r="CZ72" s="10">
        <v>5701</v>
      </c>
      <c r="DA72" s="10" t="s">
        <v>3403</v>
      </c>
      <c r="DB72" s="10">
        <v>327172</v>
      </c>
      <c r="DC72" s="10">
        <v>5420</v>
      </c>
      <c r="DD72" s="10">
        <v>286</v>
      </c>
      <c r="DE72" s="10">
        <v>5706</v>
      </c>
      <c r="DF72" s="10">
        <v>11588</v>
      </c>
      <c r="DG72" s="10">
        <v>150</v>
      </c>
      <c r="DH72" s="10">
        <v>0</v>
      </c>
      <c r="DI72" s="10">
        <v>436</v>
      </c>
      <c r="DJ72" s="258" t="s">
        <v>3403</v>
      </c>
      <c r="DK72" s="258">
        <v>17008</v>
      </c>
      <c r="DL72" s="10">
        <v>0</v>
      </c>
      <c r="DM72" s="10">
        <v>158632</v>
      </c>
      <c r="DN72" s="10">
        <v>160658</v>
      </c>
      <c r="DO72" s="10">
        <v>25326</v>
      </c>
      <c r="DP72" s="10">
        <v>344616</v>
      </c>
      <c r="DQ72" s="10" t="s">
        <v>3403</v>
      </c>
      <c r="DR72" s="10">
        <v>27920</v>
      </c>
      <c r="DS72" s="10">
        <v>6394</v>
      </c>
      <c r="DT72" s="10">
        <v>34314</v>
      </c>
      <c r="DU72" s="10">
        <v>113923</v>
      </c>
      <c r="DV72" s="244">
        <v>545</v>
      </c>
      <c r="DW72" s="244">
        <v>0</v>
      </c>
      <c r="DX72" s="244">
        <v>266</v>
      </c>
      <c r="DY72" s="244">
        <v>20</v>
      </c>
      <c r="DZ72" s="244">
        <v>7</v>
      </c>
      <c r="EA72" s="244">
        <v>0</v>
      </c>
      <c r="EB72" s="244">
        <v>838</v>
      </c>
      <c r="EC72" s="244">
        <v>6687</v>
      </c>
      <c r="ED72" s="244">
        <v>0</v>
      </c>
      <c r="EE72" s="244">
        <v>6687</v>
      </c>
      <c r="EF72" s="10">
        <v>4633</v>
      </c>
      <c r="EG72" s="10">
        <v>220</v>
      </c>
      <c r="EH72" s="10">
        <v>4853</v>
      </c>
      <c r="EI72" s="10">
        <v>115</v>
      </c>
      <c r="EJ72" s="10">
        <v>0</v>
      </c>
      <c r="EK72" s="10">
        <v>115</v>
      </c>
      <c r="EL72" s="10">
        <v>11655</v>
      </c>
      <c r="EM72" s="10" t="s">
        <v>5026</v>
      </c>
      <c r="EN72" s="10" t="s">
        <v>5026</v>
      </c>
      <c r="EO72" s="10" t="s">
        <v>5026</v>
      </c>
      <c r="EP72" s="10" t="s">
        <v>5026</v>
      </c>
      <c r="EQ72" s="258">
        <v>1211</v>
      </c>
      <c r="ER72" s="258">
        <v>6909</v>
      </c>
      <c r="ES72" s="10">
        <v>24954</v>
      </c>
      <c r="ET72" s="10" t="s">
        <v>5026</v>
      </c>
      <c r="EU72" s="10" t="s">
        <v>5026</v>
      </c>
      <c r="EV72" s="244">
        <v>0</v>
      </c>
      <c r="EW72" s="244">
        <v>60</v>
      </c>
      <c r="EX72" s="203" t="s">
        <v>1469</v>
      </c>
      <c r="EY72" s="244">
        <v>14</v>
      </c>
      <c r="EZ72" s="244">
        <v>68</v>
      </c>
      <c r="FA72" s="258">
        <v>123122</v>
      </c>
      <c r="FB72" s="10">
        <v>37371</v>
      </c>
      <c r="FC72" s="10">
        <v>28169</v>
      </c>
      <c r="FD72" s="203" t="s">
        <v>1530</v>
      </c>
      <c r="FE72" s="203" t="s">
        <v>1530</v>
      </c>
      <c r="FF72" s="203" t="s">
        <v>1530</v>
      </c>
      <c r="FG72" s="203" t="s">
        <v>1530</v>
      </c>
      <c r="FH72" s="203" t="s">
        <v>1530</v>
      </c>
      <c r="FI72" s="203" t="s">
        <v>1530</v>
      </c>
      <c r="FJ72" s="203" t="s">
        <v>1530</v>
      </c>
      <c r="FK72" s="203" t="s">
        <v>1530</v>
      </c>
      <c r="FL72" s="203" t="s">
        <v>1530</v>
      </c>
      <c r="FM72" s="203" t="s">
        <v>1530</v>
      </c>
      <c r="FN72" s="203" t="s">
        <v>1530</v>
      </c>
      <c r="FO72" s="203" t="s">
        <v>1530</v>
      </c>
      <c r="FP72" s="203" t="s">
        <v>1530</v>
      </c>
      <c r="FQ72" s="203" t="s">
        <v>1530</v>
      </c>
      <c r="FR72" s="203" t="s">
        <v>1530</v>
      </c>
      <c r="FS72" s="203" t="s">
        <v>1530</v>
      </c>
      <c r="FT72" s="203" t="s">
        <v>1530</v>
      </c>
      <c r="FU72" s="203" t="s">
        <v>1530</v>
      </c>
      <c r="FV72" s="203" t="s">
        <v>1530</v>
      </c>
      <c r="FW72" s="203" t="s">
        <v>1530</v>
      </c>
      <c r="FX72" s="203" t="s">
        <v>1530</v>
      </c>
      <c r="FY72" s="203" t="s">
        <v>1530</v>
      </c>
      <c r="FZ72" s="203" t="s">
        <v>1530</v>
      </c>
      <c r="GA72" s="203" t="s">
        <v>1530</v>
      </c>
      <c r="GB72" s="203" t="s">
        <v>1530</v>
      </c>
      <c r="GC72" s="203" t="s">
        <v>1919</v>
      </c>
      <c r="GD72" s="203" t="s">
        <v>421</v>
      </c>
      <c r="GE72" s="203" t="s">
        <v>416</v>
      </c>
      <c r="GF72" s="203" t="s">
        <v>494</v>
      </c>
      <c r="GG72" s="203" t="s">
        <v>500</v>
      </c>
      <c r="GH72" s="203" t="s">
        <v>4527</v>
      </c>
      <c r="GI72" s="203" t="s">
        <v>506</v>
      </c>
      <c r="GJ72" s="203" t="s">
        <v>2303</v>
      </c>
      <c r="GK72" s="258">
        <v>51049</v>
      </c>
      <c r="GL72" s="203">
        <v>1</v>
      </c>
      <c r="GM72" s="203" t="s">
        <v>3013</v>
      </c>
      <c r="GN72" s="203" t="s">
        <v>512</v>
      </c>
      <c r="GO72" s="203">
        <v>71</v>
      </c>
      <c r="GP72" s="203">
        <v>18</v>
      </c>
      <c r="GQ72" s="203">
        <v>334</v>
      </c>
      <c r="GR72" s="203">
        <v>6199</v>
      </c>
      <c r="GS72" s="203">
        <v>109</v>
      </c>
      <c r="GT72" s="203">
        <v>7</v>
      </c>
      <c r="GU72" s="203">
        <v>115</v>
      </c>
      <c r="GV72" s="203">
        <v>6378</v>
      </c>
      <c r="GW72" s="283">
        <v>0.41638999999999998</v>
      </c>
      <c r="GX72" s="283">
        <v>0.57374999999999998</v>
      </c>
      <c r="GY72" s="245">
        <v>13.908110000000001</v>
      </c>
      <c r="GZ72" s="245">
        <v>16.968530000000001</v>
      </c>
      <c r="HA72" s="245">
        <v>12.26972</v>
      </c>
      <c r="HB72" s="284">
        <v>2.0653000000000001</v>
      </c>
      <c r="HC72" s="284">
        <v>1.35283</v>
      </c>
      <c r="HD72" s="284">
        <v>0.1119</v>
      </c>
      <c r="HE72" s="284">
        <v>20.741879999999998</v>
      </c>
      <c r="HF72" s="284">
        <v>13.58647</v>
      </c>
      <c r="HG72" s="284">
        <v>1.1237699999999999</v>
      </c>
      <c r="HH72" s="284">
        <v>6.2475300000000002</v>
      </c>
      <c r="HI72" s="284">
        <v>4.0922900000000002</v>
      </c>
      <c r="HJ72" s="284">
        <v>0.33848</v>
      </c>
      <c r="HK72" s="284">
        <v>28.52196</v>
      </c>
      <c r="HL72" s="284">
        <v>18.68262</v>
      </c>
      <c r="HM72" s="284">
        <v>1.54528</v>
      </c>
      <c r="HN72" s="284">
        <v>61.067100000000003</v>
      </c>
      <c r="HO72" s="284">
        <v>40.000509999999998</v>
      </c>
      <c r="HP72" s="284">
        <v>3.3085399999999998</v>
      </c>
      <c r="HQ72" s="284">
        <v>3.9325100000000002</v>
      </c>
      <c r="HR72" s="284">
        <v>2.5758899999999998</v>
      </c>
      <c r="HS72" s="284">
        <v>0.21306</v>
      </c>
      <c r="HT72" s="284">
        <v>6.7506899999999996</v>
      </c>
      <c r="HU72" s="284">
        <v>2.2316400000000001</v>
      </c>
      <c r="HV72" s="284">
        <v>0</v>
      </c>
      <c r="HW72" s="284">
        <v>1.7485599999999999</v>
      </c>
      <c r="HX72" s="284">
        <v>0.48881999999999998</v>
      </c>
      <c r="HY72" s="284">
        <v>3.5453800000000002</v>
      </c>
      <c r="HZ72" s="284">
        <v>0.67218</v>
      </c>
      <c r="IA72" s="284">
        <v>0.22831000000000001</v>
      </c>
      <c r="IB72" s="284">
        <v>0</v>
      </c>
      <c r="IC72" s="284">
        <v>1.1800000000000001E-3</v>
      </c>
      <c r="ID72" s="284">
        <v>2.4118400000000002</v>
      </c>
      <c r="IE72" s="284">
        <v>0.13099</v>
      </c>
      <c r="IF72" s="284">
        <v>9.5070000000000002E-2</v>
      </c>
      <c r="IG72" s="284">
        <v>1247</v>
      </c>
      <c r="IH72" s="284">
        <v>8318</v>
      </c>
      <c r="II72" s="284">
        <v>6238</v>
      </c>
      <c r="IJ72" s="284">
        <v>5696</v>
      </c>
      <c r="IK72" s="284">
        <v>37974</v>
      </c>
      <c r="IL72" s="284">
        <v>28480</v>
      </c>
      <c r="IM72" s="284">
        <v>86154</v>
      </c>
      <c r="IN72" s="284">
        <v>114872</v>
      </c>
      <c r="IO72" s="284">
        <v>1.7041999999999999</v>
      </c>
      <c r="IP72" s="284">
        <v>17230</v>
      </c>
      <c r="IQ72" s="284">
        <v>8.2840399999999992</v>
      </c>
      <c r="IR72" s="284">
        <v>5.5611699999999997</v>
      </c>
      <c r="IS72" s="284">
        <v>6.9594100000000001</v>
      </c>
      <c r="IT72" s="284">
        <v>0</v>
      </c>
      <c r="IU72" s="284">
        <v>2.8161200000000002</v>
      </c>
      <c r="IV72" s="284">
        <v>15.3367</v>
      </c>
      <c r="IW72" s="284">
        <v>9.1325199999999995</v>
      </c>
      <c r="IX72" s="284">
        <v>3.9612099999999999</v>
      </c>
      <c r="IY72" s="284">
        <v>0</v>
      </c>
      <c r="IZ72" s="284">
        <v>1.49E-3</v>
      </c>
      <c r="JA72" s="284">
        <v>0.55269999999999997</v>
      </c>
      <c r="JB72" s="284">
        <v>1.31E-3</v>
      </c>
      <c r="JC72" s="284">
        <v>8.7429999999999994E-2</v>
      </c>
      <c r="JD72" s="284">
        <v>0.58284999999999998</v>
      </c>
      <c r="JE72" s="284">
        <v>2.2148400000000001</v>
      </c>
      <c r="JF72" s="284">
        <v>2.99038</v>
      </c>
      <c r="JG72" s="284">
        <v>0.31341999999999998</v>
      </c>
      <c r="JH72" s="284">
        <v>822</v>
      </c>
      <c r="JI72" s="284">
        <v>1.9525600000000001</v>
      </c>
      <c r="JJ72" s="284">
        <v>4.0543399999999998</v>
      </c>
      <c r="JK72" s="284">
        <v>148</v>
      </c>
      <c r="JL72" s="284">
        <v>111</v>
      </c>
      <c r="JM72" s="284">
        <v>13.94223</v>
      </c>
      <c r="JN72" s="284">
        <v>0.75536999999999999</v>
      </c>
      <c r="JO72" s="284">
        <v>0.75536999999999999</v>
      </c>
      <c r="JP72" s="284">
        <v>0.39178000000000002</v>
      </c>
      <c r="JQ72" s="284">
        <v>5.8770000000000003E-2</v>
      </c>
      <c r="JR72" s="284">
        <v>0.46627999999999997</v>
      </c>
      <c r="JS72" s="284">
        <v>0</v>
      </c>
      <c r="JT72" s="284">
        <v>1</v>
      </c>
      <c r="JU72" s="284">
        <v>3.0249899999999998</v>
      </c>
      <c r="JV72" s="284">
        <v>6627</v>
      </c>
      <c r="JW72" s="284">
        <v>9.7872000000000003</v>
      </c>
      <c r="JX72" s="284">
        <v>2190</v>
      </c>
      <c r="JY72" s="284">
        <v>2.1438100000000002</v>
      </c>
      <c r="JZ72" s="284">
        <v>29.606190000000002</v>
      </c>
      <c r="KA72" s="284">
        <v>0.21904000000000001</v>
      </c>
      <c r="KB72" s="284">
        <v>479</v>
      </c>
      <c r="KC72" s="284">
        <v>0.58679000000000003</v>
      </c>
      <c r="KD72" s="284">
        <v>0.33848</v>
      </c>
      <c r="KE72" s="284">
        <v>1.77502</v>
      </c>
      <c r="KF72" s="284">
        <v>22.80162</v>
      </c>
      <c r="KG72" s="284">
        <v>10.043010000000001</v>
      </c>
      <c r="KH72" s="284">
        <v>6.2475300000000002</v>
      </c>
      <c r="KI72" s="284">
        <v>37.307690000000001</v>
      </c>
      <c r="KJ72" s="284">
        <v>23310</v>
      </c>
      <c r="KK72" s="284">
        <v>18136</v>
      </c>
      <c r="KL72" s="284">
        <v>5.8040000000000001E-2</v>
      </c>
      <c r="KM72" s="284">
        <v>0.80147000000000002</v>
      </c>
      <c r="KN72" s="284">
        <v>0.17555999999999999</v>
      </c>
      <c r="KO72" s="284">
        <v>8.7100000000000007E-3</v>
      </c>
      <c r="KP72" s="284">
        <v>0.12021999999999999</v>
      </c>
      <c r="KQ72" s="284">
        <v>2.6329999999999999E-2</v>
      </c>
      <c r="KR72" s="284">
        <v>0.75</v>
      </c>
      <c r="KS72" s="284">
        <v>0.2</v>
      </c>
      <c r="KT72" s="284">
        <v>0.8</v>
      </c>
      <c r="KU72" s="284">
        <v>0.22195119999999999</v>
      </c>
      <c r="KV72" s="284">
        <v>0.77804879999999998</v>
      </c>
      <c r="KW72" s="284">
        <v>5.4178700000000003E-2</v>
      </c>
      <c r="KX72" s="284">
        <v>0</v>
      </c>
      <c r="KY72" s="284">
        <v>0.14538380000000001</v>
      </c>
      <c r="KZ72" s="284">
        <v>0</v>
      </c>
      <c r="LA72" s="284">
        <v>0.29079559999999999</v>
      </c>
      <c r="LB72" s="284">
        <v>5.4178700000000003E-2</v>
      </c>
      <c r="LC72" s="284">
        <v>0.50964189999999998</v>
      </c>
      <c r="LD72" s="284">
        <v>0.65502570000000004</v>
      </c>
      <c r="LE72" s="284">
        <v>0</v>
      </c>
      <c r="LF72" s="284">
        <v>0.45377509999999999</v>
      </c>
      <c r="LG72" s="284">
        <v>0.18361959999999999</v>
      </c>
      <c r="LH72" s="284">
        <v>0.36260530000000002</v>
      </c>
      <c r="LI72" s="284">
        <v>5173</v>
      </c>
      <c r="LJ72" s="284">
        <v>3.32002</v>
      </c>
      <c r="LK72" s="284">
        <v>12762</v>
      </c>
      <c r="LL72" s="284">
        <v>17016</v>
      </c>
      <c r="LM72" s="284">
        <v>2552</v>
      </c>
      <c r="LN72" s="284">
        <v>1</v>
      </c>
      <c r="LO72" s="284">
        <v>0</v>
      </c>
      <c r="LP72" s="284">
        <v>0</v>
      </c>
      <c r="LQ72" s="284">
        <v>0.95006000000000002</v>
      </c>
      <c r="LR72" s="284">
        <v>3.3304299999999998</v>
      </c>
      <c r="LS72" s="284">
        <v>0.73919000000000001</v>
      </c>
      <c r="LT72" s="284">
        <v>0</v>
      </c>
      <c r="LU72" s="284">
        <v>8.9369099999999992</v>
      </c>
      <c r="LV72" s="284">
        <v>0</v>
      </c>
      <c r="LW72" s="284">
        <v>8.9369099999999992</v>
      </c>
      <c r="LX72" s="284">
        <v>0.48419000000000001</v>
      </c>
      <c r="LY72" s="284">
        <v>0.44017000000000001</v>
      </c>
      <c r="LZ72" s="285">
        <v>1.8979699999999999E-2</v>
      </c>
      <c r="MA72" s="285">
        <v>3.7579999999999997E-4</v>
      </c>
      <c r="MB72" s="285">
        <v>0.151808</v>
      </c>
      <c r="MC72" s="285">
        <v>0</v>
      </c>
      <c r="MD72" s="285">
        <v>0.13952899999999999</v>
      </c>
      <c r="ME72" s="285">
        <v>3.3129999999999998E-4</v>
      </c>
      <c r="MF72" s="285">
        <v>0.75491549999999996</v>
      </c>
      <c r="MG72" s="285">
        <v>2.5225500000000001E-2</v>
      </c>
      <c r="MH72" s="285">
        <v>0.52518750000000003</v>
      </c>
      <c r="MI72" s="285"/>
    </row>
    <row r="73" spans="1:347" x14ac:dyDescent="0.2">
      <c r="A73" s="6" t="s">
        <v>1916</v>
      </c>
      <c r="B73" s="6" t="s">
        <v>2803</v>
      </c>
      <c r="C73" s="203" t="s">
        <v>1916</v>
      </c>
      <c r="D73" s="203" t="s">
        <v>1917</v>
      </c>
      <c r="E73" s="203" t="s">
        <v>1918</v>
      </c>
      <c r="F73" s="203" t="s">
        <v>1350</v>
      </c>
      <c r="G73" s="203" t="s">
        <v>2204</v>
      </c>
      <c r="H73" s="203" t="s">
        <v>2280</v>
      </c>
      <c r="I73" s="203" t="s">
        <v>3413</v>
      </c>
      <c r="J73" s="203" t="s">
        <v>3403</v>
      </c>
      <c r="K73" s="203" t="s">
        <v>2204</v>
      </c>
      <c r="L73" s="203" t="s">
        <v>2280</v>
      </c>
      <c r="M73" s="203" t="s">
        <v>3413</v>
      </c>
      <c r="N73" s="203" t="s">
        <v>3403</v>
      </c>
      <c r="O73" s="203" t="s">
        <v>2387</v>
      </c>
      <c r="P73" s="203" t="s">
        <v>2454</v>
      </c>
      <c r="Q73" s="203" t="s">
        <v>2531</v>
      </c>
      <c r="R73" s="203" t="s">
        <v>4540</v>
      </c>
      <c r="S73" s="203" t="s">
        <v>2387</v>
      </c>
      <c r="T73" s="203" t="s">
        <v>2703</v>
      </c>
      <c r="U73" s="203" t="s">
        <v>2454</v>
      </c>
      <c r="V73" s="203" t="s">
        <v>2531</v>
      </c>
      <c r="W73" s="203" t="s">
        <v>4540</v>
      </c>
      <c r="X73" s="203">
        <v>0</v>
      </c>
      <c r="Y73" s="203">
        <v>5</v>
      </c>
      <c r="Z73" s="203">
        <v>0</v>
      </c>
      <c r="AA73" s="203">
        <v>4</v>
      </c>
      <c r="AB73" s="10">
        <v>11414</v>
      </c>
      <c r="AC73" s="203">
        <v>9</v>
      </c>
      <c r="AD73" s="203">
        <v>0</v>
      </c>
      <c r="AE73" s="203">
        <v>9</v>
      </c>
      <c r="AF73" s="203">
        <v>36.700000000000003</v>
      </c>
      <c r="AG73" s="203">
        <v>45.7</v>
      </c>
      <c r="AH73" s="286">
        <v>0.19693649999999999</v>
      </c>
      <c r="AI73" s="246">
        <v>65000</v>
      </c>
      <c r="AJ73" s="246" t="s">
        <v>2777</v>
      </c>
      <c r="AK73" s="274" t="s">
        <v>3414</v>
      </c>
      <c r="AL73" s="276">
        <v>28922</v>
      </c>
      <c r="AM73" s="276">
        <v>7.25</v>
      </c>
      <c r="AN73" s="276">
        <v>8.56</v>
      </c>
      <c r="AO73" s="276">
        <v>11.58</v>
      </c>
      <c r="AP73" s="246">
        <v>5000</v>
      </c>
      <c r="AQ73" s="246">
        <v>1417500</v>
      </c>
      <c r="AR73" s="246">
        <v>1422500</v>
      </c>
      <c r="AS73" s="246">
        <v>365209</v>
      </c>
      <c r="AT73" s="246">
        <v>0</v>
      </c>
      <c r="AU73" s="246">
        <v>365209</v>
      </c>
      <c r="AV73" s="246">
        <v>74537</v>
      </c>
      <c r="AW73" s="246">
        <v>0</v>
      </c>
      <c r="AX73" s="246">
        <v>74537</v>
      </c>
      <c r="AY73" s="246">
        <v>199564</v>
      </c>
      <c r="AZ73" s="246">
        <v>2061810</v>
      </c>
      <c r="BA73" s="246">
        <v>1162434</v>
      </c>
      <c r="BB73" s="246">
        <v>365707</v>
      </c>
      <c r="BC73" s="246">
        <v>1528141</v>
      </c>
      <c r="BD73" s="246">
        <v>121729</v>
      </c>
      <c r="BE73" s="246">
        <v>27412</v>
      </c>
      <c r="BF73" s="246">
        <v>30097</v>
      </c>
      <c r="BG73" s="246">
        <v>179238</v>
      </c>
      <c r="BH73" s="246">
        <v>288678</v>
      </c>
      <c r="BI73" s="246">
        <v>1996057</v>
      </c>
      <c r="BJ73" s="246">
        <v>369228</v>
      </c>
      <c r="BK73" s="283">
        <v>0.1790795</v>
      </c>
      <c r="BL73" s="246">
        <v>0</v>
      </c>
      <c r="BM73" s="246">
        <v>0</v>
      </c>
      <c r="BN73" s="246">
        <v>79665</v>
      </c>
      <c r="BO73" s="246">
        <v>0</v>
      </c>
      <c r="BP73" s="246">
        <v>79665</v>
      </c>
      <c r="BQ73" s="246">
        <v>111983</v>
      </c>
      <c r="BR73" s="10">
        <v>82911</v>
      </c>
      <c r="BS73" s="10">
        <v>73897</v>
      </c>
      <c r="BT73" s="10">
        <v>156808</v>
      </c>
      <c r="BU73" s="10">
        <v>49097</v>
      </c>
      <c r="BV73" s="10">
        <v>19718</v>
      </c>
      <c r="BW73" s="10">
        <v>68815</v>
      </c>
      <c r="BX73" s="10">
        <v>11518</v>
      </c>
      <c r="BY73" s="10">
        <v>229</v>
      </c>
      <c r="BZ73" s="10">
        <v>11747</v>
      </c>
      <c r="CA73" s="10">
        <v>237370</v>
      </c>
      <c r="CB73" s="10" t="s">
        <v>3403</v>
      </c>
      <c r="CC73" s="10">
        <v>237370</v>
      </c>
      <c r="CD73" s="10">
        <v>3807</v>
      </c>
      <c r="CE73" s="258">
        <v>29824</v>
      </c>
      <c r="CF73" s="244">
        <v>1</v>
      </c>
      <c r="CG73" s="244">
        <v>67</v>
      </c>
      <c r="CH73" s="244">
        <v>68</v>
      </c>
      <c r="CI73" s="258">
        <v>8071</v>
      </c>
      <c r="CJ73" s="258">
        <v>2068</v>
      </c>
      <c r="CK73" s="258">
        <v>9312</v>
      </c>
      <c r="CL73" s="258">
        <v>563</v>
      </c>
      <c r="CM73" s="203">
        <v>1</v>
      </c>
      <c r="CN73" s="203">
        <v>127</v>
      </c>
      <c r="CO73" s="244">
        <v>286</v>
      </c>
      <c r="CP73" s="10">
        <v>219791</v>
      </c>
      <c r="CQ73" s="10">
        <v>65036</v>
      </c>
      <c r="CR73" s="10">
        <v>284827</v>
      </c>
      <c r="CS73" s="10">
        <v>31314</v>
      </c>
      <c r="CT73" s="10">
        <v>510</v>
      </c>
      <c r="CU73" s="10">
        <v>31824</v>
      </c>
      <c r="CV73" s="10">
        <v>156441</v>
      </c>
      <c r="CW73" s="10">
        <v>30495</v>
      </c>
      <c r="CX73" s="10">
        <v>186936</v>
      </c>
      <c r="CY73" s="10">
        <v>503587</v>
      </c>
      <c r="CZ73" s="10">
        <v>4190</v>
      </c>
      <c r="DA73" s="10" t="s">
        <v>3403</v>
      </c>
      <c r="DB73" s="10">
        <v>507777</v>
      </c>
      <c r="DC73" s="10">
        <v>39418</v>
      </c>
      <c r="DD73" s="10">
        <v>736</v>
      </c>
      <c r="DE73" s="10">
        <v>40154</v>
      </c>
      <c r="DF73" s="10">
        <v>133473</v>
      </c>
      <c r="DG73" s="10">
        <v>7380</v>
      </c>
      <c r="DH73" s="10">
        <v>1</v>
      </c>
      <c r="DI73" s="10">
        <v>8117</v>
      </c>
      <c r="DJ73" s="258" t="s">
        <v>3403</v>
      </c>
      <c r="DK73" s="258">
        <v>172891</v>
      </c>
      <c r="DL73" s="10">
        <v>0</v>
      </c>
      <c r="DM73" s="10">
        <v>688785</v>
      </c>
      <c r="DN73" s="10" t="s">
        <v>3403</v>
      </c>
      <c r="DO73" s="10">
        <v>6408</v>
      </c>
      <c r="DP73" s="10">
        <v>695193</v>
      </c>
      <c r="DQ73" s="10">
        <v>1488</v>
      </c>
      <c r="DR73" s="10">
        <v>51119</v>
      </c>
      <c r="DS73" s="10">
        <v>12820</v>
      </c>
      <c r="DT73" s="10">
        <v>63939</v>
      </c>
      <c r="DU73" s="10">
        <v>412604</v>
      </c>
      <c r="DV73" s="244">
        <v>578</v>
      </c>
      <c r="DW73" s="244">
        <v>65</v>
      </c>
      <c r="DX73" s="244">
        <v>932</v>
      </c>
      <c r="DY73" s="244">
        <v>57</v>
      </c>
      <c r="DZ73" s="244">
        <v>108</v>
      </c>
      <c r="EA73" s="244">
        <v>4</v>
      </c>
      <c r="EB73" s="244">
        <v>1744</v>
      </c>
      <c r="EC73" s="244">
        <v>3493</v>
      </c>
      <c r="ED73" s="244">
        <v>529</v>
      </c>
      <c r="EE73" s="244">
        <v>4022</v>
      </c>
      <c r="EF73" s="10">
        <v>20324</v>
      </c>
      <c r="EG73" s="10">
        <v>2996</v>
      </c>
      <c r="EH73" s="10">
        <v>23320</v>
      </c>
      <c r="EI73" s="10">
        <v>1186</v>
      </c>
      <c r="EJ73" s="10">
        <v>53</v>
      </c>
      <c r="EK73" s="10">
        <v>1239</v>
      </c>
      <c r="EL73" s="10">
        <v>28581</v>
      </c>
      <c r="EM73" s="10" t="s">
        <v>5026</v>
      </c>
      <c r="EN73" s="10" t="s">
        <v>5026</v>
      </c>
      <c r="EO73" s="10" t="s">
        <v>5026</v>
      </c>
      <c r="EP73" s="10" t="s">
        <v>5026</v>
      </c>
      <c r="EQ73" s="258">
        <v>1439</v>
      </c>
      <c r="ER73" s="258">
        <v>12566</v>
      </c>
      <c r="ES73" s="10">
        <v>62816</v>
      </c>
      <c r="ET73" s="10" t="s">
        <v>5026</v>
      </c>
      <c r="EU73" s="10" t="s">
        <v>5026</v>
      </c>
      <c r="EV73" s="244">
        <v>4459</v>
      </c>
      <c r="EW73" s="244">
        <v>4466</v>
      </c>
      <c r="EX73" s="203" t="s">
        <v>1468</v>
      </c>
      <c r="EY73" s="244">
        <v>67</v>
      </c>
      <c r="EZ73" s="244">
        <v>107</v>
      </c>
      <c r="FA73" s="258">
        <v>85901</v>
      </c>
      <c r="FB73" s="10">
        <v>95723</v>
      </c>
      <c r="FC73" s="10" t="s">
        <v>3403</v>
      </c>
      <c r="FD73" s="203" t="s">
        <v>1530</v>
      </c>
      <c r="FE73" s="203" t="s">
        <v>1530</v>
      </c>
      <c r="FF73" s="203" t="s">
        <v>1530</v>
      </c>
      <c r="FG73" s="203" t="s">
        <v>1530</v>
      </c>
      <c r="FH73" s="203" t="s">
        <v>1530</v>
      </c>
      <c r="FI73" s="203" t="s">
        <v>1530</v>
      </c>
      <c r="FJ73" s="203" t="s">
        <v>1530</v>
      </c>
      <c r="FK73" s="203" t="s">
        <v>1530</v>
      </c>
      <c r="FL73" s="203" t="s">
        <v>1530</v>
      </c>
      <c r="FM73" s="203" t="s">
        <v>1530</v>
      </c>
      <c r="FN73" s="203" t="s">
        <v>1530</v>
      </c>
      <c r="FO73" s="203" t="s">
        <v>1530</v>
      </c>
      <c r="FP73" s="203" t="s">
        <v>1530</v>
      </c>
      <c r="FQ73" s="203" t="s">
        <v>1530</v>
      </c>
      <c r="FR73" s="203" t="s">
        <v>1530</v>
      </c>
      <c r="FS73" s="203" t="s">
        <v>1530</v>
      </c>
      <c r="FT73" s="203" t="s">
        <v>1530</v>
      </c>
      <c r="FU73" s="203" t="s">
        <v>1530</v>
      </c>
      <c r="FV73" s="203" t="s">
        <v>1530</v>
      </c>
      <c r="FW73" s="203" t="s">
        <v>1530</v>
      </c>
      <c r="FX73" s="203" t="s">
        <v>1530</v>
      </c>
      <c r="FY73" s="203" t="s">
        <v>1530</v>
      </c>
      <c r="FZ73" s="203" t="s">
        <v>1530</v>
      </c>
      <c r="GA73" s="203" t="s">
        <v>1530</v>
      </c>
      <c r="GB73" s="203" t="s">
        <v>1530</v>
      </c>
      <c r="GC73" s="203" t="s">
        <v>1916</v>
      </c>
      <c r="GD73" s="203" t="s">
        <v>420</v>
      </c>
      <c r="GE73" s="203" t="s">
        <v>416</v>
      </c>
      <c r="GF73" s="203" t="s">
        <v>494</v>
      </c>
      <c r="GG73" s="203" t="s">
        <v>500</v>
      </c>
      <c r="GH73" s="203" t="s">
        <v>4527</v>
      </c>
      <c r="GI73" s="203" t="s">
        <v>506</v>
      </c>
      <c r="GJ73" s="203" t="s">
        <v>2303</v>
      </c>
      <c r="GK73" s="258">
        <v>149423</v>
      </c>
      <c r="GL73" s="203">
        <v>2</v>
      </c>
      <c r="GM73" s="203" t="s">
        <v>3013</v>
      </c>
      <c r="GN73" s="203" t="s">
        <v>503</v>
      </c>
      <c r="GO73" s="203">
        <v>1613</v>
      </c>
      <c r="GP73" s="203">
        <v>237</v>
      </c>
      <c r="GQ73" s="203">
        <v>6905</v>
      </c>
      <c r="GR73" s="203">
        <v>69315</v>
      </c>
      <c r="GS73" s="203">
        <v>282</v>
      </c>
      <c r="GT73" s="203">
        <v>45</v>
      </c>
      <c r="GU73" s="203">
        <v>866</v>
      </c>
      <c r="GV73" s="203">
        <v>11271</v>
      </c>
      <c r="GW73" s="283">
        <v>0.81593000000000004</v>
      </c>
      <c r="GX73" s="283">
        <v>0.14072000000000001</v>
      </c>
      <c r="GY73" s="245">
        <v>16.388190000000002</v>
      </c>
      <c r="GZ73" s="245">
        <v>23.579370000000001</v>
      </c>
      <c r="HA73" s="245">
        <v>6.2550499999999998</v>
      </c>
      <c r="HB73" s="284">
        <v>2.8712300000000002</v>
      </c>
      <c r="HC73" s="284">
        <v>2.19815</v>
      </c>
      <c r="HD73" s="284">
        <v>0.25781999999999999</v>
      </c>
      <c r="HE73" s="284">
        <v>31.218150000000001</v>
      </c>
      <c r="HF73" s="284">
        <v>23.899979999999999</v>
      </c>
      <c r="HG73" s="284">
        <v>2.8032699999999999</v>
      </c>
      <c r="HH73" s="284">
        <v>4.8377100000000004</v>
      </c>
      <c r="HI73" s="284">
        <v>3.7036500000000001</v>
      </c>
      <c r="HJ73" s="284">
        <v>0.43441000000000002</v>
      </c>
      <c r="HK73" s="284">
        <v>31.776250000000001</v>
      </c>
      <c r="HL73" s="284">
        <v>24.327259999999999</v>
      </c>
      <c r="HM73" s="284">
        <v>2.85338</v>
      </c>
      <c r="HN73" s="284">
        <v>69.8386</v>
      </c>
      <c r="HO73" s="284">
        <v>53.467019999999998</v>
      </c>
      <c r="HP73" s="284">
        <v>6.2712300000000001</v>
      </c>
      <c r="HQ73" s="284">
        <v>9.1244099999999992</v>
      </c>
      <c r="HR73" s="284">
        <v>6.9854700000000003</v>
      </c>
      <c r="HS73" s="284">
        <v>0.81933999999999996</v>
      </c>
      <c r="HT73" s="284">
        <v>4.65252</v>
      </c>
      <c r="HU73" s="284">
        <v>2.76132</v>
      </c>
      <c r="HV73" s="284">
        <v>69.738339999999994</v>
      </c>
      <c r="HW73" s="284">
        <v>69.847819999999999</v>
      </c>
      <c r="HX73" s="284">
        <v>0.42038999999999999</v>
      </c>
      <c r="HY73" s="284">
        <v>1.4640299999999999</v>
      </c>
      <c r="HZ73" s="284">
        <v>0.42791000000000001</v>
      </c>
      <c r="IA73" s="284">
        <v>0.19128000000000001</v>
      </c>
      <c r="IB73" s="284">
        <v>2.9839999999999998E-2</v>
      </c>
      <c r="IC73" s="284">
        <v>2.989E-2</v>
      </c>
      <c r="ID73" s="284">
        <v>0.57487999999999995</v>
      </c>
      <c r="IE73" s="284">
        <v>2.6919999999999999E-2</v>
      </c>
      <c r="IF73" s="284">
        <v>0.15606999999999999</v>
      </c>
      <c r="IG73" s="284">
        <v>1374</v>
      </c>
      <c r="IH73" s="284">
        <v>6979</v>
      </c>
      <c r="II73" s="284">
        <v>6979</v>
      </c>
      <c r="IJ73" s="284">
        <v>9028</v>
      </c>
      <c r="IK73" s="284">
        <v>45844</v>
      </c>
      <c r="IL73" s="284">
        <v>45844</v>
      </c>
      <c r="IM73" s="284">
        <v>77243</v>
      </c>
      <c r="IN73" s="284">
        <v>77243</v>
      </c>
      <c r="IO73" s="284">
        <v>2.3822700000000001</v>
      </c>
      <c r="IP73" s="284">
        <v>15212</v>
      </c>
      <c r="IQ73" s="284">
        <v>7.31351</v>
      </c>
      <c r="IR73" s="284">
        <v>2.4441299999999999</v>
      </c>
      <c r="IS73" s="284">
        <v>9.5199499999999997</v>
      </c>
      <c r="IT73" s="284">
        <v>0.49883</v>
      </c>
      <c r="IU73" s="284">
        <v>1.3355600000000001</v>
      </c>
      <c r="IV73" s="284">
        <v>13.79848</v>
      </c>
      <c r="IW73" s="284">
        <v>10.22695</v>
      </c>
      <c r="IX73" s="284">
        <v>1.9529799999999999</v>
      </c>
      <c r="IY73" s="284">
        <v>0</v>
      </c>
      <c r="IZ73" s="284">
        <v>1.91E-3</v>
      </c>
      <c r="JA73" s="284">
        <v>0.19958999999999999</v>
      </c>
      <c r="JB73" s="284">
        <v>4.6000000000000001E-4</v>
      </c>
      <c r="JC73" s="284">
        <v>0.14076</v>
      </c>
      <c r="JD73" s="284">
        <v>0.71474000000000004</v>
      </c>
      <c r="JE73" s="284">
        <v>4.4730100000000004</v>
      </c>
      <c r="JF73" s="284">
        <v>1.5885800000000001</v>
      </c>
      <c r="JG73" s="284">
        <v>0.24560999999999999</v>
      </c>
      <c r="JH73" s="284">
        <v>466</v>
      </c>
      <c r="JI73" s="284">
        <v>1.06351</v>
      </c>
      <c r="JJ73" s="284">
        <v>1.9319500000000001</v>
      </c>
      <c r="JK73" s="284">
        <v>158</v>
      </c>
      <c r="JL73" s="284">
        <v>154</v>
      </c>
      <c r="JM73" s="284">
        <v>13.35843</v>
      </c>
      <c r="JN73" s="284">
        <v>1.19953</v>
      </c>
      <c r="JO73" s="284">
        <v>0.81466000000000005</v>
      </c>
      <c r="JP73" s="284">
        <v>0.30584</v>
      </c>
      <c r="JQ73" s="284">
        <v>6.0229999999999999E-2</v>
      </c>
      <c r="JR73" s="284">
        <v>0.57398000000000005</v>
      </c>
      <c r="JS73" s="284">
        <v>85</v>
      </c>
      <c r="JT73" s="284">
        <v>85</v>
      </c>
      <c r="JU73" s="284">
        <v>1.68489</v>
      </c>
      <c r="JV73" s="284">
        <v>13369</v>
      </c>
      <c r="JW73" s="284">
        <v>36.148940000000003</v>
      </c>
      <c r="JX73" s="284">
        <v>7934</v>
      </c>
      <c r="JY73" s="284">
        <v>5.5034200000000002</v>
      </c>
      <c r="JZ73" s="284">
        <v>60.907040000000002</v>
      </c>
      <c r="KA73" s="284">
        <v>0.15223999999999999</v>
      </c>
      <c r="KB73" s="284">
        <v>1208</v>
      </c>
      <c r="KC73" s="284">
        <v>0.41976999999999998</v>
      </c>
      <c r="KD73" s="284">
        <v>0.43441000000000002</v>
      </c>
      <c r="KE73" s="284">
        <v>0.70726</v>
      </c>
      <c r="KF73" s="284">
        <v>7.6387200000000002</v>
      </c>
      <c r="KG73" s="284">
        <v>10.87275</v>
      </c>
      <c r="KH73" s="284">
        <v>4.8377100000000004</v>
      </c>
      <c r="KI73" s="284">
        <v>24.38889</v>
      </c>
      <c r="KJ73" s="284">
        <v>33438</v>
      </c>
      <c r="KK73" s="284">
        <v>25436</v>
      </c>
      <c r="KL73" s="284">
        <v>6.5740000000000007E-2</v>
      </c>
      <c r="KM73" s="284">
        <v>0.72751999999999994</v>
      </c>
      <c r="KN73" s="284">
        <v>0.11076</v>
      </c>
      <c r="KO73" s="284">
        <v>1.295E-2</v>
      </c>
      <c r="KP73" s="284">
        <v>0.14327999999999999</v>
      </c>
      <c r="KQ73" s="284">
        <v>2.181E-2</v>
      </c>
      <c r="KR73" s="284">
        <v>1</v>
      </c>
      <c r="KS73" s="284">
        <v>0.19693649999999999</v>
      </c>
      <c r="KT73" s="284">
        <v>0.80306350000000004</v>
      </c>
      <c r="KU73" s="284">
        <v>0.239315</v>
      </c>
      <c r="KV73" s="284">
        <v>0.76068500000000006</v>
      </c>
      <c r="KW73" s="284">
        <v>8.9796000000000001E-2</v>
      </c>
      <c r="KX73" s="284">
        <v>1.37331E-2</v>
      </c>
      <c r="KY73" s="284">
        <v>0.18321470000000001</v>
      </c>
      <c r="KZ73" s="284">
        <v>1.50782E-2</v>
      </c>
      <c r="LA73" s="284">
        <v>0.14462410000000001</v>
      </c>
      <c r="LB73" s="284">
        <v>6.0984700000000003E-2</v>
      </c>
      <c r="LC73" s="284">
        <v>0.58236509999999997</v>
      </c>
      <c r="LD73" s="284">
        <v>0.76557980000000003</v>
      </c>
      <c r="LE73" s="284">
        <v>3.6151200000000001E-2</v>
      </c>
      <c r="LF73" s="284">
        <v>0.68992779999999998</v>
      </c>
      <c r="LG73" s="284">
        <v>9.6790699999999993E-2</v>
      </c>
      <c r="LH73" s="284">
        <v>0.17713029999999999</v>
      </c>
      <c r="LI73" s="284">
        <v>8002</v>
      </c>
      <c r="LJ73" s="284">
        <v>6.4530900000000004</v>
      </c>
      <c r="LK73" s="284">
        <v>16602</v>
      </c>
      <c r="LL73" s="284">
        <v>16602</v>
      </c>
      <c r="LM73" s="284">
        <v>3269</v>
      </c>
      <c r="LN73" s="284">
        <v>0.67914730000000001</v>
      </c>
      <c r="LO73" s="284">
        <v>0.1529363</v>
      </c>
      <c r="LP73" s="284">
        <v>0.16791639999999999</v>
      </c>
      <c r="LQ73" s="284">
        <v>0.59804999999999997</v>
      </c>
      <c r="LR73" s="284">
        <v>1.90096</v>
      </c>
      <c r="LS73" s="284">
        <v>0.45493</v>
      </c>
      <c r="LT73" s="284">
        <v>25</v>
      </c>
      <c r="LU73" s="284">
        <v>5.7109899999999998</v>
      </c>
      <c r="LV73" s="284">
        <v>23</v>
      </c>
      <c r="LW73" s="284">
        <v>3.8786</v>
      </c>
      <c r="LX73" s="284">
        <v>0.34827999999999998</v>
      </c>
      <c r="LY73" s="284">
        <v>0.33717999999999998</v>
      </c>
      <c r="LZ73" s="285">
        <v>3.3839399999999999E-2</v>
      </c>
      <c r="MA73" s="285">
        <v>9.8010000000000002E-4</v>
      </c>
      <c r="MB73" s="285">
        <v>0.1112192</v>
      </c>
      <c r="MC73" s="285">
        <v>0</v>
      </c>
      <c r="MD73" s="285">
        <v>0.1022</v>
      </c>
      <c r="ME73" s="285">
        <v>2.33E-4</v>
      </c>
      <c r="MF73" s="285">
        <v>0.81341240000000004</v>
      </c>
      <c r="MG73" s="285">
        <v>3.4743999999999997E-2</v>
      </c>
      <c r="MH73" s="285">
        <v>0.31467519999999999</v>
      </c>
      <c r="MI73" s="285"/>
    </row>
    <row r="74" spans="1:347" x14ac:dyDescent="0.2">
      <c r="A74" s="6" t="s">
        <v>1922</v>
      </c>
      <c r="B74" s="6" t="s">
        <v>2804</v>
      </c>
      <c r="C74" s="203" t="s">
        <v>1922</v>
      </c>
      <c r="D74" s="203" t="s">
        <v>1923</v>
      </c>
      <c r="E74" s="203" t="s">
        <v>1924</v>
      </c>
      <c r="F74" s="203" t="s">
        <v>2140</v>
      </c>
      <c r="G74" s="203" t="s">
        <v>2206</v>
      </c>
      <c r="H74" s="203" t="s">
        <v>2281</v>
      </c>
      <c r="I74" s="203" t="s">
        <v>3418</v>
      </c>
      <c r="J74" s="203" t="s">
        <v>3419</v>
      </c>
      <c r="K74" s="203" t="s">
        <v>2206</v>
      </c>
      <c r="L74" s="203" t="s">
        <v>2281</v>
      </c>
      <c r="M74" s="203" t="s">
        <v>3418</v>
      </c>
      <c r="N74" s="203" t="s">
        <v>3419</v>
      </c>
      <c r="O74" s="203" t="s">
        <v>2385</v>
      </c>
      <c r="P74" s="203" t="s">
        <v>2456</v>
      </c>
      <c r="Q74" s="203" t="s">
        <v>2533</v>
      </c>
      <c r="R74" s="203" t="s">
        <v>2609</v>
      </c>
      <c r="S74" s="203" t="s">
        <v>2674</v>
      </c>
      <c r="T74" s="203" t="s">
        <v>2694</v>
      </c>
      <c r="U74" s="203" t="s">
        <v>2456</v>
      </c>
      <c r="V74" s="203" t="s">
        <v>4552</v>
      </c>
      <c r="W74" s="203" t="s">
        <v>2609</v>
      </c>
      <c r="X74" s="203">
        <v>1</v>
      </c>
      <c r="Y74" s="203">
        <v>7</v>
      </c>
      <c r="Z74" s="203">
        <v>0</v>
      </c>
      <c r="AA74" s="203">
        <v>3</v>
      </c>
      <c r="AB74" s="10">
        <v>16295</v>
      </c>
      <c r="AC74" s="203">
        <v>2</v>
      </c>
      <c r="AD74" s="203">
        <v>1</v>
      </c>
      <c r="AE74" s="203">
        <v>3</v>
      </c>
      <c r="AF74" s="203">
        <v>14.26</v>
      </c>
      <c r="AG74" s="203">
        <v>17.260000000000002</v>
      </c>
      <c r="AH74" s="286">
        <v>0.1158749</v>
      </c>
      <c r="AI74" s="246">
        <v>56650</v>
      </c>
      <c r="AJ74" s="246" t="s">
        <v>3420</v>
      </c>
      <c r="AK74" s="274" t="s">
        <v>3421</v>
      </c>
      <c r="AL74" s="276">
        <v>37125</v>
      </c>
      <c r="AM74" s="276">
        <v>7.35</v>
      </c>
      <c r="AN74" s="276">
        <v>9.35</v>
      </c>
      <c r="AO74" s="276">
        <v>11</v>
      </c>
      <c r="AP74" s="246">
        <v>171008</v>
      </c>
      <c r="AQ74" s="246">
        <v>324287</v>
      </c>
      <c r="AR74" s="246">
        <v>495295</v>
      </c>
      <c r="AS74" s="246">
        <v>300188</v>
      </c>
      <c r="AT74" s="246">
        <v>22724</v>
      </c>
      <c r="AU74" s="246">
        <v>322912</v>
      </c>
      <c r="AV74" s="246">
        <v>0</v>
      </c>
      <c r="AW74" s="246">
        <v>0</v>
      </c>
      <c r="AX74" s="246">
        <v>0</v>
      </c>
      <c r="AY74" s="246">
        <v>84353</v>
      </c>
      <c r="AZ74" s="246">
        <v>902560</v>
      </c>
      <c r="BA74" s="246">
        <v>463028</v>
      </c>
      <c r="BB74" s="246">
        <v>154650</v>
      </c>
      <c r="BC74" s="246">
        <v>617678</v>
      </c>
      <c r="BD74" s="246">
        <v>61179</v>
      </c>
      <c r="BE74" s="246">
        <v>0</v>
      </c>
      <c r="BF74" s="246">
        <v>23372</v>
      </c>
      <c r="BG74" s="246">
        <v>84551</v>
      </c>
      <c r="BH74" s="246">
        <v>246287</v>
      </c>
      <c r="BI74" s="246">
        <v>948516</v>
      </c>
      <c r="BJ74" s="246">
        <v>85156</v>
      </c>
      <c r="BK74" s="283">
        <v>9.43494E-2</v>
      </c>
      <c r="BL74" s="246">
        <v>0</v>
      </c>
      <c r="BM74" s="246">
        <v>18896</v>
      </c>
      <c r="BN74" s="246">
        <v>0</v>
      </c>
      <c r="BO74" s="246">
        <v>60000</v>
      </c>
      <c r="BP74" s="246">
        <v>78896</v>
      </c>
      <c r="BQ74" s="246">
        <v>0</v>
      </c>
      <c r="BR74" s="10">
        <v>44584</v>
      </c>
      <c r="BS74" s="10">
        <v>35671</v>
      </c>
      <c r="BT74" s="10">
        <v>80255</v>
      </c>
      <c r="BU74" s="10">
        <v>25541</v>
      </c>
      <c r="BV74" s="10">
        <v>12859</v>
      </c>
      <c r="BW74" s="10">
        <v>38400</v>
      </c>
      <c r="BX74" s="10" t="s">
        <v>3403</v>
      </c>
      <c r="BY74" s="10" t="s">
        <v>3403</v>
      </c>
      <c r="BZ74" s="10" t="s">
        <v>3403</v>
      </c>
      <c r="CA74" s="10">
        <v>118655</v>
      </c>
      <c r="CB74" s="10" t="s">
        <v>3403</v>
      </c>
      <c r="CC74" s="10">
        <v>118655</v>
      </c>
      <c r="CD74" s="10">
        <v>19801</v>
      </c>
      <c r="CE74" s="258">
        <v>28215</v>
      </c>
      <c r="CF74" s="244">
        <v>0</v>
      </c>
      <c r="CG74" s="244">
        <v>67</v>
      </c>
      <c r="CH74" s="244">
        <v>67</v>
      </c>
      <c r="CI74" s="258">
        <v>2001</v>
      </c>
      <c r="CJ74" s="258">
        <v>2012</v>
      </c>
      <c r="CK74" s="258">
        <v>3596</v>
      </c>
      <c r="CL74" s="258">
        <v>4159</v>
      </c>
      <c r="CM74" s="203">
        <v>0</v>
      </c>
      <c r="CN74" s="203">
        <v>103</v>
      </c>
      <c r="CO74" s="244">
        <v>81</v>
      </c>
      <c r="CP74" s="10">
        <v>58944</v>
      </c>
      <c r="CQ74" s="10">
        <v>8178</v>
      </c>
      <c r="CR74" s="10">
        <v>67122</v>
      </c>
      <c r="CS74" s="10" t="s">
        <v>3403</v>
      </c>
      <c r="CT74" s="10" t="s">
        <v>3403</v>
      </c>
      <c r="CU74" s="10" t="s">
        <v>3403</v>
      </c>
      <c r="CV74" s="10">
        <v>39118</v>
      </c>
      <c r="CW74" s="10">
        <v>5677</v>
      </c>
      <c r="CX74" s="10">
        <v>44795</v>
      </c>
      <c r="CY74" s="10">
        <v>111917</v>
      </c>
      <c r="CZ74" s="10">
        <v>1288</v>
      </c>
      <c r="DA74" s="10" t="s">
        <v>3403</v>
      </c>
      <c r="DB74" s="10">
        <v>113205</v>
      </c>
      <c r="DC74" s="10">
        <v>3175</v>
      </c>
      <c r="DD74" s="10">
        <v>61</v>
      </c>
      <c r="DE74" s="10">
        <v>3236</v>
      </c>
      <c r="DF74" s="10">
        <v>7387</v>
      </c>
      <c r="DG74" s="10">
        <v>84</v>
      </c>
      <c r="DH74" s="10" t="s">
        <v>3403</v>
      </c>
      <c r="DI74" s="10">
        <v>145</v>
      </c>
      <c r="DJ74" s="258" t="s">
        <v>3403</v>
      </c>
      <c r="DK74" s="258">
        <v>10562</v>
      </c>
      <c r="DL74" s="10">
        <v>12170</v>
      </c>
      <c r="DM74" s="10">
        <v>98082</v>
      </c>
      <c r="DN74" s="10">
        <v>0</v>
      </c>
      <c r="DO74" s="10">
        <v>17041</v>
      </c>
      <c r="DP74" s="10">
        <v>127293</v>
      </c>
      <c r="DQ74" s="10" t="s">
        <v>3403</v>
      </c>
      <c r="DR74" s="10">
        <v>14003</v>
      </c>
      <c r="DS74" s="10">
        <v>3518</v>
      </c>
      <c r="DT74" s="10">
        <v>17521</v>
      </c>
      <c r="DU74" s="10">
        <v>125303</v>
      </c>
      <c r="DV74" s="244">
        <v>112</v>
      </c>
      <c r="DW74" s="244">
        <v>18</v>
      </c>
      <c r="DX74" s="244">
        <v>190</v>
      </c>
      <c r="DY74" s="244">
        <v>28</v>
      </c>
      <c r="DZ74" s="244">
        <v>8</v>
      </c>
      <c r="EA74" s="244">
        <v>13</v>
      </c>
      <c r="EB74" s="244">
        <v>369</v>
      </c>
      <c r="EC74" s="244">
        <v>840</v>
      </c>
      <c r="ED74" s="244">
        <v>422</v>
      </c>
      <c r="EE74" s="244">
        <v>1262</v>
      </c>
      <c r="EF74" s="10">
        <v>4735</v>
      </c>
      <c r="EG74" s="10">
        <v>2281</v>
      </c>
      <c r="EH74" s="10">
        <v>7016</v>
      </c>
      <c r="EI74" s="10">
        <v>95</v>
      </c>
      <c r="EJ74" s="10">
        <v>272</v>
      </c>
      <c r="EK74" s="10">
        <v>367</v>
      </c>
      <c r="EL74" s="10">
        <v>8645</v>
      </c>
      <c r="EM74" s="10" t="s">
        <v>5026</v>
      </c>
      <c r="EN74" s="10" t="s">
        <v>5026</v>
      </c>
      <c r="EO74" s="10" t="s">
        <v>5026</v>
      </c>
      <c r="EP74" s="10" t="s">
        <v>5026</v>
      </c>
      <c r="EQ74" s="258">
        <v>120</v>
      </c>
      <c r="ER74" s="258">
        <v>1215</v>
      </c>
      <c r="ES74" s="10">
        <v>11990</v>
      </c>
      <c r="ET74" s="10" t="s">
        <v>5026</v>
      </c>
      <c r="EU74" s="10" t="s">
        <v>5026</v>
      </c>
      <c r="EV74" s="244">
        <v>0</v>
      </c>
      <c r="EW74" s="244">
        <v>215</v>
      </c>
      <c r="EX74" s="203" t="s">
        <v>1470</v>
      </c>
      <c r="EY74" s="244">
        <v>25</v>
      </c>
      <c r="EZ74" s="244">
        <v>44</v>
      </c>
      <c r="FA74" s="258">
        <v>37283</v>
      </c>
      <c r="FB74" s="10">
        <v>65607</v>
      </c>
      <c r="FC74" s="10" t="s">
        <v>3403</v>
      </c>
      <c r="FD74" s="203" t="s">
        <v>1530</v>
      </c>
      <c r="FE74" s="203" t="s">
        <v>1530</v>
      </c>
      <c r="FF74" s="203" t="s">
        <v>1530</v>
      </c>
      <c r="FG74" s="203" t="s">
        <v>1530</v>
      </c>
      <c r="FH74" s="203" t="s">
        <v>1530</v>
      </c>
      <c r="FI74" s="203" t="s">
        <v>1530</v>
      </c>
      <c r="FJ74" s="203" t="s">
        <v>1530</v>
      </c>
      <c r="FK74" s="203" t="s">
        <v>1530</v>
      </c>
      <c r="FL74" s="203" t="s">
        <v>1530</v>
      </c>
      <c r="FM74" s="203" t="s">
        <v>1530</v>
      </c>
      <c r="FN74" s="203" t="s">
        <v>1530</v>
      </c>
      <c r="FO74" s="203" t="s">
        <v>1530</v>
      </c>
      <c r="FP74" s="203" t="s">
        <v>1530</v>
      </c>
      <c r="FQ74" s="203" t="s">
        <v>1530</v>
      </c>
      <c r="FR74" s="203" t="s">
        <v>1530</v>
      </c>
      <c r="FS74" s="203" t="s">
        <v>1530</v>
      </c>
      <c r="FT74" s="203" t="s">
        <v>1530</v>
      </c>
      <c r="FU74" s="203" t="s">
        <v>1530</v>
      </c>
      <c r="FV74" s="203" t="s">
        <v>1530</v>
      </c>
      <c r="FW74" s="203" t="s">
        <v>1530</v>
      </c>
      <c r="FX74" s="203" t="s">
        <v>1530</v>
      </c>
      <c r="FY74" s="203" t="s">
        <v>1530</v>
      </c>
      <c r="FZ74" s="203" t="s">
        <v>1530</v>
      </c>
      <c r="GA74" s="203" t="s">
        <v>1530</v>
      </c>
      <c r="GB74" s="203" t="s">
        <v>1530</v>
      </c>
      <c r="GC74" s="203" t="s">
        <v>1922</v>
      </c>
      <c r="GD74" s="203" t="s">
        <v>422</v>
      </c>
      <c r="GE74" s="203" t="s">
        <v>416</v>
      </c>
      <c r="GF74" s="203" t="s">
        <v>494</v>
      </c>
      <c r="GG74" s="203" t="s">
        <v>499</v>
      </c>
      <c r="GH74" s="203" t="s">
        <v>4527</v>
      </c>
      <c r="GI74" s="203" t="s">
        <v>507</v>
      </c>
      <c r="GJ74" s="203" t="s">
        <v>2303</v>
      </c>
      <c r="GK74" s="258">
        <v>68160</v>
      </c>
      <c r="GL74" s="203">
        <v>1</v>
      </c>
      <c r="GM74" s="203" t="s">
        <v>3013</v>
      </c>
      <c r="GN74" s="203" t="s">
        <v>503</v>
      </c>
      <c r="GO74" s="203">
        <v>620</v>
      </c>
      <c r="GP74" s="203">
        <v>51</v>
      </c>
      <c r="GQ74" s="203">
        <v>1936</v>
      </c>
      <c r="GR74" s="203">
        <v>11694</v>
      </c>
      <c r="GS74" s="203">
        <v>32</v>
      </c>
      <c r="GT74" s="203">
        <v>22</v>
      </c>
      <c r="GU74" s="203">
        <v>278</v>
      </c>
      <c r="GV74" s="203" t="s">
        <v>3403</v>
      </c>
      <c r="GW74" s="283">
        <v>0.81157000000000001</v>
      </c>
      <c r="GX74" s="283">
        <v>0.14598</v>
      </c>
      <c r="GY74" s="245">
        <v>23.428180000000001</v>
      </c>
      <c r="GZ74" s="245">
        <v>32.183489999999999</v>
      </c>
      <c r="HA74" s="245">
        <v>9.7076899999999995</v>
      </c>
      <c r="HB74" s="284">
        <v>7.4514399999999998</v>
      </c>
      <c r="HC74" s="284">
        <v>4.8524099999999999</v>
      </c>
      <c r="HD74" s="284">
        <v>0.66422000000000003</v>
      </c>
      <c r="HE74" s="284">
        <v>54.135950000000001</v>
      </c>
      <c r="HF74" s="284">
        <v>35.253579999999999</v>
      </c>
      <c r="HG74" s="284">
        <v>4.8256899999999998</v>
      </c>
      <c r="HH74" s="284">
        <v>7.5697799999999997</v>
      </c>
      <c r="HI74" s="284">
        <v>4.9294700000000002</v>
      </c>
      <c r="HJ74" s="284">
        <v>0.67476999999999998</v>
      </c>
      <c r="HK74" s="284">
        <v>79.108919999999998</v>
      </c>
      <c r="HL74" s="284">
        <v>51.516100000000002</v>
      </c>
      <c r="HM74" s="284">
        <v>7.0517899999999996</v>
      </c>
      <c r="HN74" s="284">
        <v>109.71845</v>
      </c>
      <c r="HO74" s="284">
        <v>71.449160000000006</v>
      </c>
      <c r="HP74" s="284">
        <v>9.7803400000000007</v>
      </c>
      <c r="HQ74" s="284">
        <v>21.174600000000002</v>
      </c>
      <c r="HR74" s="284">
        <v>13.78899</v>
      </c>
      <c r="HS74" s="284">
        <v>1.88751</v>
      </c>
      <c r="HT74" s="284">
        <v>1.8675600000000001</v>
      </c>
      <c r="HU74" s="284">
        <v>1.8383700000000001</v>
      </c>
      <c r="HV74" s="284">
        <v>0</v>
      </c>
      <c r="HW74" s="284">
        <v>12.270989999999999</v>
      </c>
      <c r="HX74" s="284">
        <v>0.17591000000000001</v>
      </c>
      <c r="HY74" s="284">
        <v>0.65720000000000001</v>
      </c>
      <c r="HZ74" s="284">
        <v>0.25706000000000001</v>
      </c>
      <c r="IA74" s="284">
        <v>0.12683</v>
      </c>
      <c r="IB74" s="284">
        <v>0</v>
      </c>
      <c r="IC74" s="284">
        <v>3.15E-3</v>
      </c>
      <c r="ID74" s="284">
        <v>0.54698999999999998</v>
      </c>
      <c r="IE74" s="284">
        <v>1.8519999999999998E-2</v>
      </c>
      <c r="IF74" s="284">
        <v>0.10292999999999999</v>
      </c>
      <c r="IG74" s="284">
        <v>694</v>
      </c>
      <c r="IH74" s="284">
        <v>5995</v>
      </c>
      <c r="II74" s="284">
        <v>3996</v>
      </c>
      <c r="IJ74" s="284">
        <v>7259</v>
      </c>
      <c r="IK74" s="284">
        <v>62651</v>
      </c>
      <c r="IL74" s="284">
        <v>41767</v>
      </c>
      <c r="IM74" s="284">
        <v>42431</v>
      </c>
      <c r="IN74" s="284">
        <v>63646</v>
      </c>
      <c r="IO74" s="284">
        <v>0.71238999999999997</v>
      </c>
      <c r="IP74" s="284">
        <v>7375</v>
      </c>
      <c r="IQ74" s="284">
        <v>3.54569</v>
      </c>
      <c r="IR74" s="284">
        <v>4.7375600000000002</v>
      </c>
      <c r="IS74" s="284">
        <v>7.2666500000000003</v>
      </c>
      <c r="IT74" s="284">
        <v>0</v>
      </c>
      <c r="IU74" s="284">
        <v>1.2375700000000001</v>
      </c>
      <c r="IV74" s="284">
        <v>13.24178</v>
      </c>
      <c r="IW74" s="284">
        <v>9.0621799999999997</v>
      </c>
      <c r="IX74" s="284">
        <v>2.62154</v>
      </c>
      <c r="IY74" s="284">
        <v>0</v>
      </c>
      <c r="IZ74" s="284">
        <v>1.1900000000000001E-3</v>
      </c>
      <c r="JA74" s="284">
        <v>0.41394999999999998</v>
      </c>
      <c r="JB74" s="284">
        <v>9.7999999999999997E-4</v>
      </c>
      <c r="JC74" s="284">
        <v>0.11415</v>
      </c>
      <c r="JD74" s="284">
        <v>0.98509999999999998</v>
      </c>
      <c r="JE74" s="284">
        <v>4.6230200000000004</v>
      </c>
      <c r="JF74" s="284">
        <v>1.7408300000000001</v>
      </c>
      <c r="JG74" s="284">
        <v>0.20921000000000001</v>
      </c>
      <c r="JH74" s="284">
        <v>1610</v>
      </c>
      <c r="JI74" s="284">
        <v>3.8239800000000002</v>
      </c>
      <c r="JJ74" s="284">
        <v>3.6133700000000002</v>
      </c>
      <c r="JK74" s="284">
        <v>229</v>
      </c>
      <c r="JL74" s="284">
        <v>442</v>
      </c>
      <c r="JM74" s="284">
        <v>13.91602</v>
      </c>
      <c r="JN74" s="284">
        <v>1.24048</v>
      </c>
      <c r="JO74" s="284">
        <v>0.89758000000000004</v>
      </c>
      <c r="JP74" s="284">
        <v>0.25323000000000001</v>
      </c>
      <c r="JQ74" s="284">
        <v>2.9340000000000001E-2</v>
      </c>
      <c r="JR74" s="284">
        <v>0.81388000000000005</v>
      </c>
      <c r="JS74" s="284">
        <v>0</v>
      </c>
      <c r="JT74" s="284">
        <v>4</v>
      </c>
      <c r="JU74" s="284">
        <v>1.0158799999999999</v>
      </c>
      <c r="JV74" s="284">
        <v>2447</v>
      </c>
      <c r="JW74" s="284">
        <v>7.6896599999999999</v>
      </c>
      <c r="JX74" s="284">
        <v>2409</v>
      </c>
      <c r="JY74" s="284">
        <v>0.73580999999999996</v>
      </c>
      <c r="JZ74" s="284">
        <v>7.8117799999999997</v>
      </c>
      <c r="KA74" s="284">
        <v>9.5689999999999997E-2</v>
      </c>
      <c r="KB74" s="284">
        <v>230</v>
      </c>
      <c r="KC74" s="284">
        <v>1.4037200000000001</v>
      </c>
      <c r="KD74" s="284">
        <v>0.67476999999999998</v>
      </c>
      <c r="KE74" s="284">
        <v>1.4260200000000001</v>
      </c>
      <c r="KF74" s="284">
        <v>23.906980000000001</v>
      </c>
      <c r="KG74" s="284">
        <v>7.2651700000000003</v>
      </c>
      <c r="KH74" s="284">
        <v>7.5697799999999997</v>
      </c>
      <c r="KI74" s="284">
        <v>28.487760000000002</v>
      </c>
      <c r="KJ74" s="284">
        <v>35786</v>
      </c>
      <c r="KK74" s="284">
        <v>26826</v>
      </c>
      <c r="KL74" s="284">
        <v>0.13558999999999999</v>
      </c>
      <c r="KM74" s="284">
        <v>1.43953</v>
      </c>
      <c r="KN74" s="284">
        <v>0.13775000000000001</v>
      </c>
      <c r="KO74" s="284">
        <v>1.5709999999999998E-2</v>
      </c>
      <c r="KP74" s="284">
        <v>0.16681000000000001</v>
      </c>
      <c r="KQ74" s="284">
        <v>1.5959999999999998E-2</v>
      </c>
      <c r="KR74" s="284">
        <v>0.66666669999999995</v>
      </c>
      <c r="KS74" s="284">
        <v>0.1738123</v>
      </c>
      <c r="KT74" s="284">
        <v>0.82618769999999997</v>
      </c>
      <c r="KU74" s="284">
        <v>0.25037320000000002</v>
      </c>
      <c r="KV74" s="284">
        <v>0.74962680000000004</v>
      </c>
      <c r="KW74" s="284">
        <v>8.9140300000000006E-2</v>
      </c>
      <c r="KX74" s="284">
        <v>0</v>
      </c>
      <c r="KY74" s="284">
        <v>0.1630442</v>
      </c>
      <c r="KZ74" s="284">
        <v>2.4640599999999999E-2</v>
      </c>
      <c r="LA74" s="284">
        <v>0.25965510000000003</v>
      </c>
      <c r="LB74" s="284">
        <v>6.4499699999999993E-2</v>
      </c>
      <c r="LC74" s="284">
        <v>0.4881605</v>
      </c>
      <c r="LD74" s="284">
        <v>0.65120460000000002</v>
      </c>
      <c r="LE74" s="284">
        <v>0</v>
      </c>
      <c r="LF74" s="284">
        <v>0.5487668</v>
      </c>
      <c r="LG74" s="284">
        <v>9.3459700000000007E-2</v>
      </c>
      <c r="LH74" s="284">
        <v>0.35777340000000002</v>
      </c>
      <c r="LI74" s="284">
        <v>8960</v>
      </c>
      <c r="LJ74" s="284">
        <v>7.1515899999999997</v>
      </c>
      <c r="LK74" s="284">
        <v>22720</v>
      </c>
      <c r="LL74" s="284">
        <v>34080</v>
      </c>
      <c r="LM74" s="284">
        <v>3949</v>
      </c>
      <c r="LN74" s="284">
        <v>0.72357510000000003</v>
      </c>
      <c r="LO74" s="284">
        <v>0</v>
      </c>
      <c r="LP74" s="284">
        <v>0.27642489999999997</v>
      </c>
      <c r="LQ74" s="284">
        <v>0.27490999999999999</v>
      </c>
      <c r="LR74" s="284">
        <v>0.82310000000000005</v>
      </c>
      <c r="LS74" s="284">
        <v>0.20608000000000001</v>
      </c>
      <c r="LT74" s="284">
        <v>0</v>
      </c>
      <c r="LU74" s="284">
        <v>2.08066</v>
      </c>
      <c r="LV74" s="284">
        <v>5</v>
      </c>
      <c r="LW74" s="284">
        <v>1.50552</v>
      </c>
      <c r="LX74" s="284">
        <v>0.13420000000000001</v>
      </c>
      <c r="LY74" s="284">
        <v>0.14104</v>
      </c>
      <c r="LZ74" s="285">
        <v>4.3400599999999998E-2</v>
      </c>
      <c r="MA74" s="285">
        <v>4.5330000000000001E-4</v>
      </c>
      <c r="MB74" s="285">
        <v>0.19244030000000001</v>
      </c>
      <c r="MC74" s="285">
        <v>0</v>
      </c>
      <c r="MD74" s="285">
        <v>0.1579045</v>
      </c>
      <c r="ME74" s="285">
        <v>3.7500000000000001E-4</v>
      </c>
      <c r="MF74" s="285">
        <v>0.66404940000000001</v>
      </c>
      <c r="MG74" s="285">
        <v>2.2458599999999999E-2</v>
      </c>
      <c r="MH74" s="285">
        <v>0.35190470000000001</v>
      </c>
      <c r="MI74" s="285"/>
    </row>
    <row r="75" spans="1:347" x14ac:dyDescent="0.2">
      <c r="A75" s="6" t="s">
        <v>1961</v>
      </c>
      <c r="B75" s="6" t="s">
        <v>2816</v>
      </c>
      <c r="C75" s="203" t="s">
        <v>1961</v>
      </c>
      <c r="D75" s="203" t="s">
        <v>1962</v>
      </c>
      <c r="E75" s="203" t="s">
        <v>1963</v>
      </c>
      <c r="F75" s="203" t="s">
        <v>1357</v>
      </c>
      <c r="G75" s="203" t="s">
        <v>2218</v>
      </c>
      <c r="H75" s="203" t="s">
        <v>2283</v>
      </c>
      <c r="I75" s="203" t="s">
        <v>3483</v>
      </c>
      <c r="J75" s="203" t="s">
        <v>3484</v>
      </c>
      <c r="K75" s="203" t="s">
        <v>2218</v>
      </c>
      <c r="L75" s="203" t="s">
        <v>2283</v>
      </c>
      <c r="M75" s="203" t="s">
        <v>3483</v>
      </c>
      <c r="N75" s="203" t="s">
        <v>3484</v>
      </c>
      <c r="O75" s="203" t="s">
        <v>2396</v>
      </c>
      <c r="P75" s="203" t="s">
        <v>2468</v>
      </c>
      <c r="Q75" s="203" t="s">
        <v>2545</v>
      </c>
      <c r="R75" s="203" t="s">
        <v>2619</v>
      </c>
      <c r="S75" s="203" t="s">
        <v>2676</v>
      </c>
      <c r="T75" s="203" t="s">
        <v>4644</v>
      </c>
      <c r="U75" s="203" t="s">
        <v>2711</v>
      </c>
      <c r="V75" s="203" t="s">
        <v>2545</v>
      </c>
      <c r="W75" s="203" t="s">
        <v>2726</v>
      </c>
      <c r="X75" s="203">
        <v>0</v>
      </c>
      <c r="Y75" s="203">
        <v>10</v>
      </c>
      <c r="Z75" s="203">
        <v>0</v>
      </c>
      <c r="AA75" s="203">
        <v>2</v>
      </c>
      <c r="AB75" s="10">
        <v>25058</v>
      </c>
      <c r="AC75" s="203">
        <v>1.91</v>
      </c>
      <c r="AD75" s="203">
        <v>6</v>
      </c>
      <c r="AE75" s="203">
        <v>7.91</v>
      </c>
      <c r="AF75" s="203">
        <v>56.07</v>
      </c>
      <c r="AG75" s="203">
        <v>63.98</v>
      </c>
      <c r="AH75" s="286">
        <v>2.98531E-2</v>
      </c>
      <c r="AI75" s="246">
        <v>90709</v>
      </c>
      <c r="AJ75" s="246" t="s">
        <v>3485</v>
      </c>
      <c r="AK75" s="274" t="s">
        <v>3486</v>
      </c>
      <c r="AL75" s="276">
        <v>24731</v>
      </c>
      <c r="AM75" s="276">
        <v>9.76</v>
      </c>
      <c r="AN75" s="276">
        <v>10.72</v>
      </c>
      <c r="AO75" s="276">
        <v>10.72</v>
      </c>
      <c r="AP75" s="246">
        <v>207562</v>
      </c>
      <c r="AQ75" s="246">
        <v>2452848</v>
      </c>
      <c r="AR75" s="246">
        <v>2660410</v>
      </c>
      <c r="AS75" s="246">
        <v>363705</v>
      </c>
      <c r="AT75" s="246">
        <v>35000</v>
      </c>
      <c r="AU75" s="246">
        <v>398705</v>
      </c>
      <c r="AV75" s="246">
        <v>0</v>
      </c>
      <c r="AW75" s="246">
        <v>0</v>
      </c>
      <c r="AX75" s="246">
        <v>0</v>
      </c>
      <c r="AY75" s="246">
        <v>347779</v>
      </c>
      <c r="AZ75" s="246">
        <v>3406894</v>
      </c>
      <c r="BA75" s="246">
        <v>1736717</v>
      </c>
      <c r="BB75" s="246">
        <v>657749</v>
      </c>
      <c r="BC75" s="246">
        <v>2394466</v>
      </c>
      <c r="BD75" s="246">
        <v>141959</v>
      </c>
      <c r="BE75" s="246">
        <v>6588</v>
      </c>
      <c r="BF75" s="246">
        <v>30064</v>
      </c>
      <c r="BG75" s="246">
        <v>178611</v>
      </c>
      <c r="BH75" s="246">
        <v>624613</v>
      </c>
      <c r="BI75" s="246">
        <v>3197690</v>
      </c>
      <c r="BJ75" s="246">
        <v>182204</v>
      </c>
      <c r="BK75" s="283">
        <v>5.3481000000000001E-2</v>
      </c>
      <c r="BL75" s="246">
        <v>0</v>
      </c>
      <c r="BM75" s="246">
        <v>0</v>
      </c>
      <c r="BN75" s="246">
        <v>0</v>
      </c>
      <c r="BO75" s="246">
        <v>0</v>
      </c>
      <c r="BP75" s="246">
        <v>0</v>
      </c>
      <c r="BQ75" s="246">
        <v>0</v>
      </c>
      <c r="BR75" s="10">
        <v>110179</v>
      </c>
      <c r="BS75" s="10">
        <v>111170</v>
      </c>
      <c r="BT75" s="10">
        <v>221349</v>
      </c>
      <c r="BU75" s="10">
        <v>64947</v>
      </c>
      <c r="BV75" s="10">
        <v>36865</v>
      </c>
      <c r="BW75" s="10">
        <v>101812</v>
      </c>
      <c r="BX75" s="10">
        <v>7393</v>
      </c>
      <c r="BY75" s="10">
        <v>2861</v>
      </c>
      <c r="BZ75" s="10">
        <v>10254</v>
      </c>
      <c r="CA75" s="10">
        <v>333415</v>
      </c>
      <c r="CB75" s="10" t="s">
        <v>3403</v>
      </c>
      <c r="CC75" s="10">
        <v>333415</v>
      </c>
      <c r="CD75" s="10">
        <v>2178</v>
      </c>
      <c r="CE75" s="258">
        <v>28226</v>
      </c>
      <c r="CF75" s="244">
        <v>10</v>
      </c>
      <c r="CG75" s="244">
        <v>67</v>
      </c>
      <c r="CH75" s="244">
        <v>77</v>
      </c>
      <c r="CI75" s="258">
        <v>13210</v>
      </c>
      <c r="CJ75" s="258">
        <v>7729</v>
      </c>
      <c r="CK75" s="258">
        <v>11872</v>
      </c>
      <c r="CL75" s="258">
        <v>563</v>
      </c>
      <c r="CM75" s="203">
        <v>0</v>
      </c>
      <c r="CN75" s="203">
        <v>85</v>
      </c>
      <c r="CO75" s="244">
        <v>534</v>
      </c>
      <c r="CP75" s="10">
        <v>269317</v>
      </c>
      <c r="CQ75" s="10">
        <v>80098</v>
      </c>
      <c r="CR75" s="10">
        <v>349415</v>
      </c>
      <c r="CS75" s="10">
        <v>12004</v>
      </c>
      <c r="CT75" s="10">
        <v>3357</v>
      </c>
      <c r="CU75" s="10">
        <v>15361</v>
      </c>
      <c r="CV75" s="10">
        <v>118682</v>
      </c>
      <c r="CW75" s="10">
        <v>30642</v>
      </c>
      <c r="CX75" s="10">
        <v>149324</v>
      </c>
      <c r="CY75" s="10">
        <v>514100</v>
      </c>
      <c r="CZ75" s="10">
        <v>5199</v>
      </c>
      <c r="DA75" s="10" t="s">
        <v>3403</v>
      </c>
      <c r="DB75" s="10">
        <v>519299</v>
      </c>
      <c r="DC75" s="10">
        <v>53239</v>
      </c>
      <c r="DD75" s="10">
        <v>3273</v>
      </c>
      <c r="DE75" s="10">
        <v>56512</v>
      </c>
      <c r="DF75" s="10">
        <v>26539</v>
      </c>
      <c r="DG75" s="10">
        <v>958</v>
      </c>
      <c r="DH75" s="10">
        <v>0</v>
      </c>
      <c r="DI75" s="10">
        <v>4231</v>
      </c>
      <c r="DJ75" s="258" t="s">
        <v>3403</v>
      </c>
      <c r="DK75" s="258">
        <v>79778</v>
      </c>
      <c r="DL75" s="10">
        <v>0</v>
      </c>
      <c r="DM75" s="10">
        <v>287969</v>
      </c>
      <c r="DN75" s="10">
        <v>0</v>
      </c>
      <c r="DO75" s="10">
        <v>0</v>
      </c>
      <c r="DP75" s="10">
        <v>287969</v>
      </c>
      <c r="DQ75" s="10" t="s">
        <v>3403</v>
      </c>
      <c r="DR75" s="10">
        <v>134980</v>
      </c>
      <c r="DS75" s="10">
        <v>21049</v>
      </c>
      <c r="DT75" s="10">
        <v>156029</v>
      </c>
      <c r="DU75" s="10">
        <v>677572</v>
      </c>
      <c r="DV75" s="244">
        <v>379</v>
      </c>
      <c r="DW75" s="244">
        <v>155</v>
      </c>
      <c r="DX75" s="244">
        <v>1041</v>
      </c>
      <c r="DY75" s="244">
        <v>739</v>
      </c>
      <c r="DZ75" s="244">
        <v>772</v>
      </c>
      <c r="EA75" s="244">
        <v>20</v>
      </c>
      <c r="EB75" s="244">
        <v>3106</v>
      </c>
      <c r="EC75" s="244">
        <v>6139</v>
      </c>
      <c r="ED75" s="244">
        <v>2556</v>
      </c>
      <c r="EE75" s="244">
        <v>8695</v>
      </c>
      <c r="EF75" s="10">
        <v>37836</v>
      </c>
      <c r="EG75" s="10">
        <v>7973</v>
      </c>
      <c r="EH75" s="10">
        <v>45809</v>
      </c>
      <c r="EI75" s="10">
        <v>3372</v>
      </c>
      <c r="EJ75" s="10">
        <v>793</v>
      </c>
      <c r="EK75" s="10">
        <v>4165</v>
      </c>
      <c r="EL75" s="10">
        <v>58669</v>
      </c>
      <c r="EM75" s="10" t="s">
        <v>5026</v>
      </c>
      <c r="EN75" s="10" t="s">
        <v>5026</v>
      </c>
      <c r="EO75" s="10" t="s">
        <v>5026</v>
      </c>
      <c r="EP75" s="10" t="s">
        <v>5026</v>
      </c>
      <c r="EQ75" s="258">
        <v>662</v>
      </c>
      <c r="ER75" s="258">
        <v>5630</v>
      </c>
      <c r="ES75" s="10">
        <v>379658</v>
      </c>
      <c r="ET75" s="10" t="s">
        <v>5026</v>
      </c>
      <c r="EU75" s="10" t="s">
        <v>5026</v>
      </c>
      <c r="EV75" s="244">
        <v>430</v>
      </c>
      <c r="EW75" s="244">
        <v>439</v>
      </c>
      <c r="EX75" s="203" t="s">
        <v>1479</v>
      </c>
      <c r="EY75" s="244">
        <v>66</v>
      </c>
      <c r="EZ75" s="244">
        <v>115</v>
      </c>
      <c r="FA75" s="258">
        <v>266163</v>
      </c>
      <c r="FB75" s="10">
        <v>193092</v>
      </c>
      <c r="FC75" s="10" t="s">
        <v>3403</v>
      </c>
      <c r="FD75" s="203" t="s">
        <v>1530</v>
      </c>
      <c r="FE75" s="203" t="s">
        <v>1530</v>
      </c>
      <c r="FF75" s="203" t="s">
        <v>1530</v>
      </c>
      <c r="FG75" s="203" t="s">
        <v>1530</v>
      </c>
      <c r="FH75" s="203" t="s">
        <v>1530</v>
      </c>
      <c r="FI75" s="203" t="s">
        <v>1530</v>
      </c>
      <c r="FJ75" s="203" t="s">
        <v>1530</v>
      </c>
      <c r="FK75" s="203" t="s">
        <v>1530</v>
      </c>
      <c r="FL75" s="203" t="s">
        <v>1530</v>
      </c>
      <c r="FM75" s="203" t="s">
        <v>1530</v>
      </c>
      <c r="FN75" s="203" t="s">
        <v>1530</v>
      </c>
      <c r="FO75" s="203" t="s">
        <v>1530</v>
      </c>
      <c r="FP75" s="203" t="s">
        <v>1530</v>
      </c>
      <c r="FQ75" s="203" t="s">
        <v>1530</v>
      </c>
      <c r="FR75" s="203" t="s">
        <v>1530</v>
      </c>
      <c r="FS75" s="203" t="s">
        <v>1530</v>
      </c>
      <c r="FT75" s="203" t="s">
        <v>1530</v>
      </c>
      <c r="FU75" s="203" t="s">
        <v>1530</v>
      </c>
      <c r="FV75" s="203" t="s">
        <v>1530</v>
      </c>
      <c r="FW75" s="203" t="s">
        <v>1530</v>
      </c>
      <c r="FX75" s="203" t="s">
        <v>1530</v>
      </c>
      <c r="FY75" s="203" t="s">
        <v>1530</v>
      </c>
      <c r="FZ75" s="203" t="s">
        <v>1530</v>
      </c>
      <c r="GA75" s="203" t="s">
        <v>1530</v>
      </c>
      <c r="GB75" s="203" t="s">
        <v>1530</v>
      </c>
      <c r="GC75" s="203" t="s">
        <v>1961</v>
      </c>
      <c r="GD75" s="203" t="s">
        <v>434</v>
      </c>
      <c r="GE75" s="203" t="s">
        <v>416</v>
      </c>
      <c r="GF75" s="203" t="s">
        <v>494</v>
      </c>
      <c r="GG75" s="203" t="s">
        <v>499</v>
      </c>
      <c r="GH75" s="203" t="s">
        <v>4527</v>
      </c>
      <c r="GI75" s="203" t="s">
        <v>506</v>
      </c>
      <c r="GJ75" s="203" t="s">
        <v>2303</v>
      </c>
      <c r="GK75" s="258">
        <v>186439</v>
      </c>
      <c r="GL75" s="203">
        <v>2</v>
      </c>
      <c r="GM75" s="203" t="s">
        <v>3013</v>
      </c>
      <c r="GN75" s="203" t="s">
        <v>503</v>
      </c>
      <c r="GO75" s="203">
        <v>1765</v>
      </c>
      <c r="GP75" s="203">
        <v>164</v>
      </c>
      <c r="GQ75" s="203">
        <v>5291</v>
      </c>
      <c r="GR75" s="203">
        <v>33523</v>
      </c>
      <c r="GS75" s="203">
        <v>237</v>
      </c>
      <c r="GT75" s="203">
        <v>64</v>
      </c>
      <c r="GU75" s="203">
        <v>993</v>
      </c>
      <c r="GV75" s="203">
        <v>3201</v>
      </c>
      <c r="GW75" s="283">
        <v>0.78080000000000005</v>
      </c>
      <c r="GX75" s="283">
        <v>0.1482</v>
      </c>
      <c r="GY75" s="245">
        <v>18.888919999999999</v>
      </c>
      <c r="GZ75" s="245">
        <v>25.735389999999999</v>
      </c>
      <c r="HA75" s="245">
        <v>16.282769999999999</v>
      </c>
      <c r="HB75" s="284">
        <v>11.104290000000001</v>
      </c>
      <c r="HC75" s="284">
        <v>8.3150099999999991</v>
      </c>
      <c r="HD75" s="284">
        <v>0.62024000000000001</v>
      </c>
      <c r="HE75" s="284">
        <v>20.494199999999999</v>
      </c>
      <c r="HF75" s="284">
        <v>15.34629</v>
      </c>
      <c r="HG75" s="284">
        <v>1.14473</v>
      </c>
      <c r="HH75" s="284">
        <v>4.7193399999999999</v>
      </c>
      <c r="HI75" s="284">
        <v>3.53389</v>
      </c>
      <c r="HJ75" s="284">
        <v>0.2636</v>
      </c>
      <c r="HK75" s="284">
        <v>8.4225499999999993</v>
      </c>
      <c r="HL75" s="284">
        <v>6.3068999999999997</v>
      </c>
      <c r="HM75" s="284">
        <v>0.47044999999999998</v>
      </c>
      <c r="HN75" s="284">
        <v>54.503909999999998</v>
      </c>
      <c r="HO75" s="284">
        <v>40.813139999999997</v>
      </c>
      <c r="HP75" s="284">
        <v>3.0443799999999999</v>
      </c>
      <c r="HQ75" s="284">
        <v>19.417010000000001</v>
      </c>
      <c r="HR75" s="284">
        <v>14.539669999999999</v>
      </c>
      <c r="HS75" s="284">
        <v>1.08456</v>
      </c>
      <c r="HT75" s="284">
        <v>1.54457</v>
      </c>
      <c r="HU75" s="284">
        <v>3.63428</v>
      </c>
      <c r="HV75" s="284">
        <v>2.7559</v>
      </c>
      <c r="HW75" s="284">
        <v>2.81358</v>
      </c>
      <c r="HX75" s="284">
        <v>2.0363699999999998</v>
      </c>
      <c r="HY75" s="284">
        <v>0.88331999999999999</v>
      </c>
      <c r="HZ75" s="284">
        <v>0.83689000000000002</v>
      </c>
      <c r="IA75" s="284">
        <v>0.31468000000000002</v>
      </c>
      <c r="IB75" s="284">
        <v>2.31E-3</v>
      </c>
      <c r="IC75" s="284">
        <v>2.3500000000000001E-3</v>
      </c>
      <c r="ID75" s="284">
        <v>1.42761</v>
      </c>
      <c r="IE75" s="284">
        <v>4.6640000000000001E-2</v>
      </c>
      <c r="IF75" s="284">
        <v>0.24571000000000001</v>
      </c>
      <c r="IG75" s="284">
        <v>5934</v>
      </c>
      <c r="IH75" s="284">
        <v>198773</v>
      </c>
      <c r="II75" s="284">
        <v>47997</v>
      </c>
      <c r="IJ75" s="284">
        <v>10590</v>
      </c>
      <c r="IK75" s="284">
        <v>354749</v>
      </c>
      <c r="IL75" s="284">
        <v>85660</v>
      </c>
      <c r="IM75" s="284">
        <v>36405</v>
      </c>
      <c r="IN75" s="284">
        <v>150769</v>
      </c>
      <c r="IO75" s="284">
        <v>0.69559000000000004</v>
      </c>
      <c r="IP75" s="284">
        <v>4500</v>
      </c>
      <c r="IQ75" s="284">
        <v>2.1638999999999999</v>
      </c>
      <c r="IR75" s="284">
        <v>2.1385299999999998</v>
      </c>
      <c r="IS75" s="284">
        <v>14.269600000000001</v>
      </c>
      <c r="IT75" s="284">
        <v>0</v>
      </c>
      <c r="IU75" s="284">
        <v>1.86538</v>
      </c>
      <c r="IV75" s="284">
        <v>18.273510000000002</v>
      </c>
      <c r="IW75" s="284">
        <v>12.843159999999999</v>
      </c>
      <c r="IX75" s="284">
        <v>2.22052</v>
      </c>
      <c r="IY75" s="284">
        <v>0</v>
      </c>
      <c r="IZ75" s="284">
        <v>2.8600000000000001E-3</v>
      </c>
      <c r="JA75" s="284">
        <v>0.15140000000000001</v>
      </c>
      <c r="JB75" s="284">
        <v>4.0999999999999999E-4</v>
      </c>
      <c r="JC75" s="284">
        <v>1.2239999999999999E-2</v>
      </c>
      <c r="JD75" s="284">
        <v>0.41005000000000003</v>
      </c>
      <c r="JE75" s="284">
        <v>3.4224399999999999</v>
      </c>
      <c r="JF75" s="284">
        <v>1.78833</v>
      </c>
      <c r="JG75" s="284">
        <v>0.30074000000000001</v>
      </c>
      <c r="JH75" s="284">
        <v>180</v>
      </c>
      <c r="JI75" s="284">
        <v>0.49349999999999999</v>
      </c>
      <c r="JJ75" s="284">
        <v>3.3502299999999998</v>
      </c>
      <c r="JK75" s="284">
        <v>134</v>
      </c>
      <c r="JL75" s="284">
        <v>79</v>
      </c>
      <c r="JM75" s="284">
        <v>17.151399999999999</v>
      </c>
      <c r="JN75" s="284">
        <v>0.95801000000000003</v>
      </c>
      <c r="JO75" s="284">
        <v>0.76141999999999999</v>
      </c>
      <c r="JP75" s="284">
        <v>0.34316999999999998</v>
      </c>
      <c r="JQ75" s="284">
        <v>1.0240000000000001E-2</v>
      </c>
      <c r="JR75" s="284">
        <v>0.35936000000000001</v>
      </c>
      <c r="JS75" s="284">
        <v>8</v>
      </c>
      <c r="JT75" s="284">
        <v>8</v>
      </c>
      <c r="JU75" s="284">
        <v>0.42499999999999999</v>
      </c>
      <c r="JV75" s="284">
        <v>5537</v>
      </c>
      <c r="JW75" s="284">
        <v>27.040150000000001</v>
      </c>
      <c r="JX75" s="284">
        <v>13030</v>
      </c>
      <c r="JY75" s="284">
        <v>15.15117</v>
      </c>
      <c r="JZ75" s="284">
        <v>11.492100000000001</v>
      </c>
      <c r="KA75" s="284">
        <v>0.56032000000000004</v>
      </c>
      <c r="KB75" s="284">
        <v>7301</v>
      </c>
      <c r="KC75" s="284">
        <v>1.4376199999999999</v>
      </c>
      <c r="KD75" s="284">
        <v>0.2636</v>
      </c>
      <c r="KE75" s="284">
        <v>0.61099000000000003</v>
      </c>
      <c r="KF75" s="284">
        <v>13.44032</v>
      </c>
      <c r="KG75" s="284">
        <v>1.84561</v>
      </c>
      <c r="KH75" s="284">
        <v>4.7193399999999999</v>
      </c>
      <c r="KI75" s="284">
        <v>40.157049999999998</v>
      </c>
      <c r="KJ75" s="284">
        <v>37425</v>
      </c>
      <c r="KK75" s="284">
        <v>27144</v>
      </c>
      <c r="KL75" s="284">
        <v>0.22217999999999999</v>
      </c>
      <c r="KM75" s="284">
        <v>0.16852</v>
      </c>
      <c r="KN75" s="284">
        <v>9.443E-2</v>
      </c>
      <c r="KO75" s="284">
        <v>6.6299999999999996E-3</v>
      </c>
      <c r="KP75" s="284">
        <v>5.0299999999999997E-3</v>
      </c>
      <c r="KQ75" s="284">
        <v>2.82E-3</v>
      </c>
      <c r="KR75" s="284">
        <v>0.2414665</v>
      </c>
      <c r="KS75" s="284">
        <v>0.1236324</v>
      </c>
      <c r="KT75" s="284">
        <v>0.87636760000000002</v>
      </c>
      <c r="KU75" s="284">
        <v>0.27469549999999998</v>
      </c>
      <c r="KV75" s="284">
        <v>0.72530450000000002</v>
      </c>
      <c r="KW75" s="284">
        <v>5.5856299999999998E-2</v>
      </c>
      <c r="KX75" s="284">
        <v>2.0601999999999999E-3</v>
      </c>
      <c r="KY75" s="284">
        <v>0.20569499999999999</v>
      </c>
      <c r="KZ75" s="284">
        <v>9.4018000000000001E-3</v>
      </c>
      <c r="LA75" s="284">
        <v>0.1953326</v>
      </c>
      <c r="LB75" s="284">
        <v>4.4394200000000002E-2</v>
      </c>
      <c r="LC75" s="284">
        <v>0.54311609999999999</v>
      </c>
      <c r="LD75" s="284">
        <v>0.74881120000000001</v>
      </c>
      <c r="LE75" s="284">
        <v>0</v>
      </c>
      <c r="LF75" s="284">
        <v>0.78089019999999998</v>
      </c>
      <c r="LG75" s="284">
        <v>0.10208100000000001</v>
      </c>
      <c r="LH75" s="284">
        <v>0.11702890000000001</v>
      </c>
      <c r="LI75" s="284">
        <v>10280</v>
      </c>
      <c r="LJ75" s="284">
        <v>4.3426</v>
      </c>
      <c r="LK75" s="284">
        <v>23570</v>
      </c>
      <c r="LL75" s="284">
        <v>97612</v>
      </c>
      <c r="LM75" s="284">
        <v>2914</v>
      </c>
      <c r="LN75" s="284">
        <v>0.79479429999999995</v>
      </c>
      <c r="LO75" s="284">
        <v>3.6884599999999997E-2</v>
      </c>
      <c r="LP75" s="284">
        <v>0.1683211</v>
      </c>
      <c r="LQ75" s="284">
        <v>0.16581000000000001</v>
      </c>
      <c r="LR75" s="284">
        <v>0.43780999999999998</v>
      </c>
      <c r="LS75" s="284">
        <v>0.12026000000000001</v>
      </c>
      <c r="LT75" s="284">
        <v>43</v>
      </c>
      <c r="LU75" s="284">
        <v>2.02854</v>
      </c>
      <c r="LV75" s="284">
        <v>9</v>
      </c>
      <c r="LW75" s="284">
        <v>1.6122700000000001</v>
      </c>
      <c r="LX75" s="284">
        <v>9.0060000000000001E-2</v>
      </c>
      <c r="LY75" s="284">
        <v>8.4529999999999994E-2</v>
      </c>
      <c r="LZ75" s="285">
        <v>3.0036899999999998E-2</v>
      </c>
      <c r="MA75" s="285">
        <v>1.2899000000000001E-3</v>
      </c>
      <c r="MB75" s="285">
        <v>8.8209599999999999E-2</v>
      </c>
      <c r="MC75" s="285">
        <v>0</v>
      </c>
      <c r="MD75" s="285">
        <v>6.8180199999999996E-2</v>
      </c>
      <c r="ME75" s="285">
        <v>1.8599999999999999E-4</v>
      </c>
      <c r="MF75" s="285">
        <v>0.80536770000000002</v>
      </c>
      <c r="MG75" s="285">
        <v>5.0578400000000003E-2</v>
      </c>
      <c r="MH75" s="285">
        <v>0.57188450000000002</v>
      </c>
      <c r="MI75" s="285"/>
    </row>
    <row r="76" spans="1:347" x14ac:dyDescent="0.2">
      <c r="A76" s="6" t="s">
        <v>1978</v>
      </c>
      <c r="B76" s="6" t="s">
        <v>2822</v>
      </c>
      <c r="C76" s="203" t="s">
        <v>1978</v>
      </c>
      <c r="D76" s="203" t="s">
        <v>1979</v>
      </c>
      <c r="E76" s="203" t="s">
        <v>1980</v>
      </c>
      <c r="F76" s="203" t="s">
        <v>2158</v>
      </c>
      <c r="G76" s="203" t="s">
        <v>2224</v>
      </c>
      <c r="H76" s="203" t="s">
        <v>2344</v>
      </c>
      <c r="I76" s="203" t="s">
        <v>3506</v>
      </c>
      <c r="J76" s="203" t="s">
        <v>3403</v>
      </c>
      <c r="K76" s="203" t="s">
        <v>2224</v>
      </c>
      <c r="L76" s="203" t="s">
        <v>2344</v>
      </c>
      <c r="M76" s="203" t="s">
        <v>3506</v>
      </c>
      <c r="N76" s="203" t="s">
        <v>3403</v>
      </c>
      <c r="O76" s="203" t="s">
        <v>2402</v>
      </c>
      <c r="P76" s="203" t="s">
        <v>2474</v>
      </c>
      <c r="Q76" s="203" t="s">
        <v>2551</v>
      </c>
      <c r="R76" s="203" t="s">
        <v>2625</v>
      </c>
      <c r="S76" s="203" t="s">
        <v>4680</v>
      </c>
      <c r="T76" s="203" t="s">
        <v>4681</v>
      </c>
      <c r="U76" s="203" t="s">
        <v>2474</v>
      </c>
      <c r="V76" s="203" t="s">
        <v>2551</v>
      </c>
      <c r="W76" s="203" t="s">
        <v>2730</v>
      </c>
      <c r="X76" s="203">
        <v>1</v>
      </c>
      <c r="Y76" s="203">
        <v>6</v>
      </c>
      <c r="Z76" s="203">
        <v>1</v>
      </c>
      <c r="AA76" s="203">
        <v>2</v>
      </c>
      <c r="AB76" s="10">
        <v>18698</v>
      </c>
      <c r="AC76" s="203">
        <v>4.75</v>
      </c>
      <c r="AD76" s="203">
        <v>0</v>
      </c>
      <c r="AE76" s="203">
        <v>4.75</v>
      </c>
      <c r="AF76" s="203">
        <v>37.229999999999997</v>
      </c>
      <c r="AG76" s="203">
        <v>41.98</v>
      </c>
      <c r="AH76" s="286">
        <v>0.1131491</v>
      </c>
      <c r="AI76" s="246">
        <v>65257</v>
      </c>
      <c r="AJ76" s="246" t="s">
        <v>3507</v>
      </c>
      <c r="AK76" s="274" t="s">
        <v>3412</v>
      </c>
      <c r="AL76" s="276">
        <v>37125</v>
      </c>
      <c r="AM76" s="276">
        <v>10.34</v>
      </c>
      <c r="AN76" s="276">
        <v>10.34</v>
      </c>
      <c r="AO76" s="276">
        <v>10.96</v>
      </c>
      <c r="AP76" s="246">
        <v>1500</v>
      </c>
      <c r="AQ76" s="246">
        <v>2025747</v>
      </c>
      <c r="AR76" s="246">
        <v>2027247</v>
      </c>
      <c r="AS76" s="246">
        <v>372581</v>
      </c>
      <c r="AT76" s="246">
        <v>1000</v>
      </c>
      <c r="AU76" s="246">
        <v>373581</v>
      </c>
      <c r="AV76" s="246">
        <v>12096</v>
      </c>
      <c r="AW76" s="246">
        <v>0</v>
      </c>
      <c r="AX76" s="246">
        <v>12096</v>
      </c>
      <c r="AY76" s="246">
        <v>78721</v>
      </c>
      <c r="AZ76" s="246">
        <v>2491645</v>
      </c>
      <c r="BA76" s="246">
        <v>1321838</v>
      </c>
      <c r="BB76" s="246">
        <v>562925</v>
      </c>
      <c r="BC76" s="246">
        <v>1884763</v>
      </c>
      <c r="BD76" s="246">
        <v>96280</v>
      </c>
      <c r="BE76" s="246">
        <v>11688</v>
      </c>
      <c r="BF76" s="246">
        <v>23594</v>
      </c>
      <c r="BG76" s="246">
        <v>131562</v>
      </c>
      <c r="BH76" s="246">
        <v>360705</v>
      </c>
      <c r="BI76" s="246">
        <v>2377030</v>
      </c>
      <c r="BJ76" s="246">
        <v>53641</v>
      </c>
      <c r="BK76" s="283">
        <v>2.15283E-2</v>
      </c>
      <c r="BL76" s="246">
        <v>0</v>
      </c>
      <c r="BM76" s="246">
        <v>0</v>
      </c>
      <c r="BN76" s="246">
        <v>0</v>
      </c>
      <c r="BO76" s="246">
        <v>0</v>
      </c>
      <c r="BP76" s="246">
        <v>0</v>
      </c>
      <c r="BQ76" s="246">
        <v>0</v>
      </c>
      <c r="BR76" s="10">
        <v>64583</v>
      </c>
      <c r="BS76" s="10">
        <v>73403</v>
      </c>
      <c r="BT76" s="10">
        <v>137986</v>
      </c>
      <c r="BU76" s="10">
        <v>45960</v>
      </c>
      <c r="BV76" s="10">
        <v>18441</v>
      </c>
      <c r="BW76" s="10">
        <v>64401</v>
      </c>
      <c r="BX76" s="10">
        <v>4606</v>
      </c>
      <c r="BY76" s="10">
        <v>1970</v>
      </c>
      <c r="BZ76" s="10">
        <v>6576</v>
      </c>
      <c r="CA76" s="10">
        <v>208963</v>
      </c>
      <c r="CB76" s="10" t="s">
        <v>3403</v>
      </c>
      <c r="CC76" s="10">
        <v>208963</v>
      </c>
      <c r="CD76" s="10">
        <v>8125</v>
      </c>
      <c r="CE76" s="258">
        <v>29006</v>
      </c>
      <c r="CF76" s="244">
        <v>8</v>
      </c>
      <c r="CG76" s="244">
        <v>67</v>
      </c>
      <c r="CH76" s="244">
        <v>75</v>
      </c>
      <c r="CI76" s="258">
        <v>8860</v>
      </c>
      <c r="CJ76" s="258">
        <v>1920</v>
      </c>
      <c r="CK76" s="258">
        <v>13893</v>
      </c>
      <c r="CL76" s="258">
        <v>563</v>
      </c>
      <c r="CM76" s="203">
        <v>0</v>
      </c>
      <c r="CN76" s="203">
        <v>12</v>
      </c>
      <c r="CO76" s="244">
        <v>124</v>
      </c>
      <c r="CP76" s="10">
        <v>145537</v>
      </c>
      <c r="CQ76" s="10">
        <v>51851</v>
      </c>
      <c r="CR76" s="10">
        <v>197388</v>
      </c>
      <c r="CS76" s="10">
        <v>10674</v>
      </c>
      <c r="CT76" s="10">
        <v>897</v>
      </c>
      <c r="CU76" s="10">
        <v>11571</v>
      </c>
      <c r="CV76" s="10">
        <v>135512</v>
      </c>
      <c r="CW76" s="10">
        <v>20355</v>
      </c>
      <c r="CX76" s="10">
        <v>155867</v>
      </c>
      <c r="CY76" s="10">
        <v>364826</v>
      </c>
      <c r="CZ76" s="10">
        <v>9687</v>
      </c>
      <c r="DA76" s="10" t="s">
        <v>3403</v>
      </c>
      <c r="DB76" s="10">
        <v>374513</v>
      </c>
      <c r="DC76" s="10">
        <v>26593</v>
      </c>
      <c r="DD76" s="10">
        <v>328</v>
      </c>
      <c r="DE76" s="10">
        <v>26921</v>
      </c>
      <c r="DF76" s="10">
        <v>80395</v>
      </c>
      <c r="DG76" s="10">
        <v>22143</v>
      </c>
      <c r="DH76" s="10" t="s">
        <v>3403</v>
      </c>
      <c r="DI76" s="10">
        <v>22471</v>
      </c>
      <c r="DJ76" s="258" t="s">
        <v>3403</v>
      </c>
      <c r="DK76" s="258">
        <v>106988</v>
      </c>
      <c r="DL76" s="10">
        <v>127598</v>
      </c>
      <c r="DM76" s="10">
        <v>337184</v>
      </c>
      <c r="DN76" s="10">
        <v>8466</v>
      </c>
      <c r="DO76" s="10">
        <v>0</v>
      </c>
      <c r="DP76" s="10">
        <v>473248</v>
      </c>
      <c r="DQ76" s="10">
        <v>624</v>
      </c>
      <c r="DR76" s="10">
        <v>41686</v>
      </c>
      <c r="DS76" s="10">
        <v>11947</v>
      </c>
      <c r="DT76" s="10">
        <v>53633</v>
      </c>
      <c r="DU76" s="10">
        <v>377512</v>
      </c>
      <c r="DV76" s="244">
        <v>355</v>
      </c>
      <c r="DW76" s="244">
        <v>12</v>
      </c>
      <c r="DX76" s="244">
        <v>952</v>
      </c>
      <c r="DY76" s="244">
        <v>475</v>
      </c>
      <c r="DZ76" s="244">
        <v>6</v>
      </c>
      <c r="EA76" s="244">
        <v>0</v>
      </c>
      <c r="EB76" s="244">
        <v>1800</v>
      </c>
      <c r="EC76" s="244">
        <v>3676</v>
      </c>
      <c r="ED76" s="244">
        <v>646</v>
      </c>
      <c r="EE76" s="244">
        <v>4322</v>
      </c>
      <c r="EF76" s="10">
        <v>17972</v>
      </c>
      <c r="EG76" s="10">
        <v>8199</v>
      </c>
      <c r="EH76" s="10">
        <v>26171</v>
      </c>
      <c r="EI76" s="10">
        <v>55</v>
      </c>
      <c r="EJ76" s="10">
        <v>0</v>
      </c>
      <c r="EK76" s="10">
        <v>55</v>
      </c>
      <c r="EL76" s="10">
        <v>30548</v>
      </c>
      <c r="EM76" s="10" t="s">
        <v>5026</v>
      </c>
      <c r="EN76" s="10" t="s">
        <v>5026</v>
      </c>
      <c r="EO76" s="10">
        <v>238</v>
      </c>
      <c r="EP76" s="10">
        <v>891</v>
      </c>
      <c r="EQ76" s="258">
        <v>1414</v>
      </c>
      <c r="ER76" s="258">
        <v>17780</v>
      </c>
      <c r="ES76" s="10">
        <v>52652</v>
      </c>
      <c r="ET76" s="10" t="s">
        <v>5026</v>
      </c>
      <c r="EU76" s="10" t="s">
        <v>5026</v>
      </c>
      <c r="EV76" s="244">
        <v>901</v>
      </c>
      <c r="EW76" s="244">
        <v>1089</v>
      </c>
      <c r="EX76" s="203" t="s">
        <v>1481</v>
      </c>
      <c r="EY76" s="244">
        <v>58</v>
      </c>
      <c r="EZ76" s="244">
        <v>107</v>
      </c>
      <c r="FA76" s="258">
        <v>92635</v>
      </c>
      <c r="FB76" s="10">
        <v>58518</v>
      </c>
      <c r="FC76" s="10">
        <v>11765</v>
      </c>
      <c r="FD76" s="203" t="s">
        <v>1530</v>
      </c>
      <c r="FE76" s="203" t="s">
        <v>1530</v>
      </c>
      <c r="FF76" s="203" t="s">
        <v>1530</v>
      </c>
      <c r="FG76" s="203" t="s">
        <v>1530</v>
      </c>
      <c r="FH76" s="203" t="s">
        <v>1530</v>
      </c>
      <c r="FI76" s="203" t="s">
        <v>1530</v>
      </c>
      <c r="FJ76" s="203" t="s">
        <v>1530</v>
      </c>
      <c r="FK76" s="203" t="s">
        <v>1530</v>
      </c>
      <c r="FL76" s="203" t="s">
        <v>1530</v>
      </c>
      <c r="FM76" s="203" t="s">
        <v>1530</v>
      </c>
      <c r="FN76" s="203" t="s">
        <v>1530</v>
      </c>
      <c r="FO76" s="203" t="s">
        <v>1530</v>
      </c>
      <c r="FP76" s="203" t="s">
        <v>1530</v>
      </c>
      <c r="FQ76" s="203" t="s">
        <v>1530</v>
      </c>
      <c r="FR76" s="203" t="s">
        <v>1530</v>
      </c>
      <c r="FS76" s="203" t="s">
        <v>1530</v>
      </c>
      <c r="FT76" s="203" t="s">
        <v>1530</v>
      </c>
      <c r="FU76" s="203" t="s">
        <v>1530</v>
      </c>
      <c r="FV76" s="203" t="s">
        <v>1530</v>
      </c>
      <c r="FW76" s="203" t="s">
        <v>1530</v>
      </c>
      <c r="FX76" s="203" t="s">
        <v>1530</v>
      </c>
      <c r="FY76" s="203" t="s">
        <v>1530</v>
      </c>
      <c r="FZ76" s="203" t="s">
        <v>1530</v>
      </c>
      <c r="GA76" s="203" t="s">
        <v>1530</v>
      </c>
      <c r="GB76" s="203" t="s">
        <v>1530</v>
      </c>
      <c r="GC76" s="203" t="s">
        <v>1978</v>
      </c>
      <c r="GD76" s="203" t="s">
        <v>440</v>
      </c>
      <c r="GE76" s="203" t="s">
        <v>416</v>
      </c>
      <c r="GF76" s="203" t="s">
        <v>494</v>
      </c>
      <c r="GG76" s="203" t="s">
        <v>499</v>
      </c>
      <c r="GH76" s="203" t="s">
        <v>4527</v>
      </c>
      <c r="GI76" s="203" t="s">
        <v>506</v>
      </c>
      <c r="GJ76" s="203" t="s">
        <v>2303</v>
      </c>
      <c r="GK76" s="258">
        <v>109236</v>
      </c>
      <c r="GL76" s="203">
        <v>2</v>
      </c>
      <c r="GM76" s="203" t="s">
        <v>3013</v>
      </c>
      <c r="GN76" s="203" t="s">
        <v>503</v>
      </c>
      <c r="GO76" s="203">
        <v>1003</v>
      </c>
      <c r="GP76" s="203">
        <v>179</v>
      </c>
      <c r="GQ76" s="203">
        <v>4030</v>
      </c>
      <c r="GR76" s="203">
        <v>30906</v>
      </c>
      <c r="GS76" s="203">
        <v>11</v>
      </c>
      <c r="GT76" s="203">
        <v>2</v>
      </c>
      <c r="GU76" s="203">
        <v>11</v>
      </c>
      <c r="GV76" s="203">
        <v>4039</v>
      </c>
      <c r="GW76" s="283">
        <v>0.85672000000000004</v>
      </c>
      <c r="GX76" s="283">
        <v>0.14147999999999999</v>
      </c>
      <c r="GY76" s="245">
        <v>16.971109999999999</v>
      </c>
      <c r="GZ76" s="245">
        <v>18.339870000000001</v>
      </c>
      <c r="HA76" s="245">
        <v>11.77657</v>
      </c>
      <c r="HB76" s="284">
        <v>5.0228000000000002</v>
      </c>
      <c r="HC76" s="284">
        <v>3.9826100000000002</v>
      </c>
      <c r="HD76" s="284">
        <v>0.27800000000000002</v>
      </c>
      <c r="HE76" s="284">
        <v>44.32029</v>
      </c>
      <c r="HF76" s="284">
        <v>35.141849999999998</v>
      </c>
      <c r="HG76" s="284">
        <v>2.4529999999999998</v>
      </c>
      <c r="HH76" s="284">
        <v>6.29657</v>
      </c>
      <c r="HI76" s="284">
        <v>4.9925899999999999</v>
      </c>
      <c r="HJ76" s="284">
        <v>0.34849999999999998</v>
      </c>
      <c r="HK76" s="284">
        <v>45.146050000000002</v>
      </c>
      <c r="HL76" s="284">
        <v>35.796610000000001</v>
      </c>
      <c r="HM76" s="284">
        <v>2.49871</v>
      </c>
      <c r="HN76" s="284">
        <v>77.812950000000001</v>
      </c>
      <c r="HO76" s="284">
        <v>61.698410000000003</v>
      </c>
      <c r="HP76" s="284">
        <v>4.3067299999999999</v>
      </c>
      <c r="HQ76" s="284">
        <v>14.196479999999999</v>
      </c>
      <c r="HR76" s="284">
        <v>11.25648</v>
      </c>
      <c r="HS76" s="284">
        <v>0.78573999999999999</v>
      </c>
      <c r="HT76" s="284">
        <v>4.3323400000000003</v>
      </c>
      <c r="HU76" s="284">
        <v>3.4559299999999999</v>
      </c>
      <c r="HV76" s="284">
        <v>16.79936</v>
      </c>
      <c r="HW76" s="284">
        <v>20.304659999999998</v>
      </c>
      <c r="HX76" s="284">
        <v>0.48199999999999998</v>
      </c>
      <c r="HY76" s="284">
        <v>1.53281</v>
      </c>
      <c r="HZ76" s="284">
        <v>0.49098000000000003</v>
      </c>
      <c r="IA76" s="284">
        <v>0.27965000000000001</v>
      </c>
      <c r="IB76" s="284">
        <v>8.2500000000000004E-3</v>
      </c>
      <c r="IC76" s="284">
        <v>9.9699999999999997E-3</v>
      </c>
      <c r="ID76" s="284">
        <v>0.84802999999999995</v>
      </c>
      <c r="IE76" s="284">
        <v>3.9570000000000001E-2</v>
      </c>
      <c r="IF76" s="284">
        <v>0.23957999999999999</v>
      </c>
      <c r="IG76" s="284">
        <v>1254</v>
      </c>
      <c r="IH76" s="284">
        <v>11084</v>
      </c>
      <c r="II76" s="284">
        <v>11084</v>
      </c>
      <c r="IJ76" s="284">
        <v>8992</v>
      </c>
      <c r="IK76" s="284">
        <v>79476</v>
      </c>
      <c r="IL76" s="284">
        <v>79476</v>
      </c>
      <c r="IM76" s="284">
        <v>99631</v>
      </c>
      <c r="IN76" s="284">
        <v>99631</v>
      </c>
      <c r="IO76" s="284">
        <v>1.7398800000000001</v>
      </c>
      <c r="IP76" s="284">
        <v>11273</v>
      </c>
      <c r="IQ76" s="284">
        <v>5.4198000000000004</v>
      </c>
      <c r="IR76" s="284">
        <v>3.41994</v>
      </c>
      <c r="IS76" s="284">
        <v>18.558409999999999</v>
      </c>
      <c r="IT76" s="284">
        <v>0.11073</v>
      </c>
      <c r="IU76" s="284">
        <v>0.72065000000000001</v>
      </c>
      <c r="IV76" s="284">
        <v>22.809740000000001</v>
      </c>
      <c r="IW76" s="284">
        <v>17.254049999999999</v>
      </c>
      <c r="IX76" s="284">
        <v>2.4900199999999999</v>
      </c>
      <c r="IY76" s="284">
        <v>0</v>
      </c>
      <c r="IZ76" s="284">
        <v>1.14E-3</v>
      </c>
      <c r="JA76" s="284">
        <v>0.26554</v>
      </c>
      <c r="JB76" s="284">
        <v>6.8999999999999997E-4</v>
      </c>
      <c r="JC76" s="284">
        <v>8.856E-2</v>
      </c>
      <c r="JD76" s="284">
        <v>0.78273000000000004</v>
      </c>
      <c r="JE76" s="284">
        <v>2.3120099999999999</v>
      </c>
      <c r="JF76" s="284">
        <v>1.9129499999999999</v>
      </c>
      <c r="JG76" s="284">
        <v>0.34082000000000001</v>
      </c>
      <c r="JH76" s="284">
        <v>540</v>
      </c>
      <c r="JI76" s="284">
        <v>1.39839</v>
      </c>
      <c r="JJ76" s="284">
        <v>3.3020700000000001</v>
      </c>
      <c r="JK76" s="284">
        <v>200</v>
      </c>
      <c r="JL76" s="284">
        <v>269</v>
      </c>
      <c r="JM76" s="284">
        <v>21.7605</v>
      </c>
      <c r="JN76" s="284">
        <v>1.20438</v>
      </c>
      <c r="JO76" s="284">
        <v>0.88139000000000001</v>
      </c>
      <c r="JP76" s="284">
        <v>0.38430999999999998</v>
      </c>
      <c r="JQ76" s="284">
        <v>4.3479999999999998E-2</v>
      </c>
      <c r="JR76" s="284">
        <v>0.69416</v>
      </c>
      <c r="JS76" s="284">
        <v>17</v>
      </c>
      <c r="JT76" s="284">
        <v>20</v>
      </c>
      <c r="JU76" s="284">
        <v>1.2536</v>
      </c>
      <c r="JV76" s="284">
        <v>9100</v>
      </c>
      <c r="JW76" s="284">
        <v>20.189969999999999</v>
      </c>
      <c r="JX76" s="284">
        <v>7259</v>
      </c>
      <c r="JY76" s="284">
        <v>2.8159200000000002</v>
      </c>
      <c r="JZ76" s="284">
        <v>25.310089999999999</v>
      </c>
      <c r="KA76" s="284">
        <v>0.13947000000000001</v>
      </c>
      <c r="KB76" s="284">
        <v>1012</v>
      </c>
      <c r="KC76" s="284">
        <v>0.57474999999999998</v>
      </c>
      <c r="KD76" s="284">
        <v>0.34849999999999998</v>
      </c>
      <c r="KE76" s="284">
        <v>0.72050999999999998</v>
      </c>
      <c r="KF76" s="284">
        <v>17.117069999999998</v>
      </c>
      <c r="KG76" s="284">
        <v>8.8238199999999996</v>
      </c>
      <c r="KH76" s="284">
        <v>6.29657</v>
      </c>
      <c r="KI76" s="284">
        <v>35.957689999999999</v>
      </c>
      <c r="KJ76" s="284">
        <v>44896</v>
      </c>
      <c r="KK76" s="284">
        <v>31487</v>
      </c>
      <c r="KL76" s="284">
        <v>8.8709999999999997E-2</v>
      </c>
      <c r="KM76" s="284">
        <v>0.79730999999999996</v>
      </c>
      <c r="KN76" s="284">
        <v>0.11119999999999999</v>
      </c>
      <c r="KO76" s="284">
        <v>1.004E-2</v>
      </c>
      <c r="KP76" s="284">
        <v>9.0209999999999999E-2</v>
      </c>
      <c r="KQ76" s="284">
        <v>1.2579999999999999E-2</v>
      </c>
      <c r="KR76" s="284">
        <v>1</v>
      </c>
      <c r="KS76" s="284">
        <v>0.1131491</v>
      </c>
      <c r="KT76" s="284">
        <v>0.8868509</v>
      </c>
      <c r="KU76" s="284">
        <v>0.29867149999999998</v>
      </c>
      <c r="KV76" s="284">
        <v>0.70132850000000002</v>
      </c>
      <c r="KW76" s="284">
        <v>5.5347199999999999E-2</v>
      </c>
      <c r="KX76" s="284">
        <v>4.9170999999999998E-3</v>
      </c>
      <c r="KY76" s="284">
        <v>0.23681859999999999</v>
      </c>
      <c r="KZ76" s="284">
        <v>9.9258000000000002E-3</v>
      </c>
      <c r="LA76" s="284">
        <v>0.15174609999999999</v>
      </c>
      <c r="LB76" s="284">
        <v>4.05043E-2</v>
      </c>
      <c r="LC76" s="284">
        <v>0.55608809999999997</v>
      </c>
      <c r="LD76" s="284">
        <v>0.79290669999999996</v>
      </c>
      <c r="LE76" s="284">
        <v>4.8545999999999997E-3</v>
      </c>
      <c r="LF76" s="284">
        <v>0.81361790000000001</v>
      </c>
      <c r="LG76" s="284">
        <v>3.1593999999999997E-2</v>
      </c>
      <c r="LH76" s="284">
        <v>0.1499335</v>
      </c>
      <c r="LI76" s="284">
        <v>13409</v>
      </c>
      <c r="LJ76" s="284">
        <v>7.0388000000000002</v>
      </c>
      <c r="LK76" s="284">
        <v>22997</v>
      </c>
      <c r="LL76" s="284">
        <v>22997</v>
      </c>
      <c r="LM76" s="284">
        <v>2602</v>
      </c>
      <c r="LN76" s="284">
        <v>0.73182230000000004</v>
      </c>
      <c r="LO76" s="284">
        <v>8.8840199999999994E-2</v>
      </c>
      <c r="LP76" s="284">
        <v>0.17933750000000001</v>
      </c>
      <c r="LQ76" s="284">
        <v>0.35802</v>
      </c>
      <c r="LR76" s="284">
        <v>0.84069000000000005</v>
      </c>
      <c r="LS76" s="284">
        <v>0.25108999999999998</v>
      </c>
      <c r="LT76" s="284">
        <v>40</v>
      </c>
      <c r="LU76" s="284">
        <v>4.91533</v>
      </c>
      <c r="LV76" s="284">
        <v>20</v>
      </c>
      <c r="LW76" s="284">
        <v>3.5971500000000001</v>
      </c>
      <c r="LX76" s="284">
        <v>0.19908999999999999</v>
      </c>
      <c r="LY76" s="284">
        <v>0.18992999999999999</v>
      </c>
      <c r="LZ76" s="285">
        <v>5.3147100000000003E-2</v>
      </c>
      <c r="MA76" s="285">
        <v>4.5590000000000002E-4</v>
      </c>
      <c r="MB76" s="285">
        <v>0.11576839999999999</v>
      </c>
      <c r="MC76" s="285">
        <v>0</v>
      </c>
      <c r="MD76" s="285">
        <v>0.1066397</v>
      </c>
      <c r="ME76" s="285">
        <v>2.7569999999999998E-4</v>
      </c>
      <c r="MF76" s="285">
        <v>0.76824630000000005</v>
      </c>
      <c r="MG76" s="285">
        <v>3.9632399999999998E-2</v>
      </c>
      <c r="MH76" s="285">
        <v>0.35380600000000001</v>
      </c>
      <c r="MI76" s="285"/>
    </row>
    <row r="77" spans="1:347" s="6" customFormat="1" x14ac:dyDescent="0.2">
      <c r="A77" s="6" t="s">
        <v>1987</v>
      </c>
      <c r="B77" s="6" t="s">
        <v>2825</v>
      </c>
      <c r="C77" s="203" t="s">
        <v>1987</v>
      </c>
      <c r="D77" s="203" t="s">
        <v>1988</v>
      </c>
      <c r="E77" s="203" t="s">
        <v>1989</v>
      </c>
      <c r="F77" s="203" t="s">
        <v>2161</v>
      </c>
      <c r="G77" s="203" t="s">
        <v>2227</v>
      </c>
      <c r="H77" s="203" t="s">
        <v>2346</v>
      </c>
      <c r="I77" s="203" t="s">
        <v>3513</v>
      </c>
      <c r="J77" s="203" t="s">
        <v>3514</v>
      </c>
      <c r="K77" s="203" t="s">
        <v>2227</v>
      </c>
      <c r="L77" s="203" t="s">
        <v>2346</v>
      </c>
      <c r="M77" s="203" t="s">
        <v>3513</v>
      </c>
      <c r="N77" s="203" t="s">
        <v>3514</v>
      </c>
      <c r="O77" s="203" t="s">
        <v>2405</v>
      </c>
      <c r="P77" s="203" t="s">
        <v>2477</v>
      </c>
      <c r="Q77" s="203" t="s">
        <v>2554</v>
      </c>
      <c r="R77" s="203" t="s">
        <v>2628</v>
      </c>
      <c r="S77" s="203" t="s">
        <v>2680</v>
      </c>
      <c r="T77" s="203" t="s">
        <v>2699</v>
      </c>
      <c r="U77" s="203" t="s">
        <v>2714</v>
      </c>
      <c r="V77" s="203" t="s">
        <v>2554</v>
      </c>
      <c r="W77" s="203" t="s">
        <v>2732</v>
      </c>
      <c r="X77" s="203">
        <v>0</v>
      </c>
      <c r="Y77" s="203">
        <v>6</v>
      </c>
      <c r="Z77" s="203">
        <v>0</v>
      </c>
      <c r="AA77" s="203">
        <v>1</v>
      </c>
      <c r="AB77" s="10">
        <v>13696</v>
      </c>
      <c r="AC77" s="203">
        <v>7.75</v>
      </c>
      <c r="AD77" s="203">
        <v>0</v>
      </c>
      <c r="AE77" s="203">
        <v>7.75</v>
      </c>
      <c r="AF77" s="203">
        <v>49.8</v>
      </c>
      <c r="AG77" s="203">
        <v>57.55</v>
      </c>
      <c r="AH77" s="286">
        <v>0.13466549999999999</v>
      </c>
      <c r="AI77" s="246">
        <v>76086</v>
      </c>
      <c r="AJ77" s="246" t="s">
        <v>3515</v>
      </c>
      <c r="AK77" s="274" t="s">
        <v>3417</v>
      </c>
      <c r="AL77" s="276">
        <v>33000</v>
      </c>
      <c r="AM77" s="276">
        <v>8.08</v>
      </c>
      <c r="AN77" s="276">
        <v>11.94</v>
      </c>
      <c r="AO77" s="276">
        <v>15.25</v>
      </c>
      <c r="AP77" s="246">
        <v>22000</v>
      </c>
      <c r="AQ77" s="246">
        <v>2047630</v>
      </c>
      <c r="AR77" s="246">
        <v>2069630</v>
      </c>
      <c r="AS77" s="246">
        <v>313368</v>
      </c>
      <c r="AT77" s="246">
        <v>54408</v>
      </c>
      <c r="AU77" s="246">
        <v>367776</v>
      </c>
      <c r="AV77" s="246">
        <v>20000</v>
      </c>
      <c r="AW77" s="246">
        <v>0</v>
      </c>
      <c r="AX77" s="246">
        <v>20000</v>
      </c>
      <c r="AY77" s="246">
        <v>555747</v>
      </c>
      <c r="AZ77" s="246">
        <v>3013153</v>
      </c>
      <c r="BA77" s="246">
        <v>1550064</v>
      </c>
      <c r="BB77" s="246">
        <v>562068</v>
      </c>
      <c r="BC77" s="246">
        <v>2112132</v>
      </c>
      <c r="BD77" s="246">
        <v>198609</v>
      </c>
      <c r="BE77" s="246">
        <v>44556</v>
      </c>
      <c r="BF77" s="246">
        <v>44043</v>
      </c>
      <c r="BG77" s="246">
        <v>287208</v>
      </c>
      <c r="BH77" s="246">
        <v>506018</v>
      </c>
      <c r="BI77" s="246">
        <v>2905358</v>
      </c>
      <c r="BJ77" s="246">
        <v>66785</v>
      </c>
      <c r="BK77" s="283">
        <v>2.21645E-2</v>
      </c>
      <c r="BL77" s="246">
        <v>0</v>
      </c>
      <c r="BM77" s="246">
        <v>0</v>
      </c>
      <c r="BN77" s="246">
        <v>0</v>
      </c>
      <c r="BO77" s="246">
        <v>0</v>
      </c>
      <c r="BP77" s="246">
        <v>0</v>
      </c>
      <c r="BQ77" s="246">
        <v>0</v>
      </c>
      <c r="BR77" s="10">
        <v>83130</v>
      </c>
      <c r="BS77" s="10">
        <v>59053</v>
      </c>
      <c r="BT77" s="10">
        <v>142183</v>
      </c>
      <c r="BU77" s="10">
        <v>47966</v>
      </c>
      <c r="BV77" s="10">
        <v>19699</v>
      </c>
      <c r="BW77" s="10">
        <v>67665</v>
      </c>
      <c r="BX77" s="10">
        <v>6100</v>
      </c>
      <c r="BY77" s="10">
        <v>869</v>
      </c>
      <c r="BZ77" s="10">
        <v>6969</v>
      </c>
      <c r="CA77" s="10">
        <v>216817</v>
      </c>
      <c r="CB77" s="10" t="s">
        <v>3403</v>
      </c>
      <c r="CC77" s="10">
        <v>216817</v>
      </c>
      <c r="CD77" s="10">
        <v>11397</v>
      </c>
      <c r="CE77" s="258">
        <v>37134</v>
      </c>
      <c r="CF77" s="244">
        <v>2</v>
      </c>
      <c r="CG77" s="244">
        <v>67</v>
      </c>
      <c r="CH77" s="244">
        <v>69</v>
      </c>
      <c r="CI77" s="258">
        <v>9175</v>
      </c>
      <c r="CJ77" s="258">
        <v>2180</v>
      </c>
      <c r="CK77" s="258">
        <v>14198</v>
      </c>
      <c r="CL77" s="258">
        <v>563</v>
      </c>
      <c r="CM77" s="203">
        <v>0</v>
      </c>
      <c r="CN77" s="203">
        <v>117</v>
      </c>
      <c r="CO77" s="244">
        <v>491</v>
      </c>
      <c r="CP77" s="10">
        <v>151671</v>
      </c>
      <c r="CQ77" s="10">
        <v>48125</v>
      </c>
      <c r="CR77" s="10">
        <v>199796</v>
      </c>
      <c r="CS77" s="10">
        <v>9561</v>
      </c>
      <c r="CT77" s="10">
        <v>1315</v>
      </c>
      <c r="CU77" s="10">
        <v>10876</v>
      </c>
      <c r="CV77" s="10">
        <v>100518</v>
      </c>
      <c r="CW77" s="10">
        <v>21154</v>
      </c>
      <c r="CX77" s="10">
        <v>121672</v>
      </c>
      <c r="CY77" s="10">
        <v>332344</v>
      </c>
      <c r="CZ77" s="10">
        <v>7520</v>
      </c>
      <c r="DA77" s="10" t="s">
        <v>3403</v>
      </c>
      <c r="DB77" s="10">
        <v>339864</v>
      </c>
      <c r="DC77" s="10">
        <v>47012</v>
      </c>
      <c r="DD77" s="10">
        <v>763</v>
      </c>
      <c r="DE77" s="10">
        <v>47775</v>
      </c>
      <c r="DF77" s="10">
        <v>29618</v>
      </c>
      <c r="DG77" s="10">
        <v>18374</v>
      </c>
      <c r="DH77" s="10">
        <v>0</v>
      </c>
      <c r="DI77" s="10">
        <v>19137</v>
      </c>
      <c r="DJ77" s="258" t="s">
        <v>3403</v>
      </c>
      <c r="DK77" s="258">
        <v>76630</v>
      </c>
      <c r="DL77" s="10">
        <v>0</v>
      </c>
      <c r="DM77" s="10">
        <v>365263</v>
      </c>
      <c r="DN77" s="10">
        <v>0</v>
      </c>
      <c r="DO77" s="10">
        <v>9290</v>
      </c>
      <c r="DP77" s="10">
        <v>374553</v>
      </c>
      <c r="DQ77" s="10">
        <v>2578</v>
      </c>
      <c r="DR77" s="10">
        <v>50362</v>
      </c>
      <c r="DS77" s="10">
        <v>6847</v>
      </c>
      <c r="DT77" s="10">
        <v>57209</v>
      </c>
      <c r="DU77" s="10">
        <v>458484</v>
      </c>
      <c r="DV77" s="244">
        <v>620</v>
      </c>
      <c r="DW77" s="244">
        <v>1</v>
      </c>
      <c r="DX77" s="244">
        <v>836</v>
      </c>
      <c r="DY77" s="244">
        <v>681</v>
      </c>
      <c r="DZ77" s="244">
        <v>141</v>
      </c>
      <c r="EA77" s="244">
        <v>0</v>
      </c>
      <c r="EB77" s="244">
        <v>2279</v>
      </c>
      <c r="EC77" s="244">
        <v>14650</v>
      </c>
      <c r="ED77" s="244">
        <v>200</v>
      </c>
      <c r="EE77" s="244">
        <v>14850</v>
      </c>
      <c r="EF77" s="10">
        <v>14424</v>
      </c>
      <c r="EG77" s="10">
        <v>13793</v>
      </c>
      <c r="EH77" s="10">
        <v>28217</v>
      </c>
      <c r="EI77" s="10">
        <v>1555</v>
      </c>
      <c r="EJ77" s="10">
        <v>0</v>
      </c>
      <c r="EK77" s="10">
        <v>1555</v>
      </c>
      <c r="EL77" s="10">
        <v>44622</v>
      </c>
      <c r="EM77" s="10">
        <v>11</v>
      </c>
      <c r="EN77" s="10">
        <v>260</v>
      </c>
      <c r="EO77" s="10">
        <v>79</v>
      </c>
      <c r="EP77" s="10">
        <v>1266</v>
      </c>
      <c r="EQ77" s="258">
        <v>6452</v>
      </c>
      <c r="ER77" s="258">
        <v>26621</v>
      </c>
      <c r="ES77" s="10">
        <v>125151</v>
      </c>
      <c r="ET77" s="10">
        <v>38156</v>
      </c>
      <c r="EU77" s="10">
        <v>19078</v>
      </c>
      <c r="EV77" s="244">
        <v>3629</v>
      </c>
      <c r="EW77" s="244">
        <v>3522</v>
      </c>
      <c r="EX77" s="203" t="s">
        <v>1483</v>
      </c>
      <c r="EY77" s="244">
        <v>104</v>
      </c>
      <c r="EZ77" s="244">
        <v>123</v>
      </c>
      <c r="FA77" s="258">
        <v>65861</v>
      </c>
      <c r="FB77" s="10">
        <v>79682</v>
      </c>
      <c r="FC77" s="10">
        <v>56334</v>
      </c>
      <c r="FD77" s="203" t="s">
        <v>1530</v>
      </c>
      <c r="FE77" s="203" t="s">
        <v>1530</v>
      </c>
      <c r="FF77" s="203" t="s">
        <v>1530</v>
      </c>
      <c r="FG77" s="203" t="s">
        <v>1530</v>
      </c>
      <c r="FH77" s="203" t="s">
        <v>1530</v>
      </c>
      <c r="FI77" s="203" t="s">
        <v>1530</v>
      </c>
      <c r="FJ77" s="203" t="s">
        <v>1530</v>
      </c>
      <c r="FK77" s="203" t="s">
        <v>1530</v>
      </c>
      <c r="FL77" s="203" t="s">
        <v>1530</v>
      </c>
      <c r="FM77" s="203" t="s">
        <v>1530</v>
      </c>
      <c r="FN77" s="203" t="s">
        <v>1530</v>
      </c>
      <c r="FO77" s="203" t="s">
        <v>1530</v>
      </c>
      <c r="FP77" s="203" t="s">
        <v>1530</v>
      </c>
      <c r="FQ77" s="203" t="s">
        <v>1530</v>
      </c>
      <c r="FR77" s="203" t="s">
        <v>1530</v>
      </c>
      <c r="FS77" s="203" t="s">
        <v>1530</v>
      </c>
      <c r="FT77" s="203" t="s">
        <v>1530</v>
      </c>
      <c r="FU77" s="203" t="s">
        <v>1530</v>
      </c>
      <c r="FV77" s="203" t="s">
        <v>1530</v>
      </c>
      <c r="FW77" s="203" t="s">
        <v>1530</v>
      </c>
      <c r="FX77" s="203" t="s">
        <v>1530</v>
      </c>
      <c r="FY77" s="203" t="s">
        <v>1530</v>
      </c>
      <c r="FZ77" s="203" t="s">
        <v>1530</v>
      </c>
      <c r="GA77" s="203" t="s">
        <v>1530</v>
      </c>
      <c r="GB77" s="203" t="s">
        <v>1530</v>
      </c>
      <c r="GC77" s="203" t="s">
        <v>1987</v>
      </c>
      <c r="GD77" s="203" t="s">
        <v>443</v>
      </c>
      <c r="GE77" s="203" t="s">
        <v>416</v>
      </c>
      <c r="GF77" s="203" t="s">
        <v>494</v>
      </c>
      <c r="GG77" s="203" t="s">
        <v>499</v>
      </c>
      <c r="GH77" s="203" t="s">
        <v>4527</v>
      </c>
      <c r="GI77" s="203" t="s">
        <v>506</v>
      </c>
      <c r="GJ77" s="203" t="s">
        <v>2303</v>
      </c>
      <c r="GK77" s="258">
        <v>89256</v>
      </c>
      <c r="GL77" s="203">
        <v>1</v>
      </c>
      <c r="GM77" s="203" t="s">
        <v>3013</v>
      </c>
      <c r="GN77" s="203" t="s">
        <v>503</v>
      </c>
      <c r="GO77" s="203">
        <v>937</v>
      </c>
      <c r="GP77" s="203">
        <v>378</v>
      </c>
      <c r="GQ77" s="203">
        <v>8726</v>
      </c>
      <c r="GR77" s="203">
        <v>31066</v>
      </c>
      <c r="GS77" s="203">
        <v>145</v>
      </c>
      <c r="GT77" s="203">
        <v>101</v>
      </c>
      <c r="GU77" s="203">
        <v>2980</v>
      </c>
      <c r="GV77" s="203">
        <v>3081</v>
      </c>
      <c r="GW77" s="283">
        <v>0.63236000000000003</v>
      </c>
      <c r="GX77" s="283">
        <v>0.33279999999999998</v>
      </c>
      <c r="GY77" s="245">
        <v>19.579640000000001</v>
      </c>
      <c r="GZ77" s="245">
        <v>18.600529999999999</v>
      </c>
      <c r="HA77" s="245">
        <v>23.913039999999999</v>
      </c>
      <c r="HB77" s="284">
        <v>7.7568700000000002</v>
      </c>
      <c r="HC77" s="284">
        <v>5.6390700000000002</v>
      </c>
      <c r="HD77" s="284">
        <v>0.76680000000000004</v>
      </c>
      <c r="HE77" s="284">
        <v>50.784979999999997</v>
      </c>
      <c r="HF77" s="284">
        <v>36.919580000000003</v>
      </c>
      <c r="HG77" s="284">
        <v>5.0203300000000004</v>
      </c>
      <c r="HH77" s="284">
        <v>6.3368799999999998</v>
      </c>
      <c r="HI77" s="284">
        <v>4.60677</v>
      </c>
      <c r="HJ77" s="284">
        <v>0.62643000000000004</v>
      </c>
      <c r="HK77" s="284">
        <v>23.21482</v>
      </c>
      <c r="HL77" s="284">
        <v>16.876670000000001</v>
      </c>
      <c r="HM77" s="284">
        <v>2.2948900000000001</v>
      </c>
      <c r="HN77" s="284">
        <v>65.110439999999997</v>
      </c>
      <c r="HO77" s="284">
        <v>47.333869999999997</v>
      </c>
      <c r="HP77" s="284">
        <v>6.4364699999999999</v>
      </c>
      <c r="HQ77" s="284">
        <v>21.91929</v>
      </c>
      <c r="HR77" s="284">
        <v>15.934850000000001</v>
      </c>
      <c r="HS77" s="284">
        <v>2.16682</v>
      </c>
      <c r="HT77" s="284">
        <v>4.1963900000000001</v>
      </c>
      <c r="HU77" s="284">
        <v>5.13673</v>
      </c>
      <c r="HV77" s="284">
        <v>63.434080000000002</v>
      </c>
      <c r="HW77" s="284">
        <v>61.563740000000003</v>
      </c>
      <c r="HX77" s="284">
        <v>1.4021600000000001</v>
      </c>
      <c r="HY77" s="284">
        <v>1.4850300000000001</v>
      </c>
      <c r="HZ77" s="284">
        <v>0.64095000000000002</v>
      </c>
      <c r="IA77" s="284">
        <v>0.49992999999999999</v>
      </c>
      <c r="IB77" s="284">
        <v>4.0660000000000002E-2</v>
      </c>
      <c r="IC77" s="284">
        <v>3.9460000000000002E-2</v>
      </c>
      <c r="ID77" s="284">
        <v>0.73789000000000005</v>
      </c>
      <c r="IE77" s="284">
        <v>0.16638</v>
      </c>
      <c r="IF77" s="284">
        <v>0.31613999999999998</v>
      </c>
      <c r="IG77" s="284">
        <v>2174</v>
      </c>
      <c r="IH77" s="284">
        <v>16148</v>
      </c>
      <c r="II77" s="284">
        <v>16148</v>
      </c>
      <c r="IJ77" s="284">
        <v>7966</v>
      </c>
      <c r="IK77" s="284">
        <v>59159</v>
      </c>
      <c r="IL77" s="284">
        <v>59159</v>
      </c>
      <c r="IM77" s="284">
        <v>48329</v>
      </c>
      <c r="IN77" s="284">
        <v>48329</v>
      </c>
      <c r="IO77" s="284">
        <v>1.2818799999999999</v>
      </c>
      <c r="IP77" s="284">
        <v>6508</v>
      </c>
      <c r="IQ77" s="284">
        <v>3.1289899999999999</v>
      </c>
      <c r="IR77" s="284">
        <v>4.1204599999999996</v>
      </c>
      <c r="IS77" s="284">
        <v>23.187570000000001</v>
      </c>
      <c r="IT77" s="284">
        <v>0.22406999999999999</v>
      </c>
      <c r="IU77" s="284">
        <v>6.2264400000000002</v>
      </c>
      <c r="IV77" s="284">
        <v>33.75855</v>
      </c>
      <c r="IW77" s="284">
        <v>23.66375</v>
      </c>
      <c r="IX77" s="284">
        <v>3.2736200000000002</v>
      </c>
      <c r="IY77" s="284">
        <v>0</v>
      </c>
      <c r="IZ77" s="284">
        <v>5.4999999999999997E-3</v>
      </c>
      <c r="JA77" s="284">
        <v>0.41604000000000002</v>
      </c>
      <c r="JB77" s="284">
        <v>7.6999999999999996E-4</v>
      </c>
      <c r="JC77" s="284">
        <v>0.13547000000000001</v>
      </c>
      <c r="JD77" s="284">
        <v>1.00596</v>
      </c>
      <c r="JE77" s="284">
        <v>8.5825700000000005</v>
      </c>
      <c r="JF77" s="284">
        <v>2.42916</v>
      </c>
      <c r="JG77" s="284">
        <v>0.55794999999999995</v>
      </c>
      <c r="JH77" s="284">
        <v>649</v>
      </c>
      <c r="JI77" s="284">
        <v>1.2060999999999999</v>
      </c>
      <c r="JJ77" s="284">
        <v>5.6692900000000002</v>
      </c>
      <c r="JK77" s="284">
        <v>198</v>
      </c>
      <c r="JL77" s="284">
        <v>258</v>
      </c>
      <c r="JM77" s="284">
        <v>32.550840000000001</v>
      </c>
      <c r="JN77" s="284">
        <v>3.2178</v>
      </c>
      <c r="JO77" s="284">
        <v>2.2251599999999998</v>
      </c>
      <c r="JP77" s="284">
        <v>0.64476999999999995</v>
      </c>
      <c r="JQ77" s="284">
        <v>8.6830000000000004E-2</v>
      </c>
      <c r="JR77" s="284">
        <v>0.87048999999999999</v>
      </c>
      <c r="JS77" s="284">
        <v>69</v>
      </c>
      <c r="JT77" s="284">
        <v>67</v>
      </c>
      <c r="JU77" s="284">
        <v>0.81694</v>
      </c>
      <c r="JV77" s="284">
        <v>7202</v>
      </c>
      <c r="JW77" s="284">
        <v>33.475760000000001</v>
      </c>
      <c r="JX77" s="284">
        <v>8817</v>
      </c>
      <c r="JY77" s="284">
        <v>9.1377799999999993</v>
      </c>
      <c r="JZ77" s="284">
        <v>27.347619999999999</v>
      </c>
      <c r="KA77" s="284">
        <v>0.27296999999999999</v>
      </c>
      <c r="KB77" s="284">
        <v>2406</v>
      </c>
      <c r="KC77" s="284">
        <v>0.78010000000000002</v>
      </c>
      <c r="KD77" s="284">
        <v>0.62643000000000004</v>
      </c>
      <c r="KE77" s="284">
        <v>0.63729999999999998</v>
      </c>
      <c r="KF77" s="284">
        <v>15.34463</v>
      </c>
      <c r="KG77" s="284">
        <v>6.5471000000000004</v>
      </c>
      <c r="KH77" s="284">
        <v>6.3368799999999998</v>
      </c>
      <c r="KI77" s="284">
        <v>37.626370000000001</v>
      </c>
      <c r="KJ77" s="284">
        <v>36700</v>
      </c>
      <c r="KK77" s="284">
        <v>26934</v>
      </c>
      <c r="KL77" s="284">
        <v>0.15365000000000001</v>
      </c>
      <c r="KM77" s="284">
        <v>0.45984000000000003</v>
      </c>
      <c r="KN77" s="284">
        <v>0.12551999999999999</v>
      </c>
      <c r="KO77" s="284">
        <v>2.069E-2</v>
      </c>
      <c r="KP77" s="284">
        <v>6.1929999999999999E-2</v>
      </c>
      <c r="KQ77" s="284">
        <v>1.6899999999999998E-2</v>
      </c>
      <c r="KR77" s="284">
        <v>1</v>
      </c>
      <c r="KS77" s="284">
        <v>0.13466549999999999</v>
      </c>
      <c r="KT77" s="284">
        <v>0.86533450000000001</v>
      </c>
      <c r="KU77" s="284">
        <v>0.26611400000000002</v>
      </c>
      <c r="KV77" s="284">
        <v>0.73388600000000004</v>
      </c>
      <c r="KW77" s="284">
        <v>9.8854600000000001E-2</v>
      </c>
      <c r="KX77" s="284">
        <v>1.53358E-2</v>
      </c>
      <c r="KY77" s="284">
        <v>0.19345909999999999</v>
      </c>
      <c r="KZ77" s="284">
        <v>1.5159199999999999E-2</v>
      </c>
      <c r="LA77" s="284">
        <v>0.17416719999999999</v>
      </c>
      <c r="LB77" s="284">
        <v>6.8359600000000006E-2</v>
      </c>
      <c r="LC77" s="284">
        <v>0.53351910000000002</v>
      </c>
      <c r="LD77" s="284">
        <v>0.72697820000000002</v>
      </c>
      <c r="LE77" s="284">
        <v>6.6375999999999996E-3</v>
      </c>
      <c r="LF77" s="284">
        <v>0.68686519999999995</v>
      </c>
      <c r="LG77" s="284">
        <v>0.1844404</v>
      </c>
      <c r="LH77" s="284">
        <v>0.1220569</v>
      </c>
      <c r="LI77" s="284">
        <v>9766</v>
      </c>
      <c r="LJ77" s="284">
        <v>8.0141899999999993</v>
      </c>
      <c r="LK77" s="284">
        <v>11516</v>
      </c>
      <c r="LL77" s="284">
        <v>11516</v>
      </c>
      <c r="LM77" s="284">
        <v>1550</v>
      </c>
      <c r="LN77" s="284">
        <v>0.69151629999999997</v>
      </c>
      <c r="LO77" s="284">
        <v>0.155135</v>
      </c>
      <c r="LP77" s="284">
        <v>0.15334880000000001</v>
      </c>
      <c r="LQ77" s="284">
        <v>0.24163999999999999</v>
      </c>
      <c r="LR77" s="284">
        <v>0.66637999999999997</v>
      </c>
      <c r="LS77" s="284">
        <v>0.17732999999999999</v>
      </c>
      <c r="LT77" s="284">
        <v>8</v>
      </c>
      <c r="LU77" s="284">
        <v>1.88588</v>
      </c>
      <c r="LV77" s="284">
        <v>8</v>
      </c>
      <c r="LW77" s="284">
        <v>1.3041199999999999</v>
      </c>
      <c r="LX77" s="284">
        <v>0.12892000000000001</v>
      </c>
      <c r="LY77" s="284">
        <v>0.12431</v>
      </c>
      <c r="LZ77" s="285">
        <v>5.0518500000000001E-2</v>
      </c>
      <c r="MA77" s="285">
        <v>1.6804000000000001E-3</v>
      </c>
      <c r="MB77" s="285">
        <v>0.13647629999999999</v>
      </c>
      <c r="MC77" s="285">
        <v>0</v>
      </c>
      <c r="MD77" s="285">
        <v>0.12708849999999999</v>
      </c>
      <c r="ME77" s="285">
        <v>2.3609999999999999E-4</v>
      </c>
      <c r="MF77" s="285">
        <v>0.74204110000000001</v>
      </c>
      <c r="MG77" s="285">
        <v>3.8861699999999999E-2</v>
      </c>
      <c r="MH77" s="285">
        <v>0.35388320000000001</v>
      </c>
      <c r="MI77" s="285"/>
    </row>
    <row r="78" spans="1:347" s="6" customFormat="1" x14ac:dyDescent="0.2">
      <c r="A78" s="6" t="s">
        <v>2050</v>
      </c>
      <c r="B78" s="6" t="s">
        <v>2844</v>
      </c>
      <c r="C78" s="203" t="s">
        <v>2050</v>
      </c>
      <c r="D78" s="203" t="s">
        <v>2051</v>
      </c>
      <c r="E78" s="203" t="s">
        <v>2052</v>
      </c>
      <c r="F78" s="203" t="s">
        <v>2175</v>
      </c>
      <c r="G78" s="203" t="s">
        <v>2249</v>
      </c>
      <c r="H78" s="203" t="s">
        <v>2361</v>
      </c>
      <c r="I78" s="203" t="s">
        <v>3594</v>
      </c>
      <c r="J78" s="203" t="s">
        <v>3595</v>
      </c>
      <c r="K78" s="203" t="s">
        <v>2249</v>
      </c>
      <c r="L78" s="203" t="s">
        <v>2361</v>
      </c>
      <c r="M78" s="203" t="s">
        <v>3594</v>
      </c>
      <c r="N78" s="203" t="s">
        <v>3595</v>
      </c>
      <c r="O78" s="203" t="s">
        <v>2424</v>
      </c>
      <c r="P78" s="203" t="s">
        <v>2499</v>
      </c>
      <c r="Q78" s="203" t="s">
        <v>2576</v>
      </c>
      <c r="R78" s="203" t="s">
        <v>2646</v>
      </c>
      <c r="S78" s="203" t="s">
        <v>4824</v>
      </c>
      <c r="T78" s="203" t="s">
        <v>4825</v>
      </c>
      <c r="U78" s="203" t="s">
        <v>2499</v>
      </c>
      <c r="V78" s="203" t="s">
        <v>2576</v>
      </c>
      <c r="W78" s="203" t="s">
        <v>4826</v>
      </c>
      <c r="X78" s="203">
        <v>0</v>
      </c>
      <c r="Y78" s="203">
        <v>4</v>
      </c>
      <c r="Z78" s="203">
        <v>1</v>
      </c>
      <c r="AA78" s="203">
        <v>0</v>
      </c>
      <c r="AB78" s="10">
        <v>11874</v>
      </c>
      <c r="AC78" s="203">
        <v>3.53</v>
      </c>
      <c r="AD78" s="203">
        <v>0</v>
      </c>
      <c r="AE78" s="203">
        <v>3.53</v>
      </c>
      <c r="AF78" s="203">
        <v>12.91</v>
      </c>
      <c r="AG78" s="203">
        <v>16.440000000000001</v>
      </c>
      <c r="AH78" s="286">
        <v>0.2147202</v>
      </c>
      <c r="AI78" s="246">
        <v>48075</v>
      </c>
      <c r="AJ78" s="246" t="s">
        <v>3403</v>
      </c>
      <c r="AK78" s="274" t="s">
        <v>3407</v>
      </c>
      <c r="AL78" s="276">
        <v>36685</v>
      </c>
      <c r="AM78" s="276" t="s">
        <v>3403</v>
      </c>
      <c r="AN78" s="276" t="s">
        <v>3403</v>
      </c>
      <c r="AO78" s="276" t="s">
        <v>3403</v>
      </c>
      <c r="AP78" s="246">
        <v>342828</v>
      </c>
      <c r="AQ78" s="246">
        <v>350865</v>
      </c>
      <c r="AR78" s="246">
        <v>693693</v>
      </c>
      <c r="AS78" s="246">
        <v>277311</v>
      </c>
      <c r="AT78" s="246">
        <v>0</v>
      </c>
      <c r="AU78" s="246">
        <v>277311</v>
      </c>
      <c r="AV78" s="246">
        <v>0</v>
      </c>
      <c r="AW78" s="246">
        <v>0</v>
      </c>
      <c r="AX78" s="246">
        <v>0</v>
      </c>
      <c r="AY78" s="246">
        <v>31705</v>
      </c>
      <c r="AZ78" s="246">
        <v>1002709</v>
      </c>
      <c r="BA78" s="246">
        <v>546776</v>
      </c>
      <c r="BB78" s="246">
        <v>243801</v>
      </c>
      <c r="BC78" s="246">
        <v>790577</v>
      </c>
      <c r="BD78" s="246">
        <v>63081</v>
      </c>
      <c r="BE78" s="246">
        <v>2087</v>
      </c>
      <c r="BF78" s="246">
        <v>0</v>
      </c>
      <c r="BG78" s="246">
        <v>65168</v>
      </c>
      <c r="BH78" s="246">
        <v>166718</v>
      </c>
      <c r="BI78" s="246">
        <v>1022463</v>
      </c>
      <c r="BJ78" s="246">
        <v>153356</v>
      </c>
      <c r="BK78" s="283">
        <v>0.15294170000000001</v>
      </c>
      <c r="BL78" s="246">
        <v>330860</v>
      </c>
      <c r="BM78" s="246">
        <v>0</v>
      </c>
      <c r="BN78" s="246">
        <v>0</v>
      </c>
      <c r="BO78" s="246">
        <v>60573</v>
      </c>
      <c r="BP78" s="246">
        <v>391433</v>
      </c>
      <c r="BQ78" s="246">
        <v>456644</v>
      </c>
      <c r="BR78" s="10">
        <v>62780</v>
      </c>
      <c r="BS78" s="10">
        <v>37880</v>
      </c>
      <c r="BT78" s="10">
        <v>100660</v>
      </c>
      <c r="BU78" s="10">
        <v>28125</v>
      </c>
      <c r="BV78" s="10">
        <v>11125</v>
      </c>
      <c r="BW78" s="10">
        <v>39250</v>
      </c>
      <c r="BX78" s="10">
        <v>4314</v>
      </c>
      <c r="BY78" s="10">
        <v>831</v>
      </c>
      <c r="BZ78" s="10">
        <v>5145</v>
      </c>
      <c r="CA78" s="10">
        <v>145055</v>
      </c>
      <c r="CB78" s="10" t="s">
        <v>3403</v>
      </c>
      <c r="CC78" s="10">
        <v>145055</v>
      </c>
      <c r="CD78" s="10">
        <v>0</v>
      </c>
      <c r="CE78" s="258">
        <v>28215</v>
      </c>
      <c r="CF78" s="244">
        <v>3</v>
      </c>
      <c r="CG78" s="244">
        <v>67</v>
      </c>
      <c r="CH78" s="244">
        <v>70</v>
      </c>
      <c r="CI78" s="258">
        <v>6524</v>
      </c>
      <c r="CJ78" s="258">
        <v>1920</v>
      </c>
      <c r="CK78" s="258">
        <v>10592</v>
      </c>
      <c r="CL78" s="258">
        <v>563</v>
      </c>
      <c r="CM78" s="203">
        <v>0</v>
      </c>
      <c r="CN78" s="203">
        <v>33</v>
      </c>
      <c r="CO78" s="244">
        <v>225</v>
      </c>
      <c r="CP78" s="10">
        <v>144835</v>
      </c>
      <c r="CQ78" s="10">
        <v>19333</v>
      </c>
      <c r="CR78" s="10">
        <v>164168</v>
      </c>
      <c r="CS78" s="10">
        <v>6748</v>
      </c>
      <c r="CT78" s="10">
        <v>220</v>
      </c>
      <c r="CU78" s="10">
        <v>6968</v>
      </c>
      <c r="CV78" s="10">
        <v>51849</v>
      </c>
      <c r="CW78" s="10">
        <v>10886</v>
      </c>
      <c r="CX78" s="10">
        <v>62735</v>
      </c>
      <c r="CY78" s="10">
        <v>233871</v>
      </c>
      <c r="CZ78" s="10">
        <v>5473</v>
      </c>
      <c r="DA78" s="10" t="s">
        <v>3403</v>
      </c>
      <c r="DB78" s="10">
        <v>239344</v>
      </c>
      <c r="DC78" s="10">
        <v>11924</v>
      </c>
      <c r="DD78" s="10">
        <v>327</v>
      </c>
      <c r="DE78" s="10">
        <v>12251</v>
      </c>
      <c r="DF78" s="10">
        <v>56787</v>
      </c>
      <c r="DG78" s="10">
        <v>172</v>
      </c>
      <c r="DH78" s="10" t="s">
        <v>3403</v>
      </c>
      <c r="DI78" s="10">
        <v>499</v>
      </c>
      <c r="DJ78" s="258" t="s">
        <v>3403</v>
      </c>
      <c r="DK78" s="258">
        <v>68711</v>
      </c>
      <c r="DL78" s="10">
        <v>0</v>
      </c>
      <c r="DM78" s="10">
        <v>218096</v>
      </c>
      <c r="DN78" s="10">
        <v>89928</v>
      </c>
      <c r="DO78" s="10">
        <v>18</v>
      </c>
      <c r="DP78" s="10">
        <v>308042</v>
      </c>
      <c r="DQ78" s="10" t="s">
        <v>3403</v>
      </c>
      <c r="DR78" s="10">
        <v>26573</v>
      </c>
      <c r="DS78" s="10">
        <v>6896</v>
      </c>
      <c r="DT78" s="10">
        <v>33469</v>
      </c>
      <c r="DU78" s="10">
        <v>278560</v>
      </c>
      <c r="DV78" s="244">
        <v>262</v>
      </c>
      <c r="DW78" s="244">
        <v>13</v>
      </c>
      <c r="DX78" s="244">
        <v>419</v>
      </c>
      <c r="DY78" s="244">
        <v>38</v>
      </c>
      <c r="DZ78" s="244">
        <v>29</v>
      </c>
      <c r="EA78" s="244">
        <v>0</v>
      </c>
      <c r="EB78" s="244">
        <v>761</v>
      </c>
      <c r="EC78" s="244">
        <v>3217</v>
      </c>
      <c r="ED78" s="244">
        <v>568</v>
      </c>
      <c r="EE78" s="244">
        <v>3785</v>
      </c>
      <c r="EF78" s="10">
        <v>10691</v>
      </c>
      <c r="EG78" s="10">
        <v>1298</v>
      </c>
      <c r="EH78" s="10">
        <v>11989</v>
      </c>
      <c r="EI78" s="10">
        <v>128</v>
      </c>
      <c r="EJ78" s="10">
        <v>0</v>
      </c>
      <c r="EK78" s="10">
        <v>128</v>
      </c>
      <c r="EL78" s="10">
        <v>15902</v>
      </c>
      <c r="EM78" s="10" t="s">
        <v>5026</v>
      </c>
      <c r="EN78" s="10" t="s">
        <v>5026</v>
      </c>
      <c r="EO78" s="10">
        <v>45</v>
      </c>
      <c r="EP78" s="10">
        <v>270</v>
      </c>
      <c r="EQ78" s="258">
        <v>308</v>
      </c>
      <c r="ER78" s="258">
        <v>4094</v>
      </c>
      <c r="ES78" s="10">
        <v>95834</v>
      </c>
      <c r="ET78" s="10" t="s">
        <v>5026</v>
      </c>
      <c r="EU78" s="10" t="s">
        <v>5026</v>
      </c>
      <c r="EV78" s="244">
        <v>22</v>
      </c>
      <c r="EW78" s="244">
        <v>209</v>
      </c>
      <c r="EX78" s="203" t="s">
        <v>1499</v>
      </c>
      <c r="EY78" s="244">
        <v>30</v>
      </c>
      <c r="EZ78" s="244">
        <v>88</v>
      </c>
      <c r="FA78" s="258">
        <v>57908</v>
      </c>
      <c r="FB78" s="10">
        <v>107824</v>
      </c>
      <c r="FC78" s="10">
        <v>3875</v>
      </c>
      <c r="FD78" s="203" t="s">
        <v>1530</v>
      </c>
      <c r="FE78" s="203" t="s">
        <v>1530</v>
      </c>
      <c r="FF78" s="203" t="s">
        <v>1530</v>
      </c>
      <c r="FG78" s="203" t="s">
        <v>1530</v>
      </c>
      <c r="FH78" s="203" t="s">
        <v>1530</v>
      </c>
      <c r="FI78" s="203" t="s">
        <v>1530</v>
      </c>
      <c r="FJ78" s="203" t="s">
        <v>1530</v>
      </c>
      <c r="FK78" s="203" t="s">
        <v>1530</v>
      </c>
      <c r="FL78" s="203" t="s">
        <v>1530</v>
      </c>
      <c r="FM78" s="203" t="s">
        <v>1530</v>
      </c>
      <c r="FN78" s="203" t="s">
        <v>1530</v>
      </c>
      <c r="FO78" s="203" t="s">
        <v>1530</v>
      </c>
      <c r="FP78" s="203" t="s">
        <v>1530</v>
      </c>
      <c r="FQ78" s="203" t="s">
        <v>1530</v>
      </c>
      <c r="FR78" s="203" t="s">
        <v>1530</v>
      </c>
      <c r="FS78" s="203" t="s">
        <v>1530</v>
      </c>
      <c r="FT78" s="203" t="s">
        <v>1530</v>
      </c>
      <c r="FU78" s="203" t="s">
        <v>1530</v>
      </c>
      <c r="FV78" s="203" t="s">
        <v>1530</v>
      </c>
      <c r="FW78" s="203" t="s">
        <v>1530</v>
      </c>
      <c r="FX78" s="203" t="s">
        <v>1530</v>
      </c>
      <c r="FY78" s="203" t="s">
        <v>1530</v>
      </c>
      <c r="FZ78" s="203" t="s">
        <v>1530</v>
      </c>
      <c r="GA78" s="203" t="s">
        <v>1530</v>
      </c>
      <c r="GB78" s="203" t="s">
        <v>1530</v>
      </c>
      <c r="GC78" s="203" t="s">
        <v>2050</v>
      </c>
      <c r="GD78" s="203" t="s">
        <v>463</v>
      </c>
      <c r="GE78" s="203" t="s">
        <v>416</v>
      </c>
      <c r="GF78" s="203" t="s">
        <v>494</v>
      </c>
      <c r="GG78" s="203" t="s">
        <v>499</v>
      </c>
      <c r="GH78" s="203" t="s">
        <v>4527</v>
      </c>
      <c r="GI78" s="203" t="s">
        <v>506</v>
      </c>
      <c r="GJ78" s="203" t="s">
        <v>2303</v>
      </c>
      <c r="GK78" s="258">
        <v>47039</v>
      </c>
      <c r="GL78" s="203">
        <v>1</v>
      </c>
      <c r="GM78" s="203" t="s">
        <v>3013</v>
      </c>
      <c r="GN78" s="203" t="s">
        <v>503</v>
      </c>
      <c r="GO78" s="203">
        <v>230</v>
      </c>
      <c r="GP78" s="203">
        <v>172</v>
      </c>
      <c r="GQ78" s="203">
        <v>3542</v>
      </c>
      <c r="GR78" s="203">
        <v>15088</v>
      </c>
      <c r="GS78" s="203">
        <v>54</v>
      </c>
      <c r="GT78" s="203">
        <v>3</v>
      </c>
      <c r="GU78" s="203">
        <v>23</v>
      </c>
      <c r="GV78" s="203">
        <v>2341</v>
      </c>
      <c r="GW78" s="283">
        <v>0.75392999999999999</v>
      </c>
      <c r="GX78" s="283">
        <v>0.23802000000000001</v>
      </c>
      <c r="GY78" s="245">
        <v>20.896190000000001</v>
      </c>
      <c r="GZ78" s="245">
        <v>26.23414</v>
      </c>
      <c r="HA78" s="245">
        <v>13.763640000000001</v>
      </c>
      <c r="HB78" s="284">
        <v>3.3192300000000001</v>
      </c>
      <c r="HC78" s="284">
        <v>2.5664600000000002</v>
      </c>
      <c r="HD78" s="284">
        <v>0.21156</v>
      </c>
      <c r="HE78" s="284">
        <v>30.54955</v>
      </c>
      <c r="HF78" s="284">
        <v>23.621169999999999</v>
      </c>
      <c r="HG78" s="284">
        <v>1.94712</v>
      </c>
      <c r="HH78" s="284">
        <v>3.6705299999999998</v>
      </c>
      <c r="HI78" s="284">
        <v>2.8380899999999998</v>
      </c>
      <c r="HJ78" s="284">
        <v>0.23394999999999999</v>
      </c>
      <c r="HK78" s="284">
        <v>10.6691</v>
      </c>
      <c r="HL78" s="284">
        <v>8.2494399999999999</v>
      </c>
      <c r="HM78" s="284">
        <v>0.68001</v>
      </c>
      <c r="HN78" s="284">
        <v>64.297759999999997</v>
      </c>
      <c r="HO78" s="284">
        <v>49.71557</v>
      </c>
      <c r="HP78" s="284">
        <v>4.0980999999999996</v>
      </c>
      <c r="HQ78" s="284">
        <v>14.668850000000001</v>
      </c>
      <c r="HR78" s="284">
        <v>11.342079999999999</v>
      </c>
      <c r="HS78" s="284">
        <v>0.93493999999999999</v>
      </c>
      <c r="HT78" s="284">
        <v>6.5486500000000003</v>
      </c>
      <c r="HU78" s="284">
        <v>5.9218900000000003</v>
      </c>
      <c r="HV78" s="284">
        <v>0.65732000000000002</v>
      </c>
      <c r="HW78" s="284">
        <v>6.24458</v>
      </c>
      <c r="HX78" s="284">
        <v>2.0373299999999999</v>
      </c>
      <c r="HY78" s="284">
        <v>1.4818100000000001</v>
      </c>
      <c r="HZ78" s="284">
        <v>0.71152000000000004</v>
      </c>
      <c r="IA78" s="284">
        <v>0.33806000000000003</v>
      </c>
      <c r="IB78" s="284">
        <v>4.6999999999999999E-4</v>
      </c>
      <c r="IC78" s="284">
        <v>4.4400000000000004E-3</v>
      </c>
      <c r="ID78" s="284">
        <v>1.23106</v>
      </c>
      <c r="IE78" s="284">
        <v>8.047E-2</v>
      </c>
      <c r="IF78" s="284">
        <v>0.25486999999999999</v>
      </c>
      <c r="IG78" s="284">
        <v>5829</v>
      </c>
      <c r="IH78" s="284">
        <v>27148</v>
      </c>
      <c r="II78" s="284">
        <v>27148</v>
      </c>
      <c r="IJ78" s="284">
        <v>16944</v>
      </c>
      <c r="IK78" s="284">
        <v>78912</v>
      </c>
      <c r="IL78" s="284">
        <v>78912</v>
      </c>
      <c r="IM78" s="284">
        <v>87264</v>
      </c>
      <c r="IN78" s="284">
        <v>87264</v>
      </c>
      <c r="IO78" s="284">
        <v>1.5939300000000001</v>
      </c>
      <c r="IP78" s="284">
        <v>18737</v>
      </c>
      <c r="IQ78" s="284">
        <v>9.0083400000000005</v>
      </c>
      <c r="IR78" s="284">
        <v>5.89534</v>
      </c>
      <c r="IS78" s="284">
        <v>14.74719</v>
      </c>
      <c r="IT78" s="284">
        <v>0</v>
      </c>
      <c r="IU78" s="284">
        <v>0.67401999999999995</v>
      </c>
      <c r="IV78" s="284">
        <v>21.316549999999999</v>
      </c>
      <c r="IW78" s="284">
        <v>16.806840000000001</v>
      </c>
      <c r="IX78" s="284">
        <v>4.1085099999999999</v>
      </c>
      <c r="IY78" s="284">
        <v>0</v>
      </c>
      <c r="IZ78" s="284">
        <v>4.7800000000000004E-3</v>
      </c>
      <c r="JA78" s="284">
        <v>0.59982000000000002</v>
      </c>
      <c r="JB78" s="284">
        <v>1.49E-3</v>
      </c>
      <c r="JC78" s="284">
        <v>0.10546999999999999</v>
      </c>
      <c r="JD78" s="284">
        <v>0.49120000000000003</v>
      </c>
      <c r="JE78" s="284">
        <v>6.7226400000000002</v>
      </c>
      <c r="JF78" s="284">
        <v>3.08372</v>
      </c>
      <c r="JG78" s="284">
        <v>0.27445000000000003</v>
      </c>
      <c r="JH78" s="284">
        <v>843</v>
      </c>
      <c r="JI78" s="284">
        <v>2.0914899999999998</v>
      </c>
      <c r="JJ78" s="284">
        <v>3.5442499999999999</v>
      </c>
      <c r="JK78" s="284">
        <v>252</v>
      </c>
      <c r="JL78" s="284">
        <v>333</v>
      </c>
      <c r="JM78" s="284">
        <v>21.736499999999999</v>
      </c>
      <c r="JN78" s="284">
        <v>1.3854</v>
      </c>
      <c r="JO78" s="284">
        <v>1.34104</v>
      </c>
      <c r="JP78" s="284">
        <v>0.34949999999999998</v>
      </c>
      <c r="JQ78" s="284">
        <v>7.5039999999999996E-2</v>
      </c>
      <c r="JR78" s="284">
        <v>0.38573000000000002</v>
      </c>
      <c r="JS78" s="284">
        <v>0</v>
      </c>
      <c r="JT78" s="284">
        <v>4</v>
      </c>
      <c r="JU78" s="284">
        <v>1.1058399999999999</v>
      </c>
      <c r="JV78" s="284">
        <v>5923</v>
      </c>
      <c r="JW78" s="284">
        <v>23.45966</v>
      </c>
      <c r="JX78" s="284">
        <v>5356</v>
      </c>
      <c r="JY78" s="284">
        <v>8.0709099999999996</v>
      </c>
      <c r="JZ78" s="284">
        <v>25.94256</v>
      </c>
      <c r="KA78" s="284">
        <v>0.34403</v>
      </c>
      <c r="KB78" s="284">
        <v>1842</v>
      </c>
      <c r="KC78" s="284">
        <v>0.62738000000000005</v>
      </c>
      <c r="KD78" s="284">
        <v>0.23394999999999999</v>
      </c>
      <c r="KE78" s="284">
        <v>0.69377999999999995</v>
      </c>
      <c r="KF78" s="284">
        <v>25.24288</v>
      </c>
      <c r="KG78" s="284">
        <v>9.2037999999999993</v>
      </c>
      <c r="KH78" s="284">
        <v>3.6705299999999998</v>
      </c>
      <c r="KI78" s="284">
        <v>45.669229999999999</v>
      </c>
      <c r="KJ78" s="284">
        <v>48088</v>
      </c>
      <c r="KK78" s="284">
        <v>33258</v>
      </c>
      <c r="KL78" s="284">
        <v>5.3370000000000001E-2</v>
      </c>
      <c r="KM78" s="284">
        <v>0.17155000000000001</v>
      </c>
      <c r="KN78" s="284">
        <v>5.9020000000000003E-2</v>
      </c>
      <c r="KO78" s="284">
        <v>1.146E-2</v>
      </c>
      <c r="KP78" s="284">
        <v>3.6830000000000002E-2</v>
      </c>
      <c r="KQ78" s="284">
        <v>1.2670000000000001E-2</v>
      </c>
      <c r="KR78" s="284">
        <v>1</v>
      </c>
      <c r="KS78" s="284">
        <v>0.2147202</v>
      </c>
      <c r="KT78" s="284">
        <v>0.78527979999999997</v>
      </c>
      <c r="KU78" s="284">
        <v>0.30838359999999998</v>
      </c>
      <c r="KV78" s="284">
        <v>0.69161640000000002</v>
      </c>
      <c r="KW78" s="284">
        <v>6.3736299999999996E-2</v>
      </c>
      <c r="KX78" s="284">
        <v>2.0411000000000001E-3</v>
      </c>
      <c r="KY78" s="284">
        <v>0.23844480000000001</v>
      </c>
      <c r="KZ78" s="284">
        <v>0</v>
      </c>
      <c r="LA78" s="284">
        <v>0.16305529999999999</v>
      </c>
      <c r="LB78" s="284">
        <v>6.1695100000000003E-2</v>
      </c>
      <c r="LC78" s="284">
        <v>0.53476360000000001</v>
      </c>
      <c r="LD78" s="284">
        <v>0.77320840000000002</v>
      </c>
      <c r="LE78" s="284">
        <v>0</v>
      </c>
      <c r="LF78" s="284">
        <v>0.69181890000000001</v>
      </c>
      <c r="LG78" s="284">
        <v>3.1619300000000003E-2</v>
      </c>
      <c r="LH78" s="284">
        <v>0.27656180000000002</v>
      </c>
      <c r="LI78" s="284">
        <v>14829</v>
      </c>
      <c r="LJ78" s="284">
        <v>8.3229299999999995</v>
      </c>
      <c r="LK78" s="284">
        <v>13325</v>
      </c>
      <c r="LL78" s="284">
        <v>13325</v>
      </c>
      <c r="LM78" s="284">
        <v>2861</v>
      </c>
      <c r="LN78" s="284">
        <v>0.96797509999999998</v>
      </c>
      <c r="LO78" s="284">
        <v>3.2024900000000002E-2</v>
      </c>
      <c r="LP78" s="284">
        <v>0</v>
      </c>
      <c r="LQ78" s="284">
        <v>0.56337999999999999</v>
      </c>
      <c r="LR78" s="284">
        <v>1.2635000000000001</v>
      </c>
      <c r="LS78" s="284">
        <v>0.38963999999999999</v>
      </c>
      <c r="LT78" s="284">
        <v>147</v>
      </c>
      <c r="LU78" s="284">
        <v>4.8832800000000001</v>
      </c>
      <c r="LV78" s="284">
        <v>0</v>
      </c>
      <c r="LW78" s="284">
        <v>4.72689</v>
      </c>
      <c r="LX78" s="284">
        <v>0.30126999999999998</v>
      </c>
      <c r="LY78" s="284">
        <v>0.30720999999999998</v>
      </c>
      <c r="LZ78" s="285">
        <v>5.7720199999999999E-2</v>
      </c>
      <c r="MA78" s="285">
        <v>1.1642E-3</v>
      </c>
      <c r="MB78" s="285">
        <v>0.15884300000000001</v>
      </c>
      <c r="MC78" s="285">
        <v>0</v>
      </c>
      <c r="MD78" s="285">
        <v>0.14599500000000001</v>
      </c>
      <c r="ME78" s="285">
        <v>3.6220000000000002E-4</v>
      </c>
      <c r="MF78" s="285">
        <v>0.75056920000000005</v>
      </c>
      <c r="MG78" s="285">
        <v>4.3692399999999999E-2</v>
      </c>
      <c r="MH78" s="285">
        <v>0.2262776</v>
      </c>
      <c r="MI78" s="285"/>
    </row>
    <row r="79" spans="1:347" s="6" customFormat="1" x14ac:dyDescent="0.2">
      <c r="A79" s="6" t="s">
        <v>2053</v>
      </c>
      <c r="B79" s="6" t="s">
        <v>2847</v>
      </c>
      <c r="C79" s="203" t="s">
        <v>2053</v>
      </c>
      <c r="D79" s="203" t="s">
        <v>2054</v>
      </c>
      <c r="E79" s="203" t="s">
        <v>2055</v>
      </c>
      <c r="F79" s="203" t="s">
        <v>2176</v>
      </c>
      <c r="G79" s="203" t="s">
        <v>2250</v>
      </c>
      <c r="H79" s="203" t="s">
        <v>2290</v>
      </c>
      <c r="I79" s="203" t="s">
        <v>3596</v>
      </c>
      <c r="J79" s="203" t="s">
        <v>3597</v>
      </c>
      <c r="K79" s="203" t="s">
        <v>2250</v>
      </c>
      <c r="L79" s="203" t="s">
        <v>2290</v>
      </c>
      <c r="M79" s="203" t="s">
        <v>3596</v>
      </c>
      <c r="N79" s="203" t="s">
        <v>3597</v>
      </c>
      <c r="O79" s="203" t="s">
        <v>2425</v>
      </c>
      <c r="P79" s="203" t="s">
        <v>2500</v>
      </c>
      <c r="Q79" s="203" t="s">
        <v>2577</v>
      </c>
      <c r="R79" s="203" t="s">
        <v>2647</v>
      </c>
      <c r="S79" s="203" t="s">
        <v>4833</v>
      </c>
      <c r="T79" s="203" t="s">
        <v>4834</v>
      </c>
      <c r="U79" s="203" t="s">
        <v>2500</v>
      </c>
      <c r="V79" s="203" t="s">
        <v>2577</v>
      </c>
      <c r="W79" s="203" t="s">
        <v>4835</v>
      </c>
      <c r="X79" s="203">
        <v>1</v>
      </c>
      <c r="Y79" s="203">
        <v>7</v>
      </c>
      <c r="Z79" s="203">
        <v>0</v>
      </c>
      <c r="AA79" s="203">
        <v>4</v>
      </c>
      <c r="AB79" s="10">
        <v>17472</v>
      </c>
      <c r="AC79" s="203">
        <v>4</v>
      </c>
      <c r="AD79" s="203">
        <v>0</v>
      </c>
      <c r="AE79" s="203">
        <v>4</v>
      </c>
      <c r="AF79" s="203">
        <v>29.89</v>
      </c>
      <c r="AG79" s="203">
        <v>33.89</v>
      </c>
      <c r="AH79" s="286">
        <v>0.11802890000000001</v>
      </c>
      <c r="AI79" s="246">
        <v>169620</v>
      </c>
      <c r="AJ79" s="246" t="s">
        <v>3598</v>
      </c>
      <c r="AK79" s="274" t="s">
        <v>3599</v>
      </c>
      <c r="AL79" s="276">
        <v>38016</v>
      </c>
      <c r="AM79" s="276">
        <v>9</v>
      </c>
      <c r="AN79" s="276">
        <v>10.95</v>
      </c>
      <c r="AO79" s="276">
        <v>12.75</v>
      </c>
      <c r="AP79" s="246">
        <v>194250</v>
      </c>
      <c r="AQ79" s="246">
        <v>957752</v>
      </c>
      <c r="AR79" s="246">
        <v>1152002</v>
      </c>
      <c r="AS79" s="246">
        <v>334862</v>
      </c>
      <c r="AT79" s="246">
        <v>0</v>
      </c>
      <c r="AU79" s="246">
        <v>334862</v>
      </c>
      <c r="AV79" s="246">
        <v>93845</v>
      </c>
      <c r="AW79" s="246">
        <v>0</v>
      </c>
      <c r="AX79" s="246">
        <v>93845</v>
      </c>
      <c r="AY79" s="246">
        <v>773540</v>
      </c>
      <c r="AZ79" s="246">
        <v>2354249</v>
      </c>
      <c r="BA79" s="246">
        <v>883209</v>
      </c>
      <c r="BB79" s="246">
        <v>238949</v>
      </c>
      <c r="BC79" s="246">
        <v>1122158</v>
      </c>
      <c r="BD79" s="246">
        <v>138042</v>
      </c>
      <c r="BE79" s="246">
        <v>10062</v>
      </c>
      <c r="BF79" s="246">
        <v>83463</v>
      </c>
      <c r="BG79" s="246">
        <v>231567</v>
      </c>
      <c r="BH79" s="246">
        <v>619617</v>
      </c>
      <c r="BI79" s="246">
        <v>1973342</v>
      </c>
      <c r="BJ79" s="246">
        <v>380907</v>
      </c>
      <c r="BK79" s="283">
        <v>0.16179550000000001</v>
      </c>
      <c r="BL79" s="246">
        <v>0</v>
      </c>
      <c r="BM79" s="246">
        <v>0</v>
      </c>
      <c r="BN79" s="246">
        <v>0</v>
      </c>
      <c r="BO79" s="246">
        <v>94813</v>
      </c>
      <c r="BP79" s="246">
        <v>94813</v>
      </c>
      <c r="BQ79" s="246">
        <v>85758</v>
      </c>
      <c r="BR79" s="10">
        <v>57824</v>
      </c>
      <c r="BS79" s="10">
        <v>75738</v>
      </c>
      <c r="BT79" s="10">
        <v>133562</v>
      </c>
      <c r="BU79" s="10">
        <v>36855</v>
      </c>
      <c r="BV79" s="10">
        <v>16879</v>
      </c>
      <c r="BW79" s="10">
        <v>53734</v>
      </c>
      <c r="BX79" s="10">
        <v>10379</v>
      </c>
      <c r="BY79" s="10">
        <v>1837</v>
      </c>
      <c r="BZ79" s="10">
        <v>12216</v>
      </c>
      <c r="CA79" s="10">
        <v>199512</v>
      </c>
      <c r="CB79" s="10" t="s">
        <v>3403</v>
      </c>
      <c r="CC79" s="10">
        <v>199512</v>
      </c>
      <c r="CD79" s="10">
        <v>184</v>
      </c>
      <c r="CE79" s="258">
        <v>28636</v>
      </c>
      <c r="CF79" s="244">
        <v>4</v>
      </c>
      <c r="CG79" s="244">
        <v>67</v>
      </c>
      <c r="CH79" s="244">
        <v>71</v>
      </c>
      <c r="CI79" s="258">
        <v>6216</v>
      </c>
      <c r="CJ79" s="258">
        <v>8591</v>
      </c>
      <c r="CK79" s="258">
        <v>10934</v>
      </c>
      <c r="CL79" s="258">
        <v>563</v>
      </c>
      <c r="CM79" s="203">
        <v>49</v>
      </c>
      <c r="CN79" s="203">
        <v>30</v>
      </c>
      <c r="CO79" s="244">
        <v>448</v>
      </c>
      <c r="CP79" s="10">
        <v>102886</v>
      </c>
      <c r="CQ79" s="10">
        <v>56417</v>
      </c>
      <c r="CR79" s="10">
        <v>159303</v>
      </c>
      <c r="CS79" s="10">
        <v>5778</v>
      </c>
      <c r="CT79" s="10">
        <v>7994</v>
      </c>
      <c r="CU79" s="10">
        <v>13772</v>
      </c>
      <c r="CV79" s="10">
        <v>46710</v>
      </c>
      <c r="CW79" s="10">
        <v>10295</v>
      </c>
      <c r="CX79" s="10">
        <v>57005</v>
      </c>
      <c r="CY79" s="10">
        <v>230080</v>
      </c>
      <c r="CZ79" s="10">
        <v>5120</v>
      </c>
      <c r="DA79" s="10" t="s">
        <v>3403</v>
      </c>
      <c r="DB79" s="10">
        <v>235200</v>
      </c>
      <c r="DC79" s="10">
        <v>10294</v>
      </c>
      <c r="DD79" s="10">
        <v>128</v>
      </c>
      <c r="DE79" s="10">
        <v>10422</v>
      </c>
      <c r="DF79" s="10">
        <v>54160</v>
      </c>
      <c r="DG79" s="10">
        <v>2538</v>
      </c>
      <c r="DH79" s="10">
        <v>270</v>
      </c>
      <c r="DI79" s="10">
        <v>2936</v>
      </c>
      <c r="DJ79" s="258" t="s">
        <v>3403</v>
      </c>
      <c r="DK79" s="258">
        <v>64454</v>
      </c>
      <c r="DL79" s="10">
        <v>164064</v>
      </c>
      <c r="DM79" s="10">
        <v>138526</v>
      </c>
      <c r="DN79" s="10">
        <v>0</v>
      </c>
      <c r="DO79" s="10">
        <v>0</v>
      </c>
      <c r="DP79" s="10">
        <v>302590</v>
      </c>
      <c r="DQ79" s="10">
        <v>406</v>
      </c>
      <c r="DR79" s="10">
        <v>46998</v>
      </c>
      <c r="DS79" s="10">
        <v>13932</v>
      </c>
      <c r="DT79" s="10">
        <v>60930</v>
      </c>
      <c r="DU79" s="10">
        <v>425361</v>
      </c>
      <c r="DV79" s="244">
        <v>269</v>
      </c>
      <c r="DW79" s="244">
        <v>1</v>
      </c>
      <c r="DX79" s="244">
        <v>743</v>
      </c>
      <c r="DY79" s="244">
        <v>9</v>
      </c>
      <c r="DZ79" s="244">
        <v>8</v>
      </c>
      <c r="EA79" s="244">
        <v>4</v>
      </c>
      <c r="EB79" s="244">
        <v>1034</v>
      </c>
      <c r="EC79" s="244">
        <v>3944</v>
      </c>
      <c r="ED79" s="244">
        <v>11</v>
      </c>
      <c r="EE79" s="244">
        <v>3955</v>
      </c>
      <c r="EF79" s="10">
        <v>20916</v>
      </c>
      <c r="EG79" s="10">
        <v>1725</v>
      </c>
      <c r="EH79" s="10">
        <v>22641</v>
      </c>
      <c r="EI79" s="10">
        <v>633</v>
      </c>
      <c r="EJ79" s="10">
        <v>2461</v>
      </c>
      <c r="EK79" s="10">
        <v>3094</v>
      </c>
      <c r="EL79" s="10">
        <v>29690</v>
      </c>
      <c r="EM79" s="10" t="s">
        <v>5026</v>
      </c>
      <c r="EN79" s="10" t="s">
        <v>5026</v>
      </c>
      <c r="EO79" s="10" t="s">
        <v>5026</v>
      </c>
      <c r="EP79" s="10" t="s">
        <v>5026</v>
      </c>
      <c r="EQ79" s="258">
        <v>1362</v>
      </c>
      <c r="ER79" s="258">
        <v>8372</v>
      </c>
      <c r="ES79" s="10">
        <v>122213</v>
      </c>
      <c r="ET79" s="10">
        <v>62547</v>
      </c>
      <c r="EU79" s="10" t="s">
        <v>5026</v>
      </c>
      <c r="EV79" s="244">
        <v>1</v>
      </c>
      <c r="EW79" s="244">
        <v>48</v>
      </c>
      <c r="EX79" s="203" t="s">
        <v>1500</v>
      </c>
      <c r="EY79" s="244">
        <v>37</v>
      </c>
      <c r="EZ79" s="244">
        <v>163</v>
      </c>
      <c r="FA79" s="258">
        <v>131394</v>
      </c>
      <c r="FB79" s="10">
        <v>222986</v>
      </c>
      <c r="FC79" s="10" t="s">
        <v>3403</v>
      </c>
      <c r="FD79" s="203" t="s">
        <v>1530</v>
      </c>
      <c r="FE79" s="203" t="s">
        <v>1530</v>
      </c>
      <c r="FF79" s="203" t="s">
        <v>1530</v>
      </c>
      <c r="FG79" s="203" t="s">
        <v>1530</v>
      </c>
      <c r="FH79" s="203" t="s">
        <v>1530</v>
      </c>
      <c r="FI79" s="203" t="s">
        <v>1530</v>
      </c>
      <c r="FJ79" s="203" t="s">
        <v>1530</v>
      </c>
      <c r="FK79" s="203" t="s">
        <v>1530</v>
      </c>
      <c r="FL79" s="203" t="s">
        <v>1530</v>
      </c>
      <c r="FM79" s="203" t="s">
        <v>1530</v>
      </c>
      <c r="FN79" s="203" t="s">
        <v>1530</v>
      </c>
      <c r="FO79" s="203" t="s">
        <v>1530</v>
      </c>
      <c r="FP79" s="203" t="s">
        <v>1530</v>
      </c>
      <c r="FQ79" s="203" t="s">
        <v>1530</v>
      </c>
      <c r="FR79" s="203" t="s">
        <v>1530</v>
      </c>
      <c r="FS79" s="203" t="s">
        <v>1530</v>
      </c>
      <c r="FT79" s="203" t="s">
        <v>1530</v>
      </c>
      <c r="FU79" s="203" t="s">
        <v>1530</v>
      </c>
      <c r="FV79" s="203" t="s">
        <v>1530</v>
      </c>
      <c r="FW79" s="203" t="s">
        <v>1530</v>
      </c>
      <c r="FX79" s="203" t="s">
        <v>1530</v>
      </c>
      <c r="FY79" s="203" t="s">
        <v>1530</v>
      </c>
      <c r="FZ79" s="203" t="s">
        <v>1530</v>
      </c>
      <c r="GA79" s="203" t="s">
        <v>1530</v>
      </c>
      <c r="GB79" s="203" t="s">
        <v>1530</v>
      </c>
      <c r="GC79" s="203" t="s">
        <v>2053</v>
      </c>
      <c r="GD79" s="203" t="s">
        <v>464</v>
      </c>
      <c r="GE79" s="203" t="s">
        <v>416</v>
      </c>
      <c r="GF79" s="203" t="s">
        <v>494</v>
      </c>
      <c r="GG79" s="203" t="s">
        <v>499</v>
      </c>
      <c r="GH79" s="203" t="s">
        <v>4527</v>
      </c>
      <c r="GI79" s="203" t="s">
        <v>506</v>
      </c>
      <c r="GJ79" s="203" t="s">
        <v>2303</v>
      </c>
      <c r="GK79" s="258">
        <v>91596</v>
      </c>
      <c r="GL79" s="203">
        <v>1</v>
      </c>
      <c r="GM79" s="203" t="s">
        <v>3013</v>
      </c>
      <c r="GN79" s="203" t="s">
        <v>512</v>
      </c>
      <c r="GO79" s="203">
        <v>710</v>
      </c>
      <c r="GP79" s="203">
        <v>123</v>
      </c>
      <c r="GQ79" s="203">
        <v>2891</v>
      </c>
      <c r="GR79" s="203">
        <v>20978</v>
      </c>
      <c r="GS79" s="203">
        <v>0</v>
      </c>
      <c r="GT79" s="203">
        <v>5</v>
      </c>
      <c r="GU79" s="203">
        <v>76</v>
      </c>
      <c r="GV79" s="203">
        <v>2618</v>
      </c>
      <c r="GW79" s="283">
        <v>0.76258000000000004</v>
      </c>
      <c r="GX79" s="283">
        <v>0.13321</v>
      </c>
      <c r="GY79" s="245">
        <v>28.713730000000002</v>
      </c>
      <c r="GZ79" s="245">
        <v>30.107710000000001</v>
      </c>
      <c r="HA79" s="245">
        <v>14.648149999999999</v>
      </c>
      <c r="HB79" s="284">
        <v>6.5214999999999996</v>
      </c>
      <c r="HC79" s="284">
        <v>3.70851</v>
      </c>
      <c r="HD79" s="284">
        <v>0.76527999999999996</v>
      </c>
      <c r="HE79" s="284">
        <v>32.387030000000003</v>
      </c>
      <c r="HF79" s="284">
        <v>18.417169999999999</v>
      </c>
      <c r="HG79" s="284">
        <v>3.8005399999999998</v>
      </c>
      <c r="HH79" s="284">
        <v>4.6392199999999999</v>
      </c>
      <c r="HI79" s="284">
        <v>2.6381299999999999</v>
      </c>
      <c r="HJ79" s="284">
        <v>0.5444</v>
      </c>
      <c r="HK79" s="284">
        <v>16.146740000000001</v>
      </c>
      <c r="HL79" s="284">
        <v>9.1819900000000008</v>
      </c>
      <c r="HM79" s="284">
        <v>1.8947799999999999</v>
      </c>
      <c r="HN79" s="284">
        <v>66.464870000000005</v>
      </c>
      <c r="HO79" s="284">
        <v>37.795819999999999</v>
      </c>
      <c r="HP79" s="284">
        <v>7.7994899999999996</v>
      </c>
      <c r="HQ79" s="284">
        <v>27.881119999999999</v>
      </c>
      <c r="HR79" s="284">
        <v>15.854839999999999</v>
      </c>
      <c r="HS79" s="284">
        <v>3.2717800000000001</v>
      </c>
      <c r="HT79" s="284">
        <v>3.3035299999999999</v>
      </c>
      <c r="HU79" s="284">
        <v>4.6438800000000002</v>
      </c>
      <c r="HV79" s="284">
        <v>1.6410000000000001E-2</v>
      </c>
      <c r="HW79" s="284">
        <v>0.78778999999999999</v>
      </c>
      <c r="HX79" s="284">
        <v>1.33426</v>
      </c>
      <c r="HY79" s="284">
        <v>0.77271000000000001</v>
      </c>
      <c r="HZ79" s="284">
        <v>0.66520000000000001</v>
      </c>
      <c r="IA79" s="284">
        <v>0.32413999999999998</v>
      </c>
      <c r="IB79" s="284">
        <v>1.0000000000000001E-5</v>
      </c>
      <c r="IC79" s="284">
        <v>5.1999999999999995E-4</v>
      </c>
      <c r="ID79" s="284">
        <v>1.43449</v>
      </c>
      <c r="IE79" s="284">
        <v>4.3180000000000003E-2</v>
      </c>
      <c r="IF79" s="284">
        <v>0.24718000000000001</v>
      </c>
      <c r="IG79" s="284">
        <v>3606</v>
      </c>
      <c r="IH79" s="284">
        <v>30553</v>
      </c>
      <c r="II79" s="284">
        <v>30553</v>
      </c>
      <c r="IJ79" s="284">
        <v>12551</v>
      </c>
      <c r="IK79" s="284">
        <v>106340</v>
      </c>
      <c r="IL79" s="284">
        <v>106340</v>
      </c>
      <c r="IM79" s="284">
        <v>75647</v>
      </c>
      <c r="IN79" s="284">
        <v>75647</v>
      </c>
      <c r="IO79" s="284">
        <v>1.18384</v>
      </c>
      <c r="IP79" s="284">
        <v>8928</v>
      </c>
      <c r="IQ79" s="284">
        <v>4.2925899999999997</v>
      </c>
      <c r="IR79" s="284">
        <v>3.6558600000000001</v>
      </c>
      <c r="IS79" s="284">
        <v>12.57699</v>
      </c>
      <c r="IT79" s="284">
        <v>1.0245500000000001</v>
      </c>
      <c r="IU79" s="284">
        <v>8.4451300000000007</v>
      </c>
      <c r="IV79" s="284">
        <v>25.702529999999999</v>
      </c>
      <c r="IW79" s="284">
        <v>12.25117</v>
      </c>
      <c r="IX79" s="284">
        <v>2.7905099999999998</v>
      </c>
      <c r="IY79" s="284">
        <v>0</v>
      </c>
      <c r="IZ79" s="284">
        <v>4.8900000000000002E-3</v>
      </c>
      <c r="JA79" s="284">
        <v>0.31263000000000002</v>
      </c>
      <c r="JB79" s="284">
        <v>7.7999999999999999E-4</v>
      </c>
      <c r="JC79" s="284">
        <v>6.565E-2</v>
      </c>
      <c r="JD79" s="284">
        <v>0.55620999999999998</v>
      </c>
      <c r="JE79" s="284">
        <v>7.3526999999999996</v>
      </c>
      <c r="JF79" s="284">
        <v>2.1781700000000002</v>
      </c>
      <c r="JG79" s="284">
        <v>0.32632</v>
      </c>
      <c r="JH79" s="284">
        <v>469</v>
      </c>
      <c r="JI79" s="284">
        <v>1.16527</v>
      </c>
      <c r="JJ79" s="284">
        <v>6.7646699999999997</v>
      </c>
      <c r="JK79" s="284">
        <v>243</v>
      </c>
      <c r="JL79" s="284">
        <v>188</v>
      </c>
      <c r="JM79" s="284">
        <v>21.543980000000001</v>
      </c>
      <c r="JN79" s="284">
        <v>2.52813</v>
      </c>
      <c r="JO79" s="284">
        <v>1.5070699999999999</v>
      </c>
      <c r="JP79" s="284">
        <v>0.36998999999999999</v>
      </c>
      <c r="JQ79" s="284">
        <v>4.367E-2</v>
      </c>
      <c r="JR79" s="284">
        <v>0.49056</v>
      </c>
      <c r="JS79" s="284">
        <v>0</v>
      </c>
      <c r="JT79" s="284">
        <v>0</v>
      </c>
      <c r="JU79" s="284">
        <v>0.71136999999999995</v>
      </c>
      <c r="JV79" s="284">
        <v>5819</v>
      </c>
      <c r="JW79" s="284">
        <v>24.345300000000002</v>
      </c>
      <c r="JX79" s="284">
        <v>8180</v>
      </c>
      <c r="JY79" s="284">
        <v>6.9947900000000001</v>
      </c>
      <c r="JZ79" s="284">
        <v>17.318570000000001</v>
      </c>
      <c r="KA79" s="284">
        <v>0.28732000000000002</v>
      </c>
      <c r="KB79" s="284">
        <v>2350</v>
      </c>
      <c r="KC79" s="284">
        <v>0.84470999999999996</v>
      </c>
      <c r="KD79" s="284">
        <v>0.5444</v>
      </c>
      <c r="KE79" s="284">
        <v>0.60089999999999999</v>
      </c>
      <c r="KF79" s="284">
        <v>19.07507</v>
      </c>
      <c r="KG79" s="284">
        <v>4.9661900000000001</v>
      </c>
      <c r="KH79" s="284">
        <v>4.6392199999999999</v>
      </c>
      <c r="KI79" s="284">
        <v>28</v>
      </c>
      <c r="KJ79" s="284">
        <v>33111</v>
      </c>
      <c r="KK79" s="284">
        <v>26061</v>
      </c>
      <c r="KL79" s="284">
        <v>0.112</v>
      </c>
      <c r="KM79" s="284">
        <v>0.27729999999999999</v>
      </c>
      <c r="KN79" s="284">
        <v>7.9670000000000005E-2</v>
      </c>
      <c r="KO79" s="284">
        <v>1.3220000000000001E-2</v>
      </c>
      <c r="KP79" s="284">
        <v>3.2730000000000002E-2</v>
      </c>
      <c r="KQ79" s="284">
        <v>9.4000000000000004E-3</v>
      </c>
      <c r="KR79" s="284">
        <v>1</v>
      </c>
      <c r="KS79" s="284">
        <v>0.11802890000000001</v>
      </c>
      <c r="KT79" s="284">
        <v>0.88197110000000001</v>
      </c>
      <c r="KU79" s="284">
        <v>0.21293699999999999</v>
      </c>
      <c r="KV79" s="284">
        <v>0.78706299999999996</v>
      </c>
      <c r="KW79" s="284">
        <v>0.1173476</v>
      </c>
      <c r="KX79" s="284">
        <v>5.0990000000000002E-3</v>
      </c>
      <c r="KY79" s="284">
        <v>0.1210885</v>
      </c>
      <c r="KZ79" s="284">
        <v>4.2295300000000001E-2</v>
      </c>
      <c r="LA79" s="284">
        <v>0.31399369999999999</v>
      </c>
      <c r="LB79" s="284">
        <v>6.9953399999999999E-2</v>
      </c>
      <c r="LC79" s="284">
        <v>0.44757019999999997</v>
      </c>
      <c r="LD79" s="284">
        <v>0.56865869999999996</v>
      </c>
      <c r="LE79" s="284">
        <v>3.9862000000000002E-2</v>
      </c>
      <c r="LF79" s="284">
        <v>0.48932890000000001</v>
      </c>
      <c r="LG79" s="284">
        <v>0.32857189999999997</v>
      </c>
      <c r="LH79" s="284">
        <v>0.14223730000000001</v>
      </c>
      <c r="LI79" s="284">
        <v>7050</v>
      </c>
      <c r="LJ79" s="284">
        <v>6.9811399999999999</v>
      </c>
      <c r="LK79" s="284">
        <v>22899</v>
      </c>
      <c r="LL79" s="284">
        <v>22899</v>
      </c>
      <c r="LM79" s="284">
        <v>2702</v>
      </c>
      <c r="LN79" s="284">
        <v>0.59612120000000002</v>
      </c>
      <c r="LO79" s="284">
        <v>4.3451799999999999E-2</v>
      </c>
      <c r="LP79" s="284">
        <v>0.360427</v>
      </c>
      <c r="LQ79" s="284">
        <v>0.34260000000000002</v>
      </c>
      <c r="LR79" s="284">
        <v>1.26634</v>
      </c>
      <c r="LS79" s="284">
        <v>0.26965</v>
      </c>
      <c r="LT79" s="284">
        <v>30</v>
      </c>
      <c r="LU79" s="284">
        <v>2.1920099999999998</v>
      </c>
      <c r="LV79" s="284">
        <v>3</v>
      </c>
      <c r="LW79" s="284">
        <v>1.30671</v>
      </c>
      <c r="LX79" s="284">
        <v>0.15334</v>
      </c>
      <c r="LY79" s="284">
        <v>0.12853000000000001</v>
      </c>
      <c r="LZ79" s="285">
        <v>4.4980399999999997E-2</v>
      </c>
      <c r="MA79" s="285">
        <v>1.7527E-3</v>
      </c>
      <c r="MB79" s="285">
        <v>0.1480399</v>
      </c>
      <c r="MC79" s="285">
        <v>0</v>
      </c>
      <c r="MD79" s="285">
        <v>0.11203440000000001</v>
      </c>
      <c r="ME79" s="285">
        <v>2.7779999999999998E-4</v>
      </c>
      <c r="MF79" s="285">
        <v>0.78056340000000002</v>
      </c>
      <c r="MG79" s="285">
        <v>5.79304E-2</v>
      </c>
      <c r="MH79" s="285">
        <v>0.233904</v>
      </c>
      <c r="MI79" s="285"/>
    </row>
    <row r="80" spans="1:347" s="6" customFormat="1" x14ac:dyDescent="0.2">
      <c r="A80" s="6" t="s">
        <v>2059</v>
      </c>
      <c r="B80" s="6" t="s">
        <v>2849</v>
      </c>
      <c r="C80" s="203" t="s">
        <v>2059</v>
      </c>
      <c r="D80" s="203" t="s">
        <v>2060</v>
      </c>
      <c r="E80" s="203" t="s">
        <v>2061</v>
      </c>
      <c r="F80" s="203" t="s">
        <v>2178</v>
      </c>
      <c r="G80" s="203" t="s">
        <v>2252</v>
      </c>
      <c r="H80" s="203" t="s">
        <v>2291</v>
      </c>
      <c r="I80" s="203" t="s">
        <v>3602</v>
      </c>
      <c r="J80" s="203" t="s">
        <v>3603</v>
      </c>
      <c r="K80" s="203" t="s">
        <v>2252</v>
      </c>
      <c r="L80" s="203" t="s">
        <v>2291</v>
      </c>
      <c r="M80" s="203" t="s">
        <v>3602</v>
      </c>
      <c r="N80" s="203" t="s">
        <v>3603</v>
      </c>
      <c r="O80" s="203" t="s">
        <v>2427</v>
      </c>
      <c r="P80" s="203" t="s">
        <v>2502</v>
      </c>
      <c r="Q80" s="203" t="s">
        <v>2579</v>
      </c>
      <c r="R80" s="203" t="s">
        <v>2649</v>
      </c>
      <c r="S80" s="203" t="s">
        <v>2427</v>
      </c>
      <c r="T80" s="203" t="s">
        <v>2380</v>
      </c>
      <c r="U80" s="203" t="s">
        <v>2502</v>
      </c>
      <c r="V80" s="203" t="s">
        <v>2579</v>
      </c>
      <c r="W80" s="203" t="s">
        <v>2649</v>
      </c>
      <c r="X80" s="203">
        <v>0</v>
      </c>
      <c r="Y80" s="203">
        <v>13</v>
      </c>
      <c r="Z80" s="203">
        <v>1</v>
      </c>
      <c r="AA80" s="203">
        <v>0</v>
      </c>
      <c r="AB80" s="10">
        <v>32816</v>
      </c>
      <c r="AC80" s="203">
        <v>3</v>
      </c>
      <c r="AD80" s="203">
        <v>0</v>
      </c>
      <c r="AE80" s="203">
        <v>3</v>
      </c>
      <c r="AF80" s="203">
        <v>45.19</v>
      </c>
      <c r="AG80" s="203">
        <v>48.19</v>
      </c>
      <c r="AH80" s="286">
        <v>6.2253599999999999E-2</v>
      </c>
      <c r="AI80" s="246">
        <v>64065</v>
      </c>
      <c r="AJ80" s="246" t="s">
        <v>3604</v>
      </c>
      <c r="AK80" s="274" t="s">
        <v>3493</v>
      </c>
      <c r="AL80" s="276">
        <v>36685</v>
      </c>
      <c r="AM80" s="276">
        <v>9.7799999999999994</v>
      </c>
      <c r="AN80" s="276">
        <v>10.02</v>
      </c>
      <c r="AO80" s="276">
        <v>10.52</v>
      </c>
      <c r="AP80" s="246">
        <v>317873</v>
      </c>
      <c r="AQ80" s="246">
        <v>1419088</v>
      </c>
      <c r="AR80" s="246">
        <v>1736961</v>
      </c>
      <c r="AS80" s="246">
        <v>442059</v>
      </c>
      <c r="AT80" s="246">
        <v>13750</v>
      </c>
      <c r="AU80" s="246">
        <v>455809</v>
      </c>
      <c r="AV80" s="246">
        <v>10000</v>
      </c>
      <c r="AW80" s="246">
        <v>0</v>
      </c>
      <c r="AX80" s="246">
        <v>10000</v>
      </c>
      <c r="AY80" s="246">
        <v>131015</v>
      </c>
      <c r="AZ80" s="246">
        <v>2333785</v>
      </c>
      <c r="BA80" s="246">
        <v>1233704</v>
      </c>
      <c r="BB80" s="246">
        <v>429394</v>
      </c>
      <c r="BC80" s="246">
        <v>1663098</v>
      </c>
      <c r="BD80" s="246">
        <v>124446</v>
      </c>
      <c r="BE80" s="246">
        <v>17501</v>
      </c>
      <c r="BF80" s="246">
        <v>7191</v>
      </c>
      <c r="BG80" s="246">
        <v>149138</v>
      </c>
      <c r="BH80" s="246">
        <v>508959</v>
      </c>
      <c r="BI80" s="246">
        <v>2321195</v>
      </c>
      <c r="BJ80" s="246">
        <v>35520</v>
      </c>
      <c r="BK80" s="283">
        <v>1.52199E-2</v>
      </c>
      <c r="BL80" s="246">
        <v>0</v>
      </c>
      <c r="BM80" s="246">
        <v>0</v>
      </c>
      <c r="BN80" s="246">
        <v>0</v>
      </c>
      <c r="BO80" s="246">
        <v>0</v>
      </c>
      <c r="BP80" s="246">
        <v>0</v>
      </c>
      <c r="BQ80" s="246">
        <v>0</v>
      </c>
      <c r="BR80" s="10">
        <v>125033</v>
      </c>
      <c r="BS80" s="10">
        <v>81124</v>
      </c>
      <c r="BT80" s="10">
        <v>206157</v>
      </c>
      <c r="BU80" s="10">
        <v>91620</v>
      </c>
      <c r="BV80" s="10">
        <v>45478</v>
      </c>
      <c r="BW80" s="10">
        <v>137098</v>
      </c>
      <c r="BX80" s="10">
        <v>14099</v>
      </c>
      <c r="BY80" s="10">
        <v>0</v>
      </c>
      <c r="BZ80" s="10">
        <v>14099</v>
      </c>
      <c r="CA80" s="10">
        <v>357354</v>
      </c>
      <c r="CB80" s="10" t="s">
        <v>3403</v>
      </c>
      <c r="CC80" s="10">
        <v>357354</v>
      </c>
      <c r="CD80" s="10">
        <v>0</v>
      </c>
      <c r="CE80" s="258">
        <v>28983</v>
      </c>
      <c r="CF80" s="244">
        <v>2</v>
      </c>
      <c r="CG80" s="244">
        <v>67</v>
      </c>
      <c r="CH80" s="244">
        <v>69</v>
      </c>
      <c r="CI80" s="258">
        <v>7633</v>
      </c>
      <c r="CJ80" s="258">
        <v>1993</v>
      </c>
      <c r="CK80" s="258">
        <v>14651</v>
      </c>
      <c r="CL80" s="258">
        <v>563</v>
      </c>
      <c r="CM80" s="203">
        <v>0</v>
      </c>
      <c r="CN80" s="203">
        <v>98</v>
      </c>
      <c r="CO80" s="244">
        <v>212</v>
      </c>
      <c r="CP80" s="10">
        <v>210592</v>
      </c>
      <c r="CQ80" s="10">
        <v>36055</v>
      </c>
      <c r="CR80" s="10">
        <v>246647</v>
      </c>
      <c r="CS80" s="10" t="s">
        <v>3403</v>
      </c>
      <c r="CT80" s="10" t="s">
        <v>3403</v>
      </c>
      <c r="CU80" s="10" t="s">
        <v>3403</v>
      </c>
      <c r="CV80" s="10">
        <v>182627</v>
      </c>
      <c r="CW80" s="10">
        <v>40520</v>
      </c>
      <c r="CX80" s="10">
        <v>223147</v>
      </c>
      <c r="CY80" s="10">
        <v>469794</v>
      </c>
      <c r="CZ80" s="10">
        <v>5106</v>
      </c>
      <c r="DA80" s="10" t="s">
        <v>3403</v>
      </c>
      <c r="DB80" s="10">
        <v>474900</v>
      </c>
      <c r="DC80" s="10">
        <v>7805</v>
      </c>
      <c r="DD80" s="10">
        <v>429</v>
      </c>
      <c r="DE80" s="10">
        <v>8234</v>
      </c>
      <c r="DF80" s="10">
        <v>38245</v>
      </c>
      <c r="DG80" s="10">
        <v>7138</v>
      </c>
      <c r="DH80" s="10" t="s">
        <v>3403</v>
      </c>
      <c r="DI80" s="10">
        <v>7567</v>
      </c>
      <c r="DJ80" s="258" t="s">
        <v>3403</v>
      </c>
      <c r="DK80" s="258">
        <v>46050</v>
      </c>
      <c r="DL80" s="10" t="s">
        <v>3403</v>
      </c>
      <c r="DM80" s="10">
        <v>514853</v>
      </c>
      <c r="DN80" s="10">
        <v>5842</v>
      </c>
      <c r="DO80" s="10">
        <v>0</v>
      </c>
      <c r="DP80" s="10">
        <v>520695</v>
      </c>
      <c r="DQ80" s="10" t="s">
        <v>3403</v>
      </c>
      <c r="DR80" s="10">
        <v>59680</v>
      </c>
      <c r="DS80" s="10">
        <v>28107</v>
      </c>
      <c r="DT80" s="10">
        <v>87787</v>
      </c>
      <c r="DU80" s="10">
        <v>511394</v>
      </c>
      <c r="DV80" s="244">
        <v>1768</v>
      </c>
      <c r="DW80" s="244">
        <v>5</v>
      </c>
      <c r="DX80" s="244">
        <v>3833</v>
      </c>
      <c r="DY80" s="244">
        <v>67</v>
      </c>
      <c r="DZ80" s="244">
        <v>135</v>
      </c>
      <c r="EA80" s="244" t="s">
        <v>3403</v>
      </c>
      <c r="EB80" s="244">
        <v>5808</v>
      </c>
      <c r="EC80" s="244">
        <v>23940</v>
      </c>
      <c r="ED80" s="244">
        <v>802</v>
      </c>
      <c r="EE80" s="244">
        <v>24742</v>
      </c>
      <c r="EF80" s="10">
        <v>70211</v>
      </c>
      <c r="EG80" s="10">
        <v>5122</v>
      </c>
      <c r="EH80" s="10">
        <v>75333</v>
      </c>
      <c r="EI80" s="10">
        <v>511</v>
      </c>
      <c r="EJ80" s="10">
        <v>0</v>
      </c>
      <c r="EK80" s="10">
        <v>511</v>
      </c>
      <c r="EL80" s="10">
        <v>100586</v>
      </c>
      <c r="EM80" s="10" t="s">
        <v>5026</v>
      </c>
      <c r="EN80" s="10" t="s">
        <v>5026</v>
      </c>
      <c r="EO80" s="10" t="s">
        <v>5026</v>
      </c>
      <c r="EP80" s="10" t="s">
        <v>5026</v>
      </c>
      <c r="EQ80" s="258">
        <v>589</v>
      </c>
      <c r="ER80" s="258">
        <v>3321</v>
      </c>
      <c r="ES80" s="10">
        <v>227474</v>
      </c>
      <c r="ET80" s="10" t="s">
        <v>5026</v>
      </c>
      <c r="EU80" s="10" t="s">
        <v>5026</v>
      </c>
      <c r="EV80" s="244">
        <v>472</v>
      </c>
      <c r="EW80" s="244">
        <v>718</v>
      </c>
      <c r="EX80" s="203" t="s">
        <v>1502</v>
      </c>
      <c r="EY80" s="244">
        <v>56</v>
      </c>
      <c r="EZ80" s="244">
        <v>157</v>
      </c>
      <c r="FA80" s="258">
        <v>163877</v>
      </c>
      <c r="FB80" s="10" t="s">
        <v>3403</v>
      </c>
      <c r="FC80" s="10" t="s">
        <v>3403</v>
      </c>
      <c r="FD80" s="203" t="s">
        <v>1530</v>
      </c>
      <c r="FE80" s="203" t="s">
        <v>1530</v>
      </c>
      <c r="FF80" s="203" t="s">
        <v>1530</v>
      </c>
      <c r="FG80" s="203" t="s">
        <v>1530</v>
      </c>
      <c r="FH80" s="203" t="s">
        <v>1530</v>
      </c>
      <c r="FI80" s="203" t="s">
        <v>1530</v>
      </c>
      <c r="FJ80" s="203" t="s">
        <v>1530</v>
      </c>
      <c r="FK80" s="203" t="s">
        <v>1530</v>
      </c>
      <c r="FL80" s="203" t="s">
        <v>1530</v>
      </c>
      <c r="FM80" s="203" t="s">
        <v>1530</v>
      </c>
      <c r="FN80" s="203" t="s">
        <v>1530</v>
      </c>
      <c r="FO80" s="203" t="s">
        <v>1530</v>
      </c>
      <c r="FP80" s="203" t="s">
        <v>1530</v>
      </c>
      <c r="FQ80" s="203" t="s">
        <v>1530</v>
      </c>
      <c r="FR80" s="203" t="s">
        <v>1530</v>
      </c>
      <c r="FS80" s="203" t="s">
        <v>1530</v>
      </c>
      <c r="FT80" s="203" t="s">
        <v>1530</v>
      </c>
      <c r="FU80" s="203" t="s">
        <v>1530</v>
      </c>
      <c r="FV80" s="203" t="s">
        <v>1530</v>
      </c>
      <c r="FW80" s="203" t="s">
        <v>1530</v>
      </c>
      <c r="FX80" s="203" t="s">
        <v>1530</v>
      </c>
      <c r="FY80" s="203" t="s">
        <v>1530</v>
      </c>
      <c r="FZ80" s="203" t="s">
        <v>1530</v>
      </c>
      <c r="GA80" s="203" t="s">
        <v>1530</v>
      </c>
      <c r="GB80" s="203" t="s">
        <v>1530</v>
      </c>
      <c r="GC80" s="203" t="s">
        <v>2059</v>
      </c>
      <c r="GD80" s="203" t="s">
        <v>466</v>
      </c>
      <c r="GE80" s="203" t="s">
        <v>416</v>
      </c>
      <c r="GF80" s="203" t="s">
        <v>494</v>
      </c>
      <c r="GG80" s="203" t="s">
        <v>500</v>
      </c>
      <c r="GH80" s="203" t="s">
        <v>4527</v>
      </c>
      <c r="GI80" s="203" t="s">
        <v>506</v>
      </c>
      <c r="GJ80" s="203" t="s">
        <v>2303</v>
      </c>
      <c r="GK80" s="258">
        <v>170012</v>
      </c>
      <c r="GL80" s="203">
        <v>2</v>
      </c>
      <c r="GM80" s="203" t="s">
        <v>3013</v>
      </c>
      <c r="GN80" s="203" t="s">
        <v>503</v>
      </c>
      <c r="GO80" s="203">
        <v>3266</v>
      </c>
      <c r="GP80" s="203">
        <v>267</v>
      </c>
      <c r="GQ80" s="203">
        <v>14661</v>
      </c>
      <c r="GR80" s="203">
        <v>48053</v>
      </c>
      <c r="GS80" s="203">
        <v>335</v>
      </c>
      <c r="GT80" s="203">
        <v>61</v>
      </c>
      <c r="GU80" s="203">
        <v>727</v>
      </c>
      <c r="GV80" s="203">
        <v>7159</v>
      </c>
      <c r="GW80" s="283">
        <v>0.74894000000000005</v>
      </c>
      <c r="GX80" s="283">
        <v>0.24598</v>
      </c>
      <c r="GY80" s="245">
        <v>17.318529999999999</v>
      </c>
      <c r="GZ80" s="245">
        <v>19.31615</v>
      </c>
      <c r="HA80" s="245">
        <v>13.954879999999999</v>
      </c>
      <c r="HB80" s="284">
        <v>4.4578800000000003</v>
      </c>
      <c r="HC80" s="284">
        <v>3.194</v>
      </c>
      <c r="HD80" s="284">
        <v>0.28642000000000001</v>
      </c>
      <c r="HE80" s="284">
        <v>26.441220000000001</v>
      </c>
      <c r="HF80" s="284">
        <v>18.944700000000001</v>
      </c>
      <c r="HG80" s="284">
        <v>1.69886</v>
      </c>
      <c r="HH80" s="284">
        <v>4.5389600000000003</v>
      </c>
      <c r="HI80" s="284">
        <v>3.2520899999999999</v>
      </c>
      <c r="HJ80" s="284">
        <v>0.29163</v>
      </c>
      <c r="HK80" s="284">
        <v>10.204219999999999</v>
      </c>
      <c r="HL80" s="284">
        <v>7.3111600000000001</v>
      </c>
      <c r="HM80" s="284">
        <v>0.65563000000000005</v>
      </c>
      <c r="HN80" s="284">
        <v>23.076720000000002</v>
      </c>
      <c r="HO80" s="284">
        <v>16.534089999999999</v>
      </c>
      <c r="HP80" s="284">
        <v>1.4826900000000001</v>
      </c>
      <c r="HQ80" s="284">
        <v>10.402089999999999</v>
      </c>
      <c r="HR80" s="284">
        <v>7.4529300000000003</v>
      </c>
      <c r="HS80" s="284">
        <v>0.66834000000000005</v>
      </c>
      <c r="HT80" s="284">
        <v>3.0627</v>
      </c>
      <c r="HU80" s="284">
        <v>3.0079899999999999</v>
      </c>
      <c r="HV80" s="284">
        <v>5.3766499999999997</v>
      </c>
      <c r="HW80" s="284">
        <v>8.1788900000000009</v>
      </c>
      <c r="HX80" s="284">
        <v>1.33799</v>
      </c>
      <c r="HY80" s="284">
        <v>1.31254</v>
      </c>
      <c r="HZ80" s="284">
        <v>0.51636000000000004</v>
      </c>
      <c r="IA80" s="284">
        <v>0.59164000000000005</v>
      </c>
      <c r="IB80" s="284">
        <v>2.7799999999999999E-3</v>
      </c>
      <c r="IC80" s="284">
        <v>4.2199999999999998E-3</v>
      </c>
      <c r="ID80" s="284">
        <v>0.96391000000000004</v>
      </c>
      <c r="IE80" s="284">
        <v>0.14552999999999999</v>
      </c>
      <c r="IF80" s="284">
        <v>0.44309999999999999</v>
      </c>
      <c r="IG80" s="284">
        <v>4720</v>
      </c>
      <c r="IH80" s="284">
        <v>75824</v>
      </c>
      <c r="II80" s="284">
        <v>75824</v>
      </c>
      <c r="IJ80" s="284">
        <v>10612</v>
      </c>
      <c r="IK80" s="284">
        <v>170464</v>
      </c>
      <c r="IL80" s="284">
        <v>170464</v>
      </c>
      <c r="IM80" s="284">
        <v>173565</v>
      </c>
      <c r="IN80" s="284">
        <v>173565</v>
      </c>
      <c r="IO80" s="284">
        <v>1.2641899999999999</v>
      </c>
      <c r="IP80" s="284">
        <v>10805</v>
      </c>
      <c r="IQ80" s="284">
        <v>5.1947299999999998</v>
      </c>
      <c r="IR80" s="284">
        <v>2.6810399999999999</v>
      </c>
      <c r="IS80" s="284">
        <v>10.216699999999999</v>
      </c>
      <c r="IT80" s="284">
        <v>5.8819999999999997E-2</v>
      </c>
      <c r="IU80" s="284">
        <v>0.77061999999999997</v>
      </c>
      <c r="IV80" s="284">
        <v>13.727180000000001</v>
      </c>
      <c r="IW80" s="284">
        <v>9.7822399999999998</v>
      </c>
      <c r="IX80" s="284">
        <v>2.42265</v>
      </c>
      <c r="IY80" s="284">
        <v>0</v>
      </c>
      <c r="IZ80" s="284">
        <v>1.25E-3</v>
      </c>
      <c r="JA80" s="284">
        <v>0.17047999999999999</v>
      </c>
      <c r="JB80" s="284">
        <v>4.0999999999999999E-4</v>
      </c>
      <c r="JC80" s="284">
        <v>3.4169999999999999E-2</v>
      </c>
      <c r="JD80" s="284">
        <v>0.54893999999999998</v>
      </c>
      <c r="JE80" s="284">
        <v>2.4149400000000001</v>
      </c>
      <c r="JF80" s="284">
        <v>2.1019299999999999</v>
      </c>
      <c r="JG80" s="284">
        <v>0.26579999999999998</v>
      </c>
      <c r="JH80" s="284">
        <v>330</v>
      </c>
      <c r="JI80" s="284">
        <v>0.78598999999999997</v>
      </c>
      <c r="JJ80" s="284">
        <v>2.9936699999999998</v>
      </c>
      <c r="JK80" s="284">
        <v>109</v>
      </c>
      <c r="JL80" s="284">
        <v>173</v>
      </c>
      <c r="JM80" s="284">
        <v>13.653119999999999</v>
      </c>
      <c r="JN80" s="284">
        <v>0.87722</v>
      </c>
      <c r="JO80" s="284">
        <v>0.73197999999999996</v>
      </c>
      <c r="JP80" s="284">
        <v>0.28344999999999998</v>
      </c>
      <c r="JQ80" s="284">
        <v>1.7649999999999999E-2</v>
      </c>
      <c r="JR80" s="284">
        <v>0.51476999999999995</v>
      </c>
      <c r="JS80" s="284">
        <v>9</v>
      </c>
      <c r="JT80" s="284">
        <v>13</v>
      </c>
      <c r="JU80" s="284">
        <v>1.0181899999999999</v>
      </c>
      <c r="JV80" s="284">
        <v>10013</v>
      </c>
      <c r="JW80" s="284">
        <v>15.583679999999999</v>
      </c>
      <c r="JX80" s="284">
        <v>9834</v>
      </c>
      <c r="JY80" s="284">
        <v>6.9318</v>
      </c>
      <c r="JZ80" s="284">
        <v>15.86711</v>
      </c>
      <c r="KA80" s="284">
        <v>0.44480999999999998</v>
      </c>
      <c r="KB80" s="284">
        <v>4374</v>
      </c>
      <c r="KC80" s="284">
        <v>0.79101999999999995</v>
      </c>
      <c r="KD80" s="284">
        <v>0.29163</v>
      </c>
      <c r="KE80" s="284">
        <v>0.8054</v>
      </c>
      <c r="KF80" s="284">
        <v>19.30217</v>
      </c>
      <c r="KG80" s="284">
        <v>5.9313500000000001</v>
      </c>
      <c r="KH80" s="284">
        <v>4.5389600000000003</v>
      </c>
      <c r="KI80" s="284">
        <v>45.076920000000001</v>
      </c>
      <c r="KJ80" s="284">
        <v>34511</v>
      </c>
      <c r="KK80" s="284">
        <v>25600</v>
      </c>
      <c r="KL80" s="284">
        <v>9.2549999999999993E-2</v>
      </c>
      <c r="KM80" s="284">
        <v>0.21185000000000001</v>
      </c>
      <c r="KN80" s="284">
        <v>9.4229999999999994E-2</v>
      </c>
      <c r="KO80" s="284">
        <v>5.7600000000000004E-3</v>
      </c>
      <c r="KP80" s="284">
        <v>1.319E-2</v>
      </c>
      <c r="KQ80" s="284">
        <v>5.8700000000000002E-3</v>
      </c>
      <c r="KR80" s="284">
        <v>1</v>
      </c>
      <c r="KS80" s="284">
        <v>6.2253599999999999E-2</v>
      </c>
      <c r="KT80" s="284">
        <v>0.93774639999999998</v>
      </c>
      <c r="KU80" s="284">
        <v>0.25818920000000001</v>
      </c>
      <c r="KV80" s="284">
        <v>0.74181079999999999</v>
      </c>
      <c r="KW80" s="284">
        <v>6.4250500000000002E-2</v>
      </c>
      <c r="KX80" s="284">
        <v>7.5396999999999999E-3</v>
      </c>
      <c r="KY80" s="284">
        <v>0.18498829999999999</v>
      </c>
      <c r="KZ80" s="284">
        <v>3.0980000000000001E-3</v>
      </c>
      <c r="LA80" s="284">
        <v>0.21926590000000001</v>
      </c>
      <c r="LB80" s="284">
        <v>5.3612899999999998E-2</v>
      </c>
      <c r="LC80" s="284">
        <v>0.53149519999999995</v>
      </c>
      <c r="LD80" s="284">
        <v>0.71648350000000005</v>
      </c>
      <c r="LE80" s="284">
        <v>4.2849000000000003E-3</v>
      </c>
      <c r="LF80" s="284">
        <v>0.74426780000000003</v>
      </c>
      <c r="LG80" s="284">
        <v>5.6138399999999998E-2</v>
      </c>
      <c r="LH80" s="284">
        <v>0.19530890000000001</v>
      </c>
      <c r="LI80" s="284">
        <v>8910</v>
      </c>
      <c r="LJ80" s="284">
        <v>5.8254000000000001</v>
      </c>
      <c r="LK80" s="284">
        <v>56670</v>
      </c>
      <c r="LL80" s="284">
        <v>56670</v>
      </c>
      <c r="LM80" s="284">
        <v>3527</v>
      </c>
      <c r="LN80" s="284">
        <v>0.83443520000000004</v>
      </c>
      <c r="LO80" s="284">
        <v>0.1173477</v>
      </c>
      <c r="LP80" s="284">
        <v>4.8217099999999999E-2</v>
      </c>
      <c r="LQ80" s="284">
        <v>0.42205999999999999</v>
      </c>
      <c r="LR80" s="284">
        <v>1.2126300000000001</v>
      </c>
      <c r="LS80" s="284">
        <v>0.31308999999999998</v>
      </c>
      <c r="LT80" s="284">
        <v>29</v>
      </c>
      <c r="LU80" s="284">
        <v>4.1840999999999999</v>
      </c>
      <c r="LV80" s="284">
        <v>72</v>
      </c>
      <c r="LW80" s="284">
        <v>3.4913599999999998</v>
      </c>
      <c r="LX80" s="284">
        <v>0.22431999999999999</v>
      </c>
      <c r="LY80" s="284">
        <v>0.22311</v>
      </c>
      <c r="LZ80" s="285">
        <v>3.6937999999999999E-2</v>
      </c>
      <c r="MA80" s="285">
        <v>5.1469999999999999E-4</v>
      </c>
      <c r="MB80" s="285">
        <v>7.6573500000000003E-2</v>
      </c>
      <c r="MC80" s="285">
        <v>0</v>
      </c>
      <c r="MD80" s="285">
        <v>7.0367799999999994E-2</v>
      </c>
      <c r="ME80" s="285">
        <v>1.6750000000000001E-4</v>
      </c>
      <c r="MF80" s="285">
        <v>0.86761889999999997</v>
      </c>
      <c r="MG80" s="285">
        <v>2.33709E-2</v>
      </c>
      <c r="MH80" s="285">
        <v>0.4285561</v>
      </c>
      <c r="MI80" s="285"/>
    </row>
    <row r="81" spans="1:347" s="6" customFormat="1" x14ac:dyDescent="0.2">
      <c r="A81" s="6" t="s">
        <v>2068</v>
      </c>
      <c r="B81" s="6" t="s">
        <v>2852</v>
      </c>
      <c r="C81" s="203" t="s">
        <v>2068</v>
      </c>
      <c r="D81" s="203" t="s">
        <v>2069</v>
      </c>
      <c r="E81" s="203" t="s">
        <v>2070</v>
      </c>
      <c r="F81" s="203" t="s">
        <v>3626</v>
      </c>
      <c r="G81" s="203" t="s">
        <v>2255</v>
      </c>
      <c r="H81" s="203" t="s">
        <v>1126</v>
      </c>
      <c r="I81" s="203" t="s">
        <v>3623</v>
      </c>
      <c r="J81" s="203" t="s">
        <v>3624</v>
      </c>
      <c r="K81" s="203" t="s">
        <v>2255</v>
      </c>
      <c r="L81" s="203" t="s">
        <v>3625</v>
      </c>
      <c r="M81" s="203" t="s">
        <v>3623</v>
      </c>
      <c r="N81" s="203" t="s">
        <v>3624</v>
      </c>
      <c r="O81" s="203" t="s">
        <v>3627</v>
      </c>
      <c r="P81" s="203" t="s">
        <v>2504</v>
      </c>
      <c r="Q81" s="203" t="s">
        <v>2581</v>
      </c>
      <c r="R81" s="203" t="s">
        <v>2652</v>
      </c>
      <c r="S81" s="203" t="s">
        <v>4881</v>
      </c>
      <c r="T81" s="203" t="s">
        <v>4882</v>
      </c>
      <c r="U81" s="203" t="s">
        <v>2504</v>
      </c>
      <c r="V81" s="203" t="s">
        <v>2581</v>
      </c>
      <c r="W81" s="203" t="s">
        <v>4883</v>
      </c>
      <c r="X81" s="203">
        <v>1</v>
      </c>
      <c r="Y81" s="203">
        <v>4</v>
      </c>
      <c r="Z81" s="203">
        <v>0</v>
      </c>
      <c r="AA81" s="203">
        <v>1</v>
      </c>
      <c r="AB81" s="10">
        <v>9282</v>
      </c>
      <c r="AC81" s="203">
        <v>3.5</v>
      </c>
      <c r="AD81" s="203">
        <v>0.88</v>
      </c>
      <c r="AE81" s="203">
        <v>4.38</v>
      </c>
      <c r="AF81" s="203">
        <v>13.78</v>
      </c>
      <c r="AG81" s="203">
        <v>18.16</v>
      </c>
      <c r="AH81" s="286">
        <v>0.19273129999999999</v>
      </c>
      <c r="AI81" s="246">
        <v>64800</v>
      </c>
      <c r="AJ81" s="246" t="s">
        <v>3628</v>
      </c>
      <c r="AK81" s="274" t="s">
        <v>3629</v>
      </c>
      <c r="AL81" s="276">
        <v>37125</v>
      </c>
      <c r="AM81" s="276">
        <v>10.199999999999999</v>
      </c>
      <c r="AN81" s="276">
        <v>12.4</v>
      </c>
      <c r="AO81" s="276">
        <v>13.7</v>
      </c>
      <c r="AP81" s="246">
        <v>0</v>
      </c>
      <c r="AQ81" s="246">
        <v>557931</v>
      </c>
      <c r="AR81" s="246">
        <v>557931</v>
      </c>
      <c r="AS81" s="246">
        <v>341281</v>
      </c>
      <c r="AT81" s="246">
        <v>0</v>
      </c>
      <c r="AU81" s="246">
        <v>341281</v>
      </c>
      <c r="AV81" s="246">
        <v>18248</v>
      </c>
      <c r="AW81" s="246">
        <v>0</v>
      </c>
      <c r="AX81" s="246">
        <v>18248</v>
      </c>
      <c r="AY81" s="246">
        <v>111320</v>
      </c>
      <c r="AZ81" s="246">
        <v>1028780</v>
      </c>
      <c r="BA81" s="246">
        <v>554188</v>
      </c>
      <c r="BB81" s="246">
        <v>137217</v>
      </c>
      <c r="BC81" s="246">
        <v>691405</v>
      </c>
      <c r="BD81" s="246">
        <v>59769</v>
      </c>
      <c r="BE81" s="246">
        <v>1042</v>
      </c>
      <c r="BF81" s="246">
        <v>5083</v>
      </c>
      <c r="BG81" s="246">
        <v>65894</v>
      </c>
      <c r="BH81" s="246">
        <v>271245</v>
      </c>
      <c r="BI81" s="246">
        <v>1028544</v>
      </c>
      <c r="BJ81" s="246">
        <v>0</v>
      </c>
      <c r="BK81" s="283">
        <v>0</v>
      </c>
      <c r="BL81" s="246">
        <v>0</v>
      </c>
      <c r="BM81" s="246">
        <v>0</v>
      </c>
      <c r="BN81" s="246">
        <v>0</v>
      </c>
      <c r="BO81" s="246">
        <v>0</v>
      </c>
      <c r="BP81" s="246">
        <v>0</v>
      </c>
      <c r="BQ81" s="246">
        <v>0</v>
      </c>
      <c r="BR81" s="10">
        <v>47798</v>
      </c>
      <c r="BS81" s="10">
        <v>34639</v>
      </c>
      <c r="BT81" s="10">
        <v>82437</v>
      </c>
      <c r="BU81" s="10">
        <v>23526</v>
      </c>
      <c r="BV81" s="10">
        <v>12081</v>
      </c>
      <c r="BW81" s="10">
        <v>35607</v>
      </c>
      <c r="BX81" s="10" t="s">
        <v>3403</v>
      </c>
      <c r="BY81" s="10" t="s">
        <v>3403</v>
      </c>
      <c r="BZ81" s="10" t="s">
        <v>3403</v>
      </c>
      <c r="CA81" s="10">
        <v>118044</v>
      </c>
      <c r="CB81" s="10" t="s">
        <v>3403</v>
      </c>
      <c r="CC81" s="10">
        <v>118044</v>
      </c>
      <c r="CD81" s="10">
        <v>806</v>
      </c>
      <c r="CE81" s="258">
        <v>28215</v>
      </c>
      <c r="CF81" s="244">
        <v>1</v>
      </c>
      <c r="CG81" s="244">
        <v>67</v>
      </c>
      <c r="CH81" s="244">
        <v>68</v>
      </c>
      <c r="CI81" s="258">
        <v>4659</v>
      </c>
      <c r="CJ81" s="258">
        <v>1920</v>
      </c>
      <c r="CK81" s="258">
        <v>5345</v>
      </c>
      <c r="CL81" s="258">
        <v>563</v>
      </c>
      <c r="CM81" s="203">
        <v>0</v>
      </c>
      <c r="CN81" s="203">
        <v>60</v>
      </c>
      <c r="CO81" s="244">
        <v>257</v>
      </c>
      <c r="CP81" s="10">
        <v>77231</v>
      </c>
      <c r="CQ81" s="10">
        <v>14382</v>
      </c>
      <c r="CR81" s="10">
        <v>91613</v>
      </c>
      <c r="CS81" s="10" t="s">
        <v>3403</v>
      </c>
      <c r="CT81" s="10" t="s">
        <v>3403</v>
      </c>
      <c r="CU81" s="10" t="s">
        <v>3403</v>
      </c>
      <c r="CV81" s="10">
        <v>35373</v>
      </c>
      <c r="CW81" s="10">
        <v>8777</v>
      </c>
      <c r="CX81" s="10">
        <v>44150</v>
      </c>
      <c r="CY81" s="10">
        <v>135763</v>
      </c>
      <c r="CZ81" s="10">
        <v>2221</v>
      </c>
      <c r="DA81" s="10" t="s">
        <v>3403</v>
      </c>
      <c r="DB81" s="10">
        <v>137984</v>
      </c>
      <c r="DC81" s="10">
        <v>9019</v>
      </c>
      <c r="DD81" s="10">
        <v>43</v>
      </c>
      <c r="DE81" s="10">
        <v>9062</v>
      </c>
      <c r="DF81" s="10">
        <v>23172</v>
      </c>
      <c r="DG81" s="10">
        <v>90</v>
      </c>
      <c r="DH81" s="10" t="s">
        <v>3403</v>
      </c>
      <c r="DI81" s="10">
        <v>133</v>
      </c>
      <c r="DJ81" s="258" t="s">
        <v>3403</v>
      </c>
      <c r="DK81" s="258">
        <v>32191</v>
      </c>
      <c r="DL81" s="10" t="s">
        <v>3403</v>
      </c>
      <c r="DM81" s="10">
        <v>177348</v>
      </c>
      <c r="DN81" s="10" t="s">
        <v>3403</v>
      </c>
      <c r="DO81" s="10">
        <v>1979</v>
      </c>
      <c r="DP81" s="10">
        <v>179327</v>
      </c>
      <c r="DQ81" s="10" t="s">
        <v>3403</v>
      </c>
      <c r="DR81" s="10">
        <v>18021</v>
      </c>
      <c r="DS81" s="10">
        <v>6007</v>
      </c>
      <c r="DT81" s="10">
        <v>24028</v>
      </c>
      <c r="DU81" s="10">
        <v>254942</v>
      </c>
      <c r="DV81" s="244">
        <v>92</v>
      </c>
      <c r="DW81" s="244">
        <v>19</v>
      </c>
      <c r="DX81" s="244">
        <v>261</v>
      </c>
      <c r="DY81" s="244">
        <v>381</v>
      </c>
      <c r="DZ81" s="244">
        <v>17</v>
      </c>
      <c r="EA81" s="244">
        <v>6</v>
      </c>
      <c r="EB81" s="244">
        <v>776</v>
      </c>
      <c r="EC81" s="244">
        <v>904</v>
      </c>
      <c r="ED81" s="244">
        <v>422</v>
      </c>
      <c r="EE81" s="244">
        <v>1326</v>
      </c>
      <c r="EF81" s="10">
        <v>3761</v>
      </c>
      <c r="EG81" s="10">
        <v>4109</v>
      </c>
      <c r="EH81" s="10">
        <v>7870</v>
      </c>
      <c r="EI81" s="10">
        <v>191</v>
      </c>
      <c r="EJ81" s="10">
        <v>155</v>
      </c>
      <c r="EK81" s="10">
        <v>346</v>
      </c>
      <c r="EL81" s="10">
        <v>9542</v>
      </c>
      <c r="EM81" s="10" t="s">
        <v>5026</v>
      </c>
      <c r="EN81" s="10" t="s">
        <v>5026</v>
      </c>
      <c r="EO81" s="10" t="s">
        <v>5026</v>
      </c>
      <c r="EP81" s="10" t="s">
        <v>5026</v>
      </c>
      <c r="EQ81" s="258">
        <v>570</v>
      </c>
      <c r="ER81" s="258">
        <v>4797</v>
      </c>
      <c r="ES81" s="10">
        <v>9990</v>
      </c>
      <c r="ET81" s="10" t="s">
        <v>5026</v>
      </c>
      <c r="EU81" s="10" t="s">
        <v>5026</v>
      </c>
      <c r="EV81" s="244">
        <v>215</v>
      </c>
      <c r="EW81" s="244">
        <v>170</v>
      </c>
      <c r="EX81" s="203" t="s">
        <v>1504</v>
      </c>
      <c r="EY81" s="244">
        <v>21</v>
      </c>
      <c r="EZ81" s="244">
        <v>55</v>
      </c>
      <c r="FA81" s="258">
        <v>70436</v>
      </c>
      <c r="FB81" s="10">
        <v>31151</v>
      </c>
      <c r="FC81" s="10" t="s">
        <v>3403</v>
      </c>
      <c r="FD81" s="203" t="s">
        <v>1530</v>
      </c>
      <c r="FE81" s="203" t="s">
        <v>1530</v>
      </c>
      <c r="FF81" s="203" t="s">
        <v>1530</v>
      </c>
      <c r="FG81" s="203" t="s">
        <v>1530</v>
      </c>
      <c r="FH81" s="203" t="s">
        <v>1530</v>
      </c>
      <c r="FI81" s="203" t="s">
        <v>1530</v>
      </c>
      <c r="FJ81" s="203" t="s">
        <v>1530</v>
      </c>
      <c r="FK81" s="203" t="s">
        <v>1530</v>
      </c>
      <c r="FL81" s="203" t="s">
        <v>1530</v>
      </c>
      <c r="FM81" s="203" t="s">
        <v>1530</v>
      </c>
      <c r="FN81" s="203" t="s">
        <v>1530</v>
      </c>
      <c r="FO81" s="203" t="s">
        <v>1530</v>
      </c>
      <c r="FP81" s="203" t="s">
        <v>1530</v>
      </c>
      <c r="FQ81" s="203" t="s">
        <v>1530</v>
      </c>
      <c r="FR81" s="203" t="s">
        <v>1530</v>
      </c>
      <c r="FS81" s="203" t="s">
        <v>1530</v>
      </c>
      <c r="FT81" s="203" t="s">
        <v>1530</v>
      </c>
      <c r="FU81" s="203" t="s">
        <v>1530</v>
      </c>
      <c r="FV81" s="203" t="s">
        <v>1530</v>
      </c>
      <c r="FW81" s="203" t="s">
        <v>1530</v>
      </c>
      <c r="FX81" s="203" t="s">
        <v>1530</v>
      </c>
      <c r="FY81" s="203" t="s">
        <v>1530</v>
      </c>
      <c r="FZ81" s="203" t="s">
        <v>1530</v>
      </c>
      <c r="GA81" s="203" t="s">
        <v>1530</v>
      </c>
      <c r="GB81" s="203" t="s">
        <v>1530</v>
      </c>
      <c r="GC81" s="203" t="s">
        <v>2068</v>
      </c>
      <c r="GD81" s="203" t="s">
        <v>469</v>
      </c>
      <c r="GE81" s="203" t="s">
        <v>416</v>
      </c>
      <c r="GF81" s="203" t="s">
        <v>494</v>
      </c>
      <c r="GG81" s="203" t="s">
        <v>500</v>
      </c>
      <c r="GH81" s="203" t="s">
        <v>4527</v>
      </c>
      <c r="GI81" s="203" t="s">
        <v>506</v>
      </c>
      <c r="GJ81" s="203" t="s">
        <v>2303</v>
      </c>
      <c r="GK81" s="258">
        <v>45636</v>
      </c>
      <c r="GL81" s="203">
        <v>1</v>
      </c>
      <c r="GM81" s="203" t="s">
        <v>3013</v>
      </c>
      <c r="GN81" s="203" t="s">
        <v>503</v>
      </c>
      <c r="GO81" s="203">
        <v>88</v>
      </c>
      <c r="GP81" s="203">
        <v>55</v>
      </c>
      <c r="GQ81" s="203">
        <v>2530</v>
      </c>
      <c r="GR81" s="203">
        <v>19427</v>
      </c>
      <c r="GS81" s="203">
        <v>22</v>
      </c>
      <c r="GT81" s="203">
        <v>6</v>
      </c>
      <c r="GU81" s="203">
        <v>60</v>
      </c>
      <c r="GV81" s="203">
        <v>1880</v>
      </c>
      <c r="GW81" s="283">
        <v>0.82477</v>
      </c>
      <c r="GX81" s="283">
        <v>0.13896</v>
      </c>
      <c r="GY81" s="245">
        <v>12.296390000000001</v>
      </c>
      <c r="GZ81" s="245">
        <v>12.258570000000001</v>
      </c>
      <c r="HA81" s="245">
        <v>11.94595</v>
      </c>
      <c r="HB81" s="284">
        <v>5.7355799999999997</v>
      </c>
      <c r="HC81" s="284">
        <v>3.85555</v>
      </c>
      <c r="HD81" s="284">
        <v>0.36745</v>
      </c>
      <c r="HE81" s="284">
        <v>42.806060000000002</v>
      </c>
      <c r="HF81" s="284">
        <v>28.77497</v>
      </c>
      <c r="HG81" s="284">
        <v>2.7423799999999998</v>
      </c>
      <c r="HH81" s="284">
        <v>4.0344199999999999</v>
      </c>
      <c r="HI81" s="284">
        <v>2.7120099999999998</v>
      </c>
      <c r="HJ81" s="284">
        <v>0.25846999999999998</v>
      </c>
      <c r="HK81" s="284">
        <v>102.95735999999999</v>
      </c>
      <c r="HL81" s="284">
        <v>69.209710000000001</v>
      </c>
      <c r="HM81" s="284">
        <v>6.5960000000000001</v>
      </c>
      <c r="HN81" s="284">
        <v>107.79124</v>
      </c>
      <c r="HO81" s="284">
        <v>72.459130000000002</v>
      </c>
      <c r="HP81" s="284">
        <v>6.9056800000000003</v>
      </c>
      <c r="HQ81" s="284">
        <v>23.296579999999999</v>
      </c>
      <c r="HR81" s="284">
        <v>15.660360000000001</v>
      </c>
      <c r="HS81" s="284">
        <v>1.4924999999999999</v>
      </c>
      <c r="HT81" s="284">
        <v>3.9295100000000001</v>
      </c>
      <c r="HU81" s="284">
        <v>5.5864200000000004</v>
      </c>
      <c r="HV81" s="284">
        <v>8.9478899999999992</v>
      </c>
      <c r="HW81" s="284">
        <v>7.0750799999999998</v>
      </c>
      <c r="HX81" s="284">
        <v>0.21890999999999999</v>
      </c>
      <c r="HY81" s="284">
        <v>0.96743999999999997</v>
      </c>
      <c r="HZ81" s="284">
        <v>0.52651000000000003</v>
      </c>
      <c r="IA81" s="284">
        <v>0.20909</v>
      </c>
      <c r="IB81" s="284">
        <v>4.7099999999999998E-3</v>
      </c>
      <c r="IC81" s="284">
        <v>3.7299999999999998E-3</v>
      </c>
      <c r="ID81" s="284">
        <v>1.5434300000000001</v>
      </c>
      <c r="IE81" s="284">
        <v>2.9059999999999999E-2</v>
      </c>
      <c r="IF81" s="284">
        <v>0.17244999999999999</v>
      </c>
      <c r="IG81" s="284">
        <v>550</v>
      </c>
      <c r="IH81" s="284">
        <v>2854</v>
      </c>
      <c r="II81" s="284">
        <v>2280</v>
      </c>
      <c r="IJ81" s="284">
        <v>14038</v>
      </c>
      <c r="IK81" s="284">
        <v>72840</v>
      </c>
      <c r="IL81" s="284">
        <v>58205</v>
      </c>
      <c r="IM81" s="284">
        <v>40942</v>
      </c>
      <c r="IN81" s="284">
        <v>51236</v>
      </c>
      <c r="IO81" s="284">
        <v>1.1136200000000001</v>
      </c>
      <c r="IP81" s="284">
        <v>9874</v>
      </c>
      <c r="IQ81" s="284">
        <v>4.7475199999999997</v>
      </c>
      <c r="IR81" s="284">
        <v>7.4783299999999997</v>
      </c>
      <c r="IS81" s="284">
        <v>12.225680000000001</v>
      </c>
      <c r="IT81" s="284">
        <v>0.39985999999999999</v>
      </c>
      <c r="IU81" s="284">
        <v>2.4392999999999998</v>
      </c>
      <c r="IV81" s="284">
        <v>22.54317</v>
      </c>
      <c r="IW81" s="284">
        <v>15.15043</v>
      </c>
      <c r="IX81" s="284">
        <v>3.5286</v>
      </c>
      <c r="IY81" s="284">
        <v>0</v>
      </c>
      <c r="IZ81" s="284">
        <v>5.6299999999999996E-3</v>
      </c>
      <c r="JA81" s="284">
        <v>0.61826000000000003</v>
      </c>
      <c r="JB81" s="284">
        <v>1.49E-3</v>
      </c>
      <c r="JC81" s="284">
        <v>0.14566000000000001</v>
      </c>
      <c r="JD81" s="284">
        <v>0.75578000000000001</v>
      </c>
      <c r="JE81" s="284">
        <v>10.69585</v>
      </c>
      <c r="JF81" s="284">
        <v>2.5866400000000001</v>
      </c>
      <c r="JG81" s="284">
        <v>0.30195</v>
      </c>
      <c r="JH81" s="284">
        <v>1174</v>
      </c>
      <c r="JI81" s="284">
        <v>2.8300299999999998</v>
      </c>
      <c r="JJ81" s="284">
        <v>5.9436600000000004</v>
      </c>
      <c r="JK81" s="284">
        <v>273</v>
      </c>
      <c r="JL81" s="284">
        <v>245</v>
      </c>
      <c r="JM81" s="284">
        <v>22.538</v>
      </c>
      <c r="JN81" s="284">
        <v>1.4439</v>
      </c>
      <c r="JO81" s="284">
        <v>1.30969</v>
      </c>
      <c r="JP81" s="284">
        <v>0.39793000000000001</v>
      </c>
      <c r="JQ81" s="284">
        <v>7.6689999999999994E-2</v>
      </c>
      <c r="JR81" s="284">
        <v>0.57350000000000001</v>
      </c>
      <c r="JS81" s="284">
        <v>4</v>
      </c>
      <c r="JT81" s="284">
        <v>3</v>
      </c>
      <c r="JU81" s="284">
        <v>0.70340000000000003</v>
      </c>
      <c r="JV81" s="284">
        <v>3448</v>
      </c>
      <c r="JW81" s="284">
        <v>27.466280000000001</v>
      </c>
      <c r="JX81" s="284">
        <v>4902</v>
      </c>
      <c r="JY81" s="284">
        <v>1.0762799999999999</v>
      </c>
      <c r="JZ81" s="284">
        <v>19.319870000000002</v>
      </c>
      <c r="KA81" s="284">
        <v>3.9190000000000003E-2</v>
      </c>
      <c r="KB81" s="284">
        <v>192</v>
      </c>
      <c r="KC81" s="284">
        <v>0.89797000000000005</v>
      </c>
      <c r="KD81" s="284">
        <v>0.25846999999999998</v>
      </c>
      <c r="KE81" s="284">
        <v>0.63163999999999998</v>
      </c>
      <c r="KF81" s="284">
        <v>20.339210000000001</v>
      </c>
      <c r="KG81" s="284">
        <v>7.4632500000000004</v>
      </c>
      <c r="KH81" s="284">
        <v>4.0344199999999999</v>
      </c>
      <c r="KI81" s="284">
        <v>29.75</v>
      </c>
      <c r="KJ81" s="284">
        <v>38072</v>
      </c>
      <c r="KK81" s="284">
        <v>30516</v>
      </c>
      <c r="KL81" s="284">
        <v>0.10127</v>
      </c>
      <c r="KM81" s="284">
        <v>1.81782</v>
      </c>
      <c r="KN81" s="284">
        <v>7.1230000000000002E-2</v>
      </c>
      <c r="KO81" s="284">
        <v>1.9519999999999999E-2</v>
      </c>
      <c r="KP81" s="284">
        <v>0.35034999999999999</v>
      </c>
      <c r="KQ81" s="284">
        <v>1.3729999999999999E-2</v>
      </c>
      <c r="KR81" s="284">
        <v>0.79908679999999999</v>
      </c>
      <c r="KS81" s="284">
        <v>0.2411894</v>
      </c>
      <c r="KT81" s="284">
        <v>0.7588106</v>
      </c>
      <c r="KU81" s="284">
        <v>0.1984611</v>
      </c>
      <c r="KV81" s="284">
        <v>0.80153890000000005</v>
      </c>
      <c r="KW81" s="284">
        <v>6.4065300000000006E-2</v>
      </c>
      <c r="KX81" s="284">
        <v>1.0131000000000001E-3</v>
      </c>
      <c r="KY81" s="284">
        <v>0.133409</v>
      </c>
      <c r="KZ81" s="284">
        <v>4.9418999999999999E-3</v>
      </c>
      <c r="LA81" s="284">
        <v>0.26371739999999999</v>
      </c>
      <c r="LB81" s="284">
        <v>5.8110299999999997E-2</v>
      </c>
      <c r="LC81" s="284">
        <v>0.53880830000000002</v>
      </c>
      <c r="LD81" s="284">
        <v>0.67221719999999996</v>
      </c>
      <c r="LE81" s="284">
        <v>1.77375E-2</v>
      </c>
      <c r="LF81" s="284">
        <v>0.54232290000000005</v>
      </c>
      <c r="LG81" s="284">
        <v>0.1082058</v>
      </c>
      <c r="LH81" s="284">
        <v>0.33173370000000002</v>
      </c>
      <c r="LI81" s="284">
        <v>7556</v>
      </c>
      <c r="LJ81" s="284">
        <v>10.610200000000001</v>
      </c>
      <c r="LK81" s="284">
        <v>10419</v>
      </c>
      <c r="LL81" s="284">
        <v>13038</v>
      </c>
      <c r="LM81" s="284">
        <v>2512</v>
      </c>
      <c r="LN81" s="284">
        <v>0.90704770000000001</v>
      </c>
      <c r="LO81" s="284">
        <v>1.5813299999999999E-2</v>
      </c>
      <c r="LP81" s="284">
        <v>7.7138999999999999E-2</v>
      </c>
      <c r="LQ81" s="284">
        <v>0.32358999999999999</v>
      </c>
      <c r="LR81" s="284">
        <v>1.3068900000000001</v>
      </c>
      <c r="LS81" s="284">
        <v>0.25936999999999999</v>
      </c>
      <c r="LT81" s="284">
        <v>172</v>
      </c>
      <c r="LU81" s="284">
        <v>3.0003299999999999</v>
      </c>
      <c r="LV81" s="284">
        <v>35</v>
      </c>
      <c r="LW81" s="284">
        <v>2.7214499999999999</v>
      </c>
      <c r="LX81" s="284">
        <v>0.17435</v>
      </c>
      <c r="LY81" s="284">
        <v>0.17430999999999999</v>
      </c>
      <c r="LZ81" s="285">
        <v>3.6688600000000002E-2</v>
      </c>
      <c r="MA81" s="285">
        <v>1.596E-3</v>
      </c>
      <c r="MB81" s="285">
        <v>0.1906341</v>
      </c>
      <c r="MC81" s="285">
        <v>0</v>
      </c>
      <c r="MD81" s="285">
        <v>0.1752147</v>
      </c>
      <c r="ME81" s="285">
        <v>4.2230000000000002E-4</v>
      </c>
      <c r="MF81" s="285">
        <v>0.73305140000000002</v>
      </c>
      <c r="MG81" s="285">
        <v>4.0855500000000003E-2</v>
      </c>
      <c r="MH81" s="285">
        <v>0.24619830000000001</v>
      </c>
      <c r="MI81" s="285"/>
    </row>
    <row r="82" spans="1:347" s="6" customFormat="1" x14ac:dyDescent="0.2">
      <c r="A82" s="6" t="s">
        <v>2101</v>
      </c>
      <c r="B82" s="6" t="s">
        <v>2862</v>
      </c>
      <c r="C82" s="203" t="s">
        <v>2101</v>
      </c>
      <c r="D82" s="203" t="s">
        <v>2102</v>
      </c>
      <c r="E82" s="203" t="s">
        <v>2103</v>
      </c>
      <c r="F82" s="203" t="s">
        <v>1378</v>
      </c>
      <c r="G82" s="203" t="s">
        <v>2266</v>
      </c>
      <c r="H82" s="203" t="s">
        <v>2186</v>
      </c>
      <c r="I82" s="203" t="s">
        <v>3654</v>
      </c>
      <c r="J82" s="203" t="s">
        <v>3655</v>
      </c>
      <c r="K82" s="203" t="s">
        <v>2266</v>
      </c>
      <c r="L82" s="203" t="s">
        <v>2186</v>
      </c>
      <c r="M82" s="203" t="s">
        <v>3654</v>
      </c>
      <c r="N82" s="203" t="s">
        <v>3655</v>
      </c>
      <c r="O82" s="203" t="s">
        <v>2439</v>
      </c>
      <c r="P82" s="203" t="s">
        <v>2515</v>
      </c>
      <c r="Q82" s="203" t="s">
        <v>2592</v>
      </c>
      <c r="R82" s="203" t="s">
        <v>2662</v>
      </c>
      <c r="S82" s="203" t="s">
        <v>4936</v>
      </c>
      <c r="T82" s="203" t="s">
        <v>4937</v>
      </c>
      <c r="U82" s="203" t="s">
        <v>2515</v>
      </c>
      <c r="V82" s="203" t="s">
        <v>2592</v>
      </c>
      <c r="W82" s="203" t="s">
        <v>4938</v>
      </c>
      <c r="X82" s="203">
        <v>1</v>
      </c>
      <c r="Y82" s="203">
        <v>15</v>
      </c>
      <c r="Z82" s="203">
        <v>2</v>
      </c>
      <c r="AA82" s="203">
        <v>1</v>
      </c>
      <c r="AB82" s="10">
        <v>31969</v>
      </c>
      <c r="AC82" s="203">
        <v>4</v>
      </c>
      <c r="AD82" s="203">
        <v>1</v>
      </c>
      <c r="AE82" s="203">
        <v>5</v>
      </c>
      <c r="AF82" s="203">
        <v>37</v>
      </c>
      <c r="AG82" s="203">
        <v>42</v>
      </c>
      <c r="AH82" s="286">
        <v>9.5238100000000006E-2</v>
      </c>
      <c r="AI82" s="246">
        <v>55167</v>
      </c>
      <c r="AJ82" s="246" t="s">
        <v>3656</v>
      </c>
      <c r="AK82" s="274" t="s">
        <v>3421</v>
      </c>
      <c r="AL82" s="276">
        <v>37785</v>
      </c>
      <c r="AM82" s="276">
        <v>9.2799999999999994</v>
      </c>
      <c r="AN82" s="276">
        <v>9.6300000000000008</v>
      </c>
      <c r="AO82" s="276">
        <v>9.7799999999999994</v>
      </c>
      <c r="AP82" s="246">
        <v>158800</v>
      </c>
      <c r="AQ82" s="246">
        <v>1665429</v>
      </c>
      <c r="AR82" s="246">
        <v>1824229</v>
      </c>
      <c r="AS82" s="246">
        <v>547391</v>
      </c>
      <c r="AT82" s="246">
        <v>15000</v>
      </c>
      <c r="AU82" s="246">
        <v>562391</v>
      </c>
      <c r="AV82" s="246">
        <v>44184</v>
      </c>
      <c r="AW82" s="246">
        <v>75613</v>
      </c>
      <c r="AX82" s="246">
        <v>119797</v>
      </c>
      <c r="AY82" s="246">
        <v>123687</v>
      </c>
      <c r="AZ82" s="246">
        <v>2630104</v>
      </c>
      <c r="BA82" s="246">
        <v>1289028</v>
      </c>
      <c r="BB82" s="246">
        <v>406771</v>
      </c>
      <c r="BC82" s="246">
        <v>1695799</v>
      </c>
      <c r="BD82" s="246">
        <v>148599</v>
      </c>
      <c r="BE82" s="246">
        <v>13739</v>
      </c>
      <c r="BF82" s="246">
        <v>10662</v>
      </c>
      <c r="BG82" s="246">
        <v>173000</v>
      </c>
      <c r="BH82" s="246">
        <v>753607</v>
      </c>
      <c r="BI82" s="246">
        <v>2622406</v>
      </c>
      <c r="BJ82" s="246">
        <v>7698</v>
      </c>
      <c r="BK82" s="283">
        <v>2.9269000000000001E-3</v>
      </c>
      <c r="BL82" s="246">
        <v>0</v>
      </c>
      <c r="BM82" s="246">
        <v>0</v>
      </c>
      <c r="BN82" s="246">
        <v>0</v>
      </c>
      <c r="BO82" s="246">
        <v>0</v>
      </c>
      <c r="BP82" s="246">
        <v>0</v>
      </c>
      <c r="BQ82" s="246">
        <v>0</v>
      </c>
      <c r="BR82" s="10">
        <v>130120</v>
      </c>
      <c r="BS82" s="10">
        <v>94330</v>
      </c>
      <c r="BT82" s="10">
        <v>224450</v>
      </c>
      <c r="BU82" s="10">
        <v>68009</v>
      </c>
      <c r="BV82" s="10">
        <v>34814</v>
      </c>
      <c r="BW82" s="10">
        <v>102823</v>
      </c>
      <c r="BX82" s="10">
        <v>5269</v>
      </c>
      <c r="BY82" s="10">
        <v>562</v>
      </c>
      <c r="BZ82" s="10">
        <v>5831</v>
      </c>
      <c r="CA82" s="10">
        <v>333104</v>
      </c>
      <c r="CB82" s="10" t="s">
        <v>3403</v>
      </c>
      <c r="CC82" s="10">
        <v>333104</v>
      </c>
      <c r="CD82" s="10">
        <v>9079</v>
      </c>
      <c r="CE82" s="258">
        <v>28875</v>
      </c>
      <c r="CF82" s="244">
        <v>0</v>
      </c>
      <c r="CG82" s="244">
        <v>67</v>
      </c>
      <c r="CH82" s="244">
        <v>67</v>
      </c>
      <c r="CI82" s="258">
        <v>7828</v>
      </c>
      <c r="CJ82" s="258">
        <v>1920</v>
      </c>
      <c r="CK82" s="258">
        <v>16770</v>
      </c>
      <c r="CL82" s="258">
        <v>563</v>
      </c>
      <c r="CM82" s="203">
        <v>0</v>
      </c>
      <c r="CN82" s="203">
        <v>136</v>
      </c>
      <c r="CO82" s="244">
        <v>526</v>
      </c>
      <c r="CP82" s="10">
        <v>189495</v>
      </c>
      <c r="CQ82" s="10">
        <v>39377</v>
      </c>
      <c r="CR82" s="10">
        <v>228872</v>
      </c>
      <c r="CS82" s="10">
        <v>11008</v>
      </c>
      <c r="CT82" s="10">
        <v>256</v>
      </c>
      <c r="CU82" s="10">
        <v>11264</v>
      </c>
      <c r="CV82" s="10">
        <v>172699</v>
      </c>
      <c r="CW82" s="10">
        <v>34959</v>
      </c>
      <c r="CX82" s="10">
        <v>207658</v>
      </c>
      <c r="CY82" s="10">
        <v>447794</v>
      </c>
      <c r="CZ82" s="10">
        <v>6106</v>
      </c>
      <c r="DA82" s="10" t="s">
        <v>3403</v>
      </c>
      <c r="DB82" s="10">
        <v>453900</v>
      </c>
      <c r="DC82" s="10">
        <v>13381</v>
      </c>
      <c r="DD82" s="10">
        <v>121</v>
      </c>
      <c r="DE82" s="10">
        <v>13502</v>
      </c>
      <c r="DF82" s="10">
        <v>54404</v>
      </c>
      <c r="DG82" s="10">
        <v>984</v>
      </c>
      <c r="DH82" s="10">
        <v>0</v>
      </c>
      <c r="DI82" s="10">
        <v>1105</v>
      </c>
      <c r="DJ82" s="258" t="s">
        <v>3403</v>
      </c>
      <c r="DK82" s="258">
        <v>67785</v>
      </c>
      <c r="DL82" s="10" t="s">
        <v>3403</v>
      </c>
      <c r="DM82" s="10">
        <v>500697</v>
      </c>
      <c r="DN82" s="10">
        <v>56058</v>
      </c>
      <c r="DO82" s="10">
        <v>42425</v>
      </c>
      <c r="DP82" s="10">
        <v>599180</v>
      </c>
      <c r="DQ82" s="10">
        <v>49</v>
      </c>
      <c r="DR82" s="10">
        <v>81672</v>
      </c>
      <c r="DS82" s="10">
        <v>30076</v>
      </c>
      <c r="DT82" s="10">
        <v>111748</v>
      </c>
      <c r="DU82" s="10">
        <v>451820</v>
      </c>
      <c r="DV82" s="244">
        <v>593</v>
      </c>
      <c r="DW82" s="244">
        <v>141</v>
      </c>
      <c r="DX82" s="244">
        <v>1140</v>
      </c>
      <c r="DY82" s="244">
        <v>485</v>
      </c>
      <c r="DZ82" s="244">
        <v>119</v>
      </c>
      <c r="EA82" s="244">
        <v>53</v>
      </c>
      <c r="EB82" s="244">
        <v>2531</v>
      </c>
      <c r="EC82" s="244">
        <v>4876</v>
      </c>
      <c r="ED82" s="244">
        <v>12149</v>
      </c>
      <c r="EE82" s="244">
        <v>17025</v>
      </c>
      <c r="EF82" s="10">
        <v>30572</v>
      </c>
      <c r="EG82" s="10">
        <v>39617</v>
      </c>
      <c r="EH82" s="10">
        <v>70189</v>
      </c>
      <c r="EI82" s="10">
        <v>1058</v>
      </c>
      <c r="EJ82" s="10">
        <v>1746</v>
      </c>
      <c r="EK82" s="10">
        <v>2804</v>
      </c>
      <c r="EL82" s="10">
        <v>90018</v>
      </c>
      <c r="EM82" s="10">
        <v>30</v>
      </c>
      <c r="EN82" s="10">
        <v>104</v>
      </c>
      <c r="EO82" s="10">
        <v>45</v>
      </c>
      <c r="EP82" s="10">
        <v>350</v>
      </c>
      <c r="EQ82" s="258">
        <v>1915</v>
      </c>
      <c r="ER82" s="258">
        <v>24858</v>
      </c>
      <c r="ES82" s="10">
        <v>402663</v>
      </c>
      <c r="ET82" s="10">
        <v>41595</v>
      </c>
      <c r="EU82" s="10">
        <v>59367</v>
      </c>
      <c r="EV82" s="244">
        <v>2801</v>
      </c>
      <c r="EW82" s="244">
        <v>1753</v>
      </c>
      <c r="EX82" s="203" t="s">
        <v>1514</v>
      </c>
      <c r="EY82" s="244">
        <v>76</v>
      </c>
      <c r="EZ82" s="244">
        <v>122</v>
      </c>
      <c r="FA82" s="258">
        <v>116101</v>
      </c>
      <c r="FB82" s="10">
        <v>183791</v>
      </c>
      <c r="FC82" s="10">
        <v>151580</v>
      </c>
      <c r="FD82" s="203" t="s">
        <v>1530</v>
      </c>
      <c r="FE82" s="203" t="s">
        <v>1530</v>
      </c>
      <c r="FF82" s="203" t="s">
        <v>1530</v>
      </c>
      <c r="FG82" s="203" t="s">
        <v>1530</v>
      </c>
      <c r="FH82" s="203" t="s">
        <v>1530</v>
      </c>
      <c r="FI82" s="203" t="s">
        <v>1530</v>
      </c>
      <c r="FJ82" s="203" t="s">
        <v>1530</v>
      </c>
      <c r="FK82" s="203" t="s">
        <v>1530</v>
      </c>
      <c r="FL82" s="203" t="s">
        <v>1530</v>
      </c>
      <c r="FM82" s="203" t="s">
        <v>1530</v>
      </c>
      <c r="FN82" s="203" t="s">
        <v>1530</v>
      </c>
      <c r="FO82" s="203" t="s">
        <v>1530</v>
      </c>
      <c r="FP82" s="203" t="s">
        <v>1530</v>
      </c>
      <c r="FQ82" s="203" t="s">
        <v>1530</v>
      </c>
      <c r="FR82" s="203" t="s">
        <v>1530</v>
      </c>
      <c r="FS82" s="203" t="s">
        <v>1530</v>
      </c>
      <c r="FT82" s="203" t="s">
        <v>1530</v>
      </c>
      <c r="FU82" s="203" t="s">
        <v>1530</v>
      </c>
      <c r="FV82" s="203" t="s">
        <v>1530</v>
      </c>
      <c r="FW82" s="203" t="s">
        <v>1530</v>
      </c>
      <c r="FX82" s="203" t="s">
        <v>1530</v>
      </c>
      <c r="FY82" s="203" t="s">
        <v>1530</v>
      </c>
      <c r="FZ82" s="203" t="s">
        <v>1530</v>
      </c>
      <c r="GA82" s="203" t="s">
        <v>1530</v>
      </c>
      <c r="GB82" s="203" t="s">
        <v>1530</v>
      </c>
      <c r="GC82" s="203" t="s">
        <v>2101</v>
      </c>
      <c r="GD82" s="203" t="s">
        <v>479</v>
      </c>
      <c r="GE82" s="203" t="s">
        <v>416</v>
      </c>
      <c r="GF82" s="203" t="s">
        <v>494</v>
      </c>
      <c r="GG82" s="203" t="s">
        <v>500</v>
      </c>
      <c r="GH82" s="203" t="s">
        <v>4527</v>
      </c>
      <c r="GI82" s="203" t="s">
        <v>507</v>
      </c>
      <c r="GJ82" s="203" t="s">
        <v>2303</v>
      </c>
      <c r="GK82" s="258">
        <v>228637</v>
      </c>
      <c r="GL82" s="203">
        <v>1</v>
      </c>
      <c r="GM82" s="203" t="s">
        <v>3013</v>
      </c>
      <c r="GN82" s="203" t="s">
        <v>503</v>
      </c>
      <c r="GO82" s="203">
        <v>1693</v>
      </c>
      <c r="GP82" s="203">
        <v>156</v>
      </c>
      <c r="GQ82" s="203">
        <v>9959</v>
      </c>
      <c r="GR82" s="203">
        <v>42648</v>
      </c>
      <c r="GS82" s="203">
        <v>352</v>
      </c>
      <c r="GT82" s="203">
        <v>30</v>
      </c>
      <c r="GU82" s="203">
        <v>444</v>
      </c>
      <c r="GV82" s="203">
        <v>5581</v>
      </c>
      <c r="GW82" s="283">
        <v>0.77971999999999997</v>
      </c>
      <c r="GX82" s="283">
        <v>0.18912999999999999</v>
      </c>
      <c r="GY82" s="245">
        <v>35.566180000000003</v>
      </c>
      <c r="GZ82" s="245">
        <v>43.19323</v>
      </c>
      <c r="HA82" s="245">
        <v>23.19482</v>
      </c>
      <c r="HB82" s="284">
        <v>4.3766600000000002</v>
      </c>
      <c r="HC82" s="284">
        <v>2.8302</v>
      </c>
      <c r="HD82" s="284">
        <v>0.28872999999999999</v>
      </c>
      <c r="HE82" s="284">
        <v>23.467140000000001</v>
      </c>
      <c r="HF82" s="284">
        <v>15.17521</v>
      </c>
      <c r="HG82" s="284">
        <v>1.54813</v>
      </c>
      <c r="HH82" s="284">
        <v>5.8040900000000004</v>
      </c>
      <c r="HI82" s="284">
        <v>3.75326</v>
      </c>
      <c r="HJ82" s="284">
        <v>0.38290000000000002</v>
      </c>
      <c r="HK82" s="284">
        <v>6.5126600000000003</v>
      </c>
      <c r="HL82" s="284">
        <v>4.2114599999999998</v>
      </c>
      <c r="HM82" s="284">
        <v>0.42964000000000002</v>
      </c>
      <c r="HN82" s="284">
        <v>29.132020000000001</v>
      </c>
      <c r="HO82" s="284">
        <v>18.838439999999999</v>
      </c>
      <c r="HP82" s="284">
        <v>1.92184</v>
      </c>
      <c r="HQ82" s="284">
        <v>11.978719999999999</v>
      </c>
      <c r="HR82" s="284">
        <v>7.74613</v>
      </c>
      <c r="HS82" s="284">
        <v>0.79024000000000005</v>
      </c>
      <c r="HT82" s="284">
        <v>2.62066</v>
      </c>
      <c r="HU82" s="284">
        <v>1.9761500000000001</v>
      </c>
      <c r="HV82" s="284">
        <v>25.065329999999999</v>
      </c>
      <c r="HW82" s="284">
        <v>15.68708</v>
      </c>
      <c r="HX82" s="284">
        <v>1.76115</v>
      </c>
      <c r="HY82" s="284">
        <v>0.95750999999999997</v>
      </c>
      <c r="HZ82" s="284">
        <v>0.48875999999999997</v>
      </c>
      <c r="IA82" s="284">
        <v>0.39372000000000001</v>
      </c>
      <c r="IB82" s="284">
        <v>1.225E-2</v>
      </c>
      <c r="IC82" s="284">
        <v>7.6699999999999997E-3</v>
      </c>
      <c r="ID82" s="284">
        <v>0.50780000000000003</v>
      </c>
      <c r="IE82" s="284">
        <v>7.4459999999999998E-2</v>
      </c>
      <c r="IF82" s="284">
        <v>0.30698999999999999</v>
      </c>
      <c r="IG82" s="284">
        <v>9587</v>
      </c>
      <c r="IH82" s="284">
        <v>100665</v>
      </c>
      <c r="II82" s="284">
        <v>80532</v>
      </c>
      <c r="IJ82" s="284">
        <v>10757</v>
      </c>
      <c r="IK82" s="284">
        <v>112955</v>
      </c>
      <c r="IL82" s="284">
        <v>90364</v>
      </c>
      <c r="IM82" s="284">
        <v>119836</v>
      </c>
      <c r="IN82" s="284">
        <v>149795</v>
      </c>
      <c r="IO82" s="284">
        <v>1.49922</v>
      </c>
      <c r="IP82" s="284">
        <v>14266</v>
      </c>
      <c r="IQ82" s="284">
        <v>6.8587499999999997</v>
      </c>
      <c r="IR82" s="284">
        <v>2.4597500000000001</v>
      </c>
      <c r="IS82" s="284">
        <v>7.9787100000000004</v>
      </c>
      <c r="IT82" s="284">
        <v>0.52395999999999998</v>
      </c>
      <c r="IU82" s="284">
        <v>0.54098000000000002</v>
      </c>
      <c r="IV82" s="284">
        <v>11.503399999999999</v>
      </c>
      <c r="IW82" s="284">
        <v>7.4169900000000002</v>
      </c>
      <c r="IX82" s="284">
        <v>1.7480199999999999</v>
      </c>
      <c r="IY82" s="284">
        <v>0</v>
      </c>
      <c r="IZ82" s="284">
        <v>2.3E-3</v>
      </c>
      <c r="JA82" s="284">
        <v>0.12629000000000001</v>
      </c>
      <c r="JB82" s="284">
        <v>2.9E-4</v>
      </c>
      <c r="JC82" s="284">
        <v>3.5790000000000002E-2</v>
      </c>
      <c r="JD82" s="284">
        <v>0.37585000000000002</v>
      </c>
      <c r="JE82" s="284">
        <v>4.70702</v>
      </c>
      <c r="JF82" s="284">
        <v>1.4569099999999999</v>
      </c>
      <c r="JG82" s="284">
        <v>0.16183</v>
      </c>
      <c r="JH82" s="284">
        <v>258</v>
      </c>
      <c r="JI82" s="284">
        <v>0.59955999999999998</v>
      </c>
      <c r="JJ82" s="284">
        <v>3.29609</v>
      </c>
      <c r="JK82" s="284">
        <v>87</v>
      </c>
      <c r="JL82" s="284">
        <v>155</v>
      </c>
      <c r="JM82" s="284">
        <v>11.46974</v>
      </c>
      <c r="JN82" s="284">
        <v>0.75666</v>
      </c>
      <c r="JO82" s="284">
        <v>0.64993000000000001</v>
      </c>
      <c r="JP82" s="284">
        <v>0.1837</v>
      </c>
      <c r="JQ82" s="284">
        <v>1.7489999999999999E-2</v>
      </c>
      <c r="JR82" s="284">
        <v>0.33110000000000001</v>
      </c>
      <c r="JS82" s="284">
        <v>53</v>
      </c>
      <c r="JT82" s="284">
        <v>33</v>
      </c>
      <c r="JU82" s="284">
        <v>1.3261499999999999</v>
      </c>
      <c r="JV82" s="284">
        <v>11522</v>
      </c>
      <c r="JW82" s="284">
        <v>14.13307</v>
      </c>
      <c r="JX82" s="284">
        <v>8688</v>
      </c>
      <c r="JY82" s="284">
        <v>12.595420000000001</v>
      </c>
      <c r="JZ82" s="284">
        <v>18.742529999999999</v>
      </c>
      <c r="KA82" s="284">
        <v>0.89119999999999999</v>
      </c>
      <c r="KB82" s="284">
        <v>7743</v>
      </c>
      <c r="KC82" s="284">
        <v>0.66700999999999999</v>
      </c>
      <c r="KD82" s="284">
        <v>0.38290000000000002</v>
      </c>
      <c r="KE82" s="284">
        <v>0.88456000000000001</v>
      </c>
      <c r="KF82" s="284">
        <v>13.982430000000001</v>
      </c>
      <c r="KG82" s="284">
        <v>5.3618899999999998</v>
      </c>
      <c r="KH82" s="284">
        <v>5.8040900000000004</v>
      </c>
      <c r="KI82" s="284">
        <v>32.357289999999999</v>
      </c>
      <c r="KJ82" s="284">
        <v>40376</v>
      </c>
      <c r="KK82" s="284">
        <v>30691</v>
      </c>
      <c r="KL82" s="284">
        <v>7.0099999999999996E-2</v>
      </c>
      <c r="KM82" s="284">
        <v>0.10431</v>
      </c>
      <c r="KN82" s="284">
        <v>9.2960000000000001E-2</v>
      </c>
      <c r="KO82" s="284">
        <v>6.6800000000000002E-3</v>
      </c>
      <c r="KP82" s="284">
        <v>9.9299999999999996E-3</v>
      </c>
      <c r="KQ82" s="284">
        <v>8.8500000000000002E-3</v>
      </c>
      <c r="KR82" s="284">
        <v>0.8</v>
      </c>
      <c r="KS82" s="284">
        <v>0.1190476</v>
      </c>
      <c r="KT82" s="284">
        <v>0.88095239999999997</v>
      </c>
      <c r="KU82" s="284">
        <v>0.23986979999999999</v>
      </c>
      <c r="KV82" s="284">
        <v>0.76013019999999998</v>
      </c>
      <c r="KW82" s="284">
        <v>6.5970000000000001E-2</v>
      </c>
      <c r="KX82" s="284">
        <v>5.2391E-3</v>
      </c>
      <c r="KY82" s="284">
        <v>0.15511369999999999</v>
      </c>
      <c r="KZ82" s="284">
        <v>4.0657000000000002E-3</v>
      </c>
      <c r="LA82" s="284">
        <v>0.28737239999999997</v>
      </c>
      <c r="LB82" s="284">
        <v>5.6665100000000003E-2</v>
      </c>
      <c r="LC82" s="284">
        <v>0.49154399999999998</v>
      </c>
      <c r="LD82" s="284">
        <v>0.6466577</v>
      </c>
      <c r="LE82" s="284">
        <v>4.5548400000000003E-2</v>
      </c>
      <c r="LF82" s="284">
        <v>0.69359579999999998</v>
      </c>
      <c r="LG82" s="284">
        <v>4.7027399999999997E-2</v>
      </c>
      <c r="LH82" s="284">
        <v>0.2138284</v>
      </c>
      <c r="LI82" s="284">
        <v>9685</v>
      </c>
      <c r="LJ82" s="284">
        <v>4.0431999999999997</v>
      </c>
      <c r="LK82" s="284">
        <v>45727</v>
      </c>
      <c r="LL82" s="284">
        <v>57159</v>
      </c>
      <c r="LM82" s="284">
        <v>5443</v>
      </c>
      <c r="LN82" s="284">
        <v>0.85895379999999999</v>
      </c>
      <c r="LO82" s="284">
        <v>7.9416200000000006E-2</v>
      </c>
      <c r="LP82" s="284">
        <v>6.16301E-2</v>
      </c>
      <c r="LQ82" s="284">
        <v>0.46483000000000002</v>
      </c>
      <c r="LR82" s="284">
        <v>1.47302</v>
      </c>
      <c r="LS82" s="284">
        <v>0.35332999999999998</v>
      </c>
      <c r="LT82" s="284">
        <v>43</v>
      </c>
      <c r="LU82" s="284">
        <v>4.0321899999999999</v>
      </c>
      <c r="LV82" s="284">
        <v>56</v>
      </c>
      <c r="LW82" s="284">
        <v>3.46347</v>
      </c>
      <c r="LX82" s="284">
        <v>0.22847999999999999</v>
      </c>
      <c r="LY82" s="284">
        <v>0.22781999999999999</v>
      </c>
      <c r="LZ82" s="285">
        <v>4.33693E-2</v>
      </c>
      <c r="MA82" s="285">
        <v>1.3161E-3</v>
      </c>
      <c r="MB82" s="285">
        <v>7.8461500000000003E-2</v>
      </c>
      <c r="MC82" s="285">
        <v>0</v>
      </c>
      <c r="MD82" s="285">
        <v>7.2248699999999999E-2</v>
      </c>
      <c r="ME82" s="285">
        <v>1.6760000000000001E-4</v>
      </c>
      <c r="MF82" s="285">
        <v>0.83346640000000005</v>
      </c>
      <c r="MG82" s="285">
        <v>2.4390700000000001E-2</v>
      </c>
      <c r="MH82" s="285">
        <v>0.36536930000000001</v>
      </c>
      <c r="MI82" s="285"/>
    </row>
    <row r="83" spans="1:347" ht="13.5" thickBot="1" x14ac:dyDescent="0.25">
      <c r="GM83" s="6"/>
    </row>
    <row r="84" spans="1:347" x14ac:dyDescent="0.2">
      <c r="B84" s="653" t="s">
        <v>3014</v>
      </c>
      <c r="C84" s="253"/>
      <c r="D84" s="204" t="s">
        <v>2936</v>
      </c>
      <c r="E84" s="253"/>
      <c r="F84" s="253"/>
      <c r="G84" s="253"/>
      <c r="H84" s="253"/>
      <c r="I84" s="253"/>
      <c r="J84" s="253"/>
      <c r="K84" s="253"/>
      <c r="L84" s="253"/>
      <c r="M84" s="253"/>
      <c r="N84" s="253"/>
      <c r="O84" s="253"/>
      <c r="P84" s="253"/>
      <c r="Q84" s="253"/>
      <c r="R84" s="253"/>
      <c r="S84" s="253"/>
      <c r="T84" s="253"/>
      <c r="U84" s="253"/>
      <c r="V84" s="253"/>
      <c r="W84" s="254"/>
      <c r="X84" s="255">
        <f>SUM(X3:X82)</f>
        <v>71</v>
      </c>
      <c r="Y84" s="255">
        <f t="shared" ref="Y84:CJ84" si="0">SUM(Y3:Y82)</f>
        <v>315</v>
      </c>
      <c r="Z84" s="255">
        <f t="shared" si="0"/>
        <v>26</v>
      </c>
      <c r="AA84" s="255">
        <f t="shared" si="0"/>
        <v>64</v>
      </c>
      <c r="AB84" s="255">
        <f t="shared" si="0"/>
        <v>919597</v>
      </c>
      <c r="AC84" s="255">
        <f t="shared" si="0"/>
        <v>717.02999999999986</v>
      </c>
      <c r="AD84" s="255">
        <f t="shared" si="0"/>
        <v>41.760000000000005</v>
      </c>
      <c r="AE84" s="255">
        <f t="shared" si="0"/>
        <v>758.78999999999985</v>
      </c>
      <c r="AF84" s="255">
        <f t="shared" si="0"/>
        <v>2122.2800000000002</v>
      </c>
      <c r="AG84" s="255">
        <f t="shared" si="0"/>
        <v>2881.07</v>
      </c>
      <c r="AH84" s="342" t="s">
        <v>2305</v>
      </c>
      <c r="AI84" s="255">
        <f t="shared" si="0"/>
        <v>5812587</v>
      </c>
      <c r="AJ84" s="255">
        <f t="shared" si="0"/>
        <v>0</v>
      </c>
      <c r="AK84" s="255">
        <f t="shared" si="0"/>
        <v>0</v>
      </c>
      <c r="AL84" s="255">
        <f t="shared" si="0"/>
        <v>2802620</v>
      </c>
      <c r="AM84" s="255">
        <f t="shared" si="0"/>
        <v>764.45000000000016</v>
      </c>
      <c r="AN84" s="255">
        <f t="shared" si="0"/>
        <v>928.46</v>
      </c>
      <c r="AO84" s="255">
        <f t="shared" si="0"/>
        <v>905.62000000000023</v>
      </c>
      <c r="AP84" s="255">
        <f t="shared" si="0"/>
        <v>23433091</v>
      </c>
      <c r="AQ84" s="255">
        <f t="shared" si="0"/>
        <v>153773303</v>
      </c>
      <c r="AR84" s="255">
        <f t="shared" si="0"/>
        <v>177206394</v>
      </c>
      <c r="AS84" s="255">
        <f t="shared" si="0"/>
        <v>13518665</v>
      </c>
      <c r="AT84" s="255">
        <f t="shared" si="0"/>
        <v>521965</v>
      </c>
      <c r="AU84" s="255">
        <f t="shared" si="0"/>
        <v>14040630</v>
      </c>
      <c r="AV84" s="255">
        <f t="shared" si="0"/>
        <v>1233718</v>
      </c>
      <c r="AW84" s="255">
        <f t="shared" si="0"/>
        <v>442060</v>
      </c>
      <c r="AX84" s="255">
        <f t="shared" si="0"/>
        <v>1675778</v>
      </c>
      <c r="AY84" s="255">
        <f t="shared" si="0"/>
        <v>13237483</v>
      </c>
      <c r="AZ84" s="255">
        <f t="shared" si="0"/>
        <v>206160285</v>
      </c>
      <c r="BA84" s="255">
        <f t="shared" si="0"/>
        <v>102039129</v>
      </c>
      <c r="BB84" s="255">
        <f t="shared" si="0"/>
        <v>35612417</v>
      </c>
      <c r="BC84" s="255">
        <f t="shared" si="0"/>
        <v>137651547</v>
      </c>
      <c r="BD84" s="255">
        <f t="shared" si="0"/>
        <v>15124642</v>
      </c>
      <c r="BE84" s="255">
        <f t="shared" si="0"/>
        <v>3095820</v>
      </c>
      <c r="BF84" s="255">
        <f t="shared" si="0"/>
        <v>2682012</v>
      </c>
      <c r="BG84" s="255">
        <f t="shared" si="0"/>
        <v>20902474</v>
      </c>
      <c r="BH84" s="255">
        <f t="shared" si="0"/>
        <v>36340875</v>
      </c>
      <c r="BI84" s="255">
        <f t="shared" si="0"/>
        <v>194894896</v>
      </c>
      <c r="BJ84" s="255">
        <f t="shared" si="0"/>
        <v>10843598</v>
      </c>
      <c r="BK84" s="255">
        <f t="shared" si="0"/>
        <v>4.2217695000000015</v>
      </c>
      <c r="BL84" s="255">
        <f t="shared" si="0"/>
        <v>1385869</v>
      </c>
      <c r="BM84" s="255">
        <f t="shared" si="0"/>
        <v>21221</v>
      </c>
      <c r="BN84" s="255">
        <f t="shared" si="0"/>
        <v>214698</v>
      </c>
      <c r="BO84" s="255">
        <f t="shared" si="0"/>
        <v>290515</v>
      </c>
      <c r="BP84" s="255">
        <f t="shared" si="0"/>
        <v>1912303</v>
      </c>
      <c r="BQ84" s="255">
        <f t="shared" si="0"/>
        <v>22832731</v>
      </c>
      <c r="BR84" s="255">
        <f t="shared" si="0"/>
        <v>4927772</v>
      </c>
      <c r="BS84" s="255">
        <f t="shared" si="0"/>
        <v>5177914</v>
      </c>
      <c r="BT84" s="255">
        <f t="shared" si="0"/>
        <v>10105686</v>
      </c>
      <c r="BU84" s="255">
        <f t="shared" si="0"/>
        <v>3926222</v>
      </c>
      <c r="BV84" s="255">
        <f t="shared" si="0"/>
        <v>1857696</v>
      </c>
      <c r="BW84" s="255">
        <f t="shared" si="0"/>
        <v>5783918</v>
      </c>
      <c r="BX84" s="255">
        <f t="shared" si="0"/>
        <v>529786</v>
      </c>
      <c r="BY84" s="255">
        <f t="shared" si="0"/>
        <v>97331</v>
      </c>
      <c r="BZ84" s="255">
        <f t="shared" si="0"/>
        <v>584580</v>
      </c>
      <c r="CA84" s="255">
        <f t="shared" si="0"/>
        <v>16516721</v>
      </c>
      <c r="CB84" s="255">
        <f t="shared" si="0"/>
        <v>0</v>
      </c>
      <c r="CC84" s="255">
        <f t="shared" si="0"/>
        <v>16516721</v>
      </c>
      <c r="CD84" s="255">
        <f t="shared" si="0"/>
        <v>297466</v>
      </c>
      <c r="CE84" s="255">
        <f t="shared" si="0"/>
        <v>2933402</v>
      </c>
      <c r="CF84" s="255">
        <f t="shared" si="0"/>
        <v>487</v>
      </c>
      <c r="CG84" s="255">
        <f t="shared" si="0"/>
        <v>5360</v>
      </c>
      <c r="CH84" s="255">
        <f t="shared" si="0"/>
        <v>5847</v>
      </c>
      <c r="CI84" s="255">
        <f t="shared" si="0"/>
        <v>711794</v>
      </c>
      <c r="CJ84" s="255">
        <f t="shared" si="0"/>
        <v>5815046</v>
      </c>
      <c r="CK84" s="255">
        <f t="shared" ref="CK84:EV84" si="1">SUM(CK3:CK82)</f>
        <v>754614</v>
      </c>
      <c r="CL84" s="255">
        <f t="shared" si="1"/>
        <v>73699</v>
      </c>
      <c r="CM84" s="255">
        <f t="shared" si="1"/>
        <v>3259</v>
      </c>
      <c r="CN84" s="255">
        <f t="shared" si="1"/>
        <v>3107</v>
      </c>
      <c r="CO84" s="255">
        <f t="shared" si="1"/>
        <v>22525</v>
      </c>
      <c r="CP84" s="255">
        <f t="shared" si="1"/>
        <v>13380658</v>
      </c>
      <c r="CQ84" s="255">
        <f t="shared" si="1"/>
        <v>5986365</v>
      </c>
      <c r="CR84" s="255">
        <f t="shared" si="1"/>
        <v>19367023</v>
      </c>
      <c r="CS84" s="255">
        <f t="shared" si="1"/>
        <v>1656303</v>
      </c>
      <c r="CT84" s="255">
        <f t="shared" si="1"/>
        <v>131133</v>
      </c>
      <c r="CU84" s="255">
        <f t="shared" si="1"/>
        <v>1774703</v>
      </c>
      <c r="CV84" s="255">
        <f t="shared" si="1"/>
        <v>16548287</v>
      </c>
      <c r="CW84" s="255">
        <f t="shared" si="1"/>
        <v>3731087</v>
      </c>
      <c r="CX84" s="255">
        <f t="shared" si="1"/>
        <v>20279374</v>
      </c>
      <c r="CY84" s="255">
        <f t="shared" si="1"/>
        <v>41433833</v>
      </c>
      <c r="CZ84" s="255">
        <f t="shared" si="1"/>
        <v>335695</v>
      </c>
      <c r="DA84" s="255">
        <f t="shared" si="1"/>
        <v>0</v>
      </c>
      <c r="DB84" s="255">
        <f t="shared" si="1"/>
        <v>41769528</v>
      </c>
      <c r="DC84" s="255">
        <f t="shared" si="1"/>
        <v>3044030</v>
      </c>
      <c r="DD84" s="255">
        <f t="shared" si="1"/>
        <v>431337</v>
      </c>
      <c r="DE84" s="255">
        <f t="shared" si="1"/>
        <v>3475367</v>
      </c>
      <c r="DF84" s="255">
        <f t="shared" si="1"/>
        <v>6325469</v>
      </c>
      <c r="DG84" s="255">
        <f t="shared" si="1"/>
        <v>1465294</v>
      </c>
      <c r="DH84" s="255">
        <f t="shared" si="1"/>
        <v>26795</v>
      </c>
      <c r="DI84" s="255">
        <f t="shared" si="1"/>
        <v>1923426</v>
      </c>
      <c r="DJ84" s="255">
        <f t="shared" si="1"/>
        <v>0</v>
      </c>
      <c r="DK84" s="255">
        <f t="shared" si="1"/>
        <v>9369499</v>
      </c>
      <c r="DL84" s="255">
        <f t="shared" si="1"/>
        <v>15714396</v>
      </c>
      <c r="DM84" s="255">
        <f t="shared" si="1"/>
        <v>35348390</v>
      </c>
      <c r="DN84" s="255">
        <f t="shared" si="1"/>
        <v>651251</v>
      </c>
      <c r="DO84" s="255">
        <f t="shared" si="1"/>
        <v>991383</v>
      </c>
      <c r="DP84" s="255">
        <f t="shared" si="1"/>
        <v>52705420</v>
      </c>
      <c r="DQ84" s="255">
        <f t="shared" si="1"/>
        <v>34987</v>
      </c>
      <c r="DR84" s="255">
        <f t="shared" si="1"/>
        <v>4417986</v>
      </c>
      <c r="DS84" s="255">
        <f t="shared" si="1"/>
        <v>1023982</v>
      </c>
      <c r="DT84" s="255">
        <f t="shared" si="1"/>
        <v>5441968</v>
      </c>
      <c r="DU84" s="255">
        <f t="shared" si="1"/>
        <v>35655287</v>
      </c>
      <c r="DV84" s="255">
        <f t="shared" si="1"/>
        <v>23767</v>
      </c>
      <c r="DW84" s="255">
        <f t="shared" si="1"/>
        <v>3617</v>
      </c>
      <c r="DX84" s="255">
        <f t="shared" si="1"/>
        <v>56997</v>
      </c>
      <c r="DY84" s="255">
        <f t="shared" si="1"/>
        <v>19334</v>
      </c>
      <c r="DZ84" s="255">
        <f t="shared" si="1"/>
        <v>7476</v>
      </c>
      <c r="EA84" s="255">
        <f t="shared" si="1"/>
        <v>608</v>
      </c>
      <c r="EB84" s="255">
        <f t="shared" si="1"/>
        <v>111799</v>
      </c>
      <c r="EC84" s="255">
        <f t="shared" si="1"/>
        <v>290195</v>
      </c>
      <c r="ED84" s="255">
        <f t="shared" si="1"/>
        <v>75721</v>
      </c>
      <c r="EE84" s="255">
        <f t="shared" si="1"/>
        <v>365916</v>
      </c>
      <c r="EF84" s="255">
        <f t="shared" si="1"/>
        <v>1604503</v>
      </c>
      <c r="EG84" s="255">
        <f t="shared" si="1"/>
        <v>489484</v>
      </c>
      <c r="EH84" s="255">
        <f t="shared" si="1"/>
        <v>2093987</v>
      </c>
      <c r="EI84" s="255">
        <f t="shared" si="1"/>
        <v>100566</v>
      </c>
      <c r="EJ84" s="255">
        <f t="shared" si="1"/>
        <v>31715</v>
      </c>
      <c r="EK84" s="255">
        <f t="shared" si="1"/>
        <v>132281</v>
      </c>
      <c r="EL84" s="255">
        <f t="shared" si="1"/>
        <v>2592184</v>
      </c>
      <c r="EM84" s="255">
        <f t="shared" si="1"/>
        <v>294</v>
      </c>
      <c r="EN84" s="255">
        <f t="shared" si="1"/>
        <v>3783</v>
      </c>
      <c r="EO84" s="255">
        <f t="shared" si="1"/>
        <v>2804</v>
      </c>
      <c r="EP84" s="255">
        <f t="shared" si="1"/>
        <v>13528</v>
      </c>
      <c r="EQ84" s="255">
        <f t="shared" si="1"/>
        <v>88552</v>
      </c>
      <c r="ER84" s="255">
        <f t="shared" si="1"/>
        <v>851390</v>
      </c>
      <c r="ES84" s="255">
        <f t="shared" si="1"/>
        <v>9103160</v>
      </c>
      <c r="ET84" s="255">
        <f t="shared" si="1"/>
        <v>289869</v>
      </c>
      <c r="EU84" s="255">
        <f t="shared" si="1"/>
        <v>182371</v>
      </c>
      <c r="EV84" s="255">
        <f t="shared" si="1"/>
        <v>57414</v>
      </c>
      <c r="EW84" s="255">
        <f t="shared" ref="EW84:HH84" si="2">SUM(EW3:EW82)</f>
        <v>75779</v>
      </c>
      <c r="EX84" s="255">
        <f t="shared" si="2"/>
        <v>0</v>
      </c>
      <c r="EY84" s="255">
        <f t="shared" si="2"/>
        <v>3794</v>
      </c>
      <c r="EZ84" s="255">
        <f t="shared" si="2"/>
        <v>7568</v>
      </c>
      <c r="FA84" s="255">
        <f t="shared" si="2"/>
        <v>8582110</v>
      </c>
      <c r="FB84" s="255">
        <f t="shared" si="2"/>
        <v>45392824</v>
      </c>
      <c r="FC84" s="255">
        <f t="shared" si="2"/>
        <v>858562</v>
      </c>
      <c r="FD84" s="255">
        <f t="shared" si="2"/>
        <v>0</v>
      </c>
      <c r="FE84" s="255">
        <f t="shared" si="2"/>
        <v>0</v>
      </c>
      <c r="FF84" s="255">
        <f t="shared" si="2"/>
        <v>0</v>
      </c>
      <c r="FG84" s="255">
        <f t="shared" si="2"/>
        <v>0</v>
      </c>
      <c r="FH84" s="255">
        <f t="shared" si="2"/>
        <v>0</v>
      </c>
      <c r="FI84" s="255">
        <f t="shared" si="2"/>
        <v>0</v>
      </c>
      <c r="FJ84" s="255">
        <f t="shared" si="2"/>
        <v>0</v>
      </c>
      <c r="FK84" s="255">
        <f t="shared" si="2"/>
        <v>0</v>
      </c>
      <c r="FL84" s="255">
        <f t="shared" si="2"/>
        <v>0</v>
      </c>
      <c r="FM84" s="255">
        <f t="shared" si="2"/>
        <v>0</v>
      </c>
      <c r="FN84" s="255">
        <f t="shared" si="2"/>
        <v>0</v>
      </c>
      <c r="FO84" s="255">
        <f t="shared" si="2"/>
        <v>0</v>
      </c>
      <c r="FP84" s="255">
        <f t="shared" si="2"/>
        <v>0</v>
      </c>
      <c r="FQ84" s="255">
        <f t="shared" si="2"/>
        <v>0</v>
      </c>
      <c r="FR84" s="255">
        <f t="shared" si="2"/>
        <v>0</v>
      </c>
      <c r="FS84" s="255">
        <f t="shared" si="2"/>
        <v>0</v>
      </c>
      <c r="FT84" s="255">
        <f t="shared" si="2"/>
        <v>0</v>
      </c>
      <c r="FU84" s="255">
        <f t="shared" si="2"/>
        <v>0</v>
      </c>
      <c r="FV84" s="255">
        <f t="shared" si="2"/>
        <v>0</v>
      </c>
      <c r="FW84" s="255">
        <f t="shared" si="2"/>
        <v>0</v>
      </c>
      <c r="FX84" s="255">
        <f t="shared" si="2"/>
        <v>0</v>
      </c>
      <c r="FY84" s="255">
        <f t="shared" si="2"/>
        <v>0</v>
      </c>
      <c r="FZ84" s="255">
        <f t="shared" si="2"/>
        <v>0</v>
      </c>
      <c r="GA84" s="255">
        <f t="shared" si="2"/>
        <v>0</v>
      </c>
      <c r="GB84" s="255">
        <f t="shared" si="2"/>
        <v>0</v>
      </c>
      <c r="GC84" s="255">
        <f t="shared" si="2"/>
        <v>0</v>
      </c>
      <c r="GD84" s="255">
        <f t="shared" si="2"/>
        <v>0</v>
      </c>
      <c r="GE84" s="255">
        <f t="shared" si="2"/>
        <v>0</v>
      </c>
      <c r="GF84" s="255">
        <f t="shared" si="2"/>
        <v>0</v>
      </c>
      <c r="GG84" s="255">
        <f t="shared" si="2"/>
        <v>0</v>
      </c>
      <c r="GH84" s="255">
        <f t="shared" si="2"/>
        <v>0</v>
      </c>
      <c r="GI84" s="255">
        <f t="shared" si="2"/>
        <v>0</v>
      </c>
      <c r="GJ84" s="255">
        <f t="shared" si="2"/>
        <v>0</v>
      </c>
      <c r="GK84" s="255">
        <f t="shared" si="2"/>
        <v>9765229</v>
      </c>
      <c r="GL84" s="255">
        <f t="shared" si="2"/>
        <v>157</v>
      </c>
      <c r="GM84" s="255">
        <f t="shared" si="2"/>
        <v>0</v>
      </c>
      <c r="GN84" s="255">
        <f t="shared" si="2"/>
        <v>0</v>
      </c>
      <c r="GO84" s="255">
        <f t="shared" si="2"/>
        <v>124903</v>
      </c>
      <c r="GP84" s="255">
        <f t="shared" si="2"/>
        <v>15268</v>
      </c>
      <c r="GQ84" s="255">
        <f t="shared" si="2"/>
        <v>496482</v>
      </c>
      <c r="GR84" s="255">
        <f t="shared" si="2"/>
        <v>5714708</v>
      </c>
      <c r="GS84" s="255">
        <f t="shared" si="2"/>
        <v>20506</v>
      </c>
      <c r="GT84" s="255">
        <f t="shared" si="2"/>
        <v>2141</v>
      </c>
      <c r="GU84" s="255">
        <f t="shared" si="2"/>
        <v>30139</v>
      </c>
      <c r="GV84" s="255">
        <f t="shared" si="2"/>
        <v>653179</v>
      </c>
      <c r="GW84" s="255">
        <f t="shared" si="2"/>
        <v>64.203749999999999</v>
      </c>
      <c r="GX84" s="255">
        <f t="shared" si="2"/>
        <v>12.647010000000003</v>
      </c>
      <c r="GY84" s="255">
        <f t="shared" si="2"/>
        <v>1836.6416899999992</v>
      </c>
      <c r="GZ84" s="255">
        <f t="shared" si="2"/>
        <v>2099.8623100000004</v>
      </c>
      <c r="HA84" s="255">
        <f t="shared" si="2"/>
        <v>1422.8828399999995</v>
      </c>
      <c r="HB84" s="255">
        <f t="shared" si="2"/>
        <v>405.58819999999992</v>
      </c>
      <c r="HC84" s="255">
        <f t="shared" si="2"/>
        <v>283.41978</v>
      </c>
      <c r="HD84" s="255">
        <f t="shared" si="2"/>
        <v>41.283890000000007</v>
      </c>
      <c r="HE84" s="255">
        <f t="shared" si="2"/>
        <v>2937.276550000001</v>
      </c>
      <c r="HF84" s="255">
        <f t="shared" si="2"/>
        <v>2072.0280399999992</v>
      </c>
      <c r="HG84" s="255">
        <f t="shared" si="2"/>
        <v>314.01010000000008</v>
      </c>
      <c r="HH84" s="255">
        <f t="shared" si="2"/>
        <v>476.74777999999998</v>
      </c>
      <c r="HI84" s="255">
        <f t="shared" ref="HI84:JT84" si="3">SUM(HI3:HI82)</f>
        <v>335.57620999999989</v>
      </c>
      <c r="HJ84" s="255">
        <f t="shared" si="3"/>
        <v>50.18433000000001</v>
      </c>
      <c r="HK84" s="255">
        <f t="shared" si="3"/>
        <v>3952.2841999999996</v>
      </c>
      <c r="HL84" s="255">
        <f t="shared" si="3"/>
        <v>2777.1312599999997</v>
      </c>
      <c r="HM84" s="255">
        <f t="shared" si="3"/>
        <v>421.07056000000011</v>
      </c>
      <c r="HN84" s="255">
        <f t="shared" si="3"/>
        <v>7981.6758900000023</v>
      </c>
      <c r="HO84" s="255">
        <f t="shared" si="3"/>
        <v>5612.5491600000041</v>
      </c>
      <c r="HP84" s="255">
        <f t="shared" si="3"/>
        <v>902.4440000000003</v>
      </c>
      <c r="HQ84" s="255">
        <f t="shared" si="3"/>
        <v>1275.0036200000004</v>
      </c>
      <c r="HR84" s="255">
        <f t="shared" si="3"/>
        <v>895.59652000000006</v>
      </c>
      <c r="HS84" s="255">
        <f t="shared" si="3"/>
        <v>128.39391000000006</v>
      </c>
      <c r="HT84" s="255">
        <f t="shared" si="3"/>
        <v>396.41240000000005</v>
      </c>
      <c r="HU84" s="255">
        <f t="shared" si="3"/>
        <v>297.33494000000013</v>
      </c>
      <c r="HV84" s="255">
        <f t="shared" si="3"/>
        <v>886.29404999999986</v>
      </c>
      <c r="HW84" s="255">
        <f t="shared" si="3"/>
        <v>997.15817000000027</v>
      </c>
      <c r="HX84" s="255">
        <f t="shared" si="3"/>
        <v>60.455929999999988</v>
      </c>
      <c r="HY84" s="255">
        <f t="shared" si="3"/>
        <v>136.09299000000001</v>
      </c>
      <c r="HZ84" s="255">
        <f t="shared" si="3"/>
        <v>47.957119999999982</v>
      </c>
      <c r="IA84" s="255">
        <f t="shared" si="3"/>
        <v>21.315189999999998</v>
      </c>
      <c r="IB84" s="255">
        <f t="shared" si="3"/>
        <v>0.53689999999999993</v>
      </c>
      <c r="IC84" s="255">
        <f t="shared" si="3"/>
        <v>0.56765999999999994</v>
      </c>
      <c r="ID84" s="255">
        <f t="shared" si="3"/>
        <v>72.283579999999972</v>
      </c>
      <c r="IE84" s="255">
        <f t="shared" si="3"/>
        <v>3.4324900000000005</v>
      </c>
      <c r="IF84" s="255">
        <f t="shared" si="3"/>
        <v>17.097450000000006</v>
      </c>
      <c r="IG84" s="255">
        <f t="shared" si="3"/>
        <v>189786</v>
      </c>
      <c r="IH84" s="255">
        <f t="shared" si="3"/>
        <v>1430797</v>
      </c>
      <c r="II84" s="255">
        <f t="shared" si="3"/>
        <v>1135638</v>
      </c>
      <c r="IJ84" s="255">
        <f t="shared" si="3"/>
        <v>955394</v>
      </c>
      <c r="IK84" s="255">
        <f t="shared" si="3"/>
        <v>6363965</v>
      </c>
      <c r="IL84" s="255">
        <f t="shared" si="3"/>
        <v>5294339</v>
      </c>
      <c r="IM84" s="255">
        <f t="shared" si="3"/>
        <v>6708252</v>
      </c>
      <c r="IN84" s="255">
        <f t="shared" si="3"/>
        <v>7607234</v>
      </c>
      <c r="IO84" s="255">
        <f t="shared" si="3"/>
        <v>130.60603000000003</v>
      </c>
      <c r="IP84" s="255">
        <f t="shared" si="3"/>
        <v>1244672</v>
      </c>
      <c r="IQ84" s="255">
        <f t="shared" si="3"/>
        <v>598.41907000000003</v>
      </c>
      <c r="IR84" s="255">
        <f t="shared" si="3"/>
        <v>153.78489000000002</v>
      </c>
      <c r="IS84" s="255">
        <f t="shared" si="3"/>
        <v>1468.4972900000009</v>
      </c>
      <c r="IT84" s="255">
        <f t="shared" si="3"/>
        <v>22.112320000000004</v>
      </c>
      <c r="IU84" s="255">
        <f t="shared" si="3"/>
        <v>83.737640000000013</v>
      </c>
      <c r="IV84" s="255">
        <f t="shared" si="3"/>
        <v>1728.1321199999995</v>
      </c>
      <c r="IW84" s="255">
        <f t="shared" si="3"/>
        <v>1161.7944199999997</v>
      </c>
      <c r="IX84" s="255">
        <f t="shared" si="3"/>
        <v>272.58371999999997</v>
      </c>
      <c r="IY84" s="255">
        <f t="shared" si="3"/>
        <v>0</v>
      </c>
      <c r="IZ84" s="255">
        <f t="shared" si="3"/>
        <v>0.25134999999999996</v>
      </c>
      <c r="JA84" s="255">
        <f t="shared" si="3"/>
        <v>63.759080000000004</v>
      </c>
      <c r="JB84" s="255">
        <f t="shared" si="3"/>
        <v>0.12792000000000001</v>
      </c>
      <c r="JC84" s="255">
        <f t="shared" si="3"/>
        <v>9.3218199999999989</v>
      </c>
      <c r="JD84" s="255">
        <f t="shared" si="3"/>
        <v>46.303620000000016</v>
      </c>
      <c r="JE84" s="255">
        <f t="shared" si="3"/>
        <v>409.61194999999998</v>
      </c>
      <c r="JF84" s="255">
        <f t="shared" si="3"/>
        <v>172.70257999999998</v>
      </c>
      <c r="JG84" s="255">
        <f t="shared" si="3"/>
        <v>19.768039999999996</v>
      </c>
      <c r="JH84" s="255">
        <f t="shared" si="3"/>
        <v>98636</v>
      </c>
      <c r="JI84" s="255">
        <f t="shared" si="3"/>
        <v>201.25533999999993</v>
      </c>
      <c r="JJ84" s="255">
        <f t="shared" si="3"/>
        <v>318.01448999999997</v>
      </c>
      <c r="JK84" s="255">
        <f t="shared" si="3"/>
        <v>31034</v>
      </c>
      <c r="JL84" s="255">
        <f t="shared" si="3"/>
        <v>17332</v>
      </c>
      <c r="JM84" s="255">
        <f t="shared" si="3"/>
        <v>1658.8143499999996</v>
      </c>
      <c r="JN84" s="255">
        <f t="shared" si="3"/>
        <v>179.00540000000004</v>
      </c>
      <c r="JO84" s="255">
        <f t="shared" si="3"/>
        <v>129.94266000000002</v>
      </c>
      <c r="JP84" s="255">
        <f t="shared" si="3"/>
        <v>25.872370000000004</v>
      </c>
      <c r="JQ84" s="255">
        <f t="shared" si="3"/>
        <v>5.2944599999999982</v>
      </c>
      <c r="JR84" s="255">
        <f t="shared" si="3"/>
        <v>35.907039999999995</v>
      </c>
      <c r="JS84" s="255">
        <f t="shared" si="3"/>
        <v>1073</v>
      </c>
      <c r="JT84" s="255">
        <f t="shared" si="3"/>
        <v>1421</v>
      </c>
      <c r="JU84" s="255">
        <f t="shared" ref="JU84:MF84" si="4">SUM(JU3:JU82)</f>
        <v>107.91906999999999</v>
      </c>
      <c r="JV84" s="255">
        <f t="shared" si="4"/>
        <v>1013526</v>
      </c>
      <c r="JW84" s="255">
        <f t="shared" si="4"/>
        <v>2958.6929599999989</v>
      </c>
      <c r="JX84" s="255">
        <f t="shared" si="4"/>
        <v>685637</v>
      </c>
      <c r="JY84" s="255">
        <f t="shared" si="4"/>
        <v>584.40546999999992</v>
      </c>
      <c r="JZ84" s="255">
        <f t="shared" si="4"/>
        <v>4179.8569600000019</v>
      </c>
      <c r="KA84" s="255">
        <f t="shared" si="4"/>
        <v>16.854870000000002</v>
      </c>
      <c r="KB84" s="255">
        <f t="shared" si="4"/>
        <v>175027</v>
      </c>
      <c r="KC84" s="255">
        <f t="shared" si="4"/>
        <v>69.417580000000001</v>
      </c>
      <c r="KD84" s="255">
        <f t="shared" si="4"/>
        <v>50.18433000000001</v>
      </c>
      <c r="KE84" s="255">
        <f t="shared" si="4"/>
        <v>79.668750000000003</v>
      </c>
      <c r="KF84" s="255">
        <f t="shared" si="4"/>
        <v>1061.4399900000001</v>
      </c>
      <c r="KG84" s="255">
        <f t="shared" si="4"/>
        <v>706.78290999999979</v>
      </c>
      <c r="KH84" s="255">
        <f t="shared" si="4"/>
        <v>476.74777999999998</v>
      </c>
      <c r="KI84" s="255">
        <f t="shared" si="4"/>
        <v>2980.3838900000005</v>
      </c>
      <c r="KJ84" s="255">
        <f t="shared" si="4"/>
        <v>3602416</v>
      </c>
      <c r="KK84" s="255">
        <f t="shared" si="4"/>
        <v>2686647</v>
      </c>
      <c r="KL84" s="255">
        <f t="shared" si="4"/>
        <v>6.7130699999999983</v>
      </c>
      <c r="KM84" s="255">
        <f t="shared" si="4"/>
        <v>66.045479999999998</v>
      </c>
      <c r="KN84" s="255">
        <f t="shared" si="4"/>
        <v>7.7273700000000005</v>
      </c>
      <c r="KO84" s="255">
        <f t="shared" si="4"/>
        <v>1.1746999999999999</v>
      </c>
      <c r="KP84" s="255">
        <f t="shared" si="4"/>
        <v>12.09653</v>
      </c>
      <c r="KQ84" s="255">
        <f t="shared" si="4"/>
        <v>1.4153000000000002</v>
      </c>
      <c r="KR84" s="255">
        <f t="shared" si="4"/>
        <v>71.369330399999996</v>
      </c>
      <c r="KS84" s="255">
        <f t="shared" si="4"/>
        <v>17.823145299999993</v>
      </c>
      <c r="KT84" s="255">
        <f t="shared" si="4"/>
        <v>62.176854699999986</v>
      </c>
      <c r="KU84" s="255">
        <f t="shared" si="4"/>
        <v>20.20147930000001</v>
      </c>
      <c r="KV84" s="255">
        <f t="shared" si="4"/>
        <v>59.798520700000019</v>
      </c>
      <c r="KW84" s="255">
        <f t="shared" si="4"/>
        <v>8.5004091999999982</v>
      </c>
      <c r="KX84" s="255">
        <f t="shared" si="4"/>
        <v>1.0880700999999999</v>
      </c>
      <c r="KY84" s="255">
        <f t="shared" si="4"/>
        <v>14.277692700000003</v>
      </c>
      <c r="KZ84" s="255">
        <f t="shared" si="4"/>
        <v>1.1161295999999994</v>
      </c>
      <c r="LA84" s="255">
        <f t="shared" si="4"/>
        <v>15.008473099999994</v>
      </c>
      <c r="LB84" s="255">
        <f t="shared" si="4"/>
        <v>6.2962086999999984</v>
      </c>
      <c r="LC84" s="255">
        <f t="shared" si="4"/>
        <v>42.213425199999989</v>
      </c>
      <c r="LD84" s="255">
        <f t="shared" si="4"/>
        <v>56.491117599999988</v>
      </c>
      <c r="LE84" s="255">
        <f t="shared" si="4"/>
        <v>1.1058161</v>
      </c>
      <c r="LF84" s="255">
        <f t="shared" si="4"/>
        <v>65.752237100000002</v>
      </c>
      <c r="LG84" s="255">
        <f t="shared" si="4"/>
        <v>4.0190514000000004</v>
      </c>
      <c r="LH84" s="255">
        <f t="shared" si="4"/>
        <v>9.1228944000000034</v>
      </c>
      <c r="LI84" s="255">
        <f t="shared" si="4"/>
        <v>915733</v>
      </c>
      <c r="LJ84" s="255">
        <f t="shared" si="4"/>
        <v>525.07234999999991</v>
      </c>
      <c r="LK84" s="255">
        <f t="shared" si="4"/>
        <v>1854287</v>
      </c>
      <c r="LL84" s="255">
        <f t="shared" si="4"/>
        <v>2227148</v>
      </c>
      <c r="LM84" s="255">
        <f t="shared" si="4"/>
        <v>296737</v>
      </c>
      <c r="LN84" s="255">
        <f t="shared" si="4"/>
        <v>60.634849499999994</v>
      </c>
      <c r="LO84" s="255">
        <f t="shared" si="4"/>
        <v>9.2974000999999955</v>
      </c>
      <c r="LP84" s="255">
        <f t="shared" si="4"/>
        <v>10.067750900000005</v>
      </c>
      <c r="LQ84" s="255">
        <f t="shared" si="4"/>
        <v>36.301520000000004</v>
      </c>
      <c r="LR84" s="255">
        <f t="shared" si="4"/>
        <v>109.67386999999997</v>
      </c>
      <c r="LS84" s="255">
        <f t="shared" si="4"/>
        <v>27.108700000000006</v>
      </c>
      <c r="LT84" s="255">
        <f t="shared" si="4"/>
        <v>2584</v>
      </c>
      <c r="LU84" s="255">
        <f t="shared" si="4"/>
        <v>269.58690000000001</v>
      </c>
      <c r="LV84" s="255">
        <f t="shared" si="4"/>
        <v>1942</v>
      </c>
      <c r="LW84" s="255">
        <f t="shared" si="4"/>
        <v>203.62539000000004</v>
      </c>
      <c r="LX84" s="255">
        <f t="shared" si="4"/>
        <v>19.168990000000004</v>
      </c>
      <c r="LY84" s="255">
        <f t="shared" si="4"/>
        <v>18.439000000000007</v>
      </c>
      <c r="LZ84" s="255">
        <f t="shared" si="4"/>
        <v>3.0456548999999984</v>
      </c>
      <c r="MA84" s="255">
        <f t="shared" si="4"/>
        <v>7.4339799999999984E-2</v>
      </c>
      <c r="MB84" s="255">
        <f t="shared" si="4"/>
        <v>18.513941000000003</v>
      </c>
      <c r="MC84" s="255">
        <f t="shared" si="4"/>
        <v>0</v>
      </c>
      <c r="MD84" s="255">
        <f t="shared" si="4"/>
        <v>15.413916599999997</v>
      </c>
      <c r="ME84" s="255">
        <f t="shared" si="4"/>
        <v>3.1746099999999999E-2</v>
      </c>
      <c r="MF84" s="255">
        <f t="shared" si="4"/>
        <v>54.896889299999991</v>
      </c>
      <c r="MG84" s="255">
        <f t="shared" ref="MG84:MH84" si="5">SUM(MG3:MG82)</f>
        <v>4.9104231000000018</v>
      </c>
      <c r="MH84" s="255">
        <f t="shared" si="5"/>
        <v>27.767845899999994</v>
      </c>
    </row>
    <row r="85" spans="1:347" ht="13.5" thickBot="1" x14ac:dyDescent="0.25">
      <c r="B85" s="654"/>
      <c r="C85" s="6"/>
      <c r="D85" s="205" t="s">
        <v>2889</v>
      </c>
      <c r="E85" s="6"/>
      <c r="F85" s="6"/>
      <c r="G85" s="6"/>
      <c r="H85" s="6"/>
      <c r="I85" s="6"/>
      <c r="J85" s="6"/>
      <c r="K85" s="6"/>
      <c r="L85" s="6"/>
      <c r="M85" s="6"/>
      <c r="N85" s="6"/>
      <c r="O85" s="6"/>
      <c r="P85" s="6"/>
      <c r="Q85" s="6"/>
      <c r="R85" s="6"/>
      <c r="S85" s="6"/>
      <c r="T85" s="6"/>
      <c r="U85" s="6"/>
      <c r="V85" s="6"/>
      <c r="W85" s="256"/>
      <c r="X85" s="248">
        <f>AVERAGE(X3:X82)</f>
        <v>0.88749999999999996</v>
      </c>
      <c r="Y85" s="248">
        <f t="shared" ref="Y85:CJ85" si="6">AVERAGE(Y3:Y82)</f>
        <v>3.9375</v>
      </c>
      <c r="Z85" s="248">
        <f t="shared" si="6"/>
        <v>0.32500000000000001</v>
      </c>
      <c r="AA85" s="248">
        <f t="shared" si="6"/>
        <v>0.8</v>
      </c>
      <c r="AB85" s="247">
        <f t="shared" si="6"/>
        <v>11494.9625</v>
      </c>
      <c r="AC85" s="248">
        <f t="shared" si="6"/>
        <v>8.9628749999999986</v>
      </c>
      <c r="AD85" s="248">
        <f t="shared" si="6"/>
        <v>0.52200000000000002</v>
      </c>
      <c r="AE85" s="248">
        <f t="shared" si="6"/>
        <v>9.4848749999999988</v>
      </c>
      <c r="AF85" s="248">
        <f t="shared" si="6"/>
        <v>26.528500000000001</v>
      </c>
      <c r="AG85" s="248">
        <f t="shared" si="6"/>
        <v>36.013375000000003</v>
      </c>
      <c r="AH85" s="86">
        <f>AC84/AG84</f>
        <v>0.2488762855466892</v>
      </c>
      <c r="AI85" s="248">
        <f t="shared" si="6"/>
        <v>72657.337499999994</v>
      </c>
      <c r="AJ85" s="248" t="e">
        <f t="shared" si="6"/>
        <v>#DIV/0!</v>
      </c>
      <c r="AK85" s="248" t="e">
        <f t="shared" si="6"/>
        <v>#DIV/0!</v>
      </c>
      <c r="AL85" s="248">
        <f t="shared" si="6"/>
        <v>37368.26666666667</v>
      </c>
      <c r="AM85" s="248">
        <f t="shared" si="6"/>
        <v>10.330405405405408</v>
      </c>
      <c r="AN85" s="248">
        <f t="shared" si="6"/>
        <v>13.263714285714286</v>
      </c>
      <c r="AO85" s="248">
        <f t="shared" si="6"/>
        <v>13.317941176470592</v>
      </c>
      <c r="AP85" s="248">
        <f t="shared" si="6"/>
        <v>292913.63750000001</v>
      </c>
      <c r="AQ85" s="248">
        <f t="shared" si="6"/>
        <v>1922166.2875000001</v>
      </c>
      <c r="AR85" s="248">
        <f t="shared" si="6"/>
        <v>2215079.9249999998</v>
      </c>
      <c r="AS85" s="248">
        <f t="shared" si="6"/>
        <v>168983.3125</v>
      </c>
      <c r="AT85" s="248">
        <f t="shared" si="6"/>
        <v>6524.5625</v>
      </c>
      <c r="AU85" s="248">
        <f t="shared" si="6"/>
        <v>175507.875</v>
      </c>
      <c r="AV85" s="248">
        <f t="shared" si="6"/>
        <v>15421.475</v>
      </c>
      <c r="AW85" s="248">
        <f t="shared" si="6"/>
        <v>5525.75</v>
      </c>
      <c r="AX85" s="248">
        <f t="shared" si="6"/>
        <v>20947.224999999999</v>
      </c>
      <c r="AY85" s="248">
        <f t="shared" si="6"/>
        <v>165468.53750000001</v>
      </c>
      <c r="AZ85" s="248">
        <f t="shared" si="6"/>
        <v>2577003.5625</v>
      </c>
      <c r="BA85" s="248">
        <f t="shared" si="6"/>
        <v>1275489.1125</v>
      </c>
      <c r="BB85" s="248">
        <f t="shared" si="6"/>
        <v>445155.21250000002</v>
      </c>
      <c r="BC85" s="248">
        <f t="shared" si="6"/>
        <v>1720644.3374999999</v>
      </c>
      <c r="BD85" s="248">
        <f t="shared" si="6"/>
        <v>189058.02499999999</v>
      </c>
      <c r="BE85" s="248">
        <f t="shared" si="6"/>
        <v>38697.75</v>
      </c>
      <c r="BF85" s="248">
        <f t="shared" si="6"/>
        <v>33525.15</v>
      </c>
      <c r="BG85" s="248">
        <f t="shared" si="6"/>
        <v>261280.92499999999</v>
      </c>
      <c r="BH85" s="248">
        <f t="shared" si="6"/>
        <v>454260.9375</v>
      </c>
      <c r="BI85" s="248">
        <f t="shared" si="6"/>
        <v>2436186.2000000002</v>
      </c>
      <c r="BJ85" s="248">
        <f t="shared" si="6"/>
        <v>135544.97500000001</v>
      </c>
      <c r="BK85" s="248">
        <f t="shared" si="6"/>
        <v>5.277211875000002E-2</v>
      </c>
      <c r="BL85" s="248">
        <f t="shared" si="6"/>
        <v>17323.362499999999</v>
      </c>
      <c r="BM85" s="248">
        <f t="shared" si="6"/>
        <v>265.26249999999999</v>
      </c>
      <c r="BN85" s="248">
        <f t="shared" si="6"/>
        <v>2683.7249999999999</v>
      </c>
      <c r="BO85" s="248">
        <f t="shared" si="6"/>
        <v>3631.4375</v>
      </c>
      <c r="BP85" s="248">
        <f t="shared" si="6"/>
        <v>23903.787499999999</v>
      </c>
      <c r="BQ85" s="248">
        <f t="shared" si="6"/>
        <v>285409.13750000001</v>
      </c>
      <c r="BR85" s="248">
        <f t="shared" si="6"/>
        <v>61597.15</v>
      </c>
      <c r="BS85" s="248">
        <f t="shared" si="6"/>
        <v>64723.925000000003</v>
      </c>
      <c r="BT85" s="248">
        <f t="shared" si="6"/>
        <v>126321.075</v>
      </c>
      <c r="BU85" s="248">
        <f t="shared" si="6"/>
        <v>49077.775000000001</v>
      </c>
      <c r="BV85" s="248">
        <f t="shared" si="6"/>
        <v>23221.200000000001</v>
      </c>
      <c r="BW85" s="248">
        <f t="shared" si="6"/>
        <v>72298.975000000006</v>
      </c>
      <c r="BX85" s="248">
        <f t="shared" si="6"/>
        <v>7790.9705882352937</v>
      </c>
      <c r="BY85" s="248">
        <f t="shared" si="6"/>
        <v>1595.5901639344263</v>
      </c>
      <c r="BZ85" s="248">
        <f t="shared" si="6"/>
        <v>9279.0476190476184</v>
      </c>
      <c r="CA85" s="248">
        <f t="shared" si="6"/>
        <v>206459.01250000001</v>
      </c>
      <c r="CB85" s="248" t="e">
        <f t="shared" si="6"/>
        <v>#DIV/0!</v>
      </c>
      <c r="CC85" s="248">
        <f t="shared" si="6"/>
        <v>206459.01250000001</v>
      </c>
      <c r="CD85" s="248">
        <f t="shared" si="6"/>
        <v>3718.3249999999998</v>
      </c>
      <c r="CE85" s="248">
        <f t="shared" si="6"/>
        <v>36667.525000000001</v>
      </c>
      <c r="CF85" s="248">
        <f t="shared" si="6"/>
        <v>6.0875000000000004</v>
      </c>
      <c r="CG85" s="248">
        <f t="shared" si="6"/>
        <v>67</v>
      </c>
      <c r="CH85" s="248">
        <f t="shared" si="6"/>
        <v>73.087500000000006</v>
      </c>
      <c r="CI85" s="248">
        <f t="shared" si="6"/>
        <v>8897.4249999999993</v>
      </c>
      <c r="CJ85" s="248">
        <f t="shared" si="6"/>
        <v>72688.074999999997</v>
      </c>
      <c r="CK85" s="248">
        <f t="shared" ref="CK85:EV85" si="7">AVERAGE(CK3:CK82)</f>
        <v>9432.6749999999993</v>
      </c>
      <c r="CL85" s="248">
        <f t="shared" si="7"/>
        <v>921.23749999999995</v>
      </c>
      <c r="CM85" s="248">
        <f t="shared" si="7"/>
        <v>40.737499999999997</v>
      </c>
      <c r="CN85" s="248">
        <f t="shared" si="7"/>
        <v>43.760563380281688</v>
      </c>
      <c r="CO85" s="248">
        <f t="shared" si="7"/>
        <v>281.5625</v>
      </c>
      <c r="CP85" s="248">
        <f t="shared" si="7"/>
        <v>167258.22500000001</v>
      </c>
      <c r="CQ85" s="248">
        <f t="shared" si="7"/>
        <v>74829.5625</v>
      </c>
      <c r="CR85" s="248">
        <f t="shared" si="7"/>
        <v>242087.78750000001</v>
      </c>
      <c r="CS85" s="248">
        <f t="shared" si="7"/>
        <v>26290.523809523809</v>
      </c>
      <c r="CT85" s="248">
        <f t="shared" si="7"/>
        <v>2341.6607142857142</v>
      </c>
      <c r="CU85" s="248">
        <f t="shared" si="7"/>
        <v>29093.491803278688</v>
      </c>
      <c r="CV85" s="248">
        <f t="shared" si="7"/>
        <v>206853.58749999999</v>
      </c>
      <c r="CW85" s="248">
        <f t="shared" si="7"/>
        <v>46638.587500000001</v>
      </c>
      <c r="CX85" s="248">
        <f t="shared" si="7"/>
        <v>253492.17499999999</v>
      </c>
      <c r="CY85" s="248">
        <f t="shared" si="7"/>
        <v>517922.91249999998</v>
      </c>
      <c r="CZ85" s="248">
        <f t="shared" si="7"/>
        <v>4598.5616438356165</v>
      </c>
      <c r="DA85" s="248" t="e">
        <f t="shared" si="7"/>
        <v>#DIV/0!</v>
      </c>
      <c r="DB85" s="248">
        <f t="shared" si="7"/>
        <v>522119.1</v>
      </c>
      <c r="DC85" s="248">
        <f t="shared" si="7"/>
        <v>38050.375</v>
      </c>
      <c r="DD85" s="248">
        <f t="shared" si="7"/>
        <v>5391.7124999999996</v>
      </c>
      <c r="DE85" s="248">
        <f t="shared" si="7"/>
        <v>43442.087500000001</v>
      </c>
      <c r="DF85" s="248">
        <f t="shared" si="7"/>
        <v>79068.362500000003</v>
      </c>
      <c r="DG85" s="248">
        <f t="shared" si="7"/>
        <v>18316.174999999999</v>
      </c>
      <c r="DH85" s="248">
        <f t="shared" si="7"/>
        <v>724.18918918918916</v>
      </c>
      <c r="DI85" s="248">
        <f t="shared" si="7"/>
        <v>24042.825000000001</v>
      </c>
      <c r="DJ85" s="248" t="e">
        <f t="shared" si="7"/>
        <v>#DIV/0!</v>
      </c>
      <c r="DK85" s="248">
        <f t="shared" si="7"/>
        <v>117118.7375</v>
      </c>
      <c r="DL85" s="248">
        <f t="shared" si="7"/>
        <v>212356.70270270269</v>
      </c>
      <c r="DM85" s="248">
        <f t="shared" si="7"/>
        <v>527587.91044776118</v>
      </c>
      <c r="DN85" s="248">
        <f t="shared" si="7"/>
        <v>16281.275</v>
      </c>
      <c r="DO85" s="248">
        <f t="shared" si="7"/>
        <v>21093.255319148935</v>
      </c>
      <c r="DP85" s="248">
        <f t="shared" si="7"/>
        <v>658817.75</v>
      </c>
      <c r="DQ85" s="248">
        <f t="shared" si="7"/>
        <v>874.67499999999995</v>
      </c>
      <c r="DR85" s="248">
        <f t="shared" si="7"/>
        <v>55224.824999999997</v>
      </c>
      <c r="DS85" s="248">
        <f t="shared" si="7"/>
        <v>13298.467532467532</v>
      </c>
      <c r="DT85" s="248">
        <f t="shared" si="7"/>
        <v>68024.600000000006</v>
      </c>
      <c r="DU85" s="248">
        <f t="shared" si="7"/>
        <v>445691.08750000002</v>
      </c>
      <c r="DV85" s="248">
        <f t="shared" si="7"/>
        <v>297.08749999999998</v>
      </c>
      <c r="DW85" s="248">
        <f t="shared" si="7"/>
        <v>48.226666666666667</v>
      </c>
      <c r="DX85" s="248">
        <f t="shared" si="7"/>
        <v>712.46249999999998</v>
      </c>
      <c r="DY85" s="248">
        <f t="shared" si="7"/>
        <v>254.39473684210526</v>
      </c>
      <c r="DZ85" s="248">
        <f t="shared" si="7"/>
        <v>103.83333333333333</v>
      </c>
      <c r="EA85" s="248">
        <f t="shared" si="7"/>
        <v>9.806451612903226</v>
      </c>
      <c r="EB85" s="248">
        <f t="shared" si="7"/>
        <v>1397.4875</v>
      </c>
      <c r="EC85" s="248">
        <f t="shared" si="7"/>
        <v>3627.4375</v>
      </c>
      <c r="ED85" s="248">
        <f t="shared" si="7"/>
        <v>1023.2567567567568</v>
      </c>
      <c r="EE85" s="248">
        <f t="shared" si="7"/>
        <v>4573.95</v>
      </c>
      <c r="EF85" s="248">
        <f t="shared" si="7"/>
        <v>20056.287499999999</v>
      </c>
      <c r="EG85" s="248">
        <f t="shared" si="7"/>
        <v>6614.6486486486483</v>
      </c>
      <c r="EH85" s="248">
        <f t="shared" si="7"/>
        <v>26174.837500000001</v>
      </c>
      <c r="EI85" s="248">
        <f t="shared" si="7"/>
        <v>1436.6571428571428</v>
      </c>
      <c r="EJ85" s="248">
        <f t="shared" si="7"/>
        <v>511.53225806451616</v>
      </c>
      <c r="EK85" s="248">
        <f t="shared" si="7"/>
        <v>1863.1126760563379</v>
      </c>
      <c r="EL85" s="248">
        <f t="shared" si="7"/>
        <v>32402.3</v>
      </c>
      <c r="EM85" s="248">
        <f t="shared" si="7"/>
        <v>29.4</v>
      </c>
      <c r="EN85" s="248">
        <f t="shared" si="7"/>
        <v>378.3</v>
      </c>
      <c r="EO85" s="248">
        <f t="shared" si="7"/>
        <v>133.52380952380952</v>
      </c>
      <c r="EP85" s="248">
        <f t="shared" si="7"/>
        <v>712</v>
      </c>
      <c r="EQ85" s="248">
        <f t="shared" si="7"/>
        <v>1165.1578947368421</v>
      </c>
      <c r="ER85" s="248">
        <f t="shared" si="7"/>
        <v>11505.27027027027</v>
      </c>
      <c r="ES85" s="248">
        <f t="shared" si="7"/>
        <v>118222.85714285714</v>
      </c>
      <c r="ET85" s="248">
        <f t="shared" si="7"/>
        <v>20704.928571428572</v>
      </c>
      <c r="EU85" s="248">
        <f t="shared" si="7"/>
        <v>20263.444444444445</v>
      </c>
      <c r="EV85" s="248">
        <f t="shared" si="7"/>
        <v>745.63636363636363</v>
      </c>
      <c r="EW85" s="248">
        <f t="shared" ref="EW85:HH85" si="8">AVERAGE(EW3:EW82)</f>
        <v>959.22784810126586</v>
      </c>
      <c r="EX85" s="248" t="e">
        <f t="shared" si="8"/>
        <v>#DIV/0!</v>
      </c>
      <c r="EY85" s="248">
        <f t="shared" si="8"/>
        <v>47.424999999999997</v>
      </c>
      <c r="EZ85" s="248">
        <f t="shared" si="8"/>
        <v>94.6</v>
      </c>
      <c r="FA85" s="248">
        <f t="shared" si="8"/>
        <v>107276.375</v>
      </c>
      <c r="FB85" s="248">
        <f t="shared" si="8"/>
        <v>782634.89655172417</v>
      </c>
      <c r="FC85" s="248">
        <f t="shared" si="8"/>
        <v>33021.615384615383</v>
      </c>
      <c r="FD85" s="248" t="e">
        <f t="shared" si="8"/>
        <v>#DIV/0!</v>
      </c>
      <c r="FE85" s="248" t="e">
        <f t="shared" si="8"/>
        <v>#DIV/0!</v>
      </c>
      <c r="FF85" s="248" t="e">
        <f t="shared" si="8"/>
        <v>#DIV/0!</v>
      </c>
      <c r="FG85" s="248" t="e">
        <f t="shared" si="8"/>
        <v>#DIV/0!</v>
      </c>
      <c r="FH85" s="248" t="e">
        <f t="shared" si="8"/>
        <v>#DIV/0!</v>
      </c>
      <c r="FI85" s="248" t="e">
        <f t="shared" si="8"/>
        <v>#DIV/0!</v>
      </c>
      <c r="FJ85" s="248" t="e">
        <f t="shared" si="8"/>
        <v>#DIV/0!</v>
      </c>
      <c r="FK85" s="248" t="e">
        <f t="shared" si="8"/>
        <v>#DIV/0!</v>
      </c>
      <c r="FL85" s="248" t="e">
        <f t="shared" si="8"/>
        <v>#DIV/0!</v>
      </c>
      <c r="FM85" s="248" t="e">
        <f t="shared" si="8"/>
        <v>#DIV/0!</v>
      </c>
      <c r="FN85" s="248" t="e">
        <f t="shared" si="8"/>
        <v>#DIV/0!</v>
      </c>
      <c r="FO85" s="248" t="e">
        <f t="shared" si="8"/>
        <v>#DIV/0!</v>
      </c>
      <c r="FP85" s="248" t="e">
        <f t="shared" si="8"/>
        <v>#DIV/0!</v>
      </c>
      <c r="FQ85" s="248" t="e">
        <f t="shared" si="8"/>
        <v>#DIV/0!</v>
      </c>
      <c r="FR85" s="248" t="e">
        <f t="shared" si="8"/>
        <v>#DIV/0!</v>
      </c>
      <c r="FS85" s="248" t="e">
        <f t="shared" si="8"/>
        <v>#DIV/0!</v>
      </c>
      <c r="FT85" s="248" t="e">
        <f t="shared" si="8"/>
        <v>#DIV/0!</v>
      </c>
      <c r="FU85" s="248" t="e">
        <f t="shared" si="8"/>
        <v>#DIV/0!</v>
      </c>
      <c r="FV85" s="248" t="e">
        <f t="shared" si="8"/>
        <v>#DIV/0!</v>
      </c>
      <c r="FW85" s="248" t="e">
        <f t="shared" si="8"/>
        <v>#DIV/0!</v>
      </c>
      <c r="FX85" s="248" t="e">
        <f t="shared" si="8"/>
        <v>#DIV/0!</v>
      </c>
      <c r="FY85" s="248" t="e">
        <f t="shared" si="8"/>
        <v>#DIV/0!</v>
      </c>
      <c r="FZ85" s="248" t="e">
        <f t="shared" si="8"/>
        <v>#DIV/0!</v>
      </c>
      <c r="GA85" s="248" t="e">
        <f t="shared" si="8"/>
        <v>#DIV/0!</v>
      </c>
      <c r="GB85" s="248" t="e">
        <f t="shared" si="8"/>
        <v>#DIV/0!</v>
      </c>
      <c r="GC85" s="248" t="e">
        <f t="shared" si="8"/>
        <v>#DIV/0!</v>
      </c>
      <c r="GD85" s="248" t="e">
        <f t="shared" si="8"/>
        <v>#DIV/0!</v>
      </c>
      <c r="GE85" s="248" t="e">
        <f t="shared" si="8"/>
        <v>#DIV/0!</v>
      </c>
      <c r="GF85" s="248" t="e">
        <f t="shared" si="8"/>
        <v>#DIV/0!</v>
      </c>
      <c r="GG85" s="248" t="e">
        <f t="shared" si="8"/>
        <v>#DIV/0!</v>
      </c>
      <c r="GH85" s="248" t="e">
        <f t="shared" si="8"/>
        <v>#DIV/0!</v>
      </c>
      <c r="GI85" s="248" t="e">
        <f t="shared" si="8"/>
        <v>#DIV/0!</v>
      </c>
      <c r="GJ85" s="248" t="e">
        <f t="shared" si="8"/>
        <v>#DIV/0!</v>
      </c>
      <c r="GK85" s="248">
        <f t="shared" si="8"/>
        <v>122065.3625</v>
      </c>
      <c r="GL85" s="248">
        <f t="shared" si="8"/>
        <v>1.9624999999999999</v>
      </c>
      <c r="GM85" s="248" t="e">
        <f t="shared" si="8"/>
        <v>#DIV/0!</v>
      </c>
      <c r="GN85" s="248" t="e">
        <f t="shared" si="8"/>
        <v>#DIV/0!</v>
      </c>
      <c r="GO85" s="248">
        <f t="shared" si="8"/>
        <v>1561.2874999999999</v>
      </c>
      <c r="GP85" s="248">
        <f t="shared" si="8"/>
        <v>190.85</v>
      </c>
      <c r="GQ85" s="248">
        <f t="shared" si="8"/>
        <v>6206.0249999999996</v>
      </c>
      <c r="GR85" s="248">
        <f t="shared" si="8"/>
        <v>72338.075949367092</v>
      </c>
      <c r="GS85" s="248">
        <f t="shared" si="8"/>
        <v>284.80555555555554</v>
      </c>
      <c r="GT85" s="248">
        <f t="shared" si="8"/>
        <v>29.736111111111111</v>
      </c>
      <c r="GU85" s="248">
        <f t="shared" si="8"/>
        <v>418.59722222222223</v>
      </c>
      <c r="GV85" s="248">
        <f t="shared" si="8"/>
        <v>9331.1285714285714</v>
      </c>
      <c r="GW85" s="248">
        <f t="shared" si="8"/>
        <v>0.80254687499999999</v>
      </c>
      <c r="GX85" s="248">
        <f t="shared" si="8"/>
        <v>0.15808762500000004</v>
      </c>
      <c r="GY85" s="248">
        <f t="shared" si="8"/>
        <v>22.958021124999991</v>
      </c>
      <c r="GZ85" s="248">
        <f t="shared" si="8"/>
        <v>26.248278875000004</v>
      </c>
      <c r="HA85" s="248">
        <f t="shared" si="8"/>
        <v>18.011175189873413</v>
      </c>
      <c r="HB85" s="248">
        <f t="shared" si="8"/>
        <v>5.0698524999999988</v>
      </c>
      <c r="HC85" s="248">
        <f t="shared" si="8"/>
        <v>3.5427472500000001</v>
      </c>
      <c r="HD85" s="248">
        <f t="shared" si="8"/>
        <v>0.51604862500000004</v>
      </c>
      <c r="HE85" s="248">
        <f t="shared" si="8"/>
        <v>36.71595687500001</v>
      </c>
      <c r="HF85" s="248">
        <f t="shared" si="8"/>
        <v>25.900350499999991</v>
      </c>
      <c r="HG85" s="248">
        <f t="shared" si="8"/>
        <v>3.9251262500000008</v>
      </c>
      <c r="HH85" s="248">
        <f t="shared" si="8"/>
        <v>5.9593472499999995</v>
      </c>
      <c r="HI85" s="248">
        <f t="shared" ref="HI85:JT85" si="9">AVERAGE(HI3:HI82)</f>
        <v>4.1947026249999988</v>
      </c>
      <c r="HJ85" s="248">
        <f t="shared" si="9"/>
        <v>0.6273041250000001</v>
      </c>
      <c r="HK85" s="248">
        <f t="shared" si="9"/>
        <v>49.403552499999996</v>
      </c>
      <c r="HL85" s="248">
        <f t="shared" si="9"/>
        <v>34.714140749999999</v>
      </c>
      <c r="HM85" s="248">
        <f t="shared" si="9"/>
        <v>5.2633820000000018</v>
      </c>
      <c r="HN85" s="248">
        <f t="shared" si="9"/>
        <v>99.770948625000031</v>
      </c>
      <c r="HO85" s="248">
        <f t="shared" si="9"/>
        <v>70.156864500000054</v>
      </c>
      <c r="HP85" s="248">
        <f t="shared" si="9"/>
        <v>11.280550000000003</v>
      </c>
      <c r="HQ85" s="248">
        <f t="shared" si="9"/>
        <v>15.937545250000005</v>
      </c>
      <c r="HR85" s="248">
        <f t="shared" si="9"/>
        <v>11.1949565</v>
      </c>
      <c r="HS85" s="248">
        <f t="shared" si="9"/>
        <v>1.6049238750000008</v>
      </c>
      <c r="HT85" s="248">
        <f t="shared" si="9"/>
        <v>4.9551550000000004</v>
      </c>
      <c r="HU85" s="248">
        <f t="shared" si="9"/>
        <v>3.7166867500000018</v>
      </c>
      <c r="HV85" s="248">
        <f t="shared" si="9"/>
        <v>11.078675624999999</v>
      </c>
      <c r="HW85" s="248">
        <f t="shared" si="9"/>
        <v>12.464477125000004</v>
      </c>
      <c r="HX85" s="248">
        <f t="shared" si="9"/>
        <v>0.75569912499999981</v>
      </c>
      <c r="HY85" s="248">
        <f t="shared" si="9"/>
        <v>1.7011623750000002</v>
      </c>
      <c r="HZ85" s="248">
        <f t="shared" si="9"/>
        <v>0.59946399999999977</v>
      </c>
      <c r="IA85" s="248">
        <f t="shared" si="9"/>
        <v>0.26643987499999999</v>
      </c>
      <c r="IB85" s="248">
        <f t="shared" si="9"/>
        <v>6.7112499999999993E-3</v>
      </c>
      <c r="IC85" s="248">
        <f t="shared" si="9"/>
        <v>7.0957499999999996E-3</v>
      </c>
      <c r="ID85" s="248">
        <f t="shared" si="9"/>
        <v>0.90354474999999967</v>
      </c>
      <c r="IE85" s="248">
        <f t="shared" si="9"/>
        <v>4.2906125000000003E-2</v>
      </c>
      <c r="IF85" s="248">
        <f t="shared" si="9"/>
        <v>0.21371812500000006</v>
      </c>
      <c r="IG85" s="248">
        <f t="shared" si="9"/>
        <v>2372.3249999999998</v>
      </c>
      <c r="IH85" s="248">
        <f t="shared" si="9"/>
        <v>17884.962500000001</v>
      </c>
      <c r="II85" s="248">
        <f t="shared" si="9"/>
        <v>14195.475</v>
      </c>
      <c r="IJ85" s="248">
        <f t="shared" si="9"/>
        <v>11942.424999999999</v>
      </c>
      <c r="IK85" s="248">
        <f t="shared" si="9"/>
        <v>79549.5625</v>
      </c>
      <c r="IL85" s="248">
        <f t="shared" si="9"/>
        <v>66179.237500000003</v>
      </c>
      <c r="IM85" s="248">
        <f t="shared" si="9"/>
        <v>83853.149999999994</v>
      </c>
      <c r="IN85" s="248">
        <f t="shared" si="9"/>
        <v>95090.425000000003</v>
      </c>
      <c r="IO85" s="248">
        <f t="shared" si="9"/>
        <v>1.6325753750000005</v>
      </c>
      <c r="IP85" s="248">
        <f t="shared" si="9"/>
        <v>15558.4</v>
      </c>
      <c r="IQ85" s="248">
        <f t="shared" si="9"/>
        <v>7.4802383750000008</v>
      </c>
      <c r="IR85" s="248">
        <f t="shared" si="9"/>
        <v>1.9223111250000002</v>
      </c>
      <c r="IS85" s="248">
        <f t="shared" si="9"/>
        <v>18.35621612500001</v>
      </c>
      <c r="IT85" s="248">
        <f t="shared" si="9"/>
        <v>0.27640400000000004</v>
      </c>
      <c r="IU85" s="248">
        <f t="shared" si="9"/>
        <v>1.0467205000000002</v>
      </c>
      <c r="IV85" s="248">
        <f t="shared" si="9"/>
        <v>21.601651499999996</v>
      </c>
      <c r="IW85" s="248">
        <f t="shared" si="9"/>
        <v>14.522430249999996</v>
      </c>
      <c r="IX85" s="248">
        <f t="shared" si="9"/>
        <v>3.4072964999999997</v>
      </c>
      <c r="IY85" s="248">
        <f t="shared" si="9"/>
        <v>0</v>
      </c>
      <c r="IZ85" s="248">
        <f t="shared" si="9"/>
        <v>3.1418749999999997E-3</v>
      </c>
      <c r="JA85" s="248">
        <f t="shared" si="9"/>
        <v>0.7969885000000001</v>
      </c>
      <c r="JB85" s="248">
        <f t="shared" si="9"/>
        <v>1.5990000000000002E-3</v>
      </c>
      <c r="JC85" s="248">
        <f t="shared" si="9"/>
        <v>0.11652274999999998</v>
      </c>
      <c r="JD85" s="248">
        <f t="shared" si="9"/>
        <v>0.57879525000000021</v>
      </c>
      <c r="JE85" s="248">
        <f t="shared" si="9"/>
        <v>5.1201493749999996</v>
      </c>
      <c r="JF85" s="248">
        <f t="shared" si="9"/>
        <v>2.1587822499999998</v>
      </c>
      <c r="JG85" s="248">
        <f t="shared" si="9"/>
        <v>0.24710049999999995</v>
      </c>
      <c r="JH85" s="248">
        <f t="shared" si="9"/>
        <v>1232.95</v>
      </c>
      <c r="JI85" s="248">
        <f t="shared" si="9"/>
        <v>2.5156917499999993</v>
      </c>
      <c r="JJ85" s="248">
        <f t="shared" si="9"/>
        <v>3.9751811249999998</v>
      </c>
      <c r="JK85" s="248">
        <f t="shared" si="9"/>
        <v>387.92500000000001</v>
      </c>
      <c r="JL85" s="248">
        <f t="shared" si="9"/>
        <v>216.65</v>
      </c>
      <c r="JM85" s="248">
        <f t="shared" si="9"/>
        <v>20.735179374999994</v>
      </c>
      <c r="JN85" s="248">
        <f t="shared" si="9"/>
        <v>2.2375675000000004</v>
      </c>
      <c r="JO85" s="248">
        <f t="shared" si="9"/>
        <v>1.6242832500000002</v>
      </c>
      <c r="JP85" s="248">
        <f t="shared" si="9"/>
        <v>0.32340462500000006</v>
      </c>
      <c r="JQ85" s="248">
        <f t="shared" si="9"/>
        <v>6.6180749999999983E-2</v>
      </c>
      <c r="JR85" s="248">
        <f t="shared" si="9"/>
        <v>0.44883799999999996</v>
      </c>
      <c r="JS85" s="248">
        <f t="shared" si="9"/>
        <v>13.935064935064934</v>
      </c>
      <c r="JT85" s="248">
        <f t="shared" si="9"/>
        <v>17.9873417721519</v>
      </c>
      <c r="JU85" s="248">
        <f t="shared" ref="JU85:MF85" si="10">AVERAGE(JU3:JU82)</f>
        <v>1.3489883749999998</v>
      </c>
      <c r="JV85" s="248">
        <f t="shared" si="10"/>
        <v>12669.075000000001</v>
      </c>
      <c r="JW85" s="248">
        <f t="shared" si="10"/>
        <v>36.983661999999988</v>
      </c>
      <c r="JX85" s="248">
        <f t="shared" si="10"/>
        <v>8570.4624999999996</v>
      </c>
      <c r="JY85" s="248">
        <f t="shared" si="10"/>
        <v>7.3050683749999994</v>
      </c>
      <c r="JZ85" s="248">
        <f t="shared" si="10"/>
        <v>52.248212000000024</v>
      </c>
      <c r="KA85" s="248">
        <f t="shared" si="10"/>
        <v>0.21068587500000002</v>
      </c>
      <c r="KB85" s="248">
        <f t="shared" si="10"/>
        <v>2273.0779220779223</v>
      </c>
      <c r="KC85" s="248">
        <f t="shared" si="10"/>
        <v>0.86771975000000001</v>
      </c>
      <c r="KD85" s="248">
        <f t="shared" si="10"/>
        <v>0.6273041250000001</v>
      </c>
      <c r="KE85" s="248">
        <f t="shared" si="10"/>
        <v>0.99585937499999999</v>
      </c>
      <c r="KF85" s="248">
        <f t="shared" si="10"/>
        <v>13.267999875000001</v>
      </c>
      <c r="KG85" s="248">
        <f t="shared" si="10"/>
        <v>8.8347863749999966</v>
      </c>
      <c r="KH85" s="248">
        <f t="shared" si="10"/>
        <v>5.9593472499999995</v>
      </c>
      <c r="KI85" s="248">
        <f t="shared" si="10"/>
        <v>37.254798625000006</v>
      </c>
      <c r="KJ85" s="248">
        <f t="shared" si="10"/>
        <v>45030.2</v>
      </c>
      <c r="KK85" s="248">
        <f t="shared" si="10"/>
        <v>33583.087500000001</v>
      </c>
      <c r="KL85" s="248">
        <f t="shared" si="10"/>
        <v>8.3913374999999985E-2</v>
      </c>
      <c r="KM85" s="248">
        <f t="shared" si="10"/>
        <v>0.82556849999999993</v>
      </c>
      <c r="KN85" s="248">
        <f t="shared" si="10"/>
        <v>9.6592125000000001E-2</v>
      </c>
      <c r="KO85" s="248">
        <f t="shared" si="10"/>
        <v>1.4683749999999999E-2</v>
      </c>
      <c r="KP85" s="248">
        <f t="shared" si="10"/>
        <v>0.15120662499999998</v>
      </c>
      <c r="KQ85" s="248">
        <f t="shared" si="10"/>
        <v>1.7691250000000002E-2</v>
      </c>
      <c r="KR85" s="248">
        <f t="shared" si="10"/>
        <v>0.89211662999999997</v>
      </c>
      <c r="KS85" s="248">
        <f t="shared" si="10"/>
        <v>0.22278931624999992</v>
      </c>
      <c r="KT85" s="248">
        <f t="shared" si="10"/>
        <v>0.7772106837499998</v>
      </c>
      <c r="KU85" s="248">
        <f t="shared" si="10"/>
        <v>0.25251849125000014</v>
      </c>
      <c r="KV85" s="248">
        <f t="shared" si="10"/>
        <v>0.74748150875000019</v>
      </c>
      <c r="KW85" s="248">
        <f t="shared" si="10"/>
        <v>0.10625511499999998</v>
      </c>
      <c r="KX85" s="248">
        <f t="shared" si="10"/>
        <v>1.3600876249999999E-2</v>
      </c>
      <c r="KY85" s="248">
        <f t="shared" si="10"/>
        <v>0.17847115875000003</v>
      </c>
      <c r="KZ85" s="248">
        <f t="shared" si="10"/>
        <v>1.3951619999999993E-2</v>
      </c>
      <c r="LA85" s="248">
        <f t="shared" si="10"/>
        <v>0.18760591374999994</v>
      </c>
      <c r="LB85" s="248">
        <f t="shared" si="10"/>
        <v>7.8702608749999986E-2</v>
      </c>
      <c r="LC85" s="248">
        <f t="shared" si="10"/>
        <v>0.52766781499999982</v>
      </c>
      <c r="LD85" s="248">
        <f t="shared" si="10"/>
        <v>0.70613896999999981</v>
      </c>
      <c r="LE85" s="248">
        <f t="shared" si="10"/>
        <v>1.382270125E-2</v>
      </c>
      <c r="LF85" s="248">
        <f t="shared" si="10"/>
        <v>0.82190296375000005</v>
      </c>
      <c r="LG85" s="248">
        <f t="shared" si="10"/>
        <v>5.0238142500000006E-2</v>
      </c>
      <c r="LH85" s="248">
        <f t="shared" si="10"/>
        <v>0.11403618000000004</v>
      </c>
      <c r="LI85" s="248">
        <f t="shared" si="10"/>
        <v>11446.6625</v>
      </c>
      <c r="LJ85" s="248">
        <f t="shared" si="10"/>
        <v>6.5634043749999993</v>
      </c>
      <c r="LK85" s="248">
        <f t="shared" si="10"/>
        <v>23178.587500000001</v>
      </c>
      <c r="LL85" s="248">
        <f t="shared" si="10"/>
        <v>27839.35</v>
      </c>
      <c r="LM85" s="248">
        <f t="shared" si="10"/>
        <v>3709.2125000000001</v>
      </c>
      <c r="LN85" s="248">
        <f t="shared" si="10"/>
        <v>0.75793561874999993</v>
      </c>
      <c r="LO85" s="248">
        <f t="shared" si="10"/>
        <v>0.11621750124999994</v>
      </c>
      <c r="LP85" s="248">
        <f t="shared" si="10"/>
        <v>0.12584688625000007</v>
      </c>
      <c r="LQ85" s="248">
        <f t="shared" si="10"/>
        <v>0.45376900000000003</v>
      </c>
      <c r="LR85" s="248">
        <f t="shared" si="10"/>
        <v>1.3709233749999996</v>
      </c>
      <c r="LS85" s="248">
        <f t="shared" si="10"/>
        <v>0.3388587500000001</v>
      </c>
      <c r="LT85" s="248">
        <f t="shared" si="10"/>
        <v>32.299999999999997</v>
      </c>
      <c r="LU85" s="248">
        <f t="shared" si="10"/>
        <v>3.3698362500000001</v>
      </c>
      <c r="LV85" s="248">
        <f t="shared" si="10"/>
        <v>24.274999999999999</v>
      </c>
      <c r="LW85" s="248">
        <f t="shared" si="10"/>
        <v>2.5453173750000007</v>
      </c>
      <c r="LX85" s="248">
        <f t="shared" si="10"/>
        <v>0.23961237500000004</v>
      </c>
      <c r="LY85" s="248">
        <f t="shared" si="10"/>
        <v>0.2304875000000001</v>
      </c>
      <c r="LZ85" s="248">
        <f t="shared" si="10"/>
        <v>3.8070686249999978E-2</v>
      </c>
      <c r="MA85" s="248">
        <f t="shared" si="10"/>
        <v>9.2924749999999975E-4</v>
      </c>
      <c r="MB85" s="248">
        <f t="shared" si="10"/>
        <v>0.23142426250000003</v>
      </c>
      <c r="MC85" s="248">
        <f t="shared" si="10"/>
        <v>0</v>
      </c>
      <c r="MD85" s="248">
        <f t="shared" si="10"/>
        <v>0.19267395749999996</v>
      </c>
      <c r="ME85" s="248">
        <f t="shared" si="10"/>
        <v>3.9682625E-4</v>
      </c>
      <c r="MF85" s="248">
        <f t="shared" si="10"/>
        <v>0.68621111624999986</v>
      </c>
      <c r="MG85" s="248">
        <f t="shared" ref="MG85:MH85" si="11">AVERAGE(MG3:MG82)</f>
        <v>6.1380288750000025E-2</v>
      </c>
      <c r="MH85" s="248">
        <f t="shared" si="11"/>
        <v>0.3470980737499999</v>
      </c>
    </row>
    <row r="86" spans="1:347" s="258" customFormat="1" x14ac:dyDescent="0.2">
      <c r="B86" s="655" t="s">
        <v>3015</v>
      </c>
      <c r="C86" s="247"/>
      <c r="D86" s="257" t="s">
        <v>3000</v>
      </c>
      <c r="E86" s="247"/>
      <c r="F86" s="247"/>
      <c r="G86" s="247"/>
      <c r="H86" s="247"/>
      <c r="I86" s="247"/>
      <c r="J86" s="247"/>
      <c r="K86" s="247"/>
      <c r="L86" s="247"/>
      <c r="M86" s="247"/>
      <c r="N86" s="247"/>
      <c r="O86" s="247"/>
      <c r="P86" s="247"/>
      <c r="Q86" s="247"/>
      <c r="R86" s="247"/>
      <c r="S86" s="247"/>
      <c r="T86" s="247"/>
      <c r="U86" s="247"/>
      <c r="V86" s="247"/>
      <c r="W86" s="256"/>
      <c r="X86" s="247">
        <f>SUMIF($GM3:$GM82, "=County",X3:X82)</f>
        <v>55</v>
      </c>
      <c r="Y86" s="247">
        <f t="shared" ref="Y86:CJ86" si="12">SUMIF($GM3:$GM82, "=County",Y3:Y82)</f>
        <v>227</v>
      </c>
      <c r="Z86" s="247">
        <f t="shared" si="12"/>
        <v>19</v>
      </c>
      <c r="AA86" s="247">
        <f t="shared" si="12"/>
        <v>40</v>
      </c>
      <c r="AB86" s="247">
        <f t="shared" si="12"/>
        <v>672592</v>
      </c>
      <c r="AC86" s="247">
        <f t="shared" si="12"/>
        <v>620.53</v>
      </c>
      <c r="AD86" s="247">
        <f t="shared" si="12"/>
        <v>25.94</v>
      </c>
      <c r="AE86" s="247">
        <f t="shared" si="12"/>
        <v>646.46999999999991</v>
      </c>
      <c r="AF86" s="247">
        <f t="shared" si="12"/>
        <v>1633.0499999999995</v>
      </c>
      <c r="AG86" s="247">
        <f t="shared" si="12"/>
        <v>2279.52</v>
      </c>
      <c r="AH86" s="247" t="s">
        <v>2305</v>
      </c>
      <c r="AI86" s="247">
        <f t="shared" si="12"/>
        <v>4258620</v>
      </c>
      <c r="AJ86" s="247">
        <f t="shared" si="12"/>
        <v>0</v>
      </c>
      <c r="AK86" s="247">
        <f t="shared" si="12"/>
        <v>0</v>
      </c>
      <c r="AL86" s="247">
        <f t="shared" si="12"/>
        <v>1992196</v>
      </c>
      <c r="AM86" s="247">
        <f t="shared" si="12"/>
        <v>572.61</v>
      </c>
      <c r="AN86" s="247">
        <f t="shared" si="12"/>
        <v>714.94999999999993</v>
      </c>
      <c r="AO86" s="247">
        <f t="shared" si="12"/>
        <v>664.56000000000006</v>
      </c>
      <c r="AP86" s="247">
        <f t="shared" si="12"/>
        <v>11484937</v>
      </c>
      <c r="AQ86" s="247">
        <f t="shared" si="12"/>
        <v>137507737</v>
      </c>
      <c r="AR86" s="247">
        <f t="shared" si="12"/>
        <v>148992674</v>
      </c>
      <c r="AS86" s="247">
        <f t="shared" si="12"/>
        <v>8999989</v>
      </c>
      <c r="AT86" s="247">
        <f t="shared" si="12"/>
        <v>379408</v>
      </c>
      <c r="AU86" s="247">
        <f t="shared" si="12"/>
        <v>9379397</v>
      </c>
      <c r="AV86" s="247">
        <f t="shared" si="12"/>
        <v>882595</v>
      </c>
      <c r="AW86" s="247">
        <f t="shared" si="12"/>
        <v>366447</v>
      </c>
      <c r="AX86" s="247">
        <f t="shared" si="12"/>
        <v>1249042</v>
      </c>
      <c r="AY86" s="247">
        <f t="shared" si="12"/>
        <v>10085087</v>
      </c>
      <c r="AZ86" s="247">
        <f t="shared" si="12"/>
        <v>169706200</v>
      </c>
      <c r="BA86" s="247">
        <f t="shared" si="12"/>
        <v>84227165</v>
      </c>
      <c r="BB86" s="247">
        <f t="shared" si="12"/>
        <v>29165128</v>
      </c>
      <c r="BC86" s="247">
        <f t="shared" si="12"/>
        <v>113392294</v>
      </c>
      <c r="BD86" s="247">
        <f t="shared" si="12"/>
        <v>12946692</v>
      </c>
      <c r="BE86" s="247">
        <f t="shared" si="12"/>
        <v>2711525</v>
      </c>
      <c r="BF86" s="247">
        <f t="shared" si="12"/>
        <v>2074821</v>
      </c>
      <c r="BG86" s="247">
        <f t="shared" si="12"/>
        <v>17733038</v>
      </c>
      <c r="BH86" s="247">
        <f t="shared" si="12"/>
        <v>28773866</v>
      </c>
      <c r="BI86" s="247">
        <f t="shared" si="12"/>
        <v>159899198</v>
      </c>
      <c r="BJ86" s="247">
        <f t="shared" si="12"/>
        <v>8169584</v>
      </c>
      <c r="BK86" s="247">
        <f t="shared" si="12"/>
        <v>2.0528611000000003</v>
      </c>
      <c r="BL86" s="247">
        <f t="shared" si="12"/>
        <v>987198</v>
      </c>
      <c r="BM86" s="247">
        <f t="shared" si="12"/>
        <v>2325</v>
      </c>
      <c r="BN86" s="247">
        <f t="shared" si="12"/>
        <v>135033</v>
      </c>
      <c r="BO86" s="247">
        <f t="shared" si="12"/>
        <v>75129</v>
      </c>
      <c r="BP86" s="247">
        <f t="shared" si="12"/>
        <v>1199685</v>
      </c>
      <c r="BQ86" s="247">
        <f t="shared" si="12"/>
        <v>12290576</v>
      </c>
      <c r="BR86" s="247">
        <f t="shared" si="12"/>
        <v>3746614</v>
      </c>
      <c r="BS86" s="247">
        <f t="shared" si="12"/>
        <v>4056220</v>
      </c>
      <c r="BT86" s="247">
        <f t="shared" si="12"/>
        <v>7802834</v>
      </c>
      <c r="BU86" s="247">
        <f t="shared" si="12"/>
        <v>3180229</v>
      </c>
      <c r="BV86" s="247">
        <f t="shared" si="12"/>
        <v>1490635</v>
      </c>
      <c r="BW86" s="247">
        <f t="shared" si="12"/>
        <v>4670864</v>
      </c>
      <c r="BX86" s="247">
        <f t="shared" si="12"/>
        <v>418718</v>
      </c>
      <c r="BY86" s="247">
        <f t="shared" si="12"/>
        <v>69984</v>
      </c>
      <c r="BZ86" s="247">
        <f t="shared" si="12"/>
        <v>446165</v>
      </c>
      <c r="CA86" s="247">
        <f t="shared" si="12"/>
        <v>12962400</v>
      </c>
      <c r="CB86" s="247">
        <f t="shared" si="12"/>
        <v>0</v>
      </c>
      <c r="CC86" s="247">
        <f t="shared" si="12"/>
        <v>12962400</v>
      </c>
      <c r="CD86" s="247">
        <f t="shared" si="12"/>
        <v>159765</v>
      </c>
      <c r="CE86" s="247">
        <f t="shared" si="12"/>
        <v>2184976</v>
      </c>
      <c r="CF86" s="247">
        <f t="shared" si="12"/>
        <v>382</v>
      </c>
      <c r="CG86" s="247">
        <f t="shared" si="12"/>
        <v>3886</v>
      </c>
      <c r="CH86" s="247">
        <f t="shared" si="12"/>
        <v>4268</v>
      </c>
      <c r="CI86" s="247">
        <f t="shared" si="12"/>
        <v>577470</v>
      </c>
      <c r="CJ86" s="247">
        <f t="shared" si="12"/>
        <v>5706643</v>
      </c>
      <c r="CK86" s="247">
        <f t="shared" ref="CK86:EV86" si="13">SUMIF($GM3:$GM82, "=County",CK3:CK82)</f>
        <v>565083</v>
      </c>
      <c r="CL86" s="247">
        <f t="shared" si="13"/>
        <v>56567</v>
      </c>
      <c r="CM86" s="247">
        <f t="shared" si="13"/>
        <v>3021</v>
      </c>
      <c r="CN86" s="247">
        <f t="shared" si="13"/>
        <v>2106</v>
      </c>
      <c r="CO86" s="247">
        <f t="shared" si="13"/>
        <v>17303</v>
      </c>
      <c r="CP86" s="247">
        <f t="shared" si="13"/>
        <v>10953637</v>
      </c>
      <c r="CQ86" s="247">
        <f t="shared" si="13"/>
        <v>5195791</v>
      </c>
      <c r="CR86" s="247">
        <f t="shared" si="13"/>
        <v>16149428</v>
      </c>
      <c r="CS86" s="247">
        <f t="shared" si="13"/>
        <v>1415553</v>
      </c>
      <c r="CT86" s="247">
        <f t="shared" si="13"/>
        <v>88800</v>
      </c>
      <c r="CU86" s="247">
        <f t="shared" si="13"/>
        <v>1491620</v>
      </c>
      <c r="CV86" s="247">
        <f t="shared" si="13"/>
        <v>14484147</v>
      </c>
      <c r="CW86" s="247">
        <f t="shared" si="13"/>
        <v>3305367</v>
      </c>
      <c r="CX86" s="247">
        <f t="shared" si="13"/>
        <v>17789514</v>
      </c>
      <c r="CY86" s="247">
        <f t="shared" si="13"/>
        <v>35443295</v>
      </c>
      <c r="CZ86" s="247">
        <f t="shared" si="13"/>
        <v>262004</v>
      </c>
      <c r="DA86" s="247">
        <f t="shared" si="13"/>
        <v>0</v>
      </c>
      <c r="DB86" s="247">
        <f t="shared" si="13"/>
        <v>35705299</v>
      </c>
      <c r="DC86" s="247">
        <f t="shared" si="13"/>
        <v>2567337</v>
      </c>
      <c r="DD86" s="247">
        <f t="shared" si="13"/>
        <v>405332</v>
      </c>
      <c r="DE86" s="247">
        <f t="shared" si="13"/>
        <v>2972669</v>
      </c>
      <c r="DF86" s="247">
        <f t="shared" si="13"/>
        <v>5021809</v>
      </c>
      <c r="DG86" s="247">
        <f t="shared" si="13"/>
        <v>1326535</v>
      </c>
      <c r="DH86" s="247">
        <f t="shared" si="13"/>
        <v>22908</v>
      </c>
      <c r="DI86" s="247">
        <f t="shared" si="13"/>
        <v>1754775</v>
      </c>
      <c r="DJ86" s="247">
        <f t="shared" si="13"/>
        <v>0</v>
      </c>
      <c r="DK86" s="247">
        <f t="shared" si="13"/>
        <v>7589146</v>
      </c>
      <c r="DL86" s="247">
        <f t="shared" si="13"/>
        <v>12041246</v>
      </c>
      <c r="DM86" s="247">
        <f t="shared" si="13"/>
        <v>31740063</v>
      </c>
      <c r="DN86" s="247">
        <f t="shared" si="13"/>
        <v>321941</v>
      </c>
      <c r="DO86" s="247">
        <f t="shared" si="13"/>
        <v>888820</v>
      </c>
      <c r="DP86" s="247">
        <f t="shared" si="13"/>
        <v>44992070</v>
      </c>
      <c r="DQ86" s="247">
        <f t="shared" si="13"/>
        <v>29151</v>
      </c>
      <c r="DR86" s="247">
        <f t="shared" si="13"/>
        <v>3602403</v>
      </c>
      <c r="DS86" s="247">
        <f t="shared" si="13"/>
        <v>815104</v>
      </c>
      <c r="DT86" s="247">
        <f t="shared" si="13"/>
        <v>4417507</v>
      </c>
      <c r="DU86" s="247">
        <f t="shared" si="13"/>
        <v>29576861</v>
      </c>
      <c r="DV86" s="247">
        <f t="shared" si="13"/>
        <v>16319</v>
      </c>
      <c r="DW86" s="247">
        <f t="shared" si="13"/>
        <v>3078</v>
      </c>
      <c r="DX86" s="247">
        <f t="shared" si="13"/>
        <v>42850</v>
      </c>
      <c r="DY86" s="247">
        <f t="shared" si="13"/>
        <v>13448</v>
      </c>
      <c r="DZ86" s="247">
        <f t="shared" si="13"/>
        <v>6004</v>
      </c>
      <c r="EA86" s="247">
        <f t="shared" si="13"/>
        <v>481</v>
      </c>
      <c r="EB86" s="247">
        <f t="shared" si="13"/>
        <v>82180</v>
      </c>
      <c r="EC86" s="247">
        <f t="shared" si="13"/>
        <v>193800</v>
      </c>
      <c r="ED86" s="247">
        <f t="shared" si="13"/>
        <v>55062</v>
      </c>
      <c r="EE86" s="247">
        <f t="shared" si="13"/>
        <v>248862</v>
      </c>
      <c r="EF86" s="247">
        <f t="shared" si="13"/>
        <v>1300093</v>
      </c>
      <c r="EG86" s="247">
        <f t="shared" si="13"/>
        <v>330487</v>
      </c>
      <c r="EH86" s="247">
        <f t="shared" si="13"/>
        <v>1630580</v>
      </c>
      <c r="EI86" s="247">
        <f t="shared" si="13"/>
        <v>89861</v>
      </c>
      <c r="EJ86" s="247">
        <f t="shared" si="13"/>
        <v>24624</v>
      </c>
      <c r="EK86" s="247">
        <f t="shared" si="13"/>
        <v>114485</v>
      </c>
      <c r="EL86" s="247">
        <f t="shared" si="13"/>
        <v>1993927</v>
      </c>
      <c r="EM86" s="247">
        <f t="shared" si="13"/>
        <v>253</v>
      </c>
      <c r="EN86" s="247">
        <f t="shared" si="13"/>
        <v>3419</v>
      </c>
      <c r="EO86" s="247">
        <f t="shared" si="13"/>
        <v>2357</v>
      </c>
      <c r="EP86" s="247">
        <f t="shared" si="13"/>
        <v>10445</v>
      </c>
      <c r="EQ86" s="247">
        <f t="shared" si="13"/>
        <v>70020</v>
      </c>
      <c r="ER86" s="247">
        <f t="shared" si="13"/>
        <v>715745</v>
      </c>
      <c r="ES86" s="247">
        <f t="shared" si="13"/>
        <v>7100069</v>
      </c>
      <c r="ET86" s="247">
        <f t="shared" si="13"/>
        <v>119199</v>
      </c>
      <c r="EU86" s="247">
        <f t="shared" si="13"/>
        <v>103926</v>
      </c>
      <c r="EV86" s="247">
        <f t="shared" si="13"/>
        <v>42339</v>
      </c>
      <c r="EW86" s="247">
        <f t="shared" ref="EW86:HH86" si="14">SUMIF($GM3:$GM82, "=County",EW3:EW82)</f>
        <v>60635</v>
      </c>
      <c r="EX86" s="247">
        <f t="shared" si="14"/>
        <v>0</v>
      </c>
      <c r="EY86" s="247">
        <f t="shared" si="14"/>
        <v>3003</v>
      </c>
      <c r="EZ86" s="247">
        <f t="shared" si="14"/>
        <v>5975</v>
      </c>
      <c r="FA86" s="247">
        <f t="shared" si="14"/>
        <v>6996880</v>
      </c>
      <c r="FB86" s="247">
        <f t="shared" si="14"/>
        <v>43380513</v>
      </c>
      <c r="FC86" s="247">
        <f t="shared" si="14"/>
        <v>599579</v>
      </c>
      <c r="FD86" s="247">
        <f t="shared" si="14"/>
        <v>0</v>
      </c>
      <c r="FE86" s="247">
        <f t="shared" si="14"/>
        <v>0</v>
      </c>
      <c r="FF86" s="247">
        <f t="shared" si="14"/>
        <v>0</v>
      </c>
      <c r="FG86" s="247">
        <f t="shared" si="14"/>
        <v>0</v>
      </c>
      <c r="FH86" s="247">
        <f t="shared" si="14"/>
        <v>0</v>
      </c>
      <c r="FI86" s="247">
        <f t="shared" si="14"/>
        <v>0</v>
      </c>
      <c r="FJ86" s="247">
        <f t="shared" si="14"/>
        <v>0</v>
      </c>
      <c r="FK86" s="247">
        <f t="shared" si="14"/>
        <v>0</v>
      </c>
      <c r="FL86" s="247">
        <f t="shared" si="14"/>
        <v>0</v>
      </c>
      <c r="FM86" s="247">
        <f t="shared" si="14"/>
        <v>0</v>
      </c>
      <c r="FN86" s="247">
        <f t="shared" si="14"/>
        <v>0</v>
      </c>
      <c r="FO86" s="247">
        <f t="shared" si="14"/>
        <v>0</v>
      </c>
      <c r="FP86" s="247">
        <f t="shared" si="14"/>
        <v>0</v>
      </c>
      <c r="FQ86" s="247">
        <f t="shared" si="14"/>
        <v>0</v>
      </c>
      <c r="FR86" s="247">
        <f t="shared" si="14"/>
        <v>0</v>
      </c>
      <c r="FS86" s="247">
        <f t="shared" si="14"/>
        <v>0</v>
      </c>
      <c r="FT86" s="247">
        <f t="shared" si="14"/>
        <v>0</v>
      </c>
      <c r="FU86" s="247">
        <f t="shared" si="14"/>
        <v>0</v>
      </c>
      <c r="FV86" s="247">
        <f t="shared" si="14"/>
        <v>0</v>
      </c>
      <c r="FW86" s="247">
        <f t="shared" si="14"/>
        <v>0</v>
      </c>
      <c r="FX86" s="247">
        <f t="shared" si="14"/>
        <v>0</v>
      </c>
      <c r="FY86" s="247">
        <f t="shared" si="14"/>
        <v>0</v>
      </c>
      <c r="FZ86" s="247">
        <f t="shared" si="14"/>
        <v>0</v>
      </c>
      <c r="GA86" s="247">
        <f t="shared" si="14"/>
        <v>0</v>
      </c>
      <c r="GB86" s="247">
        <f t="shared" si="14"/>
        <v>0</v>
      </c>
      <c r="GC86" s="247">
        <f t="shared" si="14"/>
        <v>0</v>
      </c>
      <c r="GD86" s="247">
        <f t="shared" si="14"/>
        <v>0</v>
      </c>
      <c r="GE86" s="247">
        <f t="shared" si="14"/>
        <v>0</v>
      </c>
      <c r="GF86" s="247">
        <f t="shared" si="14"/>
        <v>0</v>
      </c>
      <c r="GG86" s="247">
        <f t="shared" si="14"/>
        <v>0</v>
      </c>
      <c r="GH86" s="247">
        <f t="shared" si="14"/>
        <v>0</v>
      </c>
      <c r="GI86" s="247">
        <f t="shared" si="14"/>
        <v>0</v>
      </c>
      <c r="GJ86" s="247">
        <f t="shared" si="14"/>
        <v>0</v>
      </c>
      <c r="GK86" s="247">
        <f t="shared" si="14"/>
        <v>8151334</v>
      </c>
      <c r="GL86" s="247">
        <f t="shared" si="14"/>
        <v>120</v>
      </c>
      <c r="GM86" s="247">
        <f t="shared" si="14"/>
        <v>0</v>
      </c>
      <c r="GN86" s="247">
        <f t="shared" si="14"/>
        <v>0</v>
      </c>
      <c r="GO86" s="247">
        <f t="shared" si="14"/>
        <v>106749</v>
      </c>
      <c r="GP86" s="247">
        <f t="shared" si="14"/>
        <v>12234</v>
      </c>
      <c r="GQ86" s="247">
        <f t="shared" si="14"/>
        <v>400335</v>
      </c>
      <c r="GR86" s="247">
        <f t="shared" si="14"/>
        <v>5018809</v>
      </c>
      <c r="GS86" s="247">
        <f t="shared" si="14"/>
        <v>18162</v>
      </c>
      <c r="GT86" s="247">
        <f t="shared" si="14"/>
        <v>1742</v>
      </c>
      <c r="GU86" s="247">
        <f t="shared" si="14"/>
        <v>22755</v>
      </c>
      <c r="GV86" s="247">
        <f t="shared" si="14"/>
        <v>570870</v>
      </c>
      <c r="GW86" s="247">
        <f t="shared" si="14"/>
        <v>47.549839999999996</v>
      </c>
      <c r="GX86" s="247">
        <f t="shared" si="14"/>
        <v>8.1048800000000032</v>
      </c>
      <c r="GY86" s="247">
        <f t="shared" si="14"/>
        <v>1350.2443599999997</v>
      </c>
      <c r="GZ86" s="247">
        <f t="shared" si="14"/>
        <v>1557.6373300000002</v>
      </c>
      <c r="HA86" s="247">
        <f t="shared" si="14"/>
        <v>1041.6912900000002</v>
      </c>
      <c r="HB86" s="247">
        <f t="shared" si="14"/>
        <v>279.97049999999996</v>
      </c>
      <c r="HC86" s="247">
        <f t="shared" si="14"/>
        <v>197.23355000000004</v>
      </c>
      <c r="HD86" s="247">
        <f t="shared" si="14"/>
        <v>30.168800000000005</v>
      </c>
      <c r="HE86" s="247">
        <f t="shared" si="14"/>
        <v>2052.3686400000001</v>
      </c>
      <c r="HF86" s="247">
        <f t="shared" si="14"/>
        <v>1458.0738099999999</v>
      </c>
      <c r="HG86" s="247">
        <f t="shared" si="14"/>
        <v>224.83194000000009</v>
      </c>
      <c r="HH86" s="247">
        <f t="shared" si="14"/>
        <v>342.47681000000006</v>
      </c>
      <c r="HI86" s="247">
        <f t="shared" ref="HI86:JT86" si="15">SUMIF($GM3:$GM82, "=County",HI3:HI82)</f>
        <v>243.44219999999999</v>
      </c>
      <c r="HJ86" s="247">
        <f t="shared" si="15"/>
        <v>37.421830000000007</v>
      </c>
      <c r="HK86" s="247">
        <f t="shared" si="15"/>
        <v>2909.4702299999999</v>
      </c>
      <c r="HL86" s="247">
        <f t="shared" si="15"/>
        <v>2062.7648600000002</v>
      </c>
      <c r="HM86" s="247">
        <f t="shared" si="15"/>
        <v>300.47109000000006</v>
      </c>
      <c r="HN86" s="247">
        <f t="shared" si="15"/>
        <v>6236.0739199999998</v>
      </c>
      <c r="HO86" s="247">
        <f t="shared" si="15"/>
        <v>4412.996290000001</v>
      </c>
      <c r="HP86" s="247">
        <f t="shared" si="15"/>
        <v>733.7720300000002</v>
      </c>
      <c r="HQ86" s="247">
        <f t="shared" si="15"/>
        <v>903.57632000000024</v>
      </c>
      <c r="HR86" s="247">
        <f t="shared" si="15"/>
        <v>642.90150000000017</v>
      </c>
      <c r="HS86" s="247">
        <f t="shared" si="15"/>
        <v>94.750840000000011</v>
      </c>
      <c r="HT86" s="247">
        <f t="shared" si="15"/>
        <v>242.10575999999998</v>
      </c>
      <c r="HU86" s="247">
        <f t="shared" si="15"/>
        <v>184.42289000000005</v>
      </c>
      <c r="HV86" s="247">
        <f t="shared" si="15"/>
        <v>590.90648999999996</v>
      </c>
      <c r="HW86" s="247">
        <f t="shared" si="15"/>
        <v>684.54781000000014</v>
      </c>
      <c r="HX86" s="247">
        <f t="shared" si="15"/>
        <v>32.169919999999998</v>
      </c>
      <c r="HY86" s="247">
        <f t="shared" si="15"/>
        <v>82.777599999999993</v>
      </c>
      <c r="HZ86" s="247">
        <f t="shared" si="15"/>
        <v>29.85021999999999</v>
      </c>
      <c r="IA86" s="247">
        <f t="shared" si="15"/>
        <v>11.848190000000004</v>
      </c>
      <c r="IB86" s="247">
        <f t="shared" si="15"/>
        <v>0.32588000000000006</v>
      </c>
      <c r="IC86" s="247">
        <f t="shared" si="15"/>
        <v>0.34983999999999998</v>
      </c>
      <c r="ID86" s="247">
        <f t="shared" si="15"/>
        <v>45.182379999999988</v>
      </c>
      <c r="IE86" s="247">
        <f t="shared" si="15"/>
        <v>1.6558000000000002</v>
      </c>
      <c r="IF86" s="247">
        <f t="shared" si="15"/>
        <v>9.6789100000000001</v>
      </c>
      <c r="IG86" s="247">
        <f t="shared" si="15"/>
        <v>123525</v>
      </c>
      <c r="IH86" s="247">
        <f t="shared" si="15"/>
        <v>799909</v>
      </c>
      <c r="II86" s="247">
        <f t="shared" si="15"/>
        <v>709961</v>
      </c>
      <c r="IJ86" s="247">
        <f t="shared" si="15"/>
        <v>708833</v>
      </c>
      <c r="IK86" s="247">
        <f t="shared" si="15"/>
        <v>4616434</v>
      </c>
      <c r="IL86" s="247">
        <f t="shared" si="15"/>
        <v>3968188</v>
      </c>
      <c r="IM86" s="247">
        <f t="shared" si="15"/>
        <v>5059701</v>
      </c>
      <c r="IN86" s="247">
        <f t="shared" si="15"/>
        <v>5847112</v>
      </c>
      <c r="IO86" s="247">
        <f t="shared" si="15"/>
        <v>98.448240000000013</v>
      </c>
      <c r="IP86" s="247">
        <f t="shared" si="15"/>
        <v>924733</v>
      </c>
      <c r="IQ86" s="247">
        <f t="shared" si="15"/>
        <v>444.59811000000002</v>
      </c>
      <c r="IR86" s="247">
        <f t="shared" si="15"/>
        <v>97.296889999999991</v>
      </c>
      <c r="IS86" s="247">
        <f t="shared" si="15"/>
        <v>887.25036000000023</v>
      </c>
      <c r="IT86" s="247">
        <f t="shared" si="15"/>
        <v>13.882079999999998</v>
      </c>
      <c r="IU86" s="247">
        <f t="shared" si="15"/>
        <v>42.051240000000014</v>
      </c>
      <c r="IV86" s="247">
        <f t="shared" si="15"/>
        <v>1040.4804999999999</v>
      </c>
      <c r="IW86" s="247">
        <f t="shared" si="15"/>
        <v>708.34344000000021</v>
      </c>
      <c r="IX86" s="247">
        <f t="shared" si="15"/>
        <v>156.09171000000003</v>
      </c>
      <c r="IY86" s="247">
        <f t="shared" si="15"/>
        <v>0</v>
      </c>
      <c r="IZ86" s="247">
        <f t="shared" si="15"/>
        <v>0.13784999999999997</v>
      </c>
      <c r="JA86" s="247">
        <f t="shared" si="15"/>
        <v>30.270039999999998</v>
      </c>
      <c r="JB86" s="247">
        <f t="shared" si="15"/>
        <v>6.0399999999999995E-2</v>
      </c>
      <c r="JC86" s="247">
        <f t="shared" si="15"/>
        <v>6.6020600000000007</v>
      </c>
      <c r="JD86" s="247">
        <f t="shared" si="15"/>
        <v>31.947520000000004</v>
      </c>
      <c r="JE86" s="247">
        <f t="shared" si="15"/>
        <v>271.38679999999999</v>
      </c>
      <c r="JF86" s="247">
        <f t="shared" si="15"/>
        <v>103.78328999999998</v>
      </c>
      <c r="JG86" s="247">
        <f t="shared" si="15"/>
        <v>12.168619999999999</v>
      </c>
      <c r="JH86" s="247">
        <f t="shared" si="15"/>
        <v>63190</v>
      </c>
      <c r="JI86" s="247">
        <f t="shared" si="15"/>
        <v>128.37622999999996</v>
      </c>
      <c r="JJ86" s="247">
        <f t="shared" si="15"/>
        <v>181.46818999999996</v>
      </c>
      <c r="JK86" s="247">
        <f t="shared" si="15"/>
        <v>22582</v>
      </c>
      <c r="JL86" s="247">
        <f t="shared" si="15"/>
        <v>11714</v>
      </c>
      <c r="JM86" s="247">
        <f t="shared" si="15"/>
        <v>999.1168799999997</v>
      </c>
      <c r="JN86" s="247">
        <f t="shared" si="15"/>
        <v>109.30522000000001</v>
      </c>
      <c r="JO86" s="247">
        <f t="shared" si="15"/>
        <v>81.292630000000003</v>
      </c>
      <c r="JP86" s="247">
        <f t="shared" si="15"/>
        <v>15.61271</v>
      </c>
      <c r="JQ86" s="247">
        <f t="shared" si="15"/>
        <v>3.2003399999999997</v>
      </c>
      <c r="JR86" s="247">
        <f t="shared" si="15"/>
        <v>24.811569999999993</v>
      </c>
      <c r="JS86" s="247">
        <f t="shared" si="15"/>
        <v>792</v>
      </c>
      <c r="JT86" s="247">
        <f t="shared" si="15"/>
        <v>1140</v>
      </c>
      <c r="JU86" s="247">
        <f t="shared" ref="JU86:MF86" si="16">SUMIF($GM3:$GM82, "=County",JU3:JU82)</f>
        <v>77.986989999999977</v>
      </c>
      <c r="JV86" s="247">
        <f t="shared" si="16"/>
        <v>865205</v>
      </c>
      <c r="JW86" s="247">
        <f t="shared" si="16"/>
        <v>2156.7930899999997</v>
      </c>
      <c r="JX86" s="247">
        <f t="shared" si="16"/>
        <v>568757</v>
      </c>
      <c r="JY86" s="247">
        <f t="shared" si="16"/>
        <v>388.78715999999991</v>
      </c>
      <c r="JZ86" s="247">
        <f t="shared" si="16"/>
        <v>2840.6254500000005</v>
      </c>
      <c r="KA86" s="247">
        <f t="shared" si="16"/>
        <v>10.64837</v>
      </c>
      <c r="KB86" s="247">
        <f t="shared" si="16"/>
        <v>136515</v>
      </c>
      <c r="KC86" s="247">
        <f t="shared" si="16"/>
        <v>46.691969999999998</v>
      </c>
      <c r="KD86" s="247">
        <f t="shared" si="16"/>
        <v>37.421830000000007</v>
      </c>
      <c r="KE86" s="247">
        <f t="shared" si="16"/>
        <v>55.804430000000011</v>
      </c>
      <c r="KF86" s="247">
        <f t="shared" si="16"/>
        <v>615.20782999999994</v>
      </c>
      <c r="KG86" s="247">
        <f t="shared" si="16"/>
        <v>500.94112000000013</v>
      </c>
      <c r="KH86" s="247">
        <f t="shared" si="16"/>
        <v>342.47681000000006</v>
      </c>
      <c r="KI86" s="247">
        <f t="shared" si="16"/>
        <v>2115.5104600000004</v>
      </c>
      <c r="KJ86" s="247">
        <f t="shared" si="16"/>
        <v>2662762</v>
      </c>
      <c r="KK86" s="247">
        <f t="shared" si="16"/>
        <v>1983082</v>
      </c>
      <c r="KL86" s="247">
        <f t="shared" si="16"/>
        <v>4.5950499999999996</v>
      </c>
      <c r="KM86" s="247">
        <f t="shared" si="16"/>
        <v>49.512370000000004</v>
      </c>
      <c r="KN86" s="247">
        <f t="shared" si="16"/>
        <v>5.4616600000000011</v>
      </c>
      <c r="KO86" s="247">
        <f t="shared" si="16"/>
        <v>0.82752000000000003</v>
      </c>
      <c r="KP86" s="247">
        <f t="shared" si="16"/>
        <v>8.5862099999999977</v>
      </c>
      <c r="KQ86" s="247">
        <f t="shared" si="16"/>
        <v>1.0122100000000001</v>
      </c>
      <c r="KR86" s="247">
        <f t="shared" si="16"/>
        <v>53.862443700000007</v>
      </c>
      <c r="KS86" s="247">
        <f t="shared" si="16"/>
        <v>12.775842799999996</v>
      </c>
      <c r="KT86" s="247">
        <f t="shared" si="16"/>
        <v>45.224157199999993</v>
      </c>
      <c r="KU86" s="247">
        <f t="shared" si="16"/>
        <v>14.684736700000004</v>
      </c>
      <c r="KV86" s="247">
        <f t="shared" si="16"/>
        <v>43.315263300000012</v>
      </c>
      <c r="KW86" s="247">
        <f t="shared" si="16"/>
        <v>6.441314199999999</v>
      </c>
      <c r="KX86" s="247">
        <f t="shared" si="16"/>
        <v>0.86069039999999974</v>
      </c>
      <c r="KY86" s="247">
        <f t="shared" si="16"/>
        <v>10.4608293</v>
      </c>
      <c r="KZ86" s="247">
        <f t="shared" si="16"/>
        <v>0.7542844999999998</v>
      </c>
      <c r="LA86" s="247">
        <f t="shared" si="16"/>
        <v>10.233448999999998</v>
      </c>
      <c r="LB86" s="247">
        <f t="shared" si="16"/>
        <v>4.8263386999999991</v>
      </c>
      <c r="LC86" s="247">
        <f t="shared" si="16"/>
        <v>30.864407600000007</v>
      </c>
      <c r="LD86" s="247">
        <f t="shared" si="16"/>
        <v>41.325236699999991</v>
      </c>
      <c r="LE86" s="247">
        <f t="shared" si="16"/>
        <v>0.82527629999999996</v>
      </c>
      <c r="LF86" s="247">
        <f t="shared" si="16"/>
        <v>48.638819300000002</v>
      </c>
      <c r="LG86" s="247">
        <f t="shared" si="16"/>
        <v>2.3339886999999999</v>
      </c>
      <c r="LH86" s="247">
        <f t="shared" si="16"/>
        <v>6.201914900000002</v>
      </c>
      <c r="LI86" s="247">
        <f t="shared" si="16"/>
        <v>679652</v>
      </c>
      <c r="LJ86" s="247">
        <f t="shared" si="16"/>
        <v>376.37104000000005</v>
      </c>
      <c r="LK86" s="247">
        <f t="shared" si="16"/>
        <v>1491618</v>
      </c>
      <c r="LL86" s="247">
        <f t="shared" si="16"/>
        <v>1722026</v>
      </c>
      <c r="LM86" s="247">
        <f t="shared" si="16"/>
        <v>240663</v>
      </c>
      <c r="LN86" s="247">
        <f t="shared" si="16"/>
        <v>44.375608200000009</v>
      </c>
      <c r="LO86" s="247">
        <f t="shared" si="16"/>
        <v>7.1241544999999977</v>
      </c>
      <c r="LP86" s="247">
        <f t="shared" si="16"/>
        <v>6.5002377000000022</v>
      </c>
      <c r="LQ86" s="247">
        <f t="shared" si="16"/>
        <v>26.37189</v>
      </c>
      <c r="LR86" s="247">
        <f t="shared" si="16"/>
        <v>78.883719999999983</v>
      </c>
      <c r="LS86" s="247">
        <f t="shared" si="16"/>
        <v>19.662630000000007</v>
      </c>
      <c r="LT86" s="247">
        <f t="shared" si="16"/>
        <v>1858</v>
      </c>
      <c r="LU86" s="247">
        <f t="shared" si="16"/>
        <v>188.70896999999999</v>
      </c>
      <c r="LV86" s="247">
        <f t="shared" si="16"/>
        <v>1548</v>
      </c>
      <c r="LW86" s="247">
        <f t="shared" si="16"/>
        <v>143.31627</v>
      </c>
      <c r="LX86" s="247">
        <f t="shared" si="16"/>
        <v>14.029119999999999</v>
      </c>
      <c r="LY86" s="247">
        <f t="shared" si="16"/>
        <v>13.494960000000003</v>
      </c>
      <c r="LZ86" s="247">
        <f t="shared" si="16"/>
        <v>2.1362736999999989</v>
      </c>
      <c r="MA86" s="247">
        <f t="shared" si="16"/>
        <v>5.2320400000000003E-2</v>
      </c>
      <c r="MB86" s="247">
        <f t="shared" si="16"/>
        <v>13.287555900000003</v>
      </c>
      <c r="MC86" s="247">
        <f t="shared" si="16"/>
        <v>0</v>
      </c>
      <c r="MD86" s="247">
        <f t="shared" si="16"/>
        <v>10.872915899999999</v>
      </c>
      <c r="ME86" s="247">
        <f t="shared" si="16"/>
        <v>2.2176800000000003E-2</v>
      </c>
      <c r="MF86" s="247">
        <f t="shared" si="16"/>
        <v>40.186831599999991</v>
      </c>
      <c r="MG86" s="247">
        <f t="shared" ref="MG86:MH86" si="17">SUMIF($GM3:$GM82, "=County",MG3:MG82)</f>
        <v>3.7598206999999997</v>
      </c>
      <c r="MH86" s="247">
        <f t="shared" si="17"/>
        <v>19.919054599999999</v>
      </c>
    </row>
    <row r="87" spans="1:347" s="260" customFormat="1" ht="13.5" thickBot="1" x14ac:dyDescent="0.25">
      <c r="B87" s="656"/>
      <c r="C87" s="248"/>
      <c r="D87" s="259" t="s">
        <v>3001</v>
      </c>
      <c r="E87" s="248"/>
      <c r="F87" s="248"/>
      <c r="G87" s="248"/>
      <c r="H87" s="248"/>
      <c r="I87" s="248"/>
      <c r="J87" s="248"/>
      <c r="K87" s="248"/>
      <c r="L87" s="248"/>
      <c r="M87" s="248"/>
      <c r="N87" s="248"/>
      <c r="O87" s="248"/>
      <c r="P87" s="248"/>
      <c r="Q87" s="248"/>
      <c r="R87" s="248"/>
      <c r="S87" s="248"/>
      <c r="T87" s="248"/>
      <c r="U87" s="248"/>
      <c r="V87" s="248"/>
      <c r="W87" s="256"/>
      <c r="X87" s="248">
        <f>AVERAGEIF($GM3:$GM82, "=County",X3:X82)</f>
        <v>0.94827586206896552</v>
      </c>
      <c r="Y87" s="248">
        <f t="shared" ref="Y87:CJ87" si="18">AVERAGEIF($GM3:$GM82, "=County",Y3:Y82)</f>
        <v>3.9137931034482758</v>
      </c>
      <c r="Z87" s="248">
        <f t="shared" si="18"/>
        <v>0.32758620689655171</v>
      </c>
      <c r="AA87" s="248">
        <f t="shared" si="18"/>
        <v>0.68965517241379315</v>
      </c>
      <c r="AB87" s="247">
        <f t="shared" si="18"/>
        <v>11596.413793103447</v>
      </c>
      <c r="AC87" s="248">
        <f t="shared" si="18"/>
        <v>10.698793103448276</v>
      </c>
      <c r="AD87" s="248">
        <f t="shared" si="18"/>
        <v>0.44724137931034486</v>
      </c>
      <c r="AE87" s="248">
        <f t="shared" si="18"/>
        <v>11.146034482758619</v>
      </c>
      <c r="AF87" s="248">
        <f t="shared" si="18"/>
        <v>28.156034482758614</v>
      </c>
      <c r="AG87" s="248">
        <f t="shared" si="18"/>
        <v>39.302068965517243</v>
      </c>
      <c r="AH87" s="86">
        <f>AC86/AG86</f>
        <v>0.27221959008914154</v>
      </c>
      <c r="AI87" s="248">
        <f t="shared" si="18"/>
        <v>73424.482758620696</v>
      </c>
      <c r="AJ87" s="248" t="e">
        <f t="shared" si="18"/>
        <v>#DIV/0!</v>
      </c>
      <c r="AK87" s="248" t="e">
        <f t="shared" si="18"/>
        <v>#DIV/0!</v>
      </c>
      <c r="AL87" s="248">
        <f t="shared" si="18"/>
        <v>37588.603773584902</v>
      </c>
      <c r="AM87" s="248">
        <f t="shared" si="18"/>
        <v>10.603888888888889</v>
      </c>
      <c r="AN87" s="248">
        <f t="shared" si="18"/>
        <v>14.018627450980391</v>
      </c>
      <c r="AO87" s="248">
        <f t="shared" si="18"/>
        <v>13.562448979591839</v>
      </c>
      <c r="AP87" s="248">
        <f t="shared" si="18"/>
        <v>198016.1551724138</v>
      </c>
      <c r="AQ87" s="248">
        <f t="shared" si="18"/>
        <v>2370823.0517241377</v>
      </c>
      <c r="AR87" s="248">
        <f t="shared" si="18"/>
        <v>2568839.2068965519</v>
      </c>
      <c r="AS87" s="248">
        <f t="shared" si="18"/>
        <v>155172.22413793104</v>
      </c>
      <c r="AT87" s="248">
        <f t="shared" si="18"/>
        <v>6541.5172413793107</v>
      </c>
      <c r="AU87" s="248">
        <f t="shared" si="18"/>
        <v>161713.74137931035</v>
      </c>
      <c r="AV87" s="248">
        <f t="shared" si="18"/>
        <v>15217.155172413793</v>
      </c>
      <c r="AW87" s="248">
        <f t="shared" si="18"/>
        <v>6318.0517241379312</v>
      </c>
      <c r="AX87" s="248">
        <f t="shared" si="18"/>
        <v>21535.206896551725</v>
      </c>
      <c r="AY87" s="248">
        <f t="shared" si="18"/>
        <v>173880.81034482759</v>
      </c>
      <c r="AZ87" s="248">
        <f t="shared" si="18"/>
        <v>2925968.9655172415</v>
      </c>
      <c r="BA87" s="248">
        <f t="shared" si="18"/>
        <v>1452192.5</v>
      </c>
      <c r="BB87" s="248">
        <f t="shared" si="18"/>
        <v>502847.03448275861</v>
      </c>
      <c r="BC87" s="248">
        <f t="shared" si="18"/>
        <v>1955039.551724138</v>
      </c>
      <c r="BD87" s="248">
        <f t="shared" si="18"/>
        <v>223218.8275862069</v>
      </c>
      <c r="BE87" s="248">
        <f t="shared" si="18"/>
        <v>46750.431034482761</v>
      </c>
      <c r="BF87" s="248">
        <f t="shared" si="18"/>
        <v>35772.775862068964</v>
      </c>
      <c r="BG87" s="248">
        <f t="shared" si="18"/>
        <v>305742.03448275861</v>
      </c>
      <c r="BH87" s="248">
        <f t="shared" si="18"/>
        <v>496101.13793103449</v>
      </c>
      <c r="BI87" s="248">
        <f t="shared" si="18"/>
        <v>2756882.7241379311</v>
      </c>
      <c r="BJ87" s="248">
        <f t="shared" si="18"/>
        <v>140854.89655172414</v>
      </c>
      <c r="BK87" s="248">
        <f t="shared" si="18"/>
        <v>3.5394156896551732E-2</v>
      </c>
      <c r="BL87" s="248">
        <f t="shared" si="18"/>
        <v>17020.655172413793</v>
      </c>
      <c r="BM87" s="248">
        <f t="shared" si="18"/>
        <v>40.086206896551722</v>
      </c>
      <c r="BN87" s="248">
        <f t="shared" si="18"/>
        <v>2328.155172413793</v>
      </c>
      <c r="BO87" s="248">
        <f t="shared" si="18"/>
        <v>1295.3275862068965</v>
      </c>
      <c r="BP87" s="248">
        <f t="shared" si="18"/>
        <v>20684.224137931036</v>
      </c>
      <c r="BQ87" s="248">
        <f t="shared" si="18"/>
        <v>211906.4827586207</v>
      </c>
      <c r="BR87" s="248">
        <f t="shared" si="18"/>
        <v>64596.793103448275</v>
      </c>
      <c r="BS87" s="248">
        <f t="shared" si="18"/>
        <v>69934.827586206899</v>
      </c>
      <c r="BT87" s="248">
        <f t="shared" si="18"/>
        <v>134531.62068965516</v>
      </c>
      <c r="BU87" s="248">
        <f t="shared" si="18"/>
        <v>54831.534482758623</v>
      </c>
      <c r="BV87" s="248">
        <f t="shared" si="18"/>
        <v>25700.603448275862</v>
      </c>
      <c r="BW87" s="248">
        <f t="shared" si="18"/>
        <v>80532.137931034478</v>
      </c>
      <c r="BX87" s="248">
        <f t="shared" si="18"/>
        <v>8545.2653061224482</v>
      </c>
      <c r="BY87" s="248">
        <f t="shared" si="18"/>
        <v>1666.2857142857142</v>
      </c>
      <c r="BZ87" s="248">
        <f t="shared" si="18"/>
        <v>10140.113636363636</v>
      </c>
      <c r="CA87" s="248">
        <f t="shared" si="18"/>
        <v>223489.6551724138</v>
      </c>
      <c r="CB87" s="248" t="e">
        <f t="shared" si="18"/>
        <v>#DIV/0!</v>
      </c>
      <c r="CC87" s="248">
        <f t="shared" si="18"/>
        <v>223489.6551724138</v>
      </c>
      <c r="CD87" s="248">
        <f t="shared" si="18"/>
        <v>2754.5689655172414</v>
      </c>
      <c r="CE87" s="248">
        <f t="shared" si="18"/>
        <v>37672</v>
      </c>
      <c r="CF87" s="248">
        <f t="shared" si="18"/>
        <v>6.5862068965517242</v>
      </c>
      <c r="CG87" s="248">
        <f t="shared" si="18"/>
        <v>67</v>
      </c>
      <c r="CH87" s="248">
        <f t="shared" si="18"/>
        <v>73.58620689655173</v>
      </c>
      <c r="CI87" s="248">
        <f t="shared" si="18"/>
        <v>9956.3793103448279</v>
      </c>
      <c r="CJ87" s="248">
        <f t="shared" si="18"/>
        <v>98390.396551724145</v>
      </c>
      <c r="CK87" s="248">
        <f t="shared" ref="CK87:EV87" si="19">AVERAGEIF($GM3:$GM82, "=County",CK3:CK82)</f>
        <v>9742.810344827587</v>
      </c>
      <c r="CL87" s="248">
        <f t="shared" si="19"/>
        <v>975.29310344827582</v>
      </c>
      <c r="CM87" s="248">
        <f t="shared" si="19"/>
        <v>52.086206896551722</v>
      </c>
      <c r="CN87" s="248">
        <f t="shared" si="19"/>
        <v>42.979591836734691</v>
      </c>
      <c r="CO87" s="248">
        <f t="shared" si="19"/>
        <v>298.32758620689657</v>
      </c>
      <c r="CP87" s="248">
        <f t="shared" si="19"/>
        <v>188855.81034482759</v>
      </c>
      <c r="CQ87" s="248">
        <f t="shared" si="19"/>
        <v>89582.603448275855</v>
      </c>
      <c r="CR87" s="248">
        <f t="shared" si="19"/>
        <v>278438.41379310342</v>
      </c>
      <c r="CS87" s="248">
        <f t="shared" si="19"/>
        <v>30118.148936170212</v>
      </c>
      <c r="CT87" s="248">
        <f t="shared" si="19"/>
        <v>2220</v>
      </c>
      <c r="CU87" s="248">
        <f t="shared" si="19"/>
        <v>33147.111111111109</v>
      </c>
      <c r="CV87" s="248">
        <f t="shared" si="19"/>
        <v>249726.6724137931</v>
      </c>
      <c r="CW87" s="248">
        <f t="shared" si="19"/>
        <v>56989.086206896551</v>
      </c>
      <c r="CX87" s="248">
        <f t="shared" si="19"/>
        <v>306715.75862068968</v>
      </c>
      <c r="CY87" s="248">
        <f t="shared" si="19"/>
        <v>611091.29310344823</v>
      </c>
      <c r="CZ87" s="248">
        <f t="shared" si="19"/>
        <v>5038.5384615384619</v>
      </c>
      <c r="DA87" s="248" t="e">
        <f t="shared" si="19"/>
        <v>#DIV/0!</v>
      </c>
      <c r="DB87" s="248">
        <f t="shared" si="19"/>
        <v>615608.60344827583</v>
      </c>
      <c r="DC87" s="248">
        <f t="shared" si="19"/>
        <v>44264.431034482761</v>
      </c>
      <c r="DD87" s="248">
        <f t="shared" si="19"/>
        <v>6988.4827586206893</v>
      </c>
      <c r="DE87" s="248">
        <f t="shared" si="19"/>
        <v>51252.913793103449</v>
      </c>
      <c r="DF87" s="248">
        <f t="shared" si="19"/>
        <v>86582.913793103449</v>
      </c>
      <c r="DG87" s="248">
        <f t="shared" si="19"/>
        <v>22871.293103448275</v>
      </c>
      <c r="DH87" s="248">
        <f t="shared" si="19"/>
        <v>916.32</v>
      </c>
      <c r="DI87" s="248">
        <f t="shared" si="19"/>
        <v>30254.741379310344</v>
      </c>
      <c r="DJ87" s="248" t="e">
        <f t="shared" si="19"/>
        <v>#DIV/0!</v>
      </c>
      <c r="DK87" s="248">
        <f t="shared" si="19"/>
        <v>130847.3448275862</v>
      </c>
      <c r="DL87" s="248">
        <f t="shared" si="19"/>
        <v>218931.74545454545</v>
      </c>
      <c r="DM87" s="248">
        <f t="shared" si="19"/>
        <v>622354.17647058819</v>
      </c>
      <c r="DN87" s="248">
        <f t="shared" si="19"/>
        <v>11923.740740740741</v>
      </c>
      <c r="DO87" s="248">
        <f t="shared" si="19"/>
        <v>29627.333333333332</v>
      </c>
      <c r="DP87" s="248">
        <f t="shared" si="19"/>
        <v>775725.3448275862</v>
      </c>
      <c r="DQ87" s="248">
        <f t="shared" si="19"/>
        <v>1041.1071428571429</v>
      </c>
      <c r="DR87" s="248">
        <f t="shared" si="19"/>
        <v>62110.396551724138</v>
      </c>
      <c r="DS87" s="248">
        <f t="shared" si="19"/>
        <v>14820.072727272727</v>
      </c>
      <c r="DT87" s="248">
        <f t="shared" si="19"/>
        <v>76163.913793103449</v>
      </c>
      <c r="DU87" s="248">
        <f t="shared" si="19"/>
        <v>509945.87931034481</v>
      </c>
      <c r="DV87" s="248">
        <f t="shared" si="19"/>
        <v>281.36206896551727</v>
      </c>
      <c r="DW87" s="248">
        <f t="shared" si="19"/>
        <v>58.075471698113205</v>
      </c>
      <c r="DX87" s="248">
        <f t="shared" si="19"/>
        <v>738.79310344827582</v>
      </c>
      <c r="DY87" s="248">
        <f t="shared" si="19"/>
        <v>249.03703703703704</v>
      </c>
      <c r="DZ87" s="248">
        <f t="shared" si="19"/>
        <v>115.46153846153847</v>
      </c>
      <c r="EA87" s="248">
        <f t="shared" si="19"/>
        <v>10.931818181818182</v>
      </c>
      <c r="EB87" s="248">
        <f t="shared" si="19"/>
        <v>1416.8965517241379</v>
      </c>
      <c r="EC87" s="248">
        <f t="shared" si="19"/>
        <v>3341.3793103448274</v>
      </c>
      <c r="ED87" s="248">
        <f t="shared" si="19"/>
        <v>1058.8846153846155</v>
      </c>
      <c r="EE87" s="248">
        <f t="shared" si="19"/>
        <v>4290.7241379310344</v>
      </c>
      <c r="EF87" s="248">
        <f t="shared" si="19"/>
        <v>22415.396551724138</v>
      </c>
      <c r="EG87" s="248">
        <f t="shared" si="19"/>
        <v>6235.6037735849059</v>
      </c>
      <c r="EH87" s="248">
        <f t="shared" si="19"/>
        <v>28113.448275862069</v>
      </c>
      <c r="EI87" s="248">
        <f t="shared" si="19"/>
        <v>1797.22</v>
      </c>
      <c r="EJ87" s="248">
        <f t="shared" si="19"/>
        <v>572.65116279069764</v>
      </c>
      <c r="EK87" s="248">
        <f t="shared" si="19"/>
        <v>2244.8039215686276</v>
      </c>
      <c r="EL87" s="248">
        <f t="shared" si="19"/>
        <v>34378.051724137928</v>
      </c>
      <c r="EM87" s="248">
        <f t="shared" si="19"/>
        <v>31.625</v>
      </c>
      <c r="EN87" s="248">
        <f t="shared" si="19"/>
        <v>427.375</v>
      </c>
      <c r="EO87" s="248">
        <f t="shared" si="19"/>
        <v>147.3125</v>
      </c>
      <c r="EP87" s="248">
        <f t="shared" si="19"/>
        <v>746.07142857142856</v>
      </c>
      <c r="EQ87" s="248">
        <f t="shared" si="19"/>
        <v>1296.6666666666667</v>
      </c>
      <c r="ER87" s="248">
        <f t="shared" si="19"/>
        <v>13764.326923076924</v>
      </c>
      <c r="ES87" s="248">
        <f t="shared" si="19"/>
        <v>129092.16363636364</v>
      </c>
      <c r="ET87" s="248">
        <f t="shared" si="19"/>
        <v>13244.333333333334</v>
      </c>
      <c r="EU87" s="248">
        <f t="shared" si="19"/>
        <v>14846.571428571429</v>
      </c>
      <c r="EV87" s="248">
        <f t="shared" si="19"/>
        <v>756.05357142857144</v>
      </c>
      <c r="EW87" s="248">
        <f t="shared" ref="EW87:HH87" si="20">AVERAGEIF($GM3:$GM82, "=County",EW3:EW82)</f>
        <v>1063.7719298245613</v>
      </c>
      <c r="EX87" s="248" t="e">
        <f t="shared" si="20"/>
        <v>#DIV/0!</v>
      </c>
      <c r="EY87" s="248">
        <f t="shared" si="20"/>
        <v>51.775862068965516</v>
      </c>
      <c r="EZ87" s="248">
        <f t="shared" si="20"/>
        <v>103.01724137931035</v>
      </c>
      <c r="FA87" s="248">
        <f t="shared" si="20"/>
        <v>120635.86206896552</v>
      </c>
      <c r="FB87" s="248">
        <f t="shared" si="20"/>
        <v>1032869.3571428572</v>
      </c>
      <c r="FC87" s="248">
        <f t="shared" si="20"/>
        <v>31556.78947368421</v>
      </c>
      <c r="FD87" s="248" t="e">
        <f t="shared" si="20"/>
        <v>#DIV/0!</v>
      </c>
      <c r="FE87" s="248" t="e">
        <f t="shared" si="20"/>
        <v>#DIV/0!</v>
      </c>
      <c r="FF87" s="248" t="e">
        <f t="shared" si="20"/>
        <v>#DIV/0!</v>
      </c>
      <c r="FG87" s="248" t="e">
        <f t="shared" si="20"/>
        <v>#DIV/0!</v>
      </c>
      <c r="FH87" s="248" t="e">
        <f t="shared" si="20"/>
        <v>#DIV/0!</v>
      </c>
      <c r="FI87" s="248" t="e">
        <f t="shared" si="20"/>
        <v>#DIV/0!</v>
      </c>
      <c r="FJ87" s="248" t="e">
        <f t="shared" si="20"/>
        <v>#DIV/0!</v>
      </c>
      <c r="FK87" s="248" t="e">
        <f t="shared" si="20"/>
        <v>#DIV/0!</v>
      </c>
      <c r="FL87" s="248" t="e">
        <f t="shared" si="20"/>
        <v>#DIV/0!</v>
      </c>
      <c r="FM87" s="248" t="e">
        <f t="shared" si="20"/>
        <v>#DIV/0!</v>
      </c>
      <c r="FN87" s="248" t="e">
        <f t="shared" si="20"/>
        <v>#DIV/0!</v>
      </c>
      <c r="FO87" s="248" t="e">
        <f t="shared" si="20"/>
        <v>#DIV/0!</v>
      </c>
      <c r="FP87" s="248" t="e">
        <f t="shared" si="20"/>
        <v>#DIV/0!</v>
      </c>
      <c r="FQ87" s="248" t="e">
        <f t="shared" si="20"/>
        <v>#DIV/0!</v>
      </c>
      <c r="FR87" s="248" t="e">
        <f t="shared" si="20"/>
        <v>#DIV/0!</v>
      </c>
      <c r="FS87" s="248" t="e">
        <f t="shared" si="20"/>
        <v>#DIV/0!</v>
      </c>
      <c r="FT87" s="248" t="e">
        <f t="shared" si="20"/>
        <v>#DIV/0!</v>
      </c>
      <c r="FU87" s="248" t="e">
        <f t="shared" si="20"/>
        <v>#DIV/0!</v>
      </c>
      <c r="FV87" s="248" t="e">
        <f t="shared" si="20"/>
        <v>#DIV/0!</v>
      </c>
      <c r="FW87" s="248" t="e">
        <f t="shared" si="20"/>
        <v>#DIV/0!</v>
      </c>
      <c r="FX87" s="248" t="e">
        <f t="shared" si="20"/>
        <v>#DIV/0!</v>
      </c>
      <c r="FY87" s="248" t="e">
        <f t="shared" si="20"/>
        <v>#DIV/0!</v>
      </c>
      <c r="FZ87" s="248" t="e">
        <f t="shared" si="20"/>
        <v>#DIV/0!</v>
      </c>
      <c r="GA87" s="248" t="e">
        <f t="shared" si="20"/>
        <v>#DIV/0!</v>
      </c>
      <c r="GB87" s="248" t="e">
        <f t="shared" si="20"/>
        <v>#DIV/0!</v>
      </c>
      <c r="GC87" s="248" t="e">
        <f t="shared" si="20"/>
        <v>#DIV/0!</v>
      </c>
      <c r="GD87" s="248" t="e">
        <f t="shared" si="20"/>
        <v>#DIV/0!</v>
      </c>
      <c r="GE87" s="248" t="e">
        <f t="shared" si="20"/>
        <v>#DIV/0!</v>
      </c>
      <c r="GF87" s="248" t="e">
        <f t="shared" si="20"/>
        <v>#DIV/0!</v>
      </c>
      <c r="GG87" s="248" t="e">
        <f t="shared" si="20"/>
        <v>#DIV/0!</v>
      </c>
      <c r="GH87" s="248" t="e">
        <f t="shared" si="20"/>
        <v>#DIV/0!</v>
      </c>
      <c r="GI87" s="248" t="e">
        <f t="shared" si="20"/>
        <v>#DIV/0!</v>
      </c>
      <c r="GJ87" s="248" t="e">
        <f t="shared" si="20"/>
        <v>#DIV/0!</v>
      </c>
      <c r="GK87" s="248">
        <f t="shared" si="20"/>
        <v>140540.24137931035</v>
      </c>
      <c r="GL87" s="248">
        <f t="shared" si="20"/>
        <v>2.0689655172413794</v>
      </c>
      <c r="GM87" s="248" t="e">
        <f t="shared" si="20"/>
        <v>#DIV/0!</v>
      </c>
      <c r="GN87" s="248" t="e">
        <f t="shared" si="20"/>
        <v>#DIV/0!</v>
      </c>
      <c r="GO87" s="248">
        <f t="shared" si="20"/>
        <v>1840.5</v>
      </c>
      <c r="GP87" s="248">
        <f t="shared" si="20"/>
        <v>210.93103448275863</v>
      </c>
      <c r="GQ87" s="248">
        <f t="shared" si="20"/>
        <v>6902.3275862068967</v>
      </c>
      <c r="GR87" s="248">
        <f t="shared" si="20"/>
        <v>88049.280701754382</v>
      </c>
      <c r="GS87" s="248">
        <f t="shared" si="20"/>
        <v>356.11764705882354</v>
      </c>
      <c r="GT87" s="248">
        <f t="shared" si="20"/>
        <v>34.156862745098039</v>
      </c>
      <c r="GU87" s="248">
        <f t="shared" si="20"/>
        <v>446.1764705882353</v>
      </c>
      <c r="GV87" s="248">
        <f t="shared" si="20"/>
        <v>11417.4</v>
      </c>
      <c r="GW87" s="248">
        <f t="shared" si="20"/>
        <v>0.81982482758620678</v>
      </c>
      <c r="GX87" s="248">
        <f t="shared" si="20"/>
        <v>0.13973931034482764</v>
      </c>
      <c r="GY87" s="248">
        <f t="shared" si="20"/>
        <v>23.280075172413788</v>
      </c>
      <c r="GZ87" s="248">
        <f t="shared" si="20"/>
        <v>26.855816034482764</v>
      </c>
      <c r="HA87" s="248">
        <f t="shared" si="20"/>
        <v>18.275285789473688</v>
      </c>
      <c r="HB87" s="248">
        <f t="shared" si="20"/>
        <v>4.8270775862068955</v>
      </c>
      <c r="HC87" s="248">
        <f t="shared" si="20"/>
        <v>3.4005784482758625</v>
      </c>
      <c r="HD87" s="248">
        <f t="shared" si="20"/>
        <v>0.52015172413793109</v>
      </c>
      <c r="HE87" s="248">
        <f t="shared" si="20"/>
        <v>35.385666206896552</v>
      </c>
      <c r="HF87" s="248">
        <f t="shared" si="20"/>
        <v>25.139203620689653</v>
      </c>
      <c r="HG87" s="248">
        <f t="shared" si="20"/>
        <v>3.8764127586206913</v>
      </c>
      <c r="HH87" s="248">
        <f t="shared" si="20"/>
        <v>5.9047725862068976</v>
      </c>
      <c r="HI87" s="248">
        <f t="shared" ref="HI87:JT87" si="21">AVERAGEIF($GM3:$GM82, "=County",HI3:HI82)</f>
        <v>4.1972793103448272</v>
      </c>
      <c r="HJ87" s="248">
        <f t="shared" si="21"/>
        <v>0.64520396551724146</v>
      </c>
      <c r="HK87" s="248">
        <f t="shared" si="21"/>
        <v>50.163279827586209</v>
      </c>
      <c r="HL87" s="248">
        <f t="shared" si="21"/>
        <v>35.564911379310345</v>
      </c>
      <c r="HM87" s="248">
        <f t="shared" si="21"/>
        <v>5.1805360344827598</v>
      </c>
      <c r="HN87" s="248">
        <f t="shared" si="21"/>
        <v>107.51851586206897</v>
      </c>
      <c r="HO87" s="248">
        <f t="shared" si="21"/>
        <v>76.086142931034502</v>
      </c>
      <c r="HP87" s="248">
        <f t="shared" si="21"/>
        <v>12.651241896551728</v>
      </c>
      <c r="HQ87" s="248">
        <f t="shared" si="21"/>
        <v>15.578902068965521</v>
      </c>
      <c r="HR87" s="248">
        <f t="shared" si="21"/>
        <v>11.084508620689657</v>
      </c>
      <c r="HS87" s="248">
        <f t="shared" si="21"/>
        <v>1.6336351724137932</v>
      </c>
      <c r="HT87" s="248">
        <f t="shared" si="21"/>
        <v>4.1742372413793101</v>
      </c>
      <c r="HU87" s="248">
        <f t="shared" si="21"/>
        <v>3.1797050000000011</v>
      </c>
      <c r="HV87" s="248">
        <f t="shared" si="21"/>
        <v>10.188042931034483</v>
      </c>
      <c r="HW87" s="248">
        <f t="shared" si="21"/>
        <v>11.802548448275864</v>
      </c>
      <c r="HX87" s="248">
        <f t="shared" si="21"/>
        <v>0.5546537931034482</v>
      </c>
      <c r="HY87" s="248">
        <f t="shared" si="21"/>
        <v>1.4271999999999998</v>
      </c>
      <c r="HZ87" s="248">
        <f t="shared" si="21"/>
        <v>0.51465896551724122</v>
      </c>
      <c r="IA87" s="248">
        <f t="shared" si="21"/>
        <v>0.20427913793103455</v>
      </c>
      <c r="IB87" s="248">
        <f t="shared" si="21"/>
        <v>5.6186206896551736E-3</v>
      </c>
      <c r="IC87" s="248">
        <f t="shared" si="21"/>
        <v>6.0317241379310342E-3</v>
      </c>
      <c r="ID87" s="248">
        <f t="shared" si="21"/>
        <v>0.77900655172413769</v>
      </c>
      <c r="IE87" s="248">
        <f t="shared" si="21"/>
        <v>2.854827586206897E-2</v>
      </c>
      <c r="IF87" s="248">
        <f t="shared" si="21"/>
        <v>0.16687775862068965</v>
      </c>
      <c r="IG87" s="248">
        <f t="shared" si="21"/>
        <v>2129.7413793103447</v>
      </c>
      <c r="IH87" s="248">
        <f t="shared" si="21"/>
        <v>13791.534482758621</v>
      </c>
      <c r="II87" s="248">
        <f t="shared" si="21"/>
        <v>12240.706896551725</v>
      </c>
      <c r="IJ87" s="248">
        <f t="shared" si="21"/>
        <v>12221.258620689656</v>
      </c>
      <c r="IK87" s="248">
        <f t="shared" si="21"/>
        <v>79593.68965517242</v>
      </c>
      <c r="IL87" s="248">
        <f t="shared" si="21"/>
        <v>68417.034482758623</v>
      </c>
      <c r="IM87" s="248">
        <f t="shared" si="21"/>
        <v>87236.224137931029</v>
      </c>
      <c r="IN87" s="248">
        <f t="shared" si="21"/>
        <v>100812.27586206897</v>
      </c>
      <c r="IO87" s="248">
        <f t="shared" si="21"/>
        <v>1.6973834482758623</v>
      </c>
      <c r="IP87" s="248">
        <f t="shared" si="21"/>
        <v>15943.672413793103</v>
      </c>
      <c r="IQ87" s="248">
        <f t="shared" si="21"/>
        <v>7.6654846551724143</v>
      </c>
      <c r="IR87" s="248">
        <f t="shared" si="21"/>
        <v>1.6775325862068964</v>
      </c>
      <c r="IS87" s="248">
        <f t="shared" si="21"/>
        <v>15.297420000000004</v>
      </c>
      <c r="IT87" s="248">
        <f t="shared" si="21"/>
        <v>0.2393462068965517</v>
      </c>
      <c r="IU87" s="248">
        <f t="shared" si="21"/>
        <v>0.72502137931034505</v>
      </c>
      <c r="IV87" s="248">
        <f t="shared" si="21"/>
        <v>17.939318965517238</v>
      </c>
      <c r="IW87" s="248">
        <f t="shared" si="21"/>
        <v>12.212817931034486</v>
      </c>
      <c r="IX87" s="248">
        <f t="shared" si="21"/>
        <v>2.6912363793103453</v>
      </c>
      <c r="IY87" s="248">
        <f t="shared" si="21"/>
        <v>0</v>
      </c>
      <c r="IZ87" s="248">
        <f t="shared" si="21"/>
        <v>2.376724137931034E-3</v>
      </c>
      <c r="JA87" s="248">
        <f t="shared" si="21"/>
        <v>0.52189724137931026</v>
      </c>
      <c r="JB87" s="248">
        <f t="shared" si="21"/>
        <v>1.0413793103448276E-3</v>
      </c>
      <c r="JC87" s="248">
        <f t="shared" si="21"/>
        <v>0.11382862068965519</v>
      </c>
      <c r="JD87" s="248">
        <f t="shared" si="21"/>
        <v>0.55081931034482767</v>
      </c>
      <c r="JE87" s="248">
        <f t="shared" si="21"/>
        <v>4.6790827586206891</v>
      </c>
      <c r="JF87" s="248">
        <f t="shared" si="21"/>
        <v>1.7893670689655168</v>
      </c>
      <c r="JG87" s="248">
        <f t="shared" si="21"/>
        <v>0.20980379310344827</v>
      </c>
      <c r="JH87" s="248">
        <f t="shared" si="21"/>
        <v>1089.4827586206898</v>
      </c>
      <c r="JI87" s="248">
        <f t="shared" si="21"/>
        <v>2.2133832758620682</v>
      </c>
      <c r="JJ87" s="248">
        <f t="shared" si="21"/>
        <v>3.1287618965517234</v>
      </c>
      <c r="JK87" s="248">
        <f t="shared" si="21"/>
        <v>389.34482758620692</v>
      </c>
      <c r="JL87" s="248">
        <f t="shared" si="21"/>
        <v>201.9655172413793</v>
      </c>
      <c r="JM87" s="248">
        <f t="shared" si="21"/>
        <v>17.226153103448272</v>
      </c>
      <c r="JN87" s="248">
        <f t="shared" si="21"/>
        <v>1.8845727586206897</v>
      </c>
      <c r="JO87" s="248">
        <f t="shared" si="21"/>
        <v>1.4015970689655173</v>
      </c>
      <c r="JP87" s="248">
        <f t="shared" si="21"/>
        <v>0.2691846551724138</v>
      </c>
      <c r="JQ87" s="248">
        <f t="shared" si="21"/>
        <v>5.5178275862068964E-2</v>
      </c>
      <c r="JR87" s="248">
        <f t="shared" si="21"/>
        <v>0.42778568965517227</v>
      </c>
      <c r="JS87" s="248">
        <f t="shared" si="21"/>
        <v>14.142857142857142</v>
      </c>
      <c r="JT87" s="248">
        <f t="shared" si="21"/>
        <v>20</v>
      </c>
      <c r="JU87" s="248">
        <f t="shared" ref="JU87:MF87" si="22">AVERAGEIF($GM3:$GM82, "=County",JU3:JU82)</f>
        <v>1.3446032758620685</v>
      </c>
      <c r="JV87" s="248">
        <f t="shared" si="22"/>
        <v>14917.327586206897</v>
      </c>
      <c r="JW87" s="248">
        <f t="shared" si="22"/>
        <v>37.186087758620687</v>
      </c>
      <c r="JX87" s="248">
        <f t="shared" si="22"/>
        <v>9806.1551724137935</v>
      </c>
      <c r="JY87" s="248">
        <f t="shared" si="22"/>
        <v>6.7032268965517225</v>
      </c>
      <c r="JZ87" s="248">
        <f t="shared" si="22"/>
        <v>48.976300862068975</v>
      </c>
      <c r="KA87" s="248">
        <f t="shared" si="22"/>
        <v>0.18359258620689656</v>
      </c>
      <c r="KB87" s="248">
        <f t="shared" si="22"/>
        <v>2482.090909090909</v>
      </c>
      <c r="KC87" s="248">
        <f t="shared" si="22"/>
        <v>0.80503396551724138</v>
      </c>
      <c r="KD87" s="248">
        <f t="shared" si="22"/>
        <v>0.64520396551724146</v>
      </c>
      <c r="KE87" s="248">
        <f t="shared" si="22"/>
        <v>0.9621453448275864</v>
      </c>
      <c r="KF87" s="248">
        <f t="shared" si="22"/>
        <v>10.607031551724138</v>
      </c>
      <c r="KG87" s="248">
        <f t="shared" si="22"/>
        <v>8.6369158620689674</v>
      </c>
      <c r="KH87" s="248">
        <f t="shared" si="22"/>
        <v>5.9047725862068976</v>
      </c>
      <c r="KI87" s="248">
        <f t="shared" si="22"/>
        <v>36.474318275862075</v>
      </c>
      <c r="KJ87" s="248">
        <f t="shared" si="22"/>
        <v>45909.689655172413</v>
      </c>
      <c r="KK87" s="248">
        <f t="shared" si="22"/>
        <v>34191.068965517239</v>
      </c>
      <c r="KL87" s="248">
        <f t="shared" si="22"/>
        <v>7.922499999999999E-2</v>
      </c>
      <c r="KM87" s="248">
        <f t="shared" si="22"/>
        <v>0.85366155172413805</v>
      </c>
      <c r="KN87" s="248">
        <f t="shared" si="22"/>
        <v>9.4166551724137945E-2</v>
      </c>
      <c r="KO87" s="248">
        <f t="shared" si="22"/>
        <v>1.4267586206896552E-2</v>
      </c>
      <c r="KP87" s="248">
        <f t="shared" si="22"/>
        <v>0.14803810344827581</v>
      </c>
      <c r="KQ87" s="248">
        <f t="shared" si="22"/>
        <v>1.745189655172414E-2</v>
      </c>
      <c r="KR87" s="248">
        <f t="shared" si="22"/>
        <v>0.92866282241379328</v>
      </c>
      <c r="KS87" s="248">
        <f t="shared" si="22"/>
        <v>0.22027315172413786</v>
      </c>
      <c r="KT87" s="248">
        <f t="shared" si="22"/>
        <v>0.77972684827586192</v>
      </c>
      <c r="KU87" s="248">
        <f t="shared" si="22"/>
        <v>0.25318511551724143</v>
      </c>
      <c r="KV87" s="248">
        <f t="shared" si="22"/>
        <v>0.74681488448275879</v>
      </c>
      <c r="KW87" s="248">
        <f t="shared" si="22"/>
        <v>0.11105714137931033</v>
      </c>
      <c r="KX87" s="248">
        <f t="shared" si="22"/>
        <v>1.483948965517241E-2</v>
      </c>
      <c r="KY87" s="248">
        <f t="shared" si="22"/>
        <v>0.18035912586206898</v>
      </c>
      <c r="KZ87" s="248">
        <f t="shared" si="22"/>
        <v>1.300490517241379E-2</v>
      </c>
      <c r="LA87" s="248">
        <f t="shared" si="22"/>
        <v>0.17643877586206894</v>
      </c>
      <c r="LB87" s="248">
        <f t="shared" si="22"/>
        <v>8.3212736206896537E-2</v>
      </c>
      <c r="LC87" s="248">
        <f t="shared" si="22"/>
        <v>0.53214495862068978</v>
      </c>
      <c r="LD87" s="248">
        <f t="shared" si="22"/>
        <v>0.71250408103448259</v>
      </c>
      <c r="LE87" s="248">
        <f t="shared" si="22"/>
        <v>1.4228901724137931E-2</v>
      </c>
      <c r="LF87" s="248">
        <f t="shared" si="22"/>
        <v>0.83860033275862067</v>
      </c>
      <c r="LG87" s="248">
        <f t="shared" si="22"/>
        <v>4.0241184482758617E-2</v>
      </c>
      <c r="LH87" s="248">
        <f t="shared" si="22"/>
        <v>0.10692956724137935</v>
      </c>
      <c r="LI87" s="248">
        <f t="shared" si="22"/>
        <v>11718.137931034482</v>
      </c>
      <c r="LJ87" s="248">
        <f t="shared" si="22"/>
        <v>6.4891558620689667</v>
      </c>
      <c r="LK87" s="248">
        <f t="shared" si="22"/>
        <v>25717.551724137931</v>
      </c>
      <c r="LL87" s="248">
        <f t="shared" si="22"/>
        <v>29690.103448275862</v>
      </c>
      <c r="LM87" s="248">
        <f t="shared" si="22"/>
        <v>4149.3620689655172</v>
      </c>
      <c r="LN87" s="248">
        <f t="shared" si="22"/>
        <v>0.76509669310344841</v>
      </c>
      <c r="LO87" s="248">
        <f t="shared" si="22"/>
        <v>0.12283024999999996</v>
      </c>
      <c r="LP87" s="248">
        <f t="shared" si="22"/>
        <v>0.11207306379310349</v>
      </c>
      <c r="LQ87" s="248">
        <f t="shared" si="22"/>
        <v>0.45468775862068966</v>
      </c>
      <c r="LR87" s="248">
        <f t="shared" si="22"/>
        <v>1.3600641379310341</v>
      </c>
      <c r="LS87" s="248">
        <f t="shared" si="22"/>
        <v>0.33901086206896563</v>
      </c>
      <c r="LT87" s="248">
        <f t="shared" si="22"/>
        <v>32.03448275862069</v>
      </c>
      <c r="LU87" s="248">
        <f t="shared" si="22"/>
        <v>3.2536029310344827</v>
      </c>
      <c r="LV87" s="248">
        <f t="shared" si="22"/>
        <v>26.689655172413794</v>
      </c>
      <c r="LW87" s="248">
        <f t="shared" si="22"/>
        <v>2.4709701724137934</v>
      </c>
      <c r="LX87" s="248">
        <f t="shared" si="22"/>
        <v>0.24188137931034481</v>
      </c>
      <c r="LY87" s="248">
        <f t="shared" si="22"/>
        <v>0.23267172413793108</v>
      </c>
      <c r="LZ87" s="248">
        <f t="shared" si="22"/>
        <v>3.6832305172413773E-2</v>
      </c>
      <c r="MA87" s="248">
        <f t="shared" si="22"/>
        <v>9.020758620689656E-4</v>
      </c>
      <c r="MB87" s="248">
        <f t="shared" si="22"/>
        <v>0.22909579137931038</v>
      </c>
      <c r="MC87" s="248">
        <f t="shared" si="22"/>
        <v>0</v>
      </c>
      <c r="MD87" s="248">
        <f t="shared" si="22"/>
        <v>0.18746406724137929</v>
      </c>
      <c r="ME87" s="248">
        <f t="shared" si="22"/>
        <v>3.8235862068965523E-4</v>
      </c>
      <c r="MF87" s="248">
        <f t="shared" si="22"/>
        <v>0.69287640689655161</v>
      </c>
      <c r="MG87" s="248">
        <f t="shared" ref="MG87:MH87" si="23">AVERAGEIF($GM3:$GM82, "=County",MG3:MG82)</f>
        <v>6.4824494827586204E-2</v>
      </c>
      <c r="MH87" s="248">
        <f t="shared" si="23"/>
        <v>0.34343197586206897</v>
      </c>
    </row>
    <row r="88" spans="1:347" x14ac:dyDescent="0.2">
      <c r="B88" s="657" t="s">
        <v>3016</v>
      </c>
      <c r="C88" s="6"/>
      <c r="D88" s="261" t="s">
        <v>3002</v>
      </c>
      <c r="E88" s="6"/>
      <c r="F88" s="6"/>
      <c r="G88" s="6"/>
      <c r="H88" s="6"/>
      <c r="I88" s="6"/>
      <c r="J88" s="6"/>
      <c r="K88" s="6"/>
      <c r="L88" s="6"/>
      <c r="M88" s="6"/>
      <c r="N88" s="6"/>
      <c r="O88" s="6"/>
      <c r="P88" s="6"/>
      <c r="Q88" s="6"/>
      <c r="R88" s="6"/>
      <c r="S88" s="6"/>
      <c r="T88" s="6"/>
      <c r="U88" s="6"/>
      <c r="V88" s="6"/>
      <c r="W88" s="256"/>
      <c r="X88" s="247">
        <f>SUMIF($GM3:$GM82, "=Municipal",X3:X82)</f>
        <v>10</v>
      </c>
      <c r="Y88" s="247">
        <f t="shared" ref="Y88:CJ88" si="24">SUMIF($GM3:$GM82, "=Municipal",Y3:Y82)</f>
        <v>1</v>
      </c>
      <c r="Z88" s="247">
        <f t="shared" si="24"/>
        <v>1</v>
      </c>
      <c r="AA88" s="247">
        <f t="shared" si="24"/>
        <v>4</v>
      </c>
      <c r="AB88" s="247">
        <f t="shared" si="24"/>
        <v>31685</v>
      </c>
      <c r="AC88" s="247">
        <f t="shared" si="24"/>
        <v>49.06</v>
      </c>
      <c r="AD88" s="247">
        <f t="shared" si="24"/>
        <v>4.9399999999999995</v>
      </c>
      <c r="AE88" s="247">
        <f t="shared" si="24"/>
        <v>54</v>
      </c>
      <c r="AF88" s="247">
        <f t="shared" si="24"/>
        <v>123.50999999999999</v>
      </c>
      <c r="AG88" s="247">
        <f t="shared" si="24"/>
        <v>177.51</v>
      </c>
      <c r="AH88" s="247" t="s">
        <v>2305</v>
      </c>
      <c r="AI88" s="247">
        <f t="shared" si="24"/>
        <v>678560</v>
      </c>
      <c r="AJ88" s="247">
        <f t="shared" si="24"/>
        <v>0</v>
      </c>
      <c r="AK88" s="247">
        <f t="shared" si="24"/>
        <v>0</v>
      </c>
      <c r="AL88" s="247">
        <f t="shared" si="24"/>
        <v>400249</v>
      </c>
      <c r="AM88" s="247">
        <f t="shared" si="24"/>
        <v>95.38000000000001</v>
      </c>
      <c r="AN88" s="247">
        <f t="shared" si="24"/>
        <v>102.3</v>
      </c>
      <c r="AO88" s="247">
        <f t="shared" si="24"/>
        <v>109.06000000000002</v>
      </c>
      <c r="AP88" s="247">
        <f t="shared" si="24"/>
        <v>10235351</v>
      </c>
      <c r="AQ88" s="247">
        <f t="shared" si="24"/>
        <v>2324057</v>
      </c>
      <c r="AR88" s="247">
        <f t="shared" si="24"/>
        <v>12559408</v>
      </c>
      <c r="AS88" s="247">
        <f t="shared" si="24"/>
        <v>198250</v>
      </c>
      <c r="AT88" s="247">
        <f t="shared" si="24"/>
        <v>675</v>
      </c>
      <c r="AU88" s="247">
        <f t="shared" si="24"/>
        <v>198925</v>
      </c>
      <c r="AV88" s="247">
        <f t="shared" si="24"/>
        <v>53418</v>
      </c>
      <c r="AW88" s="247">
        <f t="shared" si="24"/>
        <v>0</v>
      </c>
      <c r="AX88" s="247">
        <f t="shared" si="24"/>
        <v>53418</v>
      </c>
      <c r="AY88" s="247">
        <f t="shared" si="24"/>
        <v>336842</v>
      </c>
      <c r="AZ88" s="247">
        <f t="shared" si="24"/>
        <v>13148593</v>
      </c>
      <c r="BA88" s="247">
        <f t="shared" si="24"/>
        <v>6136860</v>
      </c>
      <c r="BB88" s="247">
        <f t="shared" si="24"/>
        <v>2409184</v>
      </c>
      <c r="BC88" s="247">
        <f t="shared" si="24"/>
        <v>8546044</v>
      </c>
      <c r="BD88" s="247">
        <f t="shared" si="24"/>
        <v>936029</v>
      </c>
      <c r="BE88" s="247">
        <f t="shared" si="24"/>
        <v>246110</v>
      </c>
      <c r="BF88" s="247">
        <f t="shared" si="24"/>
        <v>324742</v>
      </c>
      <c r="BG88" s="247">
        <f t="shared" si="24"/>
        <v>1506881</v>
      </c>
      <c r="BH88" s="247">
        <f t="shared" si="24"/>
        <v>2648034</v>
      </c>
      <c r="BI88" s="247">
        <f t="shared" si="24"/>
        <v>12700959</v>
      </c>
      <c r="BJ88" s="247">
        <f t="shared" si="24"/>
        <v>1163194</v>
      </c>
      <c r="BK88" s="247">
        <f t="shared" si="24"/>
        <v>1.2941058999999999</v>
      </c>
      <c r="BL88" s="247">
        <f t="shared" si="24"/>
        <v>56811</v>
      </c>
      <c r="BM88" s="247">
        <f t="shared" si="24"/>
        <v>0</v>
      </c>
      <c r="BN88" s="247">
        <f t="shared" si="24"/>
        <v>0</v>
      </c>
      <c r="BO88" s="247">
        <f t="shared" si="24"/>
        <v>0</v>
      </c>
      <c r="BP88" s="247">
        <f t="shared" si="24"/>
        <v>56811</v>
      </c>
      <c r="BQ88" s="247">
        <f t="shared" si="24"/>
        <v>9887770</v>
      </c>
      <c r="BR88" s="247">
        <f t="shared" si="24"/>
        <v>258002</v>
      </c>
      <c r="BS88" s="247">
        <f t="shared" si="24"/>
        <v>332388</v>
      </c>
      <c r="BT88" s="247">
        <f t="shared" si="24"/>
        <v>590390</v>
      </c>
      <c r="BU88" s="247">
        <f t="shared" si="24"/>
        <v>209625</v>
      </c>
      <c r="BV88" s="247">
        <f t="shared" si="24"/>
        <v>116663</v>
      </c>
      <c r="BW88" s="247">
        <f t="shared" si="24"/>
        <v>326288</v>
      </c>
      <c r="BX88" s="247">
        <f t="shared" si="24"/>
        <v>30171</v>
      </c>
      <c r="BY88" s="247">
        <f t="shared" si="24"/>
        <v>9368</v>
      </c>
      <c r="BZ88" s="247">
        <f t="shared" si="24"/>
        <v>39539</v>
      </c>
      <c r="CA88" s="247">
        <f t="shared" si="24"/>
        <v>956217</v>
      </c>
      <c r="CB88" s="247">
        <f t="shared" si="24"/>
        <v>0</v>
      </c>
      <c r="CC88" s="247">
        <f t="shared" si="24"/>
        <v>956217</v>
      </c>
      <c r="CD88" s="247">
        <f t="shared" si="24"/>
        <v>72781</v>
      </c>
      <c r="CE88" s="247">
        <f t="shared" si="24"/>
        <v>396667</v>
      </c>
      <c r="CF88" s="247">
        <f t="shared" si="24"/>
        <v>71</v>
      </c>
      <c r="CG88" s="247">
        <f t="shared" si="24"/>
        <v>670</v>
      </c>
      <c r="CH88" s="247">
        <f t="shared" si="24"/>
        <v>741</v>
      </c>
      <c r="CI88" s="247">
        <f t="shared" si="24"/>
        <v>49125</v>
      </c>
      <c r="CJ88" s="247">
        <f t="shared" si="24"/>
        <v>72310</v>
      </c>
      <c r="CK88" s="247">
        <f t="shared" ref="CK88:EV88" si="25">SUMIF($GM3:$GM82, "=Municipal",CK3:CK82)</f>
        <v>63597</v>
      </c>
      <c r="CL88" s="247">
        <f t="shared" si="25"/>
        <v>6780</v>
      </c>
      <c r="CM88" s="247">
        <f t="shared" si="25"/>
        <v>188</v>
      </c>
      <c r="CN88" s="247">
        <f t="shared" si="25"/>
        <v>165</v>
      </c>
      <c r="CO88" s="247">
        <f t="shared" si="25"/>
        <v>1835</v>
      </c>
      <c r="CP88" s="247">
        <f t="shared" si="25"/>
        <v>695891</v>
      </c>
      <c r="CQ88" s="247">
        <f t="shared" si="25"/>
        <v>342439</v>
      </c>
      <c r="CR88" s="247">
        <f t="shared" si="25"/>
        <v>1038330</v>
      </c>
      <c r="CS88" s="247">
        <f t="shared" si="25"/>
        <v>73316</v>
      </c>
      <c r="CT88" s="247">
        <f t="shared" si="25"/>
        <v>4605</v>
      </c>
      <c r="CU88" s="247">
        <f t="shared" si="25"/>
        <v>77921</v>
      </c>
      <c r="CV88" s="247">
        <f t="shared" si="25"/>
        <v>913620</v>
      </c>
      <c r="CW88" s="247">
        <f t="shared" si="25"/>
        <v>205841</v>
      </c>
      <c r="CX88" s="247">
        <f t="shared" si="25"/>
        <v>1119461</v>
      </c>
      <c r="CY88" s="247">
        <f t="shared" si="25"/>
        <v>2235712</v>
      </c>
      <c r="CZ88" s="247">
        <f t="shared" si="25"/>
        <v>15304</v>
      </c>
      <c r="DA88" s="247">
        <f t="shared" si="25"/>
        <v>0</v>
      </c>
      <c r="DB88" s="247">
        <f t="shared" si="25"/>
        <v>2251016</v>
      </c>
      <c r="DC88" s="247">
        <f t="shared" si="25"/>
        <v>244167</v>
      </c>
      <c r="DD88" s="247">
        <f t="shared" si="25"/>
        <v>19472</v>
      </c>
      <c r="DE88" s="247">
        <f t="shared" si="25"/>
        <v>263639</v>
      </c>
      <c r="DF88" s="247">
        <f t="shared" si="25"/>
        <v>769138</v>
      </c>
      <c r="DG88" s="247">
        <f t="shared" si="25"/>
        <v>78541</v>
      </c>
      <c r="DH88" s="247">
        <f t="shared" si="25"/>
        <v>3616</v>
      </c>
      <c r="DI88" s="247">
        <f t="shared" si="25"/>
        <v>101629</v>
      </c>
      <c r="DJ88" s="247">
        <f t="shared" si="25"/>
        <v>0</v>
      </c>
      <c r="DK88" s="247">
        <f t="shared" si="25"/>
        <v>1013305</v>
      </c>
      <c r="DL88" s="247">
        <f t="shared" si="25"/>
        <v>3358987</v>
      </c>
      <c r="DM88" s="247">
        <f t="shared" si="25"/>
        <v>19244</v>
      </c>
      <c r="DN88" s="247">
        <f t="shared" si="25"/>
        <v>8358</v>
      </c>
      <c r="DO88" s="247">
        <f t="shared" si="25"/>
        <v>0</v>
      </c>
      <c r="DP88" s="247">
        <f t="shared" si="25"/>
        <v>3386589</v>
      </c>
      <c r="DQ88" s="247">
        <f t="shared" si="25"/>
        <v>691</v>
      </c>
      <c r="DR88" s="247">
        <f t="shared" si="25"/>
        <v>241441</v>
      </c>
      <c r="DS88" s="247">
        <f t="shared" si="25"/>
        <v>55541</v>
      </c>
      <c r="DT88" s="247">
        <f t="shared" si="25"/>
        <v>296982</v>
      </c>
      <c r="DU88" s="247">
        <f t="shared" si="25"/>
        <v>1834798</v>
      </c>
      <c r="DV88" s="247">
        <f t="shared" si="25"/>
        <v>1838</v>
      </c>
      <c r="DW88" s="247">
        <f t="shared" si="25"/>
        <v>99</v>
      </c>
      <c r="DX88" s="247">
        <f t="shared" si="25"/>
        <v>3391</v>
      </c>
      <c r="DY88" s="247">
        <f t="shared" si="25"/>
        <v>2825</v>
      </c>
      <c r="DZ88" s="247">
        <f t="shared" si="25"/>
        <v>122</v>
      </c>
      <c r="EA88" s="247">
        <f t="shared" si="25"/>
        <v>27</v>
      </c>
      <c r="EB88" s="247">
        <f t="shared" si="25"/>
        <v>8302</v>
      </c>
      <c r="EC88" s="247">
        <f t="shared" si="25"/>
        <v>23164</v>
      </c>
      <c r="ED88" s="247">
        <f t="shared" si="25"/>
        <v>1938</v>
      </c>
      <c r="EE88" s="247">
        <f t="shared" si="25"/>
        <v>25102</v>
      </c>
      <c r="EF88" s="247">
        <f t="shared" si="25"/>
        <v>62197</v>
      </c>
      <c r="EG88" s="247">
        <f t="shared" si="25"/>
        <v>66218</v>
      </c>
      <c r="EH88" s="247">
        <f t="shared" si="25"/>
        <v>128415</v>
      </c>
      <c r="EI88" s="247">
        <f t="shared" si="25"/>
        <v>1806</v>
      </c>
      <c r="EJ88" s="247">
        <f t="shared" si="25"/>
        <v>1611</v>
      </c>
      <c r="EK88" s="247">
        <f t="shared" si="25"/>
        <v>3417</v>
      </c>
      <c r="EL88" s="247">
        <f t="shared" si="25"/>
        <v>156934</v>
      </c>
      <c r="EM88" s="247">
        <f t="shared" si="25"/>
        <v>0</v>
      </c>
      <c r="EN88" s="247">
        <f t="shared" si="25"/>
        <v>0</v>
      </c>
      <c r="EO88" s="247">
        <f t="shared" si="25"/>
        <v>40</v>
      </c>
      <c r="EP88" s="247">
        <f t="shared" si="25"/>
        <v>306</v>
      </c>
      <c r="EQ88" s="247">
        <f t="shared" si="25"/>
        <v>2446</v>
      </c>
      <c r="ER88" s="247">
        <f t="shared" si="25"/>
        <v>19211</v>
      </c>
      <c r="ES88" s="247">
        <f t="shared" si="25"/>
        <v>428465</v>
      </c>
      <c r="ET88" s="247">
        <f t="shared" si="25"/>
        <v>28372</v>
      </c>
      <c r="EU88" s="247">
        <f t="shared" si="25"/>
        <v>0</v>
      </c>
      <c r="EV88" s="247">
        <f t="shared" si="25"/>
        <v>2145</v>
      </c>
      <c r="EW88" s="247">
        <f t="shared" ref="EW88:HH88" si="26">SUMIF($GM3:$GM82, "=Municipal",EW3:EW82)</f>
        <v>2440</v>
      </c>
      <c r="EX88" s="247">
        <f t="shared" si="26"/>
        <v>0</v>
      </c>
      <c r="EY88" s="247">
        <f t="shared" si="26"/>
        <v>207</v>
      </c>
      <c r="EZ88" s="247">
        <f t="shared" si="26"/>
        <v>349</v>
      </c>
      <c r="FA88" s="247">
        <f t="shared" si="26"/>
        <v>326431</v>
      </c>
      <c r="FB88" s="247">
        <f t="shared" si="26"/>
        <v>838262</v>
      </c>
      <c r="FC88" s="247">
        <f t="shared" si="26"/>
        <v>1316</v>
      </c>
      <c r="FD88" s="247">
        <f t="shared" si="26"/>
        <v>0</v>
      </c>
      <c r="FE88" s="247">
        <f t="shared" si="26"/>
        <v>0</v>
      </c>
      <c r="FF88" s="247">
        <f t="shared" si="26"/>
        <v>0</v>
      </c>
      <c r="FG88" s="247">
        <f t="shared" si="26"/>
        <v>0</v>
      </c>
      <c r="FH88" s="247">
        <f t="shared" si="26"/>
        <v>0</v>
      </c>
      <c r="FI88" s="247">
        <f t="shared" si="26"/>
        <v>0</v>
      </c>
      <c r="FJ88" s="247">
        <f t="shared" si="26"/>
        <v>0</v>
      </c>
      <c r="FK88" s="247">
        <f t="shared" si="26"/>
        <v>0</v>
      </c>
      <c r="FL88" s="247">
        <f t="shared" si="26"/>
        <v>0</v>
      </c>
      <c r="FM88" s="247">
        <f t="shared" si="26"/>
        <v>0</v>
      </c>
      <c r="FN88" s="247">
        <f t="shared" si="26"/>
        <v>0</v>
      </c>
      <c r="FO88" s="247">
        <f t="shared" si="26"/>
        <v>0</v>
      </c>
      <c r="FP88" s="247">
        <f t="shared" si="26"/>
        <v>0</v>
      </c>
      <c r="FQ88" s="247">
        <f t="shared" si="26"/>
        <v>0</v>
      </c>
      <c r="FR88" s="247">
        <f t="shared" si="26"/>
        <v>0</v>
      </c>
      <c r="FS88" s="247">
        <f t="shared" si="26"/>
        <v>0</v>
      </c>
      <c r="FT88" s="247">
        <f t="shared" si="26"/>
        <v>0</v>
      </c>
      <c r="FU88" s="247">
        <f t="shared" si="26"/>
        <v>0</v>
      </c>
      <c r="FV88" s="247">
        <f t="shared" si="26"/>
        <v>0</v>
      </c>
      <c r="FW88" s="247">
        <f t="shared" si="26"/>
        <v>0</v>
      </c>
      <c r="FX88" s="247">
        <f t="shared" si="26"/>
        <v>0</v>
      </c>
      <c r="FY88" s="247">
        <f t="shared" si="26"/>
        <v>0</v>
      </c>
      <c r="FZ88" s="247">
        <f t="shared" si="26"/>
        <v>0</v>
      </c>
      <c r="GA88" s="247">
        <f t="shared" si="26"/>
        <v>0</v>
      </c>
      <c r="GB88" s="247">
        <f t="shared" si="26"/>
        <v>0</v>
      </c>
      <c r="GC88" s="247">
        <f t="shared" si="26"/>
        <v>0</v>
      </c>
      <c r="GD88" s="247">
        <f t="shared" si="26"/>
        <v>0</v>
      </c>
      <c r="GE88" s="247">
        <f t="shared" si="26"/>
        <v>0</v>
      </c>
      <c r="GF88" s="247">
        <f t="shared" si="26"/>
        <v>0</v>
      </c>
      <c r="GG88" s="247">
        <f t="shared" si="26"/>
        <v>0</v>
      </c>
      <c r="GH88" s="247">
        <f t="shared" si="26"/>
        <v>0</v>
      </c>
      <c r="GI88" s="247">
        <f t="shared" si="26"/>
        <v>0</v>
      </c>
      <c r="GJ88" s="247">
        <f t="shared" si="26"/>
        <v>0</v>
      </c>
      <c r="GK88" s="247">
        <f t="shared" si="26"/>
        <v>298536</v>
      </c>
      <c r="GL88" s="247">
        <f t="shared" si="26"/>
        <v>21</v>
      </c>
      <c r="GM88" s="247">
        <f t="shared" si="26"/>
        <v>0</v>
      </c>
      <c r="GN88" s="247">
        <f t="shared" si="26"/>
        <v>0</v>
      </c>
      <c r="GO88" s="247">
        <f t="shared" si="26"/>
        <v>5845</v>
      </c>
      <c r="GP88" s="247">
        <f t="shared" si="26"/>
        <v>1157</v>
      </c>
      <c r="GQ88" s="247">
        <f t="shared" si="26"/>
        <v>31406</v>
      </c>
      <c r="GR88" s="247">
        <f t="shared" si="26"/>
        <v>356508</v>
      </c>
      <c r="GS88" s="247">
        <f t="shared" si="26"/>
        <v>765</v>
      </c>
      <c r="GT88" s="247">
        <f t="shared" si="26"/>
        <v>52</v>
      </c>
      <c r="GU88" s="247">
        <f t="shared" si="26"/>
        <v>794</v>
      </c>
      <c r="GV88" s="247">
        <f t="shared" si="26"/>
        <v>33415</v>
      </c>
      <c r="GW88" s="247">
        <f t="shared" si="26"/>
        <v>7.5697700000000001</v>
      </c>
      <c r="GX88" s="247">
        <f t="shared" si="26"/>
        <v>2.0143299999999997</v>
      </c>
      <c r="GY88" s="247">
        <f t="shared" si="26"/>
        <v>214.96983999999998</v>
      </c>
      <c r="GZ88" s="247">
        <f t="shared" si="26"/>
        <v>223.99370999999999</v>
      </c>
      <c r="HA88" s="247">
        <f t="shared" si="26"/>
        <v>196.22395</v>
      </c>
      <c r="HB88" s="247">
        <f t="shared" si="26"/>
        <v>54.497839999999997</v>
      </c>
      <c r="HC88" s="247">
        <f t="shared" si="26"/>
        <v>37.143830000000001</v>
      </c>
      <c r="HD88" s="247">
        <f t="shared" si="26"/>
        <v>5.81229</v>
      </c>
      <c r="HE88" s="247">
        <f t="shared" si="26"/>
        <v>463.26251999999999</v>
      </c>
      <c r="HF88" s="247">
        <f t="shared" si="26"/>
        <v>321.08276999999998</v>
      </c>
      <c r="HG88" s="247">
        <f t="shared" si="26"/>
        <v>57.165570000000002</v>
      </c>
      <c r="HH88" s="247">
        <f t="shared" si="26"/>
        <v>67.952640000000002</v>
      </c>
      <c r="HI88" s="247">
        <f t="shared" ref="HI88:JT88" si="27">SUMIF($GM3:$GM82, "=Municipal",HI3:HI82)</f>
        <v>46.29937000000001</v>
      </c>
      <c r="HJ88" s="247">
        <f t="shared" si="27"/>
        <v>7.8650799999999998</v>
      </c>
      <c r="HK88" s="247">
        <f t="shared" si="27"/>
        <v>660.03573999999992</v>
      </c>
      <c r="HL88" s="247">
        <f t="shared" si="27"/>
        <v>450.08844999999997</v>
      </c>
      <c r="HM88" s="247">
        <f t="shared" si="27"/>
        <v>92.311070000000015</v>
      </c>
      <c r="HN88" s="247">
        <f t="shared" si="27"/>
        <v>924.25770999999997</v>
      </c>
      <c r="HO88" s="247">
        <f t="shared" si="27"/>
        <v>631.39983000000007</v>
      </c>
      <c r="HP88" s="247">
        <f t="shared" si="27"/>
        <v>107.24909</v>
      </c>
      <c r="HQ88" s="247">
        <f t="shared" si="27"/>
        <v>163.41139999999999</v>
      </c>
      <c r="HR88" s="247">
        <f t="shared" si="27"/>
        <v>110.72193</v>
      </c>
      <c r="HS88" s="247">
        <f t="shared" si="27"/>
        <v>17.55949</v>
      </c>
      <c r="HT88" s="247">
        <f t="shared" si="27"/>
        <v>110.05152000000001</v>
      </c>
      <c r="HU88" s="247">
        <f t="shared" si="27"/>
        <v>70.73772000000001</v>
      </c>
      <c r="HV88" s="247">
        <f t="shared" si="27"/>
        <v>102.59628000000001</v>
      </c>
      <c r="HW88" s="247">
        <f t="shared" si="27"/>
        <v>105.52938999999999</v>
      </c>
      <c r="HX88" s="247">
        <f t="shared" si="27"/>
        <v>15.839780000000001</v>
      </c>
      <c r="HY88" s="247">
        <f t="shared" si="27"/>
        <v>37.752949999999998</v>
      </c>
      <c r="HZ88" s="247">
        <f t="shared" si="27"/>
        <v>11.531889999999999</v>
      </c>
      <c r="IA88" s="247">
        <f t="shared" si="27"/>
        <v>5.8065700000000007</v>
      </c>
      <c r="IB88" s="247">
        <f t="shared" si="27"/>
        <v>0.10973999999999999</v>
      </c>
      <c r="IC88" s="247">
        <f t="shared" si="27"/>
        <v>0.11105</v>
      </c>
      <c r="ID88" s="247">
        <f t="shared" si="27"/>
        <v>14.26322</v>
      </c>
      <c r="IE88" s="247">
        <f t="shared" si="27"/>
        <v>0.95872999999999997</v>
      </c>
      <c r="IF88" s="247">
        <f t="shared" si="27"/>
        <v>4.6915899999999997</v>
      </c>
      <c r="IG88" s="247">
        <f t="shared" si="27"/>
        <v>26157</v>
      </c>
      <c r="IH88" s="247">
        <f t="shared" si="27"/>
        <v>87316</v>
      </c>
      <c r="II88" s="247">
        <f t="shared" si="27"/>
        <v>87283</v>
      </c>
      <c r="IJ88" s="247">
        <f t="shared" si="27"/>
        <v>123862</v>
      </c>
      <c r="IK88" s="247">
        <f t="shared" si="27"/>
        <v>410014</v>
      </c>
      <c r="IL88" s="247">
        <f t="shared" si="27"/>
        <v>403404</v>
      </c>
      <c r="IM88" s="247">
        <f t="shared" si="27"/>
        <v>704077</v>
      </c>
      <c r="IN88" s="247">
        <f t="shared" si="27"/>
        <v>554070</v>
      </c>
      <c r="IO88" s="247">
        <f t="shared" si="27"/>
        <v>16.487789999999997</v>
      </c>
      <c r="IP88" s="247">
        <f t="shared" si="27"/>
        <v>189194</v>
      </c>
      <c r="IQ88" s="247">
        <f t="shared" si="27"/>
        <v>90.960290000000001</v>
      </c>
      <c r="IR88" s="247">
        <f t="shared" si="27"/>
        <v>7.0962199999999998</v>
      </c>
      <c r="IS88" s="247">
        <f t="shared" si="27"/>
        <v>435.38336999999996</v>
      </c>
      <c r="IT88" s="247">
        <f t="shared" si="27"/>
        <v>5.0750700000000002</v>
      </c>
      <c r="IU88" s="247">
        <f t="shared" si="27"/>
        <v>11.64335</v>
      </c>
      <c r="IV88" s="247">
        <f t="shared" si="27"/>
        <v>459.19802000000004</v>
      </c>
      <c r="IW88" s="247">
        <f t="shared" si="27"/>
        <v>300.39285000000001</v>
      </c>
      <c r="IX88" s="247">
        <f t="shared" si="27"/>
        <v>82.475989999999996</v>
      </c>
      <c r="IY88" s="247">
        <f t="shared" si="27"/>
        <v>0</v>
      </c>
      <c r="IZ88" s="247">
        <f t="shared" si="27"/>
        <v>7.8950000000000006E-2</v>
      </c>
      <c r="JA88" s="247">
        <f t="shared" si="27"/>
        <v>29.304629999999996</v>
      </c>
      <c r="JB88" s="247">
        <f t="shared" si="27"/>
        <v>5.7549999999999997E-2</v>
      </c>
      <c r="JC88" s="247">
        <f t="shared" si="27"/>
        <v>1.7172000000000001</v>
      </c>
      <c r="JD88" s="247">
        <f t="shared" si="27"/>
        <v>6.4437299999999995</v>
      </c>
      <c r="JE88" s="247">
        <f t="shared" si="27"/>
        <v>75.978000000000009</v>
      </c>
      <c r="JF88" s="247">
        <f t="shared" si="27"/>
        <v>42.815650000000005</v>
      </c>
      <c r="JG88" s="247">
        <f t="shared" si="27"/>
        <v>4.0871899999999997</v>
      </c>
      <c r="JH88" s="247">
        <f t="shared" si="27"/>
        <v>27056</v>
      </c>
      <c r="JI88" s="247">
        <f t="shared" si="27"/>
        <v>52.863789999999995</v>
      </c>
      <c r="JJ88" s="247">
        <f t="shared" si="27"/>
        <v>87.448119999999989</v>
      </c>
      <c r="JK88" s="247">
        <f t="shared" si="27"/>
        <v>6058</v>
      </c>
      <c r="JL88" s="247">
        <f t="shared" si="27"/>
        <v>2763</v>
      </c>
      <c r="JM88" s="247">
        <f t="shared" si="27"/>
        <v>440.98464999999999</v>
      </c>
      <c r="JN88" s="247">
        <f t="shared" si="27"/>
        <v>53.143679999999996</v>
      </c>
      <c r="JO88" s="247">
        <f t="shared" si="27"/>
        <v>36.145060000000001</v>
      </c>
      <c r="JP88" s="247">
        <f t="shared" si="27"/>
        <v>6.1124999999999989</v>
      </c>
      <c r="JQ88" s="247">
        <f t="shared" si="27"/>
        <v>1.5620100000000001</v>
      </c>
      <c r="JR88" s="247">
        <f t="shared" si="27"/>
        <v>4.3931199999999997</v>
      </c>
      <c r="JS88" s="247">
        <f t="shared" si="27"/>
        <v>36</v>
      </c>
      <c r="JT88" s="247">
        <f t="shared" si="27"/>
        <v>43</v>
      </c>
      <c r="JU88" s="247">
        <f t="shared" ref="JU88:MF88" si="28">SUMIF($GM3:$GM82, "=Municipal",JU3:JU82)</f>
        <v>16.11542</v>
      </c>
      <c r="JV88" s="247">
        <f t="shared" si="28"/>
        <v>65121</v>
      </c>
      <c r="JW88" s="247">
        <f t="shared" si="28"/>
        <v>552.24305000000004</v>
      </c>
      <c r="JX88" s="247">
        <f t="shared" si="28"/>
        <v>35279</v>
      </c>
      <c r="JY88" s="247">
        <f t="shared" si="28"/>
        <v>120.54017999999999</v>
      </c>
      <c r="JZ88" s="247">
        <f t="shared" si="28"/>
        <v>1072.0157400000001</v>
      </c>
      <c r="KA88" s="247">
        <f t="shared" si="28"/>
        <v>2.3809100000000001</v>
      </c>
      <c r="KB88" s="247">
        <f t="shared" si="28"/>
        <v>8236</v>
      </c>
      <c r="KC88" s="247">
        <f t="shared" si="28"/>
        <v>11.690740000000002</v>
      </c>
      <c r="KD88" s="247">
        <f t="shared" si="28"/>
        <v>7.8650799999999998</v>
      </c>
      <c r="KE88" s="247">
        <f t="shared" si="28"/>
        <v>12.907179999999999</v>
      </c>
      <c r="KF88" s="247">
        <f t="shared" si="28"/>
        <v>228.88947999999999</v>
      </c>
      <c r="KG88" s="247">
        <f t="shared" si="28"/>
        <v>123.27347</v>
      </c>
      <c r="KH88" s="247">
        <f t="shared" si="28"/>
        <v>67.952640000000002</v>
      </c>
      <c r="KI88" s="247">
        <f t="shared" si="28"/>
        <v>443.78203999999999</v>
      </c>
      <c r="KJ88" s="247">
        <f t="shared" si="28"/>
        <v>494408</v>
      </c>
      <c r="KK88" s="247">
        <f t="shared" si="28"/>
        <v>371228</v>
      </c>
      <c r="KL88" s="247">
        <f t="shared" si="28"/>
        <v>0.79920000000000002</v>
      </c>
      <c r="KM88" s="247">
        <f t="shared" si="28"/>
        <v>9.2371700000000008</v>
      </c>
      <c r="KN88" s="247">
        <f t="shared" si="28"/>
        <v>0.99241000000000001</v>
      </c>
      <c r="KO88" s="247">
        <f t="shared" si="28"/>
        <v>0.20703999999999997</v>
      </c>
      <c r="KP88" s="247">
        <f t="shared" si="28"/>
        <v>2.4629300000000001</v>
      </c>
      <c r="KQ88" s="247">
        <f t="shared" si="28"/>
        <v>0.24976999999999999</v>
      </c>
      <c r="KR88" s="247">
        <f t="shared" si="28"/>
        <v>7.7496667000000006</v>
      </c>
      <c r="KS88" s="247">
        <f t="shared" si="28"/>
        <v>3.2439908999999996</v>
      </c>
      <c r="KT88" s="247">
        <f t="shared" si="28"/>
        <v>6.7560091</v>
      </c>
      <c r="KU88" s="247">
        <f t="shared" si="28"/>
        <v>2.5129096999999998</v>
      </c>
      <c r="KV88" s="247">
        <f t="shared" si="28"/>
        <v>7.4870902999999993</v>
      </c>
      <c r="KW88" s="247">
        <f t="shared" si="28"/>
        <v>1.1749802</v>
      </c>
      <c r="KX88" s="247">
        <f t="shared" si="28"/>
        <v>0.16745289999999996</v>
      </c>
      <c r="KY88" s="247">
        <f t="shared" si="28"/>
        <v>1.7088592</v>
      </c>
      <c r="KZ88" s="247">
        <f t="shared" si="28"/>
        <v>0.21233809999999997</v>
      </c>
      <c r="LA88" s="247">
        <f t="shared" si="28"/>
        <v>2.0042106000000004</v>
      </c>
      <c r="LB88" s="247">
        <f t="shared" si="28"/>
        <v>0.79518909999999998</v>
      </c>
      <c r="LC88" s="247">
        <f t="shared" si="28"/>
        <v>5.1119501000000005</v>
      </c>
      <c r="LD88" s="247">
        <f t="shared" si="28"/>
        <v>6.8208093000000005</v>
      </c>
      <c r="LE88" s="247">
        <f t="shared" si="28"/>
        <v>0.1063446</v>
      </c>
      <c r="LF88" s="247">
        <f t="shared" si="28"/>
        <v>9.4699875999999996</v>
      </c>
      <c r="LG88" s="247">
        <f t="shared" si="28"/>
        <v>0.2408016</v>
      </c>
      <c r="LH88" s="247">
        <f t="shared" si="28"/>
        <v>0.1828659</v>
      </c>
      <c r="LI88" s="247">
        <f t="shared" si="28"/>
        <v>123176</v>
      </c>
      <c r="LJ88" s="247">
        <f t="shared" si="28"/>
        <v>70.78716</v>
      </c>
      <c r="LK88" s="247">
        <f t="shared" si="28"/>
        <v>64024</v>
      </c>
      <c r="LL88" s="247">
        <f t="shared" si="28"/>
        <v>63332</v>
      </c>
      <c r="LM88" s="247">
        <f t="shared" si="28"/>
        <v>18018</v>
      </c>
      <c r="LN88" s="247">
        <f t="shared" si="28"/>
        <v>6.8375616000000008</v>
      </c>
      <c r="LO88" s="247">
        <f t="shared" si="28"/>
        <v>1.4064285000000001</v>
      </c>
      <c r="LP88" s="247">
        <f t="shared" si="28"/>
        <v>1.7560099</v>
      </c>
      <c r="LQ88" s="247">
        <f t="shared" si="28"/>
        <v>5.0250699999999995</v>
      </c>
      <c r="LR88" s="247">
        <f t="shared" si="28"/>
        <v>15.61814</v>
      </c>
      <c r="LS88" s="247">
        <f t="shared" si="28"/>
        <v>3.7593800000000002</v>
      </c>
      <c r="LT88" s="247">
        <f t="shared" si="28"/>
        <v>157</v>
      </c>
      <c r="LU88" s="247">
        <f t="shared" si="28"/>
        <v>34.731319999999997</v>
      </c>
      <c r="LV88" s="247">
        <f t="shared" si="28"/>
        <v>159</v>
      </c>
      <c r="LW88" s="247">
        <f t="shared" si="28"/>
        <v>22.303489999999996</v>
      </c>
      <c r="LX88" s="247">
        <f t="shared" si="28"/>
        <v>2.5775600000000001</v>
      </c>
      <c r="LY88" s="247">
        <f t="shared" si="28"/>
        <v>2.4779499999999999</v>
      </c>
      <c r="LZ88" s="247">
        <f t="shared" si="28"/>
        <v>0.40700400000000003</v>
      </c>
      <c r="MA88" s="247">
        <f t="shared" si="28"/>
        <v>9.8847000000000015E-3</v>
      </c>
      <c r="MB88" s="247">
        <f t="shared" si="28"/>
        <v>3.6436066999999999</v>
      </c>
      <c r="MC88" s="247">
        <f t="shared" si="28"/>
        <v>0</v>
      </c>
      <c r="MD88" s="247">
        <f t="shared" si="28"/>
        <v>3.1401567999999997</v>
      </c>
      <c r="ME88" s="247">
        <f t="shared" si="28"/>
        <v>6.2284999999999997E-3</v>
      </c>
      <c r="MF88" s="247">
        <f t="shared" si="28"/>
        <v>5.4216804999999999</v>
      </c>
      <c r="MG88" s="247">
        <f t="shared" ref="MG88:MH88" si="29">SUMIF($GM3:$GM82, "=Municipal",MG3:MG82)</f>
        <v>0.70615729999999999</v>
      </c>
      <c r="MH88" s="247">
        <f t="shared" si="29"/>
        <v>3.5295231000000005</v>
      </c>
    </row>
    <row r="89" spans="1:347" ht="13.5" thickBot="1" x14ac:dyDescent="0.25">
      <c r="B89" s="654"/>
      <c r="C89" s="6"/>
      <c r="D89" s="205" t="s">
        <v>3003</v>
      </c>
      <c r="E89" s="6"/>
      <c r="F89" s="6"/>
      <c r="G89" s="6"/>
      <c r="H89" s="6"/>
      <c r="I89" s="6"/>
      <c r="J89" s="6"/>
      <c r="K89" s="6"/>
      <c r="L89" s="6"/>
      <c r="M89" s="6"/>
      <c r="N89" s="6"/>
      <c r="O89" s="6"/>
      <c r="P89" s="6"/>
      <c r="Q89" s="6"/>
      <c r="R89" s="6"/>
      <c r="S89" s="6"/>
      <c r="T89" s="6"/>
      <c r="U89" s="6"/>
      <c r="V89" s="6"/>
      <c r="W89" s="256"/>
      <c r="X89" s="248">
        <f>AVERAGEIF($GM3:$GM82, "=Municipal",X3:X82)</f>
        <v>1</v>
      </c>
      <c r="Y89" s="248">
        <f t="shared" ref="Y89:CJ89" si="30">AVERAGEIF($GM3:$GM82, "=Municipal",Y3:Y82)</f>
        <v>0.1</v>
      </c>
      <c r="Z89" s="248">
        <f t="shared" si="30"/>
        <v>0.1</v>
      </c>
      <c r="AA89" s="248">
        <f t="shared" si="30"/>
        <v>0.4</v>
      </c>
      <c r="AB89" s="248">
        <f t="shared" si="30"/>
        <v>3168.5</v>
      </c>
      <c r="AC89" s="248">
        <f t="shared" si="30"/>
        <v>4.9060000000000006</v>
      </c>
      <c r="AD89" s="248">
        <f t="shared" si="30"/>
        <v>0.49399999999999994</v>
      </c>
      <c r="AE89" s="248">
        <f t="shared" si="30"/>
        <v>5.4</v>
      </c>
      <c r="AF89" s="248">
        <f t="shared" si="30"/>
        <v>12.350999999999999</v>
      </c>
      <c r="AG89" s="248">
        <f t="shared" si="30"/>
        <v>17.750999999999998</v>
      </c>
      <c r="AH89" s="86">
        <f>AC88/AG88</f>
        <v>0.27637879556081352</v>
      </c>
      <c r="AI89" s="248">
        <f t="shared" si="30"/>
        <v>67856</v>
      </c>
      <c r="AJ89" s="248" t="e">
        <f t="shared" si="30"/>
        <v>#DIV/0!</v>
      </c>
      <c r="AK89" s="248" t="e">
        <f t="shared" si="30"/>
        <v>#DIV/0!</v>
      </c>
      <c r="AL89" s="248">
        <f t="shared" si="30"/>
        <v>40024.9</v>
      </c>
      <c r="AM89" s="248">
        <f t="shared" si="30"/>
        <v>10.597777777777779</v>
      </c>
      <c r="AN89" s="248">
        <f t="shared" si="30"/>
        <v>12.7875</v>
      </c>
      <c r="AO89" s="248">
        <f t="shared" si="30"/>
        <v>13.632500000000002</v>
      </c>
      <c r="AP89" s="248">
        <f t="shared" si="30"/>
        <v>1023535.1</v>
      </c>
      <c r="AQ89" s="248">
        <f t="shared" si="30"/>
        <v>232405.7</v>
      </c>
      <c r="AR89" s="248">
        <f t="shared" si="30"/>
        <v>1255940.8</v>
      </c>
      <c r="AS89" s="248">
        <f t="shared" si="30"/>
        <v>19825</v>
      </c>
      <c r="AT89" s="248">
        <f t="shared" si="30"/>
        <v>67.5</v>
      </c>
      <c r="AU89" s="248">
        <f t="shared" si="30"/>
        <v>19892.5</v>
      </c>
      <c r="AV89" s="248">
        <f t="shared" si="30"/>
        <v>5341.8</v>
      </c>
      <c r="AW89" s="248">
        <f t="shared" si="30"/>
        <v>0</v>
      </c>
      <c r="AX89" s="248">
        <f t="shared" si="30"/>
        <v>5341.8</v>
      </c>
      <c r="AY89" s="248">
        <f t="shared" si="30"/>
        <v>33684.199999999997</v>
      </c>
      <c r="AZ89" s="248">
        <f t="shared" si="30"/>
        <v>1314859.3</v>
      </c>
      <c r="BA89" s="248">
        <f t="shared" si="30"/>
        <v>613686</v>
      </c>
      <c r="BB89" s="248">
        <f t="shared" si="30"/>
        <v>240918.39999999999</v>
      </c>
      <c r="BC89" s="248">
        <f t="shared" si="30"/>
        <v>854604.4</v>
      </c>
      <c r="BD89" s="248">
        <f t="shared" si="30"/>
        <v>93602.9</v>
      </c>
      <c r="BE89" s="248">
        <f t="shared" si="30"/>
        <v>24611</v>
      </c>
      <c r="BF89" s="248">
        <f t="shared" si="30"/>
        <v>32474.2</v>
      </c>
      <c r="BG89" s="248">
        <f t="shared" si="30"/>
        <v>150688.1</v>
      </c>
      <c r="BH89" s="248">
        <f t="shared" si="30"/>
        <v>264803.40000000002</v>
      </c>
      <c r="BI89" s="248">
        <f t="shared" si="30"/>
        <v>1270095.8999999999</v>
      </c>
      <c r="BJ89" s="248">
        <f t="shared" si="30"/>
        <v>116319.4</v>
      </c>
      <c r="BK89" s="248">
        <f t="shared" si="30"/>
        <v>0.12941058999999999</v>
      </c>
      <c r="BL89" s="248">
        <f t="shared" si="30"/>
        <v>5681.1</v>
      </c>
      <c r="BM89" s="248">
        <f t="shared" si="30"/>
        <v>0</v>
      </c>
      <c r="BN89" s="248">
        <f t="shared" si="30"/>
        <v>0</v>
      </c>
      <c r="BO89" s="248">
        <f t="shared" si="30"/>
        <v>0</v>
      </c>
      <c r="BP89" s="248">
        <f t="shared" si="30"/>
        <v>5681.1</v>
      </c>
      <c r="BQ89" s="248">
        <f t="shared" si="30"/>
        <v>988777</v>
      </c>
      <c r="BR89" s="248">
        <f t="shared" si="30"/>
        <v>25800.2</v>
      </c>
      <c r="BS89" s="248">
        <f t="shared" si="30"/>
        <v>33238.800000000003</v>
      </c>
      <c r="BT89" s="248">
        <f t="shared" si="30"/>
        <v>59039</v>
      </c>
      <c r="BU89" s="248">
        <f t="shared" si="30"/>
        <v>20962.5</v>
      </c>
      <c r="BV89" s="248">
        <f t="shared" si="30"/>
        <v>11666.3</v>
      </c>
      <c r="BW89" s="248">
        <f t="shared" si="30"/>
        <v>32628.799999999999</v>
      </c>
      <c r="BX89" s="248">
        <f t="shared" si="30"/>
        <v>3352.3333333333335</v>
      </c>
      <c r="BY89" s="248">
        <f t="shared" si="30"/>
        <v>1040.8888888888889</v>
      </c>
      <c r="BZ89" s="248">
        <f t="shared" si="30"/>
        <v>4393.2222222222226</v>
      </c>
      <c r="CA89" s="248">
        <f t="shared" si="30"/>
        <v>95621.7</v>
      </c>
      <c r="CB89" s="248" t="e">
        <f t="shared" si="30"/>
        <v>#DIV/0!</v>
      </c>
      <c r="CC89" s="248">
        <f t="shared" si="30"/>
        <v>95621.7</v>
      </c>
      <c r="CD89" s="248">
        <f t="shared" si="30"/>
        <v>7278.1</v>
      </c>
      <c r="CE89" s="248">
        <f t="shared" si="30"/>
        <v>39666.699999999997</v>
      </c>
      <c r="CF89" s="248">
        <f t="shared" si="30"/>
        <v>7.1</v>
      </c>
      <c r="CG89" s="248">
        <f t="shared" si="30"/>
        <v>67</v>
      </c>
      <c r="CH89" s="248">
        <f t="shared" si="30"/>
        <v>74.099999999999994</v>
      </c>
      <c r="CI89" s="248">
        <f t="shared" si="30"/>
        <v>4912.5</v>
      </c>
      <c r="CJ89" s="248">
        <f t="shared" si="30"/>
        <v>7231</v>
      </c>
      <c r="CK89" s="248">
        <f t="shared" ref="CK89:EV89" si="31">AVERAGEIF($GM3:$GM82, "=Municipal",CK3:CK82)</f>
        <v>6359.7</v>
      </c>
      <c r="CL89" s="248">
        <f t="shared" si="31"/>
        <v>678</v>
      </c>
      <c r="CM89" s="248">
        <f t="shared" si="31"/>
        <v>18.8</v>
      </c>
      <c r="CN89" s="248">
        <f t="shared" si="31"/>
        <v>16.5</v>
      </c>
      <c r="CO89" s="248">
        <f t="shared" si="31"/>
        <v>183.5</v>
      </c>
      <c r="CP89" s="248">
        <f t="shared" si="31"/>
        <v>69589.100000000006</v>
      </c>
      <c r="CQ89" s="248">
        <f t="shared" si="31"/>
        <v>34243.9</v>
      </c>
      <c r="CR89" s="248">
        <f t="shared" si="31"/>
        <v>103833</v>
      </c>
      <c r="CS89" s="248">
        <f t="shared" si="31"/>
        <v>10473.714285714286</v>
      </c>
      <c r="CT89" s="248">
        <f t="shared" si="31"/>
        <v>657.85714285714289</v>
      </c>
      <c r="CU89" s="248">
        <f t="shared" si="31"/>
        <v>11131.571428571429</v>
      </c>
      <c r="CV89" s="248">
        <f t="shared" si="31"/>
        <v>91362</v>
      </c>
      <c r="CW89" s="248">
        <f t="shared" si="31"/>
        <v>20584.099999999999</v>
      </c>
      <c r="CX89" s="248">
        <f t="shared" si="31"/>
        <v>111946.1</v>
      </c>
      <c r="CY89" s="248">
        <f t="shared" si="31"/>
        <v>223571.20000000001</v>
      </c>
      <c r="CZ89" s="248">
        <f t="shared" si="31"/>
        <v>1700.4444444444443</v>
      </c>
      <c r="DA89" s="248" t="e">
        <f t="shared" si="31"/>
        <v>#DIV/0!</v>
      </c>
      <c r="DB89" s="248">
        <f t="shared" si="31"/>
        <v>225101.6</v>
      </c>
      <c r="DC89" s="248">
        <f t="shared" si="31"/>
        <v>24416.7</v>
      </c>
      <c r="DD89" s="248">
        <f t="shared" si="31"/>
        <v>1947.2</v>
      </c>
      <c r="DE89" s="248">
        <f t="shared" si="31"/>
        <v>26363.9</v>
      </c>
      <c r="DF89" s="248">
        <f t="shared" si="31"/>
        <v>76913.8</v>
      </c>
      <c r="DG89" s="248">
        <f t="shared" si="31"/>
        <v>7854.1</v>
      </c>
      <c r="DH89" s="248">
        <f t="shared" si="31"/>
        <v>602.66666666666663</v>
      </c>
      <c r="DI89" s="248">
        <f t="shared" si="31"/>
        <v>10162.9</v>
      </c>
      <c r="DJ89" s="248" t="e">
        <f t="shared" si="31"/>
        <v>#DIV/0!</v>
      </c>
      <c r="DK89" s="248">
        <f t="shared" si="31"/>
        <v>101330.5</v>
      </c>
      <c r="DL89" s="248">
        <f t="shared" si="31"/>
        <v>335898.7</v>
      </c>
      <c r="DM89" s="248">
        <f t="shared" si="31"/>
        <v>4811</v>
      </c>
      <c r="DN89" s="248">
        <f t="shared" si="31"/>
        <v>2089.5</v>
      </c>
      <c r="DO89" s="248">
        <f t="shared" si="31"/>
        <v>0</v>
      </c>
      <c r="DP89" s="248">
        <f t="shared" si="31"/>
        <v>338658.9</v>
      </c>
      <c r="DQ89" s="248">
        <f t="shared" si="31"/>
        <v>98.714285714285708</v>
      </c>
      <c r="DR89" s="248">
        <f t="shared" si="31"/>
        <v>24144.1</v>
      </c>
      <c r="DS89" s="248">
        <f t="shared" si="31"/>
        <v>5554.1</v>
      </c>
      <c r="DT89" s="248">
        <f t="shared" si="31"/>
        <v>29698.2</v>
      </c>
      <c r="DU89" s="248">
        <f t="shared" si="31"/>
        <v>183479.8</v>
      </c>
      <c r="DV89" s="248">
        <f t="shared" si="31"/>
        <v>183.8</v>
      </c>
      <c r="DW89" s="248">
        <f t="shared" si="31"/>
        <v>9.9</v>
      </c>
      <c r="DX89" s="248">
        <f t="shared" si="31"/>
        <v>339.1</v>
      </c>
      <c r="DY89" s="248">
        <f t="shared" si="31"/>
        <v>282.5</v>
      </c>
      <c r="DZ89" s="248">
        <f t="shared" si="31"/>
        <v>13.555555555555555</v>
      </c>
      <c r="EA89" s="248">
        <f t="shared" si="31"/>
        <v>3.375</v>
      </c>
      <c r="EB89" s="248">
        <f t="shared" si="31"/>
        <v>830.2</v>
      </c>
      <c r="EC89" s="248">
        <f t="shared" si="31"/>
        <v>2316.4</v>
      </c>
      <c r="ED89" s="248">
        <f t="shared" si="31"/>
        <v>193.8</v>
      </c>
      <c r="EE89" s="248">
        <f t="shared" si="31"/>
        <v>2510.1999999999998</v>
      </c>
      <c r="EF89" s="248">
        <f t="shared" si="31"/>
        <v>6219.7</v>
      </c>
      <c r="EG89" s="248">
        <f t="shared" si="31"/>
        <v>7357.5555555555557</v>
      </c>
      <c r="EH89" s="248">
        <f t="shared" si="31"/>
        <v>12841.5</v>
      </c>
      <c r="EI89" s="248">
        <f t="shared" si="31"/>
        <v>200.66666666666666</v>
      </c>
      <c r="EJ89" s="248">
        <f t="shared" si="31"/>
        <v>201.375</v>
      </c>
      <c r="EK89" s="248">
        <f t="shared" si="31"/>
        <v>379.66666666666669</v>
      </c>
      <c r="EL89" s="248">
        <f t="shared" si="31"/>
        <v>15693.4</v>
      </c>
      <c r="EM89" s="248" t="e">
        <f t="shared" si="31"/>
        <v>#DIV/0!</v>
      </c>
      <c r="EN89" s="248" t="e">
        <f t="shared" si="31"/>
        <v>#DIV/0!</v>
      </c>
      <c r="EO89" s="248">
        <f t="shared" si="31"/>
        <v>40</v>
      </c>
      <c r="EP89" s="248">
        <f t="shared" si="31"/>
        <v>306</v>
      </c>
      <c r="EQ89" s="248">
        <f t="shared" si="31"/>
        <v>244.6</v>
      </c>
      <c r="ER89" s="248">
        <f t="shared" si="31"/>
        <v>1921.1</v>
      </c>
      <c r="ES89" s="248">
        <f t="shared" si="31"/>
        <v>42846.5</v>
      </c>
      <c r="ET89" s="248">
        <f t="shared" si="31"/>
        <v>14186</v>
      </c>
      <c r="EU89" s="248" t="e">
        <f t="shared" si="31"/>
        <v>#DIV/0!</v>
      </c>
      <c r="EV89" s="248">
        <f t="shared" si="31"/>
        <v>214.5</v>
      </c>
      <c r="EW89" s="248">
        <f t="shared" ref="EW89:HH89" si="32">AVERAGEIF($GM3:$GM82, "=Municipal",EW3:EW82)</f>
        <v>244</v>
      </c>
      <c r="EX89" s="248" t="e">
        <f t="shared" si="32"/>
        <v>#DIV/0!</v>
      </c>
      <c r="EY89" s="248">
        <f t="shared" si="32"/>
        <v>20.7</v>
      </c>
      <c r="EZ89" s="248">
        <f t="shared" si="32"/>
        <v>34.9</v>
      </c>
      <c r="FA89" s="248">
        <f t="shared" si="32"/>
        <v>32643.1</v>
      </c>
      <c r="FB89" s="248">
        <f t="shared" si="32"/>
        <v>167652.4</v>
      </c>
      <c r="FC89" s="248">
        <f t="shared" si="32"/>
        <v>1316</v>
      </c>
      <c r="FD89" s="248" t="e">
        <f t="shared" si="32"/>
        <v>#DIV/0!</v>
      </c>
      <c r="FE89" s="248" t="e">
        <f t="shared" si="32"/>
        <v>#DIV/0!</v>
      </c>
      <c r="FF89" s="248" t="e">
        <f t="shared" si="32"/>
        <v>#DIV/0!</v>
      </c>
      <c r="FG89" s="248" t="e">
        <f t="shared" si="32"/>
        <v>#DIV/0!</v>
      </c>
      <c r="FH89" s="248" t="e">
        <f t="shared" si="32"/>
        <v>#DIV/0!</v>
      </c>
      <c r="FI89" s="248" t="e">
        <f t="shared" si="32"/>
        <v>#DIV/0!</v>
      </c>
      <c r="FJ89" s="248" t="e">
        <f t="shared" si="32"/>
        <v>#DIV/0!</v>
      </c>
      <c r="FK89" s="248" t="e">
        <f t="shared" si="32"/>
        <v>#DIV/0!</v>
      </c>
      <c r="FL89" s="248" t="e">
        <f t="shared" si="32"/>
        <v>#DIV/0!</v>
      </c>
      <c r="FM89" s="248" t="e">
        <f t="shared" si="32"/>
        <v>#DIV/0!</v>
      </c>
      <c r="FN89" s="248" t="e">
        <f t="shared" si="32"/>
        <v>#DIV/0!</v>
      </c>
      <c r="FO89" s="248" t="e">
        <f t="shared" si="32"/>
        <v>#DIV/0!</v>
      </c>
      <c r="FP89" s="248" t="e">
        <f t="shared" si="32"/>
        <v>#DIV/0!</v>
      </c>
      <c r="FQ89" s="248" t="e">
        <f t="shared" si="32"/>
        <v>#DIV/0!</v>
      </c>
      <c r="FR89" s="248" t="e">
        <f t="shared" si="32"/>
        <v>#DIV/0!</v>
      </c>
      <c r="FS89" s="248" t="e">
        <f t="shared" si="32"/>
        <v>#DIV/0!</v>
      </c>
      <c r="FT89" s="248" t="e">
        <f t="shared" si="32"/>
        <v>#DIV/0!</v>
      </c>
      <c r="FU89" s="248" t="e">
        <f t="shared" si="32"/>
        <v>#DIV/0!</v>
      </c>
      <c r="FV89" s="248" t="e">
        <f t="shared" si="32"/>
        <v>#DIV/0!</v>
      </c>
      <c r="FW89" s="248" t="e">
        <f t="shared" si="32"/>
        <v>#DIV/0!</v>
      </c>
      <c r="FX89" s="248" t="e">
        <f t="shared" si="32"/>
        <v>#DIV/0!</v>
      </c>
      <c r="FY89" s="248" t="e">
        <f t="shared" si="32"/>
        <v>#DIV/0!</v>
      </c>
      <c r="FZ89" s="248" t="e">
        <f t="shared" si="32"/>
        <v>#DIV/0!</v>
      </c>
      <c r="GA89" s="248" t="e">
        <f t="shared" si="32"/>
        <v>#DIV/0!</v>
      </c>
      <c r="GB89" s="248" t="e">
        <f t="shared" si="32"/>
        <v>#DIV/0!</v>
      </c>
      <c r="GC89" s="248" t="e">
        <f t="shared" si="32"/>
        <v>#DIV/0!</v>
      </c>
      <c r="GD89" s="248" t="e">
        <f t="shared" si="32"/>
        <v>#DIV/0!</v>
      </c>
      <c r="GE89" s="248" t="e">
        <f t="shared" si="32"/>
        <v>#DIV/0!</v>
      </c>
      <c r="GF89" s="248" t="e">
        <f t="shared" si="32"/>
        <v>#DIV/0!</v>
      </c>
      <c r="GG89" s="248" t="e">
        <f t="shared" si="32"/>
        <v>#DIV/0!</v>
      </c>
      <c r="GH89" s="248" t="e">
        <f t="shared" si="32"/>
        <v>#DIV/0!</v>
      </c>
      <c r="GI89" s="248" t="e">
        <f t="shared" si="32"/>
        <v>#DIV/0!</v>
      </c>
      <c r="GJ89" s="248" t="e">
        <f t="shared" si="32"/>
        <v>#DIV/0!</v>
      </c>
      <c r="GK89" s="248">
        <f t="shared" si="32"/>
        <v>29853.599999999999</v>
      </c>
      <c r="GL89" s="248">
        <f t="shared" si="32"/>
        <v>2.1</v>
      </c>
      <c r="GM89" s="248" t="e">
        <f t="shared" si="32"/>
        <v>#DIV/0!</v>
      </c>
      <c r="GN89" s="248" t="e">
        <f t="shared" si="32"/>
        <v>#DIV/0!</v>
      </c>
      <c r="GO89" s="248">
        <f t="shared" si="32"/>
        <v>584.5</v>
      </c>
      <c r="GP89" s="248">
        <f t="shared" si="32"/>
        <v>115.7</v>
      </c>
      <c r="GQ89" s="248">
        <f t="shared" si="32"/>
        <v>3140.6</v>
      </c>
      <c r="GR89" s="248">
        <f t="shared" si="32"/>
        <v>35650.800000000003</v>
      </c>
      <c r="GS89" s="248">
        <f t="shared" si="32"/>
        <v>85</v>
      </c>
      <c r="GT89" s="248">
        <f t="shared" si="32"/>
        <v>5.7777777777777777</v>
      </c>
      <c r="GU89" s="248">
        <f t="shared" si="32"/>
        <v>88.222222222222229</v>
      </c>
      <c r="GV89" s="248">
        <f t="shared" si="32"/>
        <v>3712.7777777777778</v>
      </c>
      <c r="GW89" s="248">
        <f t="shared" si="32"/>
        <v>0.75697700000000001</v>
      </c>
      <c r="GX89" s="248">
        <f t="shared" si="32"/>
        <v>0.20143299999999997</v>
      </c>
      <c r="GY89" s="248">
        <f t="shared" si="32"/>
        <v>21.496983999999998</v>
      </c>
      <c r="GZ89" s="248">
        <f t="shared" si="32"/>
        <v>22.399370999999999</v>
      </c>
      <c r="HA89" s="248">
        <f t="shared" si="32"/>
        <v>19.622395000000001</v>
      </c>
      <c r="HB89" s="248">
        <f t="shared" si="32"/>
        <v>5.4497839999999993</v>
      </c>
      <c r="HC89" s="248">
        <f t="shared" si="32"/>
        <v>3.7143830000000002</v>
      </c>
      <c r="HD89" s="248">
        <f t="shared" si="32"/>
        <v>0.581229</v>
      </c>
      <c r="HE89" s="248">
        <f t="shared" si="32"/>
        <v>46.326251999999997</v>
      </c>
      <c r="HF89" s="248">
        <f t="shared" si="32"/>
        <v>32.108277000000001</v>
      </c>
      <c r="HG89" s="248">
        <f t="shared" si="32"/>
        <v>5.7165569999999999</v>
      </c>
      <c r="HH89" s="248">
        <f t="shared" si="32"/>
        <v>6.7952640000000004</v>
      </c>
      <c r="HI89" s="248">
        <f t="shared" ref="HI89:JT89" si="33">AVERAGEIF($GM3:$GM82, "=Municipal",HI3:HI82)</f>
        <v>4.6299370000000009</v>
      </c>
      <c r="HJ89" s="248">
        <f t="shared" si="33"/>
        <v>0.78650799999999998</v>
      </c>
      <c r="HK89" s="248">
        <f t="shared" si="33"/>
        <v>66.003573999999986</v>
      </c>
      <c r="HL89" s="248">
        <f t="shared" si="33"/>
        <v>45.008844999999994</v>
      </c>
      <c r="HM89" s="248">
        <f t="shared" si="33"/>
        <v>9.2311070000000015</v>
      </c>
      <c r="HN89" s="248">
        <f t="shared" si="33"/>
        <v>92.425770999999997</v>
      </c>
      <c r="HO89" s="248">
        <f t="shared" si="33"/>
        <v>63.139983000000008</v>
      </c>
      <c r="HP89" s="248">
        <f t="shared" si="33"/>
        <v>10.724909</v>
      </c>
      <c r="HQ89" s="248">
        <f t="shared" si="33"/>
        <v>16.341139999999999</v>
      </c>
      <c r="HR89" s="248">
        <f t="shared" si="33"/>
        <v>11.072193</v>
      </c>
      <c r="HS89" s="248">
        <f t="shared" si="33"/>
        <v>1.755949</v>
      </c>
      <c r="HT89" s="248">
        <f t="shared" si="33"/>
        <v>11.005152000000001</v>
      </c>
      <c r="HU89" s="248">
        <f t="shared" si="33"/>
        <v>7.0737720000000008</v>
      </c>
      <c r="HV89" s="248">
        <f t="shared" si="33"/>
        <v>10.259628000000001</v>
      </c>
      <c r="HW89" s="248">
        <f t="shared" si="33"/>
        <v>10.552938999999999</v>
      </c>
      <c r="HX89" s="248">
        <f t="shared" si="33"/>
        <v>1.5839780000000001</v>
      </c>
      <c r="HY89" s="248">
        <f t="shared" si="33"/>
        <v>3.7752949999999998</v>
      </c>
      <c r="HZ89" s="248">
        <f t="shared" si="33"/>
        <v>1.1531889999999998</v>
      </c>
      <c r="IA89" s="248">
        <f t="shared" si="33"/>
        <v>0.58065700000000009</v>
      </c>
      <c r="IB89" s="248">
        <f t="shared" si="33"/>
        <v>1.0973999999999999E-2</v>
      </c>
      <c r="IC89" s="248">
        <f t="shared" si="33"/>
        <v>1.1105E-2</v>
      </c>
      <c r="ID89" s="248">
        <f t="shared" si="33"/>
        <v>1.4263220000000001</v>
      </c>
      <c r="IE89" s="248">
        <f t="shared" si="33"/>
        <v>9.5873E-2</v>
      </c>
      <c r="IF89" s="248">
        <f t="shared" si="33"/>
        <v>0.46915899999999999</v>
      </c>
      <c r="IG89" s="248">
        <f t="shared" si="33"/>
        <v>2615.6999999999998</v>
      </c>
      <c r="IH89" s="248">
        <f t="shared" si="33"/>
        <v>8731.6</v>
      </c>
      <c r="II89" s="248">
        <f t="shared" si="33"/>
        <v>8728.2999999999993</v>
      </c>
      <c r="IJ89" s="248">
        <f t="shared" si="33"/>
        <v>12386.2</v>
      </c>
      <c r="IK89" s="248">
        <f t="shared" si="33"/>
        <v>41001.4</v>
      </c>
      <c r="IL89" s="248">
        <f t="shared" si="33"/>
        <v>40340.400000000001</v>
      </c>
      <c r="IM89" s="248">
        <f t="shared" si="33"/>
        <v>70407.7</v>
      </c>
      <c r="IN89" s="248">
        <f t="shared" si="33"/>
        <v>55407</v>
      </c>
      <c r="IO89" s="248">
        <f t="shared" si="33"/>
        <v>1.6487789999999998</v>
      </c>
      <c r="IP89" s="248">
        <f t="shared" si="33"/>
        <v>18919.400000000001</v>
      </c>
      <c r="IQ89" s="248">
        <f t="shared" si="33"/>
        <v>9.0960289999999997</v>
      </c>
      <c r="IR89" s="248">
        <f t="shared" si="33"/>
        <v>0.70962199999999998</v>
      </c>
      <c r="IS89" s="248">
        <f t="shared" si="33"/>
        <v>43.538336999999999</v>
      </c>
      <c r="IT89" s="248">
        <f t="shared" si="33"/>
        <v>0.50750700000000004</v>
      </c>
      <c r="IU89" s="248">
        <f t="shared" si="33"/>
        <v>1.1643349999999999</v>
      </c>
      <c r="IV89" s="248">
        <f t="shared" si="33"/>
        <v>45.919802000000004</v>
      </c>
      <c r="IW89" s="248">
        <f t="shared" si="33"/>
        <v>30.039285</v>
      </c>
      <c r="IX89" s="248">
        <f t="shared" si="33"/>
        <v>8.2475989999999992</v>
      </c>
      <c r="IY89" s="248">
        <f t="shared" si="33"/>
        <v>0</v>
      </c>
      <c r="IZ89" s="248">
        <f t="shared" si="33"/>
        <v>7.895000000000001E-3</v>
      </c>
      <c r="JA89" s="248">
        <f t="shared" si="33"/>
        <v>2.9304629999999996</v>
      </c>
      <c r="JB89" s="248">
        <f t="shared" si="33"/>
        <v>5.7549999999999997E-3</v>
      </c>
      <c r="JC89" s="248">
        <f t="shared" si="33"/>
        <v>0.17172000000000001</v>
      </c>
      <c r="JD89" s="248">
        <f t="shared" si="33"/>
        <v>0.64437299999999997</v>
      </c>
      <c r="JE89" s="248">
        <f t="shared" si="33"/>
        <v>7.5978000000000012</v>
      </c>
      <c r="JF89" s="248">
        <f t="shared" si="33"/>
        <v>4.2815650000000005</v>
      </c>
      <c r="JG89" s="248">
        <f t="shared" si="33"/>
        <v>0.40871899999999994</v>
      </c>
      <c r="JH89" s="248">
        <f t="shared" si="33"/>
        <v>2705.6</v>
      </c>
      <c r="JI89" s="248">
        <f t="shared" si="33"/>
        <v>5.2863789999999993</v>
      </c>
      <c r="JJ89" s="248">
        <f t="shared" si="33"/>
        <v>8.7448119999999996</v>
      </c>
      <c r="JK89" s="248">
        <f t="shared" si="33"/>
        <v>605.79999999999995</v>
      </c>
      <c r="JL89" s="248">
        <f t="shared" si="33"/>
        <v>276.3</v>
      </c>
      <c r="JM89" s="248">
        <f t="shared" si="33"/>
        <v>44.098464999999997</v>
      </c>
      <c r="JN89" s="248">
        <f t="shared" si="33"/>
        <v>5.314368</v>
      </c>
      <c r="JO89" s="248">
        <f t="shared" si="33"/>
        <v>3.614506</v>
      </c>
      <c r="JP89" s="248">
        <f t="shared" si="33"/>
        <v>0.61124999999999985</v>
      </c>
      <c r="JQ89" s="248">
        <f t="shared" si="33"/>
        <v>0.15620100000000001</v>
      </c>
      <c r="JR89" s="248">
        <f t="shared" si="33"/>
        <v>0.43931199999999998</v>
      </c>
      <c r="JS89" s="248">
        <f t="shared" si="33"/>
        <v>3.6</v>
      </c>
      <c r="JT89" s="248">
        <f t="shared" si="33"/>
        <v>4.3</v>
      </c>
      <c r="JU89" s="248">
        <f t="shared" ref="JU89:MF89" si="34">AVERAGEIF($GM3:$GM82, "=Municipal",JU3:JU82)</f>
        <v>1.611542</v>
      </c>
      <c r="JV89" s="248">
        <f t="shared" si="34"/>
        <v>6512.1</v>
      </c>
      <c r="JW89" s="248">
        <f t="shared" si="34"/>
        <v>55.224305000000001</v>
      </c>
      <c r="JX89" s="248">
        <f t="shared" si="34"/>
        <v>3527.9</v>
      </c>
      <c r="JY89" s="248">
        <f t="shared" si="34"/>
        <v>12.054017999999999</v>
      </c>
      <c r="JZ89" s="248">
        <f t="shared" si="34"/>
        <v>107.20157400000001</v>
      </c>
      <c r="KA89" s="248">
        <f t="shared" si="34"/>
        <v>0.238091</v>
      </c>
      <c r="KB89" s="248">
        <f t="shared" si="34"/>
        <v>823.6</v>
      </c>
      <c r="KC89" s="248">
        <f t="shared" si="34"/>
        <v>1.1690740000000002</v>
      </c>
      <c r="KD89" s="248">
        <f t="shared" si="34"/>
        <v>0.78650799999999998</v>
      </c>
      <c r="KE89" s="248">
        <f t="shared" si="34"/>
        <v>1.2907179999999998</v>
      </c>
      <c r="KF89" s="248">
        <f t="shared" si="34"/>
        <v>22.888947999999999</v>
      </c>
      <c r="KG89" s="248">
        <f t="shared" si="34"/>
        <v>12.327347</v>
      </c>
      <c r="KH89" s="248">
        <f t="shared" si="34"/>
        <v>6.7952640000000004</v>
      </c>
      <c r="KI89" s="248">
        <f t="shared" si="34"/>
        <v>44.378203999999997</v>
      </c>
      <c r="KJ89" s="248">
        <f t="shared" si="34"/>
        <v>49440.800000000003</v>
      </c>
      <c r="KK89" s="248">
        <f t="shared" si="34"/>
        <v>37122.800000000003</v>
      </c>
      <c r="KL89" s="248">
        <f t="shared" si="34"/>
        <v>7.9920000000000005E-2</v>
      </c>
      <c r="KM89" s="248">
        <f t="shared" si="34"/>
        <v>0.92371700000000012</v>
      </c>
      <c r="KN89" s="248">
        <f t="shared" si="34"/>
        <v>9.9240999999999996E-2</v>
      </c>
      <c r="KO89" s="248">
        <f t="shared" si="34"/>
        <v>2.0703999999999997E-2</v>
      </c>
      <c r="KP89" s="248">
        <f t="shared" si="34"/>
        <v>0.24629300000000001</v>
      </c>
      <c r="KQ89" s="248">
        <f t="shared" si="34"/>
        <v>2.4976999999999999E-2</v>
      </c>
      <c r="KR89" s="248">
        <f t="shared" si="34"/>
        <v>0.77496667000000008</v>
      </c>
      <c r="KS89" s="248">
        <f t="shared" si="34"/>
        <v>0.32439908999999995</v>
      </c>
      <c r="KT89" s="248">
        <f t="shared" si="34"/>
        <v>0.67560091</v>
      </c>
      <c r="KU89" s="248">
        <f t="shared" si="34"/>
        <v>0.25129097</v>
      </c>
      <c r="KV89" s="248">
        <f t="shared" si="34"/>
        <v>0.74870902999999989</v>
      </c>
      <c r="KW89" s="248">
        <f t="shared" si="34"/>
        <v>0.11749802000000001</v>
      </c>
      <c r="KX89" s="248">
        <f t="shared" si="34"/>
        <v>1.6745289999999996E-2</v>
      </c>
      <c r="KY89" s="248">
        <f t="shared" si="34"/>
        <v>0.17088592</v>
      </c>
      <c r="KZ89" s="248">
        <f t="shared" si="34"/>
        <v>2.1233809999999999E-2</v>
      </c>
      <c r="LA89" s="248">
        <f t="shared" si="34"/>
        <v>0.20042106000000004</v>
      </c>
      <c r="LB89" s="248">
        <f t="shared" si="34"/>
        <v>7.9518909999999998E-2</v>
      </c>
      <c r="LC89" s="248">
        <f t="shared" si="34"/>
        <v>0.51119501000000001</v>
      </c>
      <c r="LD89" s="248">
        <f t="shared" si="34"/>
        <v>0.68208093000000003</v>
      </c>
      <c r="LE89" s="248">
        <f t="shared" si="34"/>
        <v>1.063446E-2</v>
      </c>
      <c r="LF89" s="248">
        <f t="shared" si="34"/>
        <v>0.94699875999999994</v>
      </c>
      <c r="LG89" s="248">
        <f t="shared" si="34"/>
        <v>2.408016E-2</v>
      </c>
      <c r="LH89" s="248">
        <f t="shared" si="34"/>
        <v>1.8286589999999998E-2</v>
      </c>
      <c r="LI89" s="248">
        <f t="shared" si="34"/>
        <v>12317.6</v>
      </c>
      <c r="LJ89" s="248">
        <f t="shared" si="34"/>
        <v>7.078716</v>
      </c>
      <c r="LK89" s="248">
        <f t="shared" si="34"/>
        <v>6402.4</v>
      </c>
      <c r="LL89" s="248">
        <f t="shared" si="34"/>
        <v>6333.2</v>
      </c>
      <c r="LM89" s="248">
        <f t="shared" si="34"/>
        <v>1801.8</v>
      </c>
      <c r="LN89" s="248">
        <f t="shared" si="34"/>
        <v>0.68375616000000006</v>
      </c>
      <c r="LO89" s="248">
        <f t="shared" si="34"/>
        <v>0.14064285000000001</v>
      </c>
      <c r="LP89" s="248">
        <f t="shared" si="34"/>
        <v>0.17560099000000001</v>
      </c>
      <c r="LQ89" s="248">
        <f t="shared" si="34"/>
        <v>0.50250699999999993</v>
      </c>
      <c r="LR89" s="248">
        <f t="shared" si="34"/>
        <v>1.561814</v>
      </c>
      <c r="LS89" s="248">
        <f t="shared" si="34"/>
        <v>0.37593799999999999</v>
      </c>
      <c r="LT89" s="248">
        <f t="shared" si="34"/>
        <v>15.7</v>
      </c>
      <c r="LU89" s="248">
        <f t="shared" si="34"/>
        <v>3.4731319999999997</v>
      </c>
      <c r="LV89" s="248">
        <f t="shared" si="34"/>
        <v>15.9</v>
      </c>
      <c r="LW89" s="248">
        <f t="shared" si="34"/>
        <v>2.2303489999999995</v>
      </c>
      <c r="LX89" s="248">
        <f t="shared" si="34"/>
        <v>0.25775599999999999</v>
      </c>
      <c r="LY89" s="248">
        <f t="shared" si="34"/>
        <v>0.24779499999999999</v>
      </c>
      <c r="LZ89" s="248">
        <f t="shared" si="34"/>
        <v>4.0700400000000005E-2</v>
      </c>
      <c r="MA89" s="248">
        <f t="shared" si="34"/>
        <v>9.8847000000000019E-4</v>
      </c>
      <c r="MB89" s="248">
        <f t="shared" si="34"/>
        <v>0.36436067</v>
      </c>
      <c r="MC89" s="248">
        <f t="shared" si="34"/>
        <v>0</v>
      </c>
      <c r="MD89" s="248">
        <f t="shared" si="34"/>
        <v>0.31401567999999996</v>
      </c>
      <c r="ME89" s="248">
        <f t="shared" si="34"/>
        <v>6.2284999999999999E-4</v>
      </c>
      <c r="MF89" s="248">
        <f t="shared" si="34"/>
        <v>0.54216805000000001</v>
      </c>
      <c r="MG89" s="248">
        <f t="shared" ref="MG89:MH89" si="35">AVERAGEIF($GM3:$GM82, "=Municipal",MG3:MG82)</f>
        <v>7.0615730000000002E-2</v>
      </c>
      <c r="MH89" s="248">
        <f t="shared" si="35"/>
        <v>0.35295231000000005</v>
      </c>
    </row>
    <row r="90" spans="1:347" x14ac:dyDescent="0.2">
      <c r="B90" s="653" t="s">
        <v>3017</v>
      </c>
      <c r="C90" s="6"/>
      <c r="D90" s="261" t="s">
        <v>3004</v>
      </c>
      <c r="E90" s="6"/>
      <c r="F90" s="6"/>
      <c r="G90" s="6"/>
      <c r="H90" s="6"/>
      <c r="I90" s="6"/>
      <c r="J90" s="6"/>
      <c r="K90" s="6"/>
      <c r="L90" s="6"/>
      <c r="M90" s="6"/>
      <c r="N90" s="6"/>
      <c r="O90" s="6"/>
      <c r="P90" s="6"/>
      <c r="Q90" s="6"/>
      <c r="R90" s="6"/>
      <c r="S90" s="6"/>
      <c r="T90" s="6"/>
      <c r="U90" s="6"/>
      <c r="V90" s="6"/>
      <c r="W90" s="256"/>
      <c r="X90" s="247">
        <f>SUMIF($GM3:$GM82, "=Regional",X3:X82)</f>
        <v>6</v>
      </c>
      <c r="Y90" s="247">
        <f t="shared" ref="Y90:CJ90" si="36">SUMIF($GM3:$GM82, "=Regional",Y3:Y82)</f>
        <v>87</v>
      </c>
      <c r="Z90" s="247">
        <f t="shared" si="36"/>
        <v>6</v>
      </c>
      <c r="AA90" s="247">
        <f t="shared" si="36"/>
        <v>20</v>
      </c>
      <c r="AB90" s="247">
        <f t="shared" si="36"/>
        <v>215320</v>
      </c>
      <c r="AC90" s="247">
        <f t="shared" si="36"/>
        <v>47.44</v>
      </c>
      <c r="AD90" s="247">
        <f t="shared" si="36"/>
        <v>10.88</v>
      </c>
      <c r="AE90" s="247">
        <f t="shared" si="36"/>
        <v>58.32</v>
      </c>
      <c r="AF90" s="247">
        <f t="shared" si="36"/>
        <v>365.71999999999997</v>
      </c>
      <c r="AG90" s="247">
        <f t="shared" si="36"/>
        <v>424.04</v>
      </c>
      <c r="AH90" s="247" t="s">
        <v>2305</v>
      </c>
      <c r="AI90" s="247">
        <f t="shared" si="36"/>
        <v>875407</v>
      </c>
      <c r="AJ90" s="247">
        <f t="shared" si="36"/>
        <v>0</v>
      </c>
      <c r="AK90" s="247">
        <f t="shared" si="36"/>
        <v>0</v>
      </c>
      <c r="AL90" s="247">
        <f t="shared" si="36"/>
        <v>410175</v>
      </c>
      <c r="AM90" s="247">
        <f t="shared" si="36"/>
        <v>96.460000000000008</v>
      </c>
      <c r="AN90" s="247">
        <f t="shared" si="36"/>
        <v>111.21</v>
      </c>
      <c r="AO90" s="247">
        <f t="shared" si="36"/>
        <v>132</v>
      </c>
      <c r="AP90" s="247">
        <f t="shared" si="36"/>
        <v>1712803</v>
      </c>
      <c r="AQ90" s="247">
        <f t="shared" si="36"/>
        <v>13941509</v>
      </c>
      <c r="AR90" s="247">
        <f t="shared" si="36"/>
        <v>15654312</v>
      </c>
      <c r="AS90" s="247">
        <f t="shared" si="36"/>
        <v>4320426</v>
      </c>
      <c r="AT90" s="247">
        <f t="shared" si="36"/>
        <v>141882</v>
      </c>
      <c r="AU90" s="247">
        <f t="shared" si="36"/>
        <v>4462308</v>
      </c>
      <c r="AV90" s="247">
        <f t="shared" si="36"/>
        <v>297705</v>
      </c>
      <c r="AW90" s="247">
        <f t="shared" si="36"/>
        <v>75613</v>
      </c>
      <c r="AX90" s="247">
        <f t="shared" si="36"/>
        <v>373318</v>
      </c>
      <c r="AY90" s="247">
        <f t="shared" si="36"/>
        <v>2815554</v>
      </c>
      <c r="AZ90" s="247">
        <f t="shared" si="36"/>
        <v>23305492</v>
      </c>
      <c r="BA90" s="247">
        <f t="shared" si="36"/>
        <v>11675104</v>
      </c>
      <c r="BB90" s="247">
        <f t="shared" si="36"/>
        <v>4038105</v>
      </c>
      <c r="BC90" s="247">
        <f t="shared" si="36"/>
        <v>15713209</v>
      </c>
      <c r="BD90" s="247">
        <f t="shared" si="36"/>
        <v>1241921</v>
      </c>
      <c r="BE90" s="247">
        <f t="shared" si="36"/>
        <v>138185</v>
      </c>
      <c r="BF90" s="247">
        <f t="shared" si="36"/>
        <v>282449</v>
      </c>
      <c r="BG90" s="247">
        <f t="shared" si="36"/>
        <v>1662555</v>
      </c>
      <c r="BH90" s="247">
        <f t="shared" si="36"/>
        <v>4918975</v>
      </c>
      <c r="BI90" s="247">
        <f t="shared" si="36"/>
        <v>22294739</v>
      </c>
      <c r="BJ90" s="247">
        <f t="shared" si="36"/>
        <v>1510820</v>
      </c>
      <c r="BK90" s="247">
        <f t="shared" si="36"/>
        <v>0.87480250000000004</v>
      </c>
      <c r="BL90" s="247">
        <f t="shared" si="36"/>
        <v>341860</v>
      </c>
      <c r="BM90" s="247">
        <f t="shared" si="36"/>
        <v>18896</v>
      </c>
      <c r="BN90" s="247">
        <f t="shared" si="36"/>
        <v>79665</v>
      </c>
      <c r="BO90" s="247">
        <f t="shared" si="36"/>
        <v>215386</v>
      </c>
      <c r="BP90" s="247">
        <f t="shared" si="36"/>
        <v>655807</v>
      </c>
      <c r="BQ90" s="247">
        <f t="shared" si="36"/>
        <v>654385</v>
      </c>
      <c r="BR90" s="247">
        <f t="shared" si="36"/>
        <v>923156</v>
      </c>
      <c r="BS90" s="247">
        <f t="shared" si="36"/>
        <v>789306</v>
      </c>
      <c r="BT90" s="247">
        <f t="shared" si="36"/>
        <v>1712462</v>
      </c>
      <c r="BU90" s="247">
        <f t="shared" si="36"/>
        <v>536368</v>
      </c>
      <c r="BV90" s="247">
        <f t="shared" si="36"/>
        <v>250398</v>
      </c>
      <c r="BW90" s="247">
        <f t="shared" si="36"/>
        <v>786766</v>
      </c>
      <c r="BX90" s="247">
        <f t="shared" si="36"/>
        <v>80897</v>
      </c>
      <c r="BY90" s="247">
        <f t="shared" si="36"/>
        <v>17979</v>
      </c>
      <c r="BZ90" s="247">
        <f t="shared" si="36"/>
        <v>98876</v>
      </c>
      <c r="CA90" s="247">
        <f t="shared" si="36"/>
        <v>2598104</v>
      </c>
      <c r="CB90" s="247">
        <f t="shared" si="36"/>
        <v>0</v>
      </c>
      <c r="CC90" s="247">
        <f t="shared" si="36"/>
        <v>2598104</v>
      </c>
      <c r="CD90" s="247">
        <f t="shared" si="36"/>
        <v>64920</v>
      </c>
      <c r="CE90" s="247">
        <f t="shared" si="36"/>
        <v>351759</v>
      </c>
      <c r="CF90" s="247">
        <f t="shared" si="36"/>
        <v>34</v>
      </c>
      <c r="CG90" s="247">
        <f t="shared" si="36"/>
        <v>804</v>
      </c>
      <c r="CH90" s="247">
        <f t="shared" si="36"/>
        <v>838</v>
      </c>
      <c r="CI90" s="247">
        <f t="shared" si="36"/>
        <v>85199</v>
      </c>
      <c r="CJ90" s="247">
        <f t="shared" si="36"/>
        <v>36093</v>
      </c>
      <c r="CK90" s="247">
        <f t="shared" ref="CK90:EV90" si="37">SUMIF($GM3:$GM82, "=Regional",CK3:CK82)</f>
        <v>125934</v>
      </c>
      <c r="CL90" s="247">
        <f t="shared" si="37"/>
        <v>10352</v>
      </c>
      <c r="CM90" s="247">
        <f t="shared" si="37"/>
        <v>50</v>
      </c>
      <c r="CN90" s="247">
        <f t="shared" si="37"/>
        <v>836</v>
      </c>
      <c r="CO90" s="247">
        <f t="shared" si="37"/>
        <v>3387</v>
      </c>
      <c r="CP90" s="247">
        <f t="shared" si="37"/>
        <v>1731130</v>
      </c>
      <c r="CQ90" s="247">
        <f t="shared" si="37"/>
        <v>448135</v>
      </c>
      <c r="CR90" s="247">
        <f t="shared" si="37"/>
        <v>2179265</v>
      </c>
      <c r="CS90" s="247">
        <f t="shared" si="37"/>
        <v>167434</v>
      </c>
      <c r="CT90" s="247">
        <f t="shared" si="37"/>
        <v>37728</v>
      </c>
      <c r="CU90" s="247">
        <f t="shared" si="37"/>
        <v>205162</v>
      </c>
      <c r="CV90" s="247">
        <f t="shared" si="37"/>
        <v>1150520</v>
      </c>
      <c r="CW90" s="247">
        <f t="shared" si="37"/>
        <v>219879</v>
      </c>
      <c r="CX90" s="247">
        <f t="shared" si="37"/>
        <v>1370399</v>
      </c>
      <c r="CY90" s="247">
        <f t="shared" si="37"/>
        <v>3754826</v>
      </c>
      <c r="CZ90" s="247">
        <f t="shared" si="37"/>
        <v>58387</v>
      </c>
      <c r="DA90" s="247">
        <f t="shared" si="37"/>
        <v>0</v>
      </c>
      <c r="DB90" s="247">
        <f t="shared" si="37"/>
        <v>3813213</v>
      </c>
      <c r="DC90" s="247">
        <f t="shared" si="37"/>
        <v>232526</v>
      </c>
      <c r="DD90" s="247">
        <f t="shared" si="37"/>
        <v>6533</v>
      </c>
      <c r="DE90" s="247">
        <f t="shared" si="37"/>
        <v>239059</v>
      </c>
      <c r="DF90" s="247">
        <f t="shared" si="37"/>
        <v>534522</v>
      </c>
      <c r="DG90" s="247">
        <f t="shared" si="37"/>
        <v>60218</v>
      </c>
      <c r="DH90" s="247">
        <f t="shared" si="37"/>
        <v>271</v>
      </c>
      <c r="DI90" s="247">
        <f t="shared" si="37"/>
        <v>67022</v>
      </c>
      <c r="DJ90" s="247">
        <f t="shared" si="37"/>
        <v>0</v>
      </c>
      <c r="DK90" s="247">
        <f t="shared" si="37"/>
        <v>767048</v>
      </c>
      <c r="DL90" s="247">
        <f t="shared" si="37"/>
        <v>314163</v>
      </c>
      <c r="DM90" s="247">
        <f t="shared" si="37"/>
        <v>3589083</v>
      </c>
      <c r="DN90" s="247">
        <f t="shared" si="37"/>
        <v>320952</v>
      </c>
      <c r="DO90" s="247">
        <f t="shared" si="37"/>
        <v>102563</v>
      </c>
      <c r="DP90" s="247">
        <f t="shared" si="37"/>
        <v>4326761</v>
      </c>
      <c r="DQ90" s="247">
        <f t="shared" si="37"/>
        <v>5145</v>
      </c>
      <c r="DR90" s="247">
        <f t="shared" si="37"/>
        <v>574142</v>
      </c>
      <c r="DS90" s="247">
        <f t="shared" si="37"/>
        <v>153337</v>
      </c>
      <c r="DT90" s="247">
        <f t="shared" si="37"/>
        <v>727479</v>
      </c>
      <c r="DU90" s="247">
        <f t="shared" si="37"/>
        <v>4243628</v>
      </c>
      <c r="DV90" s="247">
        <f t="shared" si="37"/>
        <v>5610</v>
      </c>
      <c r="DW90" s="247">
        <f t="shared" si="37"/>
        <v>440</v>
      </c>
      <c r="DX90" s="247">
        <f t="shared" si="37"/>
        <v>10756</v>
      </c>
      <c r="DY90" s="247">
        <f t="shared" si="37"/>
        <v>3061</v>
      </c>
      <c r="DZ90" s="247">
        <f t="shared" si="37"/>
        <v>1350</v>
      </c>
      <c r="EA90" s="247">
        <f t="shared" si="37"/>
        <v>100</v>
      </c>
      <c r="EB90" s="247">
        <f t="shared" si="37"/>
        <v>21317</v>
      </c>
      <c r="EC90" s="247">
        <f t="shared" si="37"/>
        <v>73231</v>
      </c>
      <c r="ED90" s="247">
        <f t="shared" si="37"/>
        <v>18721</v>
      </c>
      <c r="EE90" s="247">
        <f t="shared" si="37"/>
        <v>91952</v>
      </c>
      <c r="EF90" s="247">
        <f t="shared" si="37"/>
        <v>242213</v>
      </c>
      <c r="EG90" s="247">
        <f t="shared" si="37"/>
        <v>92779</v>
      </c>
      <c r="EH90" s="247">
        <f t="shared" si="37"/>
        <v>334992</v>
      </c>
      <c r="EI90" s="247">
        <f t="shared" si="37"/>
        <v>8899</v>
      </c>
      <c r="EJ90" s="247">
        <f t="shared" si="37"/>
        <v>5480</v>
      </c>
      <c r="EK90" s="247">
        <f t="shared" si="37"/>
        <v>14379</v>
      </c>
      <c r="EL90" s="247">
        <f t="shared" si="37"/>
        <v>441323</v>
      </c>
      <c r="EM90" s="247">
        <f t="shared" si="37"/>
        <v>41</v>
      </c>
      <c r="EN90" s="247">
        <f t="shared" si="37"/>
        <v>364</v>
      </c>
      <c r="EO90" s="247">
        <f t="shared" si="37"/>
        <v>407</v>
      </c>
      <c r="EP90" s="247">
        <f t="shared" si="37"/>
        <v>2777</v>
      </c>
      <c r="EQ90" s="247">
        <f t="shared" si="37"/>
        <v>16086</v>
      </c>
      <c r="ER90" s="247">
        <f t="shared" si="37"/>
        <v>116434</v>
      </c>
      <c r="ES90" s="247">
        <f t="shared" si="37"/>
        <v>1574626</v>
      </c>
      <c r="ET90" s="247">
        <f t="shared" si="37"/>
        <v>142298</v>
      </c>
      <c r="EU90" s="247">
        <f t="shared" si="37"/>
        <v>78445</v>
      </c>
      <c r="EV90" s="247">
        <f t="shared" si="37"/>
        <v>12930</v>
      </c>
      <c r="EW90" s="247">
        <f t="shared" ref="EW90:HH90" si="38">SUMIF($GM3:$GM82, "=Regional",EW3:EW82)</f>
        <v>12704</v>
      </c>
      <c r="EX90" s="247">
        <f t="shared" si="38"/>
        <v>0</v>
      </c>
      <c r="EY90" s="247">
        <f t="shared" si="38"/>
        <v>584</v>
      </c>
      <c r="EZ90" s="247">
        <f t="shared" si="38"/>
        <v>1244</v>
      </c>
      <c r="FA90" s="247">
        <f t="shared" si="38"/>
        <v>1258799</v>
      </c>
      <c r="FB90" s="247">
        <f t="shared" si="38"/>
        <v>1174049</v>
      </c>
      <c r="FC90" s="247">
        <f t="shared" si="38"/>
        <v>257667</v>
      </c>
      <c r="FD90" s="247">
        <f t="shared" si="38"/>
        <v>0</v>
      </c>
      <c r="FE90" s="247">
        <f t="shared" si="38"/>
        <v>0</v>
      </c>
      <c r="FF90" s="247">
        <f t="shared" si="38"/>
        <v>0</v>
      </c>
      <c r="FG90" s="247">
        <f t="shared" si="38"/>
        <v>0</v>
      </c>
      <c r="FH90" s="247">
        <f t="shared" si="38"/>
        <v>0</v>
      </c>
      <c r="FI90" s="247">
        <f t="shared" si="38"/>
        <v>0</v>
      </c>
      <c r="FJ90" s="247">
        <f t="shared" si="38"/>
        <v>0</v>
      </c>
      <c r="FK90" s="247">
        <f t="shared" si="38"/>
        <v>0</v>
      </c>
      <c r="FL90" s="247">
        <f t="shared" si="38"/>
        <v>0</v>
      </c>
      <c r="FM90" s="247">
        <f t="shared" si="38"/>
        <v>0</v>
      </c>
      <c r="FN90" s="247">
        <f t="shared" si="38"/>
        <v>0</v>
      </c>
      <c r="FO90" s="247">
        <f t="shared" si="38"/>
        <v>0</v>
      </c>
      <c r="FP90" s="247">
        <f t="shared" si="38"/>
        <v>0</v>
      </c>
      <c r="FQ90" s="247">
        <f t="shared" si="38"/>
        <v>0</v>
      </c>
      <c r="FR90" s="247">
        <f t="shared" si="38"/>
        <v>0</v>
      </c>
      <c r="FS90" s="247">
        <f t="shared" si="38"/>
        <v>0</v>
      </c>
      <c r="FT90" s="247">
        <f t="shared" si="38"/>
        <v>0</v>
      </c>
      <c r="FU90" s="247">
        <f t="shared" si="38"/>
        <v>0</v>
      </c>
      <c r="FV90" s="247">
        <f t="shared" si="38"/>
        <v>0</v>
      </c>
      <c r="FW90" s="247">
        <f t="shared" si="38"/>
        <v>0</v>
      </c>
      <c r="FX90" s="247">
        <f t="shared" si="38"/>
        <v>0</v>
      </c>
      <c r="FY90" s="247">
        <f t="shared" si="38"/>
        <v>0</v>
      </c>
      <c r="FZ90" s="247">
        <f t="shared" si="38"/>
        <v>0</v>
      </c>
      <c r="GA90" s="247">
        <f t="shared" si="38"/>
        <v>0</v>
      </c>
      <c r="GB90" s="247">
        <f t="shared" si="38"/>
        <v>0</v>
      </c>
      <c r="GC90" s="247">
        <f t="shared" si="38"/>
        <v>0</v>
      </c>
      <c r="GD90" s="247">
        <f t="shared" si="38"/>
        <v>0</v>
      </c>
      <c r="GE90" s="247">
        <f t="shared" si="38"/>
        <v>0</v>
      </c>
      <c r="GF90" s="247">
        <f t="shared" si="38"/>
        <v>0</v>
      </c>
      <c r="GG90" s="247">
        <f t="shared" si="38"/>
        <v>0</v>
      </c>
      <c r="GH90" s="247">
        <f t="shared" si="38"/>
        <v>0</v>
      </c>
      <c r="GI90" s="247">
        <f t="shared" si="38"/>
        <v>0</v>
      </c>
      <c r="GJ90" s="247">
        <f t="shared" si="38"/>
        <v>0</v>
      </c>
      <c r="GK90" s="247">
        <f t="shared" si="38"/>
        <v>1315359</v>
      </c>
      <c r="GL90" s="247">
        <f t="shared" si="38"/>
        <v>16</v>
      </c>
      <c r="GM90" s="247">
        <f t="shared" si="38"/>
        <v>0</v>
      </c>
      <c r="GN90" s="247">
        <f t="shared" si="38"/>
        <v>0</v>
      </c>
      <c r="GO90" s="247">
        <f t="shared" si="38"/>
        <v>12309</v>
      </c>
      <c r="GP90" s="247">
        <f t="shared" si="38"/>
        <v>1877</v>
      </c>
      <c r="GQ90" s="247">
        <f t="shared" si="38"/>
        <v>64741</v>
      </c>
      <c r="GR90" s="247">
        <f t="shared" si="38"/>
        <v>339391</v>
      </c>
      <c r="GS90" s="247">
        <f t="shared" si="38"/>
        <v>1579</v>
      </c>
      <c r="GT90" s="247">
        <f t="shared" si="38"/>
        <v>347</v>
      </c>
      <c r="GU90" s="247">
        <f t="shared" si="38"/>
        <v>6590</v>
      </c>
      <c r="GV90" s="247">
        <f t="shared" si="38"/>
        <v>48894</v>
      </c>
      <c r="GW90" s="247">
        <f t="shared" si="38"/>
        <v>9.0841399999999997</v>
      </c>
      <c r="GX90" s="247">
        <f t="shared" si="38"/>
        <v>2.5278</v>
      </c>
      <c r="GY90" s="247">
        <f t="shared" si="38"/>
        <v>271.42749000000003</v>
      </c>
      <c r="GZ90" s="247">
        <f t="shared" si="38"/>
        <v>318.23126999999999</v>
      </c>
      <c r="HA90" s="247">
        <f t="shared" si="38"/>
        <v>184.9676</v>
      </c>
      <c r="HB90" s="247">
        <f t="shared" si="38"/>
        <v>71.119860000000003</v>
      </c>
      <c r="HC90" s="247">
        <f t="shared" si="38"/>
        <v>49.042400000000001</v>
      </c>
      <c r="HD90" s="247">
        <f t="shared" si="38"/>
        <v>5.3027999999999995</v>
      </c>
      <c r="HE90" s="247">
        <f t="shared" si="38"/>
        <v>421.64539000000002</v>
      </c>
      <c r="HF90" s="247">
        <f t="shared" si="38"/>
        <v>292.87146000000001</v>
      </c>
      <c r="HG90" s="247">
        <f t="shared" si="38"/>
        <v>32.012589999999996</v>
      </c>
      <c r="HH90" s="247">
        <f t="shared" si="38"/>
        <v>66.318330000000003</v>
      </c>
      <c r="HI90" s="247">
        <f t="shared" ref="HI90:JT90" si="39">SUMIF($GM3:$GM82, "=Regional",HI3:HI82)</f>
        <v>45.834639999999993</v>
      </c>
      <c r="HJ90" s="247">
        <f t="shared" si="39"/>
        <v>4.8974200000000003</v>
      </c>
      <c r="HK90" s="247">
        <f t="shared" si="39"/>
        <v>382.77823000000001</v>
      </c>
      <c r="HL90" s="247">
        <f t="shared" si="39"/>
        <v>264.27794999999998</v>
      </c>
      <c r="HM90" s="247">
        <f t="shared" si="39"/>
        <v>28.288399999999996</v>
      </c>
      <c r="HN90" s="247">
        <f t="shared" si="39"/>
        <v>821.34426000000019</v>
      </c>
      <c r="HO90" s="247">
        <f t="shared" si="39"/>
        <v>568.15304000000003</v>
      </c>
      <c r="HP90" s="247">
        <f t="shared" si="39"/>
        <v>61.422880000000006</v>
      </c>
      <c r="HQ90" s="247">
        <f t="shared" si="39"/>
        <v>208.01590000000002</v>
      </c>
      <c r="HR90" s="247">
        <f t="shared" si="39"/>
        <v>141.97308999999998</v>
      </c>
      <c r="HS90" s="247">
        <f t="shared" si="39"/>
        <v>16.083579999999998</v>
      </c>
      <c r="HT90" s="247">
        <f t="shared" si="39"/>
        <v>44.255120000000005</v>
      </c>
      <c r="HU90" s="247">
        <f t="shared" si="39"/>
        <v>42.174330000000005</v>
      </c>
      <c r="HV90" s="247">
        <f t="shared" si="39"/>
        <v>192.79128</v>
      </c>
      <c r="HW90" s="247">
        <f t="shared" si="39"/>
        <v>207.08097000000001</v>
      </c>
      <c r="HX90" s="247">
        <f t="shared" si="39"/>
        <v>12.44623</v>
      </c>
      <c r="HY90" s="247">
        <f t="shared" si="39"/>
        <v>15.56244</v>
      </c>
      <c r="HZ90" s="247">
        <f t="shared" si="39"/>
        <v>6.5750100000000007</v>
      </c>
      <c r="IA90" s="247">
        <f t="shared" si="39"/>
        <v>3.6604299999999999</v>
      </c>
      <c r="IB90" s="247">
        <f t="shared" si="39"/>
        <v>0.10128</v>
      </c>
      <c r="IC90" s="247">
        <f t="shared" si="39"/>
        <v>0.10677</v>
      </c>
      <c r="ID90" s="247">
        <f t="shared" si="39"/>
        <v>12.83798</v>
      </c>
      <c r="IE90" s="247">
        <f t="shared" si="39"/>
        <v>0.81795999999999991</v>
      </c>
      <c r="IF90" s="247">
        <f t="shared" si="39"/>
        <v>2.7269499999999995</v>
      </c>
      <c r="IG90" s="247">
        <f t="shared" si="39"/>
        <v>40104</v>
      </c>
      <c r="IH90" s="247">
        <f t="shared" si="39"/>
        <v>543572</v>
      </c>
      <c r="II90" s="247">
        <f t="shared" si="39"/>
        <v>338394</v>
      </c>
      <c r="IJ90" s="247">
        <f t="shared" si="39"/>
        <v>122699</v>
      </c>
      <c r="IK90" s="247">
        <f t="shared" si="39"/>
        <v>1337517</v>
      </c>
      <c r="IL90" s="247">
        <f t="shared" si="39"/>
        <v>922747</v>
      </c>
      <c r="IM90" s="247">
        <f t="shared" si="39"/>
        <v>944474</v>
      </c>
      <c r="IN90" s="247">
        <f t="shared" si="39"/>
        <v>1206052</v>
      </c>
      <c r="IO90" s="247">
        <f t="shared" si="39"/>
        <v>15.67</v>
      </c>
      <c r="IP90" s="247">
        <f t="shared" si="39"/>
        <v>130745</v>
      </c>
      <c r="IQ90" s="247">
        <f t="shared" si="39"/>
        <v>62.860670000000006</v>
      </c>
      <c r="IR90" s="247">
        <f t="shared" si="39"/>
        <v>49.391779999999997</v>
      </c>
      <c r="IS90" s="247">
        <f t="shared" si="39"/>
        <v>145.86356000000001</v>
      </c>
      <c r="IT90" s="247">
        <f t="shared" si="39"/>
        <v>3.15517</v>
      </c>
      <c r="IU90" s="247">
        <f t="shared" si="39"/>
        <v>30.043050000000001</v>
      </c>
      <c r="IV90" s="247">
        <f t="shared" si="39"/>
        <v>228.45360000000002</v>
      </c>
      <c r="IW90" s="247">
        <f t="shared" si="39"/>
        <v>153.05812999999998</v>
      </c>
      <c r="IX90" s="247">
        <f t="shared" si="39"/>
        <v>34.016019999999997</v>
      </c>
      <c r="IY90" s="247">
        <f t="shared" si="39"/>
        <v>0</v>
      </c>
      <c r="IZ90" s="247">
        <f t="shared" si="39"/>
        <v>3.4549999999999997E-2</v>
      </c>
      <c r="JA90" s="247">
        <f t="shared" si="39"/>
        <v>4.1844100000000006</v>
      </c>
      <c r="JB90" s="247">
        <f t="shared" si="39"/>
        <v>9.9699999999999997E-3</v>
      </c>
      <c r="JC90" s="247">
        <f t="shared" si="39"/>
        <v>1.0025599999999999</v>
      </c>
      <c r="JD90" s="247">
        <f t="shared" si="39"/>
        <v>7.9123700000000001</v>
      </c>
      <c r="JE90" s="247">
        <f t="shared" si="39"/>
        <v>62.247150000000005</v>
      </c>
      <c r="JF90" s="247">
        <f t="shared" si="39"/>
        <v>26.103640000000002</v>
      </c>
      <c r="JG90" s="247">
        <f t="shared" si="39"/>
        <v>3.5122300000000002</v>
      </c>
      <c r="JH90" s="247">
        <f t="shared" si="39"/>
        <v>8390</v>
      </c>
      <c r="JI90" s="247">
        <f t="shared" si="39"/>
        <v>20.015319999999999</v>
      </c>
      <c r="JJ90" s="247">
        <f t="shared" si="39"/>
        <v>49.098180000000006</v>
      </c>
      <c r="JK90" s="247">
        <f t="shared" si="39"/>
        <v>2394</v>
      </c>
      <c r="JL90" s="247">
        <f t="shared" si="39"/>
        <v>2855</v>
      </c>
      <c r="JM90" s="247">
        <f t="shared" si="39"/>
        <v>218.71282000000002</v>
      </c>
      <c r="JN90" s="247">
        <f t="shared" si="39"/>
        <v>16.556499999999996</v>
      </c>
      <c r="JO90" s="247">
        <f t="shared" si="39"/>
        <v>12.50497</v>
      </c>
      <c r="JP90" s="247">
        <f t="shared" si="39"/>
        <v>4.1471600000000004</v>
      </c>
      <c r="JQ90" s="247">
        <f t="shared" si="39"/>
        <v>0.53210999999999997</v>
      </c>
      <c r="JR90" s="247">
        <f t="shared" si="39"/>
        <v>6.7023500000000009</v>
      </c>
      <c r="JS90" s="247">
        <f t="shared" si="39"/>
        <v>245</v>
      </c>
      <c r="JT90" s="247">
        <f t="shared" si="39"/>
        <v>238</v>
      </c>
      <c r="JU90" s="247">
        <f t="shared" ref="JU90:MF90" si="40">SUMIF($GM3:$GM82, "=Regional",JU3:JU82)</f>
        <v>13.816660000000002</v>
      </c>
      <c r="JV90" s="247">
        <f t="shared" si="40"/>
        <v>83200</v>
      </c>
      <c r="JW90" s="247">
        <f t="shared" si="40"/>
        <v>249.65682000000001</v>
      </c>
      <c r="JX90" s="247">
        <f t="shared" si="40"/>
        <v>81601</v>
      </c>
      <c r="JY90" s="247">
        <f t="shared" si="40"/>
        <v>75.078130000000002</v>
      </c>
      <c r="JZ90" s="247">
        <f t="shared" si="40"/>
        <v>267.21577000000002</v>
      </c>
      <c r="KA90" s="247">
        <f t="shared" si="40"/>
        <v>3.8255899999999996</v>
      </c>
      <c r="KB90" s="247">
        <f t="shared" si="40"/>
        <v>30276</v>
      </c>
      <c r="KC90" s="247">
        <f t="shared" si="40"/>
        <v>11.03487</v>
      </c>
      <c r="KD90" s="247">
        <f t="shared" si="40"/>
        <v>4.8974200000000003</v>
      </c>
      <c r="KE90" s="247">
        <f t="shared" si="40"/>
        <v>10.957139999999999</v>
      </c>
      <c r="KF90" s="247">
        <f t="shared" si="40"/>
        <v>217.34268</v>
      </c>
      <c r="KG90" s="247">
        <f t="shared" si="40"/>
        <v>82.56832</v>
      </c>
      <c r="KH90" s="247">
        <f t="shared" si="40"/>
        <v>66.318330000000003</v>
      </c>
      <c r="KI90" s="247">
        <f t="shared" si="40"/>
        <v>421.09138999999999</v>
      </c>
      <c r="KJ90" s="247">
        <f t="shared" si="40"/>
        <v>445246</v>
      </c>
      <c r="KK90" s="247">
        <f t="shared" si="40"/>
        <v>332337</v>
      </c>
      <c r="KL90" s="247">
        <f t="shared" si="40"/>
        <v>1.3188199999999999</v>
      </c>
      <c r="KM90" s="247">
        <f t="shared" si="40"/>
        <v>7.2959400000000008</v>
      </c>
      <c r="KN90" s="247">
        <f t="shared" si="40"/>
        <v>1.2732999999999997</v>
      </c>
      <c r="KO90" s="247">
        <f t="shared" si="40"/>
        <v>0.14013999999999999</v>
      </c>
      <c r="KP90" s="247">
        <f t="shared" si="40"/>
        <v>1.04739</v>
      </c>
      <c r="KQ90" s="247">
        <f t="shared" si="40"/>
        <v>0.15332000000000001</v>
      </c>
      <c r="KR90" s="247">
        <f t="shared" si="40"/>
        <v>9.7572200000000002</v>
      </c>
      <c r="KS90" s="247">
        <f t="shared" si="40"/>
        <v>1.8033116000000002</v>
      </c>
      <c r="KT90" s="247">
        <f t="shared" si="40"/>
        <v>10.196688400000001</v>
      </c>
      <c r="KU90" s="247">
        <f t="shared" si="40"/>
        <v>3.0038328999999999</v>
      </c>
      <c r="KV90" s="247">
        <f t="shared" si="40"/>
        <v>8.996167100000001</v>
      </c>
      <c r="KW90" s="247">
        <f t="shared" si="40"/>
        <v>0.88411479999999987</v>
      </c>
      <c r="KX90" s="247">
        <f t="shared" si="40"/>
        <v>5.9926799999999988E-2</v>
      </c>
      <c r="KY90" s="247">
        <f t="shared" si="40"/>
        <v>2.1080041999999994</v>
      </c>
      <c r="KZ90" s="247">
        <f t="shared" si="40"/>
        <v>0.149507</v>
      </c>
      <c r="LA90" s="247">
        <f t="shared" si="40"/>
        <v>2.7708135</v>
      </c>
      <c r="LB90" s="247">
        <f t="shared" si="40"/>
        <v>0.67468090000000003</v>
      </c>
      <c r="LC90" s="247">
        <f t="shared" si="40"/>
        <v>6.2370675000000011</v>
      </c>
      <c r="LD90" s="247">
        <f t="shared" si="40"/>
        <v>8.3450715999999989</v>
      </c>
      <c r="LE90" s="247">
        <f t="shared" si="40"/>
        <v>0.17419519999999999</v>
      </c>
      <c r="LF90" s="247">
        <f t="shared" si="40"/>
        <v>7.643430200000001</v>
      </c>
      <c r="LG90" s="247">
        <f t="shared" si="40"/>
        <v>1.4442610999999999</v>
      </c>
      <c r="LH90" s="247">
        <f t="shared" si="40"/>
        <v>2.7381136000000001</v>
      </c>
      <c r="LI90" s="247">
        <f t="shared" si="40"/>
        <v>112905</v>
      </c>
      <c r="LJ90" s="247">
        <f t="shared" si="40"/>
        <v>77.914150000000006</v>
      </c>
      <c r="LK90" s="247">
        <f t="shared" si="40"/>
        <v>298645</v>
      </c>
      <c r="LL90" s="247">
        <f t="shared" si="40"/>
        <v>441790</v>
      </c>
      <c r="LM90" s="247">
        <f t="shared" si="40"/>
        <v>38056</v>
      </c>
      <c r="LN90" s="247">
        <f t="shared" si="40"/>
        <v>9.4216797000000003</v>
      </c>
      <c r="LO90" s="247">
        <f t="shared" si="40"/>
        <v>0.76681710000000014</v>
      </c>
      <c r="LP90" s="247">
        <f t="shared" si="40"/>
        <v>1.8115033</v>
      </c>
      <c r="LQ90" s="247">
        <f t="shared" si="40"/>
        <v>4.90456</v>
      </c>
      <c r="LR90" s="247">
        <f t="shared" si="40"/>
        <v>15.172010000000002</v>
      </c>
      <c r="LS90" s="247">
        <f t="shared" si="40"/>
        <v>3.68669</v>
      </c>
      <c r="LT90" s="247">
        <f t="shared" si="40"/>
        <v>569</v>
      </c>
      <c r="LU90" s="247">
        <f t="shared" si="40"/>
        <v>46.146610000000003</v>
      </c>
      <c r="LV90" s="247">
        <f t="shared" si="40"/>
        <v>235</v>
      </c>
      <c r="LW90" s="247">
        <f t="shared" si="40"/>
        <v>38.005630000000004</v>
      </c>
      <c r="LX90" s="247">
        <f t="shared" si="40"/>
        <v>2.5623099999999996</v>
      </c>
      <c r="LY90" s="247">
        <f t="shared" si="40"/>
        <v>2.4660899999999999</v>
      </c>
      <c r="LZ90" s="247">
        <f t="shared" si="40"/>
        <v>0.50237719999999997</v>
      </c>
      <c r="MA90" s="247">
        <f t="shared" si="40"/>
        <v>1.2134700000000002E-2</v>
      </c>
      <c r="MB90" s="247">
        <f t="shared" si="40"/>
        <v>1.5827784000000003</v>
      </c>
      <c r="MC90" s="247">
        <f t="shared" si="40"/>
        <v>0</v>
      </c>
      <c r="MD90" s="247">
        <f t="shared" si="40"/>
        <v>1.4008439000000001</v>
      </c>
      <c r="ME90" s="247">
        <f t="shared" si="40"/>
        <v>3.3407999999999997E-3</v>
      </c>
      <c r="MF90" s="247">
        <f t="shared" si="40"/>
        <v>9.2883772000000011</v>
      </c>
      <c r="MG90" s="247">
        <f t="shared" ref="MG90:MH90" si="41">SUMIF($GM3:$GM82, "=Regional",MG3:MG82)</f>
        <v>0.44444509999999998</v>
      </c>
      <c r="MH90" s="247">
        <f t="shared" si="41"/>
        <v>4.3192681999999998</v>
      </c>
    </row>
    <row r="91" spans="1:347" ht="13.5" thickBot="1" x14ac:dyDescent="0.25">
      <c r="B91" s="654"/>
      <c r="C91" s="6"/>
      <c r="D91" s="205" t="s">
        <v>3005</v>
      </c>
      <c r="E91" s="6"/>
      <c r="F91" s="6"/>
      <c r="G91" s="6"/>
      <c r="H91" s="6"/>
      <c r="I91" s="6"/>
      <c r="J91" s="6"/>
      <c r="K91" s="6"/>
      <c r="L91" s="6"/>
      <c r="M91" s="6"/>
      <c r="N91" s="6"/>
      <c r="O91" s="6"/>
      <c r="P91" s="6"/>
      <c r="Q91" s="6"/>
      <c r="R91" s="6"/>
      <c r="S91" s="6"/>
      <c r="T91" s="6"/>
      <c r="U91" s="6"/>
      <c r="V91" s="6"/>
      <c r="W91" s="256"/>
      <c r="X91" s="248">
        <f>AVERAGEIF($GM3:$GM82, "=Regional",X3:X82)</f>
        <v>0.5</v>
      </c>
      <c r="Y91" s="248">
        <f t="shared" ref="Y91:CJ91" si="42">AVERAGEIF($GM3:$GM82, "=Regional",Y3:Y82)</f>
        <v>7.25</v>
      </c>
      <c r="Z91" s="248">
        <f t="shared" si="42"/>
        <v>0.5</v>
      </c>
      <c r="AA91" s="248">
        <f t="shared" si="42"/>
        <v>1.6666666666666667</v>
      </c>
      <c r="AB91" s="247">
        <f t="shared" si="42"/>
        <v>17943.333333333332</v>
      </c>
      <c r="AC91" s="248">
        <f t="shared" si="42"/>
        <v>3.9533333333333331</v>
      </c>
      <c r="AD91" s="248">
        <f t="shared" si="42"/>
        <v>0.90666666666666673</v>
      </c>
      <c r="AE91" s="248">
        <f t="shared" si="42"/>
        <v>4.8600000000000003</v>
      </c>
      <c r="AF91" s="248">
        <f t="shared" si="42"/>
        <v>30.476666666666663</v>
      </c>
      <c r="AG91" s="248">
        <f t="shared" si="42"/>
        <v>35.336666666666666</v>
      </c>
      <c r="AH91" s="86">
        <f>AC90/AG90</f>
        <v>0.11187623809074615</v>
      </c>
      <c r="AI91" s="248">
        <f t="shared" si="42"/>
        <v>72950.583333333328</v>
      </c>
      <c r="AJ91" s="248" t="e">
        <f t="shared" si="42"/>
        <v>#DIV/0!</v>
      </c>
      <c r="AK91" s="248" t="e">
        <f t="shared" si="42"/>
        <v>#DIV/0!</v>
      </c>
      <c r="AL91" s="248">
        <f t="shared" si="42"/>
        <v>34181.25</v>
      </c>
      <c r="AM91" s="248">
        <f t="shared" si="42"/>
        <v>8.7690909090909095</v>
      </c>
      <c r="AN91" s="248">
        <f t="shared" si="42"/>
        <v>10.11</v>
      </c>
      <c r="AO91" s="248">
        <f t="shared" si="42"/>
        <v>12</v>
      </c>
      <c r="AP91" s="248">
        <f t="shared" si="42"/>
        <v>142733.58333333334</v>
      </c>
      <c r="AQ91" s="248">
        <f t="shared" si="42"/>
        <v>1161792.4166666667</v>
      </c>
      <c r="AR91" s="248">
        <f t="shared" si="42"/>
        <v>1304526</v>
      </c>
      <c r="AS91" s="248">
        <f t="shared" si="42"/>
        <v>360035.5</v>
      </c>
      <c r="AT91" s="248">
        <f t="shared" si="42"/>
        <v>11823.5</v>
      </c>
      <c r="AU91" s="248">
        <f t="shared" si="42"/>
        <v>371859</v>
      </c>
      <c r="AV91" s="248">
        <f t="shared" si="42"/>
        <v>24808.75</v>
      </c>
      <c r="AW91" s="248">
        <f t="shared" si="42"/>
        <v>6301.083333333333</v>
      </c>
      <c r="AX91" s="248">
        <f t="shared" si="42"/>
        <v>31109.833333333332</v>
      </c>
      <c r="AY91" s="248">
        <f t="shared" si="42"/>
        <v>234629.5</v>
      </c>
      <c r="AZ91" s="248">
        <f t="shared" si="42"/>
        <v>1942124.3333333333</v>
      </c>
      <c r="BA91" s="248">
        <f t="shared" si="42"/>
        <v>972925.33333333337</v>
      </c>
      <c r="BB91" s="248">
        <f t="shared" si="42"/>
        <v>336508.75</v>
      </c>
      <c r="BC91" s="248">
        <f t="shared" si="42"/>
        <v>1309434.0833333333</v>
      </c>
      <c r="BD91" s="248">
        <f t="shared" si="42"/>
        <v>103493.41666666667</v>
      </c>
      <c r="BE91" s="248">
        <f t="shared" si="42"/>
        <v>11515.416666666666</v>
      </c>
      <c r="BF91" s="248">
        <f t="shared" si="42"/>
        <v>23537.416666666668</v>
      </c>
      <c r="BG91" s="248">
        <f t="shared" si="42"/>
        <v>138546.25</v>
      </c>
      <c r="BH91" s="248">
        <f t="shared" si="42"/>
        <v>409914.58333333331</v>
      </c>
      <c r="BI91" s="248">
        <f t="shared" si="42"/>
        <v>1857894.9166666667</v>
      </c>
      <c r="BJ91" s="248">
        <f t="shared" si="42"/>
        <v>125901.66666666667</v>
      </c>
      <c r="BK91" s="248">
        <f t="shared" si="42"/>
        <v>7.2900208333333341E-2</v>
      </c>
      <c r="BL91" s="248">
        <f t="shared" si="42"/>
        <v>28488.333333333332</v>
      </c>
      <c r="BM91" s="248">
        <f t="shared" si="42"/>
        <v>1574.6666666666667</v>
      </c>
      <c r="BN91" s="248">
        <f t="shared" si="42"/>
        <v>6638.75</v>
      </c>
      <c r="BO91" s="248">
        <f t="shared" si="42"/>
        <v>17948.833333333332</v>
      </c>
      <c r="BP91" s="248">
        <f t="shared" si="42"/>
        <v>54650.583333333336</v>
      </c>
      <c r="BQ91" s="248">
        <f t="shared" si="42"/>
        <v>54532.083333333336</v>
      </c>
      <c r="BR91" s="248">
        <f t="shared" si="42"/>
        <v>76929.666666666672</v>
      </c>
      <c r="BS91" s="248">
        <f t="shared" si="42"/>
        <v>65775.5</v>
      </c>
      <c r="BT91" s="248">
        <f t="shared" si="42"/>
        <v>142705.16666666666</v>
      </c>
      <c r="BU91" s="248">
        <f t="shared" si="42"/>
        <v>44697.333333333336</v>
      </c>
      <c r="BV91" s="248">
        <f t="shared" si="42"/>
        <v>20866.5</v>
      </c>
      <c r="BW91" s="248">
        <f t="shared" si="42"/>
        <v>65563.833333333328</v>
      </c>
      <c r="BX91" s="248">
        <f t="shared" si="42"/>
        <v>8089.7</v>
      </c>
      <c r="BY91" s="248">
        <f t="shared" si="42"/>
        <v>1797.9</v>
      </c>
      <c r="BZ91" s="248">
        <f t="shared" si="42"/>
        <v>9887.6</v>
      </c>
      <c r="CA91" s="248">
        <f t="shared" si="42"/>
        <v>216508.66666666666</v>
      </c>
      <c r="CB91" s="248" t="e">
        <f t="shared" si="42"/>
        <v>#DIV/0!</v>
      </c>
      <c r="CC91" s="248">
        <f t="shared" si="42"/>
        <v>216508.66666666666</v>
      </c>
      <c r="CD91" s="248">
        <f t="shared" si="42"/>
        <v>5410</v>
      </c>
      <c r="CE91" s="248">
        <f t="shared" si="42"/>
        <v>29313.25</v>
      </c>
      <c r="CF91" s="248">
        <f t="shared" si="42"/>
        <v>2.8333333333333335</v>
      </c>
      <c r="CG91" s="248">
        <f t="shared" si="42"/>
        <v>67</v>
      </c>
      <c r="CH91" s="248">
        <f t="shared" si="42"/>
        <v>69.833333333333329</v>
      </c>
      <c r="CI91" s="248">
        <f t="shared" si="42"/>
        <v>7099.916666666667</v>
      </c>
      <c r="CJ91" s="248">
        <f t="shared" si="42"/>
        <v>3007.75</v>
      </c>
      <c r="CK91" s="248">
        <f t="shared" ref="CK91:EV91" si="43">AVERAGEIF($GM3:$GM82, "=Regional",CK3:CK82)</f>
        <v>10494.5</v>
      </c>
      <c r="CL91" s="248">
        <f t="shared" si="43"/>
        <v>862.66666666666663</v>
      </c>
      <c r="CM91" s="248">
        <f t="shared" si="43"/>
        <v>4.166666666666667</v>
      </c>
      <c r="CN91" s="248">
        <f t="shared" si="43"/>
        <v>69.666666666666671</v>
      </c>
      <c r="CO91" s="248">
        <f t="shared" si="43"/>
        <v>282.25</v>
      </c>
      <c r="CP91" s="248">
        <f t="shared" si="43"/>
        <v>144260.83333333334</v>
      </c>
      <c r="CQ91" s="248">
        <f t="shared" si="43"/>
        <v>37344.583333333336</v>
      </c>
      <c r="CR91" s="248">
        <f t="shared" si="43"/>
        <v>181605.41666666666</v>
      </c>
      <c r="CS91" s="248">
        <f t="shared" si="43"/>
        <v>18603.777777777777</v>
      </c>
      <c r="CT91" s="248">
        <f t="shared" si="43"/>
        <v>4192</v>
      </c>
      <c r="CU91" s="248">
        <f t="shared" si="43"/>
        <v>22795.777777777777</v>
      </c>
      <c r="CV91" s="248">
        <f t="shared" si="43"/>
        <v>95876.666666666672</v>
      </c>
      <c r="CW91" s="248">
        <f t="shared" si="43"/>
        <v>18323.25</v>
      </c>
      <c r="CX91" s="248">
        <f t="shared" si="43"/>
        <v>114199.91666666667</v>
      </c>
      <c r="CY91" s="248">
        <f t="shared" si="43"/>
        <v>312902.16666666669</v>
      </c>
      <c r="CZ91" s="248">
        <f t="shared" si="43"/>
        <v>4865.583333333333</v>
      </c>
      <c r="DA91" s="248" t="e">
        <f t="shared" si="43"/>
        <v>#DIV/0!</v>
      </c>
      <c r="DB91" s="248">
        <f t="shared" si="43"/>
        <v>317767.75</v>
      </c>
      <c r="DC91" s="248">
        <f t="shared" si="43"/>
        <v>19377.166666666668</v>
      </c>
      <c r="DD91" s="248">
        <f t="shared" si="43"/>
        <v>544.41666666666663</v>
      </c>
      <c r="DE91" s="248">
        <f t="shared" si="43"/>
        <v>19921.583333333332</v>
      </c>
      <c r="DF91" s="248">
        <f t="shared" si="43"/>
        <v>44543.5</v>
      </c>
      <c r="DG91" s="248">
        <f t="shared" si="43"/>
        <v>5018.166666666667</v>
      </c>
      <c r="DH91" s="248">
        <f t="shared" si="43"/>
        <v>45.166666666666664</v>
      </c>
      <c r="DI91" s="248">
        <f t="shared" si="43"/>
        <v>5585.166666666667</v>
      </c>
      <c r="DJ91" s="248" t="e">
        <f t="shared" si="43"/>
        <v>#DIV/0!</v>
      </c>
      <c r="DK91" s="248">
        <f t="shared" si="43"/>
        <v>63920.666666666664</v>
      </c>
      <c r="DL91" s="248">
        <f t="shared" si="43"/>
        <v>34907</v>
      </c>
      <c r="DM91" s="248">
        <f t="shared" si="43"/>
        <v>299090.25</v>
      </c>
      <c r="DN91" s="248">
        <f t="shared" si="43"/>
        <v>35661.333333333336</v>
      </c>
      <c r="DO91" s="248">
        <f t="shared" si="43"/>
        <v>8546.9166666666661</v>
      </c>
      <c r="DP91" s="248">
        <f t="shared" si="43"/>
        <v>360563.41666666669</v>
      </c>
      <c r="DQ91" s="248">
        <f t="shared" si="43"/>
        <v>1029</v>
      </c>
      <c r="DR91" s="248">
        <f t="shared" si="43"/>
        <v>47845.166666666664</v>
      </c>
      <c r="DS91" s="248">
        <f t="shared" si="43"/>
        <v>12778.083333333334</v>
      </c>
      <c r="DT91" s="248">
        <f t="shared" si="43"/>
        <v>60623.25</v>
      </c>
      <c r="DU91" s="248">
        <f t="shared" si="43"/>
        <v>353635.66666666669</v>
      </c>
      <c r="DV91" s="248">
        <f t="shared" si="43"/>
        <v>467.5</v>
      </c>
      <c r="DW91" s="248">
        <f t="shared" si="43"/>
        <v>36.666666666666664</v>
      </c>
      <c r="DX91" s="248">
        <f t="shared" si="43"/>
        <v>896.33333333333337</v>
      </c>
      <c r="DY91" s="248">
        <f t="shared" si="43"/>
        <v>255.08333333333334</v>
      </c>
      <c r="DZ91" s="248">
        <f t="shared" si="43"/>
        <v>122.72727272727273</v>
      </c>
      <c r="EA91" s="248">
        <f t="shared" si="43"/>
        <v>10</v>
      </c>
      <c r="EB91" s="248">
        <f t="shared" si="43"/>
        <v>1776.4166666666667</v>
      </c>
      <c r="EC91" s="248">
        <f t="shared" si="43"/>
        <v>6102.583333333333</v>
      </c>
      <c r="ED91" s="248">
        <f t="shared" si="43"/>
        <v>1560.0833333333333</v>
      </c>
      <c r="EE91" s="248">
        <f t="shared" si="43"/>
        <v>7662.666666666667</v>
      </c>
      <c r="EF91" s="248">
        <f t="shared" si="43"/>
        <v>20184.416666666668</v>
      </c>
      <c r="EG91" s="248">
        <f t="shared" si="43"/>
        <v>7731.583333333333</v>
      </c>
      <c r="EH91" s="248">
        <f t="shared" si="43"/>
        <v>27916</v>
      </c>
      <c r="EI91" s="248">
        <f t="shared" si="43"/>
        <v>809</v>
      </c>
      <c r="EJ91" s="248">
        <f t="shared" si="43"/>
        <v>498.18181818181819</v>
      </c>
      <c r="EK91" s="248">
        <f t="shared" si="43"/>
        <v>1307.1818181818182</v>
      </c>
      <c r="EL91" s="248">
        <f t="shared" si="43"/>
        <v>36776.916666666664</v>
      </c>
      <c r="EM91" s="248">
        <f t="shared" si="43"/>
        <v>20.5</v>
      </c>
      <c r="EN91" s="248">
        <f t="shared" si="43"/>
        <v>182</v>
      </c>
      <c r="EO91" s="248">
        <f t="shared" si="43"/>
        <v>101.75</v>
      </c>
      <c r="EP91" s="248">
        <f t="shared" si="43"/>
        <v>694.25</v>
      </c>
      <c r="EQ91" s="248">
        <f t="shared" si="43"/>
        <v>1340.5</v>
      </c>
      <c r="ER91" s="248">
        <f t="shared" si="43"/>
        <v>9702.8333333333339</v>
      </c>
      <c r="ES91" s="248">
        <f t="shared" si="43"/>
        <v>131218.83333333334</v>
      </c>
      <c r="ET91" s="248">
        <f t="shared" si="43"/>
        <v>47432.666666666664</v>
      </c>
      <c r="EU91" s="248">
        <f t="shared" si="43"/>
        <v>39222.5</v>
      </c>
      <c r="EV91" s="248">
        <f t="shared" si="43"/>
        <v>1175.4545454545455</v>
      </c>
      <c r="EW91" s="248">
        <f t="shared" ref="EW91:HH91" si="44">AVERAGEIF($GM3:$GM82, "=Regional",EW3:EW82)</f>
        <v>1058.6666666666667</v>
      </c>
      <c r="EX91" s="248" t="e">
        <f t="shared" si="44"/>
        <v>#DIV/0!</v>
      </c>
      <c r="EY91" s="248">
        <f t="shared" si="44"/>
        <v>48.666666666666664</v>
      </c>
      <c r="EZ91" s="248">
        <f t="shared" si="44"/>
        <v>103.66666666666667</v>
      </c>
      <c r="FA91" s="248">
        <f t="shared" si="44"/>
        <v>104899.91666666667</v>
      </c>
      <c r="FB91" s="248">
        <f t="shared" si="44"/>
        <v>106731.72727272728</v>
      </c>
      <c r="FC91" s="248">
        <f t="shared" si="44"/>
        <v>42944.5</v>
      </c>
      <c r="FD91" s="248" t="e">
        <f t="shared" si="44"/>
        <v>#DIV/0!</v>
      </c>
      <c r="FE91" s="248" t="e">
        <f t="shared" si="44"/>
        <v>#DIV/0!</v>
      </c>
      <c r="FF91" s="248" t="e">
        <f t="shared" si="44"/>
        <v>#DIV/0!</v>
      </c>
      <c r="FG91" s="248" t="e">
        <f t="shared" si="44"/>
        <v>#DIV/0!</v>
      </c>
      <c r="FH91" s="248" t="e">
        <f t="shared" si="44"/>
        <v>#DIV/0!</v>
      </c>
      <c r="FI91" s="248" t="e">
        <f t="shared" si="44"/>
        <v>#DIV/0!</v>
      </c>
      <c r="FJ91" s="248" t="e">
        <f t="shared" si="44"/>
        <v>#DIV/0!</v>
      </c>
      <c r="FK91" s="248" t="e">
        <f t="shared" si="44"/>
        <v>#DIV/0!</v>
      </c>
      <c r="FL91" s="248" t="e">
        <f t="shared" si="44"/>
        <v>#DIV/0!</v>
      </c>
      <c r="FM91" s="248" t="e">
        <f t="shared" si="44"/>
        <v>#DIV/0!</v>
      </c>
      <c r="FN91" s="248" t="e">
        <f t="shared" si="44"/>
        <v>#DIV/0!</v>
      </c>
      <c r="FO91" s="248" t="e">
        <f t="shared" si="44"/>
        <v>#DIV/0!</v>
      </c>
      <c r="FP91" s="248" t="e">
        <f t="shared" si="44"/>
        <v>#DIV/0!</v>
      </c>
      <c r="FQ91" s="248" t="e">
        <f t="shared" si="44"/>
        <v>#DIV/0!</v>
      </c>
      <c r="FR91" s="248" t="e">
        <f t="shared" si="44"/>
        <v>#DIV/0!</v>
      </c>
      <c r="FS91" s="248" t="e">
        <f t="shared" si="44"/>
        <v>#DIV/0!</v>
      </c>
      <c r="FT91" s="248" t="e">
        <f t="shared" si="44"/>
        <v>#DIV/0!</v>
      </c>
      <c r="FU91" s="248" t="e">
        <f t="shared" si="44"/>
        <v>#DIV/0!</v>
      </c>
      <c r="FV91" s="248" t="e">
        <f t="shared" si="44"/>
        <v>#DIV/0!</v>
      </c>
      <c r="FW91" s="248" t="e">
        <f t="shared" si="44"/>
        <v>#DIV/0!</v>
      </c>
      <c r="FX91" s="248" t="e">
        <f t="shared" si="44"/>
        <v>#DIV/0!</v>
      </c>
      <c r="FY91" s="248" t="e">
        <f t="shared" si="44"/>
        <v>#DIV/0!</v>
      </c>
      <c r="FZ91" s="248" t="e">
        <f t="shared" si="44"/>
        <v>#DIV/0!</v>
      </c>
      <c r="GA91" s="248" t="e">
        <f t="shared" si="44"/>
        <v>#DIV/0!</v>
      </c>
      <c r="GB91" s="248" t="e">
        <f t="shared" si="44"/>
        <v>#DIV/0!</v>
      </c>
      <c r="GC91" s="248" t="e">
        <f t="shared" si="44"/>
        <v>#DIV/0!</v>
      </c>
      <c r="GD91" s="248" t="e">
        <f t="shared" si="44"/>
        <v>#DIV/0!</v>
      </c>
      <c r="GE91" s="248" t="e">
        <f t="shared" si="44"/>
        <v>#DIV/0!</v>
      </c>
      <c r="GF91" s="248" t="e">
        <f t="shared" si="44"/>
        <v>#DIV/0!</v>
      </c>
      <c r="GG91" s="248" t="e">
        <f t="shared" si="44"/>
        <v>#DIV/0!</v>
      </c>
      <c r="GH91" s="248" t="e">
        <f t="shared" si="44"/>
        <v>#DIV/0!</v>
      </c>
      <c r="GI91" s="248" t="e">
        <f t="shared" si="44"/>
        <v>#DIV/0!</v>
      </c>
      <c r="GJ91" s="248" t="e">
        <f t="shared" si="44"/>
        <v>#DIV/0!</v>
      </c>
      <c r="GK91" s="248">
        <f t="shared" si="44"/>
        <v>109613.25</v>
      </c>
      <c r="GL91" s="248">
        <f t="shared" si="44"/>
        <v>1.3333333333333333</v>
      </c>
      <c r="GM91" s="248" t="e">
        <f t="shared" si="44"/>
        <v>#DIV/0!</v>
      </c>
      <c r="GN91" s="248" t="e">
        <f t="shared" si="44"/>
        <v>#DIV/0!</v>
      </c>
      <c r="GO91" s="248">
        <f t="shared" si="44"/>
        <v>1025.75</v>
      </c>
      <c r="GP91" s="248">
        <f t="shared" si="44"/>
        <v>156.41666666666666</v>
      </c>
      <c r="GQ91" s="248">
        <f t="shared" si="44"/>
        <v>5395.083333333333</v>
      </c>
      <c r="GR91" s="248">
        <f t="shared" si="44"/>
        <v>28282.583333333332</v>
      </c>
      <c r="GS91" s="248">
        <f t="shared" si="44"/>
        <v>131.58333333333334</v>
      </c>
      <c r="GT91" s="248">
        <f t="shared" si="44"/>
        <v>28.916666666666668</v>
      </c>
      <c r="GU91" s="248">
        <f t="shared" si="44"/>
        <v>549.16666666666663</v>
      </c>
      <c r="GV91" s="248">
        <f t="shared" si="44"/>
        <v>4444.909090909091</v>
      </c>
      <c r="GW91" s="248">
        <f t="shared" si="44"/>
        <v>0.75701166666666664</v>
      </c>
      <c r="GX91" s="248">
        <f t="shared" si="44"/>
        <v>0.21065</v>
      </c>
      <c r="GY91" s="248">
        <f t="shared" si="44"/>
        <v>22.618957500000004</v>
      </c>
      <c r="GZ91" s="248">
        <f t="shared" si="44"/>
        <v>26.5192725</v>
      </c>
      <c r="HA91" s="248">
        <f t="shared" si="44"/>
        <v>15.413966666666667</v>
      </c>
      <c r="HB91" s="248">
        <f t="shared" si="44"/>
        <v>5.9266550000000002</v>
      </c>
      <c r="HC91" s="248">
        <f t="shared" si="44"/>
        <v>4.0868666666666664</v>
      </c>
      <c r="HD91" s="248">
        <f t="shared" si="44"/>
        <v>0.44189999999999996</v>
      </c>
      <c r="HE91" s="248">
        <f t="shared" si="44"/>
        <v>35.137115833333333</v>
      </c>
      <c r="HF91" s="248">
        <f t="shared" si="44"/>
        <v>24.405955000000002</v>
      </c>
      <c r="HG91" s="248">
        <f t="shared" si="44"/>
        <v>2.6677158333333328</v>
      </c>
      <c r="HH91" s="248">
        <f t="shared" si="44"/>
        <v>5.5265275000000003</v>
      </c>
      <c r="HI91" s="248">
        <f t="shared" ref="HI91:JT91" si="45">AVERAGEIF($GM3:$GM82, "=Regional",HI3:HI82)</f>
        <v>3.8195533333333329</v>
      </c>
      <c r="HJ91" s="248">
        <f t="shared" si="45"/>
        <v>0.40811833333333336</v>
      </c>
      <c r="HK91" s="248">
        <f t="shared" si="45"/>
        <v>31.898185833333333</v>
      </c>
      <c r="HL91" s="248">
        <f t="shared" si="45"/>
        <v>22.023162499999998</v>
      </c>
      <c r="HM91" s="248">
        <f t="shared" si="45"/>
        <v>2.3573666666666662</v>
      </c>
      <c r="HN91" s="248">
        <f t="shared" si="45"/>
        <v>68.445355000000021</v>
      </c>
      <c r="HO91" s="248">
        <f t="shared" si="45"/>
        <v>47.346086666666672</v>
      </c>
      <c r="HP91" s="248">
        <f t="shared" si="45"/>
        <v>5.1185733333333339</v>
      </c>
      <c r="HQ91" s="248">
        <f t="shared" si="45"/>
        <v>17.334658333333334</v>
      </c>
      <c r="HR91" s="248">
        <f t="shared" si="45"/>
        <v>11.831090833333333</v>
      </c>
      <c r="HS91" s="248">
        <f t="shared" si="45"/>
        <v>1.3402983333333331</v>
      </c>
      <c r="HT91" s="248">
        <f t="shared" si="45"/>
        <v>3.6879266666666672</v>
      </c>
      <c r="HU91" s="248">
        <f t="shared" si="45"/>
        <v>3.5145275000000002</v>
      </c>
      <c r="HV91" s="248">
        <f t="shared" si="45"/>
        <v>16.065940000000001</v>
      </c>
      <c r="HW91" s="248">
        <f t="shared" si="45"/>
        <v>17.256747499999999</v>
      </c>
      <c r="HX91" s="248">
        <f t="shared" si="45"/>
        <v>1.0371858333333333</v>
      </c>
      <c r="HY91" s="248">
        <f t="shared" si="45"/>
        <v>1.29687</v>
      </c>
      <c r="HZ91" s="248">
        <f t="shared" si="45"/>
        <v>0.54791750000000006</v>
      </c>
      <c r="IA91" s="248">
        <f t="shared" si="45"/>
        <v>0.30503583333333334</v>
      </c>
      <c r="IB91" s="248">
        <f t="shared" si="45"/>
        <v>8.4399999999999996E-3</v>
      </c>
      <c r="IC91" s="248">
        <f t="shared" si="45"/>
        <v>8.8975000000000009E-3</v>
      </c>
      <c r="ID91" s="248">
        <f t="shared" si="45"/>
        <v>1.0698316666666667</v>
      </c>
      <c r="IE91" s="248">
        <f t="shared" si="45"/>
        <v>6.8163333333333326E-2</v>
      </c>
      <c r="IF91" s="248">
        <f t="shared" si="45"/>
        <v>0.22724583333333329</v>
      </c>
      <c r="IG91" s="248">
        <f t="shared" si="45"/>
        <v>3342</v>
      </c>
      <c r="IH91" s="248">
        <f t="shared" si="45"/>
        <v>45297.666666666664</v>
      </c>
      <c r="II91" s="248">
        <f t="shared" si="45"/>
        <v>28199.5</v>
      </c>
      <c r="IJ91" s="248">
        <f t="shared" si="45"/>
        <v>10224.916666666666</v>
      </c>
      <c r="IK91" s="248">
        <f t="shared" si="45"/>
        <v>111459.75</v>
      </c>
      <c r="IL91" s="248">
        <f t="shared" si="45"/>
        <v>76895.583333333328</v>
      </c>
      <c r="IM91" s="248">
        <f t="shared" si="45"/>
        <v>78706.166666666672</v>
      </c>
      <c r="IN91" s="248">
        <f t="shared" si="45"/>
        <v>100504.33333333333</v>
      </c>
      <c r="IO91" s="248">
        <f t="shared" si="45"/>
        <v>1.3058333333333334</v>
      </c>
      <c r="IP91" s="248">
        <f t="shared" si="45"/>
        <v>10895.416666666666</v>
      </c>
      <c r="IQ91" s="248">
        <f t="shared" si="45"/>
        <v>5.2383891666666669</v>
      </c>
      <c r="IR91" s="248">
        <f t="shared" si="45"/>
        <v>4.1159816666666664</v>
      </c>
      <c r="IS91" s="248">
        <f t="shared" si="45"/>
        <v>12.155296666666667</v>
      </c>
      <c r="IT91" s="248">
        <f t="shared" si="45"/>
        <v>0.26293083333333334</v>
      </c>
      <c r="IU91" s="248">
        <f t="shared" si="45"/>
        <v>2.5035875000000001</v>
      </c>
      <c r="IV91" s="248">
        <f t="shared" si="45"/>
        <v>19.037800000000001</v>
      </c>
      <c r="IW91" s="248">
        <f t="shared" si="45"/>
        <v>12.754844166666665</v>
      </c>
      <c r="IX91" s="248">
        <f t="shared" si="45"/>
        <v>2.8346683333333331</v>
      </c>
      <c r="IY91" s="248">
        <f t="shared" si="45"/>
        <v>0</v>
      </c>
      <c r="IZ91" s="248">
        <f t="shared" si="45"/>
        <v>2.8791666666666666E-3</v>
      </c>
      <c r="JA91" s="248">
        <f t="shared" si="45"/>
        <v>0.3487008333333334</v>
      </c>
      <c r="JB91" s="248">
        <f t="shared" si="45"/>
        <v>8.3083333333333327E-4</v>
      </c>
      <c r="JC91" s="248">
        <f t="shared" si="45"/>
        <v>8.3546666666666658E-2</v>
      </c>
      <c r="JD91" s="248">
        <f t="shared" si="45"/>
        <v>0.65936416666666664</v>
      </c>
      <c r="JE91" s="248">
        <f t="shared" si="45"/>
        <v>5.1872625000000001</v>
      </c>
      <c r="JF91" s="248">
        <f t="shared" si="45"/>
        <v>2.1753033333333334</v>
      </c>
      <c r="JG91" s="248">
        <f t="shared" si="45"/>
        <v>0.29268583333333337</v>
      </c>
      <c r="JH91" s="248">
        <f t="shared" si="45"/>
        <v>699.16666666666663</v>
      </c>
      <c r="JI91" s="248">
        <f t="shared" si="45"/>
        <v>1.6679433333333333</v>
      </c>
      <c r="JJ91" s="248">
        <f t="shared" si="45"/>
        <v>4.0915150000000002</v>
      </c>
      <c r="JK91" s="248">
        <f t="shared" si="45"/>
        <v>199.5</v>
      </c>
      <c r="JL91" s="248">
        <f t="shared" si="45"/>
        <v>237.91666666666666</v>
      </c>
      <c r="JM91" s="248">
        <f t="shared" si="45"/>
        <v>18.226068333333334</v>
      </c>
      <c r="JN91" s="248">
        <f t="shared" si="45"/>
        <v>1.3797083333333331</v>
      </c>
      <c r="JO91" s="248">
        <f t="shared" si="45"/>
        <v>1.0420808333333333</v>
      </c>
      <c r="JP91" s="248">
        <f t="shared" si="45"/>
        <v>0.34559666666666672</v>
      </c>
      <c r="JQ91" s="248">
        <f t="shared" si="45"/>
        <v>4.43425E-2</v>
      </c>
      <c r="JR91" s="248">
        <f t="shared" si="45"/>
        <v>0.55852916666666674</v>
      </c>
      <c r="JS91" s="248">
        <f t="shared" si="45"/>
        <v>22.272727272727273</v>
      </c>
      <c r="JT91" s="248">
        <f t="shared" si="45"/>
        <v>19.833333333333332</v>
      </c>
      <c r="JU91" s="248">
        <f t="shared" ref="JU91:MF91" si="46">AVERAGEIF($GM3:$GM82, "=Regional",JU3:JU82)</f>
        <v>1.1513883333333335</v>
      </c>
      <c r="JV91" s="248">
        <f t="shared" si="46"/>
        <v>6933.333333333333</v>
      </c>
      <c r="JW91" s="248">
        <f t="shared" si="46"/>
        <v>20.804735000000001</v>
      </c>
      <c r="JX91" s="248">
        <f t="shared" si="46"/>
        <v>6800.083333333333</v>
      </c>
      <c r="JY91" s="248">
        <f t="shared" si="46"/>
        <v>6.2565108333333335</v>
      </c>
      <c r="JZ91" s="248">
        <f t="shared" si="46"/>
        <v>22.267980833333336</v>
      </c>
      <c r="KA91" s="248">
        <f t="shared" si="46"/>
        <v>0.31879916666666663</v>
      </c>
      <c r="KB91" s="248">
        <f t="shared" si="46"/>
        <v>2523</v>
      </c>
      <c r="KC91" s="248">
        <f t="shared" si="46"/>
        <v>0.91957250000000001</v>
      </c>
      <c r="KD91" s="248">
        <f t="shared" si="46"/>
        <v>0.40811833333333336</v>
      </c>
      <c r="KE91" s="248">
        <f t="shared" si="46"/>
        <v>0.91309499999999988</v>
      </c>
      <c r="KF91" s="248">
        <f t="shared" si="46"/>
        <v>18.111889999999999</v>
      </c>
      <c r="KG91" s="248">
        <f t="shared" si="46"/>
        <v>6.8806933333333333</v>
      </c>
      <c r="KH91" s="248">
        <f t="shared" si="46"/>
        <v>5.5265275000000003</v>
      </c>
      <c r="KI91" s="248">
        <f t="shared" si="46"/>
        <v>35.090949166666668</v>
      </c>
      <c r="KJ91" s="248">
        <f t="shared" si="46"/>
        <v>37103.833333333336</v>
      </c>
      <c r="KK91" s="248">
        <f t="shared" si="46"/>
        <v>27694.75</v>
      </c>
      <c r="KL91" s="248">
        <f t="shared" si="46"/>
        <v>0.10990166666666666</v>
      </c>
      <c r="KM91" s="248">
        <f t="shared" si="46"/>
        <v>0.60799500000000006</v>
      </c>
      <c r="KN91" s="248">
        <f t="shared" si="46"/>
        <v>0.1061083333333333</v>
      </c>
      <c r="KO91" s="248">
        <f t="shared" si="46"/>
        <v>1.1678333333333332E-2</v>
      </c>
      <c r="KP91" s="248">
        <f t="shared" si="46"/>
        <v>8.7282499999999999E-2</v>
      </c>
      <c r="KQ91" s="248">
        <f t="shared" si="46"/>
        <v>1.2776666666666667E-2</v>
      </c>
      <c r="KR91" s="248">
        <f t="shared" si="46"/>
        <v>0.81310166666666672</v>
      </c>
      <c r="KS91" s="248">
        <f t="shared" si="46"/>
        <v>0.15027596666666668</v>
      </c>
      <c r="KT91" s="248">
        <f t="shared" si="46"/>
        <v>0.84972403333333346</v>
      </c>
      <c r="KU91" s="248">
        <f t="shared" si="46"/>
        <v>0.25031940833333333</v>
      </c>
      <c r="KV91" s="248">
        <f t="shared" si="46"/>
        <v>0.74968059166666678</v>
      </c>
      <c r="KW91" s="248">
        <f t="shared" si="46"/>
        <v>7.3676233333333327E-2</v>
      </c>
      <c r="KX91" s="248">
        <f t="shared" si="46"/>
        <v>4.993899999999999E-3</v>
      </c>
      <c r="KY91" s="248">
        <f t="shared" si="46"/>
        <v>0.17566701666666662</v>
      </c>
      <c r="KZ91" s="248">
        <f t="shared" si="46"/>
        <v>1.2458916666666667E-2</v>
      </c>
      <c r="LA91" s="248">
        <f t="shared" si="46"/>
        <v>0.23090112500000001</v>
      </c>
      <c r="LB91" s="248">
        <f t="shared" si="46"/>
        <v>5.6223408333333336E-2</v>
      </c>
      <c r="LC91" s="248">
        <f t="shared" si="46"/>
        <v>0.51975562500000005</v>
      </c>
      <c r="LD91" s="248">
        <f t="shared" si="46"/>
        <v>0.69542263333333321</v>
      </c>
      <c r="LE91" s="248">
        <f t="shared" si="46"/>
        <v>1.4516266666666666E-2</v>
      </c>
      <c r="LF91" s="248">
        <f t="shared" si="46"/>
        <v>0.63695251666666675</v>
      </c>
      <c r="LG91" s="248">
        <f t="shared" si="46"/>
        <v>0.12035509166666665</v>
      </c>
      <c r="LH91" s="248">
        <f t="shared" si="46"/>
        <v>0.22817613333333334</v>
      </c>
      <c r="LI91" s="248">
        <f t="shared" si="46"/>
        <v>9408.75</v>
      </c>
      <c r="LJ91" s="248">
        <f t="shared" si="46"/>
        <v>6.4928458333333339</v>
      </c>
      <c r="LK91" s="248">
        <f t="shared" si="46"/>
        <v>24887.083333333332</v>
      </c>
      <c r="LL91" s="248">
        <f t="shared" si="46"/>
        <v>36815.833333333336</v>
      </c>
      <c r="LM91" s="248">
        <f t="shared" si="46"/>
        <v>3171.3333333333335</v>
      </c>
      <c r="LN91" s="248">
        <f t="shared" si="46"/>
        <v>0.78513997499999999</v>
      </c>
      <c r="LO91" s="248">
        <f t="shared" si="46"/>
        <v>6.3901425000000012E-2</v>
      </c>
      <c r="LP91" s="248">
        <f t="shared" si="46"/>
        <v>0.15095860833333333</v>
      </c>
      <c r="LQ91" s="248">
        <f t="shared" si="46"/>
        <v>0.40871333333333332</v>
      </c>
      <c r="LR91" s="248">
        <f t="shared" si="46"/>
        <v>1.2643341666666668</v>
      </c>
      <c r="LS91" s="248">
        <f t="shared" si="46"/>
        <v>0.30722416666666669</v>
      </c>
      <c r="LT91" s="248">
        <f t="shared" si="46"/>
        <v>47.416666666666664</v>
      </c>
      <c r="LU91" s="248">
        <f t="shared" si="46"/>
        <v>3.8455508333333337</v>
      </c>
      <c r="LV91" s="248">
        <f t="shared" si="46"/>
        <v>19.583333333333332</v>
      </c>
      <c r="LW91" s="248">
        <f t="shared" si="46"/>
        <v>3.1671358333333335</v>
      </c>
      <c r="LX91" s="248">
        <f t="shared" si="46"/>
        <v>0.2135258333333333</v>
      </c>
      <c r="LY91" s="248">
        <f t="shared" si="46"/>
        <v>0.20550749999999998</v>
      </c>
      <c r="LZ91" s="248">
        <f t="shared" si="46"/>
        <v>4.1864766666666664E-2</v>
      </c>
      <c r="MA91" s="248">
        <f t="shared" si="46"/>
        <v>1.0112250000000001E-3</v>
      </c>
      <c r="MB91" s="248">
        <f t="shared" si="46"/>
        <v>0.13189820000000002</v>
      </c>
      <c r="MC91" s="248">
        <f t="shared" si="46"/>
        <v>0</v>
      </c>
      <c r="MD91" s="248">
        <f t="shared" si="46"/>
        <v>0.11673699166666668</v>
      </c>
      <c r="ME91" s="248">
        <f t="shared" si="46"/>
        <v>2.7839999999999999E-4</v>
      </c>
      <c r="MF91" s="248">
        <f t="shared" si="46"/>
        <v>0.77403143333333346</v>
      </c>
      <c r="MG91" s="248">
        <f t="shared" ref="MG91:MH91" si="47">AVERAGEIF($GM3:$GM82, "=Regional",MG3:MG82)</f>
        <v>3.7037091666666667E-2</v>
      </c>
      <c r="MH91" s="248">
        <f t="shared" si="47"/>
        <v>0.35993901666666667</v>
      </c>
    </row>
    <row r="92" spans="1:347" x14ac:dyDescent="0.2">
      <c r="B92" s="651" t="s">
        <v>3011</v>
      </c>
      <c r="C92" s="6"/>
      <c r="D92" s="261" t="s">
        <v>3006</v>
      </c>
      <c r="E92" s="6"/>
      <c r="F92" s="6"/>
      <c r="G92" s="6"/>
      <c r="H92" s="6"/>
      <c r="I92" s="6"/>
      <c r="J92" s="6"/>
      <c r="K92" s="6"/>
      <c r="L92" s="6"/>
      <c r="M92" s="6"/>
      <c r="N92" s="6"/>
      <c r="O92" s="6"/>
      <c r="P92" s="6"/>
      <c r="Q92" s="6"/>
      <c r="R92" s="6"/>
      <c r="S92" s="6"/>
      <c r="T92" s="6"/>
      <c r="U92" s="6"/>
      <c r="V92" s="6"/>
      <c r="W92" s="256"/>
      <c r="X92" s="248">
        <f>SUMIF($GL3:$GL82, "=1",X3:X82)</f>
        <v>21</v>
      </c>
      <c r="Y92" s="248">
        <f t="shared" ref="Y92:CJ92" si="48">SUMIF($GL3:$GL82, "=1",Y3:Y82)</f>
        <v>84</v>
      </c>
      <c r="Z92" s="248">
        <f t="shared" si="48"/>
        <v>9</v>
      </c>
      <c r="AA92" s="248">
        <f t="shared" si="48"/>
        <v>23</v>
      </c>
      <c r="AB92" s="247">
        <f t="shared" si="48"/>
        <v>235828</v>
      </c>
      <c r="AC92" s="248">
        <f t="shared" si="48"/>
        <v>61.78</v>
      </c>
      <c r="AD92" s="248">
        <f t="shared" si="48"/>
        <v>8.879999999999999</v>
      </c>
      <c r="AE92" s="248">
        <f t="shared" si="48"/>
        <v>70.66</v>
      </c>
      <c r="AF92" s="248">
        <f t="shared" si="48"/>
        <v>377.64</v>
      </c>
      <c r="AG92" s="248">
        <f t="shared" si="48"/>
        <v>448.3</v>
      </c>
      <c r="AH92" s="248" t="s">
        <v>2305</v>
      </c>
      <c r="AI92" s="248">
        <f t="shared" si="48"/>
        <v>1549784</v>
      </c>
      <c r="AJ92" s="248">
        <f t="shared" si="48"/>
        <v>0</v>
      </c>
      <c r="AK92" s="248">
        <f t="shared" si="48"/>
        <v>0</v>
      </c>
      <c r="AL92" s="248">
        <f t="shared" si="48"/>
        <v>924458</v>
      </c>
      <c r="AM92" s="248">
        <f t="shared" si="48"/>
        <v>221.39999999999998</v>
      </c>
      <c r="AN92" s="248">
        <f t="shared" si="48"/>
        <v>254.04999999999998</v>
      </c>
      <c r="AO92" s="248">
        <f t="shared" si="48"/>
        <v>215.92</v>
      </c>
      <c r="AP92" s="248">
        <f t="shared" si="48"/>
        <v>3231530</v>
      </c>
      <c r="AQ92" s="248">
        <f t="shared" si="48"/>
        <v>14850078</v>
      </c>
      <c r="AR92" s="248">
        <f t="shared" si="48"/>
        <v>18081608</v>
      </c>
      <c r="AS92" s="248">
        <f t="shared" si="48"/>
        <v>4439816</v>
      </c>
      <c r="AT92" s="248">
        <f t="shared" si="48"/>
        <v>92807</v>
      </c>
      <c r="AU92" s="248">
        <f t="shared" si="48"/>
        <v>4532623</v>
      </c>
      <c r="AV92" s="248">
        <f t="shared" si="48"/>
        <v>457955</v>
      </c>
      <c r="AW92" s="248">
        <f t="shared" si="48"/>
        <v>92127</v>
      </c>
      <c r="AX92" s="248">
        <f t="shared" si="48"/>
        <v>550082</v>
      </c>
      <c r="AY92" s="248">
        <f t="shared" si="48"/>
        <v>2603901</v>
      </c>
      <c r="AZ92" s="248">
        <f t="shared" si="48"/>
        <v>25768214</v>
      </c>
      <c r="BA92" s="248">
        <f t="shared" si="48"/>
        <v>12956401</v>
      </c>
      <c r="BB92" s="248">
        <f t="shared" si="48"/>
        <v>4332662</v>
      </c>
      <c r="BC92" s="248">
        <f t="shared" si="48"/>
        <v>17289064</v>
      </c>
      <c r="BD92" s="248">
        <f t="shared" si="48"/>
        <v>1736882</v>
      </c>
      <c r="BE92" s="248">
        <f t="shared" si="48"/>
        <v>176712</v>
      </c>
      <c r="BF92" s="248">
        <f t="shared" si="48"/>
        <v>303394</v>
      </c>
      <c r="BG92" s="248">
        <f t="shared" si="48"/>
        <v>2216988</v>
      </c>
      <c r="BH92" s="248">
        <f t="shared" si="48"/>
        <v>5546332</v>
      </c>
      <c r="BI92" s="248">
        <f t="shared" si="48"/>
        <v>25052384</v>
      </c>
      <c r="BJ92" s="248">
        <f t="shared" si="48"/>
        <v>1719486</v>
      </c>
      <c r="BK92" s="248">
        <f t="shared" si="48"/>
        <v>2.0109796999999996</v>
      </c>
      <c r="BL92" s="248">
        <f t="shared" si="48"/>
        <v>466282</v>
      </c>
      <c r="BM92" s="248">
        <f t="shared" si="48"/>
        <v>21221</v>
      </c>
      <c r="BN92" s="248">
        <f t="shared" si="48"/>
        <v>25206</v>
      </c>
      <c r="BO92" s="248">
        <f t="shared" si="48"/>
        <v>217286</v>
      </c>
      <c r="BP92" s="248">
        <f t="shared" si="48"/>
        <v>729995</v>
      </c>
      <c r="BQ92" s="248">
        <f t="shared" si="48"/>
        <v>721126</v>
      </c>
      <c r="BR92" s="248">
        <f t="shared" si="48"/>
        <v>1123976</v>
      </c>
      <c r="BS92" s="248">
        <f t="shared" si="48"/>
        <v>1007846</v>
      </c>
      <c r="BT92" s="248">
        <f t="shared" si="48"/>
        <v>2131822</v>
      </c>
      <c r="BU92" s="248">
        <f t="shared" si="48"/>
        <v>603822</v>
      </c>
      <c r="BV92" s="248">
        <f t="shared" si="48"/>
        <v>318400</v>
      </c>
      <c r="BW92" s="248">
        <f t="shared" si="48"/>
        <v>922222</v>
      </c>
      <c r="BX92" s="248">
        <f t="shared" si="48"/>
        <v>90872</v>
      </c>
      <c r="BY92" s="248">
        <f t="shared" si="48"/>
        <v>21909</v>
      </c>
      <c r="BZ92" s="248">
        <f t="shared" si="48"/>
        <v>112781</v>
      </c>
      <c r="CA92" s="248">
        <f t="shared" si="48"/>
        <v>3166825</v>
      </c>
      <c r="CB92" s="248">
        <f t="shared" si="48"/>
        <v>0</v>
      </c>
      <c r="CC92" s="248">
        <f t="shared" si="48"/>
        <v>3166825</v>
      </c>
      <c r="CD92" s="248">
        <f t="shared" si="48"/>
        <v>76462</v>
      </c>
      <c r="CE92" s="248">
        <f t="shared" si="48"/>
        <v>800083</v>
      </c>
      <c r="CF92" s="248">
        <f t="shared" si="48"/>
        <v>38</v>
      </c>
      <c r="CG92" s="248">
        <f t="shared" si="48"/>
        <v>1675</v>
      </c>
      <c r="CH92" s="248">
        <f t="shared" si="48"/>
        <v>1713</v>
      </c>
      <c r="CI92" s="248">
        <f t="shared" si="48"/>
        <v>94095</v>
      </c>
      <c r="CJ92" s="248">
        <f t="shared" si="48"/>
        <v>90141</v>
      </c>
      <c r="CK92" s="248">
        <f t="shared" ref="CK92:EV92" si="49">SUMIF($GL3:$GL82, "=1",CK3:CK82)</f>
        <v>156166</v>
      </c>
      <c r="CL92" s="248">
        <f t="shared" si="49"/>
        <v>31581</v>
      </c>
      <c r="CM92" s="248">
        <f t="shared" si="49"/>
        <v>68</v>
      </c>
      <c r="CN92" s="248">
        <f t="shared" si="49"/>
        <v>868</v>
      </c>
      <c r="CO92" s="248">
        <f t="shared" si="49"/>
        <v>4139</v>
      </c>
      <c r="CP92" s="248">
        <f t="shared" si="49"/>
        <v>1826385</v>
      </c>
      <c r="CQ92" s="248">
        <f t="shared" si="49"/>
        <v>468568</v>
      </c>
      <c r="CR92" s="248">
        <f t="shared" si="49"/>
        <v>2294953</v>
      </c>
      <c r="CS92" s="248">
        <f t="shared" si="49"/>
        <v>205640</v>
      </c>
      <c r="CT92" s="248">
        <f t="shared" si="49"/>
        <v>38975</v>
      </c>
      <c r="CU92" s="248">
        <f t="shared" si="49"/>
        <v>244615</v>
      </c>
      <c r="CV92" s="248">
        <f t="shared" si="49"/>
        <v>1053901</v>
      </c>
      <c r="CW92" s="248">
        <f t="shared" si="49"/>
        <v>217475</v>
      </c>
      <c r="CX92" s="248">
        <f t="shared" si="49"/>
        <v>1271376</v>
      </c>
      <c r="CY92" s="248">
        <f t="shared" si="49"/>
        <v>3810944</v>
      </c>
      <c r="CZ92" s="248">
        <f t="shared" si="49"/>
        <v>76653</v>
      </c>
      <c r="DA92" s="248">
        <f t="shared" si="49"/>
        <v>0</v>
      </c>
      <c r="DB92" s="248">
        <f t="shared" si="49"/>
        <v>3887597</v>
      </c>
      <c r="DC92" s="248">
        <f t="shared" si="49"/>
        <v>196615</v>
      </c>
      <c r="DD92" s="248">
        <f t="shared" si="49"/>
        <v>11175</v>
      </c>
      <c r="DE92" s="248">
        <f t="shared" si="49"/>
        <v>207790</v>
      </c>
      <c r="DF92" s="248">
        <f t="shared" si="49"/>
        <v>644040</v>
      </c>
      <c r="DG92" s="248">
        <f t="shared" si="49"/>
        <v>53137</v>
      </c>
      <c r="DH92" s="248">
        <f t="shared" si="49"/>
        <v>359</v>
      </c>
      <c r="DI92" s="248">
        <f t="shared" si="49"/>
        <v>64671</v>
      </c>
      <c r="DJ92" s="248">
        <f t="shared" si="49"/>
        <v>0</v>
      </c>
      <c r="DK92" s="248">
        <f t="shared" si="49"/>
        <v>840655</v>
      </c>
      <c r="DL92" s="248">
        <f t="shared" si="49"/>
        <v>1738998</v>
      </c>
      <c r="DM92" s="248">
        <f t="shared" si="49"/>
        <v>2801798</v>
      </c>
      <c r="DN92" s="248">
        <f t="shared" si="49"/>
        <v>412382</v>
      </c>
      <c r="DO92" s="248">
        <f t="shared" si="49"/>
        <v>119553</v>
      </c>
      <c r="DP92" s="248">
        <f t="shared" si="49"/>
        <v>5072731</v>
      </c>
      <c r="DQ92" s="248">
        <f t="shared" si="49"/>
        <v>7671</v>
      </c>
      <c r="DR92" s="248">
        <f t="shared" si="49"/>
        <v>606624</v>
      </c>
      <c r="DS92" s="248">
        <f t="shared" si="49"/>
        <v>178027</v>
      </c>
      <c r="DT92" s="248">
        <f t="shared" si="49"/>
        <v>784651</v>
      </c>
      <c r="DU92" s="248">
        <f t="shared" si="49"/>
        <v>4504822</v>
      </c>
      <c r="DV92" s="248">
        <f t="shared" si="49"/>
        <v>3546</v>
      </c>
      <c r="DW92" s="248">
        <f t="shared" si="49"/>
        <v>601</v>
      </c>
      <c r="DX92" s="248">
        <f t="shared" si="49"/>
        <v>7577</v>
      </c>
      <c r="DY92" s="248">
        <f t="shared" si="49"/>
        <v>3573</v>
      </c>
      <c r="DZ92" s="248">
        <f t="shared" si="49"/>
        <v>689</v>
      </c>
      <c r="EA92" s="248">
        <f t="shared" si="49"/>
        <v>138</v>
      </c>
      <c r="EB92" s="248">
        <f t="shared" si="49"/>
        <v>16124</v>
      </c>
      <c r="EC92" s="248">
        <f t="shared" si="49"/>
        <v>47046</v>
      </c>
      <c r="ED92" s="248">
        <f t="shared" si="49"/>
        <v>19993</v>
      </c>
      <c r="EE92" s="248">
        <f t="shared" si="49"/>
        <v>67039</v>
      </c>
      <c r="EF92" s="248">
        <f t="shared" si="49"/>
        <v>180106</v>
      </c>
      <c r="EG92" s="248">
        <f t="shared" si="49"/>
        <v>106298</v>
      </c>
      <c r="EH92" s="248">
        <f t="shared" si="49"/>
        <v>286404</v>
      </c>
      <c r="EI92" s="248">
        <f t="shared" si="49"/>
        <v>10271</v>
      </c>
      <c r="EJ92" s="248">
        <f t="shared" si="49"/>
        <v>7521</v>
      </c>
      <c r="EK92" s="248">
        <f t="shared" si="49"/>
        <v>17792</v>
      </c>
      <c r="EL92" s="248">
        <f t="shared" si="49"/>
        <v>371235</v>
      </c>
      <c r="EM92" s="248">
        <f t="shared" si="49"/>
        <v>56</v>
      </c>
      <c r="EN92" s="248">
        <f t="shared" si="49"/>
        <v>590</v>
      </c>
      <c r="EO92" s="248">
        <f t="shared" si="49"/>
        <v>420</v>
      </c>
      <c r="EP92" s="248">
        <f t="shared" si="49"/>
        <v>3087</v>
      </c>
      <c r="EQ92" s="248">
        <f t="shared" si="49"/>
        <v>17359</v>
      </c>
      <c r="ER92" s="248">
        <f t="shared" si="49"/>
        <v>144872</v>
      </c>
      <c r="ES92" s="248">
        <f t="shared" si="49"/>
        <v>1295695</v>
      </c>
      <c r="ET92" s="248">
        <f t="shared" si="49"/>
        <v>162367</v>
      </c>
      <c r="EU92" s="248">
        <f t="shared" si="49"/>
        <v>80468</v>
      </c>
      <c r="EV92" s="248">
        <f t="shared" si="49"/>
        <v>8461</v>
      </c>
      <c r="EW92" s="248">
        <f t="shared" ref="EW92:HH92" si="50">SUMIF($GL3:$GL82, "=1",EW3:EW82)</f>
        <v>8163</v>
      </c>
      <c r="EX92" s="248">
        <f t="shared" si="50"/>
        <v>0</v>
      </c>
      <c r="EY92" s="248">
        <f t="shared" si="50"/>
        <v>674</v>
      </c>
      <c r="EZ92" s="248">
        <f t="shared" si="50"/>
        <v>1471</v>
      </c>
      <c r="FA92" s="248">
        <f t="shared" si="50"/>
        <v>1279041</v>
      </c>
      <c r="FB92" s="248">
        <f t="shared" si="50"/>
        <v>1155330</v>
      </c>
      <c r="FC92" s="248">
        <f t="shared" si="50"/>
        <v>276636</v>
      </c>
      <c r="FD92" s="248">
        <f t="shared" si="50"/>
        <v>0</v>
      </c>
      <c r="FE92" s="248">
        <f t="shared" si="50"/>
        <v>0</v>
      </c>
      <c r="FF92" s="248">
        <f t="shared" si="50"/>
        <v>0</v>
      </c>
      <c r="FG92" s="248">
        <f t="shared" si="50"/>
        <v>0</v>
      </c>
      <c r="FH92" s="248">
        <f t="shared" si="50"/>
        <v>0</v>
      </c>
      <c r="FI92" s="248">
        <f t="shared" si="50"/>
        <v>0</v>
      </c>
      <c r="FJ92" s="248">
        <f t="shared" si="50"/>
        <v>0</v>
      </c>
      <c r="FK92" s="248">
        <f t="shared" si="50"/>
        <v>0</v>
      </c>
      <c r="FL92" s="248">
        <f t="shared" si="50"/>
        <v>0</v>
      </c>
      <c r="FM92" s="248">
        <f t="shared" si="50"/>
        <v>0</v>
      </c>
      <c r="FN92" s="248">
        <f t="shared" si="50"/>
        <v>0</v>
      </c>
      <c r="FO92" s="248">
        <f t="shared" si="50"/>
        <v>0</v>
      </c>
      <c r="FP92" s="248">
        <f t="shared" si="50"/>
        <v>0</v>
      </c>
      <c r="FQ92" s="248">
        <f t="shared" si="50"/>
        <v>0</v>
      </c>
      <c r="FR92" s="248">
        <f t="shared" si="50"/>
        <v>0</v>
      </c>
      <c r="FS92" s="248">
        <f t="shared" si="50"/>
        <v>0</v>
      </c>
      <c r="FT92" s="248">
        <f t="shared" si="50"/>
        <v>0</v>
      </c>
      <c r="FU92" s="248">
        <f t="shared" si="50"/>
        <v>0</v>
      </c>
      <c r="FV92" s="248">
        <f t="shared" si="50"/>
        <v>0</v>
      </c>
      <c r="FW92" s="248">
        <f t="shared" si="50"/>
        <v>0</v>
      </c>
      <c r="FX92" s="248">
        <f t="shared" si="50"/>
        <v>0</v>
      </c>
      <c r="FY92" s="248">
        <f t="shared" si="50"/>
        <v>0</v>
      </c>
      <c r="FZ92" s="248">
        <f t="shared" si="50"/>
        <v>0</v>
      </c>
      <c r="GA92" s="248">
        <f t="shared" si="50"/>
        <v>0</v>
      </c>
      <c r="GB92" s="248">
        <f t="shared" si="50"/>
        <v>0</v>
      </c>
      <c r="GC92" s="248">
        <f t="shared" si="50"/>
        <v>0</v>
      </c>
      <c r="GD92" s="248">
        <f t="shared" si="50"/>
        <v>0</v>
      </c>
      <c r="GE92" s="248">
        <f t="shared" si="50"/>
        <v>0</v>
      </c>
      <c r="GF92" s="248">
        <f t="shared" si="50"/>
        <v>0</v>
      </c>
      <c r="GG92" s="248">
        <f t="shared" si="50"/>
        <v>0</v>
      </c>
      <c r="GH92" s="248">
        <f t="shared" si="50"/>
        <v>0</v>
      </c>
      <c r="GI92" s="248">
        <f t="shared" si="50"/>
        <v>0</v>
      </c>
      <c r="GJ92" s="248">
        <f t="shared" si="50"/>
        <v>0</v>
      </c>
      <c r="GK92" s="248">
        <f t="shared" si="50"/>
        <v>1564018</v>
      </c>
      <c r="GL92" s="248">
        <f t="shared" si="50"/>
        <v>25</v>
      </c>
      <c r="GM92" s="248">
        <f t="shared" si="50"/>
        <v>0</v>
      </c>
      <c r="GN92" s="248">
        <f t="shared" si="50"/>
        <v>0</v>
      </c>
      <c r="GO92" s="248">
        <f t="shared" si="50"/>
        <v>12228</v>
      </c>
      <c r="GP92" s="248">
        <f t="shared" si="50"/>
        <v>1991</v>
      </c>
      <c r="GQ92" s="248">
        <f t="shared" si="50"/>
        <v>71250</v>
      </c>
      <c r="GR92" s="248">
        <f t="shared" si="50"/>
        <v>368919</v>
      </c>
      <c r="GS92" s="248">
        <f t="shared" si="50"/>
        <v>2208</v>
      </c>
      <c r="GT92" s="248">
        <f t="shared" si="50"/>
        <v>351</v>
      </c>
      <c r="GU92" s="248">
        <f t="shared" si="50"/>
        <v>8997</v>
      </c>
      <c r="GV92" s="248">
        <f t="shared" si="50"/>
        <v>57616</v>
      </c>
      <c r="GW92" s="248">
        <f t="shared" si="50"/>
        <v>19.434380000000001</v>
      </c>
      <c r="GX92" s="248">
        <f t="shared" si="50"/>
        <v>4.2202299999999999</v>
      </c>
      <c r="GY92" s="248">
        <f t="shared" si="50"/>
        <v>553.32673999999997</v>
      </c>
      <c r="GZ92" s="248">
        <f t="shared" si="50"/>
        <v>632.51939999999991</v>
      </c>
      <c r="HA92" s="248">
        <f t="shared" si="50"/>
        <v>437.46967999999998</v>
      </c>
      <c r="HB92" s="248">
        <f t="shared" si="50"/>
        <v>143.65027999999995</v>
      </c>
      <c r="HC92" s="248">
        <f t="shared" si="50"/>
        <v>99.768380000000022</v>
      </c>
      <c r="HD92" s="248">
        <f t="shared" si="50"/>
        <v>12.172050000000002</v>
      </c>
      <c r="HE92" s="248">
        <f t="shared" si="50"/>
        <v>860.21260999999993</v>
      </c>
      <c r="HF92" s="248">
        <f t="shared" si="50"/>
        <v>595.95517000000018</v>
      </c>
      <c r="HG92" s="248">
        <f t="shared" si="50"/>
        <v>79.151989999999998</v>
      </c>
      <c r="HH92" s="248">
        <f t="shared" si="50"/>
        <v>153.12886000000006</v>
      </c>
      <c r="HI92" s="248">
        <f t="shared" ref="HI92:JT92" si="51">SUMIF($GL3:$GL82, "=1",HI3:HI82)</f>
        <v>108.26200999999999</v>
      </c>
      <c r="HJ92" s="248">
        <f t="shared" si="51"/>
        <v>13.06767</v>
      </c>
      <c r="HK92" s="248">
        <f t="shared" si="51"/>
        <v>1177.0624500000001</v>
      </c>
      <c r="HL92" s="248">
        <f t="shared" si="51"/>
        <v>817.13097000000016</v>
      </c>
      <c r="HM92" s="248">
        <f t="shared" si="51"/>
        <v>94.43704000000001</v>
      </c>
      <c r="HN92" s="248">
        <f t="shared" si="51"/>
        <v>2424.2427299999995</v>
      </c>
      <c r="HO92" s="248">
        <f t="shared" si="51"/>
        <v>1699.1785200000002</v>
      </c>
      <c r="HP92" s="248">
        <f t="shared" si="51"/>
        <v>230.68826999999993</v>
      </c>
      <c r="HQ92" s="248">
        <f t="shared" si="51"/>
        <v>522.78729999999996</v>
      </c>
      <c r="HR92" s="248">
        <f t="shared" si="51"/>
        <v>370.84893000000005</v>
      </c>
      <c r="HS92" s="248">
        <f t="shared" si="51"/>
        <v>42.923319999999997</v>
      </c>
      <c r="HT92" s="248">
        <f t="shared" si="51"/>
        <v>104.26772999999997</v>
      </c>
      <c r="HU92" s="248">
        <f t="shared" si="51"/>
        <v>83.769880000000015</v>
      </c>
      <c r="HV92" s="248">
        <f t="shared" si="51"/>
        <v>180.23971</v>
      </c>
      <c r="HW92" s="248">
        <f t="shared" si="51"/>
        <v>213.13001999999997</v>
      </c>
      <c r="HX92" s="248">
        <f t="shared" si="51"/>
        <v>18.141350000000003</v>
      </c>
      <c r="HY92" s="248">
        <f t="shared" si="51"/>
        <v>29.439589999999999</v>
      </c>
      <c r="HZ92" s="248">
        <f t="shared" si="51"/>
        <v>13.855829999999997</v>
      </c>
      <c r="IA92" s="248">
        <f t="shared" si="51"/>
        <v>6.1374899999999997</v>
      </c>
      <c r="IB92" s="248">
        <f t="shared" si="51"/>
        <v>9.5850000000000005E-2</v>
      </c>
      <c r="IC92" s="248">
        <f t="shared" si="51"/>
        <v>0.1113</v>
      </c>
      <c r="ID92" s="248">
        <f t="shared" si="51"/>
        <v>24.182589999999998</v>
      </c>
      <c r="IE92" s="248">
        <f t="shared" si="51"/>
        <v>1.04047</v>
      </c>
      <c r="IF92" s="248">
        <f t="shared" si="51"/>
        <v>4.7703100000000012</v>
      </c>
      <c r="IG92" s="248">
        <f t="shared" si="51"/>
        <v>59574</v>
      </c>
      <c r="IH92" s="248">
        <f t="shared" si="51"/>
        <v>476391</v>
      </c>
      <c r="II92" s="248">
        <f t="shared" si="51"/>
        <v>424034</v>
      </c>
      <c r="IJ92" s="248">
        <f t="shared" si="51"/>
        <v>258683</v>
      </c>
      <c r="IK92" s="248">
        <f t="shared" si="51"/>
        <v>1856621</v>
      </c>
      <c r="IL92" s="248">
        <f t="shared" si="51"/>
        <v>1699445</v>
      </c>
      <c r="IM92" s="248">
        <f t="shared" si="51"/>
        <v>2019633</v>
      </c>
      <c r="IN92" s="248">
        <f t="shared" si="51"/>
        <v>2054891</v>
      </c>
      <c r="IO92" s="248">
        <f t="shared" si="51"/>
        <v>26.696960000000004</v>
      </c>
      <c r="IP92" s="248">
        <f t="shared" si="51"/>
        <v>305009</v>
      </c>
      <c r="IQ92" s="248">
        <f t="shared" si="51"/>
        <v>146.64560999999998</v>
      </c>
      <c r="IR92" s="248">
        <f t="shared" si="51"/>
        <v>73.235429999999994</v>
      </c>
      <c r="IS92" s="248">
        <f t="shared" si="51"/>
        <v>363.43548000000004</v>
      </c>
      <c r="IT92" s="248">
        <f t="shared" si="51"/>
        <v>8.949860000000001</v>
      </c>
      <c r="IU92" s="248">
        <f t="shared" si="51"/>
        <v>36.058370000000004</v>
      </c>
      <c r="IV92" s="248">
        <f t="shared" si="51"/>
        <v>481.67914999999999</v>
      </c>
      <c r="IW92" s="248">
        <f t="shared" si="51"/>
        <v>323.38220000000007</v>
      </c>
      <c r="IX92" s="248">
        <f t="shared" si="51"/>
        <v>92.589439999999968</v>
      </c>
      <c r="IY92" s="248">
        <f t="shared" si="51"/>
        <v>0</v>
      </c>
      <c r="IZ92" s="248">
        <f t="shared" si="51"/>
        <v>7.8969999999999985E-2</v>
      </c>
      <c r="JA92" s="248">
        <f t="shared" si="51"/>
        <v>22.730169999999998</v>
      </c>
      <c r="JB92" s="248">
        <f t="shared" si="51"/>
        <v>4.6879999999999998E-2</v>
      </c>
      <c r="JC92" s="248">
        <f t="shared" si="51"/>
        <v>2.08182</v>
      </c>
      <c r="JD92" s="248">
        <f t="shared" si="51"/>
        <v>15.275040000000001</v>
      </c>
      <c r="JE92" s="248">
        <f t="shared" si="51"/>
        <v>137.44631000000001</v>
      </c>
      <c r="JF92" s="248">
        <f t="shared" si="51"/>
        <v>59.675820000000016</v>
      </c>
      <c r="JG92" s="248">
        <f t="shared" si="51"/>
        <v>6.7958299999999996</v>
      </c>
      <c r="JH92" s="248">
        <f t="shared" si="51"/>
        <v>40534</v>
      </c>
      <c r="JI92" s="248">
        <f t="shared" si="51"/>
        <v>85.026020000000017</v>
      </c>
      <c r="JJ92" s="248">
        <f t="shared" si="51"/>
        <v>99.900739999999999</v>
      </c>
      <c r="JK92" s="248">
        <f t="shared" si="51"/>
        <v>7401</v>
      </c>
      <c r="JL92" s="248">
        <f t="shared" si="51"/>
        <v>6790</v>
      </c>
      <c r="JM92" s="248">
        <f t="shared" si="51"/>
        <v>466.77154999999993</v>
      </c>
      <c r="JN92" s="248">
        <f t="shared" si="51"/>
        <v>43.488569999999989</v>
      </c>
      <c r="JO92" s="248">
        <f t="shared" si="51"/>
        <v>34.227209999999999</v>
      </c>
      <c r="JP92" s="248">
        <f t="shared" si="51"/>
        <v>8.1713399999999989</v>
      </c>
      <c r="JQ92" s="248">
        <f t="shared" si="51"/>
        <v>1.0804799999999999</v>
      </c>
      <c r="JR92" s="248">
        <f t="shared" si="51"/>
        <v>12.736819999999998</v>
      </c>
      <c r="JS92" s="248">
        <f t="shared" si="51"/>
        <v>154</v>
      </c>
      <c r="JT92" s="248">
        <f t="shared" si="51"/>
        <v>146</v>
      </c>
      <c r="JU92" s="248">
        <f t="shared" ref="JU92:MF92" si="52">SUMIF($GL3:$GL82, "=1",JU3:JU82)</f>
        <v>31.528599999999994</v>
      </c>
      <c r="JV92" s="248">
        <f t="shared" si="52"/>
        <v>97540</v>
      </c>
      <c r="JW92" s="248">
        <f t="shared" si="52"/>
        <v>581.28318999999988</v>
      </c>
      <c r="JX92" s="248">
        <f t="shared" si="52"/>
        <v>86618</v>
      </c>
      <c r="JY92" s="248">
        <f t="shared" si="52"/>
        <v>121.15539</v>
      </c>
      <c r="JZ92" s="248">
        <f t="shared" si="52"/>
        <v>650.2636</v>
      </c>
      <c r="KA92" s="248">
        <f t="shared" si="52"/>
        <v>6.0309899999999992</v>
      </c>
      <c r="KB92" s="248">
        <f t="shared" si="52"/>
        <v>24905</v>
      </c>
      <c r="KC92" s="248">
        <f t="shared" si="52"/>
        <v>27.222080000000002</v>
      </c>
      <c r="KD92" s="248">
        <f t="shared" si="52"/>
        <v>13.06767</v>
      </c>
      <c r="KE92" s="248">
        <f t="shared" si="52"/>
        <v>30.130130000000005</v>
      </c>
      <c r="KF92" s="248">
        <f t="shared" si="52"/>
        <v>410.41814999999997</v>
      </c>
      <c r="KG92" s="248">
        <f t="shared" si="52"/>
        <v>183.48536000000001</v>
      </c>
      <c r="KH92" s="248">
        <f t="shared" si="52"/>
        <v>153.12886000000006</v>
      </c>
      <c r="KI92" s="248">
        <f t="shared" si="52"/>
        <v>887.03464999999994</v>
      </c>
      <c r="KJ92" s="248">
        <f t="shared" si="52"/>
        <v>981460</v>
      </c>
      <c r="KK92" s="248">
        <f t="shared" si="52"/>
        <v>734447</v>
      </c>
      <c r="KL92" s="248">
        <f t="shared" si="52"/>
        <v>2.5818200000000004</v>
      </c>
      <c r="KM92" s="248">
        <f t="shared" si="52"/>
        <v>21.912089999999999</v>
      </c>
      <c r="KN92" s="248">
        <f t="shared" si="52"/>
        <v>2.7928099999999998</v>
      </c>
      <c r="KO92" s="248">
        <f t="shared" si="52"/>
        <v>0.34446000000000004</v>
      </c>
      <c r="KP92" s="248">
        <f t="shared" si="52"/>
        <v>3.0502300000000004</v>
      </c>
      <c r="KQ92" s="248">
        <f t="shared" si="52"/>
        <v>0.35609999999999997</v>
      </c>
      <c r="KR92" s="248">
        <f t="shared" si="52"/>
        <v>21.482420200000004</v>
      </c>
      <c r="KS92" s="248">
        <f t="shared" si="52"/>
        <v>4.2071918000000004</v>
      </c>
      <c r="KT92" s="248">
        <f t="shared" si="52"/>
        <v>20.792808200000003</v>
      </c>
      <c r="KU92" s="248">
        <f t="shared" si="52"/>
        <v>6.2348516000000007</v>
      </c>
      <c r="KV92" s="248">
        <f t="shared" si="52"/>
        <v>18.765148400000001</v>
      </c>
      <c r="KW92" s="248">
        <f t="shared" si="52"/>
        <v>2.2295300999999998</v>
      </c>
      <c r="KX92" s="248">
        <f t="shared" si="52"/>
        <v>0.18624339999999998</v>
      </c>
      <c r="KY92" s="248">
        <f t="shared" si="52"/>
        <v>4.3617930000000005</v>
      </c>
      <c r="KZ92" s="248">
        <f t="shared" si="52"/>
        <v>0.29076489999999999</v>
      </c>
      <c r="LA92" s="248">
        <f t="shared" si="52"/>
        <v>5.3290012000000004</v>
      </c>
      <c r="LB92" s="248">
        <f t="shared" si="52"/>
        <v>1.7525214000000002</v>
      </c>
      <c r="LC92" s="248">
        <f t="shared" si="52"/>
        <v>13.079675999999997</v>
      </c>
      <c r="LD92" s="248">
        <f t="shared" si="52"/>
        <v>17.441468899999997</v>
      </c>
      <c r="LE92" s="248">
        <f t="shared" si="52"/>
        <v>0.54775470000000015</v>
      </c>
      <c r="LF92" s="248">
        <f t="shared" si="52"/>
        <v>18.127613099999998</v>
      </c>
      <c r="LG92" s="248">
        <f t="shared" si="52"/>
        <v>1.8222225999999999</v>
      </c>
      <c r="LH92" s="248">
        <f t="shared" si="52"/>
        <v>4.5024091000000004</v>
      </c>
      <c r="LI92" s="248">
        <f t="shared" si="52"/>
        <v>247001</v>
      </c>
      <c r="LJ92" s="248">
        <f t="shared" si="52"/>
        <v>155.91684000000001</v>
      </c>
      <c r="LK92" s="248">
        <f t="shared" si="52"/>
        <v>651263</v>
      </c>
      <c r="LL92" s="248">
        <f t="shared" si="52"/>
        <v>731417</v>
      </c>
      <c r="LM92" s="248">
        <f t="shared" si="52"/>
        <v>91107</v>
      </c>
      <c r="LN92" s="248">
        <f t="shared" si="52"/>
        <v>20.413284299999997</v>
      </c>
      <c r="LO92" s="248">
        <f t="shared" si="52"/>
        <v>1.5975238</v>
      </c>
      <c r="LP92" s="248">
        <f t="shared" si="52"/>
        <v>2.9891922999999996</v>
      </c>
      <c r="LQ92" s="248">
        <f t="shared" si="52"/>
        <v>10.400079999999999</v>
      </c>
      <c r="LR92" s="248">
        <f t="shared" si="52"/>
        <v>32.022559999999999</v>
      </c>
      <c r="LS92" s="248">
        <f t="shared" si="52"/>
        <v>7.8195100000000002</v>
      </c>
      <c r="LT92" s="248">
        <f t="shared" si="52"/>
        <v>881</v>
      </c>
      <c r="LU92" s="248">
        <f t="shared" si="52"/>
        <v>80.627780000000001</v>
      </c>
      <c r="LV92" s="248">
        <f t="shared" si="52"/>
        <v>557</v>
      </c>
      <c r="LW92" s="248">
        <f t="shared" si="52"/>
        <v>67.928329999999988</v>
      </c>
      <c r="LX92" s="248">
        <f t="shared" si="52"/>
        <v>5.4007499999999995</v>
      </c>
      <c r="LY92" s="248">
        <f t="shared" si="52"/>
        <v>5.2550300000000005</v>
      </c>
      <c r="LZ92" s="248">
        <f t="shared" si="52"/>
        <v>0.99366850000000007</v>
      </c>
      <c r="MA92" s="248">
        <f t="shared" si="52"/>
        <v>2.1838000000000003E-2</v>
      </c>
      <c r="MB92" s="248">
        <f t="shared" si="52"/>
        <v>6.3093969999999997</v>
      </c>
      <c r="MC92" s="248">
        <f t="shared" si="52"/>
        <v>0</v>
      </c>
      <c r="MD92" s="248">
        <f t="shared" si="52"/>
        <v>5.6006008999999999</v>
      </c>
      <c r="ME92" s="248">
        <f t="shared" si="52"/>
        <v>1.1980900000000001E-2</v>
      </c>
      <c r="MF92" s="248">
        <f t="shared" si="52"/>
        <v>16.788597599999999</v>
      </c>
      <c r="MG92" s="248">
        <f t="shared" ref="MG92:MH92" si="53">SUMIF($GL3:$GL82, "=1",MG3:MG82)</f>
        <v>1.0526662000000002</v>
      </c>
      <c r="MH92" s="248">
        <f t="shared" si="53"/>
        <v>7.5712698000000005</v>
      </c>
    </row>
    <row r="93" spans="1:347" x14ac:dyDescent="0.2">
      <c r="B93" s="651"/>
      <c r="C93" s="6"/>
      <c r="D93" s="262" t="s">
        <v>3018</v>
      </c>
      <c r="E93" s="6"/>
      <c r="F93" s="6"/>
      <c r="G93" s="6"/>
      <c r="H93" s="6"/>
      <c r="I93" s="6"/>
      <c r="J93" s="6"/>
      <c r="K93" s="6"/>
      <c r="L93" s="6"/>
      <c r="M93" s="6"/>
      <c r="N93" s="6"/>
      <c r="O93" s="6"/>
      <c r="P93" s="6"/>
      <c r="Q93" s="6"/>
      <c r="R93" s="6"/>
      <c r="S93" s="6"/>
      <c r="T93" s="6"/>
      <c r="U93" s="6"/>
      <c r="V93" s="6"/>
      <c r="W93" s="256"/>
      <c r="X93" s="248">
        <f>AVERAGEIF($GL3:$GL82, "=1",X3:X82)</f>
        <v>0.84</v>
      </c>
      <c r="Y93" s="248">
        <f t="shared" ref="Y93:CJ93" si="54">AVERAGEIF($GL3:$GL82, "=1",Y3:Y82)</f>
        <v>3.36</v>
      </c>
      <c r="Z93" s="248">
        <f t="shared" si="54"/>
        <v>0.36</v>
      </c>
      <c r="AA93" s="248">
        <f t="shared" si="54"/>
        <v>0.92</v>
      </c>
      <c r="AB93" s="247">
        <f t="shared" si="54"/>
        <v>9433.1200000000008</v>
      </c>
      <c r="AC93" s="248">
        <f t="shared" si="54"/>
        <v>2.4712000000000001</v>
      </c>
      <c r="AD93" s="248">
        <f t="shared" si="54"/>
        <v>0.35519999999999996</v>
      </c>
      <c r="AE93" s="248">
        <f t="shared" si="54"/>
        <v>2.8264</v>
      </c>
      <c r="AF93" s="248">
        <f t="shared" si="54"/>
        <v>15.105599999999999</v>
      </c>
      <c r="AG93" s="248">
        <f t="shared" si="54"/>
        <v>17.932000000000002</v>
      </c>
      <c r="AH93" s="86">
        <f>AC92/AG92</f>
        <v>0.13780950256524649</v>
      </c>
      <c r="AI93" s="248">
        <f t="shared" si="54"/>
        <v>61991.360000000001</v>
      </c>
      <c r="AJ93" s="248" t="e">
        <f t="shared" si="54"/>
        <v>#DIV/0!</v>
      </c>
      <c r="AK93" s="248" t="e">
        <f t="shared" si="54"/>
        <v>#DIV/0!</v>
      </c>
      <c r="AL93" s="248">
        <f t="shared" si="54"/>
        <v>38519.083333333336</v>
      </c>
      <c r="AM93" s="248">
        <f t="shared" si="54"/>
        <v>9.6260869565217373</v>
      </c>
      <c r="AN93" s="248">
        <f t="shared" si="54"/>
        <v>11.547727272727272</v>
      </c>
      <c r="AO93" s="248">
        <f t="shared" si="54"/>
        <v>11.995555555555555</v>
      </c>
      <c r="AP93" s="248">
        <f t="shared" si="54"/>
        <v>129261.2</v>
      </c>
      <c r="AQ93" s="248">
        <f t="shared" si="54"/>
        <v>594003.12</v>
      </c>
      <c r="AR93" s="248">
        <f t="shared" si="54"/>
        <v>723264.32</v>
      </c>
      <c r="AS93" s="248">
        <f t="shared" si="54"/>
        <v>177592.64</v>
      </c>
      <c r="AT93" s="248">
        <f t="shared" si="54"/>
        <v>3712.28</v>
      </c>
      <c r="AU93" s="248">
        <f t="shared" si="54"/>
        <v>181304.92</v>
      </c>
      <c r="AV93" s="248">
        <f t="shared" si="54"/>
        <v>18318.2</v>
      </c>
      <c r="AW93" s="248">
        <f t="shared" si="54"/>
        <v>3685.08</v>
      </c>
      <c r="AX93" s="248">
        <f t="shared" si="54"/>
        <v>22003.279999999999</v>
      </c>
      <c r="AY93" s="248">
        <f t="shared" si="54"/>
        <v>104156.04</v>
      </c>
      <c r="AZ93" s="248">
        <f t="shared" si="54"/>
        <v>1030728.56</v>
      </c>
      <c r="BA93" s="248">
        <f t="shared" si="54"/>
        <v>518256.04</v>
      </c>
      <c r="BB93" s="248">
        <f t="shared" si="54"/>
        <v>173306.48</v>
      </c>
      <c r="BC93" s="248">
        <f t="shared" si="54"/>
        <v>691562.56</v>
      </c>
      <c r="BD93" s="248">
        <f t="shared" si="54"/>
        <v>69475.28</v>
      </c>
      <c r="BE93" s="248">
        <f t="shared" si="54"/>
        <v>7068.48</v>
      </c>
      <c r="BF93" s="248">
        <f t="shared" si="54"/>
        <v>12135.76</v>
      </c>
      <c r="BG93" s="248">
        <f t="shared" si="54"/>
        <v>88679.52</v>
      </c>
      <c r="BH93" s="248">
        <f t="shared" si="54"/>
        <v>221853.28</v>
      </c>
      <c r="BI93" s="248">
        <f t="shared" si="54"/>
        <v>1002095.36</v>
      </c>
      <c r="BJ93" s="248">
        <f t="shared" si="54"/>
        <v>68779.44</v>
      </c>
      <c r="BK93" s="248">
        <f t="shared" si="54"/>
        <v>8.0439187999999981E-2</v>
      </c>
      <c r="BL93" s="248">
        <f t="shared" si="54"/>
        <v>18651.28</v>
      </c>
      <c r="BM93" s="248">
        <f t="shared" si="54"/>
        <v>848.84</v>
      </c>
      <c r="BN93" s="248">
        <f t="shared" si="54"/>
        <v>1008.24</v>
      </c>
      <c r="BO93" s="248">
        <f t="shared" si="54"/>
        <v>8691.44</v>
      </c>
      <c r="BP93" s="248">
        <f t="shared" si="54"/>
        <v>29199.8</v>
      </c>
      <c r="BQ93" s="248">
        <f t="shared" si="54"/>
        <v>28845.040000000001</v>
      </c>
      <c r="BR93" s="248">
        <f t="shared" si="54"/>
        <v>44959.040000000001</v>
      </c>
      <c r="BS93" s="248">
        <f t="shared" si="54"/>
        <v>40313.839999999997</v>
      </c>
      <c r="BT93" s="248">
        <f t="shared" si="54"/>
        <v>85272.88</v>
      </c>
      <c r="BU93" s="248">
        <f t="shared" si="54"/>
        <v>24152.880000000001</v>
      </c>
      <c r="BV93" s="248">
        <f t="shared" si="54"/>
        <v>12736</v>
      </c>
      <c r="BW93" s="248">
        <f t="shared" si="54"/>
        <v>36888.879999999997</v>
      </c>
      <c r="BX93" s="248">
        <f t="shared" si="54"/>
        <v>4543.6000000000004</v>
      </c>
      <c r="BY93" s="248">
        <f t="shared" si="54"/>
        <v>1095.45</v>
      </c>
      <c r="BZ93" s="248">
        <f t="shared" si="54"/>
        <v>5639.05</v>
      </c>
      <c r="CA93" s="248">
        <f t="shared" si="54"/>
        <v>126673</v>
      </c>
      <c r="CB93" s="248" t="e">
        <f t="shared" si="54"/>
        <v>#DIV/0!</v>
      </c>
      <c r="CC93" s="248">
        <f t="shared" si="54"/>
        <v>126673</v>
      </c>
      <c r="CD93" s="248">
        <f t="shared" si="54"/>
        <v>3058.48</v>
      </c>
      <c r="CE93" s="248">
        <f t="shared" si="54"/>
        <v>32003.32</v>
      </c>
      <c r="CF93" s="248">
        <f t="shared" si="54"/>
        <v>1.52</v>
      </c>
      <c r="CG93" s="248">
        <f t="shared" si="54"/>
        <v>67</v>
      </c>
      <c r="CH93" s="248">
        <f t="shared" si="54"/>
        <v>68.52</v>
      </c>
      <c r="CI93" s="248">
        <f t="shared" si="54"/>
        <v>3763.8</v>
      </c>
      <c r="CJ93" s="248">
        <f t="shared" si="54"/>
        <v>3605.64</v>
      </c>
      <c r="CK93" s="248">
        <f t="shared" ref="CK93:EV93" si="55">AVERAGEIF($GL3:$GL82, "=1",CK3:CK82)</f>
        <v>6246.64</v>
      </c>
      <c r="CL93" s="248">
        <f t="shared" si="55"/>
        <v>1263.24</v>
      </c>
      <c r="CM93" s="248">
        <f t="shared" si="55"/>
        <v>2.72</v>
      </c>
      <c r="CN93" s="248">
        <f t="shared" si="55"/>
        <v>36.166666666666664</v>
      </c>
      <c r="CO93" s="248">
        <f t="shared" si="55"/>
        <v>165.56</v>
      </c>
      <c r="CP93" s="248">
        <f t="shared" si="55"/>
        <v>73055.399999999994</v>
      </c>
      <c r="CQ93" s="248">
        <f t="shared" si="55"/>
        <v>18742.72</v>
      </c>
      <c r="CR93" s="248">
        <f t="shared" si="55"/>
        <v>91798.12</v>
      </c>
      <c r="CS93" s="248">
        <f t="shared" si="55"/>
        <v>10823.157894736842</v>
      </c>
      <c r="CT93" s="248">
        <f t="shared" si="55"/>
        <v>2165.2777777777778</v>
      </c>
      <c r="CU93" s="248">
        <f t="shared" si="55"/>
        <v>12874.473684210527</v>
      </c>
      <c r="CV93" s="248">
        <f t="shared" si="55"/>
        <v>42156.04</v>
      </c>
      <c r="CW93" s="248">
        <f t="shared" si="55"/>
        <v>8699</v>
      </c>
      <c r="CX93" s="248">
        <f t="shared" si="55"/>
        <v>50855.040000000001</v>
      </c>
      <c r="CY93" s="248">
        <f t="shared" si="55"/>
        <v>152437.76000000001</v>
      </c>
      <c r="CZ93" s="248">
        <f t="shared" si="55"/>
        <v>3193.875</v>
      </c>
      <c r="DA93" s="248" t="e">
        <f t="shared" si="55"/>
        <v>#DIV/0!</v>
      </c>
      <c r="DB93" s="248">
        <f t="shared" si="55"/>
        <v>155503.88</v>
      </c>
      <c r="DC93" s="248">
        <f t="shared" si="55"/>
        <v>7864.6</v>
      </c>
      <c r="DD93" s="248">
        <f t="shared" si="55"/>
        <v>447</v>
      </c>
      <c r="DE93" s="248">
        <f t="shared" si="55"/>
        <v>8311.6</v>
      </c>
      <c r="DF93" s="248">
        <f t="shared" si="55"/>
        <v>25761.599999999999</v>
      </c>
      <c r="DG93" s="248">
        <f t="shared" si="55"/>
        <v>2125.48</v>
      </c>
      <c r="DH93" s="248">
        <f t="shared" si="55"/>
        <v>35.9</v>
      </c>
      <c r="DI93" s="248">
        <f t="shared" si="55"/>
        <v>2586.84</v>
      </c>
      <c r="DJ93" s="248" t="e">
        <f t="shared" si="55"/>
        <v>#DIV/0!</v>
      </c>
      <c r="DK93" s="248">
        <f t="shared" si="55"/>
        <v>33626.199999999997</v>
      </c>
      <c r="DL93" s="248">
        <f t="shared" si="55"/>
        <v>79045.363636363632</v>
      </c>
      <c r="DM93" s="248">
        <f t="shared" si="55"/>
        <v>133418.95238095237</v>
      </c>
      <c r="DN93" s="248">
        <f t="shared" si="55"/>
        <v>29455.857142857141</v>
      </c>
      <c r="DO93" s="248">
        <f t="shared" si="55"/>
        <v>7032.5294117647063</v>
      </c>
      <c r="DP93" s="248">
        <f t="shared" si="55"/>
        <v>202909.24</v>
      </c>
      <c r="DQ93" s="248">
        <f t="shared" si="55"/>
        <v>639.25</v>
      </c>
      <c r="DR93" s="248">
        <f t="shared" si="55"/>
        <v>24264.959999999999</v>
      </c>
      <c r="DS93" s="248">
        <f t="shared" si="55"/>
        <v>7121.08</v>
      </c>
      <c r="DT93" s="248">
        <f t="shared" si="55"/>
        <v>31386.04</v>
      </c>
      <c r="DU93" s="248">
        <f t="shared" si="55"/>
        <v>180192.88</v>
      </c>
      <c r="DV93" s="248">
        <f t="shared" si="55"/>
        <v>141.84</v>
      </c>
      <c r="DW93" s="248">
        <f t="shared" si="55"/>
        <v>26.130434782608695</v>
      </c>
      <c r="DX93" s="248">
        <f t="shared" si="55"/>
        <v>303.08</v>
      </c>
      <c r="DY93" s="248">
        <f t="shared" si="55"/>
        <v>142.91999999999999</v>
      </c>
      <c r="DZ93" s="248">
        <f t="shared" si="55"/>
        <v>29.956521739130434</v>
      </c>
      <c r="EA93" s="248">
        <f t="shared" si="55"/>
        <v>7.2631578947368425</v>
      </c>
      <c r="EB93" s="248">
        <f t="shared" si="55"/>
        <v>644.96</v>
      </c>
      <c r="EC93" s="248">
        <f t="shared" si="55"/>
        <v>1881.84</v>
      </c>
      <c r="ED93" s="248">
        <f t="shared" si="55"/>
        <v>908.77272727272725</v>
      </c>
      <c r="EE93" s="248">
        <f t="shared" si="55"/>
        <v>2681.56</v>
      </c>
      <c r="EF93" s="248">
        <f t="shared" si="55"/>
        <v>7204.24</v>
      </c>
      <c r="EG93" s="248">
        <f t="shared" si="55"/>
        <v>4429.083333333333</v>
      </c>
      <c r="EH93" s="248">
        <f t="shared" si="55"/>
        <v>11456.16</v>
      </c>
      <c r="EI93" s="248">
        <f t="shared" si="55"/>
        <v>466.86363636363637</v>
      </c>
      <c r="EJ93" s="248">
        <f t="shared" si="55"/>
        <v>417.83333333333331</v>
      </c>
      <c r="EK93" s="248">
        <f t="shared" si="55"/>
        <v>808.72727272727275</v>
      </c>
      <c r="EL93" s="248">
        <f t="shared" si="55"/>
        <v>14849.4</v>
      </c>
      <c r="EM93" s="248">
        <f t="shared" si="55"/>
        <v>14</v>
      </c>
      <c r="EN93" s="248">
        <f t="shared" si="55"/>
        <v>147.5</v>
      </c>
      <c r="EO93" s="248">
        <f t="shared" si="55"/>
        <v>46.666666666666664</v>
      </c>
      <c r="EP93" s="248">
        <f t="shared" si="55"/>
        <v>343</v>
      </c>
      <c r="EQ93" s="248">
        <f t="shared" si="55"/>
        <v>694.36</v>
      </c>
      <c r="ER93" s="248">
        <f t="shared" si="55"/>
        <v>5794.88</v>
      </c>
      <c r="ES93" s="248">
        <f t="shared" si="55"/>
        <v>51827.8</v>
      </c>
      <c r="ET93" s="248">
        <f t="shared" si="55"/>
        <v>23195.285714285714</v>
      </c>
      <c r="EU93" s="248">
        <f t="shared" si="55"/>
        <v>20117</v>
      </c>
      <c r="EV93" s="248">
        <f t="shared" si="55"/>
        <v>352.54166666666669</v>
      </c>
      <c r="EW93" s="248">
        <f t="shared" ref="EW93:HH93" si="56">AVERAGEIF($GL3:$GL82, "=1",EW3:EW82)</f>
        <v>326.52</v>
      </c>
      <c r="EX93" s="248" t="e">
        <f t="shared" si="56"/>
        <v>#DIV/0!</v>
      </c>
      <c r="EY93" s="248">
        <f t="shared" si="56"/>
        <v>26.96</v>
      </c>
      <c r="EZ93" s="248">
        <f t="shared" si="56"/>
        <v>58.84</v>
      </c>
      <c r="FA93" s="248">
        <f t="shared" si="56"/>
        <v>51161.64</v>
      </c>
      <c r="FB93" s="248">
        <f t="shared" si="56"/>
        <v>77022</v>
      </c>
      <c r="FC93" s="248">
        <f t="shared" si="56"/>
        <v>23053</v>
      </c>
      <c r="FD93" s="248" t="e">
        <f t="shared" si="56"/>
        <v>#DIV/0!</v>
      </c>
      <c r="FE93" s="248" t="e">
        <f t="shared" si="56"/>
        <v>#DIV/0!</v>
      </c>
      <c r="FF93" s="248" t="e">
        <f t="shared" si="56"/>
        <v>#DIV/0!</v>
      </c>
      <c r="FG93" s="248" t="e">
        <f t="shared" si="56"/>
        <v>#DIV/0!</v>
      </c>
      <c r="FH93" s="248" t="e">
        <f t="shared" si="56"/>
        <v>#DIV/0!</v>
      </c>
      <c r="FI93" s="248" t="e">
        <f t="shared" si="56"/>
        <v>#DIV/0!</v>
      </c>
      <c r="FJ93" s="248" t="e">
        <f t="shared" si="56"/>
        <v>#DIV/0!</v>
      </c>
      <c r="FK93" s="248" t="e">
        <f t="shared" si="56"/>
        <v>#DIV/0!</v>
      </c>
      <c r="FL93" s="248" t="e">
        <f t="shared" si="56"/>
        <v>#DIV/0!</v>
      </c>
      <c r="FM93" s="248" t="e">
        <f t="shared" si="56"/>
        <v>#DIV/0!</v>
      </c>
      <c r="FN93" s="248" t="e">
        <f t="shared" si="56"/>
        <v>#DIV/0!</v>
      </c>
      <c r="FO93" s="248" t="e">
        <f t="shared" si="56"/>
        <v>#DIV/0!</v>
      </c>
      <c r="FP93" s="248" t="e">
        <f t="shared" si="56"/>
        <v>#DIV/0!</v>
      </c>
      <c r="FQ93" s="248" t="e">
        <f t="shared" si="56"/>
        <v>#DIV/0!</v>
      </c>
      <c r="FR93" s="248" t="e">
        <f t="shared" si="56"/>
        <v>#DIV/0!</v>
      </c>
      <c r="FS93" s="248" t="e">
        <f t="shared" si="56"/>
        <v>#DIV/0!</v>
      </c>
      <c r="FT93" s="248" t="e">
        <f t="shared" si="56"/>
        <v>#DIV/0!</v>
      </c>
      <c r="FU93" s="248" t="e">
        <f t="shared" si="56"/>
        <v>#DIV/0!</v>
      </c>
      <c r="FV93" s="248" t="e">
        <f t="shared" si="56"/>
        <v>#DIV/0!</v>
      </c>
      <c r="FW93" s="248" t="e">
        <f t="shared" si="56"/>
        <v>#DIV/0!</v>
      </c>
      <c r="FX93" s="248" t="e">
        <f t="shared" si="56"/>
        <v>#DIV/0!</v>
      </c>
      <c r="FY93" s="248" t="e">
        <f t="shared" si="56"/>
        <v>#DIV/0!</v>
      </c>
      <c r="FZ93" s="248" t="e">
        <f t="shared" si="56"/>
        <v>#DIV/0!</v>
      </c>
      <c r="GA93" s="248" t="e">
        <f t="shared" si="56"/>
        <v>#DIV/0!</v>
      </c>
      <c r="GB93" s="248" t="e">
        <f t="shared" si="56"/>
        <v>#DIV/0!</v>
      </c>
      <c r="GC93" s="248" t="e">
        <f t="shared" si="56"/>
        <v>#DIV/0!</v>
      </c>
      <c r="GD93" s="248" t="e">
        <f t="shared" si="56"/>
        <v>#DIV/0!</v>
      </c>
      <c r="GE93" s="248" t="e">
        <f t="shared" si="56"/>
        <v>#DIV/0!</v>
      </c>
      <c r="GF93" s="248" t="e">
        <f t="shared" si="56"/>
        <v>#DIV/0!</v>
      </c>
      <c r="GG93" s="248" t="e">
        <f t="shared" si="56"/>
        <v>#DIV/0!</v>
      </c>
      <c r="GH93" s="248" t="e">
        <f t="shared" si="56"/>
        <v>#DIV/0!</v>
      </c>
      <c r="GI93" s="248" t="e">
        <f t="shared" si="56"/>
        <v>#DIV/0!</v>
      </c>
      <c r="GJ93" s="248" t="e">
        <f t="shared" si="56"/>
        <v>#DIV/0!</v>
      </c>
      <c r="GK93" s="248">
        <f t="shared" si="56"/>
        <v>62560.72</v>
      </c>
      <c r="GL93" s="248">
        <f t="shared" si="56"/>
        <v>1</v>
      </c>
      <c r="GM93" s="248" t="e">
        <f t="shared" si="56"/>
        <v>#DIV/0!</v>
      </c>
      <c r="GN93" s="248" t="e">
        <f t="shared" si="56"/>
        <v>#DIV/0!</v>
      </c>
      <c r="GO93" s="248">
        <f t="shared" si="56"/>
        <v>489.12</v>
      </c>
      <c r="GP93" s="248">
        <f t="shared" si="56"/>
        <v>79.64</v>
      </c>
      <c r="GQ93" s="248">
        <f t="shared" si="56"/>
        <v>2850</v>
      </c>
      <c r="GR93" s="248">
        <f t="shared" si="56"/>
        <v>14756.76</v>
      </c>
      <c r="GS93" s="248">
        <f t="shared" si="56"/>
        <v>88.32</v>
      </c>
      <c r="GT93" s="248">
        <f t="shared" si="56"/>
        <v>14.04</v>
      </c>
      <c r="GU93" s="248">
        <f t="shared" si="56"/>
        <v>359.88</v>
      </c>
      <c r="GV93" s="248">
        <f t="shared" si="56"/>
        <v>2743.6190476190477</v>
      </c>
      <c r="GW93" s="248">
        <f t="shared" si="56"/>
        <v>0.77737520000000004</v>
      </c>
      <c r="GX93" s="248">
        <f t="shared" si="56"/>
        <v>0.16880919999999999</v>
      </c>
      <c r="GY93" s="248">
        <f t="shared" si="56"/>
        <v>22.133069599999999</v>
      </c>
      <c r="GZ93" s="248">
        <f t="shared" si="56"/>
        <v>25.300775999999995</v>
      </c>
      <c r="HA93" s="248">
        <f t="shared" si="56"/>
        <v>17.498787199999999</v>
      </c>
      <c r="HB93" s="248">
        <f t="shared" si="56"/>
        <v>5.7460111999999981</v>
      </c>
      <c r="HC93" s="248">
        <f t="shared" si="56"/>
        <v>3.9907352000000009</v>
      </c>
      <c r="HD93" s="248">
        <f t="shared" si="56"/>
        <v>0.48688200000000009</v>
      </c>
      <c r="HE93" s="248">
        <f t="shared" si="56"/>
        <v>34.408504399999998</v>
      </c>
      <c r="HF93" s="248">
        <f t="shared" si="56"/>
        <v>23.838206800000009</v>
      </c>
      <c r="HG93" s="248">
        <f t="shared" si="56"/>
        <v>3.1660795999999998</v>
      </c>
      <c r="HH93" s="248">
        <f t="shared" si="56"/>
        <v>6.1251544000000022</v>
      </c>
      <c r="HI93" s="248">
        <f t="shared" ref="HI93:JT93" si="57">AVERAGEIF($GL3:$GL82, "=1",HI3:HI82)</f>
        <v>4.3304803999999999</v>
      </c>
      <c r="HJ93" s="248">
        <f t="shared" si="57"/>
        <v>0.52270680000000003</v>
      </c>
      <c r="HK93" s="248">
        <f t="shared" si="57"/>
        <v>47.082498000000008</v>
      </c>
      <c r="HL93" s="248">
        <f t="shared" si="57"/>
        <v>32.685238800000008</v>
      </c>
      <c r="HM93" s="248">
        <f t="shared" si="57"/>
        <v>3.7774816000000002</v>
      </c>
      <c r="HN93" s="248">
        <f t="shared" si="57"/>
        <v>96.969709199999983</v>
      </c>
      <c r="HO93" s="248">
        <f t="shared" si="57"/>
        <v>67.96714080000001</v>
      </c>
      <c r="HP93" s="248">
        <f t="shared" si="57"/>
        <v>9.2275307999999967</v>
      </c>
      <c r="HQ93" s="248">
        <f t="shared" si="57"/>
        <v>20.911491999999999</v>
      </c>
      <c r="HR93" s="248">
        <f t="shared" si="57"/>
        <v>14.833957200000002</v>
      </c>
      <c r="HS93" s="248">
        <f t="shared" si="57"/>
        <v>1.7169327999999999</v>
      </c>
      <c r="HT93" s="248">
        <f t="shared" si="57"/>
        <v>4.1707091999999992</v>
      </c>
      <c r="HU93" s="248">
        <f t="shared" si="57"/>
        <v>3.3507952000000008</v>
      </c>
      <c r="HV93" s="248">
        <f t="shared" si="57"/>
        <v>7.2095884000000003</v>
      </c>
      <c r="HW93" s="248">
        <f t="shared" si="57"/>
        <v>8.5252007999999986</v>
      </c>
      <c r="HX93" s="248">
        <f t="shared" si="57"/>
        <v>0.72565400000000013</v>
      </c>
      <c r="HY93" s="248">
        <f t="shared" si="57"/>
        <v>1.1775836</v>
      </c>
      <c r="HZ93" s="248">
        <f t="shared" si="57"/>
        <v>0.55423319999999987</v>
      </c>
      <c r="IA93" s="248">
        <f t="shared" si="57"/>
        <v>0.24549959999999998</v>
      </c>
      <c r="IB93" s="248">
        <f t="shared" si="57"/>
        <v>3.8340000000000002E-3</v>
      </c>
      <c r="IC93" s="248">
        <f t="shared" si="57"/>
        <v>4.4520000000000002E-3</v>
      </c>
      <c r="ID93" s="248">
        <f t="shared" si="57"/>
        <v>0.96730359999999993</v>
      </c>
      <c r="IE93" s="248">
        <f t="shared" si="57"/>
        <v>4.1618799999999997E-2</v>
      </c>
      <c r="IF93" s="248">
        <f t="shared" si="57"/>
        <v>0.19081240000000005</v>
      </c>
      <c r="IG93" s="248">
        <f t="shared" si="57"/>
        <v>2382.96</v>
      </c>
      <c r="IH93" s="248">
        <f t="shared" si="57"/>
        <v>19055.64</v>
      </c>
      <c r="II93" s="248">
        <f t="shared" si="57"/>
        <v>16961.36</v>
      </c>
      <c r="IJ93" s="248">
        <f t="shared" si="57"/>
        <v>10347.32</v>
      </c>
      <c r="IK93" s="248">
        <f t="shared" si="57"/>
        <v>74264.84</v>
      </c>
      <c r="IL93" s="248">
        <f t="shared" si="57"/>
        <v>67977.8</v>
      </c>
      <c r="IM93" s="248">
        <f t="shared" si="57"/>
        <v>80785.320000000007</v>
      </c>
      <c r="IN93" s="248">
        <f t="shared" si="57"/>
        <v>82195.64</v>
      </c>
      <c r="IO93" s="248">
        <f t="shared" si="57"/>
        <v>1.0678784000000001</v>
      </c>
      <c r="IP93" s="248">
        <f t="shared" si="57"/>
        <v>12200.36</v>
      </c>
      <c r="IQ93" s="248">
        <f t="shared" si="57"/>
        <v>5.8658243999999993</v>
      </c>
      <c r="IR93" s="248">
        <f t="shared" si="57"/>
        <v>2.9294171999999996</v>
      </c>
      <c r="IS93" s="248">
        <f t="shared" si="57"/>
        <v>14.537419200000002</v>
      </c>
      <c r="IT93" s="248">
        <f t="shared" si="57"/>
        <v>0.35799440000000005</v>
      </c>
      <c r="IU93" s="248">
        <f t="shared" si="57"/>
        <v>1.4423348000000003</v>
      </c>
      <c r="IV93" s="248">
        <f t="shared" si="57"/>
        <v>19.267166</v>
      </c>
      <c r="IW93" s="248">
        <f t="shared" si="57"/>
        <v>12.935288000000003</v>
      </c>
      <c r="IX93" s="248">
        <f t="shared" si="57"/>
        <v>3.7035775999999987</v>
      </c>
      <c r="IY93" s="248">
        <f t="shared" si="57"/>
        <v>0</v>
      </c>
      <c r="IZ93" s="248">
        <f t="shared" si="57"/>
        <v>3.1587999999999994E-3</v>
      </c>
      <c r="JA93" s="248">
        <f t="shared" si="57"/>
        <v>0.90920679999999987</v>
      </c>
      <c r="JB93" s="248">
        <f t="shared" si="57"/>
        <v>1.8751999999999998E-3</v>
      </c>
      <c r="JC93" s="248">
        <f t="shared" si="57"/>
        <v>8.3272799999999994E-2</v>
      </c>
      <c r="JD93" s="248">
        <f t="shared" si="57"/>
        <v>0.61100160000000003</v>
      </c>
      <c r="JE93" s="248">
        <f t="shared" si="57"/>
        <v>5.4978524000000002</v>
      </c>
      <c r="JF93" s="248">
        <f t="shared" si="57"/>
        <v>2.3870328000000005</v>
      </c>
      <c r="JG93" s="248">
        <f t="shared" si="57"/>
        <v>0.2718332</v>
      </c>
      <c r="JH93" s="248">
        <f t="shared" si="57"/>
        <v>1621.36</v>
      </c>
      <c r="JI93" s="248">
        <f t="shared" si="57"/>
        <v>3.4010408000000005</v>
      </c>
      <c r="JJ93" s="248">
        <f t="shared" si="57"/>
        <v>3.9960296</v>
      </c>
      <c r="JK93" s="248">
        <f t="shared" si="57"/>
        <v>296.04000000000002</v>
      </c>
      <c r="JL93" s="248">
        <f t="shared" si="57"/>
        <v>271.60000000000002</v>
      </c>
      <c r="JM93" s="248">
        <f t="shared" si="57"/>
        <v>18.670861999999996</v>
      </c>
      <c r="JN93" s="248">
        <f t="shared" si="57"/>
        <v>1.7395427999999995</v>
      </c>
      <c r="JO93" s="248">
        <f t="shared" si="57"/>
        <v>1.3690883999999999</v>
      </c>
      <c r="JP93" s="248">
        <f t="shared" si="57"/>
        <v>0.32685359999999997</v>
      </c>
      <c r="JQ93" s="248">
        <f t="shared" si="57"/>
        <v>4.3219199999999992E-2</v>
      </c>
      <c r="JR93" s="248">
        <f t="shared" si="57"/>
        <v>0.50947279999999995</v>
      </c>
      <c r="JS93" s="248">
        <f t="shared" si="57"/>
        <v>6.416666666666667</v>
      </c>
      <c r="JT93" s="248">
        <f t="shared" si="57"/>
        <v>5.84</v>
      </c>
      <c r="JU93" s="248">
        <f t="shared" ref="JU93:MF93" si="58">AVERAGEIF($GL3:$GL82, "=1",JU3:JU82)</f>
        <v>1.2611439999999998</v>
      </c>
      <c r="JV93" s="248">
        <f t="shared" si="58"/>
        <v>3901.6</v>
      </c>
      <c r="JW93" s="248">
        <f t="shared" si="58"/>
        <v>23.251327599999996</v>
      </c>
      <c r="JX93" s="248">
        <f t="shared" si="58"/>
        <v>3464.72</v>
      </c>
      <c r="JY93" s="248">
        <f t="shared" si="58"/>
        <v>4.8462155999999998</v>
      </c>
      <c r="JZ93" s="248">
        <f t="shared" si="58"/>
        <v>26.010543999999999</v>
      </c>
      <c r="KA93" s="248">
        <f t="shared" si="58"/>
        <v>0.24123959999999997</v>
      </c>
      <c r="KB93" s="248">
        <f t="shared" si="58"/>
        <v>996.2</v>
      </c>
      <c r="KC93" s="248">
        <f t="shared" si="58"/>
        <v>1.0888832000000002</v>
      </c>
      <c r="KD93" s="248">
        <f t="shared" si="58"/>
        <v>0.52270680000000003</v>
      </c>
      <c r="KE93" s="248">
        <f t="shared" si="58"/>
        <v>1.2052052000000002</v>
      </c>
      <c r="KF93" s="248">
        <f t="shared" si="58"/>
        <v>16.416725999999997</v>
      </c>
      <c r="KG93" s="248">
        <f t="shared" si="58"/>
        <v>7.3394144000000008</v>
      </c>
      <c r="KH93" s="248">
        <f t="shared" si="58"/>
        <v>6.1251544000000022</v>
      </c>
      <c r="KI93" s="248">
        <f t="shared" si="58"/>
        <v>35.481386000000001</v>
      </c>
      <c r="KJ93" s="248">
        <f t="shared" si="58"/>
        <v>39258.400000000001</v>
      </c>
      <c r="KK93" s="248">
        <f t="shared" si="58"/>
        <v>29377.88</v>
      </c>
      <c r="KL93" s="248">
        <f t="shared" si="58"/>
        <v>0.10327280000000001</v>
      </c>
      <c r="KM93" s="248">
        <f t="shared" si="58"/>
        <v>0.87648359999999992</v>
      </c>
      <c r="KN93" s="248">
        <f t="shared" si="58"/>
        <v>0.11171239999999999</v>
      </c>
      <c r="KO93" s="248">
        <f t="shared" si="58"/>
        <v>1.3778400000000001E-2</v>
      </c>
      <c r="KP93" s="248">
        <f t="shared" si="58"/>
        <v>0.12200920000000001</v>
      </c>
      <c r="KQ93" s="248">
        <f t="shared" si="58"/>
        <v>1.4244E-2</v>
      </c>
      <c r="KR93" s="248">
        <f t="shared" si="58"/>
        <v>0.85929680800000019</v>
      </c>
      <c r="KS93" s="248">
        <f t="shared" si="58"/>
        <v>0.16828767200000003</v>
      </c>
      <c r="KT93" s="248">
        <f t="shared" si="58"/>
        <v>0.83171232800000017</v>
      </c>
      <c r="KU93" s="248">
        <f t="shared" si="58"/>
        <v>0.24939406400000003</v>
      </c>
      <c r="KV93" s="248">
        <f t="shared" si="58"/>
        <v>0.75060593600000003</v>
      </c>
      <c r="KW93" s="248">
        <f t="shared" si="58"/>
        <v>8.9181204E-2</v>
      </c>
      <c r="KX93" s="248">
        <f t="shared" si="58"/>
        <v>7.4497359999999993E-3</v>
      </c>
      <c r="KY93" s="248">
        <f t="shared" si="58"/>
        <v>0.17447172000000002</v>
      </c>
      <c r="KZ93" s="248">
        <f t="shared" si="58"/>
        <v>1.1630596E-2</v>
      </c>
      <c r="LA93" s="248">
        <f t="shared" si="58"/>
        <v>0.21316004800000002</v>
      </c>
      <c r="LB93" s="248">
        <f t="shared" si="58"/>
        <v>7.0100856000000003E-2</v>
      </c>
      <c r="LC93" s="248">
        <f t="shared" si="58"/>
        <v>0.52318703999999994</v>
      </c>
      <c r="LD93" s="248">
        <f t="shared" si="58"/>
        <v>0.69765875599999982</v>
      </c>
      <c r="LE93" s="248">
        <f t="shared" si="58"/>
        <v>2.1910188000000008E-2</v>
      </c>
      <c r="LF93" s="248">
        <f t="shared" si="58"/>
        <v>0.72510452399999992</v>
      </c>
      <c r="LG93" s="248">
        <f t="shared" si="58"/>
        <v>7.288890399999999E-2</v>
      </c>
      <c r="LH93" s="248">
        <f t="shared" si="58"/>
        <v>0.18009636400000001</v>
      </c>
      <c r="LI93" s="248">
        <f t="shared" si="58"/>
        <v>9880.0400000000009</v>
      </c>
      <c r="LJ93" s="248">
        <f t="shared" si="58"/>
        <v>6.2366736000000005</v>
      </c>
      <c r="LK93" s="248">
        <f t="shared" si="58"/>
        <v>26050.52</v>
      </c>
      <c r="LL93" s="248">
        <f t="shared" si="58"/>
        <v>29256.68</v>
      </c>
      <c r="LM93" s="248">
        <f t="shared" si="58"/>
        <v>3644.28</v>
      </c>
      <c r="LN93" s="248">
        <f t="shared" si="58"/>
        <v>0.81653137199999992</v>
      </c>
      <c r="LO93" s="248">
        <f t="shared" si="58"/>
        <v>6.3900951999999997E-2</v>
      </c>
      <c r="LP93" s="248">
        <f t="shared" si="58"/>
        <v>0.11956769199999999</v>
      </c>
      <c r="LQ93" s="248">
        <f t="shared" si="58"/>
        <v>0.41600319999999996</v>
      </c>
      <c r="LR93" s="248">
        <f t="shared" si="58"/>
        <v>1.2809024</v>
      </c>
      <c r="LS93" s="248">
        <f t="shared" si="58"/>
        <v>0.31278040000000001</v>
      </c>
      <c r="LT93" s="248">
        <f t="shared" si="58"/>
        <v>35.24</v>
      </c>
      <c r="LU93" s="248">
        <f t="shared" si="58"/>
        <v>3.2251112000000002</v>
      </c>
      <c r="LV93" s="248">
        <f t="shared" si="58"/>
        <v>22.28</v>
      </c>
      <c r="LW93" s="248">
        <f t="shared" si="58"/>
        <v>2.7171331999999997</v>
      </c>
      <c r="LX93" s="248">
        <f t="shared" si="58"/>
        <v>0.21602999999999997</v>
      </c>
      <c r="LY93" s="248">
        <f t="shared" si="58"/>
        <v>0.21020120000000003</v>
      </c>
      <c r="LZ93" s="248">
        <f t="shared" si="58"/>
        <v>3.9746740000000003E-2</v>
      </c>
      <c r="MA93" s="248">
        <f t="shared" si="58"/>
        <v>8.7352000000000013E-4</v>
      </c>
      <c r="MB93" s="248">
        <f t="shared" si="58"/>
        <v>0.25237588</v>
      </c>
      <c r="MC93" s="248">
        <f t="shared" si="58"/>
        <v>0</v>
      </c>
      <c r="MD93" s="248">
        <f t="shared" si="58"/>
        <v>0.22402403599999998</v>
      </c>
      <c r="ME93" s="248">
        <f t="shared" si="58"/>
        <v>4.7923600000000002E-4</v>
      </c>
      <c r="MF93" s="248">
        <f t="shared" si="58"/>
        <v>0.67154390399999997</v>
      </c>
      <c r="MG93" s="248">
        <f t="shared" ref="MG93:MH93" si="59">AVERAGEIF($GL3:$GL82, "=1",MG3:MG82)</f>
        <v>4.210664800000001E-2</v>
      </c>
      <c r="MH93" s="248">
        <f t="shared" si="59"/>
        <v>0.30285079200000004</v>
      </c>
    </row>
    <row r="94" spans="1:347" x14ac:dyDescent="0.2">
      <c r="B94" s="651"/>
      <c r="C94" s="6"/>
      <c r="D94" s="262" t="s">
        <v>3007</v>
      </c>
      <c r="E94" s="6"/>
      <c r="F94" s="6"/>
      <c r="G94" s="6"/>
      <c r="H94" s="6"/>
      <c r="I94" s="6"/>
      <c r="J94" s="6"/>
      <c r="K94" s="6"/>
      <c r="L94" s="6"/>
      <c r="M94" s="6"/>
      <c r="N94" s="6"/>
      <c r="O94" s="6"/>
      <c r="P94" s="6"/>
      <c r="Q94" s="6"/>
      <c r="R94" s="6"/>
      <c r="S94" s="6"/>
      <c r="T94" s="6"/>
      <c r="U94" s="6"/>
      <c r="V94" s="6"/>
      <c r="W94" s="256"/>
      <c r="X94" s="248">
        <f>SUMIF($GL3:$GL82, "=2",X3:X82)</f>
        <v>30</v>
      </c>
      <c r="Y94" s="248">
        <f t="shared" ref="Y94:CJ94" si="60">SUMIF($GL3:$GL82, "=2",Y3:Y82)</f>
        <v>122</v>
      </c>
      <c r="Z94" s="248">
        <f t="shared" si="60"/>
        <v>10</v>
      </c>
      <c r="AA94" s="248">
        <f t="shared" si="60"/>
        <v>29</v>
      </c>
      <c r="AB94" s="247">
        <f t="shared" si="60"/>
        <v>360942</v>
      </c>
      <c r="AC94" s="248">
        <f t="shared" si="60"/>
        <v>213.14000000000001</v>
      </c>
      <c r="AD94" s="248">
        <f t="shared" si="60"/>
        <v>23.88</v>
      </c>
      <c r="AE94" s="248">
        <f t="shared" si="60"/>
        <v>237.02</v>
      </c>
      <c r="AF94" s="248">
        <f t="shared" si="60"/>
        <v>860.87000000000012</v>
      </c>
      <c r="AG94" s="248">
        <f t="shared" si="60"/>
        <v>1097.8900000000001</v>
      </c>
      <c r="AH94" s="248" t="s">
        <v>2305</v>
      </c>
      <c r="AI94" s="248">
        <f t="shared" si="60"/>
        <v>2247099</v>
      </c>
      <c r="AJ94" s="248">
        <f t="shared" si="60"/>
        <v>0</v>
      </c>
      <c r="AK94" s="248">
        <f t="shared" si="60"/>
        <v>0</v>
      </c>
      <c r="AL94" s="248">
        <f t="shared" si="60"/>
        <v>1081254</v>
      </c>
      <c r="AM94" s="248">
        <f t="shared" si="60"/>
        <v>325.70999999999998</v>
      </c>
      <c r="AN94" s="248">
        <f t="shared" si="60"/>
        <v>355.26000000000005</v>
      </c>
      <c r="AO94" s="248">
        <f t="shared" si="60"/>
        <v>400.14</v>
      </c>
      <c r="AP94" s="248">
        <f t="shared" si="60"/>
        <v>12141026</v>
      </c>
      <c r="AQ94" s="248">
        <f t="shared" si="60"/>
        <v>48219922</v>
      </c>
      <c r="AR94" s="248">
        <f t="shared" si="60"/>
        <v>60360948</v>
      </c>
      <c r="AS94" s="248">
        <f t="shared" si="60"/>
        <v>5389760</v>
      </c>
      <c r="AT94" s="248">
        <f t="shared" si="60"/>
        <v>203262</v>
      </c>
      <c r="AU94" s="248">
        <f t="shared" si="60"/>
        <v>5593022</v>
      </c>
      <c r="AV94" s="248">
        <f t="shared" si="60"/>
        <v>404929</v>
      </c>
      <c r="AW94" s="248">
        <f t="shared" si="60"/>
        <v>247286</v>
      </c>
      <c r="AX94" s="248">
        <f t="shared" si="60"/>
        <v>652215</v>
      </c>
      <c r="AY94" s="248">
        <f t="shared" si="60"/>
        <v>2680746</v>
      </c>
      <c r="AZ94" s="248">
        <f t="shared" si="60"/>
        <v>69286931</v>
      </c>
      <c r="BA94" s="248">
        <f t="shared" si="60"/>
        <v>35625445</v>
      </c>
      <c r="BB94" s="248">
        <f t="shared" si="60"/>
        <v>11683055</v>
      </c>
      <c r="BC94" s="248">
        <f t="shared" si="60"/>
        <v>47308500</v>
      </c>
      <c r="BD94" s="248">
        <f t="shared" si="60"/>
        <v>4921985</v>
      </c>
      <c r="BE94" s="248">
        <f t="shared" si="60"/>
        <v>1253118</v>
      </c>
      <c r="BF94" s="248">
        <f t="shared" si="60"/>
        <v>761744</v>
      </c>
      <c r="BG94" s="248">
        <f t="shared" si="60"/>
        <v>6936847</v>
      </c>
      <c r="BH94" s="248">
        <f t="shared" si="60"/>
        <v>11372785</v>
      </c>
      <c r="BI94" s="248">
        <f t="shared" si="60"/>
        <v>65618132</v>
      </c>
      <c r="BJ94" s="248">
        <f t="shared" si="60"/>
        <v>3291716</v>
      </c>
      <c r="BK94" s="248">
        <f t="shared" si="60"/>
        <v>1.4649366999999995</v>
      </c>
      <c r="BL94" s="248">
        <f t="shared" si="60"/>
        <v>173547</v>
      </c>
      <c r="BM94" s="248">
        <f t="shared" si="60"/>
        <v>0</v>
      </c>
      <c r="BN94" s="248">
        <f t="shared" si="60"/>
        <v>89526</v>
      </c>
      <c r="BO94" s="248">
        <f t="shared" si="60"/>
        <v>39587</v>
      </c>
      <c r="BP94" s="248">
        <f t="shared" si="60"/>
        <v>302660</v>
      </c>
      <c r="BQ94" s="248">
        <f t="shared" si="60"/>
        <v>10801022</v>
      </c>
      <c r="BR94" s="248">
        <f t="shared" si="60"/>
        <v>1835051</v>
      </c>
      <c r="BS94" s="248">
        <f t="shared" si="60"/>
        <v>1963935</v>
      </c>
      <c r="BT94" s="248">
        <f t="shared" si="60"/>
        <v>3798986</v>
      </c>
      <c r="BU94" s="248">
        <f t="shared" si="60"/>
        <v>1387634</v>
      </c>
      <c r="BV94" s="248">
        <f t="shared" si="60"/>
        <v>703487</v>
      </c>
      <c r="BW94" s="248">
        <f t="shared" si="60"/>
        <v>2091121</v>
      </c>
      <c r="BX94" s="248">
        <f t="shared" si="60"/>
        <v>228850</v>
      </c>
      <c r="BY94" s="248">
        <f t="shared" si="60"/>
        <v>43896</v>
      </c>
      <c r="BZ94" s="248">
        <f t="shared" si="60"/>
        <v>248508</v>
      </c>
      <c r="CA94" s="248">
        <f t="shared" si="60"/>
        <v>6162853</v>
      </c>
      <c r="CB94" s="248">
        <f t="shared" si="60"/>
        <v>0</v>
      </c>
      <c r="CC94" s="248">
        <f t="shared" si="60"/>
        <v>6162853</v>
      </c>
      <c r="CD94" s="248">
        <f t="shared" si="60"/>
        <v>94014</v>
      </c>
      <c r="CE94" s="248">
        <f t="shared" si="60"/>
        <v>1207806</v>
      </c>
      <c r="CF94" s="248">
        <f t="shared" si="60"/>
        <v>230</v>
      </c>
      <c r="CG94" s="248">
        <f t="shared" si="60"/>
        <v>2211</v>
      </c>
      <c r="CH94" s="248">
        <f t="shared" si="60"/>
        <v>2441</v>
      </c>
      <c r="CI94" s="248">
        <f t="shared" si="60"/>
        <v>240997</v>
      </c>
      <c r="CJ94" s="248">
        <f t="shared" si="60"/>
        <v>187471</v>
      </c>
      <c r="CK94" s="248">
        <f t="shared" ref="CK94:EV94" si="61">SUMIF($GL3:$GL82, "=2",CK3:CK82)</f>
        <v>339402</v>
      </c>
      <c r="CL94" s="248">
        <f t="shared" si="61"/>
        <v>21001</v>
      </c>
      <c r="CM94" s="248">
        <f t="shared" si="61"/>
        <v>410</v>
      </c>
      <c r="CN94" s="248">
        <f t="shared" si="61"/>
        <v>1425</v>
      </c>
      <c r="CO94" s="248">
        <f t="shared" si="61"/>
        <v>8779</v>
      </c>
      <c r="CP94" s="248">
        <f t="shared" si="61"/>
        <v>4144365</v>
      </c>
      <c r="CQ94" s="248">
        <f t="shared" si="61"/>
        <v>1446263</v>
      </c>
      <c r="CR94" s="248">
        <f t="shared" si="61"/>
        <v>5590628</v>
      </c>
      <c r="CS94" s="248">
        <f t="shared" si="61"/>
        <v>489708</v>
      </c>
      <c r="CT94" s="248">
        <f t="shared" si="61"/>
        <v>26364</v>
      </c>
      <c r="CU94" s="248">
        <f t="shared" si="61"/>
        <v>513008</v>
      </c>
      <c r="CV94" s="248">
        <f t="shared" si="61"/>
        <v>3842700</v>
      </c>
      <c r="CW94" s="248">
        <f t="shared" si="61"/>
        <v>876684</v>
      </c>
      <c r="CX94" s="248">
        <f t="shared" si="61"/>
        <v>4719384</v>
      </c>
      <c r="CY94" s="248">
        <f t="shared" si="61"/>
        <v>10826084</v>
      </c>
      <c r="CZ94" s="248">
        <f t="shared" si="61"/>
        <v>109144</v>
      </c>
      <c r="DA94" s="248">
        <f t="shared" si="61"/>
        <v>0</v>
      </c>
      <c r="DB94" s="248">
        <f t="shared" si="61"/>
        <v>10935228</v>
      </c>
      <c r="DC94" s="248">
        <f t="shared" si="61"/>
        <v>759814</v>
      </c>
      <c r="DD94" s="248">
        <f t="shared" si="61"/>
        <v>106234</v>
      </c>
      <c r="DE94" s="248">
        <f t="shared" si="61"/>
        <v>866048</v>
      </c>
      <c r="DF94" s="248">
        <f t="shared" si="61"/>
        <v>2391155</v>
      </c>
      <c r="DG94" s="248">
        <f t="shared" si="61"/>
        <v>555683</v>
      </c>
      <c r="DH94" s="248">
        <f t="shared" si="61"/>
        <v>6362</v>
      </c>
      <c r="DI94" s="248">
        <f t="shared" si="61"/>
        <v>668279</v>
      </c>
      <c r="DJ94" s="248">
        <f t="shared" si="61"/>
        <v>0</v>
      </c>
      <c r="DK94" s="248">
        <f t="shared" si="61"/>
        <v>3150969</v>
      </c>
      <c r="DL94" s="248">
        <f t="shared" si="61"/>
        <v>6221510</v>
      </c>
      <c r="DM94" s="248">
        <f t="shared" si="61"/>
        <v>7457793</v>
      </c>
      <c r="DN94" s="248">
        <f t="shared" si="61"/>
        <v>160377</v>
      </c>
      <c r="DO94" s="248">
        <f t="shared" si="61"/>
        <v>101167</v>
      </c>
      <c r="DP94" s="248">
        <f t="shared" si="61"/>
        <v>13940847</v>
      </c>
      <c r="DQ94" s="248">
        <f t="shared" si="61"/>
        <v>20285</v>
      </c>
      <c r="DR94" s="248">
        <f t="shared" si="61"/>
        <v>1637509</v>
      </c>
      <c r="DS94" s="248">
        <f t="shared" si="61"/>
        <v>432062</v>
      </c>
      <c r="DT94" s="248">
        <f t="shared" si="61"/>
        <v>2069571</v>
      </c>
      <c r="DU94" s="248">
        <f t="shared" si="61"/>
        <v>13598406</v>
      </c>
      <c r="DV94" s="248">
        <f t="shared" si="61"/>
        <v>9000</v>
      </c>
      <c r="DW94" s="248">
        <f t="shared" si="61"/>
        <v>843</v>
      </c>
      <c r="DX94" s="248">
        <f t="shared" si="61"/>
        <v>21260</v>
      </c>
      <c r="DY94" s="248">
        <f t="shared" si="61"/>
        <v>8619</v>
      </c>
      <c r="DZ94" s="248">
        <f t="shared" si="61"/>
        <v>2432</v>
      </c>
      <c r="EA94" s="248">
        <f t="shared" si="61"/>
        <v>311</v>
      </c>
      <c r="EB94" s="248">
        <f t="shared" si="61"/>
        <v>42465</v>
      </c>
      <c r="EC94" s="248">
        <f t="shared" si="61"/>
        <v>110135</v>
      </c>
      <c r="ED94" s="248">
        <f t="shared" si="61"/>
        <v>22364</v>
      </c>
      <c r="EE94" s="248">
        <f t="shared" si="61"/>
        <v>132499</v>
      </c>
      <c r="EF94" s="248">
        <f t="shared" si="61"/>
        <v>534753</v>
      </c>
      <c r="EG94" s="248">
        <f t="shared" si="61"/>
        <v>232827</v>
      </c>
      <c r="EH94" s="248">
        <f t="shared" si="61"/>
        <v>767580</v>
      </c>
      <c r="EI94" s="248">
        <f t="shared" si="61"/>
        <v>23176</v>
      </c>
      <c r="EJ94" s="248">
        <f t="shared" si="61"/>
        <v>12428</v>
      </c>
      <c r="EK94" s="248">
        <f t="shared" si="61"/>
        <v>35604</v>
      </c>
      <c r="EL94" s="248">
        <f t="shared" si="61"/>
        <v>935683</v>
      </c>
      <c r="EM94" s="248">
        <f t="shared" si="61"/>
        <v>90</v>
      </c>
      <c r="EN94" s="248">
        <f t="shared" si="61"/>
        <v>838</v>
      </c>
      <c r="EO94" s="248">
        <f t="shared" si="61"/>
        <v>909</v>
      </c>
      <c r="EP94" s="248">
        <f t="shared" si="61"/>
        <v>3020</v>
      </c>
      <c r="EQ94" s="248">
        <f t="shared" si="61"/>
        <v>34995</v>
      </c>
      <c r="ER94" s="248">
        <f t="shared" si="61"/>
        <v>308900</v>
      </c>
      <c r="ES94" s="248">
        <f t="shared" si="61"/>
        <v>2583527</v>
      </c>
      <c r="ET94" s="248">
        <f t="shared" si="61"/>
        <v>100800</v>
      </c>
      <c r="EU94" s="248">
        <f t="shared" si="61"/>
        <v>9364</v>
      </c>
      <c r="EV94" s="248">
        <f t="shared" si="61"/>
        <v>22274</v>
      </c>
      <c r="EW94" s="248">
        <f t="shared" ref="EW94:HH94" si="62">SUMIF($GL3:$GL82, "=2",EW3:EW82)</f>
        <v>21626</v>
      </c>
      <c r="EX94" s="248">
        <f t="shared" si="62"/>
        <v>0</v>
      </c>
      <c r="EY94" s="248">
        <f t="shared" si="62"/>
        <v>1405</v>
      </c>
      <c r="EZ94" s="248">
        <f t="shared" si="62"/>
        <v>2872</v>
      </c>
      <c r="FA94" s="248">
        <f t="shared" si="62"/>
        <v>3532883</v>
      </c>
      <c r="FB94" s="248">
        <f t="shared" si="62"/>
        <v>4026989</v>
      </c>
      <c r="FC94" s="248">
        <f t="shared" si="62"/>
        <v>295718</v>
      </c>
      <c r="FD94" s="248">
        <f t="shared" si="62"/>
        <v>0</v>
      </c>
      <c r="FE94" s="248">
        <f t="shared" si="62"/>
        <v>0</v>
      </c>
      <c r="FF94" s="248">
        <f t="shared" si="62"/>
        <v>0</v>
      </c>
      <c r="FG94" s="248">
        <f t="shared" si="62"/>
        <v>0</v>
      </c>
      <c r="FH94" s="248">
        <f t="shared" si="62"/>
        <v>0</v>
      </c>
      <c r="FI94" s="248">
        <f t="shared" si="62"/>
        <v>0</v>
      </c>
      <c r="FJ94" s="248">
        <f t="shared" si="62"/>
        <v>0</v>
      </c>
      <c r="FK94" s="248">
        <f t="shared" si="62"/>
        <v>0</v>
      </c>
      <c r="FL94" s="248">
        <f t="shared" si="62"/>
        <v>0</v>
      </c>
      <c r="FM94" s="248">
        <f t="shared" si="62"/>
        <v>0</v>
      </c>
      <c r="FN94" s="248">
        <f t="shared" si="62"/>
        <v>0</v>
      </c>
      <c r="FO94" s="248">
        <f t="shared" si="62"/>
        <v>0</v>
      </c>
      <c r="FP94" s="248">
        <f t="shared" si="62"/>
        <v>0</v>
      </c>
      <c r="FQ94" s="248">
        <f t="shared" si="62"/>
        <v>0</v>
      </c>
      <c r="FR94" s="248">
        <f t="shared" si="62"/>
        <v>0</v>
      </c>
      <c r="FS94" s="248">
        <f t="shared" si="62"/>
        <v>0</v>
      </c>
      <c r="FT94" s="248">
        <f t="shared" si="62"/>
        <v>0</v>
      </c>
      <c r="FU94" s="248">
        <f t="shared" si="62"/>
        <v>0</v>
      </c>
      <c r="FV94" s="248">
        <f t="shared" si="62"/>
        <v>0</v>
      </c>
      <c r="FW94" s="248">
        <f t="shared" si="62"/>
        <v>0</v>
      </c>
      <c r="FX94" s="248">
        <f t="shared" si="62"/>
        <v>0</v>
      </c>
      <c r="FY94" s="248">
        <f t="shared" si="62"/>
        <v>0</v>
      </c>
      <c r="FZ94" s="248">
        <f t="shared" si="62"/>
        <v>0</v>
      </c>
      <c r="GA94" s="248">
        <f t="shared" si="62"/>
        <v>0</v>
      </c>
      <c r="GB94" s="248">
        <f t="shared" si="62"/>
        <v>0</v>
      </c>
      <c r="GC94" s="248">
        <f t="shared" si="62"/>
        <v>0</v>
      </c>
      <c r="GD94" s="248">
        <f t="shared" si="62"/>
        <v>0</v>
      </c>
      <c r="GE94" s="248">
        <f t="shared" si="62"/>
        <v>0</v>
      </c>
      <c r="GF94" s="248">
        <f t="shared" si="62"/>
        <v>0</v>
      </c>
      <c r="GG94" s="248">
        <f t="shared" si="62"/>
        <v>0</v>
      </c>
      <c r="GH94" s="248">
        <f t="shared" si="62"/>
        <v>0</v>
      </c>
      <c r="GI94" s="248">
        <f t="shared" si="62"/>
        <v>0</v>
      </c>
      <c r="GJ94" s="248">
        <f t="shared" si="62"/>
        <v>0</v>
      </c>
      <c r="GK94" s="248">
        <f t="shared" si="62"/>
        <v>3670532</v>
      </c>
      <c r="GL94" s="248">
        <f t="shared" si="62"/>
        <v>66</v>
      </c>
      <c r="GM94" s="248">
        <f t="shared" si="62"/>
        <v>0</v>
      </c>
      <c r="GN94" s="248">
        <f t="shared" si="62"/>
        <v>0</v>
      </c>
      <c r="GO94" s="248">
        <f t="shared" si="62"/>
        <v>42576</v>
      </c>
      <c r="GP94" s="248">
        <f t="shared" si="62"/>
        <v>4401</v>
      </c>
      <c r="GQ94" s="248">
        <f t="shared" si="62"/>
        <v>168683</v>
      </c>
      <c r="GR94" s="248">
        <f t="shared" si="62"/>
        <v>1401207</v>
      </c>
      <c r="GS94" s="248">
        <f t="shared" si="62"/>
        <v>5199</v>
      </c>
      <c r="GT94" s="248">
        <f t="shared" si="62"/>
        <v>726</v>
      </c>
      <c r="GU94" s="248">
        <f t="shared" si="62"/>
        <v>9462</v>
      </c>
      <c r="GV94" s="248">
        <f t="shared" si="62"/>
        <v>165965</v>
      </c>
      <c r="GW94" s="248">
        <f t="shared" si="62"/>
        <v>27.256399999999999</v>
      </c>
      <c r="GX94" s="248">
        <f t="shared" si="62"/>
        <v>4.6952600000000002</v>
      </c>
      <c r="GY94" s="248">
        <f t="shared" si="62"/>
        <v>780.93434999999999</v>
      </c>
      <c r="GZ94" s="248">
        <f t="shared" si="62"/>
        <v>864.25000000000023</v>
      </c>
      <c r="HA94" s="248">
        <f t="shared" si="62"/>
        <v>556.62859000000003</v>
      </c>
      <c r="HB94" s="248">
        <f t="shared" si="62"/>
        <v>176.63694999999998</v>
      </c>
      <c r="HC94" s="248">
        <f t="shared" si="62"/>
        <v>124.76571000000001</v>
      </c>
      <c r="HD94" s="248">
        <f t="shared" si="62"/>
        <v>18.806069999999998</v>
      </c>
      <c r="HE94" s="248">
        <f t="shared" si="62"/>
        <v>1038.57698</v>
      </c>
      <c r="HF94" s="248">
        <f t="shared" si="62"/>
        <v>741.6759400000002</v>
      </c>
      <c r="HG94" s="248">
        <f t="shared" si="62"/>
        <v>109.62733999999998</v>
      </c>
      <c r="HH94" s="248">
        <f t="shared" si="62"/>
        <v>186.47913999999997</v>
      </c>
      <c r="HI94" s="248">
        <f t="shared" ref="HI94:JT94" si="63">SUMIF($GL3:$GL82, "=2",HI3:HI82)</f>
        <v>132.23634000000001</v>
      </c>
      <c r="HJ94" s="248">
        <f t="shared" si="63"/>
        <v>20.82403</v>
      </c>
      <c r="HK94" s="248">
        <f t="shared" si="63"/>
        <v>1707.34178</v>
      </c>
      <c r="HL94" s="248">
        <f t="shared" si="63"/>
        <v>1228.47336</v>
      </c>
      <c r="HM94" s="248">
        <f t="shared" si="63"/>
        <v>182.32871999999998</v>
      </c>
      <c r="HN94" s="248">
        <f t="shared" si="63"/>
        <v>3005.0432900000001</v>
      </c>
      <c r="HO94" s="248">
        <f t="shared" si="63"/>
        <v>2124.2821799999997</v>
      </c>
      <c r="HP94" s="248">
        <f t="shared" si="63"/>
        <v>355.87673999999998</v>
      </c>
      <c r="HQ94" s="248">
        <f t="shared" si="63"/>
        <v>499.44687000000005</v>
      </c>
      <c r="HR94" s="248">
        <f t="shared" si="63"/>
        <v>351.15364999999991</v>
      </c>
      <c r="HS94" s="248">
        <f t="shared" si="63"/>
        <v>54.979659999999988</v>
      </c>
      <c r="HT94" s="248">
        <f t="shared" si="63"/>
        <v>137.51142000000002</v>
      </c>
      <c r="HU94" s="248">
        <f t="shared" si="63"/>
        <v>124.02287000000003</v>
      </c>
      <c r="HV94" s="248">
        <f t="shared" si="63"/>
        <v>445.40480999999994</v>
      </c>
      <c r="HW94" s="248">
        <f t="shared" si="63"/>
        <v>404.1443000000001</v>
      </c>
      <c r="HX94" s="248">
        <f t="shared" si="63"/>
        <v>24.670090000000005</v>
      </c>
      <c r="HY94" s="248">
        <f t="shared" si="63"/>
        <v>47.642170000000007</v>
      </c>
      <c r="HZ94" s="248">
        <f t="shared" si="63"/>
        <v>21.99775</v>
      </c>
      <c r="IA94" s="248">
        <f t="shared" si="63"/>
        <v>8.8516499999999994</v>
      </c>
      <c r="IB94" s="248">
        <f t="shared" si="63"/>
        <v>0.29838999999999993</v>
      </c>
      <c r="IC94" s="248">
        <f t="shared" si="63"/>
        <v>0.26744999999999997</v>
      </c>
      <c r="ID94" s="248">
        <f t="shared" si="63"/>
        <v>31.912920000000007</v>
      </c>
      <c r="IE94" s="248">
        <f t="shared" si="63"/>
        <v>1.52932</v>
      </c>
      <c r="IF94" s="248">
        <f t="shared" si="63"/>
        <v>7.0702700000000007</v>
      </c>
      <c r="IG94" s="248">
        <f t="shared" si="63"/>
        <v>67627</v>
      </c>
      <c r="IH94" s="248">
        <f t="shared" si="63"/>
        <v>632682</v>
      </c>
      <c r="II94" s="248">
        <f t="shared" si="63"/>
        <v>410067</v>
      </c>
      <c r="IJ94" s="248">
        <f t="shared" si="63"/>
        <v>399722</v>
      </c>
      <c r="IK94" s="248">
        <f t="shared" si="63"/>
        <v>2881832</v>
      </c>
      <c r="IL94" s="248">
        <f t="shared" si="63"/>
        <v>2137617</v>
      </c>
      <c r="IM94" s="248">
        <f t="shared" si="63"/>
        <v>2467490</v>
      </c>
      <c r="IN94" s="248">
        <f t="shared" si="63"/>
        <v>3088577</v>
      </c>
      <c r="IO94" s="248">
        <f t="shared" si="63"/>
        <v>48.476809999999993</v>
      </c>
      <c r="IP94" s="248">
        <f t="shared" si="63"/>
        <v>453644</v>
      </c>
      <c r="IQ94" s="248">
        <f t="shared" si="63"/>
        <v>218.10543999999996</v>
      </c>
      <c r="IR94" s="248">
        <f t="shared" si="63"/>
        <v>56.866690000000013</v>
      </c>
      <c r="IS94" s="248">
        <f t="shared" si="63"/>
        <v>593.10170999999991</v>
      </c>
      <c r="IT94" s="248">
        <f t="shared" si="63"/>
        <v>9.6012199999999996</v>
      </c>
      <c r="IU94" s="248">
        <f t="shared" si="63"/>
        <v>23.246300000000005</v>
      </c>
      <c r="IV94" s="248">
        <f t="shared" si="63"/>
        <v>682.81590000000006</v>
      </c>
      <c r="IW94" s="248">
        <f t="shared" si="63"/>
        <v>457.78543999999988</v>
      </c>
      <c r="IX94" s="248">
        <f t="shared" si="63"/>
        <v>110.28767999999999</v>
      </c>
      <c r="IY94" s="248">
        <f t="shared" si="63"/>
        <v>0</v>
      </c>
      <c r="IZ94" s="248">
        <f t="shared" si="63"/>
        <v>0.10757000000000001</v>
      </c>
      <c r="JA94" s="248">
        <f t="shared" si="63"/>
        <v>29.459509999999998</v>
      </c>
      <c r="JB94" s="248">
        <f t="shared" si="63"/>
        <v>5.9330000000000001E-2</v>
      </c>
      <c r="JC94" s="248">
        <f t="shared" si="63"/>
        <v>3.2754399999999997</v>
      </c>
      <c r="JD94" s="248">
        <f t="shared" si="63"/>
        <v>17.377900000000004</v>
      </c>
      <c r="JE94" s="248">
        <f t="shared" si="63"/>
        <v>146.12968999999998</v>
      </c>
      <c r="JF94" s="248">
        <f t="shared" si="63"/>
        <v>68.858509999999981</v>
      </c>
      <c r="JG94" s="248">
        <f t="shared" si="63"/>
        <v>7.9249400000000003</v>
      </c>
      <c r="JH94" s="248">
        <f t="shared" si="63"/>
        <v>35826</v>
      </c>
      <c r="JI94" s="248">
        <f t="shared" si="63"/>
        <v>72.797619999999995</v>
      </c>
      <c r="JJ94" s="248">
        <f t="shared" si="63"/>
        <v>121.64691999999999</v>
      </c>
      <c r="JK94" s="248">
        <f t="shared" si="63"/>
        <v>8676</v>
      </c>
      <c r="JL94" s="248">
        <f t="shared" si="63"/>
        <v>6608</v>
      </c>
      <c r="JM94" s="248">
        <f t="shared" si="63"/>
        <v>647.41864999999973</v>
      </c>
      <c r="JN94" s="248">
        <f t="shared" si="63"/>
        <v>67.986289999999997</v>
      </c>
      <c r="JO94" s="248">
        <f t="shared" si="63"/>
        <v>49.465879999999999</v>
      </c>
      <c r="JP94" s="248">
        <f t="shared" si="63"/>
        <v>10.490400000000001</v>
      </c>
      <c r="JQ94" s="248">
        <f t="shared" si="63"/>
        <v>2.1453700000000002</v>
      </c>
      <c r="JR94" s="248">
        <f t="shared" si="63"/>
        <v>13.649590000000002</v>
      </c>
      <c r="JS94" s="248">
        <f t="shared" si="63"/>
        <v>415</v>
      </c>
      <c r="JT94" s="248">
        <f t="shared" si="63"/>
        <v>400</v>
      </c>
      <c r="JU94" s="248">
        <f t="shared" ref="JU94:MF94" si="64">SUMIF($GL3:$GL82, "=2",JU3:JU82)</f>
        <v>39.308679999999995</v>
      </c>
      <c r="JV94" s="248">
        <f t="shared" si="64"/>
        <v>268078</v>
      </c>
      <c r="JW94" s="248">
        <f t="shared" si="64"/>
        <v>1196.05792</v>
      </c>
      <c r="JX94" s="248">
        <f t="shared" si="64"/>
        <v>261491</v>
      </c>
      <c r="JY94" s="248">
        <f t="shared" si="64"/>
        <v>201.89267000000004</v>
      </c>
      <c r="JZ94" s="248">
        <f t="shared" si="64"/>
        <v>1327.3545099999999</v>
      </c>
      <c r="KA94" s="248">
        <f t="shared" si="64"/>
        <v>6.1634800000000007</v>
      </c>
      <c r="KB94" s="248">
        <f t="shared" si="64"/>
        <v>49671</v>
      </c>
      <c r="KC94" s="248">
        <f t="shared" si="64"/>
        <v>30.625560000000004</v>
      </c>
      <c r="KD94" s="248">
        <f t="shared" si="64"/>
        <v>20.82403</v>
      </c>
      <c r="KE94" s="248">
        <f t="shared" si="64"/>
        <v>31.680500000000006</v>
      </c>
      <c r="KF94" s="248">
        <f t="shared" si="64"/>
        <v>455.97800999999993</v>
      </c>
      <c r="KG94" s="248">
        <f t="shared" si="64"/>
        <v>228.95362</v>
      </c>
      <c r="KH94" s="248">
        <f t="shared" si="64"/>
        <v>186.47913999999997</v>
      </c>
      <c r="KI94" s="248">
        <f t="shared" si="64"/>
        <v>1179.0612499999997</v>
      </c>
      <c r="KJ94" s="248">
        <f t="shared" si="64"/>
        <v>1448419</v>
      </c>
      <c r="KK94" s="248">
        <f t="shared" si="64"/>
        <v>1097393</v>
      </c>
      <c r="KL94" s="248">
        <f t="shared" si="64"/>
        <v>3.0020799999999994</v>
      </c>
      <c r="KM94" s="248">
        <f t="shared" si="64"/>
        <v>29.826289999999997</v>
      </c>
      <c r="KN94" s="248">
        <f t="shared" si="64"/>
        <v>3.1271599999999999</v>
      </c>
      <c r="KO94" s="248">
        <f t="shared" si="64"/>
        <v>0.53937000000000013</v>
      </c>
      <c r="KP94" s="248">
        <f t="shared" si="64"/>
        <v>5.3006199999999986</v>
      </c>
      <c r="KQ94" s="248">
        <f t="shared" si="64"/>
        <v>0.5701400000000002</v>
      </c>
      <c r="KR94" s="248">
        <f t="shared" si="64"/>
        <v>29.330623599999999</v>
      </c>
      <c r="KS94" s="248">
        <f t="shared" si="64"/>
        <v>7.4992016999999995</v>
      </c>
      <c r="KT94" s="248">
        <f t="shared" si="64"/>
        <v>25.5007983</v>
      </c>
      <c r="KU94" s="248">
        <f t="shared" si="64"/>
        <v>8.0052652999999978</v>
      </c>
      <c r="KV94" s="248">
        <f t="shared" si="64"/>
        <v>24.994734700000002</v>
      </c>
      <c r="KW94" s="248">
        <f t="shared" si="64"/>
        <v>3.6146090999999996</v>
      </c>
      <c r="KX94" s="248">
        <f t="shared" si="64"/>
        <v>0.50173680000000009</v>
      </c>
      <c r="KY94" s="248">
        <f t="shared" si="64"/>
        <v>5.7116783999999994</v>
      </c>
      <c r="KZ94" s="248">
        <f t="shared" si="64"/>
        <v>0.454843</v>
      </c>
      <c r="LA94" s="248">
        <f t="shared" si="64"/>
        <v>5.8836853999999992</v>
      </c>
      <c r="LB94" s="248">
        <f t="shared" si="64"/>
        <v>2.6580294000000007</v>
      </c>
      <c r="LC94" s="248">
        <f t="shared" si="64"/>
        <v>17.790026999999998</v>
      </c>
      <c r="LD94" s="248">
        <f t="shared" si="64"/>
        <v>23.5017052</v>
      </c>
      <c r="LE94" s="248">
        <f t="shared" si="64"/>
        <v>0.36588329999999997</v>
      </c>
      <c r="LF94" s="248">
        <f t="shared" si="64"/>
        <v>27.954601400000001</v>
      </c>
      <c r="LG94" s="248">
        <f t="shared" si="64"/>
        <v>1.3256238999999999</v>
      </c>
      <c r="LH94" s="248">
        <f t="shared" si="64"/>
        <v>3.3538914000000006</v>
      </c>
      <c r="LI94" s="248">
        <f t="shared" si="64"/>
        <v>351010</v>
      </c>
      <c r="LJ94" s="248">
        <f t="shared" si="64"/>
        <v>195.27096000000003</v>
      </c>
      <c r="LK94" s="248">
        <f t="shared" si="64"/>
        <v>745472</v>
      </c>
      <c r="LL94" s="248">
        <f t="shared" si="64"/>
        <v>977242</v>
      </c>
      <c r="LM94" s="248">
        <f t="shared" si="64"/>
        <v>122184</v>
      </c>
      <c r="LN94" s="248">
        <f t="shared" si="64"/>
        <v>24.485667599999999</v>
      </c>
      <c r="LO94" s="248">
        <f t="shared" si="64"/>
        <v>4.4880119000000001</v>
      </c>
      <c r="LP94" s="248">
        <f t="shared" si="64"/>
        <v>4.0263203000000001</v>
      </c>
      <c r="LQ94" s="248">
        <f t="shared" si="64"/>
        <v>13.518440000000002</v>
      </c>
      <c r="LR94" s="248">
        <f t="shared" si="64"/>
        <v>43.173390000000005</v>
      </c>
      <c r="LS94" s="248">
        <f t="shared" si="64"/>
        <v>10.250529999999999</v>
      </c>
      <c r="LT94" s="248">
        <f t="shared" si="64"/>
        <v>703</v>
      </c>
      <c r="LU94" s="248">
        <f t="shared" si="64"/>
        <v>106.62295000000002</v>
      </c>
      <c r="LV94" s="248">
        <f t="shared" si="64"/>
        <v>941</v>
      </c>
      <c r="LW94" s="248">
        <f t="shared" si="64"/>
        <v>77.189509999999999</v>
      </c>
      <c r="LX94" s="248">
        <f t="shared" si="64"/>
        <v>7.3325999999999985</v>
      </c>
      <c r="LY94" s="248">
        <f t="shared" si="64"/>
        <v>6.9712300000000011</v>
      </c>
      <c r="LZ94" s="248">
        <f t="shared" si="64"/>
        <v>1.3364654</v>
      </c>
      <c r="MA94" s="248">
        <f t="shared" si="64"/>
        <v>3.1113200000000001E-2</v>
      </c>
      <c r="MB94" s="248">
        <f t="shared" si="64"/>
        <v>7.5050268000000004</v>
      </c>
      <c r="MC94" s="248">
        <f t="shared" si="64"/>
        <v>0</v>
      </c>
      <c r="MD94" s="248">
        <f t="shared" si="64"/>
        <v>6.5547157999999994</v>
      </c>
      <c r="ME94" s="248">
        <f t="shared" si="64"/>
        <v>1.3397400000000002E-2</v>
      </c>
      <c r="MF94" s="248">
        <f t="shared" si="64"/>
        <v>22.657851500000003</v>
      </c>
      <c r="MG94" s="248">
        <f t="shared" ref="MG94:MH94" si="65">SUMIF($GL3:$GL82, "=2",MG3:MG82)</f>
        <v>1.7201487999999994</v>
      </c>
      <c r="MH94" s="248">
        <f t="shared" si="65"/>
        <v>12.078739999999998</v>
      </c>
    </row>
    <row r="95" spans="1:347" x14ac:dyDescent="0.2">
      <c r="B95" s="651"/>
      <c r="C95" s="6"/>
      <c r="D95" s="262" t="s">
        <v>3019</v>
      </c>
      <c r="E95" s="6"/>
      <c r="F95" s="6"/>
      <c r="G95" s="6"/>
      <c r="H95" s="6"/>
      <c r="I95" s="6"/>
      <c r="J95" s="6"/>
      <c r="K95" s="6"/>
      <c r="L95" s="6"/>
      <c r="M95" s="6"/>
      <c r="N95" s="6"/>
      <c r="O95" s="6"/>
      <c r="P95" s="6"/>
      <c r="Q95" s="6"/>
      <c r="R95" s="6"/>
      <c r="S95" s="6"/>
      <c r="T95" s="6"/>
      <c r="U95" s="6"/>
      <c r="V95" s="6"/>
      <c r="W95" s="256"/>
      <c r="X95" s="248">
        <f>AVERAGEIF($GL3:$GL82, "=2",X3:X82)</f>
        <v>0.90909090909090906</v>
      </c>
      <c r="Y95" s="248">
        <f t="shared" ref="Y95:CJ95" si="66">AVERAGEIF($GL3:$GL82, "=2",Y3:Y82)</f>
        <v>3.6969696969696968</v>
      </c>
      <c r="Z95" s="248">
        <f t="shared" si="66"/>
        <v>0.30303030303030304</v>
      </c>
      <c r="AA95" s="248">
        <f t="shared" si="66"/>
        <v>0.87878787878787878</v>
      </c>
      <c r="AB95" s="247">
        <f t="shared" si="66"/>
        <v>10937.636363636364</v>
      </c>
      <c r="AC95" s="248">
        <f t="shared" si="66"/>
        <v>6.458787878787879</v>
      </c>
      <c r="AD95" s="248">
        <f t="shared" si="66"/>
        <v>0.72363636363636363</v>
      </c>
      <c r="AE95" s="248">
        <f t="shared" si="66"/>
        <v>7.1824242424242426</v>
      </c>
      <c r="AF95" s="248">
        <f t="shared" si="66"/>
        <v>26.0869696969697</v>
      </c>
      <c r="AG95" s="248">
        <f t="shared" si="66"/>
        <v>33.269393939393943</v>
      </c>
      <c r="AH95" s="86">
        <f>AC94/AG94</f>
        <v>0.19413602455619414</v>
      </c>
      <c r="AI95" s="248">
        <f t="shared" si="66"/>
        <v>68093.909090909088</v>
      </c>
      <c r="AJ95" s="248" t="e">
        <f t="shared" si="66"/>
        <v>#DIV/0!</v>
      </c>
      <c r="AK95" s="248" t="e">
        <f t="shared" si="66"/>
        <v>#DIV/0!</v>
      </c>
      <c r="AL95" s="248">
        <f t="shared" si="66"/>
        <v>36041.800000000003</v>
      </c>
      <c r="AM95" s="248">
        <f t="shared" si="66"/>
        <v>10.178437499999999</v>
      </c>
      <c r="AN95" s="248">
        <f t="shared" si="66"/>
        <v>11.842000000000002</v>
      </c>
      <c r="AO95" s="248">
        <f t="shared" si="66"/>
        <v>13.337999999999999</v>
      </c>
      <c r="AP95" s="248">
        <f t="shared" si="66"/>
        <v>367909.87878787878</v>
      </c>
      <c r="AQ95" s="248">
        <f t="shared" si="66"/>
        <v>1461209.7575757576</v>
      </c>
      <c r="AR95" s="248">
        <f t="shared" si="66"/>
        <v>1829119.6363636365</v>
      </c>
      <c r="AS95" s="248">
        <f t="shared" si="66"/>
        <v>163326.06060606061</v>
      </c>
      <c r="AT95" s="248">
        <f t="shared" si="66"/>
        <v>6159.454545454545</v>
      </c>
      <c r="AU95" s="248">
        <f t="shared" si="66"/>
        <v>169485.51515151514</v>
      </c>
      <c r="AV95" s="248">
        <f t="shared" si="66"/>
        <v>12270.575757575758</v>
      </c>
      <c r="AW95" s="248">
        <f t="shared" si="66"/>
        <v>7493.515151515152</v>
      </c>
      <c r="AX95" s="248">
        <f t="shared" si="66"/>
        <v>19764.090909090908</v>
      </c>
      <c r="AY95" s="248">
        <f t="shared" si="66"/>
        <v>81234.727272727279</v>
      </c>
      <c r="AZ95" s="248">
        <f t="shared" si="66"/>
        <v>2099603.9696969697</v>
      </c>
      <c r="BA95" s="248">
        <f t="shared" si="66"/>
        <v>1079558.9393939395</v>
      </c>
      <c r="BB95" s="248">
        <f t="shared" si="66"/>
        <v>354031.96969696973</v>
      </c>
      <c r="BC95" s="248">
        <f t="shared" si="66"/>
        <v>1433590.9090909092</v>
      </c>
      <c r="BD95" s="248">
        <f t="shared" si="66"/>
        <v>149151.06060606061</v>
      </c>
      <c r="BE95" s="248">
        <f t="shared" si="66"/>
        <v>37973.272727272728</v>
      </c>
      <c r="BF95" s="248">
        <f t="shared" si="66"/>
        <v>23083.151515151516</v>
      </c>
      <c r="BG95" s="248">
        <f t="shared" si="66"/>
        <v>210207.48484848486</v>
      </c>
      <c r="BH95" s="248">
        <f t="shared" si="66"/>
        <v>344629.84848484851</v>
      </c>
      <c r="BI95" s="248">
        <f t="shared" si="66"/>
        <v>1988428.2424242424</v>
      </c>
      <c r="BJ95" s="248">
        <f t="shared" si="66"/>
        <v>99748.969696969696</v>
      </c>
      <c r="BK95" s="248">
        <f t="shared" si="66"/>
        <v>4.4392021212121199E-2</v>
      </c>
      <c r="BL95" s="248">
        <f t="shared" si="66"/>
        <v>5259</v>
      </c>
      <c r="BM95" s="248">
        <f t="shared" si="66"/>
        <v>0</v>
      </c>
      <c r="BN95" s="248">
        <f t="shared" si="66"/>
        <v>2712.909090909091</v>
      </c>
      <c r="BO95" s="248">
        <f t="shared" si="66"/>
        <v>1199.6060606060605</v>
      </c>
      <c r="BP95" s="248">
        <f t="shared" si="66"/>
        <v>9171.515151515152</v>
      </c>
      <c r="BQ95" s="248">
        <f t="shared" si="66"/>
        <v>327303.69696969696</v>
      </c>
      <c r="BR95" s="248">
        <f t="shared" si="66"/>
        <v>55607.606060606064</v>
      </c>
      <c r="BS95" s="248">
        <f t="shared" si="66"/>
        <v>59513.181818181816</v>
      </c>
      <c r="BT95" s="248">
        <f t="shared" si="66"/>
        <v>115120.78787878787</v>
      </c>
      <c r="BU95" s="248">
        <f t="shared" si="66"/>
        <v>42049.515151515152</v>
      </c>
      <c r="BV95" s="248">
        <f t="shared" si="66"/>
        <v>21317.78787878788</v>
      </c>
      <c r="BW95" s="248">
        <f t="shared" si="66"/>
        <v>63367.303030303032</v>
      </c>
      <c r="BX95" s="248">
        <f t="shared" si="66"/>
        <v>7628.333333333333</v>
      </c>
      <c r="BY95" s="248">
        <f t="shared" si="66"/>
        <v>1688.3076923076924</v>
      </c>
      <c r="BZ95" s="248">
        <f t="shared" si="66"/>
        <v>9204</v>
      </c>
      <c r="CA95" s="248">
        <f t="shared" si="66"/>
        <v>186753.12121212122</v>
      </c>
      <c r="CB95" s="248" t="e">
        <f t="shared" si="66"/>
        <v>#DIV/0!</v>
      </c>
      <c r="CC95" s="248">
        <f t="shared" si="66"/>
        <v>186753.12121212122</v>
      </c>
      <c r="CD95" s="248">
        <f t="shared" si="66"/>
        <v>2848.909090909091</v>
      </c>
      <c r="CE95" s="248">
        <f t="shared" si="66"/>
        <v>36600.181818181816</v>
      </c>
      <c r="CF95" s="248">
        <f t="shared" si="66"/>
        <v>6.9696969696969697</v>
      </c>
      <c r="CG95" s="248">
        <f t="shared" si="66"/>
        <v>67</v>
      </c>
      <c r="CH95" s="248">
        <f t="shared" si="66"/>
        <v>73.969696969696969</v>
      </c>
      <c r="CI95" s="248">
        <f t="shared" si="66"/>
        <v>7302.939393939394</v>
      </c>
      <c r="CJ95" s="248">
        <f t="shared" si="66"/>
        <v>5680.939393939394</v>
      </c>
      <c r="CK95" s="248">
        <f t="shared" ref="CK95:EV95" si="67">AVERAGEIF($GL3:$GL82, "=2",CK3:CK82)</f>
        <v>10284.90909090909</v>
      </c>
      <c r="CL95" s="248">
        <f t="shared" si="67"/>
        <v>636.39393939393938</v>
      </c>
      <c r="CM95" s="248">
        <f t="shared" si="67"/>
        <v>12.424242424242424</v>
      </c>
      <c r="CN95" s="248">
        <f t="shared" si="67"/>
        <v>49.137931034482762</v>
      </c>
      <c r="CO95" s="248">
        <f t="shared" si="67"/>
        <v>266.030303030303</v>
      </c>
      <c r="CP95" s="248">
        <f t="shared" si="67"/>
        <v>125586.81818181818</v>
      </c>
      <c r="CQ95" s="248">
        <f t="shared" si="67"/>
        <v>43826.151515151512</v>
      </c>
      <c r="CR95" s="248">
        <f t="shared" si="67"/>
        <v>169412.9696969697</v>
      </c>
      <c r="CS95" s="248">
        <f t="shared" si="67"/>
        <v>18137.333333333332</v>
      </c>
      <c r="CT95" s="248">
        <f t="shared" si="67"/>
        <v>1098.5</v>
      </c>
      <c r="CU95" s="248">
        <f t="shared" si="67"/>
        <v>19731.076923076922</v>
      </c>
      <c r="CV95" s="248">
        <f t="shared" si="67"/>
        <v>116445.45454545454</v>
      </c>
      <c r="CW95" s="248">
        <f t="shared" si="67"/>
        <v>26566.18181818182</v>
      </c>
      <c r="CX95" s="248">
        <f t="shared" si="67"/>
        <v>143011.63636363635</v>
      </c>
      <c r="CY95" s="248">
        <f t="shared" si="67"/>
        <v>328063.15151515149</v>
      </c>
      <c r="CZ95" s="248">
        <f t="shared" si="67"/>
        <v>3638.1333333333332</v>
      </c>
      <c r="DA95" s="248" t="e">
        <f t="shared" si="67"/>
        <v>#DIV/0!</v>
      </c>
      <c r="DB95" s="248">
        <f t="shared" si="67"/>
        <v>331370.54545454547</v>
      </c>
      <c r="DC95" s="248">
        <f t="shared" si="67"/>
        <v>23024.666666666668</v>
      </c>
      <c r="DD95" s="248">
        <f t="shared" si="67"/>
        <v>3219.212121212121</v>
      </c>
      <c r="DE95" s="248">
        <f t="shared" si="67"/>
        <v>26243.878787878788</v>
      </c>
      <c r="DF95" s="248">
        <f t="shared" si="67"/>
        <v>72459.242424242431</v>
      </c>
      <c r="DG95" s="248">
        <f t="shared" si="67"/>
        <v>16838.878787878788</v>
      </c>
      <c r="DH95" s="248">
        <f t="shared" si="67"/>
        <v>424.13333333333333</v>
      </c>
      <c r="DI95" s="248">
        <f t="shared" si="67"/>
        <v>20250.878787878788</v>
      </c>
      <c r="DJ95" s="248" t="e">
        <f t="shared" si="67"/>
        <v>#DIV/0!</v>
      </c>
      <c r="DK95" s="248">
        <f t="shared" si="67"/>
        <v>95483.909090909088</v>
      </c>
      <c r="DL95" s="248">
        <f t="shared" si="67"/>
        <v>194422.1875</v>
      </c>
      <c r="DM95" s="248">
        <f t="shared" si="67"/>
        <v>276214.55555555556</v>
      </c>
      <c r="DN95" s="248">
        <f t="shared" si="67"/>
        <v>10023.5625</v>
      </c>
      <c r="DO95" s="248">
        <f t="shared" si="67"/>
        <v>5951</v>
      </c>
      <c r="DP95" s="248">
        <f t="shared" si="67"/>
        <v>422449.90909090912</v>
      </c>
      <c r="DQ95" s="248">
        <f t="shared" si="67"/>
        <v>1067.6315789473683</v>
      </c>
      <c r="DR95" s="248">
        <f t="shared" si="67"/>
        <v>49621.484848484848</v>
      </c>
      <c r="DS95" s="248">
        <f t="shared" si="67"/>
        <v>13501.9375</v>
      </c>
      <c r="DT95" s="248">
        <f t="shared" si="67"/>
        <v>62714.272727272728</v>
      </c>
      <c r="DU95" s="248">
        <f t="shared" si="67"/>
        <v>412072.90909090912</v>
      </c>
      <c r="DV95" s="248">
        <f t="shared" si="67"/>
        <v>272.72727272727275</v>
      </c>
      <c r="DW95" s="248">
        <f t="shared" si="67"/>
        <v>27.193548387096776</v>
      </c>
      <c r="DX95" s="248">
        <f t="shared" si="67"/>
        <v>644.24242424242425</v>
      </c>
      <c r="DY95" s="248">
        <f t="shared" si="67"/>
        <v>278.03225806451616</v>
      </c>
      <c r="DZ95" s="248">
        <f t="shared" si="67"/>
        <v>78.451612903225808</v>
      </c>
      <c r="EA95" s="248">
        <f t="shared" si="67"/>
        <v>11.961538461538462</v>
      </c>
      <c r="EB95" s="248">
        <f t="shared" si="67"/>
        <v>1286.8181818181818</v>
      </c>
      <c r="EC95" s="248">
        <f t="shared" si="67"/>
        <v>3337.4242424242425</v>
      </c>
      <c r="ED95" s="248">
        <f t="shared" si="67"/>
        <v>698.875</v>
      </c>
      <c r="EE95" s="248">
        <f t="shared" si="67"/>
        <v>4015.121212121212</v>
      </c>
      <c r="EF95" s="248">
        <f t="shared" si="67"/>
        <v>16204.636363636364</v>
      </c>
      <c r="EG95" s="248">
        <f t="shared" si="67"/>
        <v>7510.5483870967746</v>
      </c>
      <c r="EH95" s="248">
        <f t="shared" si="67"/>
        <v>23260</v>
      </c>
      <c r="EI95" s="248">
        <f t="shared" si="67"/>
        <v>747.61290322580646</v>
      </c>
      <c r="EJ95" s="248">
        <f t="shared" si="67"/>
        <v>443.85714285714283</v>
      </c>
      <c r="EK95" s="248">
        <f t="shared" si="67"/>
        <v>1148.516129032258</v>
      </c>
      <c r="EL95" s="248">
        <f t="shared" si="67"/>
        <v>28354.030303030304</v>
      </c>
      <c r="EM95" s="248">
        <f t="shared" si="67"/>
        <v>22.5</v>
      </c>
      <c r="EN95" s="248">
        <f t="shared" si="67"/>
        <v>209.5</v>
      </c>
      <c r="EO95" s="248">
        <f t="shared" si="67"/>
        <v>113.625</v>
      </c>
      <c r="EP95" s="248">
        <f t="shared" si="67"/>
        <v>503.33333333333331</v>
      </c>
      <c r="EQ95" s="248">
        <f t="shared" si="67"/>
        <v>1128.8709677419354</v>
      </c>
      <c r="ER95" s="248">
        <f t="shared" si="67"/>
        <v>9964.5161290322576</v>
      </c>
      <c r="ES95" s="248">
        <f t="shared" si="67"/>
        <v>83339.580645161288</v>
      </c>
      <c r="ET95" s="248">
        <f t="shared" si="67"/>
        <v>25200</v>
      </c>
      <c r="EU95" s="248">
        <f t="shared" si="67"/>
        <v>3121.3333333333335</v>
      </c>
      <c r="EV95" s="248">
        <f t="shared" si="67"/>
        <v>674.969696969697</v>
      </c>
      <c r="EW95" s="248">
        <f t="shared" ref="EW95:HH95" si="68">AVERAGEIF($GL3:$GL82, "=2",EW3:EW82)</f>
        <v>655.33333333333337</v>
      </c>
      <c r="EX95" s="248" t="e">
        <f t="shared" si="68"/>
        <v>#DIV/0!</v>
      </c>
      <c r="EY95" s="248">
        <f t="shared" si="68"/>
        <v>42.575757575757578</v>
      </c>
      <c r="EZ95" s="248">
        <f t="shared" si="68"/>
        <v>87.030303030303031</v>
      </c>
      <c r="FA95" s="248">
        <f t="shared" si="68"/>
        <v>107057.06060606061</v>
      </c>
      <c r="FB95" s="248">
        <f t="shared" si="68"/>
        <v>167791.20833333334</v>
      </c>
      <c r="FC95" s="248">
        <f t="shared" si="68"/>
        <v>36964.75</v>
      </c>
      <c r="FD95" s="248" t="e">
        <f t="shared" si="68"/>
        <v>#DIV/0!</v>
      </c>
      <c r="FE95" s="248" t="e">
        <f t="shared" si="68"/>
        <v>#DIV/0!</v>
      </c>
      <c r="FF95" s="248" t="e">
        <f t="shared" si="68"/>
        <v>#DIV/0!</v>
      </c>
      <c r="FG95" s="248" t="e">
        <f t="shared" si="68"/>
        <v>#DIV/0!</v>
      </c>
      <c r="FH95" s="248" t="e">
        <f t="shared" si="68"/>
        <v>#DIV/0!</v>
      </c>
      <c r="FI95" s="248" t="e">
        <f t="shared" si="68"/>
        <v>#DIV/0!</v>
      </c>
      <c r="FJ95" s="248" t="e">
        <f t="shared" si="68"/>
        <v>#DIV/0!</v>
      </c>
      <c r="FK95" s="248" t="e">
        <f t="shared" si="68"/>
        <v>#DIV/0!</v>
      </c>
      <c r="FL95" s="248" t="e">
        <f t="shared" si="68"/>
        <v>#DIV/0!</v>
      </c>
      <c r="FM95" s="248" t="e">
        <f t="shared" si="68"/>
        <v>#DIV/0!</v>
      </c>
      <c r="FN95" s="248" t="e">
        <f t="shared" si="68"/>
        <v>#DIV/0!</v>
      </c>
      <c r="FO95" s="248" t="e">
        <f t="shared" si="68"/>
        <v>#DIV/0!</v>
      </c>
      <c r="FP95" s="248" t="e">
        <f t="shared" si="68"/>
        <v>#DIV/0!</v>
      </c>
      <c r="FQ95" s="248" t="e">
        <f t="shared" si="68"/>
        <v>#DIV/0!</v>
      </c>
      <c r="FR95" s="248" t="e">
        <f t="shared" si="68"/>
        <v>#DIV/0!</v>
      </c>
      <c r="FS95" s="248" t="e">
        <f t="shared" si="68"/>
        <v>#DIV/0!</v>
      </c>
      <c r="FT95" s="248" t="e">
        <f t="shared" si="68"/>
        <v>#DIV/0!</v>
      </c>
      <c r="FU95" s="248" t="e">
        <f t="shared" si="68"/>
        <v>#DIV/0!</v>
      </c>
      <c r="FV95" s="248" t="e">
        <f t="shared" si="68"/>
        <v>#DIV/0!</v>
      </c>
      <c r="FW95" s="248" t="e">
        <f t="shared" si="68"/>
        <v>#DIV/0!</v>
      </c>
      <c r="FX95" s="248" t="e">
        <f t="shared" si="68"/>
        <v>#DIV/0!</v>
      </c>
      <c r="FY95" s="248" t="e">
        <f t="shared" si="68"/>
        <v>#DIV/0!</v>
      </c>
      <c r="FZ95" s="248" t="e">
        <f t="shared" si="68"/>
        <v>#DIV/0!</v>
      </c>
      <c r="GA95" s="248" t="e">
        <f t="shared" si="68"/>
        <v>#DIV/0!</v>
      </c>
      <c r="GB95" s="248" t="e">
        <f t="shared" si="68"/>
        <v>#DIV/0!</v>
      </c>
      <c r="GC95" s="248" t="e">
        <f t="shared" si="68"/>
        <v>#DIV/0!</v>
      </c>
      <c r="GD95" s="248" t="e">
        <f t="shared" si="68"/>
        <v>#DIV/0!</v>
      </c>
      <c r="GE95" s="248" t="e">
        <f t="shared" si="68"/>
        <v>#DIV/0!</v>
      </c>
      <c r="GF95" s="248" t="e">
        <f t="shared" si="68"/>
        <v>#DIV/0!</v>
      </c>
      <c r="GG95" s="248" t="e">
        <f t="shared" si="68"/>
        <v>#DIV/0!</v>
      </c>
      <c r="GH95" s="248" t="e">
        <f t="shared" si="68"/>
        <v>#DIV/0!</v>
      </c>
      <c r="GI95" s="248" t="e">
        <f t="shared" si="68"/>
        <v>#DIV/0!</v>
      </c>
      <c r="GJ95" s="248" t="e">
        <f t="shared" si="68"/>
        <v>#DIV/0!</v>
      </c>
      <c r="GK95" s="248">
        <f t="shared" si="68"/>
        <v>111228.24242424243</v>
      </c>
      <c r="GL95" s="248">
        <f t="shared" si="68"/>
        <v>2</v>
      </c>
      <c r="GM95" s="248" t="e">
        <f t="shared" si="68"/>
        <v>#DIV/0!</v>
      </c>
      <c r="GN95" s="248" t="e">
        <f t="shared" si="68"/>
        <v>#DIV/0!</v>
      </c>
      <c r="GO95" s="248">
        <f t="shared" si="68"/>
        <v>1290.1818181818182</v>
      </c>
      <c r="GP95" s="248">
        <f t="shared" si="68"/>
        <v>133.36363636363637</v>
      </c>
      <c r="GQ95" s="248">
        <f t="shared" si="68"/>
        <v>5111.606060606061</v>
      </c>
      <c r="GR95" s="248">
        <f t="shared" si="68"/>
        <v>42460.818181818184</v>
      </c>
      <c r="GS95" s="248">
        <f t="shared" si="68"/>
        <v>185.67857142857142</v>
      </c>
      <c r="GT95" s="248">
        <f t="shared" si="68"/>
        <v>25.928571428571427</v>
      </c>
      <c r="GU95" s="248">
        <f t="shared" si="68"/>
        <v>337.92857142857144</v>
      </c>
      <c r="GV95" s="248">
        <f t="shared" si="68"/>
        <v>5532.166666666667</v>
      </c>
      <c r="GW95" s="248">
        <f t="shared" si="68"/>
        <v>0.8259515151515151</v>
      </c>
      <c r="GX95" s="248">
        <f t="shared" si="68"/>
        <v>0.14228060606060608</v>
      </c>
      <c r="GY95" s="248">
        <f t="shared" si="68"/>
        <v>23.664677272727271</v>
      </c>
      <c r="GZ95" s="248">
        <f t="shared" si="68"/>
        <v>26.189393939393945</v>
      </c>
      <c r="HA95" s="248">
        <f t="shared" si="68"/>
        <v>17.394643437500001</v>
      </c>
      <c r="HB95" s="248">
        <f t="shared" si="68"/>
        <v>5.3526348484848478</v>
      </c>
      <c r="HC95" s="248">
        <f t="shared" si="68"/>
        <v>3.7807790909090913</v>
      </c>
      <c r="HD95" s="248">
        <f t="shared" si="68"/>
        <v>0.56988090909090905</v>
      </c>
      <c r="HE95" s="248">
        <f t="shared" si="68"/>
        <v>31.472029696969699</v>
      </c>
      <c r="HF95" s="248">
        <f t="shared" si="68"/>
        <v>22.47502848484849</v>
      </c>
      <c r="HG95" s="248">
        <f t="shared" si="68"/>
        <v>3.3220406060606051</v>
      </c>
      <c r="HH95" s="248">
        <f t="shared" si="68"/>
        <v>5.6508830303030297</v>
      </c>
      <c r="HI95" s="248">
        <f t="shared" ref="HI95:JT95" si="69">AVERAGEIF($GL3:$GL82, "=2",HI3:HI82)</f>
        <v>4.0071618181818183</v>
      </c>
      <c r="HJ95" s="248">
        <f t="shared" si="69"/>
        <v>0.63103121212121216</v>
      </c>
      <c r="HK95" s="248">
        <f t="shared" si="69"/>
        <v>51.737629696969698</v>
      </c>
      <c r="HL95" s="248">
        <f t="shared" si="69"/>
        <v>37.226465454545455</v>
      </c>
      <c r="HM95" s="248">
        <f t="shared" si="69"/>
        <v>5.5251127272727265</v>
      </c>
      <c r="HN95" s="248">
        <f t="shared" si="69"/>
        <v>91.061917878787881</v>
      </c>
      <c r="HO95" s="248">
        <f t="shared" si="69"/>
        <v>64.37218727272726</v>
      </c>
      <c r="HP95" s="248">
        <f t="shared" si="69"/>
        <v>10.784143636363636</v>
      </c>
      <c r="HQ95" s="248">
        <f t="shared" si="69"/>
        <v>15.134753636363637</v>
      </c>
      <c r="HR95" s="248">
        <f t="shared" si="69"/>
        <v>10.641019696969694</v>
      </c>
      <c r="HS95" s="248">
        <f t="shared" si="69"/>
        <v>1.6660503030303027</v>
      </c>
      <c r="HT95" s="248">
        <f t="shared" si="69"/>
        <v>4.167012727272728</v>
      </c>
      <c r="HU95" s="248">
        <f t="shared" si="69"/>
        <v>3.7582687878787886</v>
      </c>
      <c r="HV95" s="248">
        <f t="shared" si="69"/>
        <v>13.497115454545453</v>
      </c>
      <c r="HW95" s="248">
        <f t="shared" si="69"/>
        <v>12.246796969696973</v>
      </c>
      <c r="HX95" s="248">
        <f t="shared" si="69"/>
        <v>0.74757848484848499</v>
      </c>
      <c r="HY95" s="248">
        <f t="shared" si="69"/>
        <v>1.4437021212121215</v>
      </c>
      <c r="HZ95" s="248">
        <f t="shared" si="69"/>
        <v>0.66659848484848483</v>
      </c>
      <c r="IA95" s="248">
        <f t="shared" si="69"/>
        <v>0.26823181818181818</v>
      </c>
      <c r="IB95" s="248">
        <f t="shared" si="69"/>
        <v>9.0421212121212097E-3</v>
      </c>
      <c r="IC95" s="248">
        <f t="shared" si="69"/>
        <v>8.1045454545454528E-3</v>
      </c>
      <c r="ID95" s="248">
        <f t="shared" si="69"/>
        <v>0.96705818181818204</v>
      </c>
      <c r="IE95" s="248">
        <f t="shared" si="69"/>
        <v>4.6343030303030303E-2</v>
      </c>
      <c r="IF95" s="248">
        <f t="shared" si="69"/>
        <v>0.21425060606060609</v>
      </c>
      <c r="IG95" s="248">
        <f t="shared" si="69"/>
        <v>2049.3030303030305</v>
      </c>
      <c r="IH95" s="248">
        <f t="shared" si="69"/>
        <v>19172.18181818182</v>
      </c>
      <c r="II95" s="248">
        <f t="shared" si="69"/>
        <v>12426.272727272728</v>
      </c>
      <c r="IJ95" s="248">
        <f t="shared" si="69"/>
        <v>12112.787878787878</v>
      </c>
      <c r="IK95" s="248">
        <f t="shared" si="69"/>
        <v>87328.242424242431</v>
      </c>
      <c r="IL95" s="248">
        <f t="shared" si="69"/>
        <v>64776.272727272728</v>
      </c>
      <c r="IM95" s="248">
        <f t="shared" si="69"/>
        <v>74772.42424242424</v>
      </c>
      <c r="IN95" s="248">
        <f t="shared" si="69"/>
        <v>93593.242424242431</v>
      </c>
      <c r="IO95" s="248">
        <f t="shared" si="69"/>
        <v>1.4689942424242421</v>
      </c>
      <c r="IP95" s="248">
        <f t="shared" si="69"/>
        <v>13746.787878787878</v>
      </c>
      <c r="IQ95" s="248">
        <f t="shared" si="69"/>
        <v>6.609255757575756</v>
      </c>
      <c r="IR95" s="248">
        <f t="shared" si="69"/>
        <v>1.7232330303030308</v>
      </c>
      <c r="IS95" s="248">
        <f t="shared" si="69"/>
        <v>17.972779090909089</v>
      </c>
      <c r="IT95" s="248">
        <f t="shared" si="69"/>
        <v>0.2909460606060606</v>
      </c>
      <c r="IU95" s="248">
        <f t="shared" si="69"/>
        <v>0.70443333333333347</v>
      </c>
      <c r="IV95" s="248">
        <f t="shared" si="69"/>
        <v>20.691390909090909</v>
      </c>
      <c r="IW95" s="248">
        <f t="shared" si="69"/>
        <v>13.872286060606058</v>
      </c>
      <c r="IX95" s="248">
        <f t="shared" si="69"/>
        <v>3.3420509090909087</v>
      </c>
      <c r="IY95" s="248">
        <f t="shared" si="69"/>
        <v>0</v>
      </c>
      <c r="IZ95" s="248">
        <f t="shared" si="69"/>
        <v>3.2596969696969702E-3</v>
      </c>
      <c r="JA95" s="248">
        <f t="shared" si="69"/>
        <v>0.89271242424242414</v>
      </c>
      <c r="JB95" s="248">
        <f t="shared" si="69"/>
        <v>1.797878787878788E-3</v>
      </c>
      <c r="JC95" s="248">
        <f t="shared" si="69"/>
        <v>9.9255757575757567E-2</v>
      </c>
      <c r="JD95" s="248">
        <f t="shared" si="69"/>
        <v>0.52660303030303046</v>
      </c>
      <c r="JE95" s="248">
        <f t="shared" si="69"/>
        <v>4.4281724242424234</v>
      </c>
      <c r="JF95" s="248">
        <f t="shared" si="69"/>
        <v>2.0866215151515144</v>
      </c>
      <c r="JG95" s="248">
        <f t="shared" si="69"/>
        <v>0.24014969696969699</v>
      </c>
      <c r="JH95" s="248">
        <f t="shared" si="69"/>
        <v>1085.6363636363637</v>
      </c>
      <c r="JI95" s="248">
        <f t="shared" si="69"/>
        <v>2.2059884848484845</v>
      </c>
      <c r="JJ95" s="248">
        <f t="shared" si="69"/>
        <v>3.686270303030303</v>
      </c>
      <c r="JK95" s="248">
        <f t="shared" si="69"/>
        <v>262.90909090909093</v>
      </c>
      <c r="JL95" s="248">
        <f t="shared" si="69"/>
        <v>200.24242424242425</v>
      </c>
      <c r="JM95" s="248">
        <f t="shared" si="69"/>
        <v>19.618746969696961</v>
      </c>
      <c r="JN95" s="248">
        <f t="shared" si="69"/>
        <v>2.0601906060606061</v>
      </c>
      <c r="JO95" s="248">
        <f t="shared" si="69"/>
        <v>1.4989660606060606</v>
      </c>
      <c r="JP95" s="248">
        <f t="shared" si="69"/>
        <v>0.31789090909090911</v>
      </c>
      <c r="JQ95" s="248">
        <f t="shared" si="69"/>
        <v>6.5011212121212122E-2</v>
      </c>
      <c r="JR95" s="248">
        <f t="shared" si="69"/>
        <v>0.41362393939393943</v>
      </c>
      <c r="JS95" s="248">
        <f t="shared" si="69"/>
        <v>12.575757575757576</v>
      </c>
      <c r="JT95" s="248">
        <f t="shared" si="69"/>
        <v>12.121212121212121</v>
      </c>
      <c r="JU95" s="248">
        <f t="shared" ref="JU95:MF95" si="70">AVERAGEIF($GL3:$GL82, "=2",JU3:JU82)</f>
        <v>1.1911721212121211</v>
      </c>
      <c r="JV95" s="248">
        <f t="shared" si="70"/>
        <v>8123.575757575758</v>
      </c>
      <c r="JW95" s="248">
        <f t="shared" si="70"/>
        <v>36.24417939393939</v>
      </c>
      <c r="JX95" s="248">
        <f t="shared" si="70"/>
        <v>7923.969696969697</v>
      </c>
      <c r="JY95" s="248">
        <f t="shared" si="70"/>
        <v>6.1179596969696979</v>
      </c>
      <c r="JZ95" s="248">
        <f t="shared" si="70"/>
        <v>40.222863939393939</v>
      </c>
      <c r="KA95" s="248">
        <f t="shared" si="70"/>
        <v>0.18677212121212122</v>
      </c>
      <c r="KB95" s="248">
        <f t="shared" si="70"/>
        <v>1602.2903225806451</v>
      </c>
      <c r="KC95" s="248">
        <f t="shared" si="70"/>
        <v>0.92804727272727283</v>
      </c>
      <c r="KD95" s="248">
        <f t="shared" si="70"/>
        <v>0.63103121212121216</v>
      </c>
      <c r="KE95" s="248">
        <f t="shared" si="70"/>
        <v>0.96001515151515171</v>
      </c>
      <c r="KF95" s="248">
        <f t="shared" si="70"/>
        <v>13.817515454545452</v>
      </c>
      <c r="KG95" s="248">
        <f t="shared" si="70"/>
        <v>6.9379884848484847</v>
      </c>
      <c r="KH95" s="248">
        <f t="shared" si="70"/>
        <v>5.6508830303030297</v>
      </c>
      <c r="KI95" s="248">
        <f t="shared" si="70"/>
        <v>35.729128787878778</v>
      </c>
      <c r="KJ95" s="248">
        <f t="shared" si="70"/>
        <v>43891.484848484848</v>
      </c>
      <c r="KK95" s="248">
        <f t="shared" si="70"/>
        <v>33254.333333333336</v>
      </c>
      <c r="KL95" s="248">
        <f t="shared" si="70"/>
        <v>9.0972121212121199E-2</v>
      </c>
      <c r="KM95" s="248">
        <f t="shared" si="70"/>
        <v>0.90382696969696963</v>
      </c>
      <c r="KN95" s="248">
        <f t="shared" si="70"/>
        <v>9.4762424242424245E-2</v>
      </c>
      <c r="KO95" s="248">
        <f t="shared" si="70"/>
        <v>1.6344545454545459E-2</v>
      </c>
      <c r="KP95" s="248">
        <f t="shared" si="70"/>
        <v>0.16062484848484845</v>
      </c>
      <c r="KQ95" s="248">
        <f t="shared" si="70"/>
        <v>1.7276969696969704E-2</v>
      </c>
      <c r="KR95" s="248">
        <f t="shared" si="70"/>
        <v>0.88880677575757572</v>
      </c>
      <c r="KS95" s="248">
        <f t="shared" si="70"/>
        <v>0.22724853636363634</v>
      </c>
      <c r="KT95" s="248">
        <f t="shared" si="70"/>
        <v>0.7727514636363636</v>
      </c>
      <c r="KU95" s="248">
        <f t="shared" si="70"/>
        <v>0.2425837969696969</v>
      </c>
      <c r="KV95" s="248">
        <f t="shared" si="70"/>
        <v>0.7574162030303031</v>
      </c>
      <c r="KW95" s="248">
        <f t="shared" si="70"/>
        <v>0.10953360909090908</v>
      </c>
      <c r="KX95" s="248">
        <f t="shared" si="70"/>
        <v>1.5204145454545457E-2</v>
      </c>
      <c r="KY95" s="248">
        <f t="shared" si="70"/>
        <v>0.17308116363636361</v>
      </c>
      <c r="KZ95" s="248">
        <f t="shared" si="70"/>
        <v>1.3783121212121212E-2</v>
      </c>
      <c r="LA95" s="248">
        <f t="shared" si="70"/>
        <v>0.17829349696969696</v>
      </c>
      <c r="LB95" s="248">
        <f t="shared" si="70"/>
        <v>8.0546345454545476E-2</v>
      </c>
      <c r="LC95" s="248">
        <f t="shared" si="70"/>
        <v>0.53909172727272725</v>
      </c>
      <c r="LD95" s="248">
        <f t="shared" si="70"/>
        <v>0.71217288484848484</v>
      </c>
      <c r="LE95" s="248">
        <f t="shared" si="70"/>
        <v>1.1087372727272726E-2</v>
      </c>
      <c r="LF95" s="248">
        <f t="shared" si="70"/>
        <v>0.84710913333333338</v>
      </c>
      <c r="LG95" s="248">
        <f t="shared" si="70"/>
        <v>4.0170421212121207E-2</v>
      </c>
      <c r="LH95" s="248">
        <f t="shared" si="70"/>
        <v>0.10163307272727275</v>
      </c>
      <c r="LI95" s="248">
        <f t="shared" si="70"/>
        <v>10636.666666666666</v>
      </c>
      <c r="LJ95" s="248">
        <f t="shared" si="70"/>
        <v>5.9173018181818193</v>
      </c>
      <c r="LK95" s="248">
        <f t="shared" si="70"/>
        <v>22590.060606060608</v>
      </c>
      <c r="LL95" s="248">
        <f t="shared" si="70"/>
        <v>29613.39393939394</v>
      </c>
      <c r="LM95" s="248">
        <f t="shared" si="70"/>
        <v>3702.5454545454545</v>
      </c>
      <c r="LN95" s="248">
        <f t="shared" si="70"/>
        <v>0.74198992727272728</v>
      </c>
      <c r="LO95" s="248">
        <f t="shared" si="70"/>
        <v>0.13600036060606061</v>
      </c>
      <c r="LP95" s="248">
        <f t="shared" si="70"/>
        <v>0.12200970606060606</v>
      </c>
      <c r="LQ95" s="248">
        <f t="shared" si="70"/>
        <v>0.409649696969697</v>
      </c>
      <c r="LR95" s="248">
        <f t="shared" si="70"/>
        <v>1.3082845454545455</v>
      </c>
      <c r="LS95" s="248">
        <f t="shared" si="70"/>
        <v>0.31062212121212118</v>
      </c>
      <c r="LT95" s="248">
        <f t="shared" si="70"/>
        <v>21.303030303030305</v>
      </c>
      <c r="LU95" s="248">
        <f t="shared" si="70"/>
        <v>3.2309984848484854</v>
      </c>
      <c r="LV95" s="248">
        <f t="shared" si="70"/>
        <v>28.515151515151516</v>
      </c>
      <c r="LW95" s="248">
        <f t="shared" si="70"/>
        <v>2.3390760606060605</v>
      </c>
      <c r="LX95" s="248">
        <f t="shared" si="70"/>
        <v>0.22219999999999995</v>
      </c>
      <c r="LY95" s="248">
        <f t="shared" si="70"/>
        <v>0.21124939393939399</v>
      </c>
      <c r="LZ95" s="248">
        <f t="shared" si="70"/>
        <v>4.0498951515151517E-2</v>
      </c>
      <c r="MA95" s="248">
        <f t="shared" si="70"/>
        <v>9.4282424242424245E-4</v>
      </c>
      <c r="MB95" s="248">
        <f t="shared" si="70"/>
        <v>0.22742505454545456</v>
      </c>
      <c r="MC95" s="248">
        <f t="shared" si="70"/>
        <v>0</v>
      </c>
      <c r="MD95" s="248">
        <f t="shared" si="70"/>
        <v>0.1986277515151515</v>
      </c>
      <c r="ME95" s="248">
        <f t="shared" si="70"/>
        <v>4.0598181818181822E-4</v>
      </c>
      <c r="MF95" s="248">
        <f t="shared" si="70"/>
        <v>0.6866015606060607</v>
      </c>
      <c r="MG95" s="248">
        <f t="shared" ref="MG95:MH95" si="71">AVERAGEIF($GL3:$GL82, "=2",MG3:MG82)</f>
        <v>5.2125721212121195E-2</v>
      </c>
      <c r="MH95" s="248">
        <f t="shared" si="71"/>
        <v>0.3660224242424242</v>
      </c>
    </row>
    <row r="96" spans="1:347" x14ac:dyDescent="0.2">
      <c r="B96" s="651"/>
      <c r="C96" s="6"/>
      <c r="D96" s="262" t="s">
        <v>3008</v>
      </c>
      <c r="E96" s="6"/>
      <c r="F96" s="6"/>
      <c r="G96" s="6"/>
      <c r="H96" s="6"/>
      <c r="I96" s="6"/>
      <c r="J96" s="6"/>
      <c r="K96" s="6"/>
      <c r="L96" s="6"/>
      <c r="M96" s="6"/>
      <c r="N96" s="6"/>
      <c r="O96" s="6"/>
      <c r="P96" s="6"/>
      <c r="Q96" s="6"/>
      <c r="R96" s="6"/>
      <c r="S96" s="6"/>
      <c r="T96" s="6"/>
      <c r="U96" s="6"/>
      <c r="V96" s="6"/>
      <c r="W96" s="256"/>
      <c r="X96" s="248">
        <f>SUMIF($GL3:$GL82, "=3",X3:X82)</f>
        <v>20</v>
      </c>
      <c r="Y96" s="248">
        <f t="shared" ref="Y96:CJ96" si="72">SUMIF($GL3:$GL82, "=3",Y3:Y82)</f>
        <v>109</v>
      </c>
      <c r="Z96" s="248">
        <f t="shared" si="72"/>
        <v>7</v>
      </c>
      <c r="AA96" s="248">
        <f t="shared" si="72"/>
        <v>12</v>
      </c>
      <c r="AB96" s="247">
        <f t="shared" si="72"/>
        <v>322827</v>
      </c>
      <c r="AC96" s="248">
        <f t="shared" si="72"/>
        <v>442.11</v>
      </c>
      <c r="AD96" s="248">
        <f t="shared" si="72"/>
        <v>9</v>
      </c>
      <c r="AE96" s="248">
        <f t="shared" si="72"/>
        <v>451.11</v>
      </c>
      <c r="AF96" s="248">
        <f t="shared" si="72"/>
        <v>883.77</v>
      </c>
      <c r="AG96" s="248">
        <f t="shared" si="72"/>
        <v>1334.8800000000003</v>
      </c>
      <c r="AH96" s="248" t="s">
        <v>2305</v>
      </c>
      <c r="AI96" s="248">
        <f t="shared" si="72"/>
        <v>2015704</v>
      </c>
      <c r="AJ96" s="248">
        <f t="shared" si="72"/>
        <v>0</v>
      </c>
      <c r="AK96" s="248">
        <f t="shared" si="72"/>
        <v>0</v>
      </c>
      <c r="AL96" s="248">
        <f t="shared" si="72"/>
        <v>796908</v>
      </c>
      <c r="AM96" s="248">
        <f t="shared" si="72"/>
        <v>217.34</v>
      </c>
      <c r="AN96" s="248">
        <f t="shared" si="72"/>
        <v>319.15000000000003</v>
      </c>
      <c r="AO96" s="248">
        <f t="shared" si="72"/>
        <v>289.56</v>
      </c>
      <c r="AP96" s="248">
        <f t="shared" si="72"/>
        <v>8060535</v>
      </c>
      <c r="AQ96" s="248">
        <f t="shared" si="72"/>
        <v>90703303</v>
      </c>
      <c r="AR96" s="248">
        <f t="shared" si="72"/>
        <v>98763838</v>
      </c>
      <c r="AS96" s="248">
        <f t="shared" si="72"/>
        <v>3689089</v>
      </c>
      <c r="AT96" s="248">
        <f t="shared" si="72"/>
        <v>225896</v>
      </c>
      <c r="AU96" s="248">
        <f t="shared" si="72"/>
        <v>3914985</v>
      </c>
      <c r="AV96" s="248">
        <f t="shared" si="72"/>
        <v>370834</v>
      </c>
      <c r="AW96" s="248">
        <f t="shared" si="72"/>
        <v>102647</v>
      </c>
      <c r="AX96" s="248">
        <f t="shared" si="72"/>
        <v>473481</v>
      </c>
      <c r="AY96" s="248">
        <f t="shared" si="72"/>
        <v>7952836</v>
      </c>
      <c r="AZ96" s="248">
        <f t="shared" si="72"/>
        <v>111105140</v>
      </c>
      <c r="BA96" s="248">
        <f t="shared" si="72"/>
        <v>53457283</v>
      </c>
      <c r="BB96" s="248">
        <f t="shared" si="72"/>
        <v>19596700</v>
      </c>
      <c r="BC96" s="248">
        <f t="shared" si="72"/>
        <v>73053983</v>
      </c>
      <c r="BD96" s="248">
        <f t="shared" si="72"/>
        <v>8465775</v>
      </c>
      <c r="BE96" s="248">
        <f t="shared" si="72"/>
        <v>1665990</v>
      </c>
      <c r="BF96" s="248">
        <f t="shared" si="72"/>
        <v>1616874</v>
      </c>
      <c r="BG96" s="248">
        <f t="shared" si="72"/>
        <v>11748639</v>
      </c>
      <c r="BH96" s="248">
        <f t="shared" si="72"/>
        <v>19421758</v>
      </c>
      <c r="BI96" s="248">
        <f t="shared" si="72"/>
        <v>104224380</v>
      </c>
      <c r="BJ96" s="248">
        <f t="shared" si="72"/>
        <v>5832396</v>
      </c>
      <c r="BK96" s="248">
        <f t="shared" si="72"/>
        <v>0.74585309999999994</v>
      </c>
      <c r="BL96" s="248">
        <f t="shared" si="72"/>
        <v>746040</v>
      </c>
      <c r="BM96" s="248">
        <f t="shared" si="72"/>
        <v>0</v>
      </c>
      <c r="BN96" s="248">
        <f t="shared" si="72"/>
        <v>99966</v>
      </c>
      <c r="BO96" s="248">
        <f t="shared" si="72"/>
        <v>33642</v>
      </c>
      <c r="BP96" s="248">
        <f t="shared" si="72"/>
        <v>879648</v>
      </c>
      <c r="BQ96" s="248">
        <f t="shared" si="72"/>
        <v>11310583</v>
      </c>
      <c r="BR96" s="248">
        <f t="shared" si="72"/>
        <v>1968745</v>
      </c>
      <c r="BS96" s="248">
        <f t="shared" si="72"/>
        <v>2206133</v>
      </c>
      <c r="BT96" s="248">
        <f t="shared" si="72"/>
        <v>4174878</v>
      </c>
      <c r="BU96" s="248">
        <f t="shared" si="72"/>
        <v>1934766</v>
      </c>
      <c r="BV96" s="248">
        <f t="shared" si="72"/>
        <v>835809</v>
      </c>
      <c r="BW96" s="248">
        <f t="shared" si="72"/>
        <v>2770575</v>
      </c>
      <c r="BX96" s="248">
        <f t="shared" si="72"/>
        <v>210064</v>
      </c>
      <c r="BY96" s="248">
        <f t="shared" si="72"/>
        <v>31526</v>
      </c>
      <c r="BZ96" s="248">
        <f t="shared" si="72"/>
        <v>223291</v>
      </c>
      <c r="CA96" s="248">
        <f t="shared" si="72"/>
        <v>7187043</v>
      </c>
      <c r="CB96" s="248">
        <f t="shared" si="72"/>
        <v>0</v>
      </c>
      <c r="CC96" s="248">
        <f t="shared" si="72"/>
        <v>7187043</v>
      </c>
      <c r="CD96" s="248">
        <f t="shared" si="72"/>
        <v>126990</v>
      </c>
      <c r="CE96" s="248">
        <f t="shared" si="72"/>
        <v>925513</v>
      </c>
      <c r="CF96" s="248">
        <f t="shared" si="72"/>
        <v>219</v>
      </c>
      <c r="CG96" s="248">
        <f t="shared" si="72"/>
        <v>1474</v>
      </c>
      <c r="CH96" s="248">
        <f t="shared" si="72"/>
        <v>1693</v>
      </c>
      <c r="CI96" s="248">
        <f t="shared" si="72"/>
        <v>376702</v>
      </c>
      <c r="CJ96" s="248">
        <f t="shared" si="72"/>
        <v>5537434</v>
      </c>
      <c r="CK96" s="248">
        <f t="shared" ref="CK96:EV96" si="73">SUMIF($GL3:$GL82, "=3",CK3:CK82)</f>
        <v>259046</v>
      </c>
      <c r="CL96" s="248">
        <f t="shared" si="73"/>
        <v>21117</v>
      </c>
      <c r="CM96" s="248">
        <f t="shared" si="73"/>
        <v>2781</v>
      </c>
      <c r="CN96" s="248">
        <f t="shared" si="73"/>
        <v>814</v>
      </c>
      <c r="CO96" s="248">
        <f t="shared" si="73"/>
        <v>9607</v>
      </c>
      <c r="CP96" s="248">
        <f t="shared" si="73"/>
        <v>7409908</v>
      </c>
      <c r="CQ96" s="248">
        <f t="shared" si="73"/>
        <v>4071534</v>
      </c>
      <c r="CR96" s="248">
        <f t="shared" si="73"/>
        <v>11481442</v>
      </c>
      <c r="CS96" s="248">
        <f t="shared" si="73"/>
        <v>960955</v>
      </c>
      <c r="CT96" s="248">
        <f t="shared" si="73"/>
        <v>65794</v>
      </c>
      <c r="CU96" s="248">
        <f t="shared" si="73"/>
        <v>1017080</v>
      </c>
      <c r="CV96" s="248">
        <f t="shared" si="73"/>
        <v>11651686</v>
      </c>
      <c r="CW96" s="248">
        <f t="shared" si="73"/>
        <v>2636928</v>
      </c>
      <c r="CX96" s="248">
        <f t="shared" si="73"/>
        <v>14288614</v>
      </c>
      <c r="CY96" s="248">
        <f t="shared" si="73"/>
        <v>26796805</v>
      </c>
      <c r="CZ96" s="248">
        <f t="shared" si="73"/>
        <v>149898</v>
      </c>
      <c r="DA96" s="248">
        <f t="shared" si="73"/>
        <v>0</v>
      </c>
      <c r="DB96" s="248">
        <f t="shared" si="73"/>
        <v>26946703</v>
      </c>
      <c r="DC96" s="248">
        <f t="shared" si="73"/>
        <v>2087601</v>
      </c>
      <c r="DD96" s="248">
        <f t="shared" si="73"/>
        <v>313928</v>
      </c>
      <c r="DE96" s="248">
        <f t="shared" si="73"/>
        <v>2401529</v>
      </c>
      <c r="DF96" s="248">
        <f t="shared" si="73"/>
        <v>3290274</v>
      </c>
      <c r="DG96" s="248">
        <f t="shared" si="73"/>
        <v>856474</v>
      </c>
      <c r="DH96" s="248">
        <f t="shared" si="73"/>
        <v>20074</v>
      </c>
      <c r="DI96" s="248">
        <f t="shared" si="73"/>
        <v>1190476</v>
      </c>
      <c r="DJ96" s="248">
        <f t="shared" si="73"/>
        <v>0</v>
      </c>
      <c r="DK96" s="248">
        <f t="shared" si="73"/>
        <v>5377875</v>
      </c>
      <c r="DL96" s="248">
        <f t="shared" si="73"/>
        <v>7753888</v>
      </c>
      <c r="DM96" s="248">
        <f t="shared" si="73"/>
        <v>25088799</v>
      </c>
      <c r="DN96" s="248">
        <f t="shared" si="73"/>
        <v>78492</v>
      </c>
      <c r="DO96" s="248">
        <f t="shared" si="73"/>
        <v>770663</v>
      </c>
      <c r="DP96" s="248">
        <f t="shared" si="73"/>
        <v>33691842</v>
      </c>
      <c r="DQ96" s="248">
        <f t="shared" si="73"/>
        <v>7031</v>
      </c>
      <c r="DR96" s="248">
        <f t="shared" si="73"/>
        <v>2173853</v>
      </c>
      <c r="DS96" s="248">
        <f t="shared" si="73"/>
        <v>413893</v>
      </c>
      <c r="DT96" s="248">
        <f t="shared" si="73"/>
        <v>2587746</v>
      </c>
      <c r="DU96" s="248">
        <f t="shared" si="73"/>
        <v>17552059</v>
      </c>
      <c r="DV96" s="248">
        <f t="shared" si="73"/>
        <v>11221</v>
      </c>
      <c r="DW96" s="248">
        <f t="shared" si="73"/>
        <v>2173</v>
      </c>
      <c r="DX96" s="248">
        <f t="shared" si="73"/>
        <v>28160</v>
      </c>
      <c r="DY96" s="248">
        <f t="shared" si="73"/>
        <v>7142</v>
      </c>
      <c r="DZ96" s="248">
        <f t="shared" si="73"/>
        <v>4355</v>
      </c>
      <c r="EA96" s="248">
        <f t="shared" si="73"/>
        <v>159</v>
      </c>
      <c r="EB96" s="248">
        <f t="shared" si="73"/>
        <v>53210</v>
      </c>
      <c r="EC96" s="248">
        <f t="shared" si="73"/>
        <v>133014</v>
      </c>
      <c r="ED96" s="248">
        <f t="shared" si="73"/>
        <v>33364</v>
      </c>
      <c r="EE96" s="248">
        <f t="shared" si="73"/>
        <v>166378</v>
      </c>
      <c r="EF96" s="248">
        <f t="shared" si="73"/>
        <v>889644</v>
      </c>
      <c r="EG96" s="248">
        <f t="shared" si="73"/>
        <v>150359</v>
      </c>
      <c r="EH96" s="248">
        <f t="shared" si="73"/>
        <v>1040003</v>
      </c>
      <c r="EI96" s="248">
        <f t="shared" si="73"/>
        <v>67119</v>
      </c>
      <c r="EJ96" s="248">
        <f t="shared" si="73"/>
        <v>11766</v>
      </c>
      <c r="EK96" s="248">
        <f t="shared" si="73"/>
        <v>78885</v>
      </c>
      <c r="EL96" s="248">
        <f t="shared" si="73"/>
        <v>1285266</v>
      </c>
      <c r="EM96" s="248">
        <f t="shared" si="73"/>
        <v>148</v>
      </c>
      <c r="EN96" s="248">
        <f t="shared" si="73"/>
        <v>2355</v>
      </c>
      <c r="EO96" s="248">
        <f t="shared" si="73"/>
        <v>1475</v>
      </c>
      <c r="EP96" s="248">
        <f t="shared" si="73"/>
        <v>7421</v>
      </c>
      <c r="EQ96" s="248">
        <f t="shared" si="73"/>
        <v>36198</v>
      </c>
      <c r="ER96" s="248">
        <f t="shared" si="73"/>
        <v>397618</v>
      </c>
      <c r="ES96" s="248">
        <f t="shared" si="73"/>
        <v>5223938</v>
      </c>
      <c r="ET96" s="248">
        <f t="shared" si="73"/>
        <v>26702</v>
      </c>
      <c r="EU96" s="248">
        <f t="shared" si="73"/>
        <v>92539</v>
      </c>
      <c r="EV96" s="248">
        <f t="shared" si="73"/>
        <v>26679</v>
      </c>
      <c r="EW96" s="248">
        <f t="shared" ref="EW96:HH96" si="74">SUMIF($GL3:$GL82, "=3",EW3:EW82)</f>
        <v>45990</v>
      </c>
      <c r="EX96" s="248">
        <f t="shared" si="74"/>
        <v>0</v>
      </c>
      <c r="EY96" s="248">
        <f t="shared" si="74"/>
        <v>1715</v>
      </c>
      <c r="EZ96" s="248">
        <f t="shared" si="74"/>
        <v>3225</v>
      </c>
      <c r="FA96" s="248">
        <f t="shared" si="74"/>
        <v>3770186</v>
      </c>
      <c r="FB96" s="248">
        <f t="shared" si="74"/>
        <v>40210505</v>
      </c>
      <c r="FC96" s="248">
        <f t="shared" si="74"/>
        <v>286208</v>
      </c>
      <c r="FD96" s="248">
        <f t="shared" si="74"/>
        <v>0</v>
      </c>
      <c r="FE96" s="248">
        <f t="shared" si="74"/>
        <v>0</v>
      </c>
      <c r="FF96" s="248">
        <f t="shared" si="74"/>
        <v>0</v>
      </c>
      <c r="FG96" s="248">
        <f t="shared" si="74"/>
        <v>0</v>
      </c>
      <c r="FH96" s="248">
        <f t="shared" si="74"/>
        <v>0</v>
      </c>
      <c r="FI96" s="248">
        <f t="shared" si="74"/>
        <v>0</v>
      </c>
      <c r="FJ96" s="248">
        <f t="shared" si="74"/>
        <v>0</v>
      </c>
      <c r="FK96" s="248">
        <f t="shared" si="74"/>
        <v>0</v>
      </c>
      <c r="FL96" s="248">
        <f t="shared" si="74"/>
        <v>0</v>
      </c>
      <c r="FM96" s="248">
        <f t="shared" si="74"/>
        <v>0</v>
      </c>
      <c r="FN96" s="248">
        <f t="shared" si="74"/>
        <v>0</v>
      </c>
      <c r="FO96" s="248">
        <f t="shared" si="74"/>
        <v>0</v>
      </c>
      <c r="FP96" s="248">
        <f t="shared" si="74"/>
        <v>0</v>
      </c>
      <c r="FQ96" s="248">
        <f t="shared" si="74"/>
        <v>0</v>
      </c>
      <c r="FR96" s="248">
        <f t="shared" si="74"/>
        <v>0</v>
      </c>
      <c r="FS96" s="248">
        <f t="shared" si="74"/>
        <v>0</v>
      </c>
      <c r="FT96" s="248">
        <f t="shared" si="74"/>
        <v>0</v>
      </c>
      <c r="FU96" s="248">
        <f t="shared" si="74"/>
        <v>0</v>
      </c>
      <c r="FV96" s="248">
        <f t="shared" si="74"/>
        <v>0</v>
      </c>
      <c r="FW96" s="248">
        <f t="shared" si="74"/>
        <v>0</v>
      </c>
      <c r="FX96" s="248">
        <f t="shared" si="74"/>
        <v>0</v>
      </c>
      <c r="FY96" s="248">
        <f t="shared" si="74"/>
        <v>0</v>
      </c>
      <c r="FZ96" s="248">
        <f t="shared" si="74"/>
        <v>0</v>
      </c>
      <c r="GA96" s="248">
        <f t="shared" si="74"/>
        <v>0</v>
      </c>
      <c r="GB96" s="248">
        <f t="shared" si="74"/>
        <v>0</v>
      </c>
      <c r="GC96" s="248">
        <f t="shared" si="74"/>
        <v>0</v>
      </c>
      <c r="GD96" s="248">
        <f t="shared" si="74"/>
        <v>0</v>
      </c>
      <c r="GE96" s="248">
        <f t="shared" si="74"/>
        <v>0</v>
      </c>
      <c r="GF96" s="248">
        <f t="shared" si="74"/>
        <v>0</v>
      </c>
      <c r="GG96" s="248">
        <f t="shared" si="74"/>
        <v>0</v>
      </c>
      <c r="GH96" s="248">
        <f t="shared" si="74"/>
        <v>0</v>
      </c>
      <c r="GI96" s="248">
        <f t="shared" si="74"/>
        <v>0</v>
      </c>
      <c r="GJ96" s="248">
        <f t="shared" si="74"/>
        <v>0</v>
      </c>
      <c r="GK96" s="248">
        <f t="shared" si="74"/>
        <v>4530679</v>
      </c>
      <c r="GL96" s="248">
        <f t="shared" si="74"/>
        <v>66</v>
      </c>
      <c r="GM96" s="248">
        <f t="shared" si="74"/>
        <v>0</v>
      </c>
      <c r="GN96" s="248">
        <f t="shared" si="74"/>
        <v>0</v>
      </c>
      <c r="GO96" s="248">
        <f t="shared" si="74"/>
        <v>70099</v>
      </c>
      <c r="GP96" s="248">
        <f t="shared" si="74"/>
        <v>8876</v>
      </c>
      <c r="GQ96" s="248">
        <f t="shared" si="74"/>
        <v>256549</v>
      </c>
      <c r="GR96" s="248">
        <f t="shared" si="74"/>
        <v>3944582</v>
      </c>
      <c r="GS96" s="248">
        <f t="shared" si="74"/>
        <v>13099</v>
      </c>
      <c r="GT96" s="248">
        <f t="shared" si="74"/>
        <v>1064</v>
      </c>
      <c r="GU96" s="248">
        <f t="shared" si="74"/>
        <v>11680</v>
      </c>
      <c r="GV96" s="248">
        <f t="shared" si="74"/>
        <v>429598</v>
      </c>
      <c r="GW96" s="248">
        <f t="shared" si="74"/>
        <v>17.512969999999999</v>
      </c>
      <c r="GX96" s="248">
        <f t="shared" si="74"/>
        <v>3.7315200000000006</v>
      </c>
      <c r="GY96" s="248">
        <f t="shared" si="74"/>
        <v>502.38059999999996</v>
      </c>
      <c r="GZ96" s="248">
        <f t="shared" si="74"/>
        <v>603.09291000000007</v>
      </c>
      <c r="HA96" s="248">
        <f t="shared" si="74"/>
        <v>428.78457000000003</v>
      </c>
      <c r="HB96" s="248">
        <f t="shared" si="74"/>
        <v>85.300969999999978</v>
      </c>
      <c r="HC96" s="248">
        <f t="shared" si="74"/>
        <v>58.885690000000004</v>
      </c>
      <c r="HD96" s="248">
        <f t="shared" si="74"/>
        <v>10.305770000000001</v>
      </c>
      <c r="HE96" s="248">
        <f t="shared" si="74"/>
        <v>1038.4869600000002</v>
      </c>
      <c r="HF96" s="248">
        <f t="shared" si="74"/>
        <v>734.39693000000011</v>
      </c>
      <c r="HG96" s="248">
        <f t="shared" si="74"/>
        <v>125.23077000000001</v>
      </c>
      <c r="HH96" s="248">
        <f t="shared" si="74"/>
        <v>137.13977999999997</v>
      </c>
      <c r="HI96" s="248">
        <f t="shared" ref="HI96:JT96" si="75">SUMIF($GL3:$GL82, "=3",HI3:HI82)</f>
        <v>95.077860000000001</v>
      </c>
      <c r="HJ96" s="248">
        <f t="shared" si="75"/>
        <v>16.292629999999999</v>
      </c>
      <c r="HK96" s="248">
        <f t="shared" si="75"/>
        <v>1067.87997</v>
      </c>
      <c r="HL96" s="248">
        <f t="shared" si="75"/>
        <v>731.52693000000011</v>
      </c>
      <c r="HM96" s="248">
        <f t="shared" si="75"/>
        <v>144.30480000000003</v>
      </c>
      <c r="HN96" s="248">
        <f t="shared" si="75"/>
        <v>2552.3898700000004</v>
      </c>
      <c r="HO96" s="248">
        <f t="shared" si="75"/>
        <v>1789.0884600000004</v>
      </c>
      <c r="HP96" s="248">
        <f t="shared" si="75"/>
        <v>315.87898999999999</v>
      </c>
      <c r="HQ96" s="248">
        <f t="shared" si="75"/>
        <v>252.76945000000001</v>
      </c>
      <c r="HR96" s="248">
        <f t="shared" si="75"/>
        <v>173.59394000000003</v>
      </c>
      <c r="HS96" s="248">
        <f t="shared" si="75"/>
        <v>30.490930000000006</v>
      </c>
      <c r="HT96" s="248">
        <f t="shared" si="75"/>
        <v>154.63325000000003</v>
      </c>
      <c r="HU96" s="248">
        <f t="shared" si="75"/>
        <v>89.542189999999991</v>
      </c>
      <c r="HV96" s="248">
        <f t="shared" si="75"/>
        <v>260.64953000000003</v>
      </c>
      <c r="HW96" s="248">
        <f t="shared" si="75"/>
        <v>379.88384999999994</v>
      </c>
      <c r="HX96" s="248">
        <f t="shared" si="75"/>
        <v>17.644490000000001</v>
      </c>
      <c r="HY96" s="248">
        <f t="shared" si="75"/>
        <v>59.011229999999991</v>
      </c>
      <c r="HZ96" s="248">
        <f t="shared" si="75"/>
        <v>12.103539999999999</v>
      </c>
      <c r="IA96" s="248">
        <f t="shared" si="75"/>
        <v>6.3260500000000004</v>
      </c>
      <c r="IB96" s="248">
        <f t="shared" si="75"/>
        <v>0.14266000000000001</v>
      </c>
      <c r="IC96" s="248">
        <f t="shared" si="75"/>
        <v>0.18891000000000002</v>
      </c>
      <c r="ID96" s="248">
        <f t="shared" si="75"/>
        <v>16.18807</v>
      </c>
      <c r="IE96" s="248">
        <f t="shared" si="75"/>
        <v>0.86270000000000002</v>
      </c>
      <c r="IF96" s="248">
        <f t="shared" si="75"/>
        <v>5.256870000000001</v>
      </c>
      <c r="IG96" s="248">
        <f t="shared" si="75"/>
        <v>62585</v>
      </c>
      <c r="IH96" s="248">
        <f t="shared" si="75"/>
        <v>321724</v>
      </c>
      <c r="II96" s="248">
        <f t="shared" si="75"/>
        <v>301537</v>
      </c>
      <c r="IJ96" s="248">
        <f t="shared" si="75"/>
        <v>296989</v>
      </c>
      <c r="IK96" s="248">
        <f t="shared" si="75"/>
        <v>1625512</v>
      </c>
      <c r="IL96" s="248">
        <f t="shared" si="75"/>
        <v>1457277</v>
      </c>
      <c r="IM96" s="248">
        <f t="shared" si="75"/>
        <v>2221129</v>
      </c>
      <c r="IN96" s="248">
        <f t="shared" si="75"/>
        <v>2463766</v>
      </c>
      <c r="IO96" s="248">
        <f t="shared" si="75"/>
        <v>55.432259999999999</v>
      </c>
      <c r="IP96" s="248">
        <f t="shared" si="75"/>
        <v>486019</v>
      </c>
      <c r="IQ96" s="248">
        <f t="shared" si="75"/>
        <v>233.66801999999993</v>
      </c>
      <c r="IR96" s="248">
        <f t="shared" si="75"/>
        <v>23.682769999999998</v>
      </c>
      <c r="IS96" s="248">
        <f t="shared" si="75"/>
        <v>511.96010000000001</v>
      </c>
      <c r="IT96" s="248">
        <f t="shared" si="75"/>
        <v>3.5612400000000006</v>
      </c>
      <c r="IU96" s="248">
        <f t="shared" si="75"/>
        <v>24.432969999999997</v>
      </c>
      <c r="IV96" s="248">
        <f t="shared" si="75"/>
        <v>563.63706999999999</v>
      </c>
      <c r="IW96" s="248">
        <f t="shared" si="75"/>
        <v>380.62677999999994</v>
      </c>
      <c r="IX96" s="248">
        <f t="shared" si="75"/>
        <v>69.706600000000009</v>
      </c>
      <c r="IY96" s="248">
        <f t="shared" si="75"/>
        <v>0</v>
      </c>
      <c r="IZ96" s="248">
        <f t="shared" si="75"/>
        <v>6.4809999999999993E-2</v>
      </c>
      <c r="JA96" s="248">
        <f t="shared" si="75"/>
        <v>11.569399999999998</v>
      </c>
      <c r="JB96" s="248">
        <f t="shared" si="75"/>
        <v>2.171E-2</v>
      </c>
      <c r="JC96" s="248">
        <f t="shared" si="75"/>
        <v>3.9645600000000001</v>
      </c>
      <c r="JD96" s="248">
        <f t="shared" si="75"/>
        <v>13.650680000000001</v>
      </c>
      <c r="JE96" s="248">
        <f t="shared" si="75"/>
        <v>126.03594999999999</v>
      </c>
      <c r="JF96" s="248">
        <f t="shared" si="75"/>
        <v>44.168249999999993</v>
      </c>
      <c r="JG96" s="248">
        <f t="shared" si="75"/>
        <v>5.047270000000001</v>
      </c>
      <c r="JH96" s="248">
        <f t="shared" si="75"/>
        <v>22276</v>
      </c>
      <c r="JI96" s="248">
        <f t="shared" si="75"/>
        <v>43.431700000000006</v>
      </c>
      <c r="JJ96" s="248">
        <f t="shared" si="75"/>
        <v>96.466830000000002</v>
      </c>
      <c r="JK96" s="248">
        <f t="shared" si="75"/>
        <v>14957</v>
      </c>
      <c r="JL96" s="248">
        <f t="shared" si="75"/>
        <v>3934</v>
      </c>
      <c r="JM96" s="248">
        <f t="shared" si="75"/>
        <v>544.6241500000001</v>
      </c>
      <c r="JN96" s="248">
        <f t="shared" si="75"/>
        <v>67.530540000000002</v>
      </c>
      <c r="JO96" s="248">
        <f t="shared" si="75"/>
        <v>46.249569999999999</v>
      </c>
      <c r="JP96" s="248">
        <f t="shared" si="75"/>
        <v>7.2106299999999992</v>
      </c>
      <c r="JQ96" s="248">
        <f t="shared" si="75"/>
        <v>2.0686100000000005</v>
      </c>
      <c r="JR96" s="248">
        <f t="shared" si="75"/>
        <v>9.5206300000000006</v>
      </c>
      <c r="JS96" s="248">
        <f t="shared" si="75"/>
        <v>504</v>
      </c>
      <c r="JT96" s="248">
        <f t="shared" si="75"/>
        <v>875</v>
      </c>
      <c r="JU96" s="248">
        <f t="shared" ref="JU96:MF96" si="76">SUMIF($GL3:$GL82, "=3",JU3:JU82)</f>
        <v>37.081790000000005</v>
      </c>
      <c r="JV96" s="248">
        <f t="shared" si="76"/>
        <v>647908</v>
      </c>
      <c r="JW96" s="248">
        <f t="shared" si="76"/>
        <v>1181.35185</v>
      </c>
      <c r="JX96" s="248">
        <f t="shared" si="76"/>
        <v>337528</v>
      </c>
      <c r="JY96" s="248">
        <f t="shared" si="76"/>
        <v>261.35740999999996</v>
      </c>
      <c r="JZ96" s="248">
        <f t="shared" si="76"/>
        <v>2202.2388499999997</v>
      </c>
      <c r="KA96" s="248">
        <f t="shared" si="76"/>
        <v>4.6604000000000001</v>
      </c>
      <c r="KB96" s="248">
        <f t="shared" si="76"/>
        <v>100451</v>
      </c>
      <c r="KC96" s="248">
        <f t="shared" si="76"/>
        <v>11.569940000000001</v>
      </c>
      <c r="KD96" s="248">
        <f t="shared" si="76"/>
        <v>16.292629999999999</v>
      </c>
      <c r="KE96" s="248">
        <f t="shared" si="76"/>
        <v>17.858120000000003</v>
      </c>
      <c r="KF96" s="248">
        <f t="shared" si="76"/>
        <v>195.04383000000001</v>
      </c>
      <c r="KG96" s="248">
        <f t="shared" si="76"/>
        <v>294.34393</v>
      </c>
      <c r="KH96" s="248">
        <f t="shared" si="76"/>
        <v>137.13977999999997</v>
      </c>
      <c r="KI96" s="248">
        <f t="shared" si="76"/>
        <v>914.28799000000004</v>
      </c>
      <c r="KJ96" s="248">
        <f t="shared" si="76"/>
        <v>1172537</v>
      </c>
      <c r="KK96" s="248">
        <f t="shared" si="76"/>
        <v>854807</v>
      </c>
      <c r="KL96" s="248">
        <f t="shared" si="76"/>
        <v>1.1291700000000002</v>
      </c>
      <c r="KM96" s="248">
        <f t="shared" si="76"/>
        <v>14.3071</v>
      </c>
      <c r="KN96" s="248">
        <f t="shared" si="76"/>
        <v>1.8074000000000003</v>
      </c>
      <c r="KO96" s="248">
        <f t="shared" si="76"/>
        <v>0.29087000000000002</v>
      </c>
      <c r="KP96" s="248">
        <f t="shared" si="76"/>
        <v>3.7456799999999997</v>
      </c>
      <c r="KQ96" s="248">
        <f t="shared" si="76"/>
        <v>0.48906000000000005</v>
      </c>
      <c r="KR96" s="248">
        <f t="shared" si="76"/>
        <v>20.5562866</v>
      </c>
      <c r="KS96" s="248">
        <f t="shared" si="76"/>
        <v>6.1167518000000003</v>
      </c>
      <c r="KT96" s="248">
        <f t="shared" si="76"/>
        <v>15.883248199999999</v>
      </c>
      <c r="KU96" s="248">
        <f t="shared" si="76"/>
        <v>5.9613624000000005</v>
      </c>
      <c r="KV96" s="248">
        <f t="shared" si="76"/>
        <v>16.038637599999998</v>
      </c>
      <c r="KW96" s="248">
        <f t="shared" si="76"/>
        <v>2.6562700000000006</v>
      </c>
      <c r="KX96" s="248">
        <f t="shared" si="76"/>
        <v>0.40008989999999994</v>
      </c>
      <c r="KY96" s="248">
        <f t="shared" si="76"/>
        <v>4.2042212999999995</v>
      </c>
      <c r="KZ96" s="248">
        <f t="shared" si="76"/>
        <v>0.37052170000000001</v>
      </c>
      <c r="LA96" s="248">
        <f t="shared" si="76"/>
        <v>3.7957864999999993</v>
      </c>
      <c r="LB96" s="248">
        <f t="shared" si="76"/>
        <v>1.8856578999999998</v>
      </c>
      <c r="LC96" s="248">
        <f t="shared" si="76"/>
        <v>11.343722200000002</v>
      </c>
      <c r="LD96" s="248">
        <f t="shared" si="76"/>
        <v>15.547943500000002</v>
      </c>
      <c r="LE96" s="248">
        <f t="shared" si="76"/>
        <v>0.19217809999999999</v>
      </c>
      <c r="LF96" s="248">
        <f t="shared" si="76"/>
        <v>19.670022600000003</v>
      </c>
      <c r="LG96" s="248">
        <f t="shared" si="76"/>
        <v>0.87120489999999995</v>
      </c>
      <c r="LH96" s="248">
        <f t="shared" si="76"/>
        <v>1.2665938999999999</v>
      </c>
      <c r="LI96" s="248">
        <f t="shared" si="76"/>
        <v>317722</v>
      </c>
      <c r="LJ96" s="248">
        <f t="shared" si="76"/>
        <v>173.88454999999996</v>
      </c>
      <c r="LK96" s="248">
        <f t="shared" si="76"/>
        <v>457552</v>
      </c>
      <c r="LL96" s="248">
        <f t="shared" si="76"/>
        <v>518489</v>
      </c>
      <c r="LM96" s="248">
        <f t="shared" si="76"/>
        <v>83446</v>
      </c>
      <c r="LN96" s="248">
        <f t="shared" si="76"/>
        <v>15.735897599999998</v>
      </c>
      <c r="LO96" s="248">
        <f t="shared" si="76"/>
        <v>3.2118644000000001</v>
      </c>
      <c r="LP96" s="248">
        <f t="shared" si="76"/>
        <v>3.0522383</v>
      </c>
      <c r="LQ96" s="248">
        <f t="shared" si="76"/>
        <v>12.382999999999999</v>
      </c>
      <c r="LR96" s="248">
        <f t="shared" si="76"/>
        <v>34.477919999999997</v>
      </c>
      <c r="LS96" s="248">
        <f t="shared" si="76"/>
        <v>9.0386600000000001</v>
      </c>
      <c r="LT96" s="248">
        <f t="shared" si="76"/>
        <v>1000</v>
      </c>
      <c r="LU96" s="248">
        <f t="shared" si="76"/>
        <v>82.33617000000001</v>
      </c>
      <c r="LV96" s="248">
        <f t="shared" si="76"/>
        <v>444</v>
      </c>
      <c r="LW96" s="248">
        <f t="shared" si="76"/>
        <v>58.507549999999995</v>
      </c>
      <c r="LX96" s="248">
        <f t="shared" si="76"/>
        <v>6.4356400000000002</v>
      </c>
      <c r="LY96" s="248">
        <f t="shared" si="76"/>
        <v>6.2127399999999984</v>
      </c>
      <c r="LZ96" s="248">
        <f t="shared" si="76"/>
        <v>0.71552099999999996</v>
      </c>
      <c r="MA96" s="248">
        <f t="shared" si="76"/>
        <v>2.1388599999999997E-2</v>
      </c>
      <c r="MB96" s="248">
        <f t="shared" si="76"/>
        <v>4.699517199999999</v>
      </c>
      <c r="MC96" s="248">
        <f t="shared" si="76"/>
        <v>0</v>
      </c>
      <c r="MD96" s="248">
        <f t="shared" si="76"/>
        <v>3.2585999000000005</v>
      </c>
      <c r="ME96" s="248">
        <f t="shared" si="76"/>
        <v>6.3677999999999998E-3</v>
      </c>
      <c r="MF96" s="248">
        <f t="shared" si="76"/>
        <v>15.450440200000003</v>
      </c>
      <c r="MG96" s="248">
        <f t="shared" ref="MG96:MH96" si="77">SUMIF($GL3:$GL82, "=3",MG3:MG82)</f>
        <v>2.1376081</v>
      </c>
      <c r="MH96" s="248">
        <f t="shared" si="77"/>
        <v>8.1178361000000017</v>
      </c>
    </row>
    <row r="97" spans="2:346" ht="13.5" thickBot="1" x14ac:dyDescent="0.25">
      <c r="B97" s="652"/>
      <c r="C97" s="263"/>
      <c r="D97" s="205" t="s">
        <v>3009</v>
      </c>
      <c r="E97" s="263"/>
      <c r="F97" s="263"/>
      <c r="G97" s="263"/>
      <c r="H97" s="263"/>
      <c r="I97" s="263"/>
      <c r="J97" s="263"/>
      <c r="K97" s="263"/>
      <c r="L97" s="263"/>
      <c r="M97" s="263"/>
      <c r="N97" s="263"/>
      <c r="O97" s="263"/>
      <c r="P97" s="263"/>
      <c r="Q97" s="263"/>
      <c r="R97" s="263"/>
      <c r="S97" s="263"/>
      <c r="T97" s="263"/>
      <c r="U97" s="263"/>
      <c r="V97" s="263"/>
      <c r="W97" s="264"/>
      <c r="X97" s="265">
        <f>AVERAGEIF($GL3:$GL82, "=3",X3:X82)</f>
        <v>0.90909090909090906</v>
      </c>
      <c r="Y97" s="265">
        <f t="shared" ref="Y97:CJ97" si="78">AVERAGEIF($GL3:$GL82, "=3",Y3:Y82)</f>
        <v>4.9545454545454541</v>
      </c>
      <c r="Z97" s="265">
        <f t="shared" si="78"/>
        <v>0.31818181818181818</v>
      </c>
      <c r="AA97" s="265">
        <f t="shared" si="78"/>
        <v>0.54545454545454541</v>
      </c>
      <c r="AB97" s="292">
        <f t="shared" si="78"/>
        <v>14673.954545454546</v>
      </c>
      <c r="AC97" s="265">
        <f t="shared" si="78"/>
        <v>20.095909090909092</v>
      </c>
      <c r="AD97" s="265">
        <f t="shared" si="78"/>
        <v>0.40909090909090912</v>
      </c>
      <c r="AE97" s="265">
        <f t="shared" si="78"/>
        <v>20.504999999999999</v>
      </c>
      <c r="AF97" s="265">
        <f t="shared" si="78"/>
        <v>40.171363636363637</v>
      </c>
      <c r="AG97" s="265">
        <f t="shared" si="78"/>
        <v>60.676363636363654</v>
      </c>
      <c r="AH97" s="343">
        <f>AC96/AG96</f>
        <v>0.3311983099604458</v>
      </c>
      <c r="AI97" s="265">
        <f t="shared" si="78"/>
        <v>91622.909090909088</v>
      </c>
      <c r="AJ97" s="265" t="e">
        <f t="shared" si="78"/>
        <v>#DIV/0!</v>
      </c>
      <c r="AK97" s="265" t="e">
        <f t="shared" si="78"/>
        <v>#DIV/0!</v>
      </c>
      <c r="AL97" s="265">
        <f t="shared" si="78"/>
        <v>37948</v>
      </c>
      <c r="AM97" s="265">
        <f t="shared" si="78"/>
        <v>11.438947368421053</v>
      </c>
      <c r="AN97" s="265">
        <f t="shared" si="78"/>
        <v>17.730555555555558</v>
      </c>
      <c r="AO97" s="265">
        <f t="shared" si="78"/>
        <v>14.478</v>
      </c>
      <c r="AP97" s="265">
        <f t="shared" si="78"/>
        <v>366387.95454545453</v>
      </c>
      <c r="AQ97" s="265">
        <f t="shared" si="78"/>
        <v>4122877.4090909092</v>
      </c>
      <c r="AR97" s="265">
        <f t="shared" si="78"/>
        <v>4489265.3636363633</v>
      </c>
      <c r="AS97" s="265">
        <f t="shared" si="78"/>
        <v>167685.86363636365</v>
      </c>
      <c r="AT97" s="265">
        <f t="shared" si="78"/>
        <v>10268</v>
      </c>
      <c r="AU97" s="265">
        <f t="shared" si="78"/>
        <v>177953.86363636365</v>
      </c>
      <c r="AV97" s="265">
        <f t="shared" si="78"/>
        <v>16856.090909090908</v>
      </c>
      <c r="AW97" s="265">
        <f t="shared" si="78"/>
        <v>4665.772727272727</v>
      </c>
      <c r="AX97" s="265">
        <f t="shared" si="78"/>
        <v>21521.863636363636</v>
      </c>
      <c r="AY97" s="265">
        <f t="shared" si="78"/>
        <v>361492.54545454547</v>
      </c>
      <c r="AZ97" s="265">
        <f t="shared" si="78"/>
        <v>5050233.6363636367</v>
      </c>
      <c r="BA97" s="265">
        <f t="shared" si="78"/>
        <v>2429876.5</v>
      </c>
      <c r="BB97" s="265">
        <f t="shared" si="78"/>
        <v>890759.09090909094</v>
      </c>
      <c r="BC97" s="265">
        <f t="shared" si="78"/>
        <v>3320635.5909090908</v>
      </c>
      <c r="BD97" s="265">
        <f t="shared" si="78"/>
        <v>384807.95454545453</v>
      </c>
      <c r="BE97" s="265">
        <f t="shared" si="78"/>
        <v>75726.818181818177</v>
      </c>
      <c r="BF97" s="265">
        <f t="shared" si="78"/>
        <v>73494.272727272721</v>
      </c>
      <c r="BG97" s="265">
        <f t="shared" si="78"/>
        <v>534029.04545454541</v>
      </c>
      <c r="BH97" s="265">
        <f t="shared" si="78"/>
        <v>882807.18181818177</v>
      </c>
      <c r="BI97" s="265">
        <f t="shared" si="78"/>
        <v>4737471.8181818184</v>
      </c>
      <c r="BJ97" s="265">
        <f t="shared" si="78"/>
        <v>265108.90909090912</v>
      </c>
      <c r="BK97" s="265">
        <f t="shared" si="78"/>
        <v>3.3902413636363635E-2</v>
      </c>
      <c r="BL97" s="265">
        <f t="shared" si="78"/>
        <v>33910.909090909088</v>
      </c>
      <c r="BM97" s="265">
        <f t="shared" si="78"/>
        <v>0</v>
      </c>
      <c r="BN97" s="265">
        <f t="shared" si="78"/>
        <v>4543.909090909091</v>
      </c>
      <c r="BO97" s="265">
        <f t="shared" si="78"/>
        <v>1529.1818181818182</v>
      </c>
      <c r="BP97" s="265">
        <f t="shared" si="78"/>
        <v>39984</v>
      </c>
      <c r="BQ97" s="265">
        <f t="shared" si="78"/>
        <v>514117.40909090912</v>
      </c>
      <c r="BR97" s="265">
        <f t="shared" si="78"/>
        <v>89488.409090909088</v>
      </c>
      <c r="BS97" s="265">
        <f t="shared" si="78"/>
        <v>100278.77272727272</v>
      </c>
      <c r="BT97" s="265">
        <f t="shared" si="78"/>
        <v>189767.18181818182</v>
      </c>
      <c r="BU97" s="265">
        <f t="shared" si="78"/>
        <v>87943.909090909088</v>
      </c>
      <c r="BV97" s="265">
        <f t="shared" si="78"/>
        <v>37991.318181818184</v>
      </c>
      <c r="BW97" s="265">
        <f t="shared" si="78"/>
        <v>125935.22727272728</v>
      </c>
      <c r="BX97" s="265">
        <f t="shared" si="78"/>
        <v>11670.222222222223</v>
      </c>
      <c r="BY97" s="265">
        <f t="shared" si="78"/>
        <v>2101.7333333333331</v>
      </c>
      <c r="BZ97" s="265">
        <f t="shared" si="78"/>
        <v>13955.6875</v>
      </c>
      <c r="CA97" s="265">
        <f t="shared" si="78"/>
        <v>326683.77272727271</v>
      </c>
      <c r="CB97" s="265" t="e">
        <f t="shared" si="78"/>
        <v>#DIV/0!</v>
      </c>
      <c r="CC97" s="265">
        <f t="shared" si="78"/>
        <v>326683.77272727271</v>
      </c>
      <c r="CD97" s="265">
        <f t="shared" si="78"/>
        <v>5772.272727272727</v>
      </c>
      <c r="CE97" s="265">
        <f t="shared" si="78"/>
        <v>42068.772727272728</v>
      </c>
      <c r="CF97" s="265">
        <f t="shared" si="78"/>
        <v>9.954545454545455</v>
      </c>
      <c r="CG97" s="265">
        <f t="shared" si="78"/>
        <v>67</v>
      </c>
      <c r="CH97" s="265">
        <f t="shared" si="78"/>
        <v>76.954545454545453</v>
      </c>
      <c r="CI97" s="265">
        <f t="shared" si="78"/>
        <v>17122.81818181818</v>
      </c>
      <c r="CJ97" s="265">
        <f t="shared" si="78"/>
        <v>251701.54545454544</v>
      </c>
      <c r="CK97" s="265">
        <f t="shared" ref="CK97:EV97" si="79">AVERAGEIF($GL3:$GL82, "=3",CK3:CK82)</f>
        <v>11774.818181818182</v>
      </c>
      <c r="CL97" s="265">
        <f t="shared" si="79"/>
        <v>959.86363636363637</v>
      </c>
      <c r="CM97" s="265">
        <f t="shared" si="79"/>
        <v>126.40909090909091</v>
      </c>
      <c r="CN97" s="265">
        <f t="shared" si="79"/>
        <v>45.222222222222221</v>
      </c>
      <c r="CO97" s="265">
        <f t="shared" si="79"/>
        <v>436.68181818181819</v>
      </c>
      <c r="CP97" s="265">
        <f t="shared" si="79"/>
        <v>336814</v>
      </c>
      <c r="CQ97" s="265">
        <f t="shared" si="79"/>
        <v>185069.72727272726</v>
      </c>
      <c r="CR97" s="265">
        <f t="shared" si="79"/>
        <v>521883.72727272729</v>
      </c>
      <c r="CS97" s="265">
        <f t="shared" si="79"/>
        <v>56526.76470588235</v>
      </c>
      <c r="CT97" s="265">
        <f t="shared" si="79"/>
        <v>4699.5714285714284</v>
      </c>
      <c r="CU97" s="265">
        <f t="shared" si="79"/>
        <v>63567.5</v>
      </c>
      <c r="CV97" s="265">
        <f t="shared" si="79"/>
        <v>529622.09090909094</v>
      </c>
      <c r="CW97" s="265">
        <f t="shared" si="79"/>
        <v>119860.36363636363</v>
      </c>
      <c r="CX97" s="265">
        <f t="shared" si="79"/>
        <v>649482.45454545459</v>
      </c>
      <c r="CY97" s="265">
        <f t="shared" si="79"/>
        <v>1218036.5909090908</v>
      </c>
      <c r="CZ97" s="265">
        <f t="shared" si="79"/>
        <v>7889.3684210526317</v>
      </c>
      <c r="DA97" s="265" t="e">
        <f t="shared" si="79"/>
        <v>#DIV/0!</v>
      </c>
      <c r="DB97" s="265">
        <f t="shared" si="79"/>
        <v>1224850.1363636365</v>
      </c>
      <c r="DC97" s="265">
        <f t="shared" si="79"/>
        <v>94890.954545454544</v>
      </c>
      <c r="DD97" s="265">
        <f t="shared" si="79"/>
        <v>14269.454545454546</v>
      </c>
      <c r="DE97" s="265">
        <f t="shared" si="79"/>
        <v>109160.40909090909</v>
      </c>
      <c r="DF97" s="265">
        <f t="shared" si="79"/>
        <v>149557.90909090909</v>
      </c>
      <c r="DG97" s="265">
        <f t="shared" si="79"/>
        <v>38930.63636363636</v>
      </c>
      <c r="DH97" s="265">
        <f t="shared" si="79"/>
        <v>1672.8333333333333</v>
      </c>
      <c r="DI97" s="265">
        <f t="shared" si="79"/>
        <v>54112.545454545456</v>
      </c>
      <c r="DJ97" s="265" t="e">
        <f t="shared" si="79"/>
        <v>#DIV/0!</v>
      </c>
      <c r="DK97" s="265">
        <f t="shared" si="79"/>
        <v>244448.86363636365</v>
      </c>
      <c r="DL97" s="265">
        <f t="shared" si="79"/>
        <v>387694.4</v>
      </c>
      <c r="DM97" s="265">
        <f t="shared" si="79"/>
        <v>1320463.105263158</v>
      </c>
      <c r="DN97" s="265">
        <f t="shared" si="79"/>
        <v>7849.2</v>
      </c>
      <c r="DO97" s="265">
        <f t="shared" si="79"/>
        <v>59281.769230769234</v>
      </c>
      <c r="DP97" s="265">
        <f t="shared" si="79"/>
        <v>1531447.3636363635</v>
      </c>
      <c r="DQ97" s="265">
        <f t="shared" si="79"/>
        <v>781.22222222222217</v>
      </c>
      <c r="DR97" s="265">
        <f t="shared" si="79"/>
        <v>98811.5</v>
      </c>
      <c r="DS97" s="265">
        <f t="shared" si="79"/>
        <v>20694.650000000001</v>
      </c>
      <c r="DT97" s="265">
        <f t="shared" si="79"/>
        <v>117624.81818181818</v>
      </c>
      <c r="DU97" s="265">
        <f t="shared" si="79"/>
        <v>797820.86363636365</v>
      </c>
      <c r="DV97" s="265">
        <f t="shared" si="79"/>
        <v>510.04545454545456</v>
      </c>
      <c r="DW97" s="265">
        <f t="shared" si="79"/>
        <v>103.47619047619048</v>
      </c>
      <c r="DX97" s="265">
        <f t="shared" si="79"/>
        <v>1280</v>
      </c>
      <c r="DY97" s="265">
        <f t="shared" si="79"/>
        <v>357.1</v>
      </c>
      <c r="DZ97" s="265">
        <f t="shared" si="79"/>
        <v>241.94444444444446</v>
      </c>
      <c r="EA97" s="265">
        <f t="shared" si="79"/>
        <v>9.3529411764705888</v>
      </c>
      <c r="EB97" s="265">
        <f t="shared" si="79"/>
        <v>2418.6363636363635</v>
      </c>
      <c r="EC97" s="265">
        <f t="shared" si="79"/>
        <v>6046.090909090909</v>
      </c>
      <c r="ED97" s="265">
        <f t="shared" si="79"/>
        <v>1668.2</v>
      </c>
      <c r="EE97" s="265">
        <f t="shared" si="79"/>
        <v>7562.636363636364</v>
      </c>
      <c r="EF97" s="265">
        <f t="shared" si="79"/>
        <v>40438.36363636364</v>
      </c>
      <c r="EG97" s="265">
        <f t="shared" si="79"/>
        <v>7913.6315789473683</v>
      </c>
      <c r="EH97" s="265">
        <f t="shared" si="79"/>
        <v>47272.86363636364</v>
      </c>
      <c r="EI97" s="265">
        <f t="shared" si="79"/>
        <v>3948.1764705882351</v>
      </c>
      <c r="EJ97" s="265">
        <f t="shared" si="79"/>
        <v>735.375</v>
      </c>
      <c r="EK97" s="265">
        <f t="shared" si="79"/>
        <v>4382.5</v>
      </c>
      <c r="EL97" s="265">
        <f t="shared" si="79"/>
        <v>58421.181818181816</v>
      </c>
      <c r="EM97" s="265">
        <f t="shared" si="79"/>
        <v>74</v>
      </c>
      <c r="EN97" s="265">
        <f t="shared" si="79"/>
        <v>1177.5</v>
      </c>
      <c r="EO97" s="265">
        <f t="shared" si="79"/>
        <v>368.75</v>
      </c>
      <c r="EP97" s="265">
        <f t="shared" si="79"/>
        <v>1855.25</v>
      </c>
      <c r="EQ97" s="265">
        <f t="shared" si="79"/>
        <v>1809.9</v>
      </c>
      <c r="ER97" s="265">
        <f t="shared" si="79"/>
        <v>22089.888888888891</v>
      </c>
      <c r="ES97" s="265">
        <f t="shared" si="79"/>
        <v>248758.95238095237</v>
      </c>
      <c r="ET97" s="265">
        <f t="shared" si="79"/>
        <v>8900.6666666666661</v>
      </c>
      <c r="EU97" s="265">
        <f t="shared" si="79"/>
        <v>46269.5</v>
      </c>
      <c r="EV97" s="265">
        <f t="shared" si="79"/>
        <v>1333.95</v>
      </c>
      <c r="EW97" s="265">
        <f t="shared" ref="EW97:HH97" si="80">AVERAGEIF($GL3:$GL82, "=3",EW3:EW82)</f>
        <v>2190</v>
      </c>
      <c r="EX97" s="265" t="e">
        <f t="shared" si="80"/>
        <v>#DIV/0!</v>
      </c>
      <c r="EY97" s="265">
        <f t="shared" si="80"/>
        <v>77.954545454545453</v>
      </c>
      <c r="EZ97" s="265">
        <f t="shared" si="80"/>
        <v>146.59090909090909</v>
      </c>
      <c r="FA97" s="265">
        <f t="shared" si="80"/>
        <v>171372.09090909091</v>
      </c>
      <c r="FB97" s="265">
        <f t="shared" si="80"/>
        <v>2116342.3684210526</v>
      </c>
      <c r="FC97" s="265">
        <f t="shared" si="80"/>
        <v>47701.333333333336</v>
      </c>
      <c r="FD97" s="265" t="e">
        <f t="shared" si="80"/>
        <v>#DIV/0!</v>
      </c>
      <c r="FE97" s="265" t="e">
        <f t="shared" si="80"/>
        <v>#DIV/0!</v>
      </c>
      <c r="FF97" s="265" t="e">
        <f t="shared" si="80"/>
        <v>#DIV/0!</v>
      </c>
      <c r="FG97" s="265" t="e">
        <f t="shared" si="80"/>
        <v>#DIV/0!</v>
      </c>
      <c r="FH97" s="265" t="e">
        <f t="shared" si="80"/>
        <v>#DIV/0!</v>
      </c>
      <c r="FI97" s="265" t="e">
        <f t="shared" si="80"/>
        <v>#DIV/0!</v>
      </c>
      <c r="FJ97" s="265" t="e">
        <f t="shared" si="80"/>
        <v>#DIV/0!</v>
      </c>
      <c r="FK97" s="265" t="e">
        <f t="shared" si="80"/>
        <v>#DIV/0!</v>
      </c>
      <c r="FL97" s="265" t="e">
        <f t="shared" si="80"/>
        <v>#DIV/0!</v>
      </c>
      <c r="FM97" s="265" t="e">
        <f t="shared" si="80"/>
        <v>#DIV/0!</v>
      </c>
      <c r="FN97" s="265" t="e">
        <f t="shared" si="80"/>
        <v>#DIV/0!</v>
      </c>
      <c r="FO97" s="265" t="e">
        <f t="shared" si="80"/>
        <v>#DIV/0!</v>
      </c>
      <c r="FP97" s="265" t="e">
        <f t="shared" si="80"/>
        <v>#DIV/0!</v>
      </c>
      <c r="FQ97" s="265" t="e">
        <f t="shared" si="80"/>
        <v>#DIV/0!</v>
      </c>
      <c r="FR97" s="265" t="e">
        <f t="shared" si="80"/>
        <v>#DIV/0!</v>
      </c>
      <c r="FS97" s="265" t="e">
        <f t="shared" si="80"/>
        <v>#DIV/0!</v>
      </c>
      <c r="FT97" s="265" t="e">
        <f t="shared" si="80"/>
        <v>#DIV/0!</v>
      </c>
      <c r="FU97" s="265" t="e">
        <f t="shared" si="80"/>
        <v>#DIV/0!</v>
      </c>
      <c r="FV97" s="265" t="e">
        <f t="shared" si="80"/>
        <v>#DIV/0!</v>
      </c>
      <c r="FW97" s="265" t="e">
        <f t="shared" si="80"/>
        <v>#DIV/0!</v>
      </c>
      <c r="FX97" s="265" t="e">
        <f t="shared" si="80"/>
        <v>#DIV/0!</v>
      </c>
      <c r="FY97" s="265" t="e">
        <f t="shared" si="80"/>
        <v>#DIV/0!</v>
      </c>
      <c r="FZ97" s="265" t="e">
        <f t="shared" si="80"/>
        <v>#DIV/0!</v>
      </c>
      <c r="GA97" s="265" t="e">
        <f t="shared" si="80"/>
        <v>#DIV/0!</v>
      </c>
      <c r="GB97" s="265" t="e">
        <f t="shared" si="80"/>
        <v>#DIV/0!</v>
      </c>
      <c r="GC97" s="265" t="e">
        <f t="shared" si="80"/>
        <v>#DIV/0!</v>
      </c>
      <c r="GD97" s="265" t="e">
        <f t="shared" si="80"/>
        <v>#DIV/0!</v>
      </c>
      <c r="GE97" s="265" t="e">
        <f t="shared" si="80"/>
        <v>#DIV/0!</v>
      </c>
      <c r="GF97" s="265" t="e">
        <f t="shared" si="80"/>
        <v>#DIV/0!</v>
      </c>
      <c r="GG97" s="265" t="e">
        <f t="shared" si="80"/>
        <v>#DIV/0!</v>
      </c>
      <c r="GH97" s="265" t="e">
        <f t="shared" si="80"/>
        <v>#DIV/0!</v>
      </c>
      <c r="GI97" s="265" t="e">
        <f t="shared" si="80"/>
        <v>#DIV/0!</v>
      </c>
      <c r="GJ97" s="265" t="e">
        <f t="shared" si="80"/>
        <v>#DIV/0!</v>
      </c>
      <c r="GK97" s="265">
        <f t="shared" si="80"/>
        <v>205939.95454545456</v>
      </c>
      <c r="GL97" s="265">
        <f t="shared" si="80"/>
        <v>3</v>
      </c>
      <c r="GM97" s="265" t="e">
        <f t="shared" si="80"/>
        <v>#DIV/0!</v>
      </c>
      <c r="GN97" s="265" t="e">
        <f t="shared" si="80"/>
        <v>#DIV/0!</v>
      </c>
      <c r="GO97" s="265">
        <f t="shared" si="80"/>
        <v>3186.318181818182</v>
      </c>
      <c r="GP97" s="265">
        <f t="shared" si="80"/>
        <v>403.45454545454544</v>
      </c>
      <c r="GQ97" s="265">
        <f t="shared" si="80"/>
        <v>11661.318181818182</v>
      </c>
      <c r="GR97" s="265">
        <f t="shared" si="80"/>
        <v>187837.23809523811</v>
      </c>
      <c r="GS97" s="265">
        <f t="shared" si="80"/>
        <v>689.42105263157896</v>
      </c>
      <c r="GT97" s="265">
        <f t="shared" si="80"/>
        <v>56</v>
      </c>
      <c r="GU97" s="265">
        <f t="shared" si="80"/>
        <v>614.73684210526312</v>
      </c>
      <c r="GV97" s="265">
        <f t="shared" si="80"/>
        <v>22610.42105263158</v>
      </c>
      <c r="GW97" s="265">
        <f t="shared" si="80"/>
        <v>0.7960440909090909</v>
      </c>
      <c r="GX97" s="265">
        <f t="shared" si="80"/>
        <v>0.16961454545454549</v>
      </c>
      <c r="GY97" s="265">
        <f t="shared" si="80"/>
        <v>22.835481818181815</v>
      </c>
      <c r="GZ97" s="265">
        <f t="shared" si="80"/>
        <v>27.413314090909093</v>
      </c>
      <c r="HA97" s="265">
        <f t="shared" si="80"/>
        <v>19.490207727272729</v>
      </c>
      <c r="HB97" s="265">
        <f t="shared" si="80"/>
        <v>3.8773168181818174</v>
      </c>
      <c r="HC97" s="265">
        <f t="shared" si="80"/>
        <v>2.6766222727272728</v>
      </c>
      <c r="HD97" s="265">
        <f t="shared" si="80"/>
        <v>0.46844409090909095</v>
      </c>
      <c r="HE97" s="265">
        <f t="shared" si="80"/>
        <v>47.203952727272736</v>
      </c>
      <c r="HF97" s="265">
        <f t="shared" si="80"/>
        <v>33.381678636363638</v>
      </c>
      <c r="HG97" s="265">
        <f t="shared" si="80"/>
        <v>5.6923077272727278</v>
      </c>
      <c r="HH97" s="265">
        <f t="shared" si="80"/>
        <v>6.233626363636362</v>
      </c>
      <c r="HI97" s="265">
        <f t="shared" ref="HI97:JT97" si="81">AVERAGEIF($GL3:$GL82, "=3",HI3:HI82)</f>
        <v>4.3217209090909092</v>
      </c>
      <c r="HJ97" s="265">
        <f t="shared" si="81"/>
        <v>0.74057409090909088</v>
      </c>
      <c r="HK97" s="265">
        <f t="shared" si="81"/>
        <v>48.539998636363634</v>
      </c>
      <c r="HL97" s="265">
        <f t="shared" si="81"/>
        <v>33.251224090909098</v>
      </c>
      <c r="HM97" s="265">
        <f t="shared" si="81"/>
        <v>6.5593090909090925</v>
      </c>
      <c r="HN97" s="265">
        <f t="shared" si="81"/>
        <v>116.01772136363638</v>
      </c>
      <c r="HO97" s="265">
        <f t="shared" si="81"/>
        <v>81.322202727272739</v>
      </c>
      <c r="HP97" s="265">
        <f t="shared" si="81"/>
        <v>14.358135909090908</v>
      </c>
      <c r="HQ97" s="265">
        <f t="shared" si="81"/>
        <v>11.489520454545454</v>
      </c>
      <c r="HR97" s="265">
        <f t="shared" si="81"/>
        <v>7.8906336363636376</v>
      </c>
      <c r="HS97" s="265">
        <f t="shared" si="81"/>
        <v>1.3859513636363638</v>
      </c>
      <c r="HT97" s="265">
        <f t="shared" si="81"/>
        <v>7.0287840909090926</v>
      </c>
      <c r="HU97" s="265">
        <f t="shared" si="81"/>
        <v>4.0700995454545454</v>
      </c>
      <c r="HV97" s="265">
        <f t="shared" si="81"/>
        <v>11.84770590909091</v>
      </c>
      <c r="HW97" s="265">
        <f t="shared" si="81"/>
        <v>17.267447727272724</v>
      </c>
      <c r="HX97" s="265">
        <f t="shared" si="81"/>
        <v>0.80202227272727278</v>
      </c>
      <c r="HY97" s="265">
        <f t="shared" si="81"/>
        <v>2.6823286363636361</v>
      </c>
      <c r="HZ97" s="265">
        <f t="shared" si="81"/>
        <v>0.55016090909090909</v>
      </c>
      <c r="IA97" s="265">
        <f t="shared" si="81"/>
        <v>0.28754772727272732</v>
      </c>
      <c r="IB97" s="265">
        <f t="shared" si="81"/>
        <v>6.4845454545454546E-3</v>
      </c>
      <c r="IC97" s="265">
        <f t="shared" si="81"/>
        <v>8.5868181818181833E-3</v>
      </c>
      <c r="ID97" s="265">
        <f t="shared" si="81"/>
        <v>0.73582136363636363</v>
      </c>
      <c r="IE97" s="265">
        <f t="shared" si="81"/>
        <v>3.9213636363636367E-2</v>
      </c>
      <c r="IF97" s="265">
        <f t="shared" si="81"/>
        <v>0.23894863636363642</v>
      </c>
      <c r="IG97" s="265">
        <f t="shared" si="81"/>
        <v>2844.7727272727275</v>
      </c>
      <c r="IH97" s="265">
        <f t="shared" si="81"/>
        <v>14623.818181818182</v>
      </c>
      <c r="II97" s="265">
        <f t="shared" si="81"/>
        <v>13706.227272727272</v>
      </c>
      <c r="IJ97" s="265">
        <f t="shared" si="81"/>
        <v>13499.5</v>
      </c>
      <c r="IK97" s="265">
        <f t="shared" si="81"/>
        <v>73886.909090909088</v>
      </c>
      <c r="IL97" s="265">
        <f t="shared" si="81"/>
        <v>66239.863636363632</v>
      </c>
      <c r="IM97" s="265">
        <f t="shared" si="81"/>
        <v>100960.40909090909</v>
      </c>
      <c r="IN97" s="265">
        <f t="shared" si="81"/>
        <v>111989.36363636363</v>
      </c>
      <c r="IO97" s="265">
        <f t="shared" si="81"/>
        <v>2.519648181818182</v>
      </c>
      <c r="IP97" s="265">
        <f t="shared" si="81"/>
        <v>22091.772727272728</v>
      </c>
      <c r="IQ97" s="265">
        <f t="shared" si="81"/>
        <v>10.621273636363632</v>
      </c>
      <c r="IR97" s="265">
        <f t="shared" si="81"/>
        <v>1.0764895454545453</v>
      </c>
      <c r="IS97" s="265">
        <f t="shared" si="81"/>
        <v>23.270913636363638</v>
      </c>
      <c r="IT97" s="265">
        <f t="shared" si="81"/>
        <v>0.16187454545454549</v>
      </c>
      <c r="IU97" s="265">
        <f t="shared" si="81"/>
        <v>1.1105895454545454</v>
      </c>
      <c r="IV97" s="265">
        <f t="shared" si="81"/>
        <v>25.619866818181819</v>
      </c>
      <c r="IW97" s="265">
        <f t="shared" si="81"/>
        <v>17.301217272727271</v>
      </c>
      <c r="IX97" s="265">
        <f t="shared" si="81"/>
        <v>3.1684818181818186</v>
      </c>
      <c r="IY97" s="265">
        <f t="shared" si="81"/>
        <v>0</v>
      </c>
      <c r="IZ97" s="265">
        <f t="shared" si="81"/>
        <v>2.9459090909090906E-3</v>
      </c>
      <c r="JA97" s="265">
        <f t="shared" si="81"/>
        <v>0.52588181818181812</v>
      </c>
      <c r="JB97" s="265">
        <f t="shared" si="81"/>
        <v>9.868181818181818E-4</v>
      </c>
      <c r="JC97" s="265">
        <f t="shared" si="81"/>
        <v>0.18020727272727274</v>
      </c>
      <c r="JD97" s="265">
        <f t="shared" si="81"/>
        <v>0.62048545454545456</v>
      </c>
      <c r="JE97" s="265">
        <f t="shared" si="81"/>
        <v>5.7289068181818177</v>
      </c>
      <c r="JF97" s="265">
        <f t="shared" si="81"/>
        <v>2.0076477272727269</v>
      </c>
      <c r="JG97" s="265">
        <f t="shared" si="81"/>
        <v>0.22942136363636367</v>
      </c>
      <c r="JH97" s="265">
        <f t="shared" si="81"/>
        <v>1012.5454545454545</v>
      </c>
      <c r="JI97" s="265">
        <f t="shared" si="81"/>
        <v>1.9741681818181822</v>
      </c>
      <c r="JJ97" s="265">
        <f t="shared" si="81"/>
        <v>4.3848559090909092</v>
      </c>
      <c r="JK97" s="265">
        <f t="shared" si="81"/>
        <v>679.86363636363637</v>
      </c>
      <c r="JL97" s="265">
        <f t="shared" si="81"/>
        <v>178.81818181818181</v>
      </c>
      <c r="JM97" s="265">
        <f t="shared" si="81"/>
        <v>24.755643181818186</v>
      </c>
      <c r="JN97" s="265">
        <f t="shared" si="81"/>
        <v>3.0695700000000001</v>
      </c>
      <c r="JO97" s="265">
        <f t="shared" si="81"/>
        <v>2.1022531818181815</v>
      </c>
      <c r="JP97" s="265">
        <f t="shared" si="81"/>
        <v>0.32775590909090907</v>
      </c>
      <c r="JQ97" s="265">
        <f t="shared" si="81"/>
        <v>9.4027727272727291E-2</v>
      </c>
      <c r="JR97" s="265">
        <f t="shared" si="81"/>
        <v>0.43275590909090911</v>
      </c>
      <c r="JS97" s="265">
        <f t="shared" si="81"/>
        <v>25.2</v>
      </c>
      <c r="JT97" s="265">
        <f t="shared" si="81"/>
        <v>41.666666666666664</v>
      </c>
      <c r="JU97" s="265">
        <f t="shared" ref="JU97:MF97" si="82">AVERAGEIF($GL3:$GL82, "=3",JU3:JU82)</f>
        <v>1.6855359090909092</v>
      </c>
      <c r="JV97" s="265">
        <f t="shared" si="82"/>
        <v>29450.363636363636</v>
      </c>
      <c r="JW97" s="265">
        <f t="shared" si="82"/>
        <v>53.697811363636362</v>
      </c>
      <c r="JX97" s="265">
        <f t="shared" si="82"/>
        <v>15342.181818181818</v>
      </c>
      <c r="JY97" s="265">
        <f t="shared" si="82"/>
        <v>11.87988227272727</v>
      </c>
      <c r="JZ97" s="265">
        <f t="shared" si="82"/>
        <v>100.1017659090909</v>
      </c>
      <c r="KA97" s="265">
        <f t="shared" si="82"/>
        <v>0.21183636363636363</v>
      </c>
      <c r="KB97" s="265">
        <f t="shared" si="82"/>
        <v>4783.3809523809523</v>
      </c>
      <c r="KC97" s="265">
        <f t="shared" si="82"/>
        <v>0.52590636363636367</v>
      </c>
      <c r="KD97" s="265">
        <f t="shared" si="82"/>
        <v>0.74057409090909088</v>
      </c>
      <c r="KE97" s="265">
        <f t="shared" si="82"/>
        <v>0.81173272727272738</v>
      </c>
      <c r="KF97" s="265">
        <f t="shared" si="82"/>
        <v>8.8656286363636365</v>
      </c>
      <c r="KG97" s="265">
        <f t="shared" si="82"/>
        <v>13.379269545454546</v>
      </c>
      <c r="KH97" s="265">
        <f t="shared" si="82"/>
        <v>6.233626363636362</v>
      </c>
      <c r="KI97" s="265">
        <f t="shared" si="82"/>
        <v>41.558545000000002</v>
      </c>
      <c r="KJ97" s="265">
        <f t="shared" si="82"/>
        <v>53297.13636363636</v>
      </c>
      <c r="KK97" s="265">
        <f t="shared" si="82"/>
        <v>38854.86363636364</v>
      </c>
      <c r="KL97" s="265">
        <f t="shared" si="82"/>
        <v>5.1325909090909103E-2</v>
      </c>
      <c r="KM97" s="265">
        <f t="shared" si="82"/>
        <v>0.65032272727272733</v>
      </c>
      <c r="KN97" s="265">
        <f t="shared" si="82"/>
        <v>8.2154545454545466E-2</v>
      </c>
      <c r="KO97" s="265">
        <f t="shared" si="82"/>
        <v>1.3221363636363637E-2</v>
      </c>
      <c r="KP97" s="265">
        <f t="shared" si="82"/>
        <v>0.17025818181818181</v>
      </c>
      <c r="KQ97" s="265">
        <f t="shared" si="82"/>
        <v>2.2230000000000003E-2</v>
      </c>
      <c r="KR97" s="265">
        <f t="shared" si="82"/>
        <v>0.93437666363636362</v>
      </c>
      <c r="KS97" s="265">
        <f t="shared" si="82"/>
        <v>0.27803417272727277</v>
      </c>
      <c r="KT97" s="265">
        <f t="shared" si="82"/>
        <v>0.72196582727272718</v>
      </c>
      <c r="KU97" s="265">
        <f t="shared" si="82"/>
        <v>0.27097101818181818</v>
      </c>
      <c r="KV97" s="265">
        <f t="shared" si="82"/>
        <v>0.72902898181818176</v>
      </c>
      <c r="KW97" s="265">
        <f t="shared" si="82"/>
        <v>0.12073954545454547</v>
      </c>
      <c r="KX97" s="265">
        <f t="shared" si="82"/>
        <v>1.8185904545454542E-2</v>
      </c>
      <c r="KY97" s="265">
        <f t="shared" si="82"/>
        <v>0.19110096818181815</v>
      </c>
      <c r="KZ97" s="265">
        <f t="shared" si="82"/>
        <v>1.6841895454545456E-2</v>
      </c>
      <c r="LA97" s="265">
        <f t="shared" si="82"/>
        <v>0.17253574999999996</v>
      </c>
      <c r="LB97" s="265">
        <f t="shared" si="82"/>
        <v>8.5711722727272718E-2</v>
      </c>
      <c r="LC97" s="265">
        <f t="shared" si="82"/>
        <v>0.51562373636363645</v>
      </c>
      <c r="LD97" s="265">
        <f t="shared" si="82"/>
        <v>0.70672470454545466</v>
      </c>
      <c r="LE97" s="265">
        <f t="shared" si="82"/>
        <v>8.7353681818181806E-3</v>
      </c>
      <c r="LF97" s="265">
        <f t="shared" si="82"/>
        <v>0.89409193636363649</v>
      </c>
      <c r="LG97" s="265">
        <f t="shared" si="82"/>
        <v>3.9600222727272726E-2</v>
      </c>
      <c r="LH97" s="265">
        <f t="shared" si="82"/>
        <v>5.7572449999999997E-2</v>
      </c>
      <c r="LI97" s="265">
        <f t="shared" si="82"/>
        <v>14441.90909090909</v>
      </c>
      <c r="LJ97" s="265">
        <f t="shared" si="82"/>
        <v>7.9038431818181802</v>
      </c>
      <c r="LK97" s="265">
        <f t="shared" si="82"/>
        <v>20797.81818181818</v>
      </c>
      <c r="LL97" s="265">
        <f t="shared" si="82"/>
        <v>23567.68181818182</v>
      </c>
      <c r="LM97" s="265">
        <f t="shared" si="82"/>
        <v>3793</v>
      </c>
      <c r="LN97" s="265">
        <f t="shared" si="82"/>
        <v>0.71526807272727266</v>
      </c>
      <c r="LO97" s="265">
        <f t="shared" si="82"/>
        <v>0.14599383636363636</v>
      </c>
      <c r="LP97" s="265">
        <f t="shared" si="82"/>
        <v>0.13873810454545454</v>
      </c>
      <c r="LQ97" s="265">
        <f t="shared" si="82"/>
        <v>0.56286363636363634</v>
      </c>
      <c r="LR97" s="265">
        <f t="shared" si="82"/>
        <v>1.5671781818181818</v>
      </c>
      <c r="LS97" s="265">
        <f t="shared" si="82"/>
        <v>0.41084818181818183</v>
      </c>
      <c r="LT97" s="265">
        <f t="shared" si="82"/>
        <v>45.454545454545453</v>
      </c>
      <c r="LU97" s="265">
        <f t="shared" si="82"/>
        <v>3.7425531818181823</v>
      </c>
      <c r="LV97" s="265">
        <f t="shared" si="82"/>
        <v>20.181818181818183</v>
      </c>
      <c r="LW97" s="265">
        <f t="shared" si="82"/>
        <v>2.6594340909090906</v>
      </c>
      <c r="LX97" s="265">
        <f t="shared" si="82"/>
        <v>0.29252909090909091</v>
      </c>
      <c r="LY97" s="265">
        <f t="shared" si="82"/>
        <v>0.28239727272727266</v>
      </c>
      <c r="LZ97" s="265">
        <f t="shared" si="82"/>
        <v>3.252368181818182E-2</v>
      </c>
      <c r="MA97" s="265">
        <f t="shared" si="82"/>
        <v>9.7220909090909083E-4</v>
      </c>
      <c r="MB97" s="265">
        <f t="shared" si="82"/>
        <v>0.21361441818181814</v>
      </c>
      <c r="MC97" s="265">
        <f t="shared" si="82"/>
        <v>0</v>
      </c>
      <c r="MD97" s="265">
        <f t="shared" si="82"/>
        <v>0.1481181772727273</v>
      </c>
      <c r="ME97" s="265">
        <f t="shared" si="82"/>
        <v>2.8944545454545454E-4</v>
      </c>
      <c r="MF97" s="265">
        <f t="shared" si="82"/>
        <v>0.70229273636363654</v>
      </c>
      <c r="MG97" s="265">
        <f t="shared" ref="MG97:MH97" si="83">AVERAGEIF($GL3:$GL82, "=3",MG3:MG82)</f>
        <v>9.7164004545454541E-2</v>
      </c>
      <c r="MH97" s="265">
        <f t="shared" si="83"/>
        <v>0.36899255000000009</v>
      </c>
    </row>
  </sheetData>
  <sortState ref="A3:MI82">
    <sortCondition ref="GM3:GM82"/>
  </sortState>
  <mergeCells count="5">
    <mergeCell ref="B84:B85"/>
    <mergeCell ref="B86:B87"/>
    <mergeCell ref="B88:B89"/>
    <mergeCell ref="B90:B91"/>
    <mergeCell ref="B92:B97"/>
  </mergeCell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443"/>
  <sheetViews>
    <sheetView zoomScale="90" zoomScaleNormal="90" workbookViewId="0">
      <pane xSplit="3" ySplit="2" topLeftCell="D3" activePane="bottomRight" state="frozen"/>
      <selection pane="topRight" activeCell="D1" sqref="D1"/>
      <selection pane="bottomLeft" activeCell="A3" sqref="A3"/>
      <selection pane="bottomRight" activeCell="D35" sqref="D35"/>
    </sheetView>
  </sheetViews>
  <sheetFormatPr defaultColWidth="8.85546875" defaultRowHeight="12.75" x14ac:dyDescent="0.2"/>
  <cols>
    <col min="1" max="1" width="43.7109375" customWidth="1"/>
    <col min="2" max="2" width="30.140625" customWidth="1"/>
    <col min="3" max="3" width="63" hidden="1" customWidth="1"/>
    <col min="4" max="4" width="38.7109375" bestFit="1" customWidth="1"/>
    <col min="5" max="5" width="20.7109375" bestFit="1" customWidth="1"/>
    <col min="6" max="6" width="20.85546875" bestFit="1" customWidth="1"/>
    <col min="7" max="7" width="23.140625" bestFit="1" customWidth="1"/>
    <col min="8" max="8" width="38.7109375" bestFit="1" customWidth="1"/>
    <col min="9" max="9" width="20.7109375" bestFit="1" customWidth="1"/>
    <col min="10" max="10" width="13.42578125" bestFit="1" customWidth="1"/>
    <col min="11" max="11" width="15.5703125" bestFit="1" customWidth="1"/>
    <col min="12" max="12" width="15.42578125" bestFit="1" customWidth="1"/>
    <col min="13" max="13" width="12.7109375" bestFit="1" customWidth="1"/>
    <col min="14" max="14" width="13.42578125" bestFit="1" customWidth="1"/>
    <col min="15" max="15" width="32.140625" bestFit="1" customWidth="1"/>
    <col min="16" max="16" width="13.42578125" bestFit="1" customWidth="1"/>
    <col min="17" max="17" width="208.140625" bestFit="1" customWidth="1"/>
    <col min="18" max="18" width="33.140625" bestFit="1" customWidth="1"/>
    <col min="19" max="19" width="27.140625" bestFit="1" customWidth="1"/>
    <col min="20" max="20" width="33" bestFit="1" customWidth="1"/>
    <col min="21" max="21" width="19.5703125" customWidth="1"/>
    <col min="22" max="22" width="31" customWidth="1"/>
    <col min="23" max="23" width="21.140625" bestFit="1" customWidth="1"/>
    <col min="24" max="24" width="27.42578125" bestFit="1" customWidth="1"/>
    <col min="25" max="25" width="45.5703125" bestFit="1" customWidth="1"/>
    <col min="26" max="26" width="29.7109375" bestFit="1" customWidth="1"/>
    <col min="27" max="27" width="32.5703125" bestFit="1" customWidth="1"/>
    <col min="28" max="28" width="30" bestFit="1" customWidth="1"/>
  </cols>
  <sheetData>
    <row r="1" spans="1:28" s="2" customFormat="1" ht="13.5" thickBot="1" x14ac:dyDescent="0.25">
      <c r="A1" s="622" t="s">
        <v>5102</v>
      </c>
      <c r="B1" s="622" t="s">
        <v>5103</v>
      </c>
      <c r="C1" s="622" t="s">
        <v>3729</v>
      </c>
      <c r="D1" s="622" t="s">
        <v>3730</v>
      </c>
      <c r="E1" s="622" t="s">
        <v>3731</v>
      </c>
      <c r="F1" s="622" t="s">
        <v>3732</v>
      </c>
      <c r="G1" s="622" t="s">
        <v>3733</v>
      </c>
      <c r="H1" s="622" t="s">
        <v>3734</v>
      </c>
      <c r="I1" s="622" t="s">
        <v>3735</v>
      </c>
      <c r="J1" s="622" t="s">
        <v>3736</v>
      </c>
      <c r="K1" s="622" t="s">
        <v>3737</v>
      </c>
      <c r="L1" s="622" t="s">
        <v>3738</v>
      </c>
      <c r="M1" s="622" t="s">
        <v>3739</v>
      </c>
      <c r="N1" s="622" t="s">
        <v>3740</v>
      </c>
      <c r="O1" s="622" t="s">
        <v>5104</v>
      </c>
      <c r="P1" s="622" t="s">
        <v>3744</v>
      </c>
      <c r="Q1" s="622" t="s">
        <v>3745</v>
      </c>
      <c r="R1" s="622" t="s">
        <v>3271</v>
      </c>
      <c r="S1" s="622" t="s">
        <v>3746</v>
      </c>
      <c r="T1" s="622" t="s">
        <v>3749</v>
      </c>
      <c r="U1" s="622" t="s">
        <v>3747</v>
      </c>
      <c r="V1" s="622" t="s">
        <v>3748</v>
      </c>
      <c r="W1" s="622" t="s">
        <v>3750</v>
      </c>
      <c r="X1" s="622" t="s">
        <v>3751</v>
      </c>
      <c r="Y1" s="622" t="s">
        <v>3752</v>
      </c>
      <c r="Z1" s="626" t="s">
        <v>3755</v>
      </c>
      <c r="AA1" s="626" t="s">
        <v>3754</v>
      </c>
      <c r="AB1" s="626" t="s">
        <v>3753</v>
      </c>
    </row>
    <row r="2" spans="1:28" s="2" customFormat="1" ht="13.5" thickBot="1" x14ac:dyDescent="0.25">
      <c r="A2" s="622" t="s">
        <v>1532</v>
      </c>
      <c r="B2" s="623" t="s">
        <v>1909</v>
      </c>
      <c r="C2" s="623" t="s">
        <v>1532</v>
      </c>
      <c r="D2" s="623" t="s">
        <v>2201</v>
      </c>
      <c r="E2" s="623" t="s">
        <v>2278</v>
      </c>
      <c r="F2" s="623" t="s">
        <v>3401</v>
      </c>
      <c r="G2" s="623" t="s">
        <v>3402</v>
      </c>
      <c r="H2" s="623" t="s">
        <v>2201</v>
      </c>
      <c r="I2" s="623" t="s">
        <v>2278</v>
      </c>
      <c r="J2" s="623" t="s">
        <v>3401</v>
      </c>
      <c r="K2" s="623" t="s">
        <v>3402</v>
      </c>
      <c r="L2" s="623" t="s">
        <v>2136</v>
      </c>
      <c r="M2" s="623" t="s">
        <v>4532</v>
      </c>
      <c r="N2" s="623" t="s">
        <v>3403</v>
      </c>
      <c r="O2" s="624">
        <v>30000</v>
      </c>
      <c r="P2" s="625">
        <v>17.100000000000001</v>
      </c>
      <c r="Q2" s="623" t="s">
        <v>4533</v>
      </c>
      <c r="R2" s="624">
        <v>3111</v>
      </c>
      <c r="S2" s="624">
        <v>52</v>
      </c>
      <c r="T2" s="623" t="s">
        <v>1907</v>
      </c>
      <c r="U2" s="623" t="s">
        <v>2134</v>
      </c>
      <c r="V2" s="623" t="s">
        <v>8</v>
      </c>
      <c r="W2" s="623" t="s">
        <v>5105</v>
      </c>
      <c r="X2" s="624">
        <v>0</v>
      </c>
      <c r="Y2" s="623" t="s">
        <v>5106</v>
      </c>
      <c r="Z2" s="623" t="s">
        <v>503</v>
      </c>
      <c r="AA2" s="623" t="s">
        <v>5107</v>
      </c>
      <c r="AB2" s="623" t="s">
        <v>5108</v>
      </c>
    </row>
    <row r="3" spans="1:28" ht="13.5" thickBot="1" x14ac:dyDescent="0.25">
      <c r="A3" s="622" t="s">
        <v>1531</v>
      </c>
      <c r="B3" s="623" t="s">
        <v>1909</v>
      </c>
      <c r="C3" s="623" t="s">
        <v>1531</v>
      </c>
      <c r="D3" s="623" t="s">
        <v>671</v>
      </c>
      <c r="E3" s="623" t="s">
        <v>971</v>
      </c>
      <c r="F3" s="623" t="s">
        <v>5109</v>
      </c>
      <c r="G3" s="623" t="s">
        <v>3603</v>
      </c>
      <c r="H3" s="623" t="s">
        <v>671</v>
      </c>
      <c r="I3" s="623" t="s">
        <v>971</v>
      </c>
      <c r="J3" s="623" t="s">
        <v>5109</v>
      </c>
      <c r="K3" s="623" t="s">
        <v>3603</v>
      </c>
      <c r="L3" s="623" t="s">
        <v>2136</v>
      </c>
      <c r="M3" s="623" t="s">
        <v>5110</v>
      </c>
      <c r="N3" s="623" t="s">
        <v>3403</v>
      </c>
      <c r="O3" s="624">
        <v>10634</v>
      </c>
      <c r="P3" s="625">
        <v>7.6</v>
      </c>
      <c r="Q3" s="623" t="s">
        <v>5111</v>
      </c>
      <c r="R3" s="624">
        <v>3069</v>
      </c>
      <c r="S3" s="624">
        <v>52</v>
      </c>
      <c r="T3" s="623" t="s">
        <v>1907</v>
      </c>
      <c r="U3" s="623" t="s">
        <v>1905</v>
      </c>
      <c r="V3" s="623" t="s">
        <v>7</v>
      </c>
      <c r="W3" s="623" t="s">
        <v>5112</v>
      </c>
      <c r="X3" s="624">
        <v>0</v>
      </c>
      <c r="Y3" s="623" t="s">
        <v>5113</v>
      </c>
      <c r="Z3" s="623" t="s">
        <v>503</v>
      </c>
      <c r="AA3" s="623" t="s">
        <v>5107</v>
      </c>
      <c r="AB3" s="623" t="s">
        <v>5114</v>
      </c>
    </row>
    <row r="4" spans="1:28" ht="13.5" thickBot="1" x14ac:dyDescent="0.25">
      <c r="A4" s="622" t="s">
        <v>1533</v>
      </c>
      <c r="B4" s="623" t="s">
        <v>1909</v>
      </c>
      <c r="C4" s="623" t="s">
        <v>1533</v>
      </c>
      <c r="D4" s="623" t="s">
        <v>672</v>
      </c>
      <c r="E4" s="623" t="s">
        <v>972</v>
      </c>
      <c r="F4" s="623" t="s">
        <v>5115</v>
      </c>
      <c r="G4" s="623" t="s">
        <v>5116</v>
      </c>
      <c r="H4" s="623" t="s">
        <v>672</v>
      </c>
      <c r="I4" s="623" t="s">
        <v>972</v>
      </c>
      <c r="J4" s="623" t="s">
        <v>5115</v>
      </c>
      <c r="K4" s="623" t="s">
        <v>5116</v>
      </c>
      <c r="L4" s="623" t="s">
        <v>2136</v>
      </c>
      <c r="M4" s="623" t="s">
        <v>5117</v>
      </c>
      <c r="N4" s="623" t="s">
        <v>3403</v>
      </c>
      <c r="O4" s="624">
        <v>14000</v>
      </c>
      <c r="P4" s="625">
        <v>10.199999999999999</v>
      </c>
      <c r="Q4" s="623" t="s">
        <v>5118</v>
      </c>
      <c r="R4" s="624">
        <v>3069</v>
      </c>
      <c r="S4" s="624">
        <v>52</v>
      </c>
      <c r="T4" s="623" t="s">
        <v>1907</v>
      </c>
      <c r="U4" s="623" t="s">
        <v>2199</v>
      </c>
      <c r="V4" s="623" t="s">
        <v>9</v>
      </c>
      <c r="W4" s="623" t="s">
        <v>5112</v>
      </c>
      <c r="X4" s="624">
        <v>0</v>
      </c>
      <c r="Y4" s="623" t="s">
        <v>5113</v>
      </c>
      <c r="Z4" s="623" t="s">
        <v>503</v>
      </c>
      <c r="AA4" s="623" t="s">
        <v>5119</v>
      </c>
      <c r="AB4" s="623" t="s">
        <v>5119</v>
      </c>
    </row>
    <row r="5" spans="1:28" ht="13.5" thickBot="1" x14ac:dyDescent="0.25">
      <c r="A5" s="622" t="s">
        <v>5120</v>
      </c>
      <c r="B5" s="623" t="s">
        <v>1909</v>
      </c>
      <c r="C5" s="623" t="s">
        <v>1534</v>
      </c>
      <c r="D5" s="623" t="s">
        <v>673</v>
      </c>
      <c r="E5" s="623" t="s">
        <v>2278</v>
      </c>
      <c r="F5" s="623" t="s">
        <v>5121</v>
      </c>
      <c r="G5" s="623" t="s">
        <v>5122</v>
      </c>
      <c r="H5" s="623" t="s">
        <v>673</v>
      </c>
      <c r="I5" s="623" t="s">
        <v>2278</v>
      </c>
      <c r="J5" s="623" t="s">
        <v>5121</v>
      </c>
      <c r="K5" s="623" t="s">
        <v>5122</v>
      </c>
      <c r="L5" s="623" t="s">
        <v>2136</v>
      </c>
      <c r="M5" s="623" t="s">
        <v>5123</v>
      </c>
      <c r="N5" s="623" t="s">
        <v>3403</v>
      </c>
      <c r="O5" s="624">
        <v>1100</v>
      </c>
      <c r="P5" s="625">
        <v>0.6</v>
      </c>
      <c r="Q5" s="623" t="s">
        <v>5124</v>
      </c>
      <c r="R5" s="624">
        <v>1160</v>
      </c>
      <c r="S5" s="624">
        <v>-1</v>
      </c>
      <c r="T5" s="623" t="s">
        <v>1907</v>
      </c>
      <c r="U5" s="623" t="s">
        <v>2276</v>
      </c>
      <c r="V5" s="623" t="s">
        <v>10</v>
      </c>
      <c r="W5" s="623" t="s">
        <v>5112</v>
      </c>
      <c r="X5" s="624">
        <v>0</v>
      </c>
      <c r="Y5" s="623" t="s">
        <v>5106</v>
      </c>
      <c r="Z5" s="623" t="s">
        <v>503</v>
      </c>
      <c r="AA5" s="623" t="s">
        <v>5119</v>
      </c>
      <c r="AB5" s="623" t="s">
        <v>5119</v>
      </c>
    </row>
    <row r="6" spans="1:28" ht="13.5" thickBot="1" x14ac:dyDescent="0.25">
      <c r="A6" s="622" t="s">
        <v>1535</v>
      </c>
      <c r="B6" s="623" t="s">
        <v>1909</v>
      </c>
      <c r="C6" s="623" t="s">
        <v>1535</v>
      </c>
      <c r="D6" s="623" t="s">
        <v>674</v>
      </c>
      <c r="E6" s="623" t="s">
        <v>2278</v>
      </c>
      <c r="F6" s="623" t="s">
        <v>3401</v>
      </c>
      <c r="G6" s="623" t="s">
        <v>3402</v>
      </c>
      <c r="H6" s="623" t="s">
        <v>1264</v>
      </c>
      <c r="I6" s="623" t="s">
        <v>971</v>
      </c>
      <c r="J6" s="623" t="s">
        <v>5109</v>
      </c>
      <c r="K6" s="623" t="s">
        <v>5125</v>
      </c>
      <c r="L6" s="623" t="s">
        <v>2136</v>
      </c>
      <c r="M6" s="623" t="s">
        <v>5126</v>
      </c>
      <c r="N6" s="623" t="s">
        <v>3403</v>
      </c>
      <c r="O6" s="624">
        <v>322</v>
      </c>
      <c r="P6" s="625">
        <v>0</v>
      </c>
      <c r="Q6" s="623" t="s">
        <v>5127</v>
      </c>
      <c r="R6" s="624">
        <v>260</v>
      </c>
      <c r="S6" s="624">
        <v>52</v>
      </c>
      <c r="T6" s="623" t="s">
        <v>1907</v>
      </c>
      <c r="U6" s="623" t="s">
        <v>2298</v>
      </c>
      <c r="V6" s="623" t="s">
        <v>11</v>
      </c>
      <c r="W6" s="623" t="s">
        <v>5112</v>
      </c>
      <c r="X6" s="624">
        <v>0</v>
      </c>
      <c r="Y6" s="623" t="s">
        <v>5113</v>
      </c>
      <c r="Z6" s="623" t="s">
        <v>512</v>
      </c>
      <c r="AA6" s="623" t="s">
        <v>5119</v>
      </c>
      <c r="AB6" s="623" t="s">
        <v>5119</v>
      </c>
    </row>
    <row r="7" spans="1:28" ht="13.5" thickBot="1" x14ac:dyDescent="0.25">
      <c r="A7" s="622" t="s">
        <v>1540</v>
      </c>
      <c r="B7" s="623" t="s">
        <v>1912</v>
      </c>
      <c r="C7" s="623" t="s">
        <v>1540</v>
      </c>
      <c r="D7" s="623" t="s">
        <v>678</v>
      </c>
      <c r="E7" s="623" t="s">
        <v>976</v>
      </c>
      <c r="F7" s="623" t="s">
        <v>5128</v>
      </c>
      <c r="G7" s="623" t="s">
        <v>5129</v>
      </c>
      <c r="H7" s="623" t="s">
        <v>678</v>
      </c>
      <c r="I7" s="623" t="s">
        <v>976</v>
      </c>
      <c r="J7" s="623" t="s">
        <v>5128</v>
      </c>
      <c r="K7" s="623" t="s">
        <v>5129</v>
      </c>
      <c r="L7" s="623" t="s">
        <v>2137</v>
      </c>
      <c r="M7" s="623" t="s">
        <v>5130</v>
      </c>
      <c r="N7" s="623" t="s">
        <v>5131</v>
      </c>
      <c r="O7" s="624">
        <v>1770</v>
      </c>
      <c r="P7" s="625">
        <v>2.48</v>
      </c>
      <c r="Q7" s="623" t="s">
        <v>5132</v>
      </c>
      <c r="R7" s="624">
        <v>2340</v>
      </c>
      <c r="S7" s="624">
        <v>52</v>
      </c>
      <c r="T7" s="623" t="s">
        <v>1910</v>
      </c>
      <c r="U7" s="623" t="s">
        <v>2603</v>
      </c>
      <c r="V7" s="623" t="s">
        <v>16</v>
      </c>
      <c r="W7" s="623" t="s">
        <v>5112</v>
      </c>
      <c r="X7" s="624">
        <v>0</v>
      </c>
      <c r="Y7" s="623" t="s">
        <v>5133</v>
      </c>
      <c r="Z7" s="623" t="s">
        <v>503</v>
      </c>
      <c r="AA7" s="623" t="s">
        <v>5134</v>
      </c>
      <c r="AB7" s="623" t="s">
        <v>5134</v>
      </c>
    </row>
    <row r="8" spans="1:28" ht="13.5" thickBot="1" x14ac:dyDescent="0.25">
      <c r="A8" s="622" t="s">
        <v>1538</v>
      </c>
      <c r="B8" s="623" t="s">
        <v>1912</v>
      </c>
      <c r="C8" s="623" t="s">
        <v>1538</v>
      </c>
      <c r="D8" s="623" t="s">
        <v>677</v>
      </c>
      <c r="E8" s="623" t="s">
        <v>975</v>
      </c>
      <c r="F8" s="623" t="s">
        <v>5135</v>
      </c>
      <c r="G8" s="623" t="s">
        <v>1197</v>
      </c>
      <c r="H8" s="623" t="s">
        <v>5136</v>
      </c>
      <c r="I8" s="623" t="s">
        <v>975</v>
      </c>
      <c r="J8" s="623" t="s">
        <v>5135</v>
      </c>
      <c r="K8" s="623" t="s">
        <v>4858</v>
      </c>
      <c r="L8" s="623" t="s">
        <v>1347</v>
      </c>
      <c r="M8" s="623" t="s">
        <v>5137</v>
      </c>
      <c r="N8" s="623" t="s">
        <v>5138</v>
      </c>
      <c r="O8" s="624">
        <v>4192</v>
      </c>
      <c r="P8" s="625">
        <v>1.75</v>
      </c>
      <c r="Q8" s="623" t="s">
        <v>5139</v>
      </c>
      <c r="R8" s="624">
        <v>2106</v>
      </c>
      <c r="S8" s="624">
        <v>52</v>
      </c>
      <c r="T8" s="623" t="s">
        <v>1910</v>
      </c>
      <c r="U8" s="623" t="s">
        <v>2449</v>
      </c>
      <c r="V8" s="623" t="s">
        <v>14</v>
      </c>
      <c r="W8" s="623" t="s">
        <v>5112</v>
      </c>
      <c r="X8" s="624">
        <v>0</v>
      </c>
      <c r="Y8" s="623" t="s">
        <v>5133</v>
      </c>
      <c r="Z8" s="623" t="s">
        <v>503</v>
      </c>
      <c r="AA8" s="623" t="s">
        <v>5134</v>
      </c>
      <c r="AB8" s="623" t="s">
        <v>5134</v>
      </c>
    </row>
    <row r="9" spans="1:28" ht="13.5" thickBot="1" x14ac:dyDescent="0.25">
      <c r="A9" s="622" t="s">
        <v>1539</v>
      </c>
      <c r="B9" s="623" t="s">
        <v>1912</v>
      </c>
      <c r="C9" s="623" t="s">
        <v>1539</v>
      </c>
      <c r="D9" s="623" t="s">
        <v>2202</v>
      </c>
      <c r="E9" s="623" t="s">
        <v>2329</v>
      </c>
      <c r="F9" s="623" t="s">
        <v>3405</v>
      </c>
      <c r="G9" s="623" t="s">
        <v>2302</v>
      </c>
      <c r="H9" s="623" t="s">
        <v>2313</v>
      </c>
      <c r="I9" s="623" t="s">
        <v>2329</v>
      </c>
      <c r="J9" s="623" t="s">
        <v>3405</v>
      </c>
      <c r="K9" s="623" t="s">
        <v>2302</v>
      </c>
      <c r="L9" s="623" t="s">
        <v>2137</v>
      </c>
      <c r="M9" s="623" t="s">
        <v>4535</v>
      </c>
      <c r="N9" s="623" t="s">
        <v>4536</v>
      </c>
      <c r="O9" s="624">
        <v>6052</v>
      </c>
      <c r="P9" s="625">
        <v>1.85</v>
      </c>
      <c r="Q9" s="623" t="s">
        <v>4537</v>
      </c>
      <c r="R9" s="624">
        <v>2392</v>
      </c>
      <c r="S9" s="624">
        <v>52</v>
      </c>
      <c r="T9" s="623" t="s">
        <v>1910</v>
      </c>
      <c r="U9" s="623" t="s">
        <v>2526</v>
      </c>
      <c r="V9" s="623" t="s">
        <v>15</v>
      </c>
      <c r="W9" s="623" t="s">
        <v>5105</v>
      </c>
      <c r="X9" s="624">
        <v>0</v>
      </c>
      <c r="Y9" s="623" t="s">
        <v>5133</v>
      </c>
      <c r="Z9" s="623" t="s">
        <v>503</v>
      </c>
      <c r="AA9" s="623" t="s">
        <v>5108</v>
      </c>
      <c r="AB9" s="623" t="s">
        <v>5108</v>
      </c>
    </row>
    <row r="10" spans="1:28" ht="13.5" thickBot="1" x14ac:dyDescent="0.25">
      <c r="A10" s="622" t="s">
        <v>1536</v>
      </c>
      <c r="B10" s="623" t="s">
        <v>1912</v>
      </c>
      <c r="C10" s="623" t="s">
        <v>1536</v>
      </c>
      <c r="D10" s="623" t="s">
        <v>675</v>
      </c>
      <c r="E10" s="623" t="s">
        <v>973</v>
      </c>
      <c r="F10" s="623" t="s">
        <v>5140</v>
      </c>
      <c r="G10" s="623" t="s">
        <v>5141</v>
      </c>
      <c r="H10" s="623" t="s">
        <v>675</v>
      </c>
      <c r="I10" s="623" t="s">
        <v>973</v>
      </c>
      <c r="J10" s="623" t="s">
        <v>5140</v>
      </c>
      <c r="K10" s="623" t="s">
        <v>5141</v>
      </c>
      <c r="L10" s="623" t="s">
        <v>1346</v>
      </c>
      <c r="M10" s="623" t="s">
        <v>5142</v>
      </c>
      <c r="N10" s="623" t="s">
        <v>5143</v>
      </c>
      <c r="O10" s="624">
        <v>5076</v>
      </c>
      <c r="P10" s="625">
        <v>2.38</v>
      </c>
      <c r="Q10" s="623" t="s">
        <v>5144</v>
      </c>
      <c r="R10" s="624">
        <v>2340</v>
      </c>
      <c r="S10" s="624">
        <v>52</v>
      </c>
      <c r="T10" s="623" t="s">
        <v>1910</v>
      </c>
      <c r="U10" s="623" t="s">
        <v>2378</v>
      </c>
      <c r="V10" s="623" t="s">
        <v>12</v>
      </c>
      <c r="W10" s="623" t="s">
        <v>5112</v>
      </c>
      <c r="X10" s="624">
        <v>0</v>
      </c>
      <c r="Y10" s="623" t="s">
        <v>5133</v>
      </c>
      <c r="Z10" s="623" t="s">
        <v>503</v>
      </c>
      <c r="AA10" s="623" t="s">
        <v>5134</v>
      </c>
      <c r="AB10" s="623" t="s">
        <v>5134</v>
      </c>
    </row>
    <row r="11" spans="1:28" ht="13.5" thickBot="1" x14ac:dyDescent="0.25">
      <c r="A11" s="622" t="s">
        <v>1541</v>
      </c>
      <c r="B11" s="623" t="s">
        <v>1912</v>
      </c>
      <c r="C11" s="623" t="s">
        <v>1541</v>
      </c>
      <c r="D11" s="623" t="s">
        <v>679</v>
      </c>
      <c r="E11" s="623" t="s">
        <v>977</v>
      </c>
      <c r="F11" s="623" t="s">
        <v>5145</v>
      </c>
      <c r="G11" s="623" t="s">
        <v>1198</v>
      </c>
      <c r="H11" s="623" t="s">
        <v>1266</v>
      </c>
      <c r="I11" s="623" t="s">
        <v>977</v>
      </c>
      <c r="J11" s="623" t="s">
        <v>5145</v>
      </c>
      <c r="K11" s="623" t="s">
        <v>1198</v>
      </c>
      <c r="L11" s="623" t="s">
        <v>2137</v>
      </c>
      <c r="M11" s="623" t="s">
        <v>5146</v>
      </c>
      <c r="N11" s="623" t="s">
        <v>5147</v>
      </c>
      <c r="O11" s="624">
        <v>5000</v>
      </c>
      <c r="P11" s="625">
        <v>1.83</v>
      </c>
      <c r="Q11" s="623" t="s">
        <v>5148</v>
      </c>
      <c r="R11" s="624">
        <v>2340</v>
      </c>
      <c r="S11" s="624">
        <v>52</v>
      </c>
      <c r="T11" s="623" t="s">
        <v>1910</v>
      </c>
      <c r="U11" s="623" t="s">
        <v>2671</v>
      </c>
      <c r="V11" s="623" t="s">
        <v>17</v>
      </c>
      <c r="W11" s="623" t="s">
        <v>5112</v>
      </c>
      <c r="X11" s="624">
        <v>0</v>
      </c>
      <c r="Y11" s="623" t="s">
        <v>5133</v>
      </c>
      <c r="Z11" s="623" t="s">
        <v>503</v>
      </c>
      <c r="AA11" s="623" t="s">
        <v>5134</v>
      </c>
      <c r="AB11" s="623" t="s">
        <v>5134</v>
      </c>
    </row>
    <row r="12" spans="1:28" ht="13.5" thickBot="1" x14ac:dyDescent="0.25">
      <c r="A12" s="622" t="s">
        <v>1542</v>
      </c>
      <c r="B12" s="623" t="s">
        <v>1912</v>
      </c>
      <c r="C12" s="623" t="s">
        <v>1542</v>
      </c>
      <c r="D12" s="623" t="s">
        <v>680</v>
      </c>
      <c r="E12" s="623" t="s">
        <v>978</v>
      </c>
      <c r="F12" s="623" t="s">
        <v>5149</v>
      </c>
      <c r="G12" s="623" t="s">
        <v>1199</v>
      </c>
      <c r="H12" s="623" t="s">
        <v>1267</v>
      </c>
      <c r="I12" s="623" t="s">
        <v>978</v>
      </c>
      <c r="J12" s="623" t="s">
        <v>5149</v>
      </c>
      <c r="K12" s="623" t="s">
        <v>5150</v>
      </c>
      <c r="L12" s="623" t="s">
        <v>1348</v>
      </c>
      <c r="M12" s="623" t="s">
        <v>5151</v>
      </c>
      <c r="N12" s="623" t="s">
        <v>5152</v>
      </c>
      <c r="O12" s="624">
        <v>5452</v>
      </c>
      <c r="P12" s="625">
        <v>2.5299999999999998</v>
      </c>
      <c r="Q12" s="623" t="s">
        <v>5153</v>
      </c>
      <c r="R12" s="624">
        <v>2340</v>
      </c>
      <c r="S12" s="624">
        <v>52</v>
      </c>
      <c r="T12" s="623" t="s">
        <v>1910</v>
      </c>
      <c r="U12" s="623" t="s">
        <v>2692</v>
      </c>
      <c r="V12" s="623" t="s">
        <v>18</v>
      </c>
      <c r="W12" s="623" t="s">
        <v>5112</v>
      </c>
      <c r="X12" s="624">
        <v>0</v>
      </c>
      <c r="Y12" s="623" t="s">
        <v>5133</v>
      </c>
      <c r="Z12" s="623" t="s">
        <v>503</v>
      </c>
      <c r="AA12" s="623" t="s">
        <v>5134</v>
      </c>
      <c r="AB12" s="623" t="s">
        <v>5134</v>
      </c>
    </row>
    <row r="13" spans="1:28" ht="13.5" thickBot="1" x14ac:dyDescent="0.25">
      <c r="A13" s="622" t="s">
        <v>1537</v>
      </c>
      <c r="B13" s="623" t="s">
        <v>1912</v>
      </c>
      <c r="C13" s="623" t="s">
        <v>1537</v>
      </c>
      <c r="D13" s="623" t="s">
        <v>676</v>
      </c>
      <c r="E13" s="623" t="s">
        <v>974</v>
      </c>
      <c r="F13" s="623" t="s">
        <v>5154</v>
      </c>
      <c r="G13" s="623" t="s">
        <v>4858</v>
      </c>
      <c r="H13" s="623" t="s">
        <v>1265</v>
      </c>
      <c r="I13" s="623" t="s">
        <v>974</v>
      </c>
      <c r="J13" s="623" t="s">
        <v>5154</v>
      </c>
      <c r="K13" s="623" t="s">
        <v>4858</v>
      </c>
      <c r="L13" s="623" t="s">
        <v>1346</v>
      </c>
      <c r="M13" s="623" t="s">
        <v>5155</v>
      </c>
      <c r="N13" s="623" t="s">
        <v>5156</v>
      </c>
      <c r="O13" s="624">
        <v>1891</v>
      </c>
      <c r="P13" s="625">
        <v>0.63</v>
      </c>
      <c r="Q13" s="623" t="s">
        <v>5157</v>
      </c>
      <c r="R13" s="624">
        <v>1248</v>
      </c>
      <c r="S13" s="624">
        <v>52</v>
      </c>
      <c r="T13" s="623" t="s">
        <v>1910</v>
      </c>
      <c r="U13" s="623" t="s">
        <v>2379</v>
      </c>
      <c r="V13" s="623" t="s">
        <v>13</v>
      </c>
      <c r="W13" s="623" t="s">
        <v>5112</v>
      </c>
      <c r="X13" s="624">
        <v>0</v>
      </c>
      <c r="Y13" s="623" t="s">
        <v>5133</v>
      </c>
      <c r="Z13" s="623" t="s">
        <v>503</v>
      </c>
      <c r="AA13" s="623" t="s">
        <v>5134</v>
      </c>
      <c r="AB13" s="623" t="s">
        <v>5134</v>
      </c>
    </row>
    <row r="14" spans="1:28" ht="13.5" thickBot="1" x14ac:dyDescent="0.25">
      <c r="A14" s="622" t="s">
        <v>1543</v>
      </c>
      <c r="B14" s="623" t="s">
        <v>1915</v>
      </c>
      <c r="C14" s="623" t="s">
        <v>1543</v>
      </c>
      <c r="D14" s="623" t="s">
        <v>5158</v>
      </c>
      <c r="E14" s="623" t="s">
        <v>2355</v>
      </c>
      <c r="F14" s="623" t="s">
        <v>3561</v>
      </c>
      <c r="G14" s="623" t="s">
        <v>5159</v>
      </c>
      <c r="H14" s="623" t="s">
        <v>5158</v>
      </c>
      <c r="I14" s="623" t="s">
        <v>2355</v>
      </c>
      <c r="J14" s="623" t="s">
        <v>3561</v>
      </c>
      <c r="K14" s="623" t="s">
        <v>5159</v>
      </c>
      <c r="L14" s="623" t="s">
        <v>2138</v>
      </c>
      <c r="M14" s="623" t="s">
        <v>5160</v>
      </c>
      <c r="N14" s="623" t="s">
        <v>5161</v>
      </c>
      <c r="O14" s="624">
        <v>3420</v>
      </c>
      <c r="P14" s="625">
        <v>1.63</v>
      </c>
      <c r="Q14" s="623" t="s">
        <v>5162</v>
      </c>
      <c r="R14" s="624">
        <v>1199</v>
      </c>
      <c r="S14" s="624">
        <v>52</v>
      </c>
      <c r="T14" s="623" t="s">
        <v>1913</v>
      </c>
      <c r="U14" s="623" t="s">
        <v>2276</v>
      </c>
      <c r="V14" s="623" t="s">
        <v>20</v>
      </c>
      <c r="W14" s="623" t="s">
        <v>5112</v>
      </c>
      <c r="X14" s="624">
        <v>0</v>
      </c>
      <c r="Y14" s="623" t="s">
        <v>5106</v>
      </c>
      <c r="Z14" s="623" t="s">
        <v>503</v>
      </c>
      <c r="AA14" s="623" t="s">
        <v>4858</v>
      </c>
      <c r="AB14" s="623" t="s">
        <v>4858</v>
      </c>
    </row>
    <row r="15" spans="1:28" ht="13.5" thickBot="1" x14ac:dyDescent="0.25">
      <c r="A15" s="622" t="s">
        <v>1915</v>
      </c>
      <c r="B15" s="623" t="s">
        <v>1915</v>
      </c>
      <c r="C15" s="623" t="s">
        <v>1915</v>
      </c>
      <c r="D15" s="623" t="s">
        <v>2203</v>
      </c>
      <c r="E15" s="623" t="s">
        <v>2279</v>
      </c>
      <c r="F15" s="623" t="s">
        <v>3408</v>
      </c>
      <c r="G15" s="623" t="s">
        <v>5163</v>
      </c>
      <c r="H15" s="623" t="s">
        <v>2203</v>
      </c>
      <c r="I15" s="623" t="s">
        <v>2279</v>
      </c>
      <c r="J15" s="623" t="s">
        <v>3408</v>
      </c>
      <c r="K15" s="623" t="s">
        <v>5163</v>
      </c>
      <c r="L15" s="623" t="s">
        <v>2138</v>
      </c>
      <c r="M15" s="623" t="s">
        <v>5164</v>
      </c>
      <c r="N15" s="623" t="s">
        <v>5165</v>
      </c>
      <c r="O15" s="624">
        <v>7200</v>
      </c>
      <c r="P15" s="625">
        <v>7.7</v>
      </c>
      <c r="Q15" s="623" t="s">
        <v>5166</v>
      </c>
      <c r="R15" s="624">
        <v>2602</v>
      </c>
      <c r="S15" s="624">
        <v>52</v>
      </c>
      <c r="T15" s="623" t="s">
        <v>1913</v>
      </c>
      <c r="U15" s="623" t="s">
        <v>2199</v>
      </c>
      <c r="V15" s="623" t="s">
        <v>19</v>
      </c>
      <c r="W15" s="623" t="s">
        <v>5105</v>
      </c>
      <c r="X15" s="624">
        <v>0</v>
      </c>
      <c r="Y15" s="623" t="s">
        <v>5113</v>
      </c>
      <c r="Z15" s="623" t="s">
        <v>503</v>
      </c>
      <c r="AA15" s="623" t="s">
        <v>4858</v>
      </c>
      <c r="AB15" s="623" t="s">
        <v>4858</v>
      </c>
    </row>
    <row r="16" spans="1:28" ht="13.5" thickBot="1" x14ac:dyDescent="0.25">
      <c r="A16" s="622" t="s">
        <v>1545</v>
      </c>
      <c r="B16" s="623" t="s">
        <v>1918</v>
      </c>
      <c r="C16" s="623" t="s">
        <v>1545</v>
      </c>
      <c r="D16" s="623" t="s">
        <v>2204</v>
      </c>
      <c r="E16" s="623" t="s">
        <v>2280</v>
      </c>
      <c r="F16" s="623" t="s">
        <v>3413</v>
      </c>
      <c r="G16" s="623" t="s">
        <v>4541</v>
      </c>
      <c r="H16" s="623" t="s">
        <v>2204</v>
      </c>
      <c r="I16" s="623" t="s">
        <v>2280</v>
      </c>
      <c r="J16" s="623" t="s">
        <v>3413</v>
      </c>
      <c r="K16" s="623" t="s">
        <v>4858</v>
      </c>
      <c r="L16" s="623" t="s">
        <v>1350</v>
      </c>
      <c r="M16" s="623" t="s">
        <v>4542</v>
      </c>
      <c r="N16" s="623" t="s">
        <v>3403</v>
      </c>
      <c r="O16" s="624">
        <v>27958</v>
      </c>
      <c r="P16" s="625">
        <v>12.25</v>
      </c>
      <c r="Q16" s="623" t="s">
        <v>4544</v>
      </c>
      <c r="R16" s="624">
        <v>2912</v>
      </c>
      <c r="S16" s="624">
        <v>52</v>
      </c>
      <c r="T16" s="623" t="s">
        <v>1916</v>
      </c>
      <c r="U16" s="623" t="s">
        <v>2311</v>
      </c>
      <c r="V16" s="623" t="s">
        <v>22</v>
      </c>
      <c r="W16" s="623" t="s">
        <v>5112</v>
      </c>
      <c r="X16" s="624">
        <v>0</v>
      </c>
      <c r="Y16" s="623" t="s">
        <v>5133</v>
      </c>
      <c r="Z16" s="623" t="s">
        <v>503</v>
      </c>
      <c r="AA16" s="623" t="s">
        <v>5108</v>
      </c>
      <c r="AB16" s="623" t="s">
        <v>5108</v>
      </c>
    </row>
    <row r="17" spans="1:28" ht="13.5" thickBot="1" x14ac:dyDescent="0.25">
      <c r="A17" s="622" t="s">
        <v>1547</v>
      </c>
      <c r="B17" s="623" t="s">
        <v>1918</v>
      </c>
      <c r="C17" s="623" t="s">
        <v>1547</v>
      </c>
      <c r="D17" s="623" t="s">
        <v>683</v>
      </c>
      <c r="E17" s="623" t="s">
        <v>981</v>
      </c>
      <c r="F17" s="623" t="s">
        <v>5167</v>
      </c>
      <c r="G17" s="623" t="s">
        <v>5168</v>
      </c>
      <c r="H17" s="623" t="s">
        <v>683</v>
      </c>
      <c r="I17" s="623" t="s">
        <v>981</v>
      </c>
      <c r="J17" s="623" t="s">
        <v>5167</v>
      </c>
      <c r="K17" s="623" t="s">
        <v>4858</v>
      </c>
      <c r="L17" s="623" t="s">
        <v>1351</v>
      </c>
      <c r="M17" s="623" t="s">
        <v>5169</v>
      </c>
      <c r="N17" s="623" t="s">
        <v>3403</v>
      </c>
      <c r="O17" s="624">
        <v>2240</v>
      </c>
      <c r="P17" s="625">
        <v>0.5</v>
      </c>
      <c r="Q17" s="623" t="s">
        <v>5170</v>
      </c>
      <c r="R17" s="624">
        <v>1014</v>
      </c>
      <c r="S17" s="624">
        <v>52</v>
      </c>
      <c r="T17" s="623" t="s">
        <v>1916</v>
      </c>
      <c r="U17" s="623" t="s">
        <v>2378</v>
      </c>
      <c r="V17" s="623" t="s">
        <v>24</v>
      </c>
      <c r="W17" s="623" t="s">
        <v>5112</v>
      </c>
      <c r="X17" s="624">
        <v>0</v>
      </c>
      <c r="Y17" s="623" t="s">
        <v>5133</v>
      </c>
      <c r="Z17" s="623" t="s">
        <v>503</v>
      </c>
      <c r="AA17" s="623" t="s">
        <v>5119</v>
      </c>
      <c r="AB17" s="623" t="s">
        <v>5119</v>
      </c>
    </row>
    <row r="18" spans="1:28" ht="13.5" thickBot="1" x14ac:dyDescent="0.25">
      <c r="A18" s="622" t="s">
        <v>1544</v>
      </c>
      <c r="B18" s="623" t="s">
        <v>1918</v>
      </c>
      <c r="C18" s="623" t="s">
        <v>1544</v>
      </c>
      <c r="D18" s="623" t="s">
        <v>681</v>
      </c>
      <c r="E18" s="623" t="s">
        <v>979</v>
      </c>
      <c r="F18" s="623" t="s">
        <v>5171</v>
      </c>
      <c r="G18" s="623" t="s">
        <v>5172</v>
      </c>
      <c r="H18" s="623" t="s">
        <v>681</v>
      </c>
      <c r="I18" s="623" t="s">
        <v>979</v>
      </c>
      <c r="J18" s="623" t="s">
        <v>5171</v>
      </c>
      <c r="K18" s="623" t="s">
        <v>4858</v>
      </c>
      <c r="L18" s="623" t="s">
        <v>1349</v>
      </c>
      <c r="M18" s="623" t="s">
        <v>5173</v>
      </c>
      <c r="N18" s="623" t="s">
        <v>3403</v>
      </c>
      <c r="O18" s="624">
        <v>16043</v>
      </c>
      <c r="P18" s="625">
        <v>14.5</v>
      </c>
      <c r="Q18" s="623" t="s">
        <v>4544</v>
      </c>
      <c r="R18" s="624">
        <v>2912</v>
      </c>
      <c r="S18" s="624">
        <v>52</v>
      </c>
      <c r="T18" s="623" t="s">
        <v>1916</v>
      </c>
      <c r="U18" s="623" t="s">
        <v>2298</v>
      </c>
      <c r="V18" s="623" t="s">
        <v>21</v>
      </c>
      <c r="W18" s="623" t="s">
        <v>5112</v>
      </c>
      <c r="X18" s="624">
        <v>0</v>
      </c>
      <c r="Y18" s="623" t="s">
        <v>5133</v>
      </c>
      <c r="Z18" s="623" t="s">
        <v>503</v>
      </c>
      <c r="AA18" s="623" t="s">
        <v>5108</v>
      </c>
      <c r="AB18" s="623" t="s">
        <v>5108</v>
      </c>
    </row>
    <row r="19" spans="1:28" ht="13.5" thickBot="1" x14ac:dyDescent="0.25">
      <c r="A19" s="622" t="s">
        <v>1548</v>
      </c>
      <c r="B19" s="623" t="s">
        <v>1918</v>
      </c>
      <c r="C19" s="623" t="s">
        <v>1548</v>
      </c>
      <c r="D19" s="623" t="s">
        <v>684</v>
      </c>
      <c r="E19" s="623" t="s">
        <v>982</v>
      </c>
      <c r="F19" s="623" t="s">
        <v>5174</v>
      </c>
      <c r="G19" s="623" t="s">
        <v>5175</v>
      </c>
      <c r="H19" s="623" t="s">
        <v>684</v>
      </c>
      <c r="I19" s="623" t="s">
        <v>982</v>
      </c>
      <c r="J19" s="623" t="s">
        <v>5174</v>
      </c>
      <c r="K19" s="623" t="s">
        <v>4858</v>
      </c>
      <c r="L19" s="623" t="s">
        <v>1349</v>
      </c>
      <c r="M19" s="623" t="s">
        <v>5176</v>
      </c>
      <c r="N19" s="623" t="s">
        <v>3403</v>
      </c>
      <c r="O19" s="624">
        <v>860</v>
      </c>
      <c r="P19" s="625">
        <v>1.5</v>
      </c>
      <c r="Q19" s="623" t="s">
        <v>5177</v>
      </c>
      <c r="R19" s="624">
        <v>1664</v>
      </c>
      <c r="S19" s="624">
        <v>52</v>
      </c>
      <c r="T19" s="623" t="s">
        <v>1916</v>
      </c>
      <c r="U19" s="623" t="s">
        <v>2379</v>
      </c>
      <c r="V19" s="623" t="s">
        <v>25</v>
      </c>
      <c r="W19" s="623" t="s">
        <v>5112</v>
      </c>
      <c r="X19" s="624">
        <v>0</v>
      </c>
      <c r="Y19" s="623" t="s">
        <v>5133</v>
      </c>
      <c r="Z19" s="623" t="s">
        <v>503</v>
      </c>
      <c r="AA19" s="623" t="s">
        <v>5178</v>
      </c>
      <c r="AB19" s="623" t="s">
        <v>5178</v>
      </c>
    </row>
    <row r="20" spans="1:28" ht="13.5" thickBot="1" x14ac:dyDescent="0.25">
      <c r="A20" s="622" t="s">
        <v>1546</v>
      </c>
      <c r="B20" s="623" t="s">
        <v>1918</v>
      </c>
      <c r="C20" s="623" t="s">
        <v>1546</v>
      </c>
      <c r="D20" s="623" t="s">
        <v>682</v>
      </c>
      <c r="E20" s="623" t="s">
        <v>980</v>
      </c>
      <c r="F20" s="623" t="s">
        <v>5179</v>
      </c>
      <c r="G20" s="623" t="s">
        <v>5180</v>
      </c>
      <c r="H20" s="623" t="s">
        <v>682</v>
      </c>
      <c r="I20" s="623" t="s">
        <v>980</v>
      </c>
      <c r="J20" s="623" t="s">
        <v>5179</v>
      </c>
      <c r="K20" s="623" t="s">
        <v>5181</v>
      </c>
      <c r="L20" s="623" t="s">
        <v>1351</v>
      </c>
      <c r="M20" s="623" t="s">
        <v>5182</v>
      </c>
      <c r="N20" s="623" t="s">
        <v>3403</v>
      </c>
      <c r="O20" s="624">
        <v>24000</v>
      </c>
      <c r="P20" s="625">
        <v>13.98</v>
      </c>
      <c r="Q20" s="623" t="s">
        <v>4544</v>
      </c>
      <c r="R20" s="624">
        <v>2912</v>
      </c>
      <c r="S20" s="624">
        <v>52</v>
      </c>
      <c r="T20" s="623" t="s">
        <v>1916</v>
      </c>
      <c r="U20" s="623" t="s">
        <v>2328</v>
      </c>
      <c r="V20" s="623" t="s">
        <v>23</v>
      </c>
      <c r="W20" s="623" t="s">
        <v>5112</v>
      </c>
      <c r="X20" s="624">
        <v>0</v>
      </c>
      <c r="Y20" s="623" t="s">
        <v>5133</v>
      </c>
      <c r="Z20" s="623" t="s">
        <v>503</v>
      </c>
      <c r="AA20" s="623" t="s">
        <v>5108</v>
      </c>
      <c r="AB20" s="623" t="s">
        <v>5108</v>
      </c>
    </row>
    <row r="21" spans="1:28" ht="13.5" thickBot="1" x14ac:dyDescent="0.25">
      <c r="A21" s="622" t="s">
        <v>1549</v>
      </c>
      <c r="B21" s="623" t="s">
        <v>1921</v>
      </c>
      <c r="C21" s="623" t="s">
        <v>1549</v>
      </c>
      <c r="D21" s="623" t="s">
        <v>685</v>
      </c>
      <c r="E21" s="623" t="s">
        <v>983</v>
      </c>
      <c r="F21" s="623" t="s">
        <v>4547</v>
      </c>
      <c r="G21" s="623" t="s">
        <v>1200</v>
      </c>
      <c r="H21" s="623" t="s">
        <v>1268</v>
      </c>
      <c r="I21" s="623" t="s">
        <v>983</v>
      </c>
      <c r="J21" s="623" t="s">
        <v>4547</v>
      </c>
      <c r="K21" s="623" t="s">
        <v>4548</v>
      </c>
      <c r="L21" s="623" t="s">
        <v>1352</v>
      </c>
      <c r="M21" s="623" t="s">
        <v>4549</v>
      </c>
      <c r="N21" s="623" t="s">
        <v>3403</v>
      </c>
      <c r="O21" s="624">
        <v>11206</v>
      </c>
      <c r="P21" s="625">
        <v>3</v>
      </c>
      <c r="Q21" s="623" t="s">
        <v>4550</v>
      </c>
      <c r="R21" s="624">
        <v>2460</v>
      </c>
      <c r="S21" s="624">
        <v>52</v>
      </c>
      <c r="T21" s="623" t="s">
        <v>1919</v>
      </c>
      <c r="U21" s="623" t="s">
        <v>2134</v>
      </c>
      <c r="V21" s="623" t="s">
        <v>26</v>
      </c>
      <c r="W21" s="623" t="s">
        <v>5112</v>
      </c>
      <c r="X21" s="624">
        <v>0</v>
      </c>
      <c r="Y21" s="623" t="s">
        <v>5133</v>
      </c>
      <c r="Z21" s="623" t="s">
        <v>503</v>
      </c>
      <c r="AA21" s="623" t="s">
        <v>5114</v>
      </c>
      <c r="AB21" s="623" t="s">
        <v>5119</v>
      </c>
    </row>
    <row r="22" spans="1:28" ht="13.5" thickBot="1" x14ac:dyDescent="0.25">
      <c r="A22" s="622" t="s">
        <v>1553</v>
      </c>
      <c r="B22" s="623" t="s">
        <v>1921</v>
      </c>
      <c r="C22" s="623" t="s">
        <v>1553</v>
      </c>
      <c r="D22" s="623" t="s">
        <v>689</v>
      </c>
      <c r="E22" s="623" t="s">
        <v>2330</v>
      </c>
      <c r="F22" s="623" t="s">
        <v>3415</v>
      </c>
      <c r="G22" s="623" t="s">
        <v>2304</v>
      </c>
      <c r="H22" s="623" t="s">
        <v>2314</v>
      </c>
      <c r="I22" s="623" t="s">
        <v>2330</v>
      </c>
      <c r="J22" s="623" t="s">
        <v>3415</v>
      </c>
      <c r="K22" s="623" t="s">
        <v>5183</v>
      </c>
      <c r="L22" s="623" t="s">
        <v>2139</v>
      </c>
      <c r="M22" s="623" t="s">
        <v>5184</v>
      </c>
      <c r="N22" s="623" t="s">
        <v>5185</v>
      </c>
      <c r="O22" s="624">
        <v>1500</v>
      </c>
      <c r="P22" s="625">
        <v>6</v>
      </c>
      <c r="Q22" s="623" t="s">
        <v>5186</v>
      </c>
      <c r="R22" s="624">
        <v>1800</v>
      </c>
      <c r="S22" s="624">
        <v>52</v>
      </c>
      <c r="T22" s="623" t="s">
        <v>1919</v>
      </c>
      <c r="U22" s="623" t="s">
        <v>2300</v>
      </c>
      <c r="V22" s="623" t="s">
        <v>30</v>
      </c>
      <c r="W22" s="623" t="s">
        <v>3040</v>
      </c>
      <c r="X22" s="624">
        <v>1</v>
      </c>
      <c r="Y22" s="623" t="s">
        <v>5133</v>
      </c>
      <c r="Z22" s="623" t="s">
        <v>512</v>
      </c>
      <c r="AA22" s="623" t="s">
        <v>5178</v>
      </c>
      <c r="AB22" s="623" t="s">
        <v>5178</v>
      </c>
    </row>
    <row r="23" spans="1:28" ht="13.5" thickBot="1" x14ac:dyDescent="0.25">
      <c r="A23" s="622" t="s">
        <v>1550</v>
      </c>
      <c r="B23" s="623" t="s">
        <v>1921</v>
      </c>
      <c r="C23" s="623" t="s">
        <v>1550</v>
      </c>
      <c r="D23" s="623" t="s">
        <v>686</v>
      </c>
      <c r="E23" s="623" t="s">
        <v>984</v>
      </c>
      <c r="F23" s="623" t="s">
        <v>5187</v>
      </c>
      <c r="G23" s="623" t="s">
        <v>1201</v>
      </c>
      <c r="H23" s="623" t="s">
        <v>1269</v>
      </c>
      <c r="I23" s="623" t="s">
        <v>984</v>
      </c>
      <c r="J23" s="623" t="s">
        <v>5187</v>
      </c>
      <c r="K23" s="623" t="s">
        <v>2760</v>
      </c>
      <c r="L23" s="623" t="s">
        <v>1353</v>
      </c>
      <c r="M23" s="623" t="s">
        <v>5188</v>
      </c>
      <c r="N23" s="623" t="s">
        <v>5188</v>
      </c>
      <c r="O23" s="624">
        <v>4800</v>
      </c>
      <c r="P23" s="625">
        <v>2</v>
      </c>
      <c r="Q23" s="623" t="s">
        <v>4550</v>
      </c>
      <c r="R23" s="624">
        <v>2460</v>
      </c>
      <c r="S23" s="624">
        <v>52</v>
      </c>
      <c r="T23" s="623" t="s">
        <v>1919</v>
      </c>
      <c r="U23" s="623" t="s">
        <v>2199</v>
      </c>
      <c r="V23" s="623" t="s">
        <v>27</v>
      </c>
      <c r="W23" s="623" t="s">
        <v>5112</v>
      </c>
      <c r="X23" s="624">
        <v>0</v>
      </c>
      <c r="Y23" s="623" t="s">
        <v>5133</v>
      </c>
      <c r="Z23" s="623" t="s">
        <v>503</v>
      </c>
      <c r="AA23" s="623" t="s">
        <v>5178</v>
      </c>
      <c r="AB23" s="623" t="s">
        <v>5178</v>
      </c>
    </row>
    <row r="24" spans="1:28" ht="13.5" thickBot="1" x14ac:dyDescent="0.25">
      <c r="A24" s="622" t="s">
        <v>1551</v>
      </c>
      <c r="B24" s="623" t="s">
        <v>1921</v>
      </c>
      <c r="C24" s="623" t="s">
        <v>1551</v>
      </c>
      <c r="D24" s="623" t="s">
        <v>687</v>
      </c>
      <c r="E24" s="623" t="s">
        <v>985</v>
      </c>
      <c r="F24" s="623" t="s">
        <v>5189</v>
      </c>
      <c r="G24" s="623" t="s">
        <v>5190</v>
      </c>
      <c r="H24" s="623" t="s">
        <v>687</v>
      </c>
      <c r="I24" s="623" t="s">
        <v>985</v>
      </c>
      <c r="J24" s="623" t="s">
        <v>5189</v>
      </c>
      <c r="K24" s="623" t="s">
        <v>5190</v>
      </c>
      <c r="L24" s="623" t="s">
        <v>1353</v>
      </c>
      <c r="M24" s="623" t="s">
        <v>5191</v>
      </c>
      <c r="N24" s="623" t="s">
        <v>3403</v>
      </c>
      <c r="O24" s="624">
        <v>7106</v>
      </c>
      <c r="P24" s="625">
        <v>2</v>
      </c>
      <c r="Q24" s="623" t="s">
        <v>4550</v>
      </c>
      <c r="R24" s="624">
        <v>2460</v>
      </c>
      <c r="S24" s="624">
        <v>52</v>
      </c>
      <c r="T24" s="623" t="s">
        <v>1919</v>
      </c>
      <c r="U24" s="623" t="s">
        <v>2276</v>
      </c>
      <c r="V24" s="623" t="s">
        <v>28</v>
      </c>
      <c r="W24" s="623" t="s">
        <v>5112</v>
      </c>
      <c r="X24" s="624">
        <v>0</v>
      </c>
      <c r="Y24" s="623" t="s">
        <v>5133</v>
      </c>
      <c r="Z24" s="623" t="s">
        <v>503</v>
      </c>
      <c r="AA24" s="623" t="s">
        <v>5114</v>
      </c>
      <c r="AB24" s="623" t="s">
        <v>5119</v>
      </c>
    </row>
    <row r="25" spans="1:28" ht="13.5" thickBot="1" x14ac:dyDescent="0.25">
      <c r="A25" s="622" t="s">
        <v>1552</v>
      </c>
      <c r="B25" s="623" t="s">
        <v>1921</v>
      </c>
      <c r="C25" s="623" t="s">
        <v>1552</v>
      </c>
      <c r="D25" s="623" t="s">
        <v>688</v>
      </c>
      <c r="E25" s="623" t="s">
        <v>2330</v>
      </c>
      <c r="F25" s="623" t="s">
        <v>3415</v>
      </c>
      <c r="G25" s="623" t="s">
        <v>5192</v>
      </c>
      <c r="H25" s="623" t="s">
        <v>1270</v>
      </c>
      <c r="I25" s="623" t="s">
        <v>2330</v>
      </c>
      <c r="J25" s="623" t="s">
        <v>3415</v>
      </c>
      <c r="K25" s="623" t="s">
        <v>5192</v>
      </c>
      <c r="L25" s="623" t="s">
        <v>2139</v>
      </c>
      <c r="M25" s="623" t="s">
        <v>5193</v>
      </c>
      <c r="N25" s="623" t="s">
        <v>3403</v>
      </c>
      <c r="O25" s="624">
        <v>5400</v>
      </c>
      <c r="P25" s="625">
        <v>4</v>
      </c>
      <c r="Q25" s="623" t="s">
        <v>4550</v>
      </c>
      <c r="R25" s="624">
        <v>2460</v>
      </c>
      <c r="S25" s="624">
        <v>52</v>
      </c>
      <c r="T25" s="623" t="s">
        <v>1919</v>
      </c>
      <c r="U25" s="623" t="s">
        <v>2298</v>
      </c>
      <c r="V25" s="623" t="s">
        <v>29</v>
      </c>
      <c r="W25" s="623" t="s">
        <v>5112</v>
      </c>
      <c r="X25" s="624">
        <v>0</v>
      </c>
      <c r="Y25" s="623" t="s">
        <v>5133</v>
      </c>
      <c r="Z25" s="623" t="s">
        <v>503</v>
      </c>
      <c r="AA25" s="623" t="s">
        <v>5178</v>
      </c>
      <c r="AB25" s="623" t="s">
        <v>5178</v>
      </c>
    </row>
    <row r="26" spans="1:28" ht="13.5" thickBot="1" x14ac:dyDescent="0.25">
      <c r="A26" s="622" t="s">
        <v>1554</v>
      </c>
      <c r="B26" s="623" t="s">
        <v>1924</v>
      </c>
      <c r="C26" s="623" t="s">
        <v>1554</v>
      </c>
      <c r="D26" s="623" t="s">
        <v>690</v>
      </c>
      <c r="E26" s="623" t="s">
        <v>986</v>
      </c>
      <c r="F26" s="623" t="s">
        <v>5194</v>
      </c>
      <c r="G26" s="623" t="s">
        <v>1202</v>
      </c>
      <c r="H26" s="623" t="s">
        <v>1271</v>
      </c>
      <c r="I26" s="623" t="s">
        <v>986</v>
      </c>
      <c r="J26" s="623" t="s">
        <v>5194</v>
      </c>
      <c r="K26" s="623" t="s">
        <v>4858</v>
      </c>
      <c r="L26" s="623" t="s">
        <v>2140</v>
      </c>
      <c r="M26" s="623" t="s">
        <v>5195</v>
      </c>
      <c r="N26" s="623" t="s">
        <v>554</v>
      </c>
      <c r="O26" s="624">
        <v>783</v>
      </c>
      <c r="P26" s="625">
        <v>2</v>
      </c>
      <c r="Q26" s="623" t="s">
        <v>5196</v>
      </c>
      <c r="R26" s="624">
        <v>2236</v>
      </c>
      <c r="S26" s="624">
        <v>52</v>
      </c>
      <c r="T26" s="623" t="s">
        <v>1922</v>
      </c>
      <c r="U26" s="623" t="s">
        <v>2134</v>
      </c>
      <c r="V26" s="623" t="s">
        <v>31</v>
      </c>
      <c r="W26" s="623" t="s">
        <v>5112</v>
      </c>
      <c r="X26" s="624">
        <v>0</v>
      </c>
      <c r="Y26" s="623" t="s">
        <v>5133</v>
      </c>
      <c r="Z26" s="623" t="s">
        <v>503</v>
      </c>
      <c r="AA26" s="623" t="s">
        <v>5178</v>
      </c>
      <c r="AB26" s="623" t="s">
        <v>5119</v>
      </c>
    </row>
    <row r="27" spans="1:28" ht="13.5" thickBot="1" x14ac:dyDescent="0.25">
      <c r="A27" s="622" t="s">
        <v>1924</v>
      </c>
      <c r="B27" s="623" t="s">
        <v>1924</v>
      </c>
      <c r="C27" s="623" t="s">
        <v>1924</v>
      </c>
      <c r="D27" s="623" t="s">
        <v>2206</v>
      </c>
      <c r="E27" s="623" t="s">
        <v>2281</v>
      </c>
      <c r="F27" s="623" t="s">
        <v>3418</v>
      </c>
      <c r="G27" s="623" t="s">
        <v>3419</v>
      </c>
      <c r="H27" s="623" t="s">
        <v>2206</v>
      </c>
      <c r="I27" s="623" t="s">
        <v>2281</v>
      </c>
      <c r="J27" s="623" t="s">
        <v>3418</v>
      </c>
      <c r="K27" s="623" t="s">
        <v>4858</v>
      </c>
      <c r="L27" s="623" t="s">
        <v>2140</v>
      </c>
      <c r="M27" s="623" t="s">
        <v>4553</v>
      </c>
      <c r="N27" s="623" t="s">
        <v>4553</v>
      </c>
      <c r="O27" s="624">
        <v>3366</v>
      </c>
      <c r="P27" s="625">
        <v>6</v>
      </c>
      <c r="Q27" s="623" t="s">
        <v>4554</v>
      </c>
      <c r="R27" s="624">
        <v>1248</v>
      </c>
      <c r="S27" s="624">
        <v>52</v>
      </c>
      <c r="T27" s="623" t="s">
        <v>1922</v>
      </c>
      <c r="U27" s="623" t="s">
        <v>2378</v>
      </c>
      <c r="V27" s="623" t="s">
        <v>37</v>
      </c>
      <c r="W27" s="623" t="s">
        <v>5105</v>
      </c>
      <c r="X27" s="624">
        <v>0</v>
      </c>
      <c r="Y27" s="623" t="s">
        <v>5133</v>
      </c>
      <c r="Z27" s="623" t="s">
        <v>503</v>
      </c>
      <c r="AA27" s="623" t="s">
        <v>5134</v>
      </c>
      <c r="AB27" s="623" t="s">
        <v>5119</v>
      </c>
    </row>
    <row r="28" spans="1:28" ht="13.5" thickBot="1" x14ac:dyDescent="0.25">
      <c r="A28" s="622" t="s">
        <v>1555</v>
      </c>
      <c r="B28" s="623" t="s">
        <v>1924</v>
      </c>
      <c r="C28" s="623" t="s">
        <v>1555</v>
      </c>
      <c r="D28" s="623" t="s">
        <v>691</v>
      </c>
      <c r="E28" s="623" t="s">
        <v>987</v>
      </c>
      <c r="F28" s="623" t="s">
        <v>5197</v>
      </c>
      <c r="G28" s="623" t="s">
        <v>1203</v>
      </c>
      <c r="H28" s="623" t="s">
        <v>1272</v>
      </c>
      <c r="I28" s="623" t="s">
        <v>987</v>
      </c>
      <c r="J28" s="623" t="s">
        <v>5197</v>
      </c>
      <c r="K28" s="623" t="s">
        <v>4858</v>
      </c>
      <c r="L28" s="623" t="s">
        <v>2140</v>
      </c>
      <c r="M28" s="623" t="s">
        <v>5198</v>
      </c>
      <c r="N28" s="623" t="s">
        <v>554</v>
      </c>
      <c r="O28" s="624">
        <v>3600</v>
      </c>
      <c r="P28" s="625">
        <v>2</v>
      </c>
      <c r="Q28" s="623" t="s">
        <v>5196</v>
      </c>
      <c r="R28" s="624">
        <v>2236</v>
      </c>
      <c r="S28" s="624">
        <v>52</v>
      </c>
      <c r="T28" s="623" t="s">
        <v>1922</v>
      </c>
      <c r="U28" s="623" t="s">
        <v>2199</v>
      </c>
      <c r="V28" s="623" t="s">
        <v>32</v>
      </c>
      <c r="W28" s="623" t="s">
        <v>5112</v>
      </c>
      <c r="X28" s="624">
        <v>0</v>
      </c>
      <c r="Y28" s="623" t="s">
        <v>5133</v>
      </c>
      <c r="Z28" s="623" t="s">
        <v>503</v>
      </c>
      <c r="AA28" s="623" t="s">
        <v>5178</v>
      </c>
      <c r="AB28" s="623" t="s">
        <v>5119</v>
      </c>
    </row>
    <row r="29" spans="1:28" ht="13.5" thickBot="1" x14ac:dyDescent="0.25">
      <c r="A29" s="622" t="s">
        <v>1556</v>
      </c>
      <c r="B29" s="623" t="s">
        <v>1924</v>
      </c>
      <c r="C29" s="623" t="s">
        <v>1556</v>
      </c>
      <c r="D29" s="623" t="s">
        <v>692</v>
      </c>
      <c r="E29" s="623" t="s">
        <v>988</v>
      </c>
      <c r="F29" s="623" t="s">
        <v>5199</v>
      </c>
      <c r="G29" s="623" t="s">
        <v>1204</v>
      </c>
      <c r="H29" s="623" t="s">
        <v>1273</v>
      </c>
      <c r="I29" s="623" t="s">
        <v>988</v>
      </c>
      <c r="J29" s="623" t="s">
        <v>5199</v>
      </c>
      <c r="K29" s="623" t="s">
        <v>4858</v>
      </c>
      <c r="L29" s="623" t="s">
        <v>2140</v>
      </c>
      <c r="M29" s="623" t="s">
        <v>5200</v>
      </c>
      <c r="N29" s="623" t="s">
        <v>554</v>
      </c>
      <c r="O29" s="624">
        <v>2340</v>
      </c>
      <c r="P29" s="625">
        <v>2</v>
      </c>
      <c r="Q29" s="623" t="s">
        <v>5196</v>
      </c>
      <c r="R29" s="624">
        <v>2236</v>
      </c>
      <c r="S29" s="624">
        <v>52</v>
      </c>
      <c r="T29" s="623" t="s">
        <v>1922</v>
      </c>
      <c r="U29" s="623" t="s">
        <v>2276</v>
      </c>
      <c r="V29" s="623" t="s">
        <v>33</v>
      </c>
      <c r="W29" s="623" t="s">
        <v>5112</v>
      </c>
      <c r="X29" s="624">
        <v>0</v>
      </c>
      <c r="Y29" s="623" t="s">
        <v>5133</v>
      </c>
      <c r="Z29" s="623" t="s">
        <v>503</v>
      </c>
      <c r="AA29" s="623" t="s">
        <v>5201</v>
      </c>
      <c r="AB29" s="623" t="s">
        <v>5119</v>
      </c>
    </row>
    <row r="30" spans="1:28" ht="13.5" thickBot="1" x14ac:dyDescent="0.25">
      <c r="A30" s="622" t="s">
        <v>1558</v>
      </c>
      <c r="B30" s="623" t="s">
        <v>1924</v>
      </c>
      <c r="C30" s="623" t="s">
        <v>1558</v>
      </c>
      <c r="D30" s="623" t="s">
        <v>693</v>
      </c>
      <c r="E30" s="623" t="s">
        <v>990</v>
      </c>
      <c r="F30" s="623" t="s">
        <v>5202</v>
      </c>
      <c r="G30" s="623" t="s">
        <v>3519</v>
      </c>
      <c r="H30" s="623" t="s">
        <v>693</v>
      </c>
      <c r="I30" s="623" t="s">
        <v>990</v>
      </c>
      <c r="J30" s="623" t="s">
        <v>5202</v>
      </c>
      <c r="K30" s="623" t="s">
        <v>4858</v>
      </c>
      <c r="L30" s="623" t="s">
        <v>1355</v>
      </c>
      <c r="M30" s="623" t="s">
        <v>5203</v>
      </c>
      <c r="N30" s="623" t="s">
        <v>554</v>
      </c>
      <c r="O30" s="624">
        <v>9331</v>
      </c>
      <c r="P30" s="625">
        <v>4</v>
      </c>
      <c r="Q30" s="623" t="s">
        <v>5204</v>
      </c>
      <c r="R30" s="624">
        <v>2678</v>
      </c>
      <c r="S30" s="624">
        <v>52</v>
      </c>
      <c r="T30" s="623" t="s">
        <v>1922</v>
      </c>
      <c r="U30" s="623" t="s">
        <v>2328</v>
      </c>
      <c r="V30" s="623" t="s">
        <v>35</v>
      </c>
      <c r="W30" s="623" t="s">
        <v>5112</v>
      </c>
      <c r="X30" s="624">
        <v>0</v>
      </c>
      <c r="Y30" s="623" t="s">
        <v>5133</v>
      </c>
      <c r="Z30" s="623" t="s">
        <v>503</v>
      </c>
      <c r="AA30" s="623" t="s">
        <v>5178</v>
      </c>
      <c r="AB30" s="623" t="s">
        <v>5119</v>
      </c>
    </row>
    <row r="31" spans="1:28" ht="13.5" thickBot="1" x14ac:dyDescent="0.25">
      <c r="A31" s="622" t="s">
        <v>1557</v>
      </c>
      <c r="B31" s="623" t="s">
        <v>1924</v>
      </c>
      <c r="C31" s="623" t="s">
        <v>1557</v>
      </c>
      <c r="D31" s="623" t="s">
        <v>691</v>
      </c>
      <c r="E31" s="623" t="s">
        <v>989</v>
      </c>
      <c r="F31" s="623" t="s">
        <v>5205</v>
      </c>
      <c r="G31" s="623" t="s">
        <v>1205</v>
      </c>
      <c r="H31" s="623" t="s">
        <v>1274</v>
      </c>
      <c r="I31" s="623" t="s">
        <v>989</v>
      </c>
      <c r="J31" s="623" t="s">
        <v>5205</v>
      </c>
      <c r="K31" s="623" t="s">
        <v>4858</v>
      </c>
      <c r="L31" s="623" t="s">
        <v>1354</v>
      </c>
      <c r="M31" s="623" t="s">
        <v>5206</v>
      </c>
      <c r="N31" s="623" t="s">
        <v>554</v>
      </c>
      <c r="O31" s="624">
        <v>2100</v>
      </c>
      <c r="P31" s="625">
        <v>1</v>
      </c>
      <c r="Q31" s="623" t="s">
        <v>5207</v>
      </c>
      <c r="R31" s="624">
        <v>1300</v>
      </c>
      <c r="S31" s="624">
        <v>52</v>
      </c>
      <c r="T31" s="623" t="s">
        <v>1922</v>
      </c>
      <c r="U31" s="623" t="s">
        <v>2311</v>
      </c>
      <c r="V31" s="623" t="s">
        <v>34</v>
      </c>
      <c r="W31" s="623" t="s">
        <v>5112</v>
      </c>
      <c r="X31" s="624">
        <v>0</v>
      </c>
      <c r="Y31" s="623" t="s">
        <v>5133</v>
      </c>
      <c r="Z31" s="623" t="s">
        <v>503</v>
      </c>
      <c r="AA31" s="623" t="s">
        <v>5178</v>
      </c>
      <c r="AB31" s="623" t="s">
        <v>5119</v>
      </c>
    </row>
    <row r="32" spans="1:28" ht="13.5" thickBot="1" x14ac:dyDescent="0.25">
      <c r="A32" s="622" t="s">
        <v>1559</v>
      </c>
      <c r="B32" s="623" t="s">
        <v>1924</v>
      </c>
      <c r="C32" s="623" t="s">
        <v>1559</v>
      </c>
      <c r="D32" s="623" t="s">
        <v>694</v>
      </c>
      <c r="E32" s="623" t="s">
        <v>991</v>
      </c>
      <c r="F32" s="623" t="s">
        <v>5208</v>
      </c>
      <c r="G32" s="623" t="s">
        <v>5209</v>
      </c>
      <c r="H32" s="623" t="s">
        <v>871</v>
      </c>
      <c r="I32" s="623" t="s">
        <v>991</v>
      </c>
      <c r="J32" s="623" t="s">
        <v>5208</v>
      </c>
      <c r="K32" s="623" t="s">
        <v>5209</v>
      </c>
      <c r="L32" s="623" t="s">
        <v>1355</v>
      </c>
      <c r="M32" s="623" t="s">
        <v>5210</v>
      </c>
      <c r="N32" s="623" t="s">
        <v>554</v>
      </c>
      <c r="O32" s="624">
        <v>1737</v>
      </c>
      <c r="P32" s="625">
        <v>2</v>
      </c>
      <c r="Q32" s="623" t="s">
        <v>5196</v>
      </c>
      <c r="R32" s="624">
        <v>2236</v>
      </c>
      <c r="S32" s="624">
        <v>52</v>
      </c>
      <c r="T32" s="623" t="s">
        <v>1922</v>
      </c>
      <c r="U32" s="623" t="s">
        <v>2377</v>
      </c>
      <c r="V32" s="623" t="s">
        <v>36</v>
      </c>
      <c r="W32" s="623" t="s">
        <v>5112</v>
      </c>
      <c r="X32" s="624">
        <v>0</v>
      </c>
      <c r="Y32" s="623" t="s">
        <v>5133</v>
      </c>
      <c r="Z32" s="623" t="s">
        <v>503</v>
      </c>
      <c r="AA32" s="623" t="s">
        <v>5178</v>
      </c>
      <c r="AB32" s="623" t="s">
        <v>5119</v>
      </c>
    </row>
    <row r="33" spans="1:28" ht="13.5" thickBot="1" x14ac:dyDescent="0.25">
      <c r="A33" s="622" t="s">
        <v>1560</v>
      </c>
      <c r="B33" s="623" t="s">
        <v>1924</v>
      </c>
      <c r="C33" s="623" t="s">
        <v>1560</v>
      </c>
      <c r="D33" s="623" t="s">
        <v>695</v>
      </c>
      <c r="E33" s="623" t="s">
        <v>992</v>
      </c>
      <c r="F33" s="623" t="s">
        <v>5211</v>
      </c>
      <c r="G33" s="623" t="s">
        <v>4858</v>
      </c>
      <c r="H33" s="623" t="s">
        <v>695</v>
      </c>
      <c r="I33" s="623" t="s">
        <v>992</v>
      </c>
      <c r="J33" s="623" t="s">
        <v>5211</v>
      </c>
      <c r="K33" s="623" t="s">
        <v>4858</v>
      </c>
      <c r="L33" s="623" t="s">
        <v>1354</v>
      </c>
      <c r="M33" s="623" t="s">
        <v>5212</v>
      </c>
      <c r="N33" s="623" t="s">
        <v>554</v>
      </c>
      <c r="O33" s="624">
        <v>7200</v>
      </c>
      <c r="P33" s="625">
        <v>0.5</v>
      </c>
      <c r="Q33" s="623" t="s">
        <v>5213</v>
      </c>
      <c r="R33" s="624">
        <v>2125</v>
      </c>
      <c r="S33" s="624">
        <v>52</v>
      </c>
      <c r="T33" s="623" t="s">
        <v>1922</v>
      </c>
      <c r="U33" s="623" t="s">
        <v>2526</v>
      </c>
      <c r="V33" s="623" t="s">
        <v>38</v>
      </c>
      <c r="W33" s="623" t="s">
        <v>5112</v>
      </c>
      <c r="X33" s="624">
        <v>0</v>
      </c>
      <c r="Y33" s="623" t="s">
        <v>5133</v>
      </c>
      <c r="Z33" s="623" t="s">
        <v>503</v>
      </c>
      <c r="AA33" s="623" t="s">
        <v>5108</v>
      </c>
      <c r="AB33" s="623" t="s">
        <v>5108</v>
      </c>
    </row>
    <row r="34" spans="1:28" ht="13.5" thickBot="1" x14ac:dyDescent="0.25">
      <c r="A34" s="622" t="s">
        <v>1927</v>
      </c>
      <c r="B34" s="623" t="s">
        <v>1927</v>
      </c>
      <c r="C34" s="623" t="s">
        <v>1927</v>
      </c>
      <c r="D34" s="623" t="s">
        <v>2207</v>
      </c>
      <c r="E34" s="623" t="s">
        <v>2331</v>
      </c>
      <c r="F34" s="623" t="s">
        <v>3422</v>
      </c>
      <c r="G34" s="623" t="s">
        <v>3423</v>
      </c>
      <c r="H34" s="623" t="s">
        <v>2315</v>
      </c>
      <c r="I34" s="623" t="s">
        <v>2331</v>
      </c>
      <c r="J34" s="623" t="s">
        <v>3422</v>
      </c>
      <c r="K34" s="623" t="s">
        <v>3423</v>
      </c>
      <c r="L34" s="623" t="s">
        <v>2141</v>
      </c>
      <c r="M34" s="623" t="s">
        <v>4557</v>
      </c>
      <c r="N34" s="623" t="s">
        <v>554</v>
      </c>
      <c r="O34" s="624">
        <v>12066</v>
      </c>
      <c r="P34" s="625">
        <v>7.26</v>
      </c>
      <c r="Q34" s="623" t="s">
        <v>4558</v>
      </c>
      <c r="R34" s="624">
        <v>2938</v>
      </c>
      <c r="S34" s="624">
        <v>52</v>
      </c>
      <c r="T34" s="623" t="s">
        <v>1925</v>
      </c>
      <c r="U34" s="623" t="s">
        <v>2134</v>
      </c>
      <c r="V34" s="623" t="s">
        <v>39</v>
      </c>
      <c r="W34" s="623" t="s">
        <v>5105</v>
      </c>
      <c r="X34" s="624">
        <v>0</v>
      </c>
      <c r="Y34" s="623" t="s">
        <v>5133</v>
      </c>
      <c r="Z34" s="623" t="s">
        <v>503</v>
      </c>
      <c r="AA34" s="623" t="s">
        <v>5134</v>
      </c>
      <c r="AB34" s="623" t="s">
        <v>5108</v>
      </c>
    </row>
    <row r="35" spans="1:28" ht="13.5" thickBot="1" x14ac:dyDescent="0.25">
      <c r="A35" s="622" t="s">
        <v>1561</v>
      </c>
      <c r="B35" s="623" t="s">
        <v>1927</v>
      </c>
      <c r="C35" s="623" t="s">
        <v>1561</v>
      </c>
      <c r="D35" s="623" t="s">
        <v>696</v>
      </c>
      <c r="E35" s="623" t="s">
        <v>993</v>
      </c>
      <c r="F35" s="623" t="s">
        <v>5214</v>
      </c>
      <c r="G35" s="623" t="s">
        <v>5215</v>
      </c>
      <c r="H35" s="623" t="s">
        <v>1275</v>
      </c>
      <c r="I35" s="623" t="s">
        <v>993</v>
      </c>
      <c r="J35" s="623" t="s">
        <v>5214</v>
      </c>
      <c r="K35" s="623" t="s">
        <v>5215</v>
      </c>
      <c r="L35" s="623" t="s">
        <v>2141</v>
      </c>
      <c r="M35" s="623" t="s">
        <v>5216</v>
      </c>
      <c r="N35" s="623" t="s">
        <v>554</v>
      </c>
      <c r="O35" s="624">
        <v>1350</v>
      </c>
      <c r="P35" s="625">
        <v>1</v>
      </c>
      <c r="Q35" s="623" t="s">
        <v>5217</v>
      </c>
      <c r="R35" s="624">
        <v>1716</v>
      </c>
      <c r="S35" s="624">
        <v>52</v>
      </c>
      <c r="T35" s="623" t="s">
        <v>1925</v>
      </c>
      <c r="U35" s="623" t="s">
        <v>2199</v>
      </c>
      <c r="V35" s="623" t="s">
        <v>40</v>
      </c>
      <c r="W35" s="623" t="s">
        <v>5112</v>
      </c>
      <c r="X35" s="624">
        <v>0</v>
      </c>
      <c r="Y35" s="623" t="s">
        <v>5133</v>
      </c>
      <c r="Z35" s="623" t="s">
        <v>503</v>
      </c>
      <c r="AA35" s="623" t="s">
        <v>5134</v>
      </c>
      <c r="AB35" s="623" t="s">
        <v>5108</v>
      </c>
    </row>
    <row r="36" spans="1:28" ht="13.5" thickBot="1" x14ac:dyDescent="0.25">
      <c r="A36" s="622" t="s">
        <v>1563</v>
      </c>
      <c r="B36" s="623" t="s">
        <v>1927</v>
      </c>
      <c r="C36" s="623" t="s">
        <v>1563</v>
      </c>
      <c r="D36" s="623" t="s">
        <v>698</v>
      </c>
      <c r="E36" s="623" t="s">
        <v>2331</v>
      </c>
      <c r="F36" s="623" t="s">
        <v>3422</v>
      </c>
      <c r="G36" s="623" t="s">
        <v>3423</v>
      </c>
      <c r="H36" s="623" t="s">
        <v>2315</v>
      </c>
      <c r="I36" s="623" t="s">
        <v>2331</v>
      </c>
      <c r="J36" s="623" t="s">
        <v>3422</v>
      </c>
      <c r="K36" s="623" t="s">
        <v>4858</v>
      </c>
      <c r="L36" s="623" t="s">
        <v>2141</v>
      </c>
      <c r="M36" s="623" t="s">
        <v>4557</v>
      </c>
      <c r="N36" s="623" t="s">
        <v>554</v>
      </c>
      <c r="O36" s="623" t="s">
        <v>554</v>
      </c>
      <c r="P36" s="625">
        <v>1</v>
      </c>
      <c r="Q36" s="623" t="s">
        <v>5218</v>
      </c>
      <c r="R36" s="624">
        <v>495</v>
      </c>
      <c r="S36" s="624">
        <v>45</v>
      </c>
      <c r="T36" s="623" t="s">
        <v>1925</v>
      </c>
      <c r="U36" s="623" t="s">
        <v>2298</v>
      </c>
      <c r="V36" s="623" t="s">
        <v>42</v>
      </c>
      <c r="W36" s="623" t="s">
        <v>3040</v>
      </c>
      <c r="X36" s="624">
        <v>1</v>
      </c>
      <c r="Y36" s="623" t="s">
        <v>5133</v>
      </c>
      <c r="Z36" s="623" t="s">
        <v>512</v>
      </c>
      <c r="AA36" s="623" t="s">
        <v>4858</v>
      </c>
      <c r="AB36" s="623" t="s">
        <v>4858</v>
      </c>
    </row>
    <row r="37" spans="1:28" ht="13.5" thickBot="1" x14ac:dyDescent="0.25">
      <c r="A37" s="622" t="s">
        <v>1562</v>
      </c>
      <c r="B37" s="623" t="s">
        <v>1927</v>
      </c>
      <c r="C37" s="623" t="s">
        <v>1562</v>
      </c>
      <c r="D37" s="623" t="s">
        <v>697</v>
      </c>
      <c r="E37" s="623" t="s">
        <v>994</v>
      </c>
      <c r="F37" s="623" t="s">
        <v>5219</v>
      </c>
      <c r="G37" s="623" t="s">
        <v>1206</v>
      </c>
      <c r="H37" s="623" t="s">
        <v>1276</v>
      </c>
      <c r="I37" s="623" t="s">
        <v>994</v>
      </c>
      <c r="J37" s="623" t="s">
        <v>5219</v>
      </c>
      <c r="K37" s="623" t="s">
        <v>5220</v>
      </c>
      <c r="L37" s="623" t="s">
        <v>2141</v>
      </c>
      <c r="M37" s="623" t="s">
        <v>5221</v>
      </c>
      <c r="N37" s="623" t="s">
        <v>554</v>
      </c>
      <c r="O37" s="624">
        <v>1716</v>
      </c>
      <c r="P37" s="625">
        <v>1</v>
      </c>
      <c r="Q37" s="623" t="s">
        <v>5222</v>
      </c>
      <c r="R37" s="624">
        <v>1716</v>
      </c>
      <c r="S37" s="624">
        <v>52</v>
      </c>
      <c r="T37" s="623" t="s">
        <v>1925</v>
      </c>
      <c r="U37" s="623" t="s">
        <v>2276</v>
      </c>
      <c r="V37" s="623" t="s">
        <v>41</v>
      </c>
      <c r="W37" s="623" t="s">
        <v>5112</v>
      </c>
      <c r="X37" s="624">
        <v>0</v>
      </c>
      <c r="Y37" s="623" t="s">
        <v>5133</v>
      </c>
      <c r="Z37" s="623" t="s">
        <v>503</v>
      </c>
      <c r="AA37" s="623" t="s">
        <v>5134</v>
      </c>
      <c r="AB37" s="623" t="s">
        <v>5108</v>
      </c>
    </row>
    <row r="38" spans="1:28" ht="13.5" thickBot="1" x14ac:dyDescent="0.25">
      <c r="A38" s="622" t="s">
        <v>1930</v>
      </c>
      <c r="B38" s="623" t="s">
        <v>1930</v>
      </c>
      <c r="C38" s="623" t="s">
        <v>1564</v>
      </c>
      <c r="D38" s="623" t="s">
        <v>2208</v>
      </c>
      <c r="E38" s="623" t="s">
        <v>2332</v>
      </c>
      <c r="F38" s="623" t="s">
        <v>3427</v>
      </c>
      <c r="G38" s="623" t="s">
        <v>3428</v>
      </c>
      <c r="H38" s="623" t="s">
        <v>2208</v>
      </c>
      <c r="I38" s="623" t="s">
        <v>2332</v>
      </c>
      <c r="J38" s="623" t="s">
        <v>3427</v>
      </c>
      <c r="K38" s="623" t="s">
        <v>3428</v>
      </c>
      <c r="L38" s="623" t="s">
        <v>2142</v>
      </c>
      <c r="M38" s="623" t="s">
        <v>4563</v>
      </c>
      <c r="N38" s="623" t="s">
        <v>4564</v>
      </c>
      <c r="O38" s="624">
        <v>60000</v>
      </c>
      <c r="P38" s="625">
        <v>5</v>
      </c>
      <c r="Q38" s="623" t="s">
        <v>4565</v>
      </c>
      <c r="R38" s="624">
        <v>2912</v>
      </c>
      <c r="S38" s="624">
        <v>52</v>
      </c>
      <c r="T38" s="623" t="s">
        <v>1928</v>
      </c>
      <c r="U38" s="623" t="s">
        <v>2134</v>
      </c>
      <c r="V38" s="623" t="s">
        <v>43</v>
      </c>
      <c r="W38" s="623" t="s">
        <v>5105</v>
      </c>
      <c r="X38" s="624">
        <v>0</v>
      </c>
      <c r="Y38" s="623" t="s">
        <v>5106</v>
      </c>
      <c r="Z38" s="623" t="s">
        <v>503</v>
      </c>
      <c r="AA38" s="623" t="s">
        <v>5108</v>
      </c>
      <c r="AB38" s="623" t="s">
        <v>5108</v>
      </c>
    </row>
    <row r="39" spans="1:28" ht="13.5" thickBot="1" x14ac:dyDescent="0.25">
      <c r="A39" s="622" t="s">
        <v>1569</v>
      </c>
      <c r="B39" s="623" t="s">
        <v>1933</v>
      </c>
      <c r="C39" s="623" t="s">
        <v>1569</v>
      </c>
      <c r="D39" s="623" t="s">
        <v>702</v>
      </c>
      <c r="E39" s="623" t="s">
        <v>998</v>
      </c>
      <c r="F39" s="623" t="s">
        <v>5223</v>
      </c>
      <c r="G39" s="623" t="s">
        <v>4984</v>
      </c>
      <c r="H39" s="623" t="s">
        <v>702</v>
      </c>
      <c r="I39" s="623" t="s">
        <v>998</v>
      </c>
      <c r="J39" s="623" t="s">
        <v>5223</v>
      </c>
      <c r="K39" s="623" t="s">
        <v>4984</v>
      </c>
      <c r="L39" s="623" t="s">
        <v>2143</v>
      </c>
      <c r="M39" s="623" t="s">
        <v>5224</v>
      </c>
      <c r="N39" s="623" t="s">
        <v>5225</v>
      </c>
      <c r="O39" s="624">
        <v>10000</v>
      </c>
      <c r="P39" s="625">
        <v>3</v>
      </c>
      <c r="Q39" s="623" t="s">
        <v>4570</v>
      </c>
      <c r="R39" s="624">
        <v>2250</v>
      </c>
      <c r="S39" s="624">
        <v>52</v>
      </c>
      <c r="T39" s="623" t="s">
        <v>1931</v>
      </c>
      <c r="U39" s="623" t="s">
        <v>2300</v>
      </c>
      <c r="V39" s="623" t="s">
        <v>48</v>
      </c>
      <c r="W39" s="623" t="s">
        <v>5112</v>
      </c>
      <c r="X39" s="624">
        <v>0</v>
      </c>
      <c r="Y39" s="623" t="s">
        <v>5113</v>
      </c>
      <c r="Z39" s="623" t="s">
        <v>503</v>
      </c>
      <c r="AA39" s="623" t="s">
        <v>5134</v>
      </c>
      <c r="AB39" s="623" t="s">
        <v>5226</v>
      </c>
    </row>
    <row r="40" spans="1:28" ht="13.5" thickBot="1" x14ac:dyDescent="0.25">
      <c r="A40" s="622" t="s">
        <v>1565</v>
      </c>
      <c r="B40" s="623" t="s">
        <v>1933</v>
      </c>
      <c r="C40" s="623" t="s">
        <v>1565</v>
      </c>
      <c r="D40" s="623" t="s">
        <v>2209</v>
      </c>
      <c r="E40" s="623" t="s">
        <v>2333</v>
      </c>
      <c r="F40" s="623" t="s">
        <v>3431</v>
      </c>
      <c r="G40" s="623" t="s">
        <v>3432</v>
      </c>
      <c r="H40" s="623" t="s">
        <v>2209</v>
      </c>
      <c r="I40" s="623" t="s">
        <v>2333</v>
      </c>
      <c r="J40" s="623" t="s">
        <v>3431</v>
      </c>
      <c r="K40" s="623" t="s">
        <v>3432</v>
      </c>
      <c r="L40" s="623" t="s">
        <v>2143</v>
      </c>
      <c r="M40" s="623" t="s">
        <v>4568</v>
      </c>
      <c r="N40" s="623" t="s">
        <v>4569</v>
      </c>
      <c r="O40" s="624">
        <v>7157</v>
      </c>
      <c r="P40" s="625">
        <v>3.5</v>
      </c>
      <c r="Q40" s="623" t="s">
        <v>4570</v>
      </c>
      <c r="R40" s="624">
        <v>2250</v>
      </c>
      <c r="S40" s="624">
        <v>52</v>
      </c>
      <c r="T40" s="623" t="s">
        <v>1931</v>
      </c>
      <c r="U40" s="623" t="s">
        <v>2134</v>
      </c>
      <c r="V40" s="623" t="s">
        <v>44</v>
      </c>
      <c r="W40" s="623" t="s">
        <v>5112</v>
      </c>
      <c r="X40" s="624">
        <v>0</v>
      </c>
      <c r="Y40" s="623" t="s">
        <v>5113</v>
      </c>
      <c r="Z40" s="623" t="s">
        <v>503</v>
      </c>
      <c r="AA40" s="623" t="s">
        <v>5134</v>
      </c>
      <c r="AB40" s="623" t="s">
        <v>5226</v>
      </c>
    </row>
    <row r="41" spans="1:28" ht="13.5" thickBot="1" x14ac:dyDescent="0.25">
      <c r="A41" s="622" t="s">
        <v>1566</v>
      </c>
      <c r="B41" s="623" t="s">
        <v>1933</v>
      </c>
      <c r="C41" s="623" t="s">
        <v>1566</v>
      </c>
      <c r="D41" s="623" t="s">
        <v>699</v>
      </c>
      <c r="E41" s="623" t="s">
        <v>995</v>
      </c>
      <c r="F41" s="623" t="s">
        <v>5227</v>
      </c>
      <c r="G41" s="623" t="s">
        <v>5228</v>
      </c>
      <c r="H41" s="623" t="s">
        <v>699</v>
      </c>
      <c r="I41" s="623" t="s">
        <v>995</v>
      </c>
      <c r="J41" s="623" t="s">
        <v>5227</v>
      </c>
      <c r="K41" s="623" t="s">
        <v>5228</v>
      </c>
      <c r="L41" s="623" t="s">
        <v>2143</v>
      </c>
      <c r="M41" s="623" t="s">
        <v>5229</v>
      </c>
      <c r="N41" s="623" t="s">
        <v>5230</v>
      </c>
      <c r="O41" s="624">
        <v>4750</v>
      </c>
      <c r="P41" s="625">
        <v>3</v>
      </c>
      <c r="Q41" s="623" t="s">
        <v>5231</v>
      </c>
      <c r="R41" s="624">
        <v>2450</v>
      </c>
      <c r="S41" s="624">
        <v>52</v>
      </c>
      <c r="T41" s="623" t="s">
        <v>1931</v>
      </c>
      <c r="U41" s="623" t="s">
        <v>2199</v>
      </c>
      <c r="V41" s="623" t="s">
        <v>45</v>
      </c>
      <c r="W41" s="623" t="s">
        <v>5112</v>
      </c>
      <c r="X41" s="624">
        <v>0</v>
      </c>
      <c r="Y41" s="623" t="s">
        <v>5113</v>
      </c>
      <c r="Z41" s="623" t="s">
        <v>503</v>
      </c>
      <c r="AA41" s="623" t="s">
        <v>5134</v>
      </c>
      <c r="AB41" s="623" t="s">
        <v>5226</v>
      </c>
    </row>
    <row r="42" spans="1:28" ht="13.5" thickBot="1" x14ac:dyDescent="0.25">
      <c r="A42" s="622" t="s">
        <v>5232</v>
      </c>
      <c r="B42" s="623" t="s">
        <v>1933</v>
      </c>
      <c r="C42" s="623" t="s">
        <v>1568</v>
      </c>
      <c r="D42" s="623" t="s">
        <v>701</v>
      </c>
      <c r="E42" s="623" t="s">
        <v>997</v>
      </c>
      <c r="F42" s="623" t="s">
        <v>5233</v>
      </c>
      <c r="G42" s="623" t="s">
        <v>5234</v>
      </c>
      <c r="H42" s="623" t="s">
        <v>701</v>
      </c>
      <c r="I42" s="623" t="s">
        <v>997</v>
      </c>
      <c r="J42" s="623" t="s">
        <v>5233</v>
      </c>
      <c r="K42" s="623" t="s">
        <v>5234</v>
      </c>
      <c r="L42" s="623" t="s">
        <v>2143</v>
      </c>
      <c r="M42" s="623" t="s">
        <v>5235</v>
      </c>
      <c r="N42" s="623" t="s">
        <v>5236</v>
      </c>
      <c r="O42" s="624">
        <v>4732</v>
      </c>
      <c r="P42" s="625">
        <v>4.5</v>
      </c>
      <c r="Q42" s="623" t="s">
        <v>5231</v>
      </c>
      <c r="R42" s="624">
        <v>2450</v>
      </c>
      <c r="S42" s="624">
        <v>52</v>
      </c>
      <c r="T42" s="623" t="s">
        <v>1931</v>
      </c>
      <c r="U42" s="623" t="s">
        <v>2298</v>
      </c>
      <c r="V42" s="623" t="s">
        <v>47</v>
      </c>
      <c r="W42" s="623" t="s">
        <v>5112</v>
      </c>
      <c r="X42" s="624">
        <v>0</v>
      </c>
      <c r="Y42" s="623" t="s">
        <v>5113</v>
      </c>
      <c r="Z42" s="623" t="s">
        <v>503</v>
      </c>
      <c r="AA42" s="623" t="s">
        <v>5134</v>
      </c>
      <c r="AB42" s="623" t="s">
        <v>5226</v>
      </c>
    </row>
    <row r="43" spans="1:28" ht="13.5" thickBot="1" x14ac:dyDescent="0.25">
      <c r="A43" s="622" t="s">
        <v>1567</v>
      </c>
      <c r="B43" s="623" t="s">
        <v>1933</v>
      </c>
      <c r="C43" s="623" t="s">
        <v>1567</v>
      </c>
      <c r="D43" s="623" t="s">
        <v>700</v>
      </c>
      <c r="E43" s="623" t="s">
        <v>996</v>
      </c>
      <c r="F43" s="623" t="s">
        <v>5237</v>
      </c>
      <c r="G43" s="623" t="s">
        <v>5238</v>
      </c>
      <c r="H43" s="623" t="s">
        <v>700</v>
      </c>
      <c r="I43" s="623" t="s">
        <v>996</v>
      </c>
      <c r="J43" s="623" t="s">
        <v>5237</v>
      </c>
      <c r="K43" s="623" t="s">
        <v>5238</v>
      </c>
      <c r="L43" s="623" t="s">
        <v>2143</v>
      </c>
      <c r="M43" s="623" t="s">
        <v>5239</v>
      </c>
      <c r="N43" s="623" t="s">
        <v>5240</v>
      </c>
      <c r="O43" s="624">
        <v>7217</v>
      </c>
      <c r="P43" s="625">
        <v>3</v>
      </c>
      <c r="Q43" s="623" t="s">
        <v>5231</v>
      </c>
      <c r="R43" s="624">
        <v>2450</v>
      </c>
      <c r="S43" s="624">
        <v>52</v>
      </c>
      <c r="T43" s="623" t="s">
        <v>1931</v>
      </c>
      <c r="U43" s="623" t="s">
        <v>2276</v>
      </c>
      <c r="V43" s="623" t="s">
        <v>46</v>
      </c>
      <c r="W43" s="623" t="s">
        <v>5112</v>
      </c>
      <c r="X43" s="624">
        <v>0</v>
      </c>
      <c r="Y43" s="623" t="s">
        <v>5113</v>
      </c>
      <c r="Z43" s="623" t="s">
        <v>503</v>
      </c>
      <c r="AA43" s="623" t="s">
        <v>5134</v>
      </c>
      <c r="AB43" s="623" t="s">
        <v>5226</v>
      </c>
    </row>
    <row r="44" spans="1:28" ht="13.5" thickBot="1" x14ac:dyDescent="0.25">
      <c r="A44" s="622" t="s">
        <v>1936</v>
      </c>
      <c r="B44" s="623" t="s">
        <v>1936</v>
      </c>
      <c r="C44" s="623" t="s">
        <v>1570</v>
      </c>
      <c r="D44" s="623" t="s">
        <v>2210</v>
      </c>
      <c r="E44" s="623" t="s">
        <v>2334</v>
      </c>
      <c r="F44" s="623" t="s">
        <v>3434</v>
      </c>
      <c r="G44" s="623" t="s">
        <v>3435</v>
      </c>
      <c r="H44" s="623" t="s">
        <v>2210</v>
      </c>
      <c r="I44" s="623" t="s">
        <v>2334</v>
      </c>
      <c r="J44" s="623" t="s">
        <v>3434</v>
      </c>
      <c r="K44" s="623" t="s">
        <v>3435</v>
      </c>
      <c r="L44" s="623" t="s">
        <v>2144</v>
      </c>
      <c r="M44" s="623" t="s">
        <v>4577</v>
      </c>
      <c r="N44" s="623" t="s">
        <v>3403</v>
      </c>
      <c r="O44" s="624">
        <v>56000</v>
      </c>
      <c r="P44" s="625">
        <v>41</v>
      </c>
      <c r="Q44" s="623" t="s">
        <v>4579</v>
      </c>
      <c r="R44" s="624">
        <v>2652</v>
      </c>
      <c r="S44" s="624">
        <v>52</v>
      </c>
      <c r="T44" s="623" t="s">
        <v>1934</v>
      </c>
      <c r="U44" s="623" t="s">
        <v>2134</v>
      </c>
      <c r="V44" s="623" t="s">
        <v>49</v>
      </c>
      <c r="W44" s="623" t="s">
        <v>5105</v>
      </c>
      <c r="X44" s="624">
        <v>0</v>
      </c>
      <c r="Y44" s="623" t="s">
        <v>5106</v>
      </c>
      <c r="Z44" s="623" t="s">
        <v>503</v>
      </c>
      <c r="AA44" s="623" t="s">
        <v>5241</v>
      </c>
      <c r="AB44" s="623" t="s">
        <v>5108</v>
      </c>
    </row>
    <row r="45" spans="1:28" ht="13.5" thickBot="1" x14ac:dyDescent="0.25">
      <c r="A45" s="622" t="s">
        <v>1572</v>
      </c>
      <c r="B45" s="623" t="s">
        <v>1936</v>
      </c>
      <c r="C45" s="623" t="s">
        <v>1572</v>
      </c>
      <c r="D45" s="623" t="s">
        <v>704</v>
      </c>
      <c r="E45" s="623" t="s">
        <v>1000</v>
      </c>
      <c r="F45" s="623" t="s">
        <v>5242</v>
      </c>
      <c r="G45" s="623" t="s">
        <v>5243</v>
      </c>
      <c r="H45" s="623" t="s">
        <v>704</v>
      </c>
      <c r="I45" s="623" t="s">
        <v>1000</v>
      </c>
      <c r="J45" s="623" t="s">
        <v>5242</v>
      </c>
      <c r="K45" s="623" t="s">
        <v>5243</v>
      </c>
      <c r="L45" s="623" t="s">
        <v>2144</v>
      </c>
      <c r="M45" s="623" t="s">
        <v>5244</v>
      </c>
      <c r="N45" s="623" t="s">
        <v>3403</v>
      </c>
      <c r="O45" s="624">
        <v>5694</v>
      </c>
      <c r="P45" s="625">
        <v>3</v>
      </c>
      <c r="Q45" s="623" t="s">
        <v>5245</v>
      </c>
      <c r="R45" s="624">
        <v>2548</v>
      </c>
      <c r="S45" s="624">
        <v>52</v>
      </c>
      <c r="T45" s="623" t="s">
        <v>1934</v>
      </c>
      <c r="U45" s="623" t="s">
        <v>2276</v>
      </c>
      <c r="V45" s="623" t="s">
        <v>51</v>
      </c>
      <c r="W45" s="623" t="s">
        <v>5112</v>
      </c>
      <c r="X45" s="624">
        <v>0</v>
      </c>
      <c r="Y45" s="623" t="s">
        <v>5113</v>
      </c>
      <c r="Z45" s="623" t="s">
        <v>503</v>
      </c>
      <c r="AA45" s="623" t="s">
        <v>5241</v>
      </c>
      <c r="AB45" s="623" t="s">
        <v>5108</v>
      </c>
    </row>
    <row r="46" spans="1:28" ht="13.5" thickBot="1" x14ac:dyDescent="0.25">
      <c r="A46" s="622" t="s">
        <v>1573</v>
      </c>
      <c r="B46" s="623" t="s">
        <v>1936</v>
      </c>
      <c r="C46" s="623" t="s">
        <v>1573</v>
      </c>
      <c r="D46" s="623" t="s">
        <v>705</v>
      </c>
      <c r="E46" s="623" t="s">
        <v>2334</v>
      </c>
      <c r="F46" s="623" t="s">
        <v>5246</v>
      </c>
      <c r="G46" s="623" t="s">
        <v>5247</v>
      </c>
      <c r="H46" s="623" t="s">
        <v>705</v>
      </c>
      <c r="I46" s="623" t="s">
        <v>2334</v>
      </c>
      <c r="J46" s="623" t="s">
        <v>5246</v>
      </c>
      <c r="K46" s="623" t="s">
        <v>5247</v>
      </c>
      <c r="L46" s="623" t="s">
        <v>2144</v>
      </c>
      <c r="M46" s="623" t="s">
        <v>5248</v>
      </c>
      <c r="N46" s="623" t="s">
        <v>3403</v>
      </c>
      <c r="O46" s="624">
        <v>2717</v>
      </c>
      <c r="P46" s="625">
        <v>4</v>
      </c>
      <c r="Q46" s="623" t="s">
        <v>5249</v>
      </c>
      <c r="R46" s="624">
        <v>2496</v>
      </c>
      <c r="S46" s="624">
        <v>52</v>
      </c>
      <c r="T46" s="623" t="s">
        <v>1934</v>
      </c>
      <c r="U46" s="623" t="s">
        <v>2298</v>
      </c>
      <c r="V46" s="623" t="s">
        <v>52</v>
      </c>
      <c r="W46" s="623" t="s">
        <v>5112</v>
      </c>
      <c r="X46" s="624">
        <v>0</v>
      </c>
      <c r="Y46" s="623" t="s">
        <v>5106</v>
      </c>
      <c r="Z46" s="623" t="s">
        <v>503</v>
      </c>
      <c r="AA46" s="623" t="s">
        <v>5241</v>
      </c>
      <c r="AB46" s="623" t="s">
        <v>5108</v>
      </c>
    </row>
    <row r="47" spans="1:28" ht="13.5" thickBot="1" x14ac:dyDescent="0.25">
      <c r="A47" s="622" t="s">
        <v>1579</v>
      </c>
      <c r="B47" s="623" t="s">
        <v>1936</v>
      </c>
      <c r="C47" s="623" t="s">
        <v>1579</v>
      </c>
      <c r="D47" s="623" t="s">
        <v>711</v>
      </c>
      <c r="E47" s="623" t="s">
        <v>1003</v>
      </c>
      <c r="F47" s="623" t="s">
        <v>5250</v>
      </c>
      <c r="G47" s="623" t="s">
        <v>5251</v>
      </c>
      <c r="H47" s="623" t="s">
        <v>1277</v>
      </c>
      <c r="I47" s="623" t="s">
        <v>1003</v>
      </c>
      <c r="J47" s="623" t="s">
        <v>5250</v>
      </c>
      <c r="K47" s="623" t="s">
        <v>3403</v>
      </c>
      <c r="L47" s="623" t="s">
        <v>2144</v>
      </c>
      <c r="M47" s="623" t="s">
        <v>5252</v>
      </c>
      <c r="N47" s="623" t="s">
        <v>3403</v>
      </c>
      <c r="O47" s="624">
        <v>4800</v>
      </c>
      <c r="P47" s="625">
        <v>4</v>
      </c>
      <c r="Q47" s="623" t="s">
        <v>5245</v>
      </c>
      <c r="R47" s="624">
        <v>2548</v>
      </c>
      <c r="S47" s="624">
        <v>52</v>
      </c>
      <c r="T47" s="623" t="s">
        <v>1934</v>
      </c>
      <c r="U47" s="623" t="s">
        <v>2449</v>
      </c>
      <c r="V47" s="623" t="s">
        <v>58</v>
      </c>
      <c r="W47" s="623" t="s">
        <v>5112</v>
      </c>
      <c r="X47" s="624">
        <v>0</v>
      </c>
      <c r="Y47" s="623" t="s">
        <v>5113</v>
      </c>
      <c r="Z47" s="623" t="s">
        <v>503</v>
      </c>
      <c r="AA47" s="623" t="s">
        <v>5241</v>
      </c>
      <c r="AB47" s="623" t="s">
        <v>5108</v>
      </c>
    </row>
    <row r="48" spans="1:28" ht="13.5" thickBot="1" x14ac:dyDescent="0.25">
      <c r="A48" s="622" t="s">
        <v>1574</v>
      </c>
      <c r="B48" s="623" t="s">
        <v>1936</v>
      </c>
      <c r="C48" s="623" t="s">
        <v>1574</v>
      </c>
      <c r="D48" s="623" t="s">
        <v>706</v>
      </c>
      <c r="E48" s="623" t="s">
        <v>2334</v>
      </c>
      <c r="F48" s="623" t="s">
        <v>5253</v>
      </c>
      <c r="G48" s="623" t="s">
        <v>5254</v>
      </c>
      <c r="H48" s="623" t="s">
        <v>706</v>
      </c>
      <c r="I48" s="623" t="s">
        <v>2334</v>
      </c>
      <c r="J48" s="623" t="s">
        <v>5253</v>
      </c>
      <c r="K48" s="623" t="s">
        <v>5254</v>
      </c>
      <c r="L48" s="623" t="s">
        <v>2144</v>
      </c>
      <c r="M48" s="623" t="s">
        <v>5255</v>
      </c>
      <c r="N48" s="623" t="s">
        <v>3403</v>
      </c>
      <c r="O48" s="624">
        <v>7800</v>
      </c>
      <c r="P48" s="625">
        <v>4</v>
      </c>
      <c r="Q48" s="623" t="s">
        <v>5256</v>
      </c>
      <c r="R48" s="624">
        <v>2652</v>
      </c>
      <c r="S48" s="624">
        <v>52</v>
      </c>
      <c r="T48" s="623" t="s">
        <v>1934</v>
      </c>
      <c r="U48" s="623" t="s">
        <v>2300</v>
      </c>
      <c r="V48" s="623" t="s">
        <v>53</v>
      </c>
      <c r="W48" s="623" t="s">
        <v>5112</v>
      </c>
      <c r="X48" s="624">
        <v>0</v>
      </c>
      <c r="Y48" s="623" t="s">
        <v>5106</v>
      </c>
      <c r="Z48" s="623" t="s">
        <v>503</v>
      </c>
      <c r="AA48" s="623" t="s">
        <v>5241</v>
      </c>
      <c r="AB48" s="623" t="s">
        <v>5108</v>
      </c>
    </row>
    <row r="49" spans="1:28" ht="13.5" thickBot="1" x14ac:dyDescent="0.25">
      <c r="A49" s="622" t="s">
        <v>1575</v>
      </c>
      <c r="B49" s="623" t="s">
        <v>1936</v>
      </c>
      <c r="C49" s="623" t="s">
        <v>1575</v>
      </c>
      <c r="D49" s="623" t="s">
        <v>707</v>
      </c>
      <c r="E49" s="623" t="s">
        <v>2334</v>
      </c>
      <c r="F49" s="623" t="s">
        <v>5257</v>
      </c>
      <c r="G49" s="623" t="s">
        <v>5258</v>
      </c>
      <c r="H49" s="623" t="s">
        <v>707</v>
      </c>
      <c r="I49" s="623" t="s">
        <v>2334</v>
      </c>
      <c r="J49" s="623" t="s">
        <v>5257</v>
      </c>
      <c r="K49" s="623" t="s">
        <v>5258</v>
      </c>
      <c r="L49" s="623" t="s">
        <v>2144</v>
      </c>
      <c r="M49" s="623" t="s">
        <v>5259</v>
      </c>
      <c r="N49" s="623" t="s">
        <v>3403</v>
      </c>
      <c r="O49" s="624">
        <v>2980</v>
      </c>
      <c r="P49" s="625">
        <v>2</v>
      </c>
      <c r="Q49" s="623" t="s">
        <v>5249</v>
      </c>
      <c r="R49" s="624">
        <v>2496</v>
      </c>
      <c r="S49" s="624">
        <v>52</v>
      </c>
      <c r="T49" s="623" t="s">
        <v>1934</v>
      </c>
      <c r="U49" s="623" t="s">
        <v>2311</v>
      </c>
      <c r="V49" s="623" t="s">
        <v>54</v>
      </c>
      <c r="W49" s="623" t="s">
        <v>5112</v>
      </c>
      <c r="X49" s="624">
        <v>0</v>
      </c>
      <c r="Y49" s="623" t="s">
        <v>5106</v>
      </c>
      <c r="Z49" s="623" t="s">
        <v>503</v>
      </c>
      <c r="AA49" s="623" t="s">
        <v>5241</v>
      </c>
      <c r="AB49" s="623" t="s">
        <v>5108</v>
      </c>
    </row>
    <row r="50" spans="1:28" ht="13.5" thickBot="1" x14ac:dyDescent="0.25">
      <c r="A50" s="622" t="s">
        <v>5260</v>
      </c>
      <c r="B50" s="623" t="s">
        <v>1936</v>
      </c>
      <c r="C50" s="623" t="s">
        <v>1576</v>
      </c>
      <c r="D50" s="623" t="s">
        <v>708</v>
      </c>
      <c r="E50" s="623" t="s">
        <v>1001</v>
      </c>
      <c r="F50" s="623" t="s">
        <v>5261</v>
      </c>
      <c r="G50" s="623" t="s">
        <v>5262</v>
      </c>
      <c r="H50" s="623" t="s">
        <v>708</v>
      </c>
      <c r="I50" s="623" t="s">
        <v>1001</v>
      </c>
      <c r="J50" s="623" t="s">
        <v>5261</v>
      </c>
      <c r="K50" s="623" t="s">
        <v>5262</v>
      </c>
      <c r="L50" s="623" t="s">
        <v>2144</v>
      </c>
      <c r="M50" s="623" t="s">
        <v>5263</v>
      </c>
      <c r="N50" s="623" t="s">
        <v>3403</v>
      </c>
      <c r="O50" s="624">
        <v>7800</v>
      </c>
      <c r="P50" s="625">
        <v>4</v>
      </c>
      <c r="Q50" s="623" t="s">
        <v>5245</v>
      </c>
      <c r="R50" s="624">
        <v>2548</v>
      </c>
      <c r="S50" s="624">
        <v>52</v>
      </c>
      <c r="T50" s="623" t="s">
        <v>1934</v>
      </c>
      <c r="U50" s="623" t="s">
        <v>2328</v>
      </c>
      <c r="V50" s="623" t="s">
        <v>55</v>
      </c>
      <c r="W50" s="623" t="s">
        <v>5112</v>
      </c>
      <c r="X50" s="624">
        <v>0</v>
      </c>
      <c r="Y50" s="623" t="s">
        <v>5113</v>
      </c>
      <c r="Z50" s="623" t="s">
        <v>503</v>
      </c>
      <c r="AA50" s="623" t="s">
        <v>5241</v>
      </c>
      <c r="AB50" s="623" t="s">
        <v>5108</v>
      </c>
    </row>
    <row r="51" spans="1:28" ht="13.5" thickBot="1" x14ac:dyDescent="0.25">
      <c r="A51" s="622" t="s">
        <v>1577</v>
      </c>
      <c r="B51" s="623" t="s">
        <v>1936</v>
      </c>
      <c r="C51" s="623" t="s">
        <v>1577</v>
      </c>
      <c r="D51" s="623" t="s">
        <v>709</v>
      </c>
      <c r="E51" s="623" t="s">
        <v>1002</v>
      </c>
      <c r="F51" s="623" t="s">
        <v>5264</v>
      </c>
      <c r="G51" s="623" t="s">
        <v>1208</v>
      </c>
      <c r="H51" s="623" t="s">
        <v>709</v>
      </c>
      <c r="I51" s="623" t="s">
        <v>1002</v>
      </c>
      <c r="J51" s="623" t="s">
        <v>5264</v>
      </c>
      <c r="K51" s="623" t="s">
        <v>1208</v>
      </c>
      <c r="L51" s="623" t="s">
        <v>2144</v>
      </c>
      <c r="M51" s="623" t="s">
        <v>5265</v>
      </c>
      <c r="N51" s="623" t="s">
        <v>3403</v>
      </c>
      <c r="O51" s="624">
        <v>1212</v>
      </c>
      <c r="P51" s="625">
        <v>1</v>
      </c>
      <c r="Q51" s="623" t="s">
        <v>5266</v>
      </c>
      <c r="R51" s="624">
        <v>1976</v>
      </c>
      <c r="S51" s="624">
        <v>52</v>
      </c>
      <c r="T51" s="623" t="s">
        <v>1934</v>
      </c>
      <c r="U51" s="623" t="s">
        <v>2377</v>
      </c>
      <c r="V51" s="623" t="s">
        <v>56</v>
      </c>
      <c r="W51" s="623" t="s">
        <v>5112</v>
      </c>
      <c r="X51" s="624">
        <v>0</v>
      </c>
      <c r="Y51" s="623" t="s">
        <v>5113</v>
      </c>
      <c r="Z51" s="623" t="s">
        <v>503</v>
      </c>
      <c r="AA51" s="623" t="s">
        <v>5241</v>
      </c>
      <c r="AB51" s="623" t="s">
        <v>5108</v>
      </c>
    </row>
    <row r="52" spans="1:28" ht="13.5" thickBot="1" x14ac:dyDescent="0.25">
      <c r="A52" s="622" t="s">
        <v>1571</v>
      </c>
      <c r="B52" s="623" t="s">
        <v>1936</v>
      </c>
      <c r="C52" s="623" t="s">
        <v>1571</v>
      </c>
      <c r="D52" s="623" t="s">
        <v>703</v>
      </c>
      <c r="E52" s="623" t="s">
        <v>999</v>
      </c>
      <c r="F52" s="623" t="s">
        <v>5267</v>
      </c>
      <c r="G52" s="623" t="s">
        <v>1207</v>
      </c>
      <c r="H52" s="623" t="s">
        <v>703</v>
      </c>
      <c r="I52" s="623" t="s">
        <v>999</v>
      </c>
      <c r="J52" s="623" t="s">
        <v>5267</v>
      </c>
      <c r="K52" s="623" t="s">
        <v>1207</v>
      </c>
      <c r="L52" s="623" t="s">
        <v>2144</v>
      </c>
      <c r="M52" s="623" t="s">
        <v>5268</v>
      </c>
      <c r="N52" s="623" t="s">
        <v>3403</v>
      </c>
      <c r="O52" s="624">
        <v>8000</v>
      </c>
      <c r="P52" s="625">
        <v>3</v>
      </c>
      <c r="Q52" s="623" t="s">
        <v>5245</v>
      </c>
      <c r="R52" s="624">
        <v>2548</v>
      </c>
      <c r="S52" s="624">
        <v>52</v>
      </c>
      <c r="T52" s="623" t="s">
        <v>1934</v>
      </c>
      <c r="U52" s="623" t="s">
        <v>2199</v>
      </c>
      <c r="V52" s="623" t="s">
        <v>50</v>
      </c>
      <c r="W52" s="623" t="s">
        <v>5112</v>
      </c>
      <c r="X52" s="624">
        <v>0</v>
      </c>
      <c r="Y52" s="623" t="s">
        <v>5113</v>
      </c>
      <c r="Z52" s="623" t="s">
        <v>503</v>
      </c>
      <c r="AA52" s="623" t="s">
        <v>5241</v>
      </c>
      <c r="AB52" s="623" t="s">
        <v>5108</v>
      </c>
    </row>
    <row r="53" spans="1:28" ht="13.5" thickBot="1" x14ac:dyDescent="0.25">
      <c r="A53" s="622" t="s">
        <v>1578</v>
      </c>
      <c r="B53" s="623" t="s">
        <v>1936</v>
      </c>
      <c r="C53" s="623" t="s">
        <v>1578</v>
      </c>
      <c r="D53" s="623" t="s">
        <v>710</v>
      </c>
      <c r="E53" s="623" t="s">
        <v>2334</v>
      </c>
      <c r="F53" s="623" t="s">
        <v>5269</v>
      </c>
      <c r="G53" s="623" t="s">
        <v>5270</v>
      </c>
      <c r="H53" s="623" t="s">
        <v>710</v>
      </c>
      <c r="I53" s="623" t="s">
        <v>2334</v>
      </c>
      <c r="J53" s="623" t="s">
        <v>5269</v>
      </c>
      <c r="K53" s="623" t="s">
        <v>5270</v>
      </c>
      <c r="L53" s="623" t="s">
        <v>2144</v>
      </c>
      <c r="M53" s="623" t="s">
        <v>5271</v>
      </c>
      <c r="N53" s="623" t="s">
        <v>3403</v>
      </c>
      <c r="O53" s="624">
        <v>5800</v>
      </c>
      <c r="P53" s="625">
        <v>5</v>
      </c>
      <c r="Q53" s="623" t="s">
        <v>5245</v>
      </c>
      <c r="R53" s="624">
        <v>2548</v>
      </c>
      <c r="S53" s="624">
        <v>52</v>
      </c>
      <c r="T53" s="623" t="s">
        <v>1934</v>
      </c>
      <c r="U53" s="623" t="s">
        <v>2378</v>
      </c>
      <c r="V53" s="623" t="s">
        <v>57</v>
      </c>
      <c r="W53" s="623" t="s">
        <v>5112</v>
      </c>
      <c r="X53" s="624">
        <v>0</v>
      </c>
      <c r="Y53" s="623" t="s">
        <v>5106</v>
      </c>
      <c r="Z53" s="623" t="s">
        <v>503</v>
      </c>
      <c r="AA53" s="623" t="s">
        <v>5241</v>
      </c>
      <c r="AB53" s="623" t="s">
        <v>5108</v>
      </c>
    </row>
    <row r="54" spans="1:28" ht="13.5" thickBot="1" x14ac:dyDescent="0.25">
      <c r="A54" s="622" t="s">
        <v>1581</v>
      </c>
      <c r="B54" s="623" t="s">
        <v>1936</v>
      </c>
      <c r="C54" s="623" t="s">
        <v>1581</v>
      </c>
      <c r="D54" s="623" t="s">
        <v>713</v>
      </c>
      <c r="E54" s="623" t="s">
        <v>2334</v>
      </c>
      <c r="F54" s="623" t="s">
        <v>3434</v>
      </c>
      <c r="G54" s="623" t="s">
        <v>4858</v>
      </c>
      <c r="H54" s="623" t="s">
        <v>5272</v>
      </c>
      <c r="I54" s="623" t="s">
        <v>2334</v>
      </c>
      <c r="J54" s="623" t="s">
        <v>3434</v>
      </c>
      <c r="K54" s="623" t="s">
        <v>5273</v>
      </c>
      <c r="L54" s="623" t="s">
        <v>2144</v>
      </c>
      <c r="M54" s="623" t="s">
        <v>5274</v>
      </c>
      <c r="N54" s="623" t="s">
        <v>3403</v>
      </c>
      <c r="O54" s="624">
        <v>3000</v>
      </c>
      <c r="P54" s="625">
        <v>1</v>
      </c>
      <c r="Q54" s="623" t="s">
        <v>5275</v>
      </c>
      <c r="R54" s="624">
        <v>2080</v>
      </c>
      <c r="S54" s="624">
        <v>52</v>
      </c>
      <c r="T54" s="623" t="s">
        <v>1934</v>
      </c>
      <c r="U54" s="623" t="s">
        <v>2603</v>
      </c>
      <c r="V54" s="623" t="s">
        <v>60</v>
      </c>
      <c r="W54" s="623" t="s">
        <v>5112</v>
      </c>
      <c r="X54" s="624">
        <v>0</v>
      </c>
      <c r="Y54" s="623" t="s">
        <v>5106</v>
      </c>
      <c r="Z54" s="623" t="s">
        <v>512</v>
      </c>
      <c r="AA54" s="623" t="s">
        <v>5108</v>
      </c>
      <c r="AB54" s="623" t="s">
        <v>5108</v>
      </c>
    </row>
    <row r="55" spans="1:28" ht="13.5" thickBot="1" x14ac:dyDescent="0.25">
      <c r="A55" s="622" t="s">
        <v>1580</v>
      </c>
      <c r="B55" s="623" t="s">
        <v>1936</v>
      </c>
      <c r="C55" s="623" t="s">
        <v>1580</v>
      </c>
      <c r="D55" s="623" t="s">
        <v>712</v>
      </c>
      <c r="E55" s="623" t="s">
        <v>1004</v>
      </c>
      <c r="F55" s="623" t="s">
        <v>5276</v>
      </c>
      <c r="G55" s="623" t="s">
        <v>5277</v>
      </c>
      <c r="H55" s="623" t="s">
        <v>712</v>
      </c>
      <c r="I55" s="623" t="s">
        <v>1004</v>
      </c>
      <c r="J55" s="623" t="s">
        <v>5276</v>
      </c>
      <c r="K55" s="623" t="s">
        <v>5277</v>
      </c>
      <c r="L55" s="623" t="s">
        <v>2144</v>
      </c>
      <c r="M55" s="623" t="s">
        <v>5278</v>
      </c>
      <c r="N55" s="623" t="s">
        <v>3403</v>
      </c>
      <c r="O55" s="624">
        <v>7500</v>
      </c>
      <c r="P55" s="625">
        <v>4</v>
      </c>
      <c r="Q55" s="623" t="s">
        <v>5245</v>
      </c>
      <c r="R55" s="624">
        <v>2548</v>
      </c>
      <c r="S55" s="624">
        <v>52</v>
      </c>
      <c r="T55" s="623" t="s">
        <v>1934</v>
      </c>
      <c r="U55" s="623" t="s">
        <v>2526</v>
      </c>
      <c r="V55" s="623" t="s">
        <v>59</v>
      </c>
      <c r="W55" s="623" t="s">
        <v>5112</v>
      </c>
      <c r="X55" s="624">
        <v>0</v>
      </c>
      <c r="Y55" s="623" t="s">
        <v>5113</v>
      </c>
      <c r="Z55" s="623" t="s">
        <v>503</v>
      </c>
      <c r="AA55" s="623" t="s">
        <v>5241</v>
      </c>
      <c r="AB55" s="623" t="s">
        <v>5108</v>
      </c>
    </row>
    <row r="56" spans="1:28" ht="13.5" thickBot="1" x14ac:dyDescent="0.25">
      <c r="A56" s="622" t="s">
        <v>1582</v>
      </c>
      <c r="B56" s="623" t="s">
        <v>1936</v>
      </c>
      <c r="C56" s="623" t="s">
        <v>1582</v>
      </c>
      <c r="D56" s="623" t="s">
        <v>714</v>
      </c>
      <c r="E56" s="623" t="s">
        <v>1005</v>
      </c>
      <c r="F56" s="623" t="s">
        <v>5279</v>
      </c>
      <c r="G56" s="623" t="s">
        <v>3403</v>
      </c>
      <c r="H56" s="623" t="s">
        <v>714</v>
      </c>
      <c r="I56" s="623" t="s">
        <v>1005</v>
      </c>
      <c r="J56" s="623" t="s">
        <v>5279</v>
      </c>
      <c r="K56" s="623" t="s">
        <v>5280</v>
      </c>
      <c r="L56" s="623" t="s">
        <v>2144</v>
      </c>
      <c r="M56" s="623" t="s">
        <v>5281</v>
      </c>
      <c r="N56" s="623" t="s">
        <v>3403</v>
      </c>
      <c r="O56" s="624">
        <v>5500</v>
      </c>
      <c r="P56" s="625">
        <v>3</v>
      </c>
      <c r="Q56" s="623" t="s">
        <v>5245</v>
      </c>
      <c r="R56" s="624">
        <v>2548</v>
      </c>
      <c r="S56" s="624">
        <v>52</v>
      </c>
      <c r="T56" s="623" t="s">
        <v>1934</v>
      </c>
      <c r="U56" s="623" t="s">
        <v>2671</v>
      </c>
      <c r="V56" s="623" t="s">
        <v>61</v>
      </c>
      <c r="W56" s="623" t="s">
        <v>5112</v>
      </c>
      <c r="X56" s="624">
        <v>0</v>
      </c>
      <c r="Y56" s="623" t="s">
        <v>5113</v>
      </c>
      <c r="Z56" s="623" t="s">
        <v>503</v>
      </c>
      <c r="AA56" s="623" t="s">
        <v>5241</v>
      </c>
      <c r="AB56" s="623" t="s">
        <v>5108</v>
      </c>
    </row>
    <row r="57" spans="1:28" ht="13.5" thickBot="1" x14ac:dyDescent="0.25">
      <c r="A57" s="622" t="s">
        <v>1939</v>
      </c>
      <c r="B57" s="623" t="s">
        <v>1939</v>
      </c>
      <c r="C57" s="623" t="s">
        <v>1939</v>
      </c>
      <c r="D57" s="623" t="s">
        <v>2211</v>
      </c>
      <c r="E57" s="623" t="s">
        <v>2335</v>
      </c>
      <c r="F57" s="623" t="s">
        <v>3438</v>
      </c>
      <c r="G57" s="623" t="s">
        <v>3439</v>
      </c>
      <c r="H57" s="623" t="s">
        <v>2211</v>
      </c>
      <c r="I57" s="623" t="s">
        <v>2335</v>
      </c>
      <c r="J57" s="623" t="s">
        <v>3438</v>
      </c>
      <c r="K57" s="623" t="s">
        <v>3439</v>
      </c>
      <c r="L57" s="623" t="s">
        <v>2145</v>
      </c>
      <c r="M57" s="623" t="s">
        <v>4583</v>
      </c>
      <c r="N57" s="623" t="s">
        <v>4584</v>
      </c>
      <c r="O57" s="624">
        <v>18000</v>
      </c>
      <c r="P57" s="625">
        <v>13.4</v>
      </c>
      <c r="Q57" s="623" t="s">
        <v>4585</v>
      </c>
      <c r="R57" s="624">
        <v>2808</v>
      </c>
      <c r="S57" s="624">
        <v>52</v>
      </c>
      <c r="T57" s="623" t="s">
        <v>1937</v>
      </c>
      <c r="U57" s="623" t="s">
        <v>2134</v>
      </c>
      <c r="V57" s="623" t="s">
        <v>62</v>
      </c>
      <c r="W57" s="623" t="s">
        <v>5105</v>
      </c>
      <c r="X57" s="624">
        <v>0</v>
      </c>
      <c r="Y57" s="623" t="s">
        <v>5106</v>
      </c>
      <c r="Z57" s="623" t="s">
        <v>503</v>
      </c>
      <c r="AA57" s="623" t="s">
        <v>5178</v>
      </c>
      <c r="AB57" s="623" t="s">
        <v>5119</v>
      </c>
    </row>
    <row r="58" spans="1:28" ht="13.5" thickBot="1" x14ac:dyDescent="0.25">
      <c r="A58" s="622" t="s">
        <v>1584</v>
      </c>
      <c r="B58" s="623" t="s">
        <v>1939</v>
      </c>
      <c r="C58" s="623" t="s">
        <v>1584</v>
      </c>
      <c r="D58" s="623" t="s">
        <v>716</v>
      </c>
      <c r="E58" s="623" t="s">
        <v>1007</v>
      </c>
      <c r="F58" s="623" t="s">
        <v>5282</v>
      </c>
      <c r="G58" s="623" t="s">
        <v>5283</v>
      </c>
      <c r="H58" s="623" t="s">
        <v>716</v>
      </c>
      <c r="I58" s="623" t="s">
        <v>1007</v>
      </c>
      <c r="J58" s="623" t="s">
        <v>5282</v>
      </c>
      <c r="K58" s="623" t="s">
        <v>5283</v>
      </c>
      <c r="L58" s="623" t="s">
        <v>2145</v>
      </c>
      <c r="M58" s="623" t="s">
        <v>5284</v>
      </c>
      <c r="N58" s="623" t="s">
        <v>5284</v>
      </c>
      <c r="O58" s="624">
        <v>2000</v>
      </c>
      <c r="P58" s="625">
        <v>2</v>
      </c>
      <c r="Q58" s="623" t="s">
        <v>5285</v>
      </c>
      <c r="R58" s="624">
        <v>1716</v>
      </c>
      <c r="S58" s="624">
        <v>52</v>
      </c>
      <c r="T58" s="623" t="s">
        <v>1937</v>
      </c>
      <c r="U58" s="623" t="s">
        <v>2298</v>
      </c>
      <c r="V58" s="623" t="s">
        <v>64</v>
      </c>
      <c r="W58" s="623" t="s">
        <v>5112</v>
      </c>
      <c r="X58" s="624">
        <v>0</v>
      </c>
      <c r="Y58" s="623" t="s">
        <v>5113</v>
      </c>
      <c r="Z58" s="623" t="s">
        <v>512</v>
      </c>
      <c r="AA58" s="623" t="s">
        <v>5108</v>
      </c>
      <c r="AB58" s="623" t="s">
        <v>5201</v>
      </c>
    </row>
    <row r="59" spans="1:28" ht="13.5" thickBot="1" x14ac:dyDescent="0.25">
      <c r="A59" s="622" t="s">
        <v>1583</v>
      </c>
      <c r="B59" s="623" t="s">
        <v>1939</v>
      </c>
      <c r="C59" s="623" t="s">
        <v>1583</v>
      </c>
      <c r="D59" s="623" t="s">
        <v>715</v>
      </c>
      <c r="E59" s="623" t="s">
        <v>1006</v>
      </c>
      <c r="F59" s="623" t="s">
        <v>5286</v>
      </c>
      <c r="G59" s="623" t="s">
        <v>5287</v>
      </c>
      <c r="H59" s="623" t="s">
        <v>715</v>
      </c>
      <c r="I59" s="623" t="s">
        <v>1006</v>
      </c>
      <c r="J59" s="623" t="s">
        <v>5286</v>
      </c>
      <c r="K59" s="623" t="s">
        <v>5287</v>
      </c>
      <c r="L59" s="623" t="s">
        <v>2145</v>
      </c>
      <c r="M59" s="623" t="s">
        <v>5288</v>
      </c>
      <c r="N59" s="623" t="s">
        <v>5289</v>
      </c>
      <c r="O59" s="624">
        <v>6200</v>
      </c>
      <c r="P59" s="625">
        <v>5.5</v>
      </c>
      <c r="Q59" s="623" t="s">
        <v>5290</v>
      </c>
      <c r="R59" s="624">
        <v>2808</v>
      </c>
      <c r="S59" s="624">
        <v>52</v>
      </c>
      <c r="T59" s="623" t="s">
        <v>1937</v>
      </c>
      <c r="U59" s="623" t="s">
        <v>2199</v>
      </c>
      <c r="V59" s="623" t="s">
        <v>63</v>
      </c>
      <c r="W59" s="623" t="s">
        <v>5112</v>
      </c>
      <c r="X59" s="624">
        <v>0</v>
      </c>
      <c r="Y59" s="623" t="s">
        <v>5113</v>
      </c>
      <c r="Z59" s="623" t="s">
        <v>512</v>
      </c>
      <c r="AA59" s="623" t="s">
        <v>5178</v>
      </c>
      <c r="AB59" s="623" t="s">
        <v>5201</v>
      </c>
    </row>
    <row r="60" spans="1:28" ht="13.5" thickBot="1" x14ac:dyDescent="0.25">
      <c r="A60" s="622" t="s">
        <v>1942</v>
      </c>
      <c r="B60" s="623" t="s">
        <v>1942</v>
      </c>
      <c r="C60" s="623" t="s">
        <v>1942</v>
      </c>
      <c r="D60" s="623" t="s">
        <v>2212</v>
      </c>
      <c r="E60" s="623" t="s">
        <v>2336</v>
      </c>
      <c r="F60" s="623" t="s">
        <v>3442</v>
      </c>
      <c r="G60" s="623" t="s">
        <v>3443</v>
      </c>
      <c r="H60" s="623" t="s">
        <v>2212</v>
      </c>
      <c r="I60" s="623" t="s">
        <v>2336</v>
      </c>
      <c r="J60" s="623" t="s">
        <v>3442</v>
      </c>
      <c r="K60" s="623" t="s">
        <v>3443</v>
      </c>
      <c r="L60" s="623" t="s">
        <v>2146</v>
      </c>
      <c r="M60" s="623" t="s">
        <v>4588</v>
      </c>
      <c r="N60" s="623" t="s">
        <v>3403</v>
      </c>
      <c r="O60" s="624">
        <v>26280</v>
      </c>
      <c r="P60" s="625">
        <v>19.5</v>
      </c>
      <c r="Q60" s="623" t="s">
        <v>4590</v>
      </c>
      <c r="R60" s="624">
        <v>2600</v>
      </c>
      <c r="S60" s="624">
        <v>52</v>
      </c>
      <c r="T60" s="623" t="s">
        <v>1940</v>
      </c>
      <c r="U60" s="623" t="s">
        <v>2134</v>
      </c>
      <c r="V60" s="623" t="s">
        <v>65</v>
      </c>
      <c r="W60" s="623" t="s">
        <v>5105</v>
      </c>
      <c r="X60" s="624">
        <v>0</v>
      </c>
      <c r="Y60" s="623" t="s">
        <v>5106</v>
      </c>
      <c r="Z60" s="623" t="s">
        <v>503</v>
      </c>
      <c r="AA60" s="623" t="s">
        <v>5241</v>
      </c>
      <c r="AB60" s="623" t="s">
        <v>5107</v>
      </c>
    </row>
    <row r="61" spans="1:28" ht="13.5" thickBot="1" x14ac:dyDescent="0.25">
      <c r="A61" s="622" t="s">
        <v>1585</v>
      </c>
      <c r="B61" s="623" t="s">
        <v>1942</v>
      </c>
      <c r="C61" s="623" t="s">
        <v>1585</v>
      </c>
      <c r="D61" s="623" t="s">
        <v>717</v>
      </c>
      <c r="E61" s="623" t="s">
        <v>1008</v>
      </c>
      <c r="F61" s="623" t="s">
        <v>5291</v>
      </c>
      <c r="G61" s="623" t="s">
        <v>3519</v>
      </c>
      <c r="H61" s="623" t="s">
        <v>717</v>
      </c>
      <c r="I61" s="623" t="s">
        <v>1008</v>
      </c>
      <c r="J61" s="623" t="s">
        <v>5291</v>
      </c>
      <c r="K61" s="623" t="s">
        <v>3519</v>
      </c>
      <c r="L61" s="623" t="s">
        <v>2146</v>
      </c>
      <c r="M61" s="623" t="s">
        <v>5292</v>
      </c>
      <c r="N61" s="623" t="s">
        <v>3403</v>
      </c>
      <c r="O61" s="624">
        <v>15000</v>
      </c>
      <c r="P61" s="625">
        <v>7.8</v>
      </c>
      <c r="Q61" s="623" t="s">
        <v>5293</v>
      </c>
      <c r="R61" s="624">
        <v>2496</v>
      </c>
      <c r="S61" s="624">
        <v>52</v>
      </c>
      <c r="T61" s="623" t="s">
        <v>1940</v>
      </c>
      <c r="U61" s="623" t="s">
        <v>2199</v>
      </c>
      <c r="V61" s="623" t="s">
        <v>66</v>
      </c>
      <c r="W61" s="623" t="s">
        <v>5112</v>
      </c>
      <c r="X61" s="624">
        <v>0</v>
      </c>
      <c r="Y61" s="623" t="s">
        <v>5113</v>
      </c>
      <c r="Z61" s="623" t="s">
        <v>503</v>
      </c>
      <c r="AA61" s="623" t="s">
        <v>5107</v>
      </c>
      <c r="AB61" s="623" t="s">
        <v>5107</v>
      </c>
    </row>
    <row r="62" spans="1:28" ht="13.5" thickBot="1" x14ac:dyDescent="0.25">
      <c r="A62" s="622" t="s">
        <v>1586</v>
      </c>
      <c r="B62" s="623" t="s">
        <v>1942</v>
      </c>
      <c r="C62" s="623" t="s">
        <v>1586</v>
      </c>
      <c r="D62" s="623" t="s">
        <v>718</v>
      </c>
      <c r="E62" s="623" t="s">
        <v>1009</v>
      </c>
      <c r="F62" s="623" t="s">
        <v>5294</v>
      </c>
      <c r="G62" s="623" t="s">
        <v>5295</v>
      </c>
      <c r="H62" s="623" t="s">
        <v>718</v>
      </c>
      <c r="I62" s="623" t="s">
        <v>1009</v>
      </c>
      <c r="J62" s="623" t="s">
        <v>5294</v>
      </c>
      <c r="K62" s="623" t="s">
        <v>5295</v>
      </c>
      <c r="L62" s="623" t="s">
        <v>2146</v>
      </c>
      <c r="M62" s="623" t="s">
        <v>5296</v>
      </c>
      <c r="N62" s="623" t="s">
        <v>3403</v>
      </c>
      <c r="O62" s="624">
        <v>3780</v>
      </c>
      <c r="P62" s="625">
        <v>2.8</v>
      </c>
      <c r="Q62" s="623" t="s">
        <v>5297</v>
      </c>
      <c r="R62" s="624">
        <v>2288</v>
      </c>
      <c r="S62" s="624">
        <v>52</v>
      </c>
      <c r="T62" s="623" t="s">
        <v>1940</v>
      </c>
      <c r="U62" s="623" t="s">
        <v>2298</v>
      </c>
      <c r="V62" s="623" t="s">
        <v>67</v>
      </c>
      <c r="W62" s="623" t="s">
        <v>5112</v>
      </c>
      <c r="X62" s="624">
        <v>0</v>
      </c>
      <c r="Y62" s="623" t="s">
        <v>5113</v>
      </c>
      <c r="Z62" s="623" t="s">
        <v>503</v>
      </c>
      <c r="AA62" s="623" t="s">
        <v>5107</v>
      </c>
      <c r="AB62" s="623" t="s">
        <v>5241</v>
      </c>
    </row>
    <row r="63" spans="1:28" ht="13.5" thickBot="1" x14ac:dyDescent="0.25">
      <c r="A63" s="622" t="s">
        <v>1587</v>
      </c>
      <c r="B63" s="623" t="s">
        <v>1942</v>
      </c>
      <c r="C63" s="623" t="s">
        <v>1587</v>
      </c>
      <c r="D63" s="623" t="s">
        <v>719</v>
      </c>
      <c r="E63" s="623" t="s">
        <v>1010</v>
      </c>
      <c r="F63" s="623" t="s">
        <v>5298</v>
      </c>
      <c r="G63" s="623" t="s">
        <v>5299</v>
      </c>
      <c r="H63" s="623" t="s">
        <v>719</v>
      </c>
      <c r="I63" s="623" t="s">
        <v>1010</v>
      </c>
      <c r="J63" s="623" t="s">
        <v>5300</v>
      </c>
      <c r="K63" s="623" t="s">
        <v>5299</v>
      </c>
      <c r="L63" s="623" t="s">
        <v>2146</v>
      </c>
      <c r="M63" s="623" t="s">
        <v>5301</v>
      </c>
      <c r="N63" s="623" t="s">
        <v>3403</v>
      </c>
      <c r="O63" s="624">
        <v>10000</v>
      </c>
      <c r="P63" s="625">
        <v>4.8</v>
      </c>
      <c r="Q63" s="623" t="s">
        <v>5297</v>
      </c>
      <c r="R63" s="624">
        <v>2288</v>
      </c>
      <c r="S63" s="624">
        <v>52</v>
      </c>
      <c r="T63" s="623" t="s">
        <v>1940</v>
      </c>
      <c r="U63" s="623" t="s">
        <v>2300</v>
      </c>
      <c r="V63" s="623" t="s">
        <v>68</v>
      </c>
      <c r="W63" s="623" t="s">
        <v>5112</v>
      </c>
      <c r="X63" s="624">
        <v>0</v>
      </c>
      <c r="Y63" s="623" t="s">
        <v>5113</v>
      </c>
      <c r="Z63" s="623" t="s">
        <v>503</v>
      </c>
      <c r="AA63" s="623" t="s">
        <v>5108</v>
      </c>
      <c r="AB63" s="623" t="s">
        <v>5107</v>
      </c>
    </row>
    <row r="64" spans="1:28" ht="13.5" thickBot="1" x14ac:dyDescent="0.25">
      <c r="A64" s="622" t="s">
        <v>1945</v>
      </c>
      <c r="B64" s="623" t="s">
        <v>1945</v>
      </c>
      <c r="C64" s="623" t="s">
        <v>1945</v>
      </c>
      <c r="D64" s="623" t="s">
        <v>2213</v>
      </c>
      <c r="E64" s="623" t="s">
        <v>2176</v>
      </c>
      <c r="F64" s="623" t="s">
        <v>3445</v>
      </c>
      <c r="G64" s="623" t="s">
        <v>3446</v>
      </c>
      <c r="H64" s="623" t="s">
        <v>2213</v>
      </c>
      <c r="I64" s="623" t="s">
        <v>2176</v>
      </c>
      <c r="J64" s="623" t="s">
        <v>3445</v>
      </c>
      <c r="K64" s="623" t="s">
        <v>3446</v>
      </c>
      <c r="L64" s="623" t="s">
        <v>2147</v>
      </c>
      <c r="M64" s="623" t="s">
        <v>4592</v>
      </c>
      <c r="N64" s="623" t="s">
        <v>554</v>
      </c>
      <c r="O64" s="624">
        <v>52600</v>
      </c>
      <c r="P64" s="625">
        <v>13</v>
      </c>
      <c r="Q64" s="623" t="s">
        <v>4593</v>
      </c>
      <c r="R64" s="624">
        <v>3016</v>
      </c>
      <c r="S64" s="624">
        <v>52</v>
      </c>
      <c r="T64" s="623" t="s">
        <v>1943</v>
      </c>
      <c r="U64" s="623" t="s">
        <v>2134</v>
      </c>
      <c r="V64" s="623" t="s">
        <v>69</v>
      </c>
      <c r="W64" s="623" t="s">
        <v>5105</v>
      </c>
      <c r="X64" s="624">
        <v>0</v>
      </c>
      <c r="Y64" s="623" t="s">
        <v>5106</v>
      </c>
      <c r="Z64" s="623" t="s">
        <v>503</v>
      </c>
      <c r="AA64" s="623" t="s">
        <v>5119</v>
      </c>
      <c r="AB64" s="623" t="s">
        <v>5119</v>
      </c>
    </row>
    <row r="65" spans="1:28" ht="13.5" thickBot="1" x14ac:dyDescent="0.25">
      <c r="A65" s="622" t="s">
        <v>1588</v>
      </c>
      <c r="B65" s="623" t="s">
        <v>1945</v>
      </c>
      <c r="C65" s="623" t="s">
        <v>1588</v>
      </c>
      <c r="D65" s="623" t="s">
        <v>720</v>
      </c>
      <c r="E65" s="623" t="s">
        <v>1011</v>
      </c>
      <c r="F65" s="623" t="s">
        <v>5302</v>
      </c>
      <c r="G65" s="623" t="s">
        <v>5303</v>
      </c>
      <c r="H65" s="623" t="s">
        <v>720</v>
      </c>
      <c r="I65" s="623" t="s">
        <v>1011</v>
      </c>
      <c r="J65" s="623" t="s">
        <v>5302</v>
      </c>
      <c r="K65" s="623" t="s">
        <v>5303</v>
      </c>
      <c r="L65" s="623" t="s">
        <v>2147</v>
      </c>
      <c r="M65" s="623" t="s">
        <v>5304</v>
      </c>
      <c r="N65" s="623" t="s">
        <v>554</v>
      </c>
      <c r="O65" s="624">
        <v>2864</v>
      </c>
      <c r="P65" s="625">
        <v>3</v>
      </c>
      <c r="Q65" s="623" t="s">
        <v>5305</v>
      </c>
      <c r="R65" s="624">
        <v>2106</v>
      </c>
      <c r="S65" s="624">
        <v>52</v>
      </c>
      <c r="T65" s="623" t="s">
        <v>1943</v>
      </c>
      <c r="U65" s="623" t="s">
        <v>2199</v>
      </c>
      <c r="V65" s="623" t="s">
        <v>70</v>
      </c>
      <c r="W65" s="623" t="s">
        <v>5112</v>
      </c>
      <c r="X65" s="624">
        <v>0</v>
      </c>
      <c r="Y65" s="623" t="s">
        <v>5113</v>
      </c>
      <c r="Z65" s="623" t="s">
        <v>503</v>
      </c>
      <c r="AA65" s="623" t="s">
        <v>5201</v>
      </c>
      <c r="AB65" s="623" t="s">
        <v>5119</v>
      </c>
    </row>
    <row r="66" spans="1:28" ht="13.5" thickBot="1" x14ac:dyDescent="0.25">
      <c r="A66" s="622" t="s">
        <v>1589</v>
      </c>
      <c r="B66" s="623" t="s">
        <v>1945</v>
      </c>
      <c r="C66" s="623" t="s">
        <v>1589</v>
      </c>
      <c r="D66" s="623" t="s">
        <v>721</v>
      </c>
      <c r="E66" s="623" t="s">
        <v>1012</v>
      </c>
      <c r="F66" s="623" t="s">
        <v>5306</v>
      </c>
      <c r="G66" s="623" t="s">
        <v>5307</v>
      </c>
      <c r="H66" s="623" t="s">
        <v>721</v>
      </c>
      <c r="I66" s="623" t="s">
        <v>1012</v>
      </c>
      <c r="J66" s="623" t="s">
        <v>5306</v>
      </c>
      <c r="K66" s="623" t="s">
        <v>5307</v>
      </c>
      <c r="L66" s="623" t="s">
        <v>2147</v>
      </c>
      <c r="M66" s="623" t="s">
        <v>5308</v>
      </c>
      <c r="N66" s="623" t="s">
        <v>554</v>
      </c>
      <c r="O66" s="624">
        <v>2850</v>
      </c>
      <c r="P66" s="625">
        <v>3</v>
      </c>
      <c r="Q66" s="623" t="s">
        <v>5309</v>
      </c>
      <c r="R66" s="624">
        <v>2158</v>
      </c>
      <c r="S66" s="624">
        <v>52</v>
      </c>
      <c r="T66" s="623" t="s">
        <v>1943</v>
      </c>
      <c r="U66" s="623" t="s">
        <v>2276</v>
      </c>
      <c r="V66" s="623" t="s">
        <v>71</v>
      </c>
      <c r="W66" s="623" t="s">
        <v>5112</v>
      </c>
      <c r="X66" s="624">
        <v>0</v>
      </c>
      <c r="Y66" s="623" t="s">
        <v>5113</v>
      </c>
      <c r="Z66" s="623" t="s">
        <v>503</v>
      </c>
      <c r="AA66" s="623" t="s">
        <v>5119</v>
      </c>
      <c r="AB66" s="623" t="s">
        <v>5178</v>
      </c>
    </row>
    <row r="67" spans="1:28" ht="13.5" thickBot="1" x14ac:dyDescent="0.25">
      <c r="A67" s="622" t="s">
        <v>3448</v>
      </c>
      <c r="B67" s="623" t="s">
        <v>3448</v>
      </c>
      <c r="C67" s="623" t="s">
        <v>4596</v>
      </c>
      <c r="D67" s="623" t="s">
        <v>4597</v>
      </c>
      <c r="E67" s="623" t="s">
        <v>4598</v>
      </c>
      <c r="F67" s="623" t="s">
        <v>3452</v>
      </c>
      <c r="G67" s="623" t="s">
        <v>3403</v>
      </c>
      <c r="H67" s="623" t="s">
        <v>4597</v>
      </c>
      <c r="I67" s="623" t="s">
        <v>4598</v>
      </c>
      <c r="J67" s="623" t="s">
        <v>3452</v>
      </c>
      <c r="K67" s="623" t="s">
        <v>4858</v>
      </c>
      <c r="L67" s="623" t="s">
        <v>3693</v>
      </c>
      <c r="M67" s="623" t="s">
        <v>4599</v>
      </c>
      <c r="N67" s="623" t="s">
        <v>4600</v>
      </c>
      <c r="O67" s="624">
        <v>7584</v>
      </c>
      <c r="P67" s="625">
        <v>4.42</v>
      </c>
      <c r="Q67" s="623" t="s">
        <v>4601</v>
      </c>
      <c r="R67" s="624">
        <v>2410</v>
      </c>
      <c r="S67" s="624">
        <v>52</v>
      </c>
      <c r="T67" s="623" t="s">
        <v>3403</v>
      </c>
      <c r="U67" s="623" t="s">
        <v>554</v>
      </c>
      <c r="V67" s="623" t="s">
        <v>5310</v>
      </c>
      <c r="W67" s="623" t="s">
        <v>5105</v>
      </c>
      <c r="X67" s="624">
        <v>0</v>
      </c>
      <c r="Y67" s="623" t="s">
        <v>5133</v>
      </c>
      <c r="Z67" s="623" t="s">
        <v>503</v>
      </c>
      <c r="AA67" s="623" t="s">
        <v>5134</v>
      </c>
      <c r="AB67" s="623" t="s">
        <v>5119</v>
      </c>
    </row>
    <row r="68" spans="1:28" ht="13.5" thickBot="1" x14ac:dyDescent="0.25">
      <c r="A68" s="622" t="s">
        <v>1594</v>
      </c>
      <c r="B68" s="623" t="s">
        <v>1948</v>
      </c>
      <c r="C68" s="623" t="s">
        <v>1594</v>
      </c>
      <c r="D68" s="623" t="s">
        <v>726</v>
      </c>
      <c r="E68" s="623" t="s">
        <v>1015</v>
      </c>
      <c r="F68" s="623" t="s">
        <v>5311</v>
      </c>
      <c r="G68" s="623" t="s">
        <v>5312</v>
      </c>
      <c r="H68" s="623" t="s">
        <v>726</v>
      </c>
      <c r="I68" s="623" t="s">
        <v>1015</v>
      </c>
      <c r="J68" s="623" t="s">
        <v>5311</v>
      </c>
      <c r="K68" s="623" t="s">
        <v>5312</v>
      </c>
      <c r="L68" s="623" t="s">
        <v>2148</v>
      </c>
      <c r="M68" s="623" t="s">
        <v>5313</v>
      </c>
      <c r="N68" s="623" t="s">
        <v>3403</v>
      </c>
      <c r="O68" s="624">
        <v>3200</v>
      </c>
      <c r="P68" s="625">
        <v>2</v>
      </c>
      <c r="Q68" s="623" t="s">
        <v>5314</v>
      </c>
      <c r="R68" s="624">
        <v>2080</v>
      </c>
      <c r="S68" s="624">
        <v>52</v>
      </c>
      <c r="T68" s="623" t="s">
        <v>1946</v>
      </c>
      <c r="U68" s="623" t="s">
        <v>2328</v>
      </c>
      <c r="V68" s="623" t="s">
        <v>77</v>
      </c>
      <c r="W68" s="623" t="s">
        <v>5112</v>
      </c>
      <c r="X68" s="624">
        <v>0</v>
      </c>
      <c r="Y68" s="623" t="s">
        <v>5113</v>
      </c>
      <c r="Z68" s="623" t="s">
        <v>503</v>
      </c>
      <c r="AA68" s="623" t="s">
        <v>5315</v>
      </c>
      <c r="AB68" s="623" t="s">
        <v>5315</v>
      </c>
    </row>
    <row r="69" spans="1:28" ht="13.5" thickBot="1" x14ac:dyDescent="0.25">
      <c r="A69" s="622" t="s">
        <v>1948</v>
      </c>
      <c r="B69" s="623" t="s">
        <v>1948</v>
      </c>
      <c r="C69" s="623" t="s">
        <v>1948</v>
      </c>
      <c r="D69" s="623" t="s">
        <v>2214</v>
      </c>
      <c r="E69" s="623" t="s">
        <v>2337</v>
      </c>
      <c r="F69" s="623" t="s">
        <v>3456</v>
      </c>
      <c r="G69" s="623" t="s">
        <v>3457</v>
      </c>
      <c r="H69" s="623" t="s">
        <v>2214</v>
      </c>
      <c r="I69" s="623" t="s">
        <v>2337</v>
      </c>
      <c r="J69" s="623" t="s">
        <v>3456</v>
      </c>
      <c r="K69" s="623" t="s">
        <v>3457</v>
      </c>
      <c r="L69" s="623" t="s">
        <v>2148</v>
      </c>
      <c r="M69" s="623" t="s">
        <v>4607</v>
      </c>
      <c r="N69" s="623" t="s">
        <v>4608</v>
      </c>
      <c r="O69" s="624">
        <v>30000</v>
      </c>
      <c r="P69" s="625">
        <v>16</v>
      </c>
      <c r="Q69" s="623" t="s">
        <v>4611</v>
      </c>
      <c r="R69" s="624">
        <v>3224</v>
      </c>
      <c r="S69" s="624">
        <v>52</v>
      </c>
      <c r="T69" s="623" t="s">
        <v>1946</v>
      </c>
      <c r="U69" s="623" t="s">
        <v>2300</v>
      </c>
      <c r="V69" s="623" t="s">
        <v>75</v>
      </c>
      <c r="W69" s="623" t="s">
        <v>5105</v>
      </c>
      <c r="X69" s="624">
        <v>0</v>
      </c>
      <c r="Y69" s="623" t="s">
        <v>5113</v>
      </c>
      <c r="Z69" s="623" t="s">
        <v>503</v>
      </c>
      <c r="AA69" s="623" t="s">
        <v>5241</v>
      </c>
      <c r="AB69" s="623" t="s">
        <v>5241</v>
      </c>
    </row>
    <row r="70" spans="1:28" ht="13.5" thickBot="1" x14ac:dyDescent="0.25">
      <c r="A70" s="622" t="s">
        <v>1595</v>
      </c>
      <c r="B70" s="623" t="s">
        <v>1948</v>
      </c>
      <c r="C70" s="623" t="s">
        <v>1595</v>
      </c>
      <c r="D70" s="623" t="s">
        <v>727</v>
      </c>
      <c r="E70" s="623" t="s">
        <v>1016</v>
      </c>
      <c r="F70" s="623" t="s">
        <v>5316</v>
      </c>
      <c r="G70" s="623" t="s">
        <v>5317</v>
      </c>
      <c r="H70" s="623" t="s">
        <v>727</v>
      </c>
      <c r="I70" s="623" t="s">
        <v>1016</v>
      </c>
      <c r="J70" s="623" t="s">
        <v>5316</v>
      </c>
      <c r="K70" s="623" t="s">
        <v>5317</v>
      </c>
      <c r="L70" s="623" t="s">
        <v>2148</v>
      </c>
      <c r="M70" s="623" t="s">
        <v>5318</v>
      </c>
      <c r="N70" s="623" t="s">
        <v>3403</v>
      </c>
      <c r="O70" s="624">
        <v>2800</v>
      </c>
      <c r="P70" s="625">
        <v>1.5</v>
      </c>
      <c r="Q70" s="623" t="s">
        <v>5314</v>
      </c>
      <c r="R70" s="624">
        <v>1508</v>
      </c>
      <c r="S70" s="624">
        <v>52</v>
      </c>
      <c r="T70" s="623" t="s">
        <v>1946</v>
      </c>
      <c r="U70" s="623" t="s">
        <v>2199</v>
      </c>
      <c r="V70" s="623" t="s">
        <v>72</v>
      </c>
      <c r="W70" s="623" t="s">
        <v>5112</v>
      </c>
      <c r="X70" s="624">
        <v>0</v>
      </c>
      <c r="Y70" s="623" t="s">
        <v>5113</v>
      </c>
      <c r="Z70" s="623" t="s">
        <v>503</v>
      </c>
      <c r="AA70" s="623" t="s">
        <v>5315</v>
      </c>
      <c r="AB70" s="623" t="s">
        <v>5315</v>
      </c>
    </row>
    <row r="71" spans="1:28" ht="13.5" thickBot="1" x14ac:dyDescent="0.25">
      <c r="A71" s="622" t="s">
        <v>1591</v>
      </c>
      <c r="B71" s="623" t="s">
        <v>1948</v>
      </c>
      <c r="C71" s="623" t="s">
        <v>1591</v>
      </c>
      <c r="D71" s="623" t="s">
        <v>723</v>
      </c>
      <c r="E71" s="623" t="s">
        <v>1014</v>
      </c>
      <c r="F71" s="623" t="s">
        <v>5319</v>
      </c>
      <c r="G71" s="623" t="s">
        <v>4940</v>
      </c>
      <c r="H71" s="623" t="s">
        <v>723</v>
      </c>
      <c r="I71" s="623" t="s">
        <v>1014</v>
      </c>
      <c r="J71" s="623" t="s">
        <v>5319</v>
      </c>
      <c r="K71" s="623" t="s">
        <v>4940</v>
      </c>
      <c r="L71" s="623" t="s">
        <v>2148</v>
      </c>
      <c r="M71" s="623" t="s">
        <v>5320</v>
      </c>
      <c r="N71" s="623" t="s">
        <v>3403</v>
      </c>
      <c r="O71" s="624">
        <v>2675</v>
      </c>
      <c r="P71" s="625">
        <v>2</v>
      </c>
      <c r="Q71" s="623" t="s">
        <v>5321</v>
      </c>
      <c r="R71" s="624">
        <v>2080</v>
      </c>
      <c r="S71" s="624">
        <v>52</v>
      </c>
      <c r="T71" s="623" t="s">
        <v>1946</v>
      </c>
      <c r="U71" s="623" t="s">
        <v>2276</v>
      </c>
      <c r="V71" s="623" t="s">
        <v>73</v>
      </c>
      <c r="W71" s="623" t="s">
        <v>5112</v>
      </c>
      <c r="X71" s="624">
        <v>0</v>
      </c>
      <c r="Y71" s="623" t="s">
        <v>5113</v>
      </c>
      <c r="Z71" s="623" t="s">
        <v>503</v>
      </c>
      <c r="AA71" s="623" t="s">
        <v>5178</v>
      </c>
      <c r="AB71" s="623" t="s">
        <v>5178</v>
      </c>
    </row>
    <row r="72" spans="1:28" ht="13.5" thickBot="1" x14ac:dyDescent="0.25">
      <c r="A72" s="622" t="s">
        <v>1593</v>
      </c>
      <c r="B72" s="623" t="s">
        <v>1948</v>
      </c>
      <c r="C72" s="623" t="s">
        <v>1593</v>
      </c>
      <c r="D72" s="623" t="s">
        <v>725</v>
      </c>
      <c r="E72" s="623" t="s">
        <v>2355</v>
      </c>
      <c r="F72" s="623" t="s">
        <v>5322</v>
      </c>
      <c r="G72" s="623" t="s">
        <v>5323</v>
      </c>
      <c r="H72" s="623" t="s">
        <v>725</v>
      </c>
      <c r="I72" s="623" t="s">
        <v>2355</v>
      </c>
      <c r="J72" s="623" t="s">
        <v>5322</v>
      </c>
      <c r="K72" s="623" t="s">
        <v>5323</v>
      </c>
      <c r="L72" s="623" t="s">
        <v>2148</v>
      </c>
      <c r="M72" s="623" t="s">
        <v>5324</v>
      </c>
      <c r="N72" s="623" t="s">
        <v>3403</v>
      </c>
      <c r="O72" s="624">
        <v>7965</v>
      </c>
      <c r="P72" s="625">
        <v>3</v>
      </c>
      <c r="Q72" s="623" t="s">
        <v>5325</v>
      </c>
      <c r="R72" s="624">
        <v>2496</v>
      </c>
      <c r="S72" s="624">
        <v>52</v>
      </c>
      <c r="T72" s="623" t="s">
        <v>1946</v>
      </c>
      <c r="U72" s="623" t="s">
        <v>2311</v>
      </c>
      <c r="V72" s="623" t="s">
        <v>76</v>
      </c>
      <c r="W72" s="623" t="s">
        <v>5112</v>
      </c>
      <c r="X72" s="624">
        <v>0</v>
      </c>
      <c r="Y72" s="623" t="s">
        <v>5106</v>
      </c>
      <c r="Z72" s="623" t="s">
        <v>503</v>
      </c>
      <c r="AA72" s="623" t="s">
        <v>5178</v>
      </c>
      <c r="AB72" s="623" t="s">
        <v>5178</v>
      </c>
    </row>
    <row r="73" spans="1:28" ht="13.5" thickBot="1" x14ac:dyDescent="0.25">
      <c r="A73" s="622" t="s">
        <v>1592</v>
      </c>
      <c r="B73" s="623" t="s">
        <v>1948</v>
      </c>
      <c r="C73" s="623" t="s">
        <v>1592</v>
      </c>
      <c r="D73" s="623" t="s">
        <v>724</v>
      </c>
      <c r="E73" s="623" t="s">
        <v>2355</v>
      </c>
      <c r="F73" s="623" t="s">
        <v>3561</v>
      </c>
      <c r="G73" s="623" t="s">
        <v>5326</v>
      </c>
      <c r="H73" s="623" t="s">
        <v>724</v>
      </c>
      <c r="I73" s="623" t="s">
        <v>2355</v>
      </c>
      <c r="J73" s="623" t="s">
        <v>3561</v>
      </c>
      <c r="K73" s="623" t="s">
        <v>5326</v>
      </c>
      <c r="L73" s="623" t="s">
        <v>2148</v>
      </c>
      <c r="M73" s="623" t="s">
        <v>5327</v>
      </c>
      <c r="N73" s="623" t="s">
        <v>3403</v>
      </c>
      <c r="O73" s="624">
        <v>9035</v>
      </c>
      <c r="P73" s="625">
        <v>5</v>
      </c>
      <c r="Q73" s="623" t="s">
        <v>5328</v>
      </c>
      <c r="R73" s="624">
        <v>2704</v>
      </c>
      <c r="S73" s="624">
        <v>52</v>
      </c>
      <c r="T73" s="623" t="s">
        <v>1946</v>
      </c>
      <c r="U73" s="623" t="s">
        <v>2298</v>
      </c>
      <c r="V73" s="623" t="s">
        <v>74</v>
      </c>
      <c r="W73" s="623" t="s">
        <v>5112</v>
      </c>
      <c r="X73" s="624">
        <v>0</v>
      </c>
      <c r="Y73" s="623" t="s">
        <v>5113</v>
      </c>
      <c r="Z73" s="623" t="s">
        <v>503</v>
      </c>
      <c r="AA73" s="623" t="s">
        <v>5178</v>
      </c>
      <c r="AB73" s="623" t="s">
        <v>5178</v>
      </c>
    </row>
    <row r="74" spans="1:28" ht="13.5" thickBot="1" x14ac:dyDescent="0.25">
      <c r="A74" s="622" t="s">
        <v>1590</v>
      </c>
      <c r="B74" s="623" t="s">
        <v>1948</v>
      </c>
      <c r="C74" s="623" t="s">
        <v>1590</v>
      </c>
      <c r="D74" s="623" t="s">
        <v>5329</v>
      </c>
      <c r="E74" s="623" t="s">
        <v>1013</v>
      </c>
      <c r="F74" s="623" t="s">
        <v>5330</v>
      </c>
      <c r="G74" s="623" t="s">
        <v>5331</v>
      </c>
      <c r="H74" s="623" t="s">
        <v>722</v>
      </c>
      <c r="I74" s="623" t="s">
        <v>1013</v>
      </c>
      <c r="J74" s="623" t="s">
        <v>5330</v>
      </c>
      <c r="K74" s="623" t="s">
        <v>5331</v>
      </c>
      <c r="L74" s="623" t="s">
        <v>2148</v>
      </c>
      <c r="M74" s="623" t="s">
        <v>5332</v>
      </c>
      <c r="N74" s="623" t="s">
        <v>3403</v>
      </c>
      <c r="O74" s="624">
        <v>2400</v>
      </c>
      <c r="P74" s="625">
        <v>0.8</v>
      </c>
      <c r="Q74" s="623" t="s">
        <v>5333</v>
      </c>
      <c r="R74" s="624">
        <v>2080</v>
      </c>
      <c r="S74" s="624">
        <v>52</v>
      </c>
      <c r="T74" s="623" t="s">
        <v>1946</v>
      </c>
      <c r="U74" s="623" t="s">
        <v>2377</v>
      </c>
      <c r="V74" s="623" t="s">
        <v>72</v>
      </c>
      <c r="W74" s="623" t="s">
        <v>5112</v>
      </c>
      <c r="X74" s="624">
        <v>0</v>
      </c>
      <c r="Y74" s="623" t="s">
        <v>5113</v>
      </c>
      <c r="Z74" s="623" t="s">
        <v>503</v>
      </c>
      <c r="AA74" s="623" t="s">
        <v>5107</v>
      </c>
      <c r="AB74" s="623" t="s">
        <v>5107</v>
      </c>
    </row>
    <row r="75" spans="1:28" ht="13.5" thickBot="1" x14ac:dyDescent="0.25">
      <c r="A75" s="622" t="s">
        <v>1951</v>
      </c>
      <c r="B75" s="623" t="s">
        <v>1951</v>
      </c>
      <c r="C75" s="623" t="s">
        <v>1951</v>
      </c>
      <c r="D75" s="623" t="s">
        <v>1278</v>
      </c>
      <c r="E75" s="623" t="s">
        <v>2338</v>
      </c>
      <c r="F75" s="623" t="s">
        <v>3460</v>
      </c>
      <c r="G75" s="623" t="s">
        <v>4618</v>
      </c>
      <c r="H75" s="623" t="s">
        <v>1278</v>
      </c>
      <c r="I75" s="623" t="s">
        <v>2338</v>
      </c>
      <c r="J75" s="623" t="s">
        <v>3460</v>
      </c>
      <c r="K75" s="623" t="s">
        <v>4618</v>
      </c>
      <c r="L75" s="623" t="s">
        <v>2149</v>
      </c>
      <c r="M75" s="623" t="s">
        <v>4619</v>
      </c>
      <c r="N75" s="623" t="s">
        <v>554</v>
      </c>
      <c r="O75" s="624">
        <v>63305</v>
      </c>
      <c r="P75" s="625">
        <v>29.63</v>
      </c>
      <c r="Q75" s="623" t="s">
        <v>5334</v>
      </c>
      <c r="R75" s="624">
        <v>2994</v>
      </c>
      <c r="S75" s="624">
        <v>48</v>
      </c>
      <c r="T75" s="623" t="s">
        <v>1949</v>
      </c>
      <c r="U75" s="623" t="s">
        <v>2134</v>
      </c>
      <c r="V75" s="623" t="s">
        <v>78</v>
      </c>
      <c r="W75" s="623" t="s">
        <v>5105</v>
      </c>
      <c r="X75" s="624">
        <v>0</v>
      </c>
      <c r="Y75" s="623" t="s">
        <v>5113</v>
      </c>
      <c r="Z75" s="623" t="s">
        <v>503</v>
      </c>
      <c r="AA75" s="623" t="s">
        <v>5108</v>
      </c>
      <c r="AB75" s="623" t="s">
        <v>5201</v>
      </c>
    </row>
    <row r="76" spans="1:28" ht="13.5" thickBot="1" x14ac:dyDescent="0.25">
      <c r="A76" s="622" t="s">
        <v>570</v>
      </c>
      <c r="B76" s="623" t="s">
        <v>2076</v>
      </c>
      <c r="C76" s="623" t="s">
        <v>5335</v>
      </c>
      <c r="D76" s="623" t="s">
        <v>882</v>
      </c>
      <c r="E76" s="623" t="s">
        <v>2365</v>
      </c>
      <c r="F76" s="623" t="s">
        <v>5336</v>
      </c>
      <c r="G76" s="623" t="s">
        <v>5337</v>
      </c>
      <c r="H76" s="623" t="s">
        <v>882</v>
      </c>
      <c r="I76" s="623" t="s">
        <v>2365</v>
      </c>
      <c r="J76" s="623" t="s">
        <v>5336</v>
      </c>
      <c r="K76" s="623" t="s">
        <v>5337</v>
      </c>
      <c r="L76" s="623" t="s">
        <v>2182</v>
      </c>
      <c r="M76" s="623" t="s">
        <v>5338</v>
      </c>
      <c r="N76" s="623" t="s">
        <v>3403</v>
      </c>
      <c r="O76" s="624">
        <v>19400</v>
      </c>
      <c r="P76" s="625">
        <v>18.68</v>
      </c>
      <c r="Q76" s="623" t="s">
        <v>5339</v>
      </c>
      <c r="R76" s="624">
        <v>2956</v>
      </c>
      <c r="S76" s="624">
        <v>52</v>
      </c>
      <c r="T76" s="623" t="s">
        <v>2074</v>
      </c>
      <c r="U76" s="623" t="s">
        <v>2753</v>
      </c>
      <c r="V76" s="623" t="s">
        <v>295</v>
      </c>
      <c r="W76" s="623" t="s">
        <v>5112</v>
      </c>
      <c r="X76" s="624">
        <v>0</v>
      </c>
      <c r="Y76" s="623" t="s">
        <v>5106</v>
      </c>
      <c r="Z76" s="623" t="s">
        <v>503</v>
      </c>
      <c r="AA76" s="623" t="s">
        <v>5315</v>
      </c>
      <c r="AB76" s="623" t="s">
        <v>5315</v>
      </c>
    </row>
    <row r="77" spans="1:28" ht="13.5" thickBot="1" x14ac:dyDescent="0.25">
      <c r="A77" s="622" t="s">
        <v>1776</v>
      </c>
      <c r="B77" s="623" t="s">
        <v>2076</v>
      </c>
      <c r="C77" s="623" t="s">
        <v>1776</v>
      </c>
      <c r="D77" s="623" t="s">
        <v>870</v>
      </c>
      <c r="E77" s="623" t="s">
        <v>1343</v>
      </c>
      <c r="F77" s="623" t="s">
        <v>5340</v>
      </c>
      <c r="G77" s="623" t="s">
        <v>1248</v>
      </c>
      <c r="H77" s="623" t="s">
        <v>870</v>
      </c>
      <c r="I77" s="623" t="s">
        <v>1343</v>
      </c>
      <c r="J77" s="623" t="s">
        <v>5340</v>
      </c>
      <c r="K77" s="623" t="s">
        <v>5341</v>
      </c>
      <c r="L77" s="623" t="s">
        <v>2182</v>
      </c>
      <c r="M77" s="623" t="s">
        <v>5342</v>
      </c>
      <c r="N77" s="623" t="s">
        <v>3403</v>
      </c>
      <c r="O77" s="624">
        <v>5500</v>
      </c>
      <c r="P77" s="625">
        <v>5</v>
      </c>
      <c r="Q77" s="623" t="s">
        <v>5343</v>
      </c>
      <c r="R77" s="624">
        <v>2288</v>
      </c>
      <c r="S77" s="624">
        <v>52</v>
      </c>
      <c r="T77" s="623" t="s">
        <v>2074</v>
      </c>
      <c r="U77" s="623" t="s">
        <v>2298</v>
      </c>
      <c r="V77" s="623" t="s">
        <v>282</v>
      </c>
      <c r="W77" s="623" t="s">
        <v>5112</v>
      </c>
      <c r="X77" s="624">
        <v>0</v>
      </c>
      <c r="Y77" s="623" t="s">
        <v>5113</v>
      </c>
      <c r="Z77" s="623" t="s">
        <v>503</v>
      </c>
      <c r="AA77" s="623" t="s">
        <v>5315</v>
      </c>
      <c r="AB77" s="623" t="s">
        <v>5315</v>
      </c>
    </row>
    <row r="78" spans="1:28" ht="13.5" thickBot="1" x14ac:dyDescent="0.25">
      <c r="A78" s="622" t="s">
        <v>1777</v>
      </c>
      <c r="B78" s="623" t="s">
        <v>2076</v>
      </c>
      <c r="C78" s="623" t="s">
        <v>1777</v>
      </c>
      <c r="D78" s="623" t="s">
        <v>871</v>
      </c>
      <c r="E78" s="623" t="s">
        <v>2154</v>
      </c>
      <c r="F78" s="623" t="s">
        <v>5344</v>
      </c>
      <c r="G78" s="623" t="s">
        <v>3403</v>
      </c>
      <c r="H78" s="623" t="s">
        <v>871</v>
      </c>
      <c r="I78" s="623" t="s">
        <v>2154</v>
      </c>
      <c r="J78" s="623" t="s">
        <v>5344</v>
      </c>
      <c r="K78" s="623" t="s">
        <v>4858</v>
      </c>
      <c r="L78" s="623" t="s">
        <v>2182</v>
      </c>
      <c r="M78" s="623" t="s">
        <v>5345</v>
      </c>
      <c r="N78" s="623" t="s">
        <v>3403</v>
      </c>
      <c r="O78" s="624">
        <v>6000</v>
      </c>
      <c r="P78" s="625">
        <v>4</v>
      </c>
      <c r="Q78" s="623" t="s">
        <v>5343</v>
      </c>
      <c r="R78" s="624">
        <v>2288</v>
      </c>
      <c r="S78" s="624">
        <v>52</v>
      </c>
      <c r="T78" s="623" t="s">
        <v>2074</v>
      </c>
      <c r="U78" s="623" t="s">
        <v>2300</v>
      </c>
      <c r="V78" s="623" t="s">
        <v>283</v>
      </c>
      <c r="W78" s="623" t="s">
        <v>5112</v>
      </c>
      <c r="X78" s="624">
        <v>0</v>
      </c>
      <c r="Y78" s="623" t="s">
        <v>5113</v>
      </c>
      <c r="Z78" s="623" t="s">
        <v>503</v>
      </c>
      <c r="AA78" s="623" t="s">
        <v>5315</v>
      </c>
      <c r="AB78" s="623" t="s">
        <v>5315</v>
      </c>
    </row>
    <row r="79" spans="1:28" ht="13.5" thickBot="1" x14ac:dyDescent="0.25">
      <c r="A79" s="622" t="s">
        <v>560</v>
      </c>
      <c r="B79" s="623" t="s">
        <v>2076</v>
      </c>
      <c r="C79" s="623" t="s">
        <v>560</v>
      </c>
      <c r="D79" s="623" t="s">
        <v>873</v>
      </c>
      <c r="E79" s="623" t="s">
        <v>2365</v>
      </c>
      <c r="F79" s="623" t="s">
        <v>5346</v>
      </c>
      <c r="G79" s="623" t="s">
        <v>5347</v>
      </c>
      <c r="H79" s="623" t="s">
        <v>873</v>
      </c>
      <c r="I79" s="623" t="s">
        <v>2365</v>
      </c>
      <c r="J79" s="623" t="s">
        <v>5346</v>
      </c>
      <c r="K79" s="623" t="s">
        <v>5347</v>
      </c>
      <c r="L79" s="623" t="s">
        <v>2182</v>
      </c>
      <c r="M79" s="623" t="s">
        <v>5348</v>
      </c>
      <c r="N79" s="623" t="s">
        <v>3403</v>
      </c>
      <c r="O79" s="624">
        <v>16000</v>
      </c>
      <c r="P79" s="625">
        <v>11</v>
      </c>
      <c r="Q79" s="623" t="s">
        <v>5343</v>
      </c>
      <c r="R79" s="624">
        <v>2288</v>
      </c>
      <c r="S79" s="624">
        <v>52</v>
      </c>
      <c r="T79" s="623" t="s">
        <v>2074</v>
      </c>
      <c r="U79" s="623" t="s">
        <v>2328</v>
      </c>
      <c r="V79" s="623" t="s">
        <v>285</v>
      </c>
      <c r="W79" s="623" t="s">
        <v>5112</v>
      </c>
      <c r="X79" s="624">
        <v>0</v>
      </c>
      <c r="Y79" s="623" t="s">
        <v>5106</v>
      </c>
      <c r="Z79" s="623" t="s">
        <v>503</v>
      </c>
      <c r="AA79" s="623" t="s">
        <v>5315</v>
      </c>
      <c r="AB79" s="623" t="s">
        <v>5315</v>
      </c>
    </row>
    <row r="80" spans="1:28" ht="13.5" thickBot="1" x14ac:dyDescent="0.25">
      <c r="A80" s="622" t="s">
        <v>574</v>
      </c>
      <c r="B80" s="623" t="s">
        <v>2076</v>
      </c>
      <c r="C80" s="623" t="s">
        <v>574</v>
      </c>
      <c r="D80" s="623" t="s">
        <v>886</v>
      </c>
      <c r="E80" s="623" t="s">
        <v>2365</v>
      </c>
      <c r="F80" s="623" t="s">
        <v>3465</v>
      </c>
      <c r="G80" s="623" t="s">
        <v>3403</v>
      </c>
      <c r="H80" s="623" t="s">
        <v>886</v>
      </c>
      <c r="I80" s="623" t="s">
        <v>2365</v>
      </c>
      <c r="J80" s="623" t="s">
        <v>3465</v>
      </c>
      <c r="K80" s="623" t="s">
        <v>4858</v>
      </c>
      <c r="L80" s="623" t="s">
        <v>2182</v>
      </c>
      <c r="M80" s="623" t="s">
        <v>5349</v>
      </c>
      <c r="N80" s="623" t="s">
        <v>3403</v>
      </c>
      <c r="O80" s="624">
        <v>102000</v>
      </c>
      <c r="P80" s="625">
        <v>20.350000000000001</v>
      </c>
      <c r="Q80" s="623" t="s">
        <v>4627</v>
      </c>
      <c r="R80" s="624">
        <v>2280</v>
      </c>
      <c r="S80" s="624">
        <v>52</v>
      </c>
      <c r="T80" s="623" t="s">
        <v>2074</v>
      </c>
      <c r="U80" s="623" t="s">
        <v>2770</v>
      </c>
      <c r="V80" s="623" t="s">
        <v>299</v>
      </c>
      <c r="W80" s="623" t="s">
        <v>5112</v>
      </c>
      <c r="X80" s="624">
        <v>0</v>
      </c>
      <c r="Y80" s="623" t="s">
        <v>5106</v>
      </c>
      <c r="Z80" s="623" t="s">
        <v>503</v>
      </c>
      <c r="AA80" s="623" t="s">
        <v>5315</v>
      </c>
      <c r="AB80" s="623" t="s">
        <v>5315</v>
      </c>
    </row>
    <row r="81" spans="1:28" ht="13.5" thickBot="1" x14ac:dyDescent="0.25">
      <c r="A81" s="622" t="s">
        <v>561</v>
      </c>
      <c r="B81" s="623" t="s">
        <v>2076</v>
      </c>
      <c r="C81" s="623" t="s">
        <v>5350</v>
      </c>
      <c r="D81" s="623" t="s">
        <v>874</v>
      </c>
      <c r="E81" s="623" t="s">
        <v>2365</v>
      </c>
      <c r="F81" s="623" t="s">
        <v>5351</v>
      </c>
      <c r="G81" s="623" t="s">
        <v>5352</v>
      </c>
      <c r="H81" s="623" t="s">
        <v>874</v>
      </c>
      <c r="I81" s="623" t="s">
        <v>2365</v>
      </c>
      <c r="J81" s="623" t="s">
        <v>5351</v>
      </c>
      <c r="K81" s="623" t="s">
        <v>5352</v>
      </c>
      <c r="L81" s="623" t="s">
        <v>2182</v>
      </c>
      <c r="M81" s="623" t="s">
        <v>5353</v>
      </c>
      <c r="N81" s="623" t="s">
        <v>3403</v>
      </c>
      <c r="O81" s="624">
        <v>18670</v>
      </c>
      <c r="P81" s="625">
        <v>25</v>
      </c>
      <c r="Q81" s="623" t="s">
        <v>5339</v>
      </c>
      <c r="R81" s="624">
        <v>2956</v>
      </c>
      <c r="S81" s="624">
        <v>52</v>
      </c>
      <c r="T81" s="623" t="s">
        <v>2074</v>
      </c>
      <c r="U81" s="623" t="s">
        <v>2378</v>
      </c>
      <c r="V81" s="623" t="s">
        <v>286</v>
      </c>
      <c r="W81" s="623" t="s">
        <v>5112</v>
      </c>
      <c r="X81" s="624">
        <v>0</v>
      </c>
      <c r="Y81" s="623" t="s">
        <v>5106</v>
      </c>
      <c r="Z81" s="623" t="s">
        <v>503</v>
      </c>
      <c r="AA81" s="623" t="s">
        <v>5315</v>
      </c>
      <c r="AB81" s="623" t="s">
        <v>5315</v>
      </c>
    </row>
    <row r="82" spans="1:28" ht="13.5" thickBot="1" x14ac:dyDescent="0.25">
      <c r="A82" s="622" t="s">
        <v>2076</v>
      </c>
      <c r="B82" s="623" t="s">
        <v>2076</v>
      </c>
      <c r="C82" s="623" t="s">
        <v>2076</v>
      </c>
      <c r="D82" s="623" t="s">
        <v>2257</v>
      </c>
      <c r="E82" s="623" t="s">
        <v>2365</v>
      </c>
      <c r="F82" s="623" t="s">
        <v>3465</v>
      </c>
      <c r="G82" s="623" t="s">
        <v>3466</v>
      </c>
      <c r="H82" s="623" t="s">
        <v>2257</v>
      </c>
      <c r="I82" s="623" t="s">
        <v>2365</v>
      </c>
      <c r="J82" s="623" t="s">
        <v>3465</v>
      </c>
      <c r="K82" s="623" t="s">
        <v>3466</v>
      </c>
      <c r="L82" s="623" t="s">
        <v>2182</v>
      </c>
      <c r="M82" s="623" t="s">
        <v>4626</v>
      </c>
      <c r="N82" s="623" t="s">
        <v>3403</v>
      </c>
      <c r="O82" s="624">
        <v>156000</v>
      </c>
      <c r="P82" s="625">
        <v>82.03</v>
      </c>
      <c r="Q82" s="623" t="s">
        <v>4627</v>
      </c>
      <c r="R82" s="624">
        <v>2280</v>
      </c>
      <c r="S82" s="624">
        <v>52</v>
      </c>
      <c r="T82" s="623" t="s">
        <v>2074</v>
      </c>
      <c r="U82" s="623" t="s">
        <v>2134</v>
      </c>
      <c r="V82" s="623" t="s">
        <v>281</v>
      </c>
      <c r="W82" s="623" t="s">
        <v>5105</v>
      </c>
      <c r="X82" s="624">
        <v>0</v>
      </c>
      <c r="Y82" s="623" t="s">
        <v>5106</v>
      </c>
      <c r="Z82" s="623" t="s">
        <v>503</v>
      </c>
      <c r="AA82" s="623" t="s">
        <v>5315</v>
      </c>
      <c r="AB82" s="623" t="s">
        <v>5315</v>
      </c>
    </row>
    <row r="83" spans="1:28" ht="13.5" thickBot="1" x14ac:dyDescent="0.25">
      <c r="A83" s="622" t="s">
        <v>562</v>
      </c>
      <c r="B83" s="623" t="s">
        <v>2076</v>
      </c>
      <c r="C83" s="623" t="s">
        <v>562</v>
      </c>
      <c r="D83" s="623" t="s">
        <v>875</v>
      </c>
      <c r="E83" s="623" t="s">
        <v>1128</v>
      </c>
      <c r="F83" s="623" t="s">
        <v>5354</v>
      </c>
      <c r="G83" s="623" t="s">
        <v>5355</v>
      </c>
      <c r="H83" s="623" t="s">
        <v>875</v>
      </c>
      <c r="I83" s="623" t="s">
        <v>1128</v>
      </c>
      <c r="J83" s="623" t="s">
        <v>5354</v>
      </c>
      <c r="K83" s="623" t="s">
        <v>5355</v>
      </c>
      <c r="L83" s="623" t="s">
        <v>2182</v>
      </c>
      <c r="M83" s="623" t="s">
        <v>5356</v>
      </c>
      <c r="N83" s="623" t="s">
        <v>3403</v>
      </c>
      <c r="O83" s="624">
        <v>15000</v>
      </c>
      <c r="P83" s="625">
        <v>16</v>
      </c>
      <c r="Q83" s="623" t="s">
        <v>5343</v>
      </c>
      <c r="R83" s="624">
        <v>2288</v>
      </c>
      <c r="S83" s="624">
        <v>52</v>
      </c>
      <c r="T83" s="623" t="s">
        <v>2074</v>
      </c>
      <c r="U83" s="623" t="s">
        <v>2379</v>
      </c>
      <c r="V83" s="623" t="s">
        <v>287</v>
      </c>
      <c r="W83" s="623" t="s">
        <v>5112</v>
      </c>
      <c r="X83" s="624">
        <v>0</v>
      </c>
      <c r="Y83" s="623" t="s">
        <v>5113</v>
      </c>
      <c r="Z83" s="623" t="s">
        <v>503</v>
      </c>
      <c r="AA83" s="623" t="s">
        <v>5315</v>
      </c>
      <c r="AB83" s="623" t="s">
        <v>5315</v>
      </c>
    </row>
    <row r="84" spans="1:28" ht="13.5" thickBot="1" x14ac:dyDescent="0.25">
      <c r="A84" s="622" t="s">
        <v>563</v>
      </c>
      <c r="B84" s="623" t="s">
        <v>2076</v>
      </c>
      <c r="C84" s="623" t="s">
        <v>563</v>
      </c>
      <c r="D84" s="623" t="s">
        <v>876</v>
      </c>
      <c r="E84" s="623" t="s">
        <v>2365</v>
      </c>
      <c r="F84" s="623" t="s">
        <v>5357</v>
      </c>
      <c r="G84" s="623" t="s">
        <v>5358</v>
      </c>
      <c r="H84" s="623" t="s">
        <v>876</v>
      </c>
      <c r="I84" s="623" t="s">
        <v>2365</v>
      </c>
      <c r="J84" s="623" t="s">
        <v>5357</v>
      </c>
      <c r="K84" s="623" t="s">
        <v>5358</v>
      </c>
      <c r="L84" s="623" t="s">
        <v>2182</v>
      </c>
      <c r="M84" s="623" t="s">
        <v>5359</v>
      </c>
      <c r="N84" s="623" t="s">
        <v>3403</v>
      </c>
      <c r="O84" s="624">
        <v>12000</v>
      </c>
      <c r="P84" s="625">
        <v>11.18</v>
      </c>
      <c r="Q84" s="623" t="s">
        <v>5343</v>
      </c>
      <c r="R84" s="624">
        <v>2288</v>
      </c>
      <c r="S84" s="624">
        <v>52</v>
      </c>
      <c r="T84" s="623" t="s">
        <v>2074</v>
      </c>
      <c r="U84" s="623" t="s">
        <v>2449</v>
      </c>
      <c r="V84" s="623" t="s">
        <v>288</v>
      </c>
      <c r="W84" s="623" t="s">
        <v>5112</v>
      </c>
      <c r="X84" s="624">
        <v>0</v>
      </c>
      <c r="Y84" s="623" t="s">
        <v>5106</v>
      </c>
      <c r="Z84" s="623" t="s">
        <v>503</v>
      </c>
      <c r="AA84" s="623" t="s">
        <v>5315</v>
      </c>
      <c r="AB84" s="623" t="s">
        <v>5315</v>
      </c>
    </row>
    <row r="85" spans="1:28" ht="13.5" thickBot="1" x14ac:dyDescent="0.25">
      <c r="A85" s="622" t="s">
        <v>564</v>
      </c>
      <c r="B85" s="623" t="s">
        <v>2076</v>
      </c>
      <c r="C85" s="623" t="s">
        <v>564</v>
      </c>
      <c r="D85" s="623" t="s">
        <v>877</v>
      </c>
      <c r="E85" s="623" t="s">
        <v>2365</v>
      </c>
      <c r="F85" s="623" t="s">
        <v>5360</v>
      </c>
      <c r="G85" s="623" t="s">
        <v>5361</v>
      </c>
      <c r="H85" s="623" t="s">
        <v>877</v>
      </c>
      <c r="I85" s="623" t="s">
        <v>2365</v>
      </c>
      <c r="J85" s="623" t="s">
        <v>5360</v>
      </c>
      <c r="K85" s="623" t="s">
        <v>5361</v>
      </c>
      <c r="L85" s="623" t="s">
        <v>2182</v>
      </c>
      <c r="M85" s="623" t="s">
        <v>5362</v>
      </c>
      <c r="N85" s="623" t="s">
        <v>3403</v>
      </c>
      <c r="O85" s="624">
        <v>24000</v>
      </c>
      <c r="P85" s="625">
        <v>24.68</v>
      </c>
      <c r="Q85" s="623" t="s">
        <v>5339</v>
      </c>
      <c r="R85" s="624">
        <v>2956</v>
      </c>
      <c r="S85" s="624">
        <v>52</v>
      </c>
      <c r="T85" s="623" t="s">
        <v>2074</v>
      </c>
      <c r="U85" s="623" t="s">
        <v>2526</v>
      </c>
      <c r="V85" s="623" t="s">
        <v>289</v>
      </c>
      <c r="W85" s="623" t="s">
        <v>5112</v>
      </c>
      <c r="X85" s="624">
        <v>0</v>
      </c>
      <c r="Y85" s="623" t="s">
        <v>5106</v>
      </c>
      <c r="Z85" s="623" t="s">
        <v>503</v>
      </c>
      <c r="AA85" s="623" t="s">
        <v>5315</v>
      </c>
      <c r="AB85" s="623" t="s">
        <v>5315</v>
      </c>
    </row>
    <row r="86" spans="1:28" ht="13.5" thickBot="1" x14ac:dyDescent="0.25">
      <c r="A86" s="622" t="s">
        <v>575</v>
      </c>
      <c r="B86" s="623" t="s">
        <v>2076</v>
      </c>
      <c r="C86" s="623" t="s">
        <v>5363</v>
      </c>
      <c r="D86" s="623" t="s">
        <v>887</v>
      </c>
      <c r="E86" s="623" t="s">
        <v>2365</v>
      </c>
      <c r="F86" s="623" t="s">
        <v>5364</v>
      </c>
      <c r="G86" s="623" t="s">
        <v>3403</v>
      </c>
      <c r="H86" s="623" t="s">
        <v>887</v>
      </c>
      <c r="I86" s="623" t="s">
        <v>2365</v>
      </c>
      <c r="J86" s="623" t="s">
        <v>5364</v>
      </c>
      <c r="K86" s="623" t="s">
        <v>4858</v>
      </c>
      <c r="L86" s="623" t="s">
        <v>2182</v>
      </c>
      <c r="M86" s="623" t="s">
        <v>5365</v>
      </c>
      <c r="N86" s="623" t="s">
        <v>3403</v>
      </c>
      <c r="O86" s="624">
        <v>16000</v>
      </c>
      <c r="P86" s="625">
        <v>11.68</v>
      </c>
      <c r="Q86" s="623" t="s">
        <v>5343</v>
      </c>
      <c r="R86" s="624">
        <v>2288</v>
      </c>
      <c r="S86" s="624">
        <v>52</v>
      </c>
      <c r="T86" s="623" t="s">
        <v>2074</v>
      </c>
      <c r="U86" s="623" t="s">
        <v>2769</v>
      </c>
      <c r="V86" s="623" t="s">
        <v>300</v>
      </c>
      <c r="W86" s="623" t="s">
        <v>5112</v>
      </c>
      <c r="X86" s="624">
        <v>0</v>
      </c>
      <c r="Y86" s="623" t="s">
        <v>5106</v>
      </c>
      <c r="Z86" s="623" t="s">
        <v>503</v>
      </c>
      <c r="AA86" s="623" t="s">
        <v>5315</v>
      </c>
      <c r="AB86" s="623" t="s">
        <v>5315</v>
      </c>
    </row>
    <row r="87" spans="1:28" ht="13.5" thickBot="1" x14ac:dyDescent="0.25">
      <c r="A87" s="622" t="s">
        <v>566</v>
      </c>
      <c r="B87" s="623" t="s">
        <v>2076</v>
      </c>
      <c r="C87" s="623" t="s">
        <v>566</v>
      </c>
      <c r="D87" s="623" t="s">
        <v>879</v>
      </c>
      <c r="E87" s="623" t="s">
        <v>2365</v>
      </c>
      <c r="F87" s="623" t="s">
        <v>5366</v>
      </c>
      <c r="G87" s="623" t="s">
        <v>4709</v>
      </c>
      <c r="H87" s="623" t="s">
        <v>879</v>
      </c>
      <c r="I87" s="623" t="s">
        <v>2365</v>
      </c>
      <c r="J87" s="623" t="s">
        <v>5366</v>
      </c>
      <c r="K87" s="623" t="s">
        <v>4709</v>
      </c>
      <c r="L87" s="623" t="s">
        <v>2182</v>
      </c>
      <c r="M87" s="623" t="s">
        <v>5367</v>
      </c>
      <c r="N87" s="623" t="s">
        <v>3403</v>
      </c>
      <c r="O87" s="624">
        <v>3969</v>
      </c>
      <c r="P87" s="625">
        <v>5.7</v>
      </c>
      <c r="Q87" s="623" t="s">
        <v>5343</v>
      </c>
      <c r="R87" s="624">
        <v>2288</v>
      </c>
      <c r="S87" s="624">
        <v>52</v>
      </c>
      <c r="T87" s="623" t="s">
        <v>2074</v>
      </c>
      <c r="U87" s="623" t="s">
        <v>2709</v>
      </c>
      <c r="V87" s="623" t="s">
        <v>291</v>
      </c>
      <c r="W87" s="623" t="s">
        <v>5112</v>
      </c>
      <c r="X87" s="624">
        <v>0</v>
      </c>
      <c r="Y87" s="623" t="s">
        <v>5106</v>
      </c>
      <c r="Z87" s="623" t="s">
        <v>503</v>
      </c>
      <c r="AA87" s="623" t="s">
        <v>5315</v>
      </c>
      <c r="AB87" s="623" t="s">
        <v>5315</v>
      </c>
    </row>
    <row r="88" spans="1:28" ht="13.5" thickBot="1" x14ac:dyDescent="0.25">
      <c r="A88" s="622" t="s">
        <v>572</v>
      </c>
      <c r="B88" s="623" t="s">
        <v>2076</v>
      </c>
      <c r="C88" s="623" t="s">
        <v>572</v>
      </c>
      <c r="D88" s="623" t="s">
        <v>884</v>
      </c>
      <c r="E88" s="623" t="s">
        <v>1129</v>
      </c>
      <c r="F88" s="623" t="s">
        <v>5368</v>
      </c>
      <c r="G88" s="623" t="s">
        <v>5369</v>
      </c>
      <c r="H88" s="623" t="s">
        <v>884</v>
      </c>
      <c r="I88" s="623" t="s">
        <v>1129</v>
      </c>
      <c r="J88" s="623" t="s">
        <v>5368</v>
      </c>
      <c r="K88" s="623" t="s">
        <v>5369</v>
      </c>
      <c r="L88" s="623" t="s">
        <v>2182</v>
      </c>
      <c r="M88" s="623" t="s">
        <v>5370</v>
      </c>
      <c r="N88" s="623" t="s">
        <v>3403</v>
      </c>
      <c r="O88" s="624">
        <v>23728</v>
      </c>
      <c r="P88" s="625">
        <v>22.18</v>
      </c>
      <c r="Q88" s="623" t="s">
        <v>5339</v>
      </c>
      <c r="R88" s="624">
        <v>2956</v>
      </c>
      <c r="S88" s="624">
        <v>52</v>
      </c>
      <c r="T88" s="623" t="s">
        <v>2074</v>
      </c>
      <c r="U88" s="623" t="s">
        <v>2760</v>
      </c>
      <c r="V88" s="623" t="s">
        <v>297</v>
      </c>
      <c r="W88" s="623" t="s">
        <v>5112</v>
      </c>
      <c r="X88" s="624">
        <v>0</v>
      </c>
      <c r="Y88" s="623" t="s">
        <v>5113</v>
      </c>
      <c r="Z88" s="623" t="s">
        <v>503</v>
      </c>
      <c r="AA88" s="623" t="s">
        <v>5315</v>
      </c>
      <c r="AB88" s="623" t="s">
        <v>5315</v>
      </c>
    </row>
    <row r="89" spans="1:28" ht="13.5" thickBot="1" x14ac:dyDescent="0.25">
      <c r="A89" s="622" t="s">
        <v>1778</v>
      </c>
      <c r="B89" s="623" t="s">
        <v>2076</v>
      </c>
      <c r="C89" s="623" t="s">
        <v>1778</v>
      </c>
      <c r="D89" s="623" t="s">
        <v>872</v>
      </c>
      <c r="E89" s="623" t="s">
        <v>2365</v>
      </c>
      <c r="F89" s="623" t="s">
        <v>5371</v>
      </c>
      <c r="G89" s="623" t="s">
        <v>5372</v>
      </c>
      <c r="H89" s="623" t="s">
        <v>872</v>
      </c>
      <c r="I89" s="623" t="s">
        <v>2365</v>
      </c>
      <c r="J89" s="623" t="s">
        <v>5371</v>
      </c>
      <c r="K89" s="623" t="s">
        <v>5372</v>
      </c>
      <c r="L89" s="623" t="s">
        <v>2182</v>
      </c>
      <c r="M89" s="623" t="s">
        <v>5373</v>
      </c>
      <c r="N89" s="623" t="s">
        <v>3403</v>
      </c>
      <c r="O89" s="624">
        <v>8000</v>
      </c>
      <c r="P89" s="625">
        <v>6.68</v>
      </c>
      <c r="Q89" s="623" t="s">
        <v>5343</v>
      </c>
      <c r="R89" s="624">
        <v>2288</v>
      </c>
      <c r="S89" s="624">
        <v>52</v>
      </c>
      <c r="T89" s="623" t="s">
        <v>2074</v>
      </c>
      <c r="U89" s="623" t="s">
        <v>2311</v>
      </c>
      <c r="V89" s="623" t="s">
        <v>284</v>
      </c>
      <c r="W89" s="623" t="s">
        <v>5112</v>
      </c>
      <c r="X89" s="624">
        <v>0</v>
      </c>
      <c r="Y89" s="623" t="s">
        <v>5106</v>
      </c>
      <c r="Z89" s="623" t="s">
        <v>503</v>
      </c>
      <c r="AA89" s="623" t="s">
        <v>5315</v>
      </c>
      <c r="AB89" s="623" t="s">
        <v>5315</v>
      </c>
    </row>
    <row r="90" spans="1:28" ht="13.5" thickBot="1" x14ac:dyDescent="0.25">
      <c r="A90" s="622" t="s">
        <v>565</v>
      </c>
      <c r="B90" s="623" t="s">
        <v>2076</v>
      </c>
      <c r="C90" s="623" t="s">
        <v>565</v>
      </c>
      <c r="D90" s="623" t="s">
        <v>878</v>
      </c>
      <c r="E90" s="623" t="s">
        <v>2365</v>
      </c>
      <c r="F90" s="623" t="s">
        <v>5374</v>
      </c>
      <c r="G90" s="623" t="s">
        <v>5375</v>
      </c>
      <c r="H90" s="623" t="s">
        <v>878</v>
      </c>
      <c r="I90" s="623" t="s">
        <v>2365</v>
      </c>
      <c r="J90" s="623" t="s">
        <v>5374</v>
      </c>
      <c r="K90" s="623" t="s">
        <v>5375</v>
      </c>
      <c r="L90" s="623" t="s">
        <v>2182</v>
      </c>
      <c r="M90" s="623" t="s">
        <v>5376</v>
      </c>
      <c r="N90" s="623" t="s">
        <v>3403</v>
      </c>
      <c r="O90" s="624">
        <v>5450</v>
      </c>
      <c r="P90" s="625">
        <v>7.68</v>
      </c>
      <c r="Q90" s="623" t="s">
        <v>5343</v>
      </c>
      <c r="R90" s="624">
        <v>2288</v>
      </c>
      <c r="S90" s="624">
        <v>52</v>
      </c>
      <c r="T90" s="623" t="s">
        <v>2074</v>
      </c>
      <c r="U90" s="623" t="s">
        <v>2692</v>
      </c>
      <c r="V90" s="623" t="s">
        <v>290</v>
      </c>
      <c r="W90" s="623" t="s">
        <v>5112</v>
      </c>
      <c r="X90" s="624">
        <v>0</v>
      </c>
      <c r="Y90" s="623" t="s">
        <v>5106</v>
      </c>
      <c r="Z90" s="623" t="s">
        <v>503</v>
      </c>
      <c r="AA90" s="623" t="s">
        <v>5315</v>
      </c>
      <c r="AB90" s="623" t="s">
        <v>5315</v>
      </c>
    </row>
    <row r="91" spans="1:28" ht="13.5" thickBot="1" x14ac:dyDescent="0.25">
      <c r="A91" s="622" t="s">
        <v>571</v>
      </c>
      <c r="B91" s="623" t="s">
        <v>2076</v>
      </c>
      <c r="C91" s="623" t="s">
        <v>571</v>
      </c>
      <c r="D91" s="623" t="s">
        <v>883</v>
      </c>
      <c r="E91" s="623" t="s">
        <v>2365</v>
      </c>
      <c r="F91" s="623" t="s">
        <v>5377</v>
      </c>
      <c r="G91" s="623" t="s">
        <v>5378</v>
      </c>
      <c r="H91" s="623" t="s">
        <v>883</v>
      </c>
      <c r="I91" s="623" t="s">
        <v>2365</v>
      </c>
      <c r="J91" s="623" t="s">
        <v>5377</v>
      </c>
      <c r="K91" s="623" t="s">
        <v>5378</v>
      </c>
      <c r="L91" s="623" t="s">
        <v>2182</v>
      </c>
      <c r="M91" s="623" t="s">
        <v>5379</v>
      </c>
      <c r="N91" s="623" t="s">
        <v>3403</v>
      </c>
      <c r="O91" s="624">
        <v>34000</v>
      </c>
      <c r="P91" s="625">
        <v>32.5</v>
      </c>
      <c r="Q91" s="623" t="s">
        <v>5339</v>
      </c>
      <c r="R91" s="624">
        <v>2956</v>
      </c>
      <c r="S91" s="624">
        <v>52</v>
      </c>
      <c r="T91" s="623" t="s">
        <v>2074</v>
      </c>
      <c r="U91" s="623" t="s">
        <v>2755</v>
      </c>
      <c r="V91" s="623" t="s">
        <v>296</v>
      </c>
      <c r="W91" s="623" t="s">
        <v>5112</v>
      </c>
      <c r="X91" s="624">
        <v>0</v>
      </c>
      <c r="Y91" s="623" t="s">
        <v>5106</v>
      </c>
      <c r="Z91" s="623" t="s">
        <v>503</v>
      </c>
      <c r="AA91" s="623" t="s">
        <v>5315</v>
      </c>
      <c r="AB91" s="623" t="s">
        <v>5315</v>
      </c>
    </row>
    <row r="92" spans="1:28" ht="13.5" thickBot="1" x14ac:dyDescent="0.25">
      <c r="A92" s="622" t="s">
        <v>568</v>
      </c>
      <c r="B92" s="623" t="s">
        <v>2076</v>
      </c>
      <c r="C92" s="623" t="s">
        <v>568</v>
      </c>
      <c r="D92" s="623" t="s">
        <v>881</v>
      </c>
      <c r="E92" s="623" t="s">
        <v>2365</v>
      </c>
      <c r="F92" s="623" t="s">
        <v>5380</v>
      </c>
      <c r="G92" s="623" t="s">
        <v>5381</v>
      </c>
      <c r="H92" s="623" t="s">
        <v>881</v>
      </c>
      <c r="I92" s="623" t="s">
        <v>2365</v>
      </c>
      <c r="J92" s="623" t="s">
        <v>5380</v>
      </c>
      <c r="K92" s="623" t="s">
        <v>5381</v>
      </c>
      <c r="L92" s="623" t="s">
        <v>2182</v>
      </c>
      <c r="M92" s="623" t="s">
        <v>5382</v>
      </c>
      <c r="N92" s="623" t="s">
        <v>3403</v>
      </c>
      <c r="O92" s="624">
        <v>4070</v>
      </c>
      <c r="P92" s="625">
        <v>13</v>
      </c>
      <c r="Q92" s="623" t="s">
        <v>5343</v>
      </c>
      <c r="R92" s="624">
        <v>2288</v>
      </c>
      <c r="S92" s="624">
        <v>52</v>
      </c>
      <c r="T92" s="623" t="s">
        <v>2074</v>
      </c>
      <c r="U92" s="623" t="s">
        <v>2749</v>
      </c>
      <c r="V92" s="623" t="s">
        <v>293</v>
      </c>
      <c r="W92" s="623" t="s">
        <v>5112</v>
      </c>
      <c r="X92" s="624">
        <v>0</v>
      </c>
      <c r="Y92" s="623" t="s">
        <v>5106</v>
      </c>
      <c r="Z92" s="623" t="s">
        <v>503</v>
      </c>
      <c r="AA92" s="623" t="s">
        <v>5315</v>
      </c>
      <c r="AB92" s="623" t="s">
        <v>5315</v>
      </c>
    </row>
    <row r="93" spans="1:28" ht="13.5" thickBot="1" x14ac:dyDescent="0.25">
      <c r="A93" s="622" t="s">
        <v>573</v>
      </c>
      <c r="B93" s="623" t="s">
        <v>2076</v>
      </c>
      <c r="C93" s="623" t="s">
        <v>573</v>
      </c>
      <c r="D93" s="623" t="s">
        <v>885</v>
      </c>
      <c r="E93" s="623" t="s">
        <v>2365</v>
      </c>
      <c r="F93" s="623" t="s">
        <v>5383</v>
      </c>
      <c r="G93" s="623" t="s">
        <v>3403</v>
      </c>
      <c r="H93" s="623" t="s">
        <v>885</v>
      </c>
      <c r="I93" s="623" t="s">
        <v>2365</v>
      </c>
      <c r="J93" s="623" t="s">
        <v>5383</v>
      </c>
      <c r="K93" s="623" t="s">
        <v>4858</v>
      </c>
      <c r="L93" s="623" t="s">
        <v>2182</v>
      </c>
      <c r="M93" s="623" t="s">
        <v>5384</v>
      </c>
      <c r="N93" s="623" t="s">
        <v>3403</v>
      </c>
      <c r="O93" s="624">
        <v>9300</v>
      </c>
      <c r="P93" s="625">
        <v>10.5</v>
      </c>
      <c r="Q93" s="623" t="s">
        <v>5343</v>
      </c>
      <c r="R93" s="624">
        <v>2288</v>
      </c>
      <c r="S93" s="624">
        <v>52</v>
      </c>
      <c r="T93" s="623" t="s">
        <v>2074</v>
      </c>
      <c r="U93" s="623" t="s">
        <v>2762</v>
      </c>
      <c r="V93" s="623" t="s">
        <v>298</v>
      </c>
      <c r="W93" s="623" t="s">
        <v>5112</v>
      </c>
      <c r="X93" s="624">
        <v>0</v>
      </c>
      <c r="Y93" s="623" t="s">
        <v>5106</v>
      </c>
      <c r="Z93" s="623" t="s">
        <v>503</v>
      </c>
      <c r="AA93" s="623" t="s">
        <v>5315</v>
      </c>
      <c r="AB93" s="623" t="s">
        <v>5315</v>
      </c>
    </row>
    <row r="94" spans="1:28" ht="13.5" thickBot="1" x14ac:dyDescent="0.25">
      <c r="A94" s="622" t="s">
        <v>569</v>
      </c>
      <c r="B94" s="623" t="s">
        <v>2076</v>
      </c>
      <c r="C94" s="623" t="s">
        <v>569</v>
      </c>
      <c r="D94" s="623" t="s">
        <v>5385</v>
      </c>
      <c r="E94" s="623" t="s">
        <v>2365</v>
      </c>
      <c r="F94" s="623" t="s">
        <v>5386</v>
      </c>
      <c r="G94" s="623" t="s">
        <v>5387</v>
      </c>
      <c r="H94" s="623" t="s">
        <v>5385</v>
      </c>
      <c r="I94" s="623" t="s">
        <v>2365</v>
      </c>
      <c r="J94" s="623" t="s">
        <v>5386</v>
      </c>
      <c r="K94" s="623" t="s">
        <v>5387</v>
      </c>
      <c r="L94" s="623" t="s">
        <v>2182</v>
      </c>
      <c r="M94" s="623" t="s">
        <v>5388</v>
      </c>
      <c r="N94" s="623" t="s">
        <v>3403</v>
      </c>
      <c r="O94" s="624">
        <v>24000</v>
      </c>
      <c r="P94" s="625">
        <v>28.18</v>
      </c>
      <c r="Q94" s="623" t="s">
        <v>5339</v>
      </c>
      <c r="R94" s="624">
        <v>2956</v>
      </c>
      <c r="S94" s="624">
        <v>52</v>
      </c>
      <c r="T94" s="623" t="s">
        <v>2074</v>
      </c>
      <c r="U94" s="623" t="s">
        <v>2751</v>
      </c>
      <c r="V94" s="623" t="s">
        <v>294</v>
      </c>
      <c r="W94" s="623" t="s">
        <v>5112</v>
      </c>
      <c r="X94" s="624">
        <v>0</v>
      </c>
      <c r="Y94" s="623" t="s">
        <v>5106</v>
      </c>
      <c r="Z94" s="623" t="s">
        <v>503</v>
      </c>
      <c r="AA94" s="623" t="s">
        <v>5315</v>
      </c>
      <c r="AB94" s="623" t="s">
        <v>5315</v>
      </c>
    </row>
    <row r="95" spans="1:28" ht="13.5" thickBot="1" x14ac:dyDescent="0.25">
      <c r="A95" s="622" t="s">
        <v>567</v>
      </c>
      <c r="B95" s="623" t="s">
        <v>2076</v>
      </c>
      <c r="C95" s="623" t="s">
        <v>567</v>
      </c>
      <c r="D95" s="623" t="s">
        <v>880</v>
      </c>
      <c r="E95" s="623" t="s">
        <v>2365</v>
      </c>
      <c r="F95" s="623" t="s">
        <v>5389</v>
      </c>
      <c r="G95" s="623" t="s">
        <v>5390</v>
      </c>
      <c r="H95" s="623" t="s">
        <v>880</v>
      </c>
      <c r="I95" s="623" t="s">
        <v>2365</v>
      </c>
      <c r="J95" s="623" t="s">
        <v>5389</v>
      </c>
      <c r="K95" s="623" t="s">
        <v>5390</v>
      </c>
      <c r="L95" s="623" t="s">
        <v>2182</v>
      </c>
      <c r="M95" s="623" t="s">
        <v>5391</v>
      </c>
      <c r="N95" s="623" t="s">
        <v>3403</v>
      </c>
      <c r="O95" s="624">
        <v>12500</v>
      </c>
      <c r="P95" s="625">
        <v>9.5</v>
      </c>
      <c r="Q95" s="623" t="s">
        <v>5343</v>
      </c>
      <c r="R95" s="624">
        <v>2288</v>
      </c>
      <c r="S95" s="624">
        <v>52</v>
      </c>
      <c r="T95" s="623" t="s">
        <v>2074</v>
      </c>
      <c r="U95" s="623" t="s">
        <v>2725</v>
      </c>
      <c r="V95" s="623" t="s">
        <v>292</v>
      </c>
      <c r="W95" s="623" t="s">
        <v>5112</v>
      </c>
      <c r="X95" s="624">
        <v>0</v>
      </c>
      <c r="Y95" s="623" t="s">
        <v>5106</v>
      </c>
      <c r="Z95" s="623" t="s">
        <v>503</v>
      </c>
      <c r="AA95" s="623" t="s">
        <v>5315</v>
      </c>
      <c r="AB95" s="623" t="s">
        <v>5315</v>
      </c>
    </row>
    <row r="96" spans="1:28" ht="13.5" thickBot="1" x14ac:dyDescent="0.25">
      <c r="A96" s="622" t="s">
        <v>5392</v>
      </c>
      <c r="B96" s="623" t="s">
        <v>1954</v>
      </c>
      <c r="C96" s="623" t="s">
        <v>5393</v>
      </c>
      <c r="D96" s="623" t="s">
        <v>729</v>
      </c>
      <c r="E96" s="623" t="s">
        <v>1018</v>
      </c>
      <c r="F96" s="623" t="s">
        <v>4629</v>
      </c>
      <c r="G96" s="623" t="s">
        <v>4630</v>
      </c>
      <c r="H96" s="623" t="s">
        <v>729</v>
      </c>
      <c r="I96" s="623" t="s">
        <v>1018</v>
      </c>
      <c r="J96" s="623" t="s">
        <v>4629</v>
      </c>
      <c r="K96" s="623" t="s">
        <v>4630</v>
      </c>
      <c r="L96" s="623" t="s">
        <v>2150</v>
      </c>
      <c r="M96" s="623" t="s">
        <v>5394</v>
      </c>
      <c r="N96" s="623" t="s">
        <v>3403</v>
      </c>
      <c r="O96" s="623" t="s">
        <v>554</v>
      </c>
      <c r="P96" s="623" t="s">
        <v>3403</v>
      </c>
      <c r="Q96" s="623" t="s">
        <v>3403</v>
      </c>
      <c r="R96" s="623" t="s">
        <v>3403</v>
      </c>
      <c r="S96" s="623" t="s">
        <v>3403</v>
      </c>
      <c r="T96" s="623" t="s">
        <v>1952</v>
      </c>
      <c r="U96" s="623" t="s">
        <v>1905</v>
      </c>
      <c r="V96" s="623" t="s">
        <v>5395</v>
      </c>
      <c r="W96" s="623" t="s">
        <v>3040</v>
      </c>
      <c r="X96" s="624">
        <v>1</v>
      </c>
      <c r="Y96" s="623" t="s">
        <v>5113</v>
      </c>
      <c r="Z96" s="623" t="s">
        <v>3403</v>
      </c>
      <c r="AA96" s="623" t="s">
        <v>3403</v>
      </c>
      <c r="AB96" s="623" t="s">
        <v>3403</v>
      </c>
    </row>
    <row r="97" spans="1:28" ht="13.5" thickBot="1" x14ac:dyDescent="0.25">
      <c r="A97" s="622" t="s">
        <v>1596</v>
      </c>
      <c r="B97" s="623" t="s">
        <v>1954</v>
      </c>
      <c r="C97" s="623" t="s">
        <v>1596</v>
      </c>
      <c r="D97" s="623" t="s">
        <v>728</v>
      </c>
      <c r="E97" s="623" t="s">
        <v>1017</v>
      </c>
      <c r="F97" s="623" t="s">
        <v>5396</v>
      </c>
      <c r="G97" s="623" t="s">
        <v>5397</v>
      </c>
      <c r="H97" s="623" t="s">
        <v>728</v>
      </c>
      <c r="I97" s="623" t="s">
        <v>1017</v>
      </c>
      <c r="J97" s="623" t="s">
        <v>5396</v>
      </c>
      <c r="K97" s="623" t="s">
        <v>5397</v>
      </c>
      <c r="L97" s="623" t="s">
        <v>2150</v>
      </c>
      <c r="M97" s="623" t="s">
        <v>5398</v>
      </c>
      <c r="N97" s="623" t="s">
        <v>3403</v>
      </c>
      <c r="O97" s="624">
        <v>3300</v>
      </c>
      <c r="P97" s="625">
        <v>1</v>
      </c>
      <c r="Q97" s="623" t="s">
        <v>5399</v>
      </c>
      <c r="R97" s="624">
        <v>1650</v>
      </c>
      <c r="S97" s="624">
        <v>52</v>
      </c>
      <c r="T97" s="623" t="s">
        <v>1952</v>
      </c>
      <c r="U97" s="623" t="s">
        <v>2134</v>
      </c>
      <c r="V97" s="623" t="s">
        <v>79</v>
      </c>
      <c r="W97" s="623" t="s">
        <v>5112</v>
      </c>
      <c r="X97" s="624">
        <v>0</v>
      </c>
      <c r="Y97" s="623" t="s">
        <v>5113</v>
      </c>
      <c r="Z97" s="623" t="s">
        <v>512</v>
      </c>
      <c r="AA97" s="623" t="s">
        <v>5178</v>
      </c>
      <c r="AB97" s="623" t="s">
        <v>5119</v>
      </c>
    </row>
    <row r="98" spans="1:28" ht="13.5" thickBot="1" x14ac:dyDescent="0.25">
      <c r="A98" s="622" t="s">
        <v>1598</v>
      </c>
      <c r="B98" s="623" t="s">
        <v>1954</v>
      </c>
      <c r="C98" s="623" t="s">
        <v>1598</v>
      </c>
      <c r="D98" s="623" t="s">
        <v>2215</v>
      </c>
      <c r="E98" s="623" t="s">
        <v>2282</v>
      </c>
      <c r="F98" s="623" t="s">
        <v>3467</v>
      </c>
      <c r="G98" s="623" t="s">
        <v>3468</v>
      </c>
      <c r="H98" s="623" t="s">
        <v>2215</v>
      </c>
      <c r="I98" s="623" t="s">
        <v>2282</v>
      </c>
      <c r="J98" s="623" t="s">
        <v>3467</v>
      </c>
      <c r="K98" s="623" t="s">
        <v>3468</v>
      </c>
      <c r="L98" s="623" t="s">
        <v>2136</v>
      </c>
      <c r="M98" s="623" t="s">
        <v>5400</v>
      </c>
      <c r="N98" s="623" t="s">
        <v>5401</v>
      </c>
      <c r="O98" s="624">
        <v>25000</v>
      </c>
      <c r="P98" s="625">
        <v>8</v>
      </c>
      <c r="Q98" s="623" t="s">
        <v>5402</v>
      </c>
      <c r="R98" s="624">
        <v>3050</v>
      </c>
      <c r="S98" s="624">
        <v>52</v>
      </c>
      <c r="T98" s="623" t="s">
        <v>1952</v>
      </c>
      <c r="U98" s="623" t="s">
        <v>2298</v>
      </c>
      <c r="V98" s="623" t="s">
        <v>81</v>
      </c>
      <c r="W98" s="623" t="s">
        <v>5105</v>
      </c>
      <c r="X98" s="624">
        <v>0</v>
      </c>
      <c r="Y98" s="623" t="s">
        <v>5113</v>
      </c>
      <c r="Z98" s="623" t="s">
        <v>503</v>
      </c>
      <c r="AA98" s="623" t="s">
        <v>5134</v>
      </c>
      <c r="AB98" s="623" t="s">
        <v>5119</v>
      </c>
    </row>
    <row r="99" spans="1:28" ht="13.5" thickBot="1" x14ac:dyDescent="0.25">
      <c r="A99" s="622" t="s">
        <v>1597</v>
      </c>
      <c r="B99" s="623" t="s">
        <v>1954</v>
      </c>
      <c r="C99" s="623" t="s">
        <v>1597</v>
      </c>
      <c r="D99" s="623" t="s">
        <v>729</v>
      </c>
      <c r="E99" s="623" t="s">
        <v>1018</v>
      </c>
      <c r="F99" s="623" t="s">
        <v>4629</v>
      </c>
      <c r="G99" s="623" t="s">
        <v>4630</v>
      </c>
      <c r="H99" s="623" t="s">
        <v>729</v>
      </c>
      <c r="I99" s="623" t="s">
        <v>1018</v>
      </c>
      <c r="J99" s="623" t="s">
        <v>4629</v>
      </c>
      <c r="K99" s="623" t="s">
        <v>4630</v>
      </c>
      <c r="L99" s="623" t="s">
        <v>2150</v>
      </c>
      <c r="M99" s="623" t="s">
        <v>4631</v>
      </c>
      <c r="N99" s="623" t="s">
        <v>3403</v>
      </c>
      <c r="O99" s="624">
        <v>6700</v>
      </c>
      <c r="P99" s="625">
        <v>3</v>
      </c>
      <c r="Q99" s="623" t="s">
        <v>4632</v>
      </c>
      <c r="R99" s="624">
        <v>2400</v>
      </c>
      <c r="S99" s="624">
        <v>52</v>
      </c>
      <c r="T99" s="623" t="s">
        <v>1952</v>
      </c>
      <c r="U99" s="623" t="s">
        <v>2276</v>
      </c>
      <c r="V99" s="623" t="s">
        <v>80</v>
      </c>
      <c r="W99" s="623" t="s">
        <v>5112</v>
      </c>
      <c r="X99" s="624">
        <v>0</v>
      </c>
      <c r="Y99" s="623" t="s">
        <v>5113</v>
      </c>
      <c r="Z99" s="623" t="s">
        <v>503</v>
      </c>
      <c r="AA99" s="623" t="s">
        <v>5114</v>
      </c>
      <c r="AB99" s="623" t="s">
        <v>5201</v>
      </c>
    </row>
    <row r="100" spans="1:28" ht="13.5" thickBot="1" x14ac:dyDescent="0.25">
      <c r="A100" s="622" t="s">
        <v>1957</v>
      </c>
      <c r="B100" s="623" t="s">
        <v>1957</v>
      </c>
      <c r="C100" s="623" t="s">
        <v>1957</v>
      </c>
      <c r="D100" s="623" t="s">
        <v>2216</v>
      </c>
      <c r="E100" s="623" t="s">
        <v>2339</v>
      </c>
      <c r="F100" s="623" t="s">
        <v>3471</v>
      </c>
      <c r="G100" s="623" t="s">
        <v>3472</v>
      </c>
      <c r="H100" s="623" t="s">
        <v>2316</v>
      </c>
      <c r="I100" s="623" t="s">
        <v>2339</v>
      </c>
      <c r="J100" s="623" t="s">
        <v>3473</v>
      </c>
      <c r="K100" s="623" t="s">
        <v>3474</v>
      </c>
      <c r="L100" s="623" t="s">
        <v>2151</v>
      </c>
      <c r="M100" s="623" t="s">
        <v>4635</v>
      </c>
      <c r="N100" s="623" t="s">
        <v>4636</v>
      </c>
      <c r="O100" s="624">
        <v>27000</v>
      </c>
      <c r="P100" s="625">
        <v>15.55</v>
      </c>
      <c r="Q100" s="623" t="s">
        <v>4637</v>
      </c>
      <c r="R100" s="624">
        <v>2496</v>
      </c>
      <c r="S100" s="624">
        <v>52</v>
      </c>
      <c r="T100" s="623" t="s">
        <v>1955</v>
      </c>
      <c r="U100" s="623" t="s">
        <v>2134</v>
      </c>
      <c r="V100" s="623" t="s">
        <v>82</v>
      </c>
      <c r="W100" s="623" t="s">
        <v>5105</v>
      </c>
      <c r="X100" s="624">
        <v>0</v>
      </c>
      <c r="Y100" s="623" t="s">
        <v>5133</v>
      </c>
      <c r="Z100" s="623" t="s">
        <v>503</v>
      </c>
      <c r="AA100" s="623" t="s">
        <v>5107</v>
      </c>
      <c r="AB100" s="623" t="s">
        <v>5107</v>
      </c>
    </row>
    <row r="101" spans="1:28" ht="13.5" thickBot="1" x14ac:dyDescent="0.25">
      <c r="A101" s="622" t="s">
        <v>1599</v>
      </c>
      <c r="B101" s="623" t="s">
        <v>1957</v>
      </c>
      <c r="C101" s="623" t="s">
        <v>1599</v>
      </c>
      <c r="D101" s="623" t="s">
        <v>730</v>
      </c>
      <c r="E101" s="623" t="s">
        <v>1019</v>
      </c>
      <c r="F101" s="623" t="s">
        <v>5403</v>
      </c>
      <c r="G101" s="623" t="s">
        <v>5404</v>
      </c>
      <c r="H101" s="623" t="s">
        <v>730</v>
      </c>
      <c r="I101" s="623" t="s">
        <v>1019</v>
      </c>
      <c r="J101" s="623" t="s">
        <v>5403</v>
      </c>
      <c r="K101" s="623" t="s">
        <v>5404</v>
      </c>
      <c r="L101" s="623" t="s">
        <v>2151</v>
      </c>
      <c r="M101" s="623" t="s">
        <v>5405</v>
      </c>
      <c r="N101" s="623" t="s">
        <v>5406</v>
      </c>
      <c r="O101" s="624">
        <v>2000</v>
      </c>
      <c r="P101" s="625">
        <v>2</v>
      </c>
      <c r="Q101" s="623" t="s">
        <v>5407</v>
      </c>
      <c r="R101" s="624">
        <v>1300</v>
      </c>
      <c r="S101" s="624">
        <v>52</v>
      </c>
      <c r="T101" s="623" t="s">
        <v>1955</v>
      </c>
      <c r="U101" s="623" t="s">
        <v>2298</v>
      </c>
      <c r="V101" s="623" t="s">
        <v>83</v>
      </c>
      <c r="W101" s="623" t="s">
        <v>5112</v>
      </c>
      <c r="X101" s="624">
        <v>0</v>
      </c>
      <c r="Y101" s="623" t="s">
        <v>5133</v>
      </c>
      <c r="Z101" s="623" t="s">
        <v>503</v>
      </c>
      <c r="AA101" s="623" t="s">
        <v>5114</v>
      </c>
      <c r="AB101" s="623" t="s">
        <v>5114</v>
      </c>
    </row>
    <row r="102" spans="1:28" ht="13.5" thickBot="1" x14ac:dyDescent="0.25">
      <c r="A102" s="622" t="s">
        <v>1605</v>
      </c>
      <c r="B102" s="623" t="s">
        <v>1960</v>
      </c>
      <c r="C102" s="623" t="s">
        <v>1605</v>
      </c>
      <c r="D102" s="623" t="s">
        <v>734</v>
      </c>
      <c r="E102" s="623" t="s">
        <v>1024</v>
      </c>
      <c r="F102" s="623" t="s">
        <v>5408</v>
      </c>
      <c r="G102" s="623" t="s">
        <v>5409</v>
      </c>
      <c r="H102" s="623" t="s">
        <v>734</v>
      </c>
      <c r="I102" s="623" t="s">
        <v>1024</v>
      </c>
      <c r="J102" s="623" t="s">
        <v>5408</v>
      </c>
      <c r="K102" s="623" t="s">
        <v>5409</v>
      </c>
      <c r="L102" s="623" t="s">
        <v>2152</v>
      </c>
      <c r="M102" s="623" t="s">
        <v>5410</v>
      </c>
      <c r="N102" s="623" t="s">
        <v>3403</v>
      </c>
      <c r="O102" s="624">
        <v>3200</v>
      </c>
      <c r="P102" s="625">
        <v>2</v>
      </c>
      <c r="Q102" s="623" t="s">
        <v>4642</v>
      </c>
      <c r="R102" s="624">
        <v>1744</v>
      </c>
      <c r="S102" s="624">
        <v>52</v>
      </c>
      <c r="T102" s="623" t="s">
        <v>1958</v>
      </c>
      <c r="U102" s="623" t="s">
        <v>2378</v>
      </c>
      <c r="V102" s="623" t="s">
        <v>90</v>
      </c>
      <c r="W102" s="623" t="s">
        <v>5112</v>
      </c>
      <c r="X102" s="624">
        <v>0</v>
      </c>
      <c r="Y102" s="623" t="s">
        <v>5133</v>
      </c>
      <c r="Z102" s="623" t="s">
        <v>512</v>
      </c>
      <c r="AA102" s="623" t="s">
        <v>5226</v>
      </c>
      <c r="AB102" s="623" t="s">
        <v>5201</v>
      </c>
    </row>
    <row r="103" spans="1:28" ht="13.5" thickBot="1" x14ac:dyDescent="0.25">
      <c r="A103" s="622" t="s">
        <v>1960</v>
      </c>
      <c r="B103" s="623" t="s">
        <v>1960</v>
      </c>
      <c r="C103" s="623" t="s">
        <v>1960</v>
      </c>
      <c r="D103" s="623" t="s">
        <v>2217</v>
      </c>
      <c r="E103" s="623" t="s">
        <v>2340</v>
      </c>
      <c r="F103" s="623" t="s">
        <v>3477</v>
      </c>
      <c r="G103" s="623" t="s">
        <v>3479</v>
      </c>
      <c r="H103" s="623" t="s">
        <v>2217</v>
      </c>
      <c r="I103" s="623" t="s">
        <v>2340</v>
      </c>
      <c r="J103" s="623" t="s">
        <v>3477</v>
      </c>
      <c r="K103" s="623" t="s">
        <v>3479</v>
      </c>
      <c r="L103" s="623" t="s">
        <v>2152</v>
      </c>
      <c r="M103" s="623" t="s">
        <v>4641</v>
      </c>
      <c r="N103" s="623" t="s">
        <v>3403</v>
      </c>
      <c r="O103" s="624">
        <v>10600</v>
      </c>
      <c r="P103" s="625">
        <v>16</v>
      </c>
      <c r="Q103" s="623" t="s">
        <v>4642</v>
      </c>
      <c r="R103" s="624">
        <v>2780</v>
      </c>
      <c r="S103" s="624">
        <v>52</v>
      </c>
      <c r="T103" s="623" t="s">
        <v>1958</v>
      </c>
      <c r="U103" s="623" t="s">
        <v>2311</v>
      </c>
      <c r="V103" s="623" t="s">
        <v>88</v>
      </c>
      <c r="W103" s="623" t="s">
        <v>5105</v>
      </c>
      <c r="X103" s="624">
        <v>0</v>
      </c>
      <c r="Y103" s="623" t="s">
        <v>5133</v>
      </c>
      <c r="Z103" s="623" t="s">
        <v>512</v>
      </c>
      <c r="AA103" s="623" t="s">
        <v>5178</v>
      </c>
      <c r="AB103" s="623" t="s">
        <v>5178</v>
      </c>
    </row>
    <row r="104" spans="1:28" ht="13.5" thickBot="1" x14ac:dyDescent="0.25">
      <c r="A104" s="622" t="s">
        <v>1603</v>
      </c>
      <c r="B104" s="623" t="s">
        <v>1960</v>
      </c>
      <c r="C104" s="623" t="s">
        <v>1603</v>
      </c>
      <c r="D104" s="623" t="s">
        <v>2217</v>
      </c>
      <c r="E104" s="623" t="s">
        <v>2340</v>
      </c>
      <c r="F104" s="623" t="s">
        <v>3477</v>
      </c>
      <c r="G104" s="623" t="s">
        <v>3479</v>
      </c>
      <c r="H104" s="623" t="s">
        <v>2217</v>
      </c>
      <c r="I104" s="623" t="s">
        <v>2340</v>
      </c>
      <c r="J104" s="623" t="s">
        <v>3477</v>
      </c>
      <c r="K104" s="623" t="s">
        <v>3479</v>
      </c>
      <c r="L104" s="623" t="s">
        <v>2152</v>
      </c>
      <c r="M104" s="623" t="s">
        <v>5411</v>
      </c>
      <c r="N104" s="623" t="s">
        <v>3403</v>
      </c>
      <c r="O104" s="624">
        <v>148</v>
      </c>
      <c r="P104" s="625">
        <v>2</v>
      </c>
      <c r="Q104" s="623" t="s">
        <v>5412</v>
      </c>
      <c r="R104" s="624">
        <v>1630</v>
      </c>
      <c r="S104" s="624">
        <v>52</v>
      </c>
      <c r="T104" s="623" t="s">
        <v>1958</v>
      </c>
      <c r="U104" s="623" t="s">
        <v>2300</v>
      </c>
      <c r="V104" s="623" t="s">
        <v>87</v>
      </c>
      <c r="W104" s="623" t="s">
        <v>3040</v>
      </c>
      <c r="X104" s="624">
        <v>1</v>
      </c>
      <c r="Y104" s="623" t="s">
        <v>5133</v>
      </c>
      <c r="Z104" s="623" t="s">
        <v>503</v>
      </c>
      <c r="AA104" s="623" t="s">
        <v>5119</v>
      </c>
      <c r="AB104" s="623" t="s">
        <v>5119</v>
      </c>
    </row>
    <row r="105" spans="1:28" ht="13.5" thickBot="1" x14ac:dyDescent="0.25">
      <c r="A105" s="622" t="s">
        <v>1600</v>
      </c>
      <c r="B105" s="623" t="s">
        <v>1960</v>
      </c>
      <c r="C105" s="623" t="s">
        <v>1600</v>
      </c>
      <c r="D105" s="623" t="s">
        <v>677</v>
      </c>
      <c r="E105" s="623" t="s">
        <v>1020</v>
      </c>
      <c r="F105" s="623" t="s">
        <v>5413</v>
      </c>
      <c r="G105" s="623" t="s">
        <v>1209</v>
      </c>
      <c r="H105" s="623" t="s">
        <v>1279</v>
      </c>
      <c r="I105" s="623" t="s">
        <v>1020</v>
      </c>
      <c r="J105" s="623" t="s">
        <v>5413</v>
      </c>
      <c r="K105" s="623" t="s">
        <v>4858</v>
      </c>
      <c r="L105" s="623" t="s">
        <v>2152</v>
      </c>
      <c r="M105" s="623" t="s">
        <v>5414</v>
      </c>
      <c r="N105" s="623" t="s">
        <v>3403</v>
      </c>
      <c r="O105" s="624">
        <v>2302</v>
      </c>
      <c r="P105" s="625">
        <v>2</v>
      </c>
      <c r="Q105" s="623" t="s">
        <v>4642</v>
      </c>
      <c r="R105" s="624">
        <v>1744</v>
      </c>
      <c r="S105" s="624">
        <v>52</v>
      </c>
      <c r="T105" s="623" t="s">
        <v>1958</v>
      </c>
      <c r="U105" s="623" t="s">
        <v>2199</v>
      </c>
      <c r="V105" s="623" t="s">
        <v>84</v>
      </c>
      <c r="W105" s="623" t="s">
        <v>5112</v>
      </c>
      <c r="X105" s="624">
        <v>0</v>
      </c>
      <c r="Y105" s="623" t="s">
        <v>5133</v>
      </c>
      <c r="Z105" s="623" t="s">
        <v>512</v>
      </c>
      <c r="AA105" s="623" t="s">
        <v>5226</v>
      </c>
      <c r="AB105" s="623" t="s">
        <v>5226</v>
      </c>
    </row>
    <row r="106" spans="1:28" ht="13.5" thickBot="1" x14ac:dyDescent="0.25">
      <c r="A106" s="622" t="s">
        <v>1601</v>
      </c>
      <c r="B106" s="623" t="s">
        <v>1960</v>
      </c>
      <c r="C106" s="623" t="s">
        <v>1601</v>
      </c>
      <c r="D106" s="623" t="s">
        <v>731</v>
      </c>
      <c r="E106" s="623" t="s">
        <v>1021</v>
      </c>
      <c r="F106" s="623" t="s">
        <v>5415</v>
      </c>
      <c r="G106" s="623" t="s">
        <v>1210</v>
      </c>
      <c r="H106" s="623" t="s">
        <v>1280</v>
      </c>
      <c r="I106" s="623" t="s">
        <v>1021</v>
      </c>
      <c r="J106" s="623" t="s">
        <v>5415</v>
      </c>
      <c r="K106" s="623" t="s">
        <v>4858</v>
      </c>
      <c r="L106" s="623" t="s">
        <v>2152</v>
      </c>
      <c r="M106" s="623" t="s">
        <v>5416</v>
      </c>
      <c r="N106" s="623" t="s">
        <v>3403</v>
      </c>
      <c r="O106" s="624">
        <v>2200</v>
      </c>
      <c r="P106" s="625">
        <v>2</v>
      </c>
      <c r="Q106" s="623" t="s">
        <v>4642</v>
      </c>
      <c r="R106" s="624">
        <v>1744</v>
      </c>
      <c r="S106" s="624">
        <v>52</v>
      </c>
      <c r="T106" s="623" t="s">
        <v>1958</v>
      </c>
      <c r="U106" s="623" t="s">
        <v>2276</v>
      </c>
      <c r="V106" s="623" t="s">
        <v>85</v>
      </c>
      <c r="W106" s="623" t="s">
        <v>5112</v>
      </c>
      <c r="X106" s="624">
        <v>0</v>
      </c>
      <c r="Y106" s="623" t="s">
        <v>5133</v>
      </c>
      <c r="Z106" s="623" t="s">
        <v>512</v>
      </c>
      <c r="AA106" s="623" t="s">
        <v>5226</v>
      </c>
      <c r="AB106" s="623" t="s">
        <v>5226</v>
      </c>
    </row>
    <row r="107" spans="1:28" ht="13.5" thickBot="1" x14ac:dyDescent="0.25">
      <c r="A107" s="622" t="s">
        <v>1604</v>
      </c>
      <c r="B107" s="623" t="s">
        <v>1960</v>
      </c>
      <c r="C107" s="623" t="s">
        <v>1604</v>
      </c>
      <c r="D107" s="623" t="s">
        <v>733</v>
      </c>
      <c r="E107" s="623" t="s">
        <v>1023</v>
      </c>
      <c r="F107" s="623" t="s">
        <v>5417</v>
      </c>
      <c r="G107" s="623" t="s">
        <v>3403</v>
      </c>
      <c r="H107" s="623" t="s">
        <v>733</v>
      </c>
      <c r="I107" s="623" t="s">
        <v>1023</v>
      </c>
      <c r="J107" s="623" t="s">
        <v>5417</v>
      </c>
      <c r="K107" s="623" t="s">
        <v>4858</v>
      </c>
      <c r="L107" s="623" t="s">
        <v>2152</v>
      </c>
      <c r="M107" s="623" t="s">
        <v>5418</v>
      </c>
      <c r="N107" s="623" t="s">
        <v>3403</v>
      </c>
      <c r="O107" s="624">
        <v>2992</v>
      </c>
      <c r="P107" s="625">
        <v>2</v>
      </c>
      <c r="Q107" s="623" t="s">
        <v>4642</v>
      </c>
      <c r="R107" s="624">
        <v>1744</v>
      </c>
      <c r="S107" s="624">
        <v>52</v>
      </c>
      <c r="T107" s="623" t="s">
        <v>1958</v>
      </c>
      <c r="U107" s="623" t="s">
        <v>2377</v>
      </c>
      <c r="V107" s="623" t="s">
        <v>89</v>
      </c>
      <c r="W107" s="623" t="s">
        <v>5112</v>
      </c>
      <c r="X107" s="624">
        <v>0</v>
      </c>
      <c r="Y107" s="623" t="s">
        <v>5133</v>
      </c>
      <c r="Z107" s="623" t="s">
        <v>512</v>
      </c>
      <c r="AA107" s="623" t="s">
        <v>5226</v>
      </c>
      <c r="AB107" s="623" t="s">
        <v>5226</v>
      </c>
    </row>
    <row r="108" spans="1:28" ht="13.5" thickBot="1" x14ac:dyDescent="0.25">
      <c r="A108" s="622" t="s">
        <v>1602</v>
      </c>
      <c r="B108" s="623" t="s">
        <v>1960</v>
      </c>
      <c r="C108" s="623" t="s">
        <v>1602</v>
      </c>
      <c r="D108" s="623" t="s">
        <v>732</v>
      </c>
      <c r="E108" s="623" t="s">
        <v>1022</v>
      </c>
      <c r="F108" s="623" t="s">
        <v>5419</v>
      </c>
      <c r="G108" s="623" t="s">
        <v>3629</v>
      </c>
      <c r="H108" s="623" t="s">
        <v>732</v>
      </c>
      <c r="I108" s="623" t="s">
        <v>1022</v>
      </c>
      <c r="J108" s="623" t="s">
        <v>5419</v>
      </c>
      <c r="K108" s="623" t="s">
        <v>3629</v>
      </c>
      <c r="L108" s="623" t="s">
        <v>2152</v>
      </c>
      <c r="M108" s="623" t="s">
        <v>5420</v>
      </c>
      <c r="N108" s="623" t="s">
        <v>3403</v>
      </c>
      <c r="O108" s="624">
        <v>2992</v>
      </c>
      <c r="P108" s="625">
        <v>2</v>
      </c>
      <c r="Q108" s="623" t="s">
        <v>4642</v>
      </c>
      <c r="R108" s="624">
        <v>1744</v>
      </c>
      <c r="S108" s="624">
        <v>52</v>
      </c>
      <c r="T108" s="623" t="s">
        <v>1958</v>
      </c>
      <c r="U108" s="623" t="s">
        <v>2298</v>
      </c>
      <c r="V108" s="623" t="s">
        <v>86</v>
      </c>
      <c r="W108" s="623" t="s">
        <v>5112</v>
      </c>
      <c r="X108" s="624">
        <v>0</v>
      </c>
      <c r="Y108" s="623" t="s">
        <v>5133</v>
      </c>
      <c r="Z108" s="623" t="s">
        <v>512</v>
      </c>
      <c r="AA108" s="623" t="s">
        <v>5201</v>
      </c>
      <c r="AB108" s="623" t="s">
        <v>5201</v>
      </c>
    </row>
    <row r="109" spans="1:28" ht="13.5" thickBot="1" x14ac:dyDescent="0.25">
      <c r="A109" s="622" t="s">
        <v>1614</v>
      </c>
      <c r="B109" s="623" t="s">
        <v>1963</v>
      </c>
      <c r="C109" s="623" t="s">
        <v>1614</v>
      </c>
      <c r="D109" s="623" t="s">
        <v>742</v>
      </c>
      <c r="E109" s="623" t="s">
        <v>1031</v>
      </c>
      <c r="F109" s="623" t="s">
        <v>5421</v>
      </c>
      <c r="G109" s="623" t="s">
        <v>5422</v>
      </c>
      <c r="H109" s="623" t="s">
        <v>742</v>
      </c>
      <c r="I109" s="623" t="s">
        <v>1031</v>
      </c>
      <c r="J109" s="623" t="s">
        <v>5421</v>
      </c>
      <c r="K109" s="623" t="s">
        <v>5422</v>
      </c>
      <c r="L109" s="623" t="s">
        <v>1356</v>
      </c>
      <c r="M109" s="623" t="s">
        <v>5423</v>
      </c>
      <c r="N109" s="623" t="s">
        <v>4648</v>
      </c>
      <c r="O109" s="624">
        <v>3664</v>
      </c>
      <c r="P109" s="625">
        <v>6.68</v>
      </c>
      <c r="Q109" s="623" t="s">
        <v>5424</v>
      </c>
      <c r="R109" s="624">
        <v>2964</v>
      </c>
      <c r="S109" s="624">
        <v>52</v>
      </c>
      <c r="T109" s="623" t="s">
        <v>1961</v>
      </c>
      <c r="U109" s="623" t="s">
        <v>2526</v>
      </c>
      <c r="V109" s="623" t="s">
        <v>99</v>
      </c>
      <c r="W109" s="623" t="s">
        <v>5112</v>
      </c>
      <c r="X109" s="624">
        <v>0</v>
      </c>
      <c r="Y109" s="623" t="s">
        <v>5133</v>
      </c>
      <c r="Z109" s="623" t="s">
        <v>503</v>
      </c>
      <c r="AA109" s="623" t="s">
        <v>5108</v>
      </c>
      <c r="AB109" s="623" t="s">
        <v>5108</v>
      </c>
    </row>
    <row r="110" spans="1:28" ht="13.5" thickBot="1" x14ac:dyDescent="0.25">
      <c r="A110" s="622" t="s">
        <v>1615</v>
      </c>
      <c r="B110" s="623" t="s">
        <v>1963</v>
      </c>
      <c r="C110" s="623" t="s">
        <v>1615</v>
      </c>
      <c r="D110" s="623" t="s">
        <v>743</v>
      </c>
      <c r="E110" s="623" t="s">
        <v>2140</v>
      </c>
      <c r="F110" s="623" t="s">
        <v>5425</v>
      </c>
      <c r="G110" s="623" t="s">
        <v>3403</v>
      </c>
      <c r="H110" s="623" t="s">
        <v>743</v>
      </c>
      <c r="I110" s="623" t="s">
        <v>2140</v>
      </c>
      <c r="J110" s="623" t="s">
        <v>5425</v>
      </c>
      <c r="K110" s="623" t="s">
        <v>3403</v>
      </c>
      <c r="L110" s="623" t="s">
        <v>1356</v>
      </c>
      <c r="M110" s="623" t="s">
        <v>5426</v>
      </c>
      <c r="N110" s="623" t="s">
        <v>5427</v>
      </c>
      <c r="O110" s="624">
        <v>2000</v>
      </c>
      <c r="P110" s="625">
        <v>1.1599999999999999</v>
      </c>
      <c r="Q110" s="623" t="s">
        <v>5428</v>
      </c>
      <c r="R110" s="624">
        <v>1618</v>
      </c>
      <c r="S110" s="624">
        <v>52</v>
      </c>
      <c r="T110" s="623" t="s">
        <v>1961</v>
      </c>
      <c r="U110" s="623" t="s">
        <v>554</v>
      </c>
      <c r="V110" s="623" t="s">
        <v>2305</v>
      </c>
      <c r="W110" s="623" t="s">
        <v>5112</v>
      </c>
      <c r="X110" s="624">
        <v>0</v>
      </c>
      <c r="Y110" s="623" t="s">
        <v>5133</v>
      </c>
      <c r="Z110" s="623" t="s">
        <v>503</v>
      </c>
      <c r="AA110" s="623" t="s">
        <v>5108</v>
      </c>
      <c r="AB110" s="623" t="s">
        <v>5108</v>
      </c>
    </row>
    <row r="111" spans="1:28" ht="13.5" thickBot="1" x14ac:dyDescent="0.25">
      <c r="A111" s="622" t="s">
        <v>1606</v>
      </c>
      <c r="B111" s="623" t="s">
        <v>1963</v>
      </c>
      <c r="C111" s="623" t="s">
        <v>1606</v>
      </c>
      <c r="D111" s="623" t="s">
        <v>735</v>
      </c>
      <c r="E111" s="623" t="s">
        <v>1025</v>
      </c>
      <c r="F111" s="623" t="s">
        <v>4645</v>
      </c>
      <c r="G111" s="623" t="s">
        <v>4646</v>
      </c>
      <c r="H111" s="623" t="s">
        <v>735</v>
      </c>
      <c r="I111" s="623" t="s">
        <v>1025</v>
      </c>
      <c r="J111" s="623" t="s">
        <v>4645</v>
      </c>
      <c r="K111" s="623" t="s">
        <v>4646</v>
      </c>
      <c r="L111" s="623" t="s">
        <v>1356</v>
      </c>
      <c r="M111" s="623" t="s">
        <v>4647</v>
      </c>
      <c r="N111" s="623" t="s">
        <v>4648</v>
      </c>
      <c r="O111" s="624">
        <v>3256</v>
      </c>
      <c r="P111" s="625">
        <v>2.85</v>
      </c>
      <c r="Q111" s="623" t="s">
        <v>4649</v>
      </c>
      <c r="R111" s="624">
        <v>2652</v>
      </c>
      <c r="S111" s="624">
        <v>52</v>
      </c>
      <c r="T111" s="623" t="s">
        <v>1961</v>
      </c>
      <c r="U111" s="623" t="s">
        <v>2134</v>
      </c>
      <c r="V111" s="623" t="s">
        <v>91</v>
      </c>
      <c r="W111" s="623" t="s">
        <v>5112</v>
      </c>
      <c r="X111" s="624">
        <v>0</v>
      </c>
      <c r="Y111" s="623" t="s">
        <v>5133</v>
      </c>
      <c r="Z111" s="623" t="s">
        <v>503</v>
      </c>
      <c r="AA111" s="623" t="s">
        <v>5108</v>
      </c>
      <c r="AB111" s="623" t="s">
        <v>5108</v>
      </c>
    </row>
    <row r="112" spans="1:28" ht="13.5" thickBot="1" x14ac:dyDescent="0.25">
      <c r="A112" s="622" t="s">
        <v>1607</v>
      </c>
      <c r="B112" s="623" t="s">
        <v>1963</v>
      </c>
      <c r="C112" s="623" t="s">
        <v>1607</v>
      </c>
      <c r="D112" s="623" t="s">
        <v>736</v>
      </c>
      <c r="E112" s="623" t="s">
        <v>2140</v>
      </c>
      <c r="F112" s="623" t="s">
        <v>5425</v>
      </c>
      <c r="G112" s="623" t="s">
        <v>5429</v>
      </c>
      <c r="H112" s="623" t="s">
        <v>1281</v>
      </c>
      <c r="I112" s="623" t="s">
        <v>2140</v>
      </c>
      <c r="J112" s="623" t="s">
        <v>5425</v>
      </c>
      <c r="K112" s="623" t="s">
        <v>5429</v>
      </c>
      <c r="L112" s="623" t="s">
        <v>1356</v>
      </c>
      <c r="M112" s="623" t="s">
        <v>5430</v>
      </c>
      <c r="N112" s="623" t="s">
        <v>4648</v>
      </c>
      <c r="O112" s="624">
        <v>14976</v>
      </c>
      <c r="P112" s="625">
        <v>10.96</v>
      </c>
      <c r="Q112" s="623" t="s">
        <v>5431</v>
      </c>
      <c r="R112" s="624">
        <v>3536</v>
      </c>
      <c r="S112" s="624">
        <v>52</v>
      </c>
      <c r="T112" s="623" t="s">
        <v>1961</v>
      </c>
      <c r="U112" s="623" t="s">
        <v>2199</v>
      </c>
      <c r="V112" s="623" t="s">
        <v>92</v>
      </c>
      <c r="W112" s="623" t="s">
        <v>5112</v>
      </c>
      <c r="X112" s="624">
        <v>0</v>
      </c>
      <c r="Y112" s="623" t="s">
        <v>5133</v>
      </c>
      <c r="Z112" s="623" t="s">
        <v>503</v>
      </c>
      <c r="AA112" s="623" t="s">
        <v>5108</v>
      </c>
      <c r="AB112" s="623" t="s">
        <v>5108</v>
      </c>
    </row>
    <row r="113" spans="1:28" ht="13.5" thickBot="1" x14ac:dyDescent="0.25">
      <c r="A113" s="622" t="s">
        <v>1609</v>
      </c>
      <c r="B113" s="623" t="s">
        <v>1963</v>
      </c>
      <c r="C113" s="623" t="s">
        <v>1609</v>
      </c>
      <c r="D113" s="623" t="s">
        <v>738</v>
      </c>
      <c r="E113" s="623" t="s">
        <v>1027</v>
      </c>
      <c r="F113" s="623" t="s">
        <v>5432</v>
      </c>
      <c r="G113" s="623" t="s">
        <v>1211</v>
      </c>
      <c r="H113" s="623" t="s">
        <v>1283</v>
      </c>
      <c r="I113" s="623" t="s">
        <v>1027</v>
      </c>
      <c r="J113" s="623" t="s">
        <v>5432</v>
      </c>
      <c r="K113" s="623" t="s">
        <v>4858</v>
      </c>
      <c r="L113" s="623" t="s">
        <v>1357</v>
      </c>
      <c r="M113" s="623" t="s">
        <v>5433</v>
      </c>
      <c r="N113" s="623" t="s">
        <v>5434</v>
      </c>
      <c r="O113" s="624">
        <v>3400</v>
      </c>
      <c r="P113" s="625">
        <v>1.68</v>
      </c>
      <c r="Q113" s="623" t="s">
        <v>5435</v>
      </c>
      <c r="R113" s="624">
        <v>1456</v>
      </c>
      <c r="S113" s="624">
        <v>52</v>
      </c>
      <c r="T113" s="623" t="s">
        <v>1961</v>
      </c>
      <c r="U113" s="623" t="s">
        <v>2298</v>
      </c>
      <c r="V113" s="623" t="s">
        <v>94</v>
      </c>
      <c r="W113" s="623" t="s">
        <v>5112</v>
      </c>
      <c r="X113" s="624">
        <v>0</v>
      </c>
      <c r="Y113" s="623" t="s">
        <v>5133</v>
      </c>
      <c r="Z113" s="623" t="s">
        <v>503</v>
      </c>
      <c r="AA113" s="623" t="s">
        <v>5108</v>
      </c>
      <c r="AB113" s="623" t="s">
        <v>5108</v>
      </c>
    </row>
    <row r="114" spans="1:28" ht="13.5" thickBot="1" x14ac:dyDescent="0.25">
      <c r="A114" s="622" t="s">
        <v>5436</v>
      </c>
      <c r="B114" s="623" t="s">
        <v>3403</v>
      </c>
      <c r="C114" s="623" t="s">
        <v>3403</v>
      </c>
      <c r="D114" s="623" t="s">
        <v>3403</v>
      </c>
      <c r="E114" s="623" t="s">
        <v>3403</v>
      </c>
      <c r="F114" s="623" t="s">
        <v>3403</v>
      </c>
      <c r="G114" s="623" t="s">
        <v>4858</v>
      </c>
      <c r="H114" s="623" t="s">
        <v>3403</v>
      </c>
      <c r="I114" s="623" t="s">
        <v>3403</v>
      </c>
      <c r="J114" s="623" t="s">
        <v>3403</v>
      </c>
      <c r="K114" s="623" t="s">
        <v>4858</v>
      </c>
      <c r="L114" s="623" t="s">
        <v>3403</v>
      </c>
      <c r="M114" s="623" t="s">
        <v>3403</v>
      </c>
      <c r="N114" s="623" t="s">
        <v>554</v>
      </c>
      <c r="O114" s="623" t="s">
        <v>554</v>
      </c>
      <c r="P114" s="623" t="s">
        <v>4858</v>
      </c>
      <c r="Q114" s="623" t="s">
        <v>3403</v>
      </c>
      <c r="R114" s="623" t="s">
        <v>3403</v>
      </c>
      <c r="S114" s="623" t="s">
        <v>3403</v>
      </c>
      <c r="T114" s="623" t="s">
        <v>3403</v>
      </c>
      <c r="U114" s="623" t="s">
        <v>554</v>
      </c>
      <c r="V114" s="623" t="s">
        <v>3403</v>
      </c>
      <c r="W114" s="623" t="s">
        <v>3403</v>
      </c>
      <c r="X114" s="623" t="s">
        <v>3403</v>
      </c>
      <c r="Y114" s="623" t="s">
        <v>3403</v>
      </c>
      <c r="Z114" s="623" t="s">
        <v>3403</v>
      </c>
      <c r="AA114" s="623" t="s">
        <v>3403</v>
      </c>
      <c r="AB114" s="623" t="s">
        <v>3403</v>
      </c>
    </row>
    <row r="115" spans="1:28" ht="13.5" thickBot="1" x14ac:dyDescent="0.25">
      <c r="A115" s="622" t="s">
        <v>1610</v>
      </c>
      <c r="B115" s="623" t="s">
        <v>1963</v>
      </c>
      <c r="C115" s="623" t="s">
        <v>1610</v>
      </c>
      <c r="D115" s="623" t="s">
        <v>739</v>
      </c>
      <c r="E115" s="623" t="s">
        <v>1028</v>
      </c>
      <c r="F115" s="623" t="s">
        <v>5437</v>
      </c>
      <c r="G115" s="623" t="s">
        <v>5438</v>
      </c>
      <c r="H115" s="623" t="s">
        <v>739</v>
      </c>
      <c r="I115" s="623" t="s">
        <v>1028</v>
      </c>
      <c r="J115" s="623" t="s">
        <v>5437</v>
      </c>
      <c r="K115" s="623" t="s">
        <v>5438</v>
      </c>
      <c r="L115" s="623" t="s">
        <v>1357</v>
      </c>
      <c r="M115" s="623" t="s">
        <v>5439</v>
      </c>
      <c r="N115" s="623" t="s">
        <v>5440</v>
      </c>
      <c r="O115" s="624">
        <v>8449</v>
      </c>
      <c r="P115" s="625">
        <v>4.33</v>
      </c>
      <c r="Q115" s="623" t="s">
        <v>5441</v>
      </c>
      <c r="R115" s="624">
        <v>2704</v>
      </c>
      <c r="S115" s="624">
        <v>52</v>
      </c>
      <c r="T115" s="623" t="s">
        <v>1961</v>
      </c>
      <c r="U115" s="623" t="s">
        <v>2300</v>
      </c>
      <c r="V115" s="623" t="s">
        <v>95</v>
      </c>
      <c r="W115" s="623" t="s">
        <v>5112</v>
      </c>
      <c r="X115" s="624">
        <v>0</v>
      </c>
      <c r="Y115" s="623" t="s">
        <v>5133</v>
      </c>
      <c r="Z115" s="623" t="s">
        <v>503</v>
      </c>
      <c r="AA115" s="623" t="s">
        <v>5108</v>
      </c>
      <c r="AB115" s="623" t="s">
        <v>5108</v>
      </c>
    </row>
    <row r="116" spans="1:28" ht="13.5" thickBot="1" x14ac:dyDescent="0.25">
      <c r="A116" s="622" t="s">
        <v>1613</v>
      </c>
      <c r="B116" s="623" t="s">
        <v>1963</v>
      </c>
      <c r="C116" s="623" t="s">
        <v>1613</v>
      </c>
      <c r="D116" s="623" t="s">
        <v>2218</v>
      </c>
      <c r="E116" s="623" t="s">
        <v>2283</v>
      </c>
      <c r="F116" s="623" t="s">
        <v>3483</v>
      </c>
      <c r="G116" s="623" t="s">
        <v>3484</v>
      </c>
      <c r="H116" s="623" t="s">
        <v>2218</v>
      </c>
      <c r="I116" s="623" t="s">
        <v>2283</v>
      </c>
      <c r="J116" s="623" t="s">
        <v>3483</v>
      </c>
      <c r="K116" s="623" t="s">
        <v>3484</v>
      </c>
      <c r="L116" s="623" t="s">
        <v>1357</v>
      </c>
      <c r="M116" s="623" t="s">
        <v>5442</v>
      </c>
      <c r="N116" s="623" t="s">
        <v>5443</v>
      </c>
      <c r="O116" s="624">
        <v>25000</v>
      </c>
      <c r="P116" s="625">
        <v>25.65</v>
      </c>
      <c r="Q116" s="623" t="s">
        <v>5444</v>
      </c>
      <c r="R116" s="624">
        <v>2900</v>
      </c>
      <c r="S116" s="624">
        <v>52</v>
      </c>
      <c r="T116" s="623" t="s">
        <v>1961</v>
      </c>
      <c r="U116" s="623" t="s">
        <v>2378</v>
      </c>
      <c r="V116" s="623" t="s">
        <v>98</v>
      </c>
      <c r="W116" s="623" t="s">
        <v>5112</v>
      </c>
      <c r="X116" s="624">
        <v>0</v>
      </c>
      <c r="Y116" s="623" t="s">
        <v>5133</v>
      </c>
      <c r="Z116" s="623" t="s">
        <v>503</v>
      </c>
      <c r="AA116" s="623" t="s">
        <v>5108</v>
      </c>
      <c r="AB116" s="623" t="s">
        <v>5108</v>
      </c>
    </row>
    <row r="117" spans="1:28" ht="13.5" thickBot="1" x14ac:dyDescent="0.25">
      <c r="A117" s="622" t="s">
        <v>1608</v>
      </c>
      <c r="B117" s="623" t="s">
        <v>1963</v>
      </c>
      <c r="C117" s="623" t="s">
        <v>1608</v>
      </c>
      <c r="D117" s="623" t="s">
        <v>737</v>
      </c>
      <c r="E117" s="623" t="s">
        <v>1026</v>
      </c>
      <c r="F117" s="623" t="s">
        <v>5445</v>
      </c>
      <c r="G117" s="623" t="s">
        <v>5446</v>
      </c>
      <c r="H117" s="623" t="s">
        <v>1282</v>
      </c>
      <c r="I117" s="623" t="s">
        <v>1026</v>
      </c>
      <c r="J117" s="623" t="s">
        <v>5445</v>
      </c>
      <c r="K117" s="623" t="s">
        <v>5446</v>
      </c>
      <c r="L117" s="623" t="s">
        <v>1356</v>
      </c>
      <c r="M117" s="623" t="s">
        <v>5447</v>
      </c>
      <c r="N117" s="623" t="s">
        <v>5448</v>
      </c>
      <c r="O117" s="624">
        <v>3500</v>
      </c>
      <c r="P117" s="625">
        <v>3.95</v>
      </c>
      <c r="Q117" s="623" t="s">
        <v>5449</v>
      </c>
      <c r="R117" s="624">
        <v>3120</v>
      </c>
      <c r="S117" s="624">
        <v>52</v>
      </c>
      <c r="T117" s="623" t="s">
        <v>1961</v>
      </c>
      <c r="U117" s="623" t="s">
        <v>2276</v>
      </c>
      <c r="V117" s="623" t="s">
        <v>93</v>
      </c>
      <c r="W117" s="623" t="s">
        <v>5112</v>
      </c>
      <c r="X117" s="624">
        <v>0</v>
      </c>
      <c r="Y117" s="623" t="s">
        <v>5133</v>
      </c>
      <c r="Z117" s="623" t="s">
        <v>503</v>
      </c>
      <c r="AA117" s="623" t="s">
        <v>5108</v>
      </c>
      <c r="AB117" s="623" t="s">
        <v>5108</v>
      </c>
    </row>
    <row r="118" spans="1:28" ht="13.5" thickBot="1" x14ac:dyDescent="0.25">
      <c r="A118" s="622" t="s">
        <v>1612</v>
      </c>
      <c r="B118" s="623" t="s">
        <v>1963</v>
      </c>
      <c r="C118" s="623" t="s">
        <v>1612</v>
      </c>
      <c r="D118" s="623" t="s">
        <v>741</v>
      </c>
      <c r="E118" s="623" t="s">
        <v>1030</v>
      </c>
      <c r="F118" s="623" t="s">
        <v>5450</v>
      </c>
      <c r="G118" s="623" t="s">
        <v>5451</v>
      </c>
      <c r="H118" s="623" t="s">
        <v>741</v>
      </c>
      <c r="I118" s="623" t="s">
        <v>1030</v>
      </c>
      <c r="J118" s="623" t="s">
        <v>5450</v>
      </c>
      <c r="K118" s="623" t="s">
        <v>5451</v>
      </c>
      <c r="L118" s="623" t="s">
        <v>1358</v>
      </c>
      <c r="M118" s="623" t="s">
        <v>5452</v>
      </c>
      <c r="N118" s="623" t="s">
        <v>5453</v>
      </c>
      <c r="O118" s="624">
        <v>18493</v>
      </c>
      <c r="P118" s="625">
        <v>3.8</v>
      </c>
      <c r="Q118" s="623" t="s">
        <v>5454</v>
      </c>
      <c r="R118" s="624">
        <v>2652</v>
      </c>
      <c r="S118" s="624">
        <v>52</v>
      </c>
      <c r="T118" s="623" t="s">
        <v>1961</v>
      </c>
      <c r="U118" s="623" t="s">
        <v>2377</v>
      </c>
      <c r="V118" s="623" t="s">
        <v>97</v>
      </c>
      <c r="W118" s="623" t="s">
        <v>5112</v>
      </c>
      <c r="X118" s="624">
        <v>0</v>
      </c>
      <c r="Y118" s="623" t="s">
        <v>5133</v>
      </c>
      <c r="Z118" s="623" t="s">
        <v>503</v>
      </c>
      <c r="AA118" s="623" t="s">
        <v>5108</v>
      </c>
      <c r="AB118" s="623" t="s">
        <v>5108</v>
      </c>
    </row>
    <row r="119" spans="1:28" ht="13.5" thickBot="1" x14ac:dyDescent="0.25">
      <c r="A119" s="622" t="s">
        <v>1611</v>
      </c>
      <c r="B119" s="623" t="s">
        <v>1963</v>
      </c>
      <c r="C119" s="623" t="s">
        <v>1611</v>
      </c>
      <c r="D119" s="623" t="s">
        <v>740</v>
      </c>
      <c r="E119" s="623" t="s">
        <v>1029</v>
      </c>
      <c r="F119" s="623" t="s">
        <v>5455</v>
      </c>
      <c r="G119" s="623" t="s">
        <v>1212</v>
      </c>
      <c r="H119" s="623" t="s">
        <v>1284</v>
      </c>
      <c r="I119" s="623" t="s">
        <v>1029</v>
      </c>
      <c r="J119" s="623" t="s">
        <v>5455</v>
      </c>
      <c r="K119" s="623" t="s">
        <v>4858</v>
      </c>
      <c r="L119" s="623" t="s">
        <v>1357</v>
      </c>
      <c r="M119" s="623" t="s">
        <v>5456</v>
      </c>
      <c r="N119" s="623" t="s">
        <v>5457</v>
      </c>
      <c r="O119" s="624">
        <v>3000</v>
      </c>
      <c r="P119" s="625">
        <v>1.92</v>
      </c>
      <c r="Q119" s="623" t="s">
        <v>5435</v>
      </c>
      <c r="R119" s="624">
        <v>1456</v>
      </c>
      <c r="S119" s="624">
        <v>52</v>
      </c>
      <c r="T119" s="623" t="s">
        <v>1961</v>
      </c>
      <c r="U119" s="623" t="s">
        <v>2328</v>
      </c>
      <c r="V119" s="623" t="s">
        <v>96</v>
      </c>
      <c r="W119" s="623" t="s">
        <v>5112</v>
      </c>
      <c r="X119" s="624">
        <v>0</v>
      </c>
      <c r="Y119" s="623" t="s">
        <v>5133</v>
      </c>
      <c r="Z119" s="623" t="s">
        <v>512</v>
      </c>
      <c r="AA119" s="623" t="s">
        <v>5108</v>
      </c>
      <c r="AB119" s="623" t="s">
        <v>5108</v>
      </c>
    </row>
    <row r="120" spans="1:28" ht="13.5" thickBot="1" x14ac:dyDescent="0.25">
      <c r="A120" s="622" t="s">
        <v>1617</v>
      </c>
      <c r="B120" s="623" t="s">
        <v>1616</v>
      </c>
      <c r="C120" s="623" t="s">
        <v>1617</v>
      </c>
      <c r="D120" s="623" t="s">
        <v>5458</v>
      </c>
      <c r="E120" s="623" t="s">
        <v>2284</v>
      </c>
      <c r="F120" s="623" t="s">
        <v>5459</v>
      </c>
      <c r="G120" s="623" t="s">
        <v>5460</v>
      </c>
      <c r="H120" s="623" t="s">
        <v>5458</v>
      </c>
      <c r="I120" s="623" t="s">
        <v>2284</v>
      </c>
      <c r="J120" s="623" t="s">
        <v>5459</v>
      </c>
      <c r="K120" s="623" t="s">
        <v>5461</v>
      </c>
      <c r="L120" s="623" t="s">
        <v>2153</v>
      </c>
      <c r="M120" s="623" t="s">
        <v>5462</v>
      </c>
      <c r="N120" s="623" t="s">
        <v>5463</v>
      </c>
      <c r="O120" s="624">
        <v>10000</v>
      </c>
      <c r="P120" s="625">
        <v>13.4</v>
      </c>
      <c r="Q120" s="623" t="s">
        <v>5464</v>
      </c>
      <c r="R120" s="624">
        <v>3276</v>
      </c>
      <c r="S120" s="624">
        <v>52</v>
      </c>
      <c r="T120" s="623" t="s">
        <v>1964</v>
      </c>
      <c r="U120" s="623" t="s">
        <v>2199</v>
      </c>
      <c r="V120" s="623" t="s">
        <v>101</v>
      </c>
      <c r="W120" s="623" t="s">
        <v>5112</v>
      </c>
      <c r="X120" s="624">
        <v>0</v>
      </c>
      <c r="Y120" s="623" t="s">
        <v>5106</v>
      </c>
      <c r="Z120" s="623" t="s">
        <v>503</v>
      </c>
      <c r="AA120" s="623" t="s">
        <v>5108</v>
      </c>
      <c r="AB120" s="623" t="s">
        <v>5178</v>
      </c>
    </row>
    <row r="121" spans="1:28" ht="13.5" thickBot="1" x14ac:dyDescent="0.25">
      <c r="A121" s="622" t="s">
        <v>1618</v>
      </c>
      <c r="B121" s="623" t="s">
        <v>1616</v>
      </c>
      <c r="C121" s="623" t="s">
        <v>1618</v>
      </c>
      <c r="D121" s="623" t="s">
        <v>5465</v>
      </c>
      <c r="E121" s="623" t="s">
        <v>2284</v>
      </c>
      <c r="F121" s="623" t="s">
        <v>5466</v>
      </c>
      <c r="G121" s="623" t="s">
        <v>5467</v>
      </c>
      <c r="H121" s="623" t="s">
        <v>5465</v>
      </c>
      <c r="I121" s="623" t="s">
        <v>2284</v>
      </c>
      <c r="J121" s="623" t="s">
        <v>5466</v>
      </c>
      <c r="K121" s="623" t="s">
        <v>5467</v>
      </c>
      <c r="L121" s="623" t="s">
        <v>2153</v>
      </c>
      <c r="M121" s="623" t="s">
        <v>5468</v>
      </c>
      <c r="N121" s="623" t="s">
        <v>5469</v>
      </c>
      <c r="O121" s="624">
        <v>17115</v>
      </c>
      <c r="P121" s="625">
        <v>24.28</v>
      </c>
      <c r="Q121" s="623" t="s">
        <v>4655</v>
      </c>
      <c r="R121" s="624">
        <v>3640</v>
      </c>
      <c r="S121" s="624">
        <v>52</v>
      </c>
      <c r="T121" s="623" t="s">
        <v>1964</v>
      </c>
      <c r="U121" s="623" t="s">
        <v>2298</v>
      </c>
      <c r="V121" s="623" t="s">
        <v>102</v>
      </c>
      <c r="W121" s="623" t="s">
        <v>5112</v>
      </c>
      <c r="X121" s="624">
        <v>0</v>
      </c>
      <c r="Y121" s="623" t="s">
        <v>5106</v>
      </c>
      <c r="Z121" s="623" t="s">
        <v>503</v>
      </c>
      <c r="AA121" s="623" t="s">
        <v>5107</v>
      </c>
      <c r="AB121" s="623" t="s">
        <v>5178</v>
      </c>
    </row>
    <row r="122" spans="1:28" ht="13.5" thickBot="1" x14ac:dyDescent="0.25">
      <c r="A122" s="622" t="s">
        <v>5470</v>
      </c>
      <c r="B122" s="623" t="s">
        <v>1616</v>
      </c>
      <c r="C122" s="623" t="s">
        <v>1616</v>
      </c>
      <c r="D122" s="623" t="s">
        <v>2219</v>
      </c>
      <c r="E122" s="623" t="s">
        <v>2284</v>
      </c>
      <c r="F122" s="623" t="s">
        <v>3487</v>
      </c>
      <c r="G122" s="623" t="s">
        <v>3488</v>
      </c>
      <c r="H122" s="623" t="s">
        <v>2219</v>
      </c>
      <c r="I122" s="623" t="s">
        <v>2284</v>
      </c>
      <c r="J122" s="623" t="s">
        <v>3487</v>
      </c>
      <c r="K122" s="623" t="s">
        <v>4651</v>
      </c>
      <c r="L122" s="623" t="s">
        <v>2153</v>
      </c>
      <c r="M122" s="623" t="s">
        <v>4652</v>
      </c>
      <c r="N122" s="623" t="s">
        <v>4653</v>
      </c>
      <c r="O122" s="624">
        <v>80000</v>
      </c>
      <c r="P122" s="625">
        <v>66.03</v>
      </c>
      <c r="Q122" s="623" t="s">
        <v>4655</v>
      </c>
      <c r="R122" s="624">
        <v>3640</v>
      </c>
      <c r="S122" s="624">
        <v>52</v>
      </c>
      <c r="T122" s="623" t="s">
        <v>1964</v>
      </c>
      <c r="U122" s="623" t="s">
        <v>2134</v>
      </c>
      <c r="V122" s="623" t="s">
        <v>100</v>
      </c>
      <c r="W122" s="623" t="s">
        <v>5105</v>
      </c>
      <c r="X122" s="624">
        <v>0</v>
      </c>
      <c r="Y122" s="623" t="s">
        <v>5106</v>
      </c>
      <c r="Z122" s="623" t="s">
        <v>503</v>
      </c>
      <c r="AA122" s="623" t="s">
        <v>5107</v>
      </c>
      <c r="AB122" s="623" t="s">
        <v>5178</v>
      </c>
    </row>
    <row r="123" spans="1:28" ht="13.5" thickBot="1" x14ac:dyDescent="0.25">
      <c r="A123" s="622" t="s">
        <v>5471</v>
      </c>
      <c r="B123" s="623" t="s">
        <v>1616</v>
      </c>
      <c r="C123" s="623" t="s">
        <v>2305</v>
      </c>
      <c r="D123" s="623" t="s">
        <v>2305</v>
      </c>
      <c r="E123" s="623" t="s">
        <v>3403</v>
      </c>
      <c r="F123" s="623" t="s">
        <v>3403</v>
      </c>
      <c r="G123" s="623" t="s">
        <v>4858</v>
      </c>
      <c r="H123" s="623" t="s">
        <v>2305</v>
      </c>
      <c r="I123" s="623" t="s">
        <v>3403</v>
      </c>
      <c r="J123" s="623" t="s">
        <v>3403</v>
      </c>
      <c r="K123" s="623" t="s">
        <v>3403</v>
      </c>
      <c r="L123" s="623" t="s">
        <v>3403</v>
      </c>
      <c r="M123" s="623" t="s">
        <v>2305</v>
      </c>
      <c r="N123" s="623" t="s">
        <v>554</v>
      </c>
      <c r="O123" s="623" t="s">
        <v>554</v>
      </c>
      <c r="P123" s="623" t="s">
        <v>3403</v>
      </c>
      <c r="Q123" s="623" t="s">
        <v>2305</v>
      </c>
      <c r="R123" s="623" t="s">
        <v>3403</v>
      </c>
      <c r="S123" s="623" t="s">
        <v>3403</v>
      </c>
      <c r="T123" s="623" t="s">
        <v>3403</v>
      </c>
      <c r="U123" s="623" t="s">
        <v>554</v>
      </c>
      <c r="V123" s="623" t="s">
        <v>3403</v>
      </c>
      <c r="W123" s="623" t="s">
        <v>3403</v>
      </c>
      <c r="X123" s="624">
        <v>0</v>
      </c>
      <c r="Y123" s="623" t="s">
        <v>3403</v>
      </c>
      <c r="Z123" s="623" t="s">
        <v>3403</v>
      </c>
      <c r="AA123" s="623" t="s">
        <v>3403</v>
      </c>
      <c r="AB123" s="623" t="s">
        <v>3403</v>
      </c>
    </row>
    <row r="124" spans="1:28" ht="13.5" thickBot="1" x14ac:dyDescent="0.25">
      <c r="A124" s="622" t="s">
        <v>1622</v>
      </c>
      <c r="B124" s="623" t="s">
        <v>1616</v>
      </c>
      <c r="C124" s="623" t="s">
        <v>1622</v>
      </c>
      <c r="D124" s="623" t="s">
        <v>5472</v>
      </c>
      <c r="E124" s="623" t="s">
        <v>2284</v>
      </c>
      <c r="F124" s="623" t="s">
        <v>5473</v>
      </c>
      <c r="G124" s="623" t="s">
        <v>5474</v>
      </c>
      <c r="H124" s="623" t="s">
        <v>5472</v>
      </c>
      <c r="I124" s="623" t="s">
        <v>2284</v>
      </c>
      <c r="J124" s="623" t="s">
        <v>5473</v>
      </c>
      <c r="K124" s="623" t="s">
        <v>5474</v>
      </c>
      <c r="L124" s="623" t="s">
        <v>2153</v>
      </c>
      <c r="M124" s="623" t="s">
        <v>5475</v>
      </c>
      <c r="N124" s="623" t="s">
        <v>5476</v>
      </c>
      <c r="O124" s="624">
        <v>21000</v>
      </c>
      <c r="P124" s="625">
        <v>16.78</v>
      </c>
      <c r="Q124" s="623" t="s">
        <v>4655</v>
      </c>
      <c r="R124" s="624">
        <v>3640</v>
      </c>
      <c r="S124" s="624">
        <v>52</v>
      </c>
      <c r="T124" s="623" t="s">
        <v>1964</v>
      </c>
      <c r="U124" s="623" t="s">
        <v>2449</v>
      </c>
      <c r="V124" s="623" t="s">
        <v>106</v>
      </c>
      <c r="W124" s="623" t="s">
        <v>5112</v>
      </c>
      <c r="X124" s="624">
        <v>0</v>
      </c>
      <c r="Y124" s="623" t="s">
        <v>5106</v>
      </c>
      <c r="Z124" s="623" t="s">
        <v>503</v>
      </c>
      <c r="AA124" s="623" t="s">
        <v>5107</v>
      </c>
      <c r="AB124" s="623" t="s">
        <v>5178</v>
      </c>
    </row>
    <row r="125" spans="1:28" ht="13.5" thickBot="1" x14ac:dyDescent="0.25">
      <c r="A125" s="622" t="s">
        <v>1620</v>
      </c>
      <c r="B125" s="623" t="s">
        <v>1616</v>
      </c>
      <c r="C125" s="623" t="s">
        <v>1620</v>
      </c>
      <c r="D125" s="623" t="s">
        <v>5477</v>
      </c>
      <c r="E125" s="623" t="s">
        <v>1033</v>
      </c>
      <c r="F125" s="623" t="s">
        <v>5478</v>
      </c>
      <c r="G125" s="623" t="s">
        <v>5479</v>
      </c>
      <c r="H125" s="623" t="s">
        <v>5477</v>
      </c>
      <c r="I125" s="623" t="s">
        <v>1033</v>
      </c>
      <c r="J125" s="623" t="s">
        <v>5478</v>
      </c>
      <c r="K125" s="623" t="s">
        <v>5479</v>
      </c>
      <c r="L125" s="623" t="s">
        <v>2153</v>
      </c>
      <c r="M125" s="623" t="s">
        <v>5480</v>
      </c>
      <c r="N125" s="623" t="s">
        <v>5481</v>
      </c>
      <c r="O125" s="624">
        <v>11250</v>
      </c>
      <c r="P125" s="625">
        <v>15.58</v>
      </c>
      <c r="Q125" s="623" t="s">
        <v>5464</v>
      </c>
      <c r="R125" s="624">
        <v>3276</v>
      </c>
      <c r="S125" s="624">
        <v>52</v>
      </c>
      <c r="T125" s="623" t="s">
        <v>1964</v>
      </c>
      <c r="U125" s="623" t="s">
        <v>2311</v>
      </c>
      <c r="V125" s="623" t="s">
        <v>104</v>
      </c>
      <c r="W125" s="623" t="s">
        <v>5112</v>
      </c>
      <c r="X125" s="624">
        <v>0</v>
      </c>
      <c r="Y125" s="623" t="s">
        <v>5113</v>
      </c>
      <c r="Z125" s="623" t="s">
        <v>503</v>
      </c>
      <c r="AA125" s="623" t="s">
        <v>5108</v>
      </c>
      <c r="AB125" s="623" t="s">
        <v>5178</v>
      </c>
    </row>
    <row r="126" spans="1:28" ht="13.5" thickBot="1" x14ac:dyDescent="0.25">
      <c r="A126" s="622" t="s">
        <v>1623</v>
      </c>
      <c r="B126" s="623" t="s">
        <v>1616</v>
      </c>
      <c r="C126" s="623" t="s">
        <v>5482</v>
      </c>
      <c r="D126" s="623" t="s">
        <v>5483</v>
      </c>
      <c r="E126" s="623" t="s">
        <v>2284</v>
      </c>
      <c r="F126" s="623" t="s">
        <v>3487</v>
      </c>
      <c r="G126" s="623" t="s">
        <v>5484</v>
      </c>
      <c r="H126" s="623" t="s">
        <v>5483</v>
      </c>
      <c r="I126" s="623" t="s">
        <v>2284</v>
      </c>
      <c r="J126" s="623" t="s">
        <v>3487</v>
      </c>
      <c r="K126" s="623" t="s">
        <v>5484</v>
      </c>
      <c r="L126" s="623" t="s">
        <v>2153</v>
      </c>
      <c r="M126" s="623" t="s">
        <v>5485</v>
      </c>
      <c r="N126" s="623" t="s">
        <v>5486</v>
      </c>
      <c r="O126" s="624">
        <v>2373</v>
      </c>
      <c r="P126" s="625">
        <v>1</v>
      </c>
      <c r="Q126" s="623" t="s">
        <v>558</v>
      </c>
      <c r="R126" s="624">
        <v>2080</v>
      </c>
      <c r="S126" s="624">
        <v>52</v>
      </c>
      <c r="T126" s="623" t="s">
        <v>1964</v>
      </c>
      <c r="U126" s="623" t="s">
        <v>2526</v>
      </c>
      <c r="V126" s="623" t="s">
        <v>107</v>
      </c>
      <c r="W126" s="623" t="s">
        <v>5112</v>
      </c>
      <c r="X126" s="624">
        <v>0</v>
      </c>
      <c r="Y126" s="623" t="s">
        <v>5106</v>
      </c>
      <c r="Z126" s="623" t="s">
        <v>512</v>
      </c>
      <c r="AA126" s="623" t="s">
        <v>5107</v>
      </c>
      <c r="AB126" s="623" t="s">
        <v>5178</v>
      </c>
    </row>
    <row r="127" spans="1:28" ht="13.5" thickBot="1" x14ac:dyDescent="0.25">
      <c r="A127" s="622" t="s">
        <v>1621</v>
      </c>
      <c r="B127" s="623" t="s">
        <v>1616</v>
      </c>
      <c r="C127" s="623" t="s">
        <v>1621</v>
      </c>
      <c r="D127" s="623" t="s">
        <v>5487</v>
      </c>
      <c r="E127" s="623" t="s">
        <v>2284</v>
      </c>
      <c r="F127" s="623" t="s">
        <v>5488</v>
      </c>
      <c r="G127" s="623" t="s">
        <v>5489</v>
      </c>
      <c r="H127" s="623" t="s">
        <v>5487</v>
      </c>
      <c r="I127" s="623" t="s">
        <v>2284</v>
      </c>
      <c r="J127" s="623" t="s">
        <v>5488</v>
      </c>
      <c r="K127" s="623" t="s">
        <v>5489</v>
      </c>
      <c r="L127" s="623" t="s">
        <v>2153</v>
      </c>
      <c r="M127" s="623" t="s">
        <v>5490</v>
      </c>
      <c r="N127" s="623" t="s">
        <v>5491</v>
      </c>
      <c r="O127" s="624">
        <v>24000</v>
      </c>
      <c r="P127" s="625">
        <v>22.63</v>
      </c>
      <c r="Q127" s="623" t="s">
        <v>4655</v>
      </c>
      <c r="R127" s="624">
        <v>3640</v>
      </c>
      <c r="S127" s="624">
        <v>52</v>
      </c>
      <c r="T127" s="623" t="s">
        <v>1964</v>
      </c>
      <c r="U127" s="623" t="s">
        <v>2379</v>
      </c>
      <c r="V127" s="623" t="s">
        <v>105</v>
      </c>
      <c r="W127" s="623" t="s">
        <v>5112</v>
      </c>
      <c r="X127" s="624">
        <v>0</v>
      </c>
      <c r="Y127" s="623" t="s">
        <v>5106</v>
      </c>
      <c r="Z127" s="623" t="s">
        <v>503</v>
      </c>
      <c r="AA127" s="623" t="s">
        <v>5108</v>
      </c>
      <c r="AB127" s="623" t="s">
        <v>5201</v>
      </c>
    </row>
    <row r="128" spans="1:28" ht="13.5" thickBot="1" x14ac:dyDescent="0.25">
      <c r="A128" s="622" t="s">
        <v>1619</v>
      </c>
      <c r="B128" s="623" t="s">
        <v>1616</v>
      </c>
      <c r="C128" s="623" t="s">
        <v>1619</v>
      </c>
      <c r="D128" s="623" t="s">
        <v>745</v>
      </c>
      <c r="E128" s="623" t="s">
        <v>1032</v>
      </c>
      <c r="F128" s="623" t="s">
        <v>5492</v>
      </c>
      <c r="G128" s="623" t="s">
        <v>5493</v>
      </c>
      <c r="H128" s="623" t="s">
        <v>745</v>
      </c>
      <c r="I128" s="623" t="s">
        <v>1032</v>
      </c>
      <c r="J128" s="623" t="s">
        <v>5492</v>
      </c>
      <c r="K128" s="623" t="s">
        <v>5494</v>
      </c>
      <c r="L128" s="623" t="s">
        <v>2153</v>
      </c>
      <c r="M128" s="623" t="s">
        <v>5495</v>
      </c>
      <c r="N128" s="623" t="s">
        <v>5496</v>
      </c>
      <c r="O128" s="624">
        <v>12000</v>
      </c>
      <c r="P128" s="625">
        <v>11.6</v>
      </c>
      <c r="Q128" s="623" t="s">
        <v>5464</v>
      </c>
      <c r="R128" s="624">
        <v>3276</v>
      </c>
      <c r="S128" s="624">
        <v>52</v>
      </c>
      <c r="T128" s="623" t="s">
        <v>1964</v>
      </c>
      <c r="U128" s="623" t="s">
        <v>2300</v>
      </c>
      <c r="V128" s="623" t="s">
        <v>103</v>
      </c>
      <c r="W128" s="623" t="s">
        <v>5112</v>
      </c>
      <c r="X128" s="624">
        <v>0</v>
      </c>
      <c r="Y128" s="623" t="s">
        <v>5113</v>
      </c>
      <c r="Z128" s="623" t="s">
        <v>503</v>
      </c>
      <c r="AA128" s="623" t="s">
        <v>5108</v>
      </c>
      <c r="AB128" s="623" t="s">
        <v>5201</v>
      </c>
    </row>
    <row r="129" spans="1:28" ht="13.5" thickBot="1" x14ac:dyDescent="0.25">
      <c r="A129" s="622" t="s">
        <v>1624</v>
      </c>
      <c r="B129" s="623" t="s">
        <v>1616</v>
      </c>
      <c r="C129" s="623" t="s">
        <v>1624</v>
      </c>
      <c r="D129" s="623" t="s">
        <v>5497</v>
      </c>
      <c r="E129" s="623" t="s">
        <v>2284</v>
      </c>
      <c r="F129" s="623" t="s">
        <v>5498</v>
      </c>
      <c r="G129" s="623" t="s">
        <v>5499</v>
      </c>
      <c r="H129" s="623" t="s">
        <v>5497</v>
      </c>
      <c r="I129" s="623" t="s">
        <v>2284</v>
      </c>
      <c r="J129" s="623" t="s">
        <v>5498</v>
      </c>
      <c r="K129" s="623" t="s">
        <v>5499</v>
      </c>
      <c r="L129" s="623" t="s">
        <v>2153</v>
      </c>
      <c r="M129" s="623" t="s">
        <v>5500</v>
      </c>
      <c r="N129" s="623" t="s">
        <v>5501</v>
      </c>
      <c r="O129" s="624">
        <v>14875</v>
      </c>
      <c r="P129" s="625">
        <v>15.35</v>
      </c>
      <c r="Q129" s="623" t="s">
        <v>4655</v>
      </c>
      <c r="R129" s="624">
        <v>3640</v>
      </c>
      <c r="S129" s="624">
        <v>52</v>
      </c>
      <c r="T129" s="623" t="s">
        <v>1964</v>
      </c>
      <c r="U129" s="623" t="s">
        <v>2603</v>
      </c>
      <c r="V129" s="623" t="s">
        <v>108</v>
      </c>
      <c r="W129" s="623" t="s">
        <v>5112</v>
      </c>
      <c r="X129" s="624">
        <v>0</v>
      </c>
      <c r="Y129" s="623" t="s">
        <v>5106</v>
      </c>
      <c r="Z129" s="623" t="s">
        <v>503</v>
      </c>
      <c r="AA129" s="623" t="s">
        <v>5108</v>
      </c>
      <c r="AB129" s="623" t="s">
        <v>5134</v>
      </c>
    </row>
    <row r="130" spans="1:28" ht="13.5" thickBot="1" x14ac:dyDescent="0.25">
      <c r="A130" s="622" t="s">
        <v>1625</v>
      </c>
      <c r="B130" s="623" t="s">
        <v>1968</v>
      </c>
      <c r="C130" s="623" t="s">
        <v>1625</v>
      </c>
      <c r="D130" s="623" t="s">
        <v>2220</v>
      </c>
      <c r="E130" s="623" t="s">
        <v>2341</v>
      </c>
      <c r="F130" s="623" t="s">
        <v>3490</v>
      </c>
      <c r="G130" s="623" t="s">
        <v>4658</v>
      </c>
      <c r="H130" s="623" t="s">
        <v>2220</v>
      </c>
      <c r="I130" s="623" t="s">
        <v>2341</v>
      </c>
      <c r="J130" s="623" t="s">
        <v>3490</v>
      </c>
      <c r="K130" s="623" t="s">
        <v>4658</v>
      </c>
      <c r="L130" s="623" t="s">
        <v>2154</v>
      </c>
      <c r="M130" s="623" t="s">
        <v>4659</v>
      </c>
      <c r="N130" s="623" t="s">
        <v>4660</v>
      </c>
      <c r="O130" s="624">
        <v>20000</v>
      </c>
      <c r="P130" s="625">
        <v>21.89</v>
      </c>
      <c r="Q130" s="623" t="s">
        <v>4662</v>
      </c>
      <c r="R130" s="624">
        <v>3016</v>
      </c>
      <c r="S130" s="624">
        <v>52</v>
      </c>
      <c r="T130" s="623" t="s">
        <v>1966</v>
      </c>
      <c r="U130" s="623" t="s">
        <v>2134</v>
      </c>
      <c r="V130" s="623" t="s">
        <v>109</v>
      </c>
      <c r="W130" s="623" t="s">
        <v>5105</v>
      </c>
      <c r="X130" s="624">
        <v>0</v>
      </c>
      <c r="Y130" s="623" t="s">
        <v>5133</v>
      </c>
      <c r="Z130" s="623" t="s">
        <v>503</v>
      </c>
      <c r="AA130" s="623" t="s">
        <v>5114</v>
      </c>
      <c r="AB130" s="623" t="s">
        <v>5134</v>
      </c>
    </row>
    <row r="131" spans="1:28" ht="13.5" thickBot="1" x14ac:dyDescent="0.25">
      <c r="A131" s="622" t="s">
        <v>1626</v>
      </c>
      <c r="B131" s="623" t="s">
        <v>1968</v>
      </c>
      <c r="C131" s="623" t="s">
        <v>1626</v>
      </c>
      <c r="D131" s="623" t="s">
        <v>746</v>
      </c>
      <c r="E131" s="623" t="s">
        <v>1034</v>
      </c>
      <c r="F131" s="623" t="s">
        <v>5502</v>
      </c>
      <c r="G131" s="623" t="s">
        <v>1213</v>
      </c>
      <c r="H131" s="623" t="s">
        <v>1285</v>
      </c>
      <c r="I131" s="623" t="s">
        <v>1034</v>
      </c>
      <c r="J131" s="623" t="s">
        <v>5502</v>
      </c>
      <c r="K131" s="623" t="s">
        <v>4858</v>
      </c>
      <c r="L131" s="623" t="s">
        <v>2154</v>
      </c>
      <c r="M131" s="623" t="s">
        <v>5503</v>
      </c>
      <c r="N131" s="623" t="s">
        <v>5504</v>
      </c>
      <c r="O131" s="624">
        <v>11500</v>
      </c>
      <c r="P131" s="625">
        <v>6.7</v>
      </c>
      <c r="Q131" s="623" t="s">
        <v>5505</v>
      </c>
      <c r="R131" s="624">
        <v>2678</v>
      </c>
      <c r="S131" s="624">
        <v>52</v>
      </c>
      <c r="T131" s="623" t="s">
        <v>1966</v>
      </c>
      <c r="U131" s="623" t="s">
        <v>2199</v>
      </c>
      <c r="V131" s="623" t="s">
        <v>110</v>
      </c>
      <c r="W131" s="623" t="s">
        <v>5112</v>
      </c>
      <c r="X131" s="624">
        <v>0</v>
      </c>
      <c r="Y131" s="623" t="s">
        <v>5133</v>
      </c>
      <c r="Z131" s="623" t="s">
        <v>503</v>
      </c>
      <c r="AA131" s="623" t="s">
        <v>5114</v>
      </c>
      <c r="AB131" s="623" t="s">
        <v>5108</v>
      </c>
    </row>
    <row r="132" spans="1:28" ht="13.5" thickBot="1" x14ac:dyDescent="0.25">
      <c r="A132" s="622" t="s">
        <v>5506</v>
      </c>
      <c r="B132" s="623" t="s">
        <v>1968</v>
      </c>
      <c r="C132" s="623" t="s">
        <v>1629</v>
      </c>
      <c r="D132" s="623" t="s">
        <v>2220</v>
      </c>
      <c r="E132" s="623" t="s">
        <v>2341</v>
      </c>
      <c r="F132" s="623" t="s">
        <v>3490</v>
      </c>
      <c r="G132" s="623" t="s">
        <v>4658</v>
      </c>
      <c r="H132" s="623" t="s">
        <v>2220</v>
      </c>
      <c r="I132" s="623" t="s">
        <v>2341</v>
      </c>
      <c r="J132" s="623" t="s">
        <v>3490</v>
      </c>
      <c r="K132" s="623" t="s">
        <v>4658</v>
      </c>
      <c r="L132" s="623" t="s">
        <v>2154</v>
      </c>
      <c r="M132" s="623" t="s">
        <v>4659</v>
      </c>
      <c r="N132" s="623" t="s">
        <v>5507</v>
      </c>
      <c r="O132" s="624">
        <v>1530</v>
      </c>
      <c r="P132" s="625">
        <v>1</v>
      </c>
      <c r="Q132" s="623" t="s">
        <v>5508</v>
      </c>
      <c r="R132" s="624">
        <v>1950</v>
      </c>
      <c r="S132" s="624">
        <v>52</v>
      </c>
      <c r="T132" s="623" t="s">
        <v>1966</v>
      </c>
      <c r="U132" s="623" t="s">
        <v>2311</v>
      </c>
      <c r="V132" s="623" t="s">
        <v>113</v>
      </c>
      <c r="W132" s="623" t="s">
        <v>3040</v>
      </c>
      <c r="X132" s="624">
        <v>1</v>
      </c>
      <c r="Y132" s="623" t="s">
        <v>5133</v>
      </c>
      <c r="Z132" s="623" t="s">
        <v>503</v>
      </c>
      <c r="AA132" s="623" t="s">
        <v>5201</v>
      </c>
      <c r="AB132" s="623" t="s">
        <v>5119</v>
      </c>
    </row>
    <row r="133" spans="1:28" ht="13.5" thickBot="1" x14ac:dyDescent="0.25">
      <c r="A133" s="622" t="s">
        <v>1627</v>
      </c>
      <c r="B133" s="623" t="s">
        <v>1968</v>
      </c>
      <c r="C133" s="623" t="s">
        <v>1627</v>
      </c>
      <c r="D133" s="623" t="s">
        <v>747</v>
      </c>
      <c r="E133" s="623" t="s">
        <v>1035</v>
      </c>
      <c r="F133" s="623" t="s">
        <v>5509</v>
      </c>
      <c r="G133" s="623" t="s">
        <v>5510</v>
      </c>
      <c r="H133" s="623" t="s">
        <v>1286</v>
      </c>
      <c r="I133" s="623" t="s">
        <v>1035</v>
      </c>
      <c r="J133" s="623" t="s">
        <v>5509</v>
      </c>
      <c r="K133" s="623" t="s">
        <v>4858</v>
      </c>
      <c r="L133" s="623" t="s">
        <v>2154</v>
      </c>
      <c r="M133" s="623" t="s">
        <v>5511</v>
      </c>
      <c r="N133" s="623" t="s">
        <v>5512</v>
      </c>
      <c r="O133" s="624">
        <v>9312</v>
      </c>
      <c r="P133" s="625">
        <v>6.66</v>
      </c>
      <c r="Q133" s="623" t="s">
        <v>5513</v>
      </c>
      <c r="R133" s="624">
        <v>2678</v>
      </c>
      <c r="S133" s="624">
        <v>52</v>
      </c>
      <c r="T133" s="623" t="s">
        <v>1966</v>
      </c>
      <c r="U133" s="623" t="s">
        <v>2298</v>
      </c>
      <c r="V133" s="623" t="s">
        <v>111</v>
      </c>
      <c r="W133" s="623" t="s">
        <v>5112</v>
      </c>
      <c r="X133" s="624">
        <v>0</v>
      </c>
      <c r="Y133" s="623" t="s">
        <v>5133</v>
      </c>
      <c r="Z133" s="623" t="s">
        <v>503</v>
      </c>
      <c r="AA133" s="623" t="s">
        <v>5134</v>
      </c>
      <c r="AB133" s="623" t="s">
        <v>5201</v>
      </c>
    </row>
    <row r="134" spans="1:28" ht="13.5" thickBot="1" x14ac:dyDescent="0.25">
      <c r="A134" s="622" t="s">
        <v>1628</v>
      </c>
      <c r="B134" s="623" t="s">
        <v>1968</v>
      </c>
      <c r="C134" s="623" t="s">
        <v>1628</v>
      </c>
      <c r="D134" s="623" t="s">
        <v>748</v>
      </c>
      <c r="E134" s="623" t="s">
        <v>1036</v>
      </c>
      <c r="F134" s="623" t="s">
        <v>5514</v>
      </c>
      <c r="G134" s="623" t="s">
        <v>5515</v>
      </c>
      <c r="H134" s="623" t="s">
        <v>748</v>
      </c>
      <c r="I134" s="623" t="s">
        <v>1036</v>
      </c>
      <c r="J134" s="623" t="s">
        <v>5514</v>
      </c>
      <c r="K134" s="623" t="s">
        <v>5515</v>
      </c>
      <c r="L134" s="623" t="s">
        <v>2154</v>
      </c>
      <c r="M134" s="623" t="s">
        <v>5516</v>
      </c>
      <c r="N134" s="623" t="s">
        <v>5517</v>
      </c>
      <c r="O134" s="624">
        <v>19150</v>
      </c>
      <c r="P134" s="625">
        <v>13.66</v>
      </c>
      <c r="Q134" s="623" t="s">
        <v>5518</v>
      </c>
      <c r="R134" s="624">
        <v>3016</v>
      </c>
      <c r="S134" s="624">
        <v>52</v>
      </c>
      <c r="T134" s="623" t="s">
        <v>1966</v>
      </c>
      <c r="U134" s="623" t="s">
        <v>2300</v>
      </c>
      <c r="V134" s="623" t="s">
        <v>112</v>
      </c>
      <c r="W134" s="623" t="s">
        <v>5112</v>
      </c>
      <c r="X134" s="624">
        <v>0</v>
      </c>
      <c r="Y134" s="623" t="s">
        <v>5133</v>
      </c>
      <c r="Z134" s="623" t="s">
        <v>503</v>
      </c>
      <c r="AA134" s="623" t="s">
        <v>5108</v>
      </c>
      <c r="AB134" s="623" t="s">
        <v>5108</v>
      </c>
    </row>
    <row r="135" spans="1:28" ht="13.5" thickBot="1" x14ac:dyDescent="0.25">
      <c r="A135" s="622" t="s">
        <v>1630</v>
      </c>
      <c r="B135" s="623" t="s">
        <v>1968</v>
      </c>
      <c r="C135" s="623" t="s">
        <v>1630</v>
      </c>
      <c r="D135" s="623" t="s">
        <v>749</v>
      </c>
      <c r="E135" s="623" t="s">
        <v>2341</v>
      </c>
      <c r="F135" s="623" t="s">
        <v>5519</v>
      </c>
      <c r="G135" s="623" t="s">
        <v>5520</v>
      </c>
      <c r="H135" s="623" t="s">
        <v>749</v>
      </c>
      <c r="I135" s="623" t="s">
        <v>2341</v>
      </c>
      <c r="J135" s="623" t="s">
        <v>5519</v>
      </c>
      <c r="K135" s="623" t="s">
        <v>5520</v>
      </c>
      <c r="L135" s="623" t="s">
        <v>2154</v>
      </c>
      <c r="M135" s="623" t="s">
        <v>5521</v>
      </c>
      <c r="N135" s="623" t="s">
        <v>5522</v>
      </c>
      <c r="O135" s="624">
        <v>7892</v>
      </c>
      <c r="P135" s="625">
        <v>6.74</v>
      </c>
      <c r="Q135" s="623" t="s">
        <v>5523</v>
      </c>
      <c r="R135" s="624">
        <v>2730</v>
      </c>
      <c r="S135" s="624">
        <v>52</v>
      </c>
      <c r="T135" s="623" t="s">
        <v>1966</v>
      </c>
      <c r="U135" s="623" t="s">
        <v>2328</v>
      </c>
      <c r="V135" s="623" t="s">
        <v>114</v>
      </c>
      <c r="W135" s="623" t="s">
        <v>5112</v>
      </c>
      <c r="X135" s="624">
        <v>0</v>
      </c>
      <c r="Y135" s="623" t="s">
        <v>5133</v>
      </c>
      <c r="Z135" s="623" t="s">
        <v>503</v>
      </c>
      <c r="AA135" s="623" t="s">
        <v>5178</v>
      </c>
      <c r="AB135" s="623" t="s">
        <v>5119</v>
      </c>
    </row>
    <row r="136" spans="1:28" ht="13.5" thickBot="1" x14ac:dyDescent="0.25">
      <c r="A136" s="622" t="s">
        <v>1631</v>
      </c>
      <c r="B136" s="623" t="s">
        <v>1971</v>
      </c>
      <c r="C136" s="623" t="s">
        <v>1631</v>
      </c>
      <c r="D136" s="623" t="s">
        <v>750</v>
      </c>
      <c r="E136" s="623" t="s">
        <v>1037</v>
      </c>
      <c r="F136" s="623" t="s">
        <v>5524</v>
      </c>
      <c r="G136" s="623" t="s">
        <v>1214</v>
      </c>
      <c r="H136" s="623" t="s">
        <v>1287</v>
      </c>
      <c r="I136" s="623" t="s">
        <v>1037</v>
      </c>
      <c r="J136" s="623" t="s">
        <v>5524</v>
      </c>
      <c r="K136" s="623" t="s">
        <v>4858</v>
      </c>
      <c r="L136" s="623" t="s">
        <v>2155</v>
      </c>
      <c r="M136" s="623" t="s">
        <v>5525</v>
      </c>
      <c r="N136" s="623" t="s">
        <v>5525</v>
      </c>
      <c r="O136" s="624">
        <v>2520</v>
      </c>
      <c r="P136" s="625">
        <v>0.75</v>
      </c>
      <c r="Q136" s="623" t="s">
        <v>5526</v>
      </c>
      <c r="R136" s="624">
        <v>1488</v>
      </c>
      <c r="S136" s="624">
        <v>52</v>
      </c>
      <c r="T136" s="623" t="s">
        <v>1969</v>
      </c>
      <c r="U136" s="623" t="s">
        <v>2199</v>
      </c>
      <c r="V136" s="623" t="s">
        <v>116</v>
      </c>
      <c r="W136" s="623" t="s">
        <v>5112</v>
      </c>
      <c r="X136" s="624">
        <v>0</v>
      </c>
      <c r="Y136" s="623" t="s">
        <v>5113</v>
      </c>
      <c r="Z136" s="623" t="s">
        <v>512</v>
      </c>
      <c r="AA136" s="623" t="s">
        <v>5201</v>
      </c>
      <c r="AB136" s="623" t="s">
        <v>5119</v>
      </c>
    </row>
    <row r="137" spans="1:28" ht="13.5" thickBot="1" x14ac:dyDescent="0.25">
      <c r="A137" s="622" t="s">
        <v>1971</v>
      </c>
      <c r="B137" s="623" t="s">
        <v>1971</v>
      </c>
      <c r="C137" s="623" t="s">
        <v>1971</v>
      </c>
      <c r="D137" s="623" t="s">
        <v>2221</v>
      </c>
      <c r="E137" s="623" t="s">
        <v>2342</v>
      </c>
      <c r="F137" s="623" t="s">
        <v>3494</v>
      </c>
      <c r="G137" s="623" t="s">
        <v>3495</v>
      </c>
      <c r="H137" s="623" t="s">
        <v>2221</v>
      </c>
      <c r="I137" s="623" t="s">
        <v>2342</v>
      </c>
      <c r="J137" s="623" t="s">
        <v>3494</v>
      </c>
      <c r="K137" s="623" t="s">
        <v>3495</v>
      </c>
      <c r="L137" s="623" t="s">
        <v>2155</v>
      </c>
      <c r="M137" s="623" t="s">
        <v>4664</v>
      </c>
      <c r="N137" s="623" t="s">
        <v>4665</v>
      </c>
      <c r="O137" s="624">
        <v>15600</v>
      </c>
      <c r="P137" s="625">
        <v>9.25</v>
      </c>
      <c r="Q137" s="623" t="s">
        <v>4667</v>
      </c>
      <c r="R137" s="624">
        <v>3175</v>
      </c>
      <c r="S137" s="624">
        <v>52</v>
      </c>
      <c r="T137" s="623" t="s">
        <v>1969</v>
      </c>
      <c r="U137" s="623" t="s">
        <v>2134</v>
      </c>
      <c r="V137" s="623" t="s">
        <v>115</v>
      </c>
      <c r="W137" s="623" t="s">
        <v>5105</v>
      </c>
      <c r="X137" s="624">
        <v>0</v>
      </c>
      <c r="Y137" s="623" t="s">
        <v>5113</v>
      </c>
      <c r="Z137" s="623" t="s">
        <v>503</v>
      </c>
      <c r="AA137" s="623" t="s">
        <v>5178</v>
      </c>
      <c r="AB137" s="623" t="s">
        <v>5201</v>
      </c>
    </row>
    <row r="138" spans="1:28" ht="13.5" thickBot="1" x14ac:dyDescent="0.25">
      <c r="A138" s="622" t="s">
        <v>1637</v>
      </c>
      <c r="B138" s="623" t="s">
        <v>1974</v>
      </c>
      <c r="C138" s="623" t="s">
        <v>1637</v>
      </c>
      <c r="D138" s="623" t="s">
        <v>755</v>
      </c>
      <c r="E138" s="623" t="s">
        <v>1042</v>
      </c>
      <c r="F138" s="623" t="s">
        <v>5527</v>
      </c>
      <c r="G138" s="623" t="s">
        <v>1218</v>
      </c>
      <c r="H138" s="623" t="s">
        <v>1291</v>
      </c>
      <c r="I138" s="623" t="s">
        <v>1042</v>
      </c>
      <c r="J138" s="623" t="s">
        <v>5527</v>
      </c>
      <c r="K138" s="623" t="s">
        <v>5528</v>
      </c>
      <c r="L138" s="623" t="s">
        <v>2156</v>
      </c>
      <c r="M138" s="623" t="s">
        <v>5529</v>
      </c>
      <c r="N138" s="623" t="s">
        <v>3403</v>
      </c>
      <c r="O138" s="624">
        <v>1056</v>
      </c>
      <c r="P138" s="625">
        <v>1</v>
      </c>
      <c r="Q138" s="623" t="s">
        <v>5530</v>
      </c>
      <c r="R138" s="624">
        <v>667</v>
      </c>
      <c r="S138" s="624">
        <v>52</v>
      </c>
      <c r="T138" s="623" t="s">
        <v>1972</v>
      </c>
      <c r="U138" s="623" t="s">
        <v>2311</v>
      </c>
      <c r="V138" s="623" t="s">
        <v>118</v>
      </c>
      <c r="W138" s="623" t="s">
        <v>5112</v>
      </c>
      <c r="X138" s="624">
        <v>0</v>
      </c>
      <c r="Y138" s="623" t="s">
        <v>5133</v>
      </c>
      <c r="Z138" s="623" t="s">
        <v>503</v>
      </c>
      <c r="AA138" s="623" t="s">
        <v>4858</v>
      </c>
      <c r="AB138" s="623" t="s">
        <v>4858</v>
      </c>
    </row>
    <row r="139" spans="1:28" ht="13.5" thickBot="1" x14ac:dyDescent="0.25">
      <c r="A139" s="622" t="s">
        <v>1632</v>
      </c>
      <c r="B139" s="623" t="s">
        <v>1974</v>
      </c>
      <c r="C139" s="623" t="s">
        <v>1632</v>
      </c>
      <c r="D139" s="623" t="s">
        <v>2222</v>
      </c>
      <c r="E139" s="623" t="s">
        <v>2343</v>
      </c>
      <c r="F139" s="623" t="s">
        <v>3498</v>
      </c>
      <c r="G139" s="623" t="s">
        <v>2306</v>
      </c>
      <c r="H139" s="623" t="s">
        <v>2317</v>
      </c>
      <c r="I139" s="623" t="s">
        <v>2343</v>
      </c>
      <c r="J139" s="623" t="s">
        <v>3498</v>
      </c>
      <c r="K139" s="623" t="s">
        <v>4669</v>
      </c>
      <c r="L139" s="623" t="s">
        <v>2156</v>
      </c>
      <c r="M139" s="623" t="s">
        <v>4670</v>
      </c>
      <c r="N139" s="623" t="s">
        <v>3403</v>
      </c>
      <c r="O139" s="624">
        <v>5616</v>
      </c>
      <c r="P139" s="625">
        <v>10</v>
      </c>
      <c r="Q139" s="623" t="s">
        <v>4671</v>
      </c>
      <c r="R139" s="624">
        <v>2232</v>
      </c>
      <c r="S139" s="624">
        <v>52</v>
      </c>
      <c r="T139" s="623" t="s">
        <v>1972</v>
      </c>
      <c r="U139" s="623" t="s">
        <v>2134</v>
      </c>
      <c r="V139" s="623" t="s">
        <v>117</v>
      </c>
      <c r="W139" s="623" t="s">
        <v>5105</v>
      </c>
      <c r="X139" s="624">
        <v>0</v>
      </c>
      <c r="Y139" s="623" t="s">
        <v>5133</v>
      </c>
      <c r="Z139" s="623" t="s">
        <v>503</v>
      </c>
      <c r="AA139" s="623" t="s">
        <v>4858</v>
      </c>
      <c r="AB139" s="623" t="s">
        <v>4858</v>
      </c>
    </row>
    <row r="140" spans="1:28" ht="13.5" thickBot="1" x14ac:dyDescent="0.25">
      <c r="A140" s="622" t="s">
        <v>1633</v>
      </c>
      <c r="B140" s="623" t="s">
        <v>1974</v>
      </c>
      <c r="C140" s="623" t="s">
        <v>1633</v>
      </c>
      <c r="D140" s="623" t="s">
        <v>751</v>
      </c>
      <c r="E140" s="623" t="s">
        <v>1038</v>
      </c>
      <c r="F140" s="623" t="s">
        <v>5531</v>
      </c>
      <c r="G140" s="623" t="s">
        <v>1215</v>
      </c>
      <c r="H140" s="623" t="s">
        <v>1288</v>
      </c>
      <c r="I140" s="623" t="s">
        <v>1038</v>
      </c>
      <c r="J140" s="623" t="s">
        <v>5531</v>
      </c>
      <c r="K140" s="623" t="s">
        <v>1853</v>
      </c>
      <c r="L140" s="623" t="s">
        <v>2156</v>
      </c>
      <c r="M140" s="623" t="s">
        <v>5532</v>
      </c>
      <c r="N140" s="623" t="s">
        <v>3403</v>
      </c>
      <c r="O140" s="624">
        <v>340</v>
      </c>
      <c r="P140" s="625">
        <v>1</v>
      </c>
      <c r="Q140" s="623" t="s">
        <v>5533</v>
      </c>
      <c r="R140" s="624">
        <v>646</v>
      </c>
      <c r="S140" s="624">
        <v>52</v>
      </c>
      <c r="T140" s="623" t="s">
        <v>1972</v>
      </c>
      <c r="U140" s="623" t="s">
        <v>2199</v>
      </c>
      <c r="V140" s="623" t="s">
        <v>118</v>
      </c>
      <c r="W140" s="623" t="s">
        <v>5112</v>
      </c>
      <c r="X140" s="624">
        <v>0</v>
      </c>
      <c r="Y140" s="623" t="s">
        <v>5133</v>
      </c>
      <c r="Z140" s="623" t="s">
        <v>503</v>
      </c>
      <c r="AA140" s="623" t="s">
        <v>4858</v>
      </c>
      <c r="AB140" s="623" t="s">
        <v>4858</v>
      </c>
    </row>
    <row r="141" spans="1:28" ht="13.5" thickBot="1" x14ac:dyDescent="0.25">
      <c r="A141" s="622" t="s">
        <v>1634</v>
      </c>
      <c r="B141" s="623" t="s">
        <v>1974</v>
      </c>
      <c r="C141" s="623" t="s">
        <v>1634</v>
      </c>
      <c r="D141" s="623" t="s">
        <v>752</v>
      </c>
      <c r="E141" s="623" t="s">
        <v>1039</v>
      </c>
      <c r="F141" s="623" t="s">
        <v>5534</v>
      </c>
      <c r="G141" s="623" t="s">
        <v>1216</v>
      </c>
      <c r="H141" s="623" t="s">
        <v>1289</v>
      </c>
      <c r="I141" s="623" t="s">
        <v>1039</v>
      </c>
      <c r="J141" s="623" t="s">
        <v>5534</v>
      </c>
      <c r="K141" s="623" t="s">
        <v>5535</v>
      </c>
      <c r="L141" s="623" t="s">
        <v>2156</v>
      </c>
      <c r="M141" s="623" t="s">
        <v>5536</v>
      </c>
      <c r="N141" s="623" t="s">
        <v>3403</v>
      </c>
      <c r="O141" s="624">
        <v>2929</v>
      </c>
      <c r="P141" s="625">
        <v>1</v>
      </c>
      <c r="Q141" s="623" t="s">
        <v>5537</v>
      </c>
      <c r="R141" s="624">
        <v>1690</v>
      </c>
      <c r="S141" s="624">
        <v>52</v>
      </c>
      <c r="T141" s="623" t="s">
        <v>1972</v>
      </c>
      <c r="U141" s="623" t="s">
        <v>2276</v>
      </c>
      <c r="V141" s="623" t="s">
        <v>119</v>
      </c>
      <c r="W141" s="623" t="s">
        <v>5112</v>
      </c>
      <c r="X141" s="624">
        <v>0</v>
      </c>
      <c r="Y141" s="623" t="s">
        <v>5133</v>
      </c>
      <c r="Z141" s="623" t="s">
        <v>503</v>
      </c>
      <c r="AA141" s="623" t="s">
        <v>4858</v>
      </c>
      <c r="AB141" s="623" t="s">
        <v>4858</v>
      </c>
    </row>
    <row r="142" spans="1:28" ht="13.5" thickBot="1" x14ac:dyDescent="0.25">
      <c r="A142" s="622" t="s">
        <v>1635</v>
      </c>
      <c r="B142" s="623" t="s">
        <v>1974</v>
      </c>
      <c r="C142" s="623" t="s">
        <v>1635</v>
      </c>
      <c r="D142" s="623" t="s">
        <v>753</v>
      </c>
      <c r="E142" s="623" t="s">
        <v>1040</v>
      </c>
      <c r="F142" s="623" t="s">
        <v>5538</v>
      </c>
      <c r="G142" s="623" t="s">
        <v>1217</v>
      </c>
      <c r="H142" s="623" t="s">
        <v>1290</v>
      </c>
      <c r="I142" s="623" t="s">
        <v>1040</v>
      </c>
      <c r="J142" s="623" t="s">
        <v>5538</v>
      </c>
      <c r="K142" s="623" t="s">
        <v>5539</v>
      </c>
      <c r="L142" s="623" t="s">
        <v>2156</v>
      </c>
      <c r="M142" s="623" t="s">
        <v>5540</v>
      </c>
      <c r="N142" s="623" t="s">
        <v>3403</v>
      </c>
      <c r="O142" s="624">
        <v>3493</v>
      </c>
      <c r="P142" s="625">
        <v>1</v>
      </c>
      <c r="Q142" s="623" t="s">
        <v>5541</v>
      </c>
      <c r="R142" s="624">
        <v>1196</v>
      </c>
      <c r="S142" s="624">
        <v>52</v>
      </c>
      <c r="T142" s="623" t="s">
        <v>1972</v>
      </c>
      <c r="U142" s="623" t="s">
        <v>2298</v>
      </c>
      <c r="V142" s="623" t="s">
        <v>120</v>
      </c>
      <c r="W142" s="623" t="s">
        <v>5112</v>
      </c>
      <c r="X142" s="624">
        <v>0</v>
      </c>
      <c r="Y142" s="623" t="s">
        <v>5133</v>
      </c>
      <c r="Z142" s="623" t="s">
        <v>503</v>
      </c>
      <c r="AA142" s="623" t="s">
        <v>4858</v>
      </c>
      <c r="AB142" s="623" t="s">
        <v>4858</v>
      </c>
    </row>
    <row r="143" spans="1:28" ht="13.5" thickBot="1" x14ac:dyDescent="0.25">
      <c r="A143" s="622" t="s">
        <v>1636</v>
      </c>
      <c r="B143" s="623" t="s">
        <v>1974</v>
      </c>
      <c r="C143" s="623" t="s">
        <v>1636</v>
      </c>
      <c r="D143" s="623" t="s">
        <v>754</v>
      </c>
      <c r="E143" s="623" t="s">
        <v>1041</v>
      </c>
      <c r="F143" s="623" t="s">
        <v>5542</v>
      </c>
      <c r="G143" s="623" t="s">
        <v>5543</v>
      </c>
      <c r="H143" s="623" t="s">
        <v>754</v>
      </c>
      <c r="I143" s="623" t="s">
        <v>1041</v>
      </c>
      <c r="J143" s="623" t="s">
        <v>5542</v>
      </c>
      <c r="K143" s="623" t="s">
        <v>5543</v>
      </c>
      <c r="L143" s="623" t="s">
        <v>2156</v>
      </c>
      <c r="M143" s="623" t="s">
        <v>5544</v>
      </c>
      <c r="N143" s="623" t="s">
        <v>3403</v>
      </c>
      <c r="O143" s="624">
        <v>1200</v>
      </c>
      <c r="P143" s="625">
        <v>1</v>
      </c>
      <c r="Q143" s="623" t="s">
        <v>5545</v>
      </c>
      <c r="R143" s="624">
        <v>1084</v>
      </c>
      <c r="S143" s="624">
        <v>52</v>
      </c>
      <c r="T143" s="623" t="s">
        <v>1972</v>
      </c>
      <c r="U143" s="623" t="s">
        <v>2300</v>
      </c>
      <c r="V143" s="623" t="s">
        <v>121</v>
      </c>
      <c r="W143" s="623" t="s">
        <v>5112</v>
      </c>
      <c r="X143" s="624">
        <v>0</v>
      </c>
      <c r="Y143" s="623" t="s">
        <v>5133</v>
      </c>
      <c r="Z143" s="623" t="s">
        <v>503</v>
      </c>
      <c r="AA143" s="623" t="s">
        <v>4858</v>
      </c>
      <c r="AB143" s="623" t="s">
        <v>4858</v>
      </c>
    </row>
    <row r="144" spans="1:28" ht="13.5" thickBot="1" x14ac:dyDescent="0.25">
      <c r="A144" s="622" t="s">
        <v>1622</v>
      </c>
      <c r="B144" s="623" t="s">
        <v>1977</v>
      </c>
      <c r="C144" s="623" t="s">
        <v>1622</v>
      </c>
      <c r="D144" s="623" t="s">
        <v>761</v>
      </c>
      <c r="E144" s="623" t="s">
        <v>2157</v>
      </c>
      <c r="F144" s="623" t="s">
        <v>5546</v>
      </c>
      <c r="G144" s="623" t="s">
        <v>5547</v>
      </c>
      <c r="H144" s="623" t="s">
        <v>761</v>
      </c>
      <c r="I144" s="623" t="s">
        <v>2157</v>
      </c>
      <c r="J144" s="623" t="s">
        <v>5546</v>
      </c>
      <c r="K144" s="623" t="s">
        <v>5547</v>
      </c>
      <c r="L144" s="623" t="s">
        <v>2157</v>
      </c>
      <c r="M144" s="623" t="s">
        <v>5548</v>
      </c>
      <c r="N144" s="623" t="s">
        <v>5549</v>
      </c>
      <c r="O144" s="624">
        <v>25000</v>
      </c>
      <c r="P144" s="625">
        <v>12.2</v>
      </c>
      <c r="Q144" s="623" t="s">
        <v>4678</v>
      </c>
      <c r="R144" s="624">
        <v>3047</v>
      </c>
      <c r="S144" s="624">
        <v>51</v>
      </c>
      <c r="T144" s="623" t="s">
        <v>1975</v>
      </c>
      <c r="U144" s="623" t="s">
        <v>2671</v>
      </c>
      <c r="V144" s="623" t="s">
        <v>129</v>
      </c>
      <c r="W144" s="623" t="s">
        <v>5112</v>
      </c>
      <c r="X144" s="624">
        <v>0</v>
      </c>
      <c r="Y144" s="623" t="s">
        <v>5106</v>
      </c>
      <c r="Z144" s="623" t="s">
        <v>503</v>
      </c>
      <c r="AA144" s="623" t="s">
        <v>5201</v>
      </c>
      <c r="AB144" s="623" t="s">
        <v>5178</v>
      </c>
    </row>
    <row r="145" spans="1:28" ht="13.5" thickBot="1" x14ac:dyDescent="0.25">
      <c r="A145" s="622" t="s">
        <v>1644</v>
      </c>
      <c r="B145" s="623" t="s">
        <v>1977</v>
      </c>
      <c r="C145" s="623" t="s">
        <v>1644</v>
      </c>
      <c r="D145" s="623" t="s">
        <v>762</v>
      </c>
      <c r="E145" s="623" t="s">
        <v>2157</v>
      </c>
      <c r="F145" s="623" t="s">
        <v>5550</v>
      </c>
      <c r="G145" s="623" t="s">
        <v>5551</v>
      </c>
      <c r="H145" s="623" t="s">
        <v>762</v>
      </c>
      <c r="I145" s="623" t="s">
        <v>2157</v>
      </c>
      <c r="J145" s="623" t="s">
        <v>5550</v>
      </c>
      <c r="K145" s="623" t="s">
        <v>5551</v>
      </c>
      <c r="L145" s="623" t="s">
        <v>2157</v>
      </c>
      <c r="M145" s="623" t="s">
        <v>5552</v>
      </c>
      <c r="N145" s="623" t="s">
        <v>5553</v>
      </c>
      <c r="O145" s="624">
        <v>27300</v>
      </c>
      <c r="P145" s="625">
        <v>14.97</v>
      </c>
      <c r="Q145" s="623" t="s">
        <v>4678</v>
      </c>
      <c r="R145" s="624">
        <v>3047</v>
      </c>
      <c r="S145" s="624">
        <v>51</v>
      </c>
      <c r="T145" s="623" t="s">
        <v>1975</v>
      </c>
      <c r="U145" s="623" t="s">
        <v>2692</v>
      </c>
      <c r="V145" s="623" t="s">
        <v>130</v>
      </c>
      <c r="W145" s="623" t="s">
        <v>5112</v>
      </c>
      <c r="X145" s="624">
        <v>0</v>
      </c>
      <c r="Y145" s="623" t="s">
        <v>5106</v>
      </c>
      <c r="Z145" s="623" t="s">
        <v>503</v>
      </c>
      <c r="AA145" s="623" t="s">
        <v>5119</v>
      </c>
      <c r="AB145" s="623" t="s">
        <v>5178</v>
      </c>
    </row>
    <row r="146" spans="1:28" ht="13.5" thickBot="1" x14ac:dyDescent="0.25">
      <c r="A146" s="622" t="s">
        <v>1642</v>
      </c>
      <c r="B146" s="623" t="s">
        <v>1977</v>
      </c>
      <c r="C146" s="623" t="s">
        <v>1642</v>
      </c>
      <c r="D146" s="623" t="s">
        <v>759</v>
      </c>
      <c r="E146" s="623" t="s">
        <v>2157</v>
      </c>
      <c r="F146" s="623" t="s">
        <v>5554</v>
      </c>
      <c r="G146" s="623" t="s">
        <v>3662</v>
      </c>
      <c r="H146" s="623" t="s">
        <v>759</v>
      </c>
      <c r="I146" s="623" t="s">
        <v>2157</v>
      </c>
      <c r="J146" s="623" t="s">
        <v>5554</v>
      </c>
      <c r="K146" s="623" t="s">
        <v>3662</v>
      </c>
      <c r="L146" s="623" t="s">
        <v>2157</v>
      </c>
      <c r="M146" s="623" t="s">
        <v>5555</v>
      </c>
      <c r="N146" s="623" t="s">
        <v>554</v>
      </c>
      <c r="O146" s="624">
        <v>1000</v>
      </c>
      <c r="P146" s="625">
        <v>1.54</v>
      </c>
      <c r="Q146" s="623" t="s">
        <v>5556</v>
      </c>
      <c r="R146" s="624">
        <v>988</v>
      </c>
      <c r="S146" s="624">
        <v>51</v>
      </c>
      <c r="T146" s="623" t="s">
        <v>1975</v>
      </c>
      <c r="U146" s="623" t="s">
        <v>2449</v>
      </c>
      <c r="V146" s="623" t="s">
        <v>127</v>
      </c>
      <c r="W146" s="623" t="s">
        <v>5112</v>
      </c>
      <c r="X146" s="624">
        <v>0</v>
      </c>
      <c r="Y146" s="623" t="s">
        <v>5106</v>
      </c>
      <c r="Z146" s="623" t="s">
        <v>512</v>
      </c>
      <c r="AA146" s="623" t="s">
        <v>5119</v>
      </c>
      <c r="AB146" s="623" t="s">
        <v>5226</v>
      </c>
    </row>
    <row r="147" spans="1:28" ht="13.5" thickBot="1" x14ac:dyDescent="0.25">
      <c r="A147" s="622" t="s">
        <v>1977</v>
      </c>
      <c r="B147" s="623" t="s">
        <v>1977</v>
      </c>
      <c r="C147" s="623" t="s">
        <v>1977</v>
      </c>
      <c r="D147" s="623" t="s">
        <v>2223</v>
      </c>
      <c r="E147" s="623" t="s">
        <v>2157</v>
      </c>
      <c r="F147" s="623" t="s">
        <v>3501</v>
      </c>
      <c r="G147" s="623" t="s">
        <v>3502</v>
      </c>
      <c r="H147" s="623" t="s">
        <v>2318</v>
      </c>
      <c r="I147" s="623" t="s">
        <v>2157</v>
      </c>
      <c r="J147" s="623" t="s">
        <v>3503</v>
      </c>
      <c r="K147" s="623" t="s">
        <v>3504</v>
      </c>
      <c r="L147" s="623" t="s">
        <v>2157</v>
      </c>
      <c r="M147" s="623" t="s">
        <v>4675</v>
      </c>
      <c r="N147" s="623" t="s">
        <v>4676</v>
      </c>
      <c r="O147" s="624">
        <v>66408</v>
      </c>
      <c r="P147" s="625">
        <v>56.69</v>
      </c>
      <c r="Q147" s="623" t="s">
        <v>4678</v>
      </c>
      <c r="R147" s="624">
        <v>3047</v>
      </c>
      <c r="S147" s="624">
        <v>51</v>
      </c>
      <c r="T147" s="623" t="s">
        <v>1975</v>
      </c>
      <c r="U147" s="623" t="s">
        <v>1905</v>
      </c>
      <c r="V147" s="623" t="s">
        <v>122</v>
      </c>
      <c r="W147" s="623" t="s">
        <v>5105</v>
      </c>
      <c r="X147" s="624">
        <v>0</v>
      </c>
      <c r="Y147" s="623" t="s">
        <v>5106</v>
      </c>
      <c r="Z147" s="623" t="s">
        <v>503</v>
      </c>
      <c r="AA147" s="623" t="s">
        <v>5241</v>
      </c>
      <c r="AB147" s="623" t="s">
        <v>5241</v>
      </c>
    </row>
    <row r="148" spans="1:28" ht="13.5" thickBot="1" x14ac:dyDescent="0.25">
      <c r="A148" s="622" t="s">
        <v>5557</v>
      </c>
      <c r="B148" s="623" t="s">
        <v>1977</v>
      </c>
      <c r="C148" s="623" t="s">
        <v>1640</v>
      </c>
      <c r="D148" s="623" t="s">
        <v>2223</v>
      </c>
      <c r="E148" s="623" t="s">
        <v>2157</v>
      </c>
      <c r="F148" s="623" t="s">
        <v>3501</v>
      </c>
      <c r="G148" s="623" t="s">
        <v>3502</v>
      </c>
      <c r="H148" s="623" t="s">
        <v>2318</v>
      </c>
      <c r="I148" s="623" t="s">
        <v>2157</v>
      </c>
      <c r="J148" s="623" t="s">
        <v>3503</v>
      </c>
      <c r="K148" s="623" t="s">
        <v>3504</v>
      </c>
      <c r="L148" s="623" t="s">
        <v>2157</v>
      </c>
      <c r="M148" s="623" t="s">
        <v>5558</v>
      </c>
      <c r="N148" s="623" t="s">
        <v>554</v>
      </c>
      <c r="O148" s="624">
        <v>0</v>
      </c>
      <c r="P148" s="625">
        <v>5.63</v>
      </c>
      <c r="Q148" s="623" t="s">
        <v>5559</v>
      </c>
      <c r="R148" s="624">
        <v>216</v>
      </c>
      <c r="S148" s="624">
        <v>18</v>
      </c>
      <c r="T148" s="623" t="s">
        <v>1975</v>
      </c>
      <c r="U148" s="623" t="s">
        <v>2378</v>
      </c>
      <c r="V148" s="623" t="s">
        <v>125</v>
      </c>
      <c r="W148" s="623" t="s">
        <v>3040</v>
      </c>
      <c r="X148" s="624">
        <v>1</v>
      </c>
      <c r="Y148" s="623" t="s">
        <v>5106</v>
      </c>
      <c r="Z148" s="623" t="s">
        <v>512</v>
      </c>
      <c r="AA148" s="623" t="s">
        <v>4858</v>
      </c>
      <c r="AB148" s="623" t="s">
        <v>4858</v>
      </c>
    </row>
    <row r="149" spans="1:28" ht="13.5" thickBot="1" x14ac:dyDescent="0.25">
      <c r="A149" s="622" t="s">
        <v>1641</v>
      </c>
      <c r="B149" s="623" t="s">
        <v>1977</v>
      </c>
      <c r="C149" s="623" t="s">
        <v>1641</v>
      </c>
      <c r="D149" s="623" t="s">
        <v>758</v>
      </c>
      <c r="E149" s="623" t="s">
        <v>2157</v>
      </c>
      <c r="F149" s="623" t="s">
        <v>3503</v>
      </c>
      <c r="G149" s="623" t="s">
        <v>5560</v>
      </c>
      <c r="H149" s="623" t="s">
        <v>758</v>
      </c>
      <c r="I149" s="623" t="s">
        <v>2157</v>
      </c>
      <c r="J149" s="623" t="s">
        <v>3503</v>
      </c>
      <c r="K149" s="623" t="s">
        <v>5560</v>
      </c>
      <c r="L149" s="623" t="s">
        <v>2157</v>
      </c>
      <c r="M149" s="623" t="s">
        <v>5561</v>
      </c>
      <c r="N149" s="623" t="s">
        <v>554</v>
      </c>
      <c r="O149" s="624">
        <v>450</v>
      </c>
      <c r="P149" s="625">
        <v>1.54</v>
      </c>
      <c r="Q149" s="623" t="s">
        <v>5556</v>
      </c>
      <c r="R149" s="624">
        <v>988</v>
      </c>
      <c r="S149" s="624">
        <v>51</v>
      </c>
      <c r="T149" s="623" t="s">
        <v>1975</v>
      </c>
      <c r="U149" s="623" t="s">
        <v>2379</v>
      </c>
      <c r="V149" s="623" t="s">
        <v>126</v>
      </c>
      <c r="W149" s="623" t="s">
        <v>5112</v>
      </c>
      <c r="X149" s="624">
        <v>0</v>
      </c>
      <c r="Y149" s="623" t="s">
        <v>5106</v>
      </c>
      <c r="Z149" s="623" t="s">
        <v>512</v>
      </c>
      <c r="AA149" s="623" t="s">
        <v>5119</v>
      </c>
      <c r="AB149" s="623" t="s">
        <v>5119</v>
      </c>
    </row>
    <row r="150" spans="1:28" ht="13.5" thickBot="1" x14ac:dyDescent="0.25">
      <c r="A150" s="622" t="s">
        <v>1638</v>
      </c>
      <c r="B150" s="623" t="s">
        <v>1977</v>
      </c>
      <c r="C150" s="623" t="s">
        <v>1638</v>
      </c>
      <c r="D150" s="623" t="s">
        <v>756</v>
      </c>
      <c r="E150" s="623" t="s">
        <v>2157</v>
      </c>
      <c r="F150" s="623" t="s">
        <v>5562</v>
      </c>
      <c r="G150" s="623" t="s">
        <v>5563</v>
      </c>
      <c r="H150" s="623" t="s">
        <v>756</v>
      </c>
      <c r="I150" s="623" t="s">
        <v>2157</v>
      </c>
      <c r="J150" s="623" t="s">
        <v>5562</v>
      </c>
      <c r="K150" s="623" t="s">
        <v>5563</v>
      </c>
      <c r="L150" s="623" t="s">
        <v>2157</v>
      </c>
      <c r="M150" s="623" t="s">
        <v>5564</v>
      </c>
      <c r="N150" s="623" t="s">
        <v>5565</v>
      </c>
      <c r="O150" s="624">
        <v>25000</v>
      </c>
      <c r="P150" s="625">
        <v>14.1</v>
      </c>
      <c r="Q150" s="623" t="s">
        <v>4678</v>
      </c>
      <c r="R150" s="624">
        <v>3047</v>
      </c>
      <c r="S150" s="624">
        <v>51</v>
      </c>
      <c r="T150" s="623" t="s">
        <v>1975</v>
      </c>
      <c r="U150" s="623" t="s">
        <v>2300</v>
      </c>
      <c r="V150" s="623" t="s">
        <v>123</v>
      </c>
      <c r="W150" s="623" t="s">
        <v>5112</v>
      </c>
      <c r="X150" s="624">
        <v>0</v>
      </c>
      <c r="Y150" s="623" t="s">
        <v>5106</v>
      </c>
      <c r="Z150" s="623" t="s">
        <v>503</v>
      </c>
      <c r="AA150" s="623" t="s">
        <v>5201</v>
      </c>
      <c r="AB150" s="623" t="s">
        <v>5108</v>
      </c>
    </row>
    <row r="151" spans="1:28" ht="13.5" thickBot="1" x14ac:dyDescent="0.25">
      <c r="A151" s="622" t="s">
        <v>5566</v>
      </c>
      <c r="B151" s="623" t="s">
        <v>3403</v>
      </c>
      <c r="C151" s="623" t="s">
        <v>3403</v>
      </c>
      <c r="D151" s="623" t="s">
        <v>3403</v>
      </c>
      <c r="E151" s="623" t="s">
        <v>3403</v>
      </c>
      <c r="F151" s="623" t="s">
        <v>3403</v>
      </c>
      <c r="G151" s="623" t="s">
        <v>3403</v>
      </c>
      <c r="H151" s="623" t="s">
        <v>3403</v>
      </c>
      <c r="I151" s="623" t="s">
        <v>3403</v>
      </c>
      <c r="J151" s="623" t="s">
        <v>3403</v>
      </c>
      <c r="K151" s="623" t="s">
        <v>3403</v>
      </c>
      <c r="L151" s="623" t="s">
        <v>3403</v>
      </c>
      <c r="M151" s="623" t="s">
        <v>554</v>
      </c>
      <c r="N151" s="623" t="s">
        <v>554</v>
      </c>
      <c r="O151" s="623" t="s">
        <v>554</v>
      </c>
      <c r="P151" s="623" t="s">
        <v>4858</v>
      </c>
      <c r="Q151" s="623" t="s">
        <v>3403</v>
      </c>
      <c r="R151" s="624">
        <v>0</v>
      </c>
      <c r="S151" s="623" t="s">
        <v>3403</v>
      </c>
      <c r="T151" s="623" t="s">
        <v>3403</v>
      </c>
      <c r="U151" s="623" t="s">
        <v>3403</v>
      </c>
      <c r="V151" s="623" t="s">
        <v>3403</v>
      </c>
      <c r="W151" s="623" t="s">
        <v>3403</v>
      </c>
      <c r="X151" s="623" t="s">
        <v>3403</v>
      </c>
      <c r="Y151" s="623" t="s">
        <v>3403</v>
      </c>
      <c r="Z151" s="623" t="s">
        <v>3403</v>
      </c>
      <c r="AA151" s="623" t="s">
        <v>3403</v>
      </c>
      <c r="AB151" s="623" t="s">
        <v>3403</v>
      </c>
    </row>
    <row r="152" spans="1:28" ht="13.5" thickBot="1" x14ac:dyDescent="0.25">
      <c r="A152" s="622" t="s">
        <v>5567</v>
      </c>
      <c r="B152" s="623" t="s">
        <v>3403</v>
      </c>
      <c r="C152" s="623" t="s">
        <v>3403</v>
      </c>
      <c r="D152" s="623" t="s">
        <v>3403</v>
      </c>
      <c r="E152" s="623" t="s">
        <v>3403</v>
      </c>
      <c r="F152" s="623" t="s">
        <v>3403</v>
      </c>
      <c r="G152" s="623" t="s">
        <v>3403</v>
      </c>
      <c r="H152" s="623" t="s">
        <v>3403</v>
      </c>
      <c r="I152" s="623" t="s">
        <v>3403</v>
      </c>
      <c r="J152" s="623" t="s">
        <v>3403</v>
      </c>
      <c r="K152" s="623" t="s">
        <v>3403</v>
      </c>
      <c r="L152" s="623" t="s">
        <v>3403</v>
      </c>
      <c r="M152" s="623" t="s">
        <v>554</v>
      </c>
      <c r="N152" s="623" t="s">
        <v>554</v>
      </c>
      <c r="O152" s="623" t="s">
        <v>554</v>
      </c>
      <c r="P152" s="623" t="s">
        <v>4858</v>
      </c>
      <c r="Q152" s="623" t="s">
        <v>3403</v>
      </c>
      <c r="R152" s="624">
        <v>0</v>
      </c>
      <c r="S152" s="623" t="s">
        <v>3403</v>
      </c>
      <c r="T152" s="623" t="s">
        <v>3403</v>
      </c>
      <c r="U152" s="623" t="s">
        <v>3403</v>
      </c>
      <c r="V152" s="623" t="s">
        <v>3403</v>
      </c>
      <c r="W152" s="623" t="s">
        <v>3403</v>
      </c>
      <c r="X152" s="623" t="s">
        <v>3403</v>
      </c>
      <c r="Y152" s="623" t="s">
        <v>3403</v>
      </c>
      <c r="Z152" s="623" t="s">
        <v>3403</v>
      </c>
      <c r="AA152" s="623" t="s">
        <v>3403</v>
      </c>
      <c r="AB152" s="623" t="s">
        <v>3403</v>
      </c>
    </row>
    <row r="153" spans="1:28" ht="13.5" thickBot="1" x14ac:dyDescent="0.25">
      <c r="A153" s="622" t="s">
        <v>1643</v>
      </c>
      <c r="B153" s="623" t="s">
        <v>1977</v>
      </c>
      <c r="C153" s="623" t="s">
        <v>1643</v>
      </c>
      <c r="D153" s="623" t="s">
        <v>760</v>
      </c>
      <c r="E153" s="623" t="s">
        <v>2157</v>
      </c>
      <c r="F153" s="623" t="s">
        <v>5568</v>
      </c>
      <c r="G153" s="623" t="s">
        <v>5569</v>
      </c>
      <c r="H153" s="623" t="s">
        <v>760</v>
      </c>
      <c r="I153" s="623" t="s">
        <v>2157</v>
      </c>
      <c r="J153" s="623" t="s">
        <v>5568</v>
      </c>
      <c r="K153" s="623" t="s">
        <v>5569</v>
      </c>
      <c r="L153" s="623" t="s">
        <v>2157</v>
      </c>
      <c r="M153" s="623" t="s">
        <v>5570</v>
      </c>
      <c r="N153" s="623" t="s">
        <v>5571</v>
      </c>
      <c r="O153" s="624">
        <v>25000</v>
      </c>
      <c r="P153" s="625">
        <v>16.03</v>
      </c>
      <c r="Q153" s="623" t="s">
        <v>4678</v>
      </c>
      <c r="R153" s="624">
        <v>3047</v>
      </c>
      <c r="S153" s="624">
        <v>51</v>
      </c>
      <c r="T153" s="623" t="s">
        <v>1975</v>
      </c>
      <c r="U153" s="623" t="s">
        <v>2603</v>
      </c>
      <c r="V153" s="623" t="s">
        <v>128</v>
      </c>
      <c r="W153" s="623" t="s">
        <v>5112</v>
      </c>
      <c r="X153" s="624">
        <v>0</v>
      </c>
      <c r="Y153" s="623" t="s">
        <v>5106</v>
      </c>
      <c r="Z153" s="623" t="s">
        <v>503</v>
      </c>
      <c r="AA153" s="623" t="s">
        <v>5201</v>
      </c>
      <c r="AB153" s="623" t="s">
        <v>5241</v>
      </c>
    </row>
    <row r="154" spans="1:28" ht="13.5" thickBot="1" x14ac:dyDescent="0.25">
      <c r="A154" s="622" t="s">
        <v>1639</v>
      </c>
      <c r="B154" s="623" t="s">
        <v>1977</v>
      </c>
      <c r="C154" s="623" t="s">
        <v>1639</v>
      </c>
      <c r="D154" s="623" t="s">
        <v>757</v>
      </c>
      <c r="E154" s="623" t="s">
        <v>2157</v>
      </c>
      <c r="F154" s="623" t="s">
        <v>5568</v>
      </c>
      <c r="G154" s="623" t="s">
        <v>5572</v>
      </c>
      <c r="H154" s="623" t="s">
        <v>757</v>
      </c>
      <c r="I154" s="623" t="s">
        <v>2157</v>
      </c>
      <c r="J154" s="623" t="s">
        <v>3501</v>
      </c>
      <c r="K154" s="623" t="s">
        <v>5572</v>
      </c>
      <c r="L154" s="623" t="s">
        <v>2157</v>
      </c>
      <c r="M154" s="623" t="s">
        <v>5573</v>
      </c>
      <c r="N154" s="623" t="s">
        <v>5574</v>
      </c>
      <c r="O154" s="624">
        <v>10244</v>
      </c>
      <c r="P154" s="625">
        <v>5.68</v>
      </c>
      <c r="Q154" s="623" t="s">
        <v>5575</v>
      </c>
      <c r="R154" s="624">
        <v>2851</v>
      </c>
      <c r="S154" s="624">
        <v>51</v>
      </c>
      <c r="T154" s="623" t="s">
        <v>1975</v>
      </c>
      <c r="U154" s="623" t="s">
        <v>2377</v>
      </c>
      <c r="V154" s="623" t="s">
        <v>124</v>
      </c>
      <c r="W154" s="623" t="s">
        <v>5112</v>
      </c>
      <c r="X154" s="624">
        <v>0</v>
      </c>
      <c r="Y154" s="623" t="s">
        <v>5106</v>
      </c>
      <c r="Z154" s="623" t="s">
        <v>503</v>
      </c>
      <c r="AA154" s="623" t="s">
        <v>5201</v>
      </c>
      <c r="AB154" s="623" t="s">
        <v>5201</v>
      </c>
    </row>
    <row r="155" spans="1:28" ht="13.5" thickBot="1" x14ac:dyDescent="0.25">
      <c r="A155" s="622" t="s">
        <v>1652</v>
      </c>
      <c r="B155" s="623" t="s">
        <v>1980</v>
      </c>
      <c r="C155" s="623" t="s">
        <v>1652</v>
      </c>
      <c r="D155" s="623" t="s">
        <v>767</v>
      </c>
      <c r="E155" s="623" t="s">
        <v>1048</v>
      </c>
      <c r="F155" s="623" t="s">
        <v>5576</v>
      </c>
      <c r="G155" s="623" t="s">
        <v>5577</v>
      </c>
      <c r="H155" s="623" t="s">
        <v>767</v>
      </c>
      <c r="I155" s="623" t="s">
        <v>1048</v>
      </c>
      <c r="J155" s="623" t="s">
        <v>5576</v>
      </c>
      <c r="K155" s="623" t="s">
        <v>5577</v>
      </c>
      <c r="L155" s="623" t="s">
        <v>1359</v>
      </c>
      <c r="M155" s="623" t="s">
        <v>5578</v>
      </c>
      <c r="N155" s="623" t="s">
        <v>5579</v>
      </c>
      <c r="O155" s="624">
        <v>7300</v>
      </c>
      <c r="P155" s="625">
        <v>4</v>
      </c>
      <c r="Q155" s="623" t="s">
        <v>5580</v>
      </c>
      <c r="R155" s="624">
        <v>3117</v>
      </c>
      <c r="S155" s="624">
        <v>52</v>
      </c>
      <c r="T155" s="623" t="s">
        <v>1978</v>
      </c>
      <c r="U155" s="623" t="s">
        <v>2449</v>
      </c>
      <c r="V155" s="623" t="s">
        <v>138</v>
      </c>
      <c r="W155" s="623" t="s">
        <v>5112</v>
      </c>
      <c r="X155" s="624">
        <v>0</v>
      </c>
      <c r="Y155" s="623" t="s">
        <v>5113</v>
      </c>
      <c r="Z155" s="623" t="s">
        <v>503</v>
      </c>
      <c r="AA155" s="623" t="s">
        <v>5178</v>
      </c>
      <c r="AB155" s="623" t="s">
        <v>5201</v>
      </c>
    </row>
    <row r="156" spans="1:28" ht="13.5" thickBot="1" x14ac:dyDescent="0.25">
      <c r="A156" s="622" t="s">
        <v>1646</v>
      </c>
      <c r="B156" s="623" t="s">
        <v>1980</v>
      </c>
      <c r="C156" s="623" t="s">
        <v>1646</v>
      </c>
      <c r="D156" s="623" t="s">
        <v>763</v>
      </c>
      <c r="E156" s="623" t="s">
        <v>1043</v>
      </c>
      <c r="F156" s="623" t="s">
        <v>5581</v>
      </c>
      <c r="G156" s="623" t="s">
        <v>5582</v>
      </c>
      <c r="H156" s="623" t="s">
        <v>763</v>
      </c>
      <c r="I156" s="623" t="s">
        <v>1043</v>
      </c>
      <c r="J156" s="623" t="s">
        <v>5581</v>
      </c>
      <c r="K156" s="623" t="s">
        <v>5582</v>
      </c>
      <c r="L156" s="623" t="s">
        <v>1359</v>
      </c>
      <c r="M156" s="623" t="s">
        <v>5583</v>
      </c>
      <c r="N156" s="623" t="s">
        <v>5584</v>
      </c>
      <c r="O156" s="624">
        <v>9965</v>
      </c>
      <c r="P156" s="625">
        <v>5.25</v>
      </c>
      <c r="Q156" s="623" t="s">
        <v>5580</v>
      </c>
      <c r="R156" s="624">
        <v>3117</v>
      </c>
      <c r="S156" s="624">
        <v>52</v>
      </c>
      <c r="T156" s="623" t="s">
        <v>1978</v>
      </c>
      <c r="U156" s="623" t="s">
        <v>2134</v>
      </c>
      <c r="V156" s="623" t="s">
        <v>132</v>
      </c>
      <c r="W156" s="623" t="s">
        <v>5112</v>
      </c>
      <c r="X156" s="624">
        <v>0</v>
      </c>
      <c r="Y156" s="623" t="s">
        <v>5113</v>
      </c>
      <c r="Z156" s="623" t="s">
        <v>503</v>
      </c>
      <c r="AA156" s="623" t="s">
        <v>5201</v>
      </c>
      <c r="AB156" s="623" t="s">
        <v>5119</v>
      </c>
    </row>
    <row r="157" spans="1:28" ht="13.5" thickBot="1" x14ac:dyDescent="0.25">
      <c r="A157" s="622" t="s">
        <v>1647</v>
      </c>
      <c r="B157" s="623" t="s">
        <v>1980</v>
      </c>
      <c r="C157" s="623" t="s">
        <v>1647</v>
      </c>
      <c r="D157" s="623" t="s">
        <v>764</v>
      </c>
      <c r="E157" s="623" t="s">
        <v>1044</v>
      </c>
      <c r="F157" s="623" t="s">
        <v>5585</v>
      </c>
      <c r="G157" s="623" t="s">
        <v>5586</v>
      </c>
      <c r="H157" s="623" t="s">
        <v>1292</v>
      </c>
      <c r="I157" s="623" t="s">
        <v>1044</v>
      </c>
      <c r="J157" s="623" t="s">
        <v>5585</v>
      </c>
      <c r="K157" s="623" t="s">
        <v>5587</v>
      </c>
      <c r="L157" s="623" t="s">
        <v>1360</v>
      </c>
      <c r="M157" s="623" t="s">
        <v>5588</v>
      </c>
      <c r="N157" s="623" t="s">
        <v>5589</v>
      </c>
      <c r="O157" s="624">
        <v>8449</v>
      </c>
      <c r="P157" s="625">
        <v>6.23</v>
      </c>
      <c r="Q157" s="623" t="s">
        <v>5590</v>
      </c>
      <c r="R157" s="624">
        <v>2249</v>
      </c>
      <c r="S157" s="624">
        <v>52</v>
      </c>
      <c r="T157" s="623" t="s">
        <v>1978</v>
      </c>
      <c r="U157" s="623" t="s">
        <v>2199</v>
      </c>
      <c r="V157" s="623" t="s">
        <v>133</v>
      </c>
      <c r="W157" s="623" t="s">
        <v>5112</v>
      </c>
      <c r="X157" s="624">
        <v>0</v>
      </c>
      <c r="Y157" s="623" t="s">
        <v>5133</v>
      </c>
      <c r="Z157" s="623" t="s">
        <v>503</v>
      </c>
      <c r="AA157" s="623" t="s">
        <v>5178</v>
      </c>
      <c r="AB157" s="623" t="s">
        <v>5119</v>
      </c>
    </row>
    <row r="158" spans="1:28" ht="13.5" thickBot="1" x14ac:dyDescent="0.25">
      <c r="A158" s="622" t="s">
        <v>1648</v>
      </c>
      <c r="B158" s="623" t="s">
        <v>1980</v>
      </c>
      <c r="C158" s="623" t="s">
        <v>1648</v>
      </c>
      <c r="D158" s="623" t="s">
        <v>5591</v>
      </c>
      <c r="E158" s="623" t="s">
        <v>1045</v>
      </c>
      <c r="F158" s="623" t="s">
        <v>5592</v>
      </c>
      <c r="G158" s="623" t="s">
        <v>1219</v>
      </c>
      <c r="H158" s="623" t="s">
        <v>1293</v>
      </c>
      <c r="I158" s="623" t="s">
        <v>1045</v>
      </c>
      <c r="J158" s="623" t="s">
        <v>5592</v>
      </c>
      <c r="K158" s="623" t="s">
        <v>5593</v>
      </c>
      <c r="L158" s="623" t="s">
        <v>1360</v>
      </c>
      <c r="M158" s="623" t="s">
        <v>5594</v>
      </c>
      <c r="N158" s="623" t="s">
        <v>5595</v>
      </c>
      <c r="O158" s="624">
        <v>3600</v>
      </c>
      <c r="P158" s="625">
        <v>1.89</v>
      </c>
      <c r="Q158" s="623" t="s">
        <v>5596</v>
      </c>
      <c r="R158" s="624">
        <v>1415</v>
      </c>
      <c r="S158" s="624">
        <v>52</v>
      </c>
      <c r="T158" s="623" t="s">
        <v>1978</v>
      </c>
      <c r="U158" s="623" t="s">
        <v>2276</v>
      </c>
      <c r="V158" s="623" t="s">
        <v>134</v>
      </c>
      <c r="W158" s="623" t="s">
        <v>5112</v>
      </c>
      <c r="X158" s="624">
        <v>0</v>
      </c>
      <c r="Y158" s="623" t="s">
        <v>5133</v>
      </c>
      <c r="Z158" s="623" t="s">
        <v>503</v>
      </c>
      <c r="AA158" s="623" t="s">
        <v>5178</v>
      </c>
      <c r="AB158" s="623" t="s">
        <v>5119</v>
      </c>
    </row>
    <row r="159" spans="1:28" ht="13.5" thickBot="1" x14ac:dyDescent="0.25">
      <c r="A159" s="622" t="s">
        <v>1649</v>
      </c>
      <c r="B159" s="623" t="s">
        <v>1980</v>
      </c>
      <c r="C159" s="623" t="s">
        <v>1649</v>
      </c>
      <c r="D159" s="623" t="s">
        <v>765</v>
      </c>
      <c r="E159" s="623" t="s">
        <v>1046</v>
      </c>
      <c r="F159" s="623" t="s">
        <v>5597</v>
      </c>
      <c r="G159" s="623" t="s">
        <v>5598</v>
      </c>
      <c r="H159" s="623" t="s">
        <v>765</v>
      </c>
      <c r="I159" s="623" t="s">
        <v>1046</v>
      </c>
      <c r="J159" s="623" t="s">
        <v>5597</v>
      </c>
      <c r="K159" s="623" t="s">
        <v>5598</v>
      </c>
      <c r="L159" s="623" t="s">
        <v>1360</v>
      </c>
      <c r="M159" s="623" t="s">
        <v>5599</v>
      </c>
      <c r="N159" s="623" t="s">
        <v>5600</v>
      </c>
      <c r="O159" s="624">
        <v>8121</v>
      </c>
      <c r="P159" s="625">
        <v>6.75</v>
      </c>
      <c r="Q159" s="623" t="s">
        <v>5601</v>
      </c>
      <c r="R159" s="624">
        <v>2252</v>
      </c>
      <c r="S159" s="624">
        <v>52</v>
      </c>
      <c r="T159" s="623" t="s">
        <v>1978</v>
      </c>
      <c r="U159" s="623" t="s">
        <v>2298</v>
      </c>
      <c r="V159" s="623" t="s">
        <v>135</v>
      </c>
      <c r="W159" s="623" t="s">
        <v>5112</v>
      </c>
      <c r="X159" s="624">
        <v>0</v>
      </c>
      <c r="Y159" s="623" t="s">
        <v>5133</v>
      </c>
      <c r="Z159" s="623" t="s">
        <v>503</v>
      </c>
      <c r="AA159" s="623" t="s">
        <v>5201</v>
      </c>
      <c r="AB159" s="623" t="s">
        <v>5119</v>
      </c>
    </row>
    <row r="160" spans="1:28" ht="13.5" thickBot="1" x14ac:dyDescent="0.25">
      <c r="A160" s="622" t="s">
        <v>5602</v>
      </c>
      <c r="B160" s="623" t="s">
        <v>1980</v>
      </c>
      <c r="C160" s="623" t="s">
        <v>1645</v>
      </c>
      <c r="D160" s="623" t="s">
        <v>2224</v>
      </c>
      <c r="E160" s="623" t="s">
        <v>2344</v>
      </c>
      <c r="F160" s="623" t="s">
        <v>3506</v>
      </c>
      <c r="G160" s="623" t="s">
        <v>4682</v>
      </c>
      <c r="H160" s="623" t="s">
        <v>2224</v>
      </c>
      <c r="I160" s="623" t="s">
        <v>2344</v>
      </c>
      <c r="J160" s="623" t="s">
        <v>3506</v>
      </c>
      <c r="K160" s="623" t="s">
        <v>4682</v>
      </c>
      <c r="L160" s="623" t="s">
        <v>2158</v>
      </c>
      <c r="M160" s="623" t="s">
        <v>4683</v>
      </c>
      <c r="N160" s="623" t="s">
        <v>554</v>
      </c>
      <c r="O160" s="624">
        <v>1200</v>
      </c>
      <c r="P160" s="625">
        <v>1</v>
      </c>
      <c r="Q160" s="623" t="s">
        <v>5603</v>
      </c>
      <c r="R160" s="624">
        <v>1500</v>
      </c>
      <c r="S160" s="624">
        <v>52</v>
      </c>
      <c r="T160" s="623" t="s">
        <v>1978</v>
      </c>
      <c r="U160" s="623" t="s">
        <v>1905</v>
      </c>
      <c r="V160" s="623" t="s">
        <v>131</v>
      </c>
      <c r="W160" s="623" t="s">
        <v>3040</v>
      </c>
      <c r="X160" s="624">
        <v>1</v>
      </c>
      <c r="Y160" s="623" t="s">
        <v>5133</v>
      </c>
      <c r="Z160" s="623" t="s">
        <v>512</v>
      </c>
      <c r="AA160" s="623" t="s">
        <v>5119</v>
      </c>
      <c r="AB160" s="623" t="s">
        <v>5119</v>
      </c>
    </row>
    <row r="161" spans="1:28" ht="13.5" thickBot="1" x14ac:dyDescent="0.25">
      <c r="A161" s="622" t="s">
        <v>1650</v>
      </c>
      <c r="B161" s="623" t="s">
        <v>1980</v>
      </c>
      <c r="C161" s="623" t="s">
        <v>1650</v>
      </c>
      <c r="D161" s="623" t="s">
        <v>2224</v>
      </c>
      <c r="E161" s="623" t="s">
        <v>2344</v>
      </c>
      <c r="F161" s="623" t="s">
        <v>3506</v>
      </c>
      <c r="G161" s="623" t="s">
        <v>4682</v>
      </c>
      <c r="H161" s="623" t="s">
        <v>2224</v>
      </c>
      <c r="I161" s="623" t="s">
        <v>2344</v>
      </c>
      <c r="J161" s="623" t="s">
        <v>3506</v>
      </c>
      <c r="K161" s="623" t="s">
        <v>4682</v>
      </c>
      <c r="L161" s="623" t="s">
        <v>2158</v>
      </c>
      <c r="M161" s="623" t="s">
        <v>4683</v>
      </c>
      <c r="N161" s="623" t="s">
        <v>4684</v>
      </c>
      <c r="O161" s="624">
        <v>22544</v>
      </c>
      <c r="P161" s="625">
        <v>12</v>
      </c>
      <c r="Q161" s="623" t="s">
        <v>4686</v>
      </c>
      <c r="R161" s="624">
        <v>3056</v>
      </c>
      <c r="S161" s="624">
        <v>52</v>
      </c>
      <c r="T161" s="623" t="s">
        <v>1978</v>
      </c>
      <c r="U161" s="623" t="s">
        <v>2377</v>
      </c>
      <c r="V161" s="623" t="s">
        <v>136</v>
      </c>
      <c r="W161" s="623" t="s">
        <v>5105</v>
      </c>
      <c r="X161" s="624">
        <v>0</v>
      </c>
      <c r="Y161" s="623" t="s">
        <v>5133</v>
      </c>
      <c r="Z161" s="623" t="s">
        <v>503</v>
      </c>
      <c r="AA161" s="623" t="s">
        <v>5178</v>
      </c>
      <c r="AB161" s="623" t="s">
        <v>5119</v>
      </c>
    </row>
    <row r="162" spans="1:28" ht="13.5" thickBot="1" x14ac:dyDescent="0.25">
      <c r="A162" s="622" t="s">
        <v>1651</v>
      </c>
      <c r="B162" s="623" t="s">
        <v>1980</v>
      </c>
      <c r="C162" s="623" t="s">
        <v>1651</v>
      </c>
      <c r="D162" s="623" t="s">
        <v>766</v>
      </c>
      <c r="E162" s="623" t="s">
        <v>1047</v>
      </c>
      <c r="F162" s="623" t="s">
        <v>5604</v>
      </c>
      <c r="G162" s="623" t="s">
        <v>1220</v>
      </c>
      <c r="H162" s="623" t="s">
        <v>1294</v>
      </c>
      <c r="I162" s="623" t="s">
        <v>1047</v>
      </c>
      <c r="J162" s="623" t="s">
        <v>5604</v>
      </c>
      <c r="K162" s="623" t="s">
        <v>1426</v>
      </c>
      <c r="L162" s="623" t="s">
        <v>1359</v>
      </c>
      <c r="M162" s="623" t="s">
        <v>5605</v>
      </c>
      <c r="N162" s="623" t="s">
        <v>5606</v>
      </c>
      <c r="O162" s="624">
        <v>2609</v>
      </c>
      <c r="P162" s="625">
        <v>2</v>
      </c>
      <c r="Q162" s="623" t="s">
        <v>5607</v>
      </c>
      <c r="R162" s="624">
        <v>1992</v>
      </c>
      <c r="S162" s="624">
        <v>52</v>
      </c>
      <c r="T162" s="623" t="s">
        <v>1978</v>
      </c>
      <c r="U162" s="623" t="s">
        <v>2379</v>
      </c>
      <c r="V162" s="623" t="s">
        <v>137</v>
      </c>
      <c r="W162" s="623" t="s">
        <v>5112</v>
      </c>
      <c r="X162" s="624">
        <v>0</v>
      </c>
      <c r="Y162" s="623" t="s">
        <v>5113</v>
      </c>
      <c r="Z162" s="623" t="s">
        <v>503</v>
      </c>
      <c r="AA162" s="623" t="s">
        <v>5178</v>
      </c>
      <c r="AB162" s="623" t="s">
        <v>5119</v>
      </c>
    </row>
    <row r="163" spans="1:28" ht="13.5" thickBot="1" x14ac:dyDescent="0.25">
      <c r="A163" s="622" t="s">
        <v>1983</v>
      </c>
      <c r="B163" s="623" t="s">
        <v>1983</v>
      </c>
      <c r="C163" s="623" t="s">
        <v>1983</v>
      </c>
      <c r="D163" s="623" t="s">
        <v>2225</v>
      </c>
      <c r="E163" s="623" t="s">
        <v>2345</v>
      </c>
      <c r="F163" s="623" t="s">
        <v>3508</v>
      </c>
      <c r="G163" s="623" t="s">
        <v>3509</v>
      </c>
      <c r="H163" s="623" t="s">
        <v>2225</v>
      </c>
      <c r="I163" s="623" t="s">
        <v>2345</v>
      </c>
      <c r="J163" s="623" t="s">
        <v>3508</v>
      </c>
      <c r="K163" s="623" t="s">
        <v>3509</v>
      </c>
      <c r="L163" s="623" t="s">
        <v>2159</v>
      </c>
      <c r="M163" s="623" t="s">
        <v>4689</v>
      </c>
      <c r="N163" s="623" t="s">
        <v>4690</v>
      </c>
      <c r="O163" s="624">
        <v>17450</v>
      </c>
      <c r="P163" s="625">
        <v>11</v>
      </c>
      <c r="Q163" s="623" t="s">
        <v>4691</v>
      </c>
      <c r="R163" s="624">
        <v>3250</v>
      </c>
      <c r="S163" s="624">
        <v>52</v>
      </c>
      <c r="T163" s="623" t="s">
        <v>1981</v>
      </c>
      <c r="U163" s="623" t="s">
        <v>2134</v>
      </c>
      <c r="V163" s="623" t="s">
        <v>139</v>
      </c>
      <c r="W163" s="623" t="s">
        <v>5105</v>
      </c>
      <c r="X163" s="624">
        <v>0</v>
      </c>
      <c r="Y163" s="623" t="s">
        <v>5113</v>
      </c>
      <c r="Z163" s="623" t="s">
        <v>503</v>
      </c>
      <c r="AA163" s="623" t="s">
        <v>5241</v>
      </c>
      <c r="AB163" s="623" t="s">
        <v>5107</v>
      </c>
    </row>
    <row r="164" spans="1:28" ht="13.5" thickBot="1" x14ac:dyDescent="0.25">
      <c r="A164" s="622" t="s">
        <v>1653</v>
      </c>
      <c r="B164" s="623" t="s">
        <v>1983</v>
      </c>
      <c r="C164" s="623" t="s">
        <v>1653</v>
      </c>
      <c r="D164" s="623" t="s">
        <v>768</v>
      </c>
      <c r="E164" s="623" t="s">
        <v>1049</v>
      </c>
      <c r="F164" s="623" t="s">
        <v>5608</v>
      </c>
      <c r="G164" s="623" t="s">
        <v>1221</v>
      </c>
      <c r="H164" s="623" t="s">
        <v>1295</v>
      </c>
      <c r="I164" s="623" t="s">
        <v>1049</v>
      </c>
      <c r="J164" s="623" t="s">
        <v>5608</v>
      </c>
      <c r="K164" s="623" t="s">
        <v>3403</v>
      </c>
      <c r="L164" s="623" t="s">
        <v>2159</v>
      </c>
      <c r="M164" s="623" t="s">
        <v>5609</v>
      </c>
      <c r="N164" s="623" t="s">
        <v>5609</v>
      </c>
      <c r="O164" s="624">
        <v>6000</v>
      </c>
      <c r="P164" s="625">
        <v>2.75</v>
      </c>
      <c r="Q164" s="623" t="s">
        <v>5610</v>
      </c>
      <c r="R164" s="624">
        <v>2450</v>
      </c>
      <c r="S164" s="624">
        <v>52</v>
      </c>
      <c r="T164" s="623" t="s">
        <v>1981</v>
      </c>
      <c r="U164" s="623" t="s">
        <v>2199</v>
      </c>
      <c r="V164" s="623" t="s">
        <v>140</v>
      </c>
      <c r="W164" s="623" t="s">
        <v>5112</v>
      </c>
      <c r="X164" s="624">
        <v>0</v>
      </c>
      <c r="Y164" s="623" t="s">
        <v>5113</v>
      </c>
      <c r="Z164" s="623" t="s">
        <v>503</v>
      </c>
      <c r="AA164" s="623" t="s">
        <v>5134</v>
      </c>
      <c r="AB164" s="623" t="s">
        <v>5119</v>
      </c>
    </row>
    <row r="165" spans="1:28" ht="13.5" thickBot="1" x14ac:dyDescent="0.25">
      <c r="A165" s="622" t="s">
        <v>1986</v>
      </c>
      <c r="B165" s="623" t="s">
        <v>1986</v>
      </c>
      <c r="C165" s="623" t="s">
        <v>1986</v>
      </c>
      <c r="D165" s="623" t="s">
        <v>2226</v>
      </c>
      <c r="E165" s="623" t="s">
        <v>2285</v>
      </c>
      <c r="F165" s="623" t="s">
        <v>3511</v>
      </c>
      <c r="G165" s="623" t="s">
        <v>4693</v>
      </c>
      <c r="H165" s="623" t="s">
        <v>2226</v>
      </c>
      <c r="I165" s="623" t="s">
        <v>2285</v>
      </c>
      <c r="J165" s="623" t="s">
        <v>3511</v>
      </c>
      <c r="K165" s="623" t="s">
        <v>4693</v>
      </c>
      <c r="L165" s="623" t="s">
        <v>2160</v>
      </c>
      <c r="M165" s="623" t="s">
        <v>4694</v>
      </c>
      <c r="N165" s="623" t="s">
        <v>3403</v>
      </c>
      <c r="O165" s="624">
        <v>9366</v>
      </c>
      <c r="P165" s="625">
        <v>4</v>
      </c>
      <c r="Q165" s="623" t="s">
        <v>4695</v>
      </c>
      <c r="R165" s="624">
        <v>2457</v>
      </c>
      <c r="S165" s="624">
        <v>52</v>
      </c>
      <c r="T165" s="623" t="s">
        <v>1984</v>
      </c>
      <c r="U165" s="623" t="s">
        <v>2134</v>
      </c>
      <c r="V165" s="623" t="s">
        <v>141</v>
      </c>
      <c r="W165" s="623" t="s">
        <v>5105</v>
      </c>
      <c r="X165" s="624">
        <v>0</v>
      </c>
      <c r="Y165" s="623" t="s">
        <v>5113</v>
      </c>
      <c r="Z165" s="623" t="s">
        <v>503</v>
      </c>
      <c r="AA165" s="623" t="s">
        <v>5114</v>
      </c>
      <c r="AB165" s="623" t="s">
        <v>5178</v>
      </c>
    </row>
    <row r="166" spans="1:28" ht="13.5" thickBot="1" x14ac:dyDescent="0.25">
      <c r="A166" s="622" t="s">
        <v>1658</v>
      </c>
      <c r="B166" s="623" t="s">
        <v>1989</v>
      </c>
      <c r="C166" s="623" t="s">
        <v>1658</v>
      </c>
      <c r="D166" s="623" t="s">
        <v>772</v>
      </c>
      <c r="E166" s="623" t="s">
        <v>1342</v>
      </c>
      <c r="F166" s="623" t="s">
        <v>4697</v>
      </c>
      <c r="G166" s="623" t="s">
        <v>4698</v>
      </c>
      <c r="H166" s="623" t="s">
        <v>772</v>
      </c>
      <c r="I166" s="623" t="s">
        <v>1342</v>
      </c>
      <c r="J166" s="623" t="s">
        <v>4697</v>
      </c>
      <c r="K166" s="623" t="s">
        <v>4698</v>
      </c>
      <c r="L166" s="623" t="s">
        <v>978</v>
      </c>
      <c r="M166" s="623" t="s">
        <v>4699</v>
      </c>
      <c r="N166" s="623" t="s">
        <v>4700</v>
      </c>
      <c r="O166" s="624">
        <v>11366</v>
      </c>
      <c r="P166" s="625">
        <v>4</v>
      </c>
      <c r="Q166" s="623" t="s">
        <v>4701</v>
      </c>
      <c r="R166" s="624">
        <v>1884</v>
      </c>
      <c r="S166" s="624">
        <v>52</v>
      </c>
      <c r="T166" s="623" t="s">
        <v>1987</v>
      </c>
      <c r="U166" s="623" t="s">
        <v>2328</v>
      </c>
      <c r="V166" s="623" t="s">
        <v>146</v>
      </c>
      <c r="W166" s="623" t="s">
        <v>5112</v>
      </c>
      <c r="X166" s="624">
        <v>0</v>
      </c>
      <c r="Y166" s="623" t="s">
        <v>5133</v>
      </c>
      <c r="Z166" s="623" t="s">
        <v>503</v>
      </c>
      <c r="AA166" s="623" t="s">
        <v>5178</v>
      </c>
      <c r="AB166" s="623" t="s">
        <v>5178</v>
      </c>
    </row>
    <row r="167" spans="1:28" ht="13.5" thickBot="1" x14ac:dyDescent="0.25">
      <c r="A167" s="622" t="s">
        <v>1656</v>
      </c>
      <c r="B167" s="623" t="s">
        <v>1989</v>
      </c>
      <c r="C167" s="623" t="s">
        <v>1656</v>
      </c>
      <c r="D167" s="623" t="s">
        <v>771</v>
      </c>
      <c r="E167" s="623" t="s">
        <v>1051</v>
      </c>
      <c r="F167" s="623" t="s">
        <v>5611</v>
      </c>
      <c r="G167" s="623" t="s">
        <v>3403</v>
      </c>
      <c r="H167" s="623" t="s">
        <v>771</v>
      </c>
      <c r="I167" s="623" t="s">
        <v>1051</v>
      </c>
      <c r="J167" s="623" t="s">
        <v>5611</v>
      </c>
      <c r="K167" s="623" t="s">
        <v>4858</v>
      </c>
      <c r="L167" s="623" t="s">
        <v>1361</v>
      </c>
      <c r="M167" s="623" t="s">
        <v>5612</v>
      </c>
      <c r="N167" s="623" t="s">
        <v>5613</v>
      </c>
      <c r="O167" s="624">
        <v>8400</v>
      </c>
      <c r="P167" s="625">
        <v>4</v>
      </c>
      <c r="Q167" s="623" t="s">
        <v>5614</v>
      </c>
      <c r="R167" s="624">
        <v>1832</v>
      </c>
      <c r="S167" s="624">
        <v>52</v>
      </c>
      <c r="T167" s="623" t="s">
        <v>1987</v>
      </c>
      <c r="U167" s="623" t="s">
        <v>2276</v>
      </c>
      <c r="V167" s="623" t="s">
        <v>144</v>
      </c>
      <c r="W167" s="623" t="s">
        <v>5112</v>
      </c>
      <c r="X167" s="624">
        <v>0</v>
      </c>
      <c r="Y167" s="623" t="s">
        <v>5133</v>
      </c>
      <c r="Z167" s="623" t="s">
        <v>503</v>
      </c>
      <c r="AA167" s="623" t="s">
        <v>5119</v>
      </c>
      <c r="AB167" s="623" t="s">
        <v>5119</v>
      </c>
    </row>
    <row r="168" spans="1:28" ht="13.5" thickBot="1" x14ac:dyDescent="0.25">
      <c r="A168" s="622" t="s">
        <v>1654</v>
      </c>
      <c r="B168" s="623" t="s">
        <v>1989</v>
      </c>
      <c r="C168" s="623" t="s">
        <v>1654</v>
      </c>
      <c r="D168" s="623" t="s">
        <v>769</v>
      </c>
      <c r="E168" s="623" t="s">
        <v>1050</v>
      </c>
      <c r="F168" s="623" t="s">
        <v>5615</v>
      </c>
      <c r="G168" s="623" t="s">
        <v>5616</v>
      </c>
      <c r="H168" s="623" t="s">
        <v>769</v>
      </c>
      <c r="I168" s="623" t="s">
        <v>1050</v>
      </c>
      <c r="J168" s="623" t="s">
        <v>5615</v>
      </c>
      <c r="K168" s="623" t="s">
        <v>5616</v>
      </c>
      <c r="L168" s="623" t="s">
        <v>978</v>
      </c>
      <c r="M168" s="623" t="s">
        <v>5617</v>
      </c>
      <c r="N168" s="623" t="s">
        <v>5618</v>
      </c>
      <c r="O168" s="624">
        <v>26000</v>
      </c>
      <c r="P168" s="625">
        <v>15.4</v>
      </c>
      <c r="Q168" s="623" t="s">
        <v>5619</v>
      </c>
      <c r="R168" s="624">
        <v>2560</v>
      </c>
      <c r="S168" s="624">
        <v>52</v>
      </c>
      <c r="T168" s="623" t="s">
        <v>1987</v>
      </c>
      <c r="U168" s="623" t="s">
        <v>2134</v>
      </c>
      <c r="V168" s="623" t="s">
        <v>142</v>
      </c>
      <c r="W168" s="623" t="s">
        <v>5112</v>
      </c>
      <c r="X168" s="624">
        <v>0</v>
      </c>
      <c r="Y168" s="623" t="s">
        <v>5133</v>
      </c>
      <c r="Z168" s="623" t="s">
        <v>503</v>
      </c>
      <c r="AA168" s="623" t="s">
        <v>5108</v>
      </c>
      <c r="AB168" s="623" t="s">
        <v>5108</v>
      </c>
    </row>
    <row r="169" spans="1:28" ht="13.5" thickBot="1" x14ac:dyDescent="0.25">
      <c r="A169" s="622" t="s">
        <v>1655</v>
      </c>
      <c r="B169" s="623" t="s">
        <v>1989</v>
      </c>
      <c r="C169" s="623" t="s">
        <v>1655</v>
      </c>
      <c r="D169" s="623" t="s">
        <v>770</v>
      </c>
      <c r="E169" s="623" t="s">
        <v>2163</v>
      </c>
      <c r="F169" s="623" t="s">
        <v>5620</v>
      </c>
      <c r="G169" s="623" t="s">
        <v>3403</v>
      </c>
      <c r="H169" s="623" t="s">
        <v>770</v>
      </c>
      <c r="I169" s="623" t="s">
        <v>2163</v>
      </c>
      <c r="J169" s="623" t="s">
        <v>5620</v>
      </c>
      <c r="K169" s="623" t="s">
        <v>4858</v>
      </c>
      <c r="L169" s="623" t="s">
        <v>1361</v>
      </c>
      <c r="M169" s="623" t="s">
        <v>5621</v>
      </c>
      <c r="N169" s="623" t="s">
        <v>5622</v>
      </c>
      <c r="O169" s="624">
        <v>29450</v>
      </c>
      <c r="P169" s="625">
        <v>17.899999999999999</v>
      </c>
      <c r="Q169" s="623" t="s">
        <v>5623</v>
      </c>
      <c r="R169" s="624">
        <v>3080</v>
      </c>
      <c r="S169" s="624">
        <v>52</v>
      </c>
      <c r="T169" s="623" t="s">
        <v>1987</v>
      </c>
      <c r="U169" s="623" t="s">
        <v>2199</v>
      </c>
      <c r="V169" s="623" t="s">
        <v>143</v>
      </c>
      <c r="W169" s="623" t="s">
        <v>5112</v>
      </c>
      <c r="X169" s="624">
        <v>0</v>
      </c>
      <c r="Y169" s="623" t="s">
        <v>5133</v>
      </c>
      <c r="Z169" s="623" t="s">
        <v>503</v>
      </c>
      <c r="AA169" s="623" t="s">
        <v>5108</v>
      </c>
      <c r="AB169" s="623" t="s">
        <v>5134</v>
      </c>
    </row>
    <row r="170" spans="1:28" ht="13.5" thickBot="1" x14ac:dyDescent="0.25">
      <c r="A170" s="622" t="s">
        <v>1657</v>
      </c>
      <c r="B170" s="623" t="s">
        <v>1989</v>
      </c>
      <c r="C170" s="623" t="s">
        <v>1657</v>
      </c>
      <c r="D170" s="623" t="s">
        <v>2227</v>
      </c>
      <c r="E170" s="623" t="s">
        <v>2346</v>
      </c>
      <c r="F170" s="623" t="s">
        <v>3513</v>
      </c>
      <c r="G170" s="623" t="s">
        <v>3514</v>
      </c>
      <c r="H170" s="623" t="s">
        <v>2227</v>
      </c>
      <c r="I170" s="623" t="s">
        <v>2346</v>
      </c>
      <c r="J170" s="623" t="s">
        <v>3513</v>
      </c>
      <c r="K170" s="623" t="s">
        <v>4858</v>
      </c>
      <c r="L170" s="623" t="s">
        <v>2161</v>
      </c>
      <c r="M170" s="623" t="s">
        <v>5624</v>
      </c>
      <c r="N170" s="623" t="s">
        <v>5625</v>
      </c>
      <c r="O170" s="624">
        <v>8790</v>
      </c>
      <c r="P170" s="625">
        <v>5</v>
      </c>
      <c r="Q170" s="623" t="s">
        <v>5626</v>
      </c>
      <c r="R170" s="624">
        <v>2300</v>
      </c>
      <c r="S170" s="624">
        <v>52</v>
      </c>
      <c r="T170" s="623" t="s">
        <v>1987</v>
      </c>
      <c r="U170" s="623" t="s">
        <v>2298</v>
      </c>
      <c r="V170" s="623" t="s">
        <v>145</v>
      </c>
      <c r="W170" s="623" t="s">
        <v>5112</v>
      </c>
      <c r="X170" s="624">
        <v>0</v>
      </c>
      <c r="Y170" s="623" t="s">
        <v>5133</v>
      </c>
      <c r="Z170" s="623" t="s">
        <v>503</v>
      </c>
      <c r="AA170" s="623" t="s">
        <v>5178</v>
      </c>
      <c r="AB170" s="623" t="s">
        <v>5178</v>
      </c>
    </row>
    <row r="171" spans="1:28" ht="13.5" thickBot="1" x14ac:dyDescent="0.25">
      <c r="A171" s="622" t="s">
        <v>1659</v>
      </c>
      <c r="B171" s="623" t="s">
        <v>1989</v>
      </c>
      <c r="C171" s="623" t="s">
        <v>1659</v>
      </c>
      <c r="D171" s="623" t="s">
        <v>773</v>
      </c>
      <c r="E171" s="623" t="s">
        <v>1052</v>
      </c>
      <c r="F171" s="623" t="s">
        <v>5627</v>
      </c>
      <c r="G171" s="623" t="s">
        <v>3403</v>
      </c>
      <c r="H171" s="623" t="s">
        <v>773</v>
      </c>
      <c r="I171" s="623" t="s">
        <v>1052</v>
      </c>
      <c r="J171" s="623" t="s">
        <v>5627</v>
      </c>
      <c r="K171" s="623" t="s">
        <v>4858</v>
      </c>
      <c r="L171" s="623" t="s">
        <v>1361</v>
      </c>
      <c r="M171" s="623" t="s">
        <v>5628</v>
      </c>
      <c r="N171" s="623" t="s">
        <v>3403</v>
      </c>
      <c r="O171" s="624">
        <v>450</v>
      </c>
      <c r="P171" s="625">
        <v>1</v>
      </c>
      <c r="Q171" s="623" t="s">
        <v>5629</v>
      </c>
      <c r="R171" s="624">
        <v>2040</v>
      </c>
      <c r="S171" s="624">
        <v>52</v>
      </c>
      <c r="T171" s="623" t="s">
        <v>1987</v>
      </c>
      <c r="U171" s="623" t="s">
        <v>2377</v>
      </c>
      <c r="V171" s="623" t="s">
        <v>147</v>
      </c>
      <c r="W171" s="623" t="s">
        <v>5112</v>
      </c>
      <c r="X171" s="624">
        <v>0</v>
      </c>
      <c r="Y171" s="623" t="s">
        <v>5133</v>
      </c>
      <c r="Z171" s="623" t="s">
        <v>503</v>
      </c>
      <c r="AA171" s="623" t="s">
        <v>5119</v>
      </c>
      <c r="AB171" s="623" t="s">
        <v>5119</v>
      </c>
    </row>
    <row r="172" spans="1:28" ht="13.5" thickBot="1" x14ac:dyDescent="0.25">
      <c r="A172" s="622" t="s">
        <v>1668</v>
      </c>
      <c r="B172" s="623" t="s">
        <v>1992</v>
      </c>
      <c r="C172" s="623" t="s">
        <v>1668</v>
      </c>
      <c r="D172" s="623" t="s">
        <v>782</v>
      </c>
      <c r="E172" s="623" t="s">
        <v>2347</v>
      </c>
      <c r="F172" s="623" t="s">
        <v>5630</v>
      </c>
      <c r="G172" s="623" t="s">
        <v>5631</v>
      </c>
      <c r="H172" s="623" t="s">
        <v>782</v>
      </c>
      <c r="I172" s="623" t="s">
        <v>2347</v>
      </c>
      <c r="J172" s="623" t="s">
        <v>5630</v>
      </c>
      <c r="K172" s="623" t="s">
        <v>5631</v>
      </c>
      <c r="L172" s="623" t="s">
        <v>2162</v>
      </c>
      <c r="M172" s="623" t="s">
        <v>5632</v>
      </c>
      <c r="N172" s="623" t="s">
        <v>5633</v>
      </c>
      <c r="O172" s="624">
        <v>10000</v>
      </c>
      <c r="P172" s="625">
        <v>5</v>
      </c>
      <c r="Q172" s="623" t="s">
        <v>4707</v>
      </c>
      <c r="R172" s="624">
        <v>2912</v>
      </c>
      <c r="S172" s="624">
        <v>52</v>
      </c>
      <c r="T172" s="623" t="s">
        <v>1990</v>
      </c>
      <c r="U172" s="623" t="s">
        <v>2603</v>
      </c>
      <c r="V172" s="623" t="s">
        <v>157</v>
      </c>
      <c r="W172" s="623" t="s">
        <v>5112</v>
      </c>
      <c r="X172" s="624">
        <v>0</v>
      </c>
      <c r="Y172" s="623" t="s">
        <v>5106</v>
      </c>
      <c r="Z172" s="623" t="s">
        <v>503</v>
      </c>
      <c r="AA172" s="623" t="s">
        <v>5119</v>
      </c>
      <c r="AB172" s="623" t="s">
        <v>5119</v>
      </c>
    </row>
    <row r="173" spans="1:28" ht="13.5" thickBot="1" x14ac:dyDescent="0.25">
      <c r="A173" s="622" t="s">
        <v>1660</v>
      </c>
      <c r="B173" s="623" t="s">
        <v>1992</v>
      </c>
      <c r="C173" s="623" t="s">
        <v>1660</v>
      </c>
      <c r="D173" s="623" t="s">
        <v>774</v>
      </c>
      <c r="E173" s="623" t="s">
        <v>1053</v>
      </c>
      <c r="F173" s="623" t="s">
        <v>5634</v>
      </c>
      <c r="G173" s="623" t="s">
        <v>5635</v>
      </c>
      <c r="H173" s="623" t="s">
        <v>774</v>
      </c>
      <c r="I173" s="623" t="s">
        <v>1053</v>
      </c>
      <c r="J173" s="623" t="s">
        <v>5634</v>
      </c>
      <c r="K173" s="623" t="s">
        <v>5635</v>
      </c>
      <c r="L173" s="623" t="s">
        <v>2162</v>
      </c>
      <c r="M173" s="623" t="s">
        <v>5636</v>
      </c>
      <c r="N173" s="623" t="s">
        <v>5637</v>
      </c>
      <c r="O173" s="624">
        <v>8900</v>
      </c>
      <c r="P173" s="625">
        <v>6</v>
      </c>
      <c r="Q173" s="623" t="s">
        <v>4707</v>
      </c>
      <c r="R173" s="624">
        <v>2912</v>
      </c>
      <c r="S173" s="624">
        <v>52</v>
      </c>
      <c r="T173" s="623" t="s">
        <v>1990</v>
      </c>
      <c r="U173" s="623" t="s">
        <v>2199</v>
      </c>
      <c r="V173" s="623" t="s">
        <v>149</v>
      </c>
      <c r="W173" s="623" t="s">
        <v>5112</v>
      </c>
      <c r="X173" s="624">
        <v>0</v>
      </c>
      <c r="Y173" s="623" t="s">
        <v>5113</v>
      </c>
      <c r="Z173" s="623" t="s">
        <v>503</v>
      </c>
      <c r="AA173" s="623" t="s">
        <v>5119</v>
      </c>
      <c r="AB173" s="623" t="s">
        <v>5201</v>
      </c>
    </row>
    <row r="174" spans="1:28" ht="13.5" thickBot="1" x14ac:dyDescent="0.25">
      <c r="A174" s="622" t="s">
        <v>5638</v>
      </c>
      <c r="B174" s="623" t="s">
        <v>1992</v>
      </c>
      <c r="C174" s="623" t="s">
        <v>1661</v>
      </c>
      <c r="D174" s="623" t="s">
        <v>775</v>
      </c>
      <c r="E174" s="623" t="s">
        <v>2347</v>
      </c>
      <c r="F174" s="623" t="s">
        <v>3516</v>
      </c>
      <c r="G174" s="623" t="s">
        <v>5639</v>
      </c>
      <c r="H174" s="623" t="s">
        <v>775</v>
      </c>
      <c r="I174" s="623" t="s">
        <v>2347</v>
      </c>
      <c r="J174" s="623" t="s">
        <v>3516</v>
      </c>
      <c r="K174" s="623" t="s">
        <v>5639</v>
      </c>
      <c r="L174" s="623" t="s">
        <v>2162</v>
      </c>
      <c r="M174" s="623" t="s">
        <v>5640</v>
      </c>
      <c r="N174" s="623" t="s">
        <v>5641</v>
      </c>
      <c r="O174" s="624">
        <v>5800</v>
      </c>
      <c r="P174" s="625">
        <v>6</v>
      </c>
      <c r="Q174" s="623" t="s">
        <v>5642</v>
      </c>
      <c r="R174" s="624">
        <v>2444</v>
      </c>
      <c r="S174" s="624">
        <v>52</v>
      </c>
      <c r="T174" s="623" t="s">
        <v>1990</v>
      </c>
      <c r="U174" s="623" t="s">
        <v>2276</v>
      </c>
      <c r="V174" s="623" t="s">
        <v>150</v>
      </c>
      <c r="W174" s="623" t="s">
        <v>5112</v>
      </c>
      <c r="X174" s="624">
        <v>0</v>
      </c>
      <c r="Y174" s="623" t="s">
        <v>5106</v>
      </c>
      <c r="Z174" s="623" t="s">
        <v>503</v>
      </c>
      <c r="AA174" s="623" t="s">
        <v>5119</v>
      </c>
      <c r="AB174" s="623" t="s">
        <v>5119</v>
      </c>
    </row>
    <row r="175" spans="1:28" ht="13.5" thickBot="1" x14ac:dyDescent="0.25">
      <c r="A175" s="622" t="s">
        <v>1667</v>
      </c>
      <c r="B175" s="623" t="s">
        <v>1992</v>
      </c>
      <c r="C175" s="623" t="s">
        <v>1667</v>
      </c>
      <c r="D175" s="623" t="s">
        <v>781</v>
      </c>
      <c r="E175" s="623" t="s">
        <v>2347</v>
      </c>
      <c r="F175" s="623" t="s">
        <v>5643</v>
      </c>
      <c r="G175" s="623" t="s">
        <v>5644</v>
      </c>
      <c r="H175" s="623" t="s">
        <v>781</v>
      </c>
      <c r="I175" s="623" t="s">
        <v>2347</v>
      </c>
      <c r="J175" s="623" t="s">
        <v>5643</v>
      </c>
      <c r="K175" s="623" t="s">
        <v>5644</v>
      </c>
      <c r="L175" s="623" t="s">
        <v>2162</v>
      </c>
      <c r="M175" s="623" t="s">
        <v>5645</v>
      </c>
      <c r="N175" s="623" t="s">
        <v>4705</v>
      </c>
      <c r="O175" s="623" t="s">
        <v>3403</v>
      </c>
      <c r="P175" s="625">
        <v>2</v>
      </c>
      <c r="Q175" s="623" t="s">
        <v>5646</v>
      </c>
      <c r="R175" s="624">
        <v>2080</v>
      </c>
      <c r="S175" s="624">
        <v>52</v>
      </c>
      <c r="T175" s="623" t="s">
        <v>1990</v>
      </c>
      <c r="U175" s="623" t="s">
        <v>2526</v>
      </c>
      <c r="V175" s="623" t="s">
        <v>156</v>
      </c>
      <c r="W175" s="623" t="s">
        <v>3040</v>
      </c>
      <c r="X175" s="624">
        <v>2</v>
      </c>
      <c r="Y175" s="623" t="s">
        <v>5106</v>
      </c>
      <c r="Z175" s="623" t="s">
        <v>503</v>
      </c>
      <c r="AA175" s="623" t="s">
        <v>5178</v>
      </c>
      <c r="AB175" s="623" t="s">
        <v>5178</v>
      </c>
    </row>
    <row r="176" spans="1:28" ht="13.5" thickBot="1" x14ac:dyDescent="0.25">
      <c r="A176" s="622" t="s">
        <v>1992</v>
      </c>
      <c r="B176" s="623" t="s">
        <v>1992</v>
      </c>
      <c r="C176" s="623" t="s">
        <v>1992</v>
      </c>
      <c r="D176" s="623" t="s">
        <v>2228</v>
      </c>
      <c r="E176" s="623" t="s">
        <v>2347</v>
      </c>
      <c r="F176" s="623" t="s">
        <v>3516</v>
      </c>
      <c r="G176" s="623" t="s">
        <v>3517</v>
      </c>
      <c r="H176" s="623" t="s">
        <v>2228</v>
      </c>
      <c r="I176" s="623" t="s">
        <v>2347</v>
      </c>
      <c r="J176" s="623" t="s">
        <v>3516</v>
      </c>
      <c r="K176" s="623" t="s">
        <v>3517</v>
      </c>
      <c r="L176" s="623" t="s">
        <v>2162</v>
      </c>
      <c r="M176" s="623" t="s">
        <v>4704</v>
      </c>
      <c r="N176" s="623" t="s">
        <v>4705</v>
      </c>
      <c r="O176" s="624">
        <v>85000</v>
      </c>
      <c r="P176" s="625">
        <v>54</v>
      </c>
      <c r="Q176" s="623" t="s">
        <v>4707</v>
      </c>
      <c r="R176" s="624">
        <v>3372</v>
      </c>
      <c r="S176" s="624">
        <v>52</v>
      </c>
      <c r="T176" s="623" t="s">
        <v>1990</v>
      </c>
      <c r="U176" s="623" t="s">
        <v>2134</v>
      </c>
      <c r="V176" s="623" t="s">
        <v>148</v>
      </c>
      <c r="W176" s="623" t="s">
        <v>5105</v>
      </c>
      <c r="X176" s="624">
        <v>0</v>
      </c>
      <c r="Y176" s="623" t="s">
        <v>5106</v>
      </c>
      <c r="Z176" s="623" t="s">
        <v>503</v>
      </c>
      <c r="AA176" s="623" t="s">
        <v>5241</v>
      </c>
      <c r="AB176" s="623" t="s">
        <v>5241</v>
      </c>
    </row>
    <row r="177" spans="1:28" ht="13.5" thickBot="1" x14ac:dyDescent="0.25">
      <c r="A177" s="622" t="s">
        <v>1662</v>
      </c>
      <c r="B177" s="623" t="s">
        <v>1992</v>
      </c>
      <c r="C177" s="623" t="s">
        <v>1662</v>
      </c>
      <c r="D177" s="623" t="s">
        <v>776</v>
      </c>
      <c r="E177" s="623" t="s">
        <v>1054</v>
      </c>
      <c r="F177" s="623" t="s">
        <v>5647</v>
      </c>
      <c r="G177" s="623" t="s">
        <v>5648</v>
      </c>
      <c r="H177" s="623" t="s">
        <v>776</v>
      </c>
      <c r="I177" s="623" t="s">
        <v>1054</v>
      </c>
      <c r="J177" s="623" t="s">
        <v>5647</v>
      </c>
      <c r="K177" s="623" t="s">
        <v>5648</v>
      </c>
      <c r="L177" s="623" t="s">
        <v>2162</v>
      </c>
      <c r="M177" s="623" t="s">
        <v>5649</v>
      </c>
      <c r="N177" s="623" t="s">
        <v>5650</v>
      </c>
      <c r="O177" s="624">
        <v>8500</v>
      </c>
      <c r="P177" s="625">
        <v>6</v>
      </c>
      <c r="Q177" s="623" t="s">
        <v>4707</v>
      </c>
      <c r="R177" s="624">
        <v>2912</v>
      </c>
      <c r="S177" s="624">
        <v>52</v>
      </c>
      <c r="T177" s="623" t="s">
        <v>1990</v>
      </c>
      <c r="U177" s="623" t="s">
        <v>2298</v>
      </c>
      <c r="V177" s="623" t="s">
        <v>151</v>
      </c>
      <c r="W177" s="623" t="s">
        <v>5112</v>
      </c>
      <c r="X177" s="624">
        <v>0</v>
      </c>
      <c r="Y177" s="623" t="s">
        <v>5113</v>
      </c>
      <c r="Z177" s="623" t="s">
        <v>503</v>
      </c>
      <c r="AA177" s="623" t="s">
        <v>5119</v>
      </c>
      <c r="AB177" s="623" t="s">
        <v>5119</v>
      </c>
    </row>
    <row r="178" spans="1:28" ht="13.5" thickBot="1" x14ac:dyDescent="0.25">
      <c r="A178" s="622" t="s">
        <v>1663</v>
      </c>
      <c r="B178" s="623" t="s">
        <v>1992</v>
      </c>
      <c r="C178" s="623" t="s">
        <v>1663</v>
      </c>
      <c r="D178" s="623" t="s">
        <v>777</v>
      </c>
      <c r="E178" s="623" t="s">
        <v>1055</v>
      </c>
      <c r="F178" s="623" t="s">
        <v>5651</v>
      </c>
      <c r="G178" s="623" t="s">
        <v>5652</v>
      </c>
      <c r="H178" s="623" t="s">
        <v>777</v>
      </c>
      <c r="I178" s="623" t="s">
        <v>1055</v>
      </c>
      <c r="J178" s="623" t="s">
        <v>5651</v>
      </c>
      <c r="K178" s="623" t="s">
        <v>5652</v>
      </c>
      <c r="L178" s="623" t="s">
        <v>2162</v>
      </c>
      <c r="M178" s="623" t="s">
        <v>5653</v>
      </c>
      <c r="N178" s="623" t="s">
        <v>5654</v>
      </c>
      <c r="O178" s="624">
        <v>15000</v>
      </c>
      <c r="P178" s="625">
        <v>6</v>
      </c>
      <c r="Q178" s="623" t="s">
        <v>4707</v>
      </c>
      <c r="R178" s="624">
        <v>2912</v>
      </c>
      <c r="S178" s="624">
        <v>52</v>
      </c>
      <c r="T178" s="623" t="s">
        <v>1990</v>
      </c>
      <c r="U178" s="623" t="s">
        <v>2300</v>
      </c>
      <c r="V178" s="623" t="s">
        <v>152</v>
      </c>
      <c r="W178" s="623" t="s">
        <v>5112</v>
      </c>
      <c r="X178" s="624">
        <v>0</v>
      </c>
      <c r="Y178" s="623" t="s">
        <v>5113</v>
      </c>
      <c r="Z178" s="623" t="s">
        <v>503</v>
      </c>
      <c r="AA178" s="623" t="s">
        <v>5119</v>
      </c>
      <c r="AB178" s="623" t="s">
        <v>5119</v>
      </c>
    </row>
    <row r="179" spans="1:28" ht="13.5" thickBot="1" x14ac:dyDescent="0.25">
      <c r="A179" s="622" t="s">
        <v>1664</v>
      </c>
      <c r="B179" s="623" t="s">
        <v>1992</v>
      </c>
      <c r="C179" s="623" t="s">
        <v>1664</v>
      </c>
      <c r="D179" s="623" t="s">
        <v>778</v>
      </c>
      <c r="E179" s="623" t="s">
        <v>1056</v>
      </c>
      <c r="F179" s="623" t="s">
        <v>5655</v>
      </c>
      <c r="G179" s="623" t="s">
        <v>5656</v>
      </c>
      <c r="H179" s="623" t="s">
        <v>778</v>
      </c>
      <c r="I179" s="623" t="s">
        <v>1056</v>
      </c>
      <c r="J179" s="623" t="s">
        <v>5655</v>
      </c>
      <c r="K179" s="623" t="s">
        <v>5656</v>
      </c>
      <c r="L179" s="623" t="s">
        <v>2162</v>
      </c>
      <c r="M179" s="623" t="s">
        <v>5657</v>
      </c>
      <c r="N179" s="623" t="s">
        <v>5658</v>
      </c>
      <c r="O179" s="624">
        <v>8900</v>
      </c>
      <c r="P179" s="625">
        <v>3</v>
      </c>
      <c r="Q179" s="623" t="s">
        <v>5659</v>
      </c>
      <c r="R179" s="624">
        <v>2756</v>
      </c>
      <c r="S179" s="624">
        <v>52</v>
      </c>
      <c r="T179" s="623" t="s">
        <v>1990</v>
      </c>
      <c r="U179" s="623" t="s">
        <v>2328</v>
      </c>
      <c r="V179" s="623" t="s">
        <v>153</v>
      </c>
      <c r="W179" s="623" t="s">
        <v>5112</v>
      </c>
      <c r="X179" s="624">
        <v>0</v>
      </c>
      <c r="Y179" s="623" t="s">
        <v>5113</v>
      </c>
      <c r="Z179" s="623" t="s">
        <v>503</v>
      </c>
      <c r="AA179" s="623" t="s">
        <v>5119</v>
      </c>
      <c r="AB179" s="623" t="s">
        <v>5119</v>
      </c>
    </row>
    <row r="180" spans="1:28" ht="13.5" thickBot="1" x14ac:dyDescent="0.25">
      <c r="A180" s="622" t="s">
        <v>1665</v>
      </c>
      <c r="B180" s="623" t="s">
        <v>1992</v>
      </c>
      <c r="C180" s="623" t="s">
        <v>1665</v>
      </c>
      <c r="D180" s="623" t="s">
        <v>779</v>
      </c>
      <c r="E180" s="623" t="s">
        <v>2347</v>
      </c>
      <c r="F180" s="623" t="s">
        <v>5660</v>
      </c>
      <c r="G180" s="623" t="s">
        <v>5661</v>
      </c>
      <c r="H180" s="623" t="s">
        <v>779</v>
      </c>
      <c r="I180" s="623" t="s">
        <v>2347</v>
      </c>
      <c r="J180" s="623" t="s">
        <v>5660</v>
      </c>
      <c r="K180" s="623" t="s">
        <v>5661</v>
      </c>
      <c r="L180" s="623" t="s">
        <v>2162</v>
      </c>
      <c r="M180" s="623" t="s">
        <v>5662</v>
      </c>
      <c r="N180" s="623" t="s">
        <v>5663</v>
      </c>
      <c r="O180" s="624">
        <v>9800</v>
      </c>
      <c r="P180" s="625">
        <v>6</v>
      </c>
      <c r="Q180" s="623" t="s">
        <v>4707</v>
      </c>
      <c r="R180" s="624">
        <v>2912</v>
      </c>
      <c r="S180" s="624">
        <v>52</v>
      </c>
      <c r="T180" s="623" t="s">
        <v>1990</v>
      </c>
      <c r="U180" s="623" t="s">
        <v>2377</v>
      </c>
      <c r="V180" s="623" t="s">
        <v>154</v>
      </c>
      <c r="W180" s="623" t="s">
        <v>5112</v>
      </c>
      <c r="X180" s="624">
        <v>0</v>
      </c>
      <c r="Y180" s="623" t="s">
        <v>5106</v>
      </c>
      <c r="Z180" s="623" t="s">
        <v>503</v>
      </c>
      <c r="AA180" s="623" t="s">
        <v>5119</v>
      </c>
      <c r="AB180" s="623" t="s">
        <v>5119</v>
      </c>
    </row>
    <row r="181" spans="1:28" ht="13.5" thickBot="1" x14ac:dyDescent="0.25">
      <c r="A181" s="622" t="s">
        <v>1666</v>
      </c>
      <c r="B181" s="623" t="s">
        <v>1992</v>
      </c>
      <c r="C181" s="623" t="s">
        <v>1666</v>
      </c>
      <c r="D181" s="623" t="s">
        <v>780</v>
      </c>
      <c r="E181" s="623" t="s">
        <v>1057</v>
      </c>
      <c r="F181" s="623" t="s">
        <v>5664</v>
      </c>
      <c r="G181" s="623" t="s">
        <v>5656</v>
      </c>
      <c r="H181" s="623" t="s">
        <v>780</v>
      </c>
      <c r="I181" s="623" t="s">
        <v>1057</v>
      </c>
      <c r="J181" s="623" t="s">
        <v>5664</v>
      </c>
      <c r="K181" s="623" t="s">
        <v>5656</v>
      </c>
      <c r="L181" s="623" t="s">
        <v>2162</v>
      </c>
      <c r="M181" s="623" t="s">
        <v>5665</v>
      </c>
      <c r="N181" s="623" t="s">
        <v>5666</v>
      </c>
      <c r="O181" s="624">
        <v>10800</v>
      </c>
      <c r="P181" s="625">
        <v>3</v>
      </c>
      <c r="Q181" s="623" t="s">
        <v>5659</v>
      </c>
      <c r="R181" s="624">
        <v>2756</v>
      </c>
      <c r="S181" s="624">
        <v>52</v>
      </c>
      <c r="T181" s="623" t="s">
        <v>1990</v>
      </c>
      <c r="U181" s="623" t="s">
        <v>2379</v>
      </c>
      <c r="V181" s="623" t="s">
        <v>155</v>
      </c>
      <c r="W181" s="623" t="s">
        <v>5112</v>
      </c>
      <c r="X181" s="624">
        <v>0</v>
      </c>
      <c r="Y181" s="623" t="s">
        <v>5113</v>
      </c>
      <c r="Z181" s="623" t="s">
        <v>503</v>
      </c>
      <c r="AA181" s="623" t="s">
        <v>5119</v>
      </c>
      <c r="AB181" s="623" t="s">
        <v>5119</v>
      </c>
    </row>
    <row r="182" spans="1:28" ht="13.5" thickBot="1" x14ac:dyDescent="0.25">
      <c r="A182" s="622" t="s">
        <v>1670</v>
      </c>
      <c r="B182" s="623" t="s">
        <v>1992</v>
      </c>
      <c r="C182" s="623" t="s">
        <v>1670</v>
      </c>
      <c r="D182" s="623" t="s">
        <v>784</v>
      </c>
      <c r="E182" s="623" t="s">
        <v>2347</v>
      </c>
      <c r="F182" s="623" t="s">
        <v>3516</v>
      </c>
      <c r="G182" s="623" t="s">
        <v>5667</v>
      </c>
      <c r="H182" s="623" t="s">
        <v>784</v>
      </c>
      <c r="I182" s="623" t="s">
        <v>2347</v>
      </c>
      <c r="J182" s="623" t="s">
        <v>3516</v>
      </c>
      <c r="K182" s="623" t="s">
        <v>5667</v>
      </c>
      <c r="L182" s="623" t="s">
        <v>2162</v>
      </c>
      <c r="M182" s="623" t="s">
        <v>5668</v>
      </c>
      <c r="N182" s="623" t="s">
        <v>5641</v>
      </c>
      <c r="O182" s="624">
        <v>750</v>
      </c>
      <c r="P182" s="625">
        <v>0.5</v>
      </c>
      <c r="Q182" s="623" t="s">
        <v>5669</v>
      </c>
      <c r="R182" s="624">
        <v>312</v>
      </c>
      <c r="S182" s="624">
        <v>52</v>
      </c>
      <c r="T182" s="623" t="s">
        <v>1990</v>
      </c>
      <c r="U182" s="623" t="s">
        <v>2709</v>
      </c>
      <c r="V182" s="623" t="s">
        <v>159</v>
      </c>
      <c r="W182" s="623" t="s">
        <v>5112</v>
      </c>
      <c r="X182" s="624">
        <v>0</v>
      </c>
      <c r="Y182" s="623" t="s">
        <v>5106</v>
      </c>
      <c r="Z182" s="623" t="s">
        <v>512</v>
      </c>
      <c r="AA182" s="623" t="s">
        <v>3403</v>
      </c>
      <c r="AB182" s="623" t="s">
        <v>3403</v>
      </c>
    </row>
    <row r="183" spans="1:28" ht="13.5" thickBot="1" x14ac:dyDescent="0.25">
      <c r="A183" s="622" t="s">
        <v>5670</v>
      </c>
      <c r="B183" s="623" t="s">
        <v>3403</v>
      </c>
      <c r="C183" s="623" t="s">
        <v>3403</v>
      </c>
      <c r="D183" s="623" t="s">
        <v>3403</v>
      </c>
      <c r="E183" s="623" t="s">
        <v>3403</v>
      </c>
      <c r="F183" s="623" t="s">
        <v>3403</v>
      </c>
      <c r="G183" s="623" t="s">
        <v>4858</v>
      </c>
      <c r="H183" s="623" t="s">
        <v>3403</v>
      </c>
      <c r="I183" s="623" t="s">
        <v>3403</v>
      </c>
      <c r="J183" s="623" t="s">
        <v>3403</v>
      </c>
      <c r="K183" s="623" t="s">
        <v>4858</v>
      </c>
      <c r="L183" s="623" t="s">
        <v>3403</v>
      </c>
      <c r="M183" s="623" t="s">
        <v>554</v>
      </c>
      <c r="N183" s="623" t="s">
        <v>554</v>
      </c>
      <c r="O183" s="623" t="s">
        <v>554</v>
      </c>
      <c r="P183" s="623" t="s">
        <v>3403</v>
      </c>
      <c r="Q183" s="623" t="s">
        <v>3403</v>
      </c>
      <c r="R183" s="623" t="s">
        <v>4858</v>
      </c>
      <c r="S183" s="623" t="s">
        <v>3403</v>
      </c>
      <c r="T183" s="623" t="s">
        <v>3403</v>
      </c>
      <c r="U183" s="623" t="s">
        <v>554</v>
      </c>
      <c r="V183" s="623" t="s">
        <v>3403</v>
      </c>
      <c r="W183" s="623" t="s">
        <v>3403</v>
      </c>
      <c r="X183" s="623" t="s">
        <v>3403</v>
      </c>
      <c r="Y183" s="623" t="s">
        <v>3403</v>
      </c>
      <c r="Z183" s="623" t="s">
        <v>3403</v>
      </c>
      <c r="AA183" s="623" t="s">
        <v>3403</v>
      </c>
      <c r="AB183" s="623" t="s">
        <v>3403</v>
      </c>
    </row>
    <row r="184" spans="1:28" ht="13.5" thickBot="1" x14ac:dyDescent="0.25">
      <c r="A184" s="622" t="s">
        <v>1669</v>
      </c>
      <c r="B184" s="623" t="s">
        <v>1992</v>
      </c>
      <c r="C184" s="623" t="s">
        <v>1669</v>
      </c>
      <c r="D184" s="623" t="s">
        <v>783</v>
      </c>
      <c r="E184" s="623" t="s">
        <v>2347</v>
      </c>
      <c r="F184" s="623" t="s">
        <v>5671</v>
      </c>
      <c r="G184" s="623" t="s">
        <v>5672</v>
      </c>
      <c r="H184" s="623" t="s">
        <v>783</v>
      </c>
      <c r="I184" s="623" t="s">
        <v>2347</v>
      </c>
      <c r="J184" s="623" t="s">
        <v>5671</v>
      </c>
      <c r="K184" s="623" t="s">
        <v>5672</v>
      </c>
      <c r="L184" s="623" t="s">
        <v>2162</v>
      </c>
      <c r="M184" s="623" t="s">
        <v>5673</v>
      </c>
      <c r="N184" s="623" t="s">
        <v>5641</v>
      </c>
      <c r="O184" s="624">
        <v>1000</v>
      </c>
      <c r="P184" s="625">
        <v>0.5</v>
      </c>
      <c r="Q184" s="623" t="s">
        <v>5674</v>
      </c>
      <c r="R184" s="624">
        <v>312</v>
      </c>
      <c r="S184" s="624">
        <v>52</v>
      </c>
      <c r="T184" s="623" t="s">
        <v>1990</v>
      </c>
      <c r="U184" s="623" t="s">
        <v>2692</v>
      </c>
      <c r="V184" s="623" t="s">
        <v>158</v>
      </c>
      <c r="W184" s="623" t="s">
        <v>5112</v>
      </c>
      <c r="X184" s="624">
        <v>0</v>
      </c>
      <c r="Y184" s="623" t="s">
        <v>5106</v>
      </c>
      <c r="Z184" s="623" t="s">
        <v>503</v>
      </c>
      <c r="AA184" s="623" t="s">
        <v>5178</v>
      </c>
      <c r="AB184" s="623" t="s">
        <v>5178</v>
      </c>
    </row>
    <row r="185" spans="1:28" ht="13.5" thickBot="1" x14ac:dyDescent="0.25">
      <c r="A185" s="622" t="s">
        <v>1671</v>
      </c>
      <c r="B185" s="623" t="s">
        <v>1992</v>
      </c>
      <c r="C185" s="623" t="s">
        <v>1671</v>
      </c>
      <c r="D185" s="623" t="s">
        <v>785</v>
      </c>
      <c r="E185" s="623" t="s">
        <v>2347</v>
      </c>
      <c r="F185" s="623" t="s">
        <v>5643</v>
      </c>
      <c r="G185" s="623" t="s">
        <v>5675</v>
      </c>
      <c r="H185" s="623" t="s">
        <v>785</v>
      </c>
      <c r="I185" s="623" t="s">
        <v>2347</v>
      </c>
      <c r="J185" s="623" t="s">
        <v>5643</v>
      </c>
      <c r="K185" s="623" t="s">
        <v>5675</v>
      </c>
      <c r="L185" s="623" t="s">
        <v>2162</v>
      </c>
      <c r="M185" s="623" t="s">
        <v>5676</v>
      </c>
      <c r="N185" s="623" t="s">
        <v>5677</v>
      </c>
      <c r="O185" s="624">
        <v>17000</v>
      </c>
      <c r="P185" s="625">
        <v>6</v>
      </c>
      <c r="Q185" s="623" t="s">
        <v>4707</v>
      </c>
      <c r="R185" s="624">
        <v>2912</v>
      </c>
      <c r="S185" s="624">
        <v>52</v>
      </c>
      <c r="T185" s="623" t="s">
        <v>1990</v>
      </c>
      <c r="U185" s="623" t="s">
        <v>2745</v>
      </c>
      <c r="V185" s="623" t="s">
        <v>160</v>
      </c>
      <c r="W185" s="623" t="s">
        <v>5112</v>
      </c>
      <c r="X185" s="624">
        <v>0</v>
      </c>
      <c r="Y185" s="623" t="s">
        <v>5106</v>
      </c>
      <c r="Z185" s="623" t="s">
        <v>503</v>
      </c>
      <c r="AA185" s="623" t="s">
        <v>5119</v>
      </c>
      <c r="AB185" s="623" t="s">
        <v>5119</v>
      </c>
    </row>
    <row r="186" spans="1:28" ht="13.5" thickBot="1" x14ac:dyDescent="0.25">
      <c r="A186" s="622" t="s">
        <v>1672</v>
      </c>
      <c r="B186" s="623" t="s">
        <v>1995</v>
      </c>
      <c r="C186" s="623" t="s">
        <v>1672</v>
      </c>
      <c r="D186" s="623" t="s">
        <v>5678</v>
      </c>
      <c r="E186" s="623" t="s">
        <v>1058</v>
      </c>
      <c r="F186" s="623" t="s">
        <v>5679</v>
      </c>
      <c r="G186" s="623" t="s">
        <v>1222</v>
      </c>
      <c r="H186" s="623" t="s">
        <v>1296</v>
      </c>
      <c r="I186" s="623" t="s">
        <v>1058</v>
      </c>
      <c r="J186" s="623" t="s">
        <v>5679</v>
      </c>
      <c r="K186" s="623" t="s">
        <v>4858</v>
      </c>
      <c r="L186" s="623" t="s">
        <v>2163</v>
      </c>
      <c r="M186" s="623" t="s">
        <v>5680</v>
      </c>
      <c r="N186" s="623" t="s">
        <v>5681</v>
      </c>
      <c r="O186" s="624">
        <v>2400</v>
      </c>
      <c r="P186" s="625">
        <v>1</v>
      </c>
      <c r="Q186" s="623" t="s">
        <v>5682</v>
      </c>
      <c r="R186" s="624">
        <v>1200</v>
      </c>
      <c r="S186" s="624">
        <v>50</v>
      </c>
      <c r="T186" s="623" t="s">
        <v>1993</v>
      </c>
      <c r="U186" s="623" t="s">
        <v>2199</v>
      </c>
      <c r="V186" s="623" t="s">
        <v>162</v>
      </c>
      <c r="W186" s="623" t="s">
        <v>5112</v>
      </c>
      <c r="X186" s="624">
        <v>0</v>
      </c>
      <c r="Y186" s="623" t="s">
        <v>5113</v>
      </c>
      <c r="Z186" s="623" t="s">
        <v>503</v>
      </c>
      <c r="AA186" s="623" t="s">
        <v>5134</v>
      </c>
      <c r="AB186" s="623" t="s">
        <v>5119</v>
      </c>
    </row>
    <row r="187" spans="1:28" ht="13.5" thickBot="1" x14ac:dyDescent="0.25">
      <c r="A187" s="622" t="s">
        <v>1995</v>
      </c>
      <c r="B187" s="623" t="s">
        <v>1995</v>
      </c>
      <c r="C187" s="623" t="s">
        <v>1995</v>
      </c>
      <c r="D187" s="623" t="s">
        <v>2229</v>
      </c>
      <c r="E187" s="623" t="s">
        <v>2286</v>
      </c>
      <c r="F187" s="623" t="s">
        <v>3520</v>
      </c>
      <c r="G187" s="623" t="s">
        <v>4709</v>
      </c>
      <c r="H187" s="623" t="s">
        <v>2229</v>
      </c>
      <c r="I187" s="623" t="s">
        <v>2286</v>
      </c>
      <c r="J187" s="623" t="s">
        <v>3520</v>
      </c>
      <c r="K187" s="623" t="s">
        <v>4709</v>
      </c>
      <c r="L187" s="623" t="s">
        <v>2163</v>
      </c>
      <c r="M187" s="623" t="s">
        <v>4710</v>
      </c>
      <c r="N187" s="623" t="s">
        <v>4711</v>
      </c>
      <c r="O187" s="624">
        <v>6000</v>
      </c>
      <c r="P187" s="625">
        <v>8</v>
      </c>
      <c r="Q187" s="623" t="s">
        <v>4713</v>
      </c>
      <c r="R187" s="624">
        <v>2600</v>
      </c>
      <c r="S187" s="624">
        <v>50</v>
      </c>
      <c r="T187" s="623" t="s">
        <v>1993</v>
      </c>
      <c r="U187" s="623" t="s">
        <v>2134</v>
      </c>
      <c r="V187" s="623" t="s">
        <v>161</v>
      </c>
      <c r="W187" s="623" t="s">
        <v>5105</v>
      </c>
      <c r="X187" s="624">
        <v>0</v>
      </c>
      <c r="Y187" s="623" t="s">
        <v>5113</v>
      </c>
      <c r="Z187" s="623" t="s">
        <v>503</v>
      </c>
      <c r="AA187" s="623" t="s">
        <v>5134</v>
      </c>
      <c r="AB187" s="623" t="s">
        <v>5119</v>
      </c>
    </row>
    <row r="188" spans="1:28" ht="13.5" thickBot="1" x14ac:dyDescent="0.25">
      <c r="A188" s="622" t="s">
        <v>1673</v>
      </c>
      <c r="B188" s="623" t="s">
        <v>1995</v>
      </c>
      <c r="C188" s="623" t="s">
        <v>1673</v>
      </c>
      <c r="D188" s="623" t="s">
        <v>786</v>
      </c>
      <c r="E188" s="623" t="s">
        <v>1059</v>
      </c>
      <c r="F188" s="623" t="s">
        <v>5683</v>
      </c>
      <c r="G188" s="623" t="s">
        <v>5684</v>
      </c>
      <c r="H188" s="623" t="s">
        <v>786</v>
      </c>
      <c r="I188" s="623" t="s">
        <v>1059</v>
      </c>
      <c r="J188" s="623" t="s">
        <v>5683</v>
      </c>
      <c r="K188" s="623" t="s">
        <v>4858</v>
      </c>
      <c r="L188" s="623" t="s">
        <v>2163</v>
      </c>
      <c r="M188" s="623" t="s">
        <v>5685</v>
      </c>
      <c r="N188" s="623" t="s">
        <v>5686</v>
      </c>
      <c r="O188" s="624">
        <v>4000</v>
      </c>
      <c r="P188" s="625">
        <v>1.5</v>
      </c>
      <c r="Q188" s="623" t="s">
        <v>5687</v>
      </c>
      <c r="R188" s="624">
        <v>1750</v>
      </c>
      <c r="S188" s="624">
        <v>50</v>
      </c>
      <c r="T188" s="623" t="s">
        <v>1993</v>
      </c>
      <c r="U188" s="623" t="s">
        <v>2276</v>
      </c>
      <c r="V188" s="623" t="s">
        <v>163</v>
      </c>
      <c r="W188" s="623" t="s">
        <v>5112</v>
      </c>
      <c r="X188" s="624">
        <v>0</v>
      </c>
      <c r="Y188" s="623" t="s">
        <v>5113</v>
      </c>
      <c r="Z188" s="623" t="s">
        <v>503</v>
      </c>
      <c r="AA188" s="623" t="s">
        <v>5134</v>
      </c>
      <c r="AB188" s="623" t="s">
        <v>5119</v>
      </c>
    </row>
    <row r="189" spans="1:28" ht="13.5" thickBot="1" x14ac:dyDescent="0.25">
      <c r="A189" s="622" t="s">
        <v>1675</v>
      </c>
      <c r="B189" s="623" t="s">
        <v>1995</v>
      </c>
      <c r="C189" s="623" t="s">
        <v>1675</v>
      </c>
      <c r="D189" s="623" t="s">
        <v>2229</v>
      </c>
      <c r="E189" s="623" t="s">
        <v>2286</v>
      </c>
      <c r="F189" s="623" t="s">
        <v>3520</v>
      </c>
      <c r="G189" s="623" t="s">
        <v>4709</v>
      </c>
      <c r="H189" s="623" t="s">
        <v>2229</v>
      </c>
      <c r="I189" s="623" t="s">
        <v>2286</v>
      </c>
      <c r="J189" s="623" t="s">
        <v>3520</v>
      </c>
      <c r="K189" s="623" t="s">
        <v>4709</v>
      </c>
      <c r="L189" s="623" t="s">
        <v>2163</v>
      </c>
      <c r="M189" s="623" t="s">
        <v>5688</v>
      </c>
      <c r="N189" s="623" t="s">
        <v>4711</v>
      </c>
      <c r="O189" s="623" t="s">
        <v>554</v>
      </c>
      <c r="P189" s="625">
        <v>7.0000000000000007E-2</v>
      </c>
      <c r="Q189" s="623" t="s">
        <v>5689</v>
      </c>
      <c r="R189" s="624">
        <v>136</v>
      </c>
      <c r="S189" s="624">
        <v>13</v>
      </c>
      <c r="T189" s="623" t="s">
        <v>1993</v>
      </c>
      <c r="U189" s="623" t="s">
        <v>2300</v>
      </c>
      <c r="V189" s="623" t="s">
        <v>165</v>
      </c>
      <c r="W189" s="623" t="s">
        <v>3040</v>
      </c>
      <c r="X189" s="624">
        <v>1</v>
      </c>
      <c r="Y189" s="623" t="s">
        <v>5113</v>
      </c>
      <c r="Z189" s="623" t="s">
        <v>512</v>
      </c>
      <c r="AA189" s="623" t="s">
        <v>4858</v>
      </c>
      <c r="AB189" s="623" t="s">
        <v>4858</v>
      </c>
    </row>
    <row r="190" spans="1:28" ht="13.5" thickBot="1" x14ac:dyDescent="0.25">
      <c r="A190" s="622" t="s">
        <v>1674</v>
      </c>
      <c r="B190" s="623" t="s">
        <v>1995</v>
      </c>
      <c r="C190" s="623" t="s">
        <v>1674</v>
      </c>
      <c r="D190" s="623" t="s">
        <v>5690</v>
      </c>
      <c r="E190" s="623" t="s">
        <v>1060</v>
      </c>
      <c r="F190" s="623" t="s">
        <v>5691</v>
      </c>
      <c r="G190" s="623" t="s">
        <v>1223</v>
      </c>
      <c r="H190" s="623" t="s">
        <v>1297</v>
      </c>
      <c r="I190" s="623" t="s">
        <v>1060</v>
      </c>
      <c r="J190" s="623" t="s">
        <v>5691</v>
      </c>
      <c r="K190" s="623" t="s">
        <v>5652</v>
      </c>
      <c r="L190" s="623" t="s">
        <v>2163</v>
      </c>
      <c r="M190" s="623" t="s">
        <v>5688</v>
      </c>
      <c r="N190" s="623" t="s">
        <v>5692</v>
      </c>
      <c r="O190" s="624">
        <v>4096</v>
      </c>
      <c r="P190" s="625">
        <v>2</v>
      </c>
      <c r="Q190" s="623" t="s">
        <v>5693</v>
      </c>
      <c r="R190" s="624">
        <v>2550</v>
      </c>
      <c r="S190" s="624">
        <v>50</v>
      </c>
      <c r="T190" s="623" t="s">
        <v>1993</v>
      </c>
      <c r="U190" s="623" t="s">
        <v>2298</v>
      </c>
      <c r="V190" s="623" t="s">
        <v>164</v>
      </c>
      <c r="W190" s="623" t="s">
        <v>5112</v>
      </c>
      <c r="X190" s="624">
        <v>0</v>
      </c>
      <c r="Y190" s="623" t="s">
        <v>5113</v>
      </c>
      <c r="Z190" s="623" t="s">
        <v>503</v>
      </c>
      <c r="AA190" s="623" t="s">
        <v>5134</v>
      </c>
      <c r="AB190" s="623" t="s">
        <v>5119</v>
      </c>
    </row>
    <row r="191" spans="1:28" ht="13.5" thickBot="1" x14ac:dyDescent="0.25">
      <c r="A191" s="622" t="s">
        <v>3524</v>
      </c>
      <c r="B191" s="623" t="s">
        <v>1997</v>
      </c>
      <c r="C191" s="623" t="s">
        <v>4718</v>
      </c>
      <c r="D191" s="623" t="s">
        <v>4719</v>
      </c>
      <c r="E191" s="623" t="s">
        <v>3528</v>
      </c>
      <c r="F191" s="623" t="s">
        <v>3529</v>
      </c>
      <c r="G191" s="623" t="s">
        <v>4858</v>
      </c>
      <c r="H191" s="623" t="s">
        <v>4719</v>
      </c>
      <c r="I191" s="623" t="s">
        <v>3528</v>
      </c>
      <c r="J191" s="623" t="s">
        <v>3529</v>
      </c>
      <c r="K191" s="623" t="s">
        <v>4858</v>
      </c>
      <c r="L191" s="623" t="s">
        <v>3690</v>
      </c>
      <c r="M191" s="623" t="s">
        <v>4715</v>
      </c>
      <c r="N191" s="623" t="s">
        <v>4720</v>
      </c>
      <c r="O191" s="624">
        <v>60000</v>
      </c>
      <c r="P191" s="625">
        <v>34.880000000000003</v>
      </c>
      <c r="Q191" s="623" t="s">
        <v>4721</v>
      </c>
      <c r="R191" s="624">
        <v>2756</v>
      </c>
      <c r="S191" s="624">
        <v>52</v>
      </c>
      <c r="T191" s="623" t="s">
        <v>4723</v>
      </c>
      <c r="U191" s="623" t="s">
        <v>1905</v>
      </c>
      <c r="V191" s="623" t="s">
        <v>4722</v>
      </c>
      <c r="W191" s="623" t="s">
        <v>5105</v>
      </c>
      <c r="X191" s="624">
        <v>0</v>
      </c>
      <c r="Y191" s="623" t="s">
        <v>5106</v>
      </c>
      <c r="Z191" s="623" t="s">
        <v>512</v>
      </c>
      <c r="AA191" s="623" t="s">
        <v>5114</v>
      </c>
      <c r="AB191" s="623" t="s">
        <v>5114</v>
      </c>
    </row>
    <row r="192" spans="1:28" ht="13.5" thickBot="1" x14ac:dyDescent="0.25">
      <c r="A192" s="622" t="s">
        <v>5694</v>
      </c>
      <c r="B192" s="623" t="s">
        <v>1997</v>
      </c>
      <c r="C192" s="623" t="s">
        <v>5695</v>
      </c>
      <c r="D192" s="623" t="s">
        <v>5696</v>
      </c>
      <c r="E192" s="623" t="s">
        <v>5697</v>
      </c>
      <c r="F192" s="623" t="s">
        <v>5698</v>
      </c>
      <c r="G192" s="623" t="s">
        <v>4858</v>
      </c>
      <c r="H192" s="623" t="s">
        <v>5696</v>
      </c>
      <c r="I192" s="623" t="s">
        <v>5697</v>
      </c>
      <c r="J192" s="623" t="s">
        <v>5698</v>
      </c>
      <c r="K192" s="623" t="s">
        <v>4858</v>
      </c>
      <c r="L192" s="623" t="s">
        <v>3690</v>
      </c>
      <c r="M192" s="623" t="s">
        <v>5699</v>
      </c>
      <c r="N192" s="623" t="s">
        <v>5700</v>
      </c>
      <c r="O192" s="624">
        <v>4953</v>
      </c>
      <c r="P192" s="625">
        <v>2.5</v>
      </c>
      <c r="Q192" s="623" t="s">
        <v>5701</v>
      </c>
      <c r="R192" s="624">
        <v>1248</v>
      </c>
      <c r="S192" s="624">
        <v>52</v>
      </c>
      <c r="T192" s="623" t="s">
        <v>4723</v>
      </c>
      <c r="U192" s="623" t="s">
        <v>2298</v>
      </c>
      <c r="V192" s="623" t="s">
        <v>5702</v>
      </c>
      <c r="W192" s="623" t="s">
        <v>5112</v>
      </c>
      <c r="X192" s="624">
        <v>0</v>
      </c>
      <c r="Y192" s="623" t="s">
        <v>5106</v>
      </c>
      <c r="Z192" s="623" t="s">
        <v>512</v>
      </c>
      <c r="AA192" s="623" t="s">
        <v>5134</v>
      </c>
      <c r="AB192" s="623" t="s">
        <v>5134</v>
      </c>
    </row>
    <row r="193" spans="1:28" ht="13.5" thickBot="1" x14ac:dyDescent="0.25">
      <c r="A193" s="622" t="s">
        <v>5703</v>
      </c>
      <c r="B193" s="623" t="s">
        <v>1997</v>
      </c>
      <c r="C193" s="623" t="s">
        <v>5704</v>
      </c>
      <c r="D193" s="623" t="s">
        <v>5705</v>
      </c>
      <c r="E193" s="623" t="s">
        <v>5706</v>
      </c>
      <c r="F193" s="623" t="s">
        <v>5707</v>
      </c>
      <c r="G193" s="623" t="s">
        <v>4858</v>
      </c>
      <c r="H193" s="623" t="s">
        <v>5705</v>
      </c>
      <c r="I193" s="623" t="s">
        <v>5706</v>
      </c>
      <c r="J193" s="623" t="s">
        <v>5707</v>
      </c>
      <c r="K193" s="623" t="s">
        <v>4858</v>
      </c>
      <c r="L193" s="623" t="s">
        <v>3690</v>
      </c>
      <c r="M193" s="623" t="s">
        <v>5708</v>
      </c>
      <c r="N193" s="623" t="s">
        <v>5708</v>
      </c>
      <c r="O193" s="624">
        <v>3034</v>
      </c>
      <c r="P193" s="625">
        <v>1.5</v>
      </c>
      <c r="Q193" s="623" t="s">
        <v>5709</v>
      </c>
      <c r="R193" s="624">
        <v>1248</v>
      </c>
      <c r="S193" s="624">
        <v>52</v>
      </c>
      <c r="T193" s="623" t="s">
        <v>4723</v>
      </c>
      <c r="U193" s="623" t="s">
        <v>2134</v>
      </c>
      <c r="V193" s="623" t="s">
        <v>5710</v>
      </c>
      <c r="W193" s="623" t="s">
        <v>5112</v>
      </c>
      <c r="X193" s="624">
        <v>0</v>
      </c>
      <c r="Y193" s="623" t="s">
        <v>5106</v>
      </c>
      <c r="Z193" s="623" t="s">
        <v>512</v>
      </c>
      <c r="AA193" s="623" t="s">
        <v>5114</v>
      </c>
      <c r="AB193" s="623" t="s">
        <v>5178</v>
      </c>
    </row>
    <row r="194" spans="1:28" ht="13.5" thickBot="1" x14ac:dyDescent="0.25">
      <c r="A194" s="622" t="s">
        <v>5711</v>
      </c>
      <c r="B194" s="623" t="s">
        <v>1997</v>
      </c>
      <c r="C194" s="623" t="s">
        <v>5712</v>
      </c>
      <c r="D194" s="623" t="s">
        <v>5713</v>
      </c>
      <c r="E194" s="623" t="s">
        <v>5714</v>
      </c>
      <c r="F194" s="623" t="s">
        <v>3579</v>
      </c>
      <c r="G194" s="623" t="s">
        <v>4858</v>
      </c>
      <c r="H194" s="623" t="s">
        <v>5713</v>
      </c>
      <c r="I194" s="623" t="s">
        <v>5714</v>
      </c>
      <c r="J194" s="623" t="s">
        <v>3579</v>
      </c>
      <c r="K194" s="623" t="s">
        <v>4858</v>
      </c>
      <c r="L194" s="623" t="s">
        <v>3690</v>
      </c>
      <c r="M194" s="623" t="s">
        <v>5715</v>
      </c>
      <c r="N194" s="623" t="s">
        <v>5715</v>
      </c>
      <c r="O194" s="624">
        <v>4534</v>
      </c>
      <c r="P194" s="625">
        <v>2.5</v>
      </c>
      <c r="Q194" s="623" t="s">
        <v>5701</v>
      </c>
      <c r="R194" s="624">
        <v>1248</v>
      </c>
      <c r="S194" s="624">
        <v>52</v>
      </c>
      <c r="T194" s="623" t="s">
        <v>4723</v>
      </c>
      <c r="U194" s="623" t="s">
        <v>2199</v>
      </c>
      <c r="V194" s="623" t="s">
        <v>5716</v>
      </c>
      <c r="W194" s="623" t="s">
        <v>5112</v>
      </c>
      <c r="X194" s="624">
        <v>0</v>
      </c>
      <c r="Y194" s="623" t="s">
        <v>5106</v>
      </c>
      <c r="Z194" s="623" t="s">
        <v>512</v>
      </c>
      <c r="AA194" s="623" t="s">
        <v>5114</v>
      </c>
      <c r="AB194" s="623" t="s">
        <v>5178</v>
      </c>
    </row>
    <row r="195" spans="1:28" ht="13.5" thickBot="1" x14ac:dyDescent="0.25">
      <c r="A195" s="622" t="s">
        <v>5717</v>
      </c>
      <c r="B195" s="623" t="s">
        <v>1997</v>
      </c>
      <c r="C195" s="623" t="s">
        <v>5718</v>
      </c>
      <c r="D195" s="623" t="s">
        <v>5719</v>
      </c>
      <c r="E195" s="623" t="s">
        <v>5720</v>
      </c>
      <c r="F195" s="623" t="s">
        <v>5721</v>
      </c>
      <c r="G195" s="623" t="s">
        <v>4858</v>
      </c>
      <c r="H195" s="623" t="s">
        <v>5719</v>
      </c>
      <c r="I195" s="623" t="s">
        <v>5720</v>
      </c>
      <c r="J195" s="623" t="s">
        <v>5721</v>
      </c>
      <c r="K195" s="623" t="s">
        <v>4858</v>
      </c>
      <c r="L195" s="623" t="s">
        <v>3690</v>
      </c>
      <c r="M195" s="623" t="s">
        <v>5722</v>
      </c>
      <c r="N195" s="623" t="s">
        <v>5722</v>
      </c>
      <c r="O195" s="624">
        <v>2970</v>
      </c>
      <c r="P195" s="625">
        <v>2</v>
      </c>
      <c r="Q195" s="623" t="s">
        <v>5709</v>
      </c>
      <c r="R195" s="624">
        <v>1248</v>
      </c>
      <c r="S195" s="624">
        <v>52</v>
      </c>
      <c r="T195" s="623" t="s">
        <v>4723</v>
      </c>
      <c r="U195" s="623" t="s">
        <v>2276</v>
      </c>
      <c r="V195" s="623" t="s">
        <v>5723</v>
      </c>
      <c r="W195" s="623" t="s">
        <v>5112</v>
      </c>
      <c r="X195" s="624">
        <v>0</v>
      </c>
      <c r="Y195" s="623" t="s">
        <v>5106</v>
      </c>
      <c r="Z195" s="623" t="s">
        <v>512</v>
      </c>
      <c r="AA195" s="623" t="s">
        <v>5114</v>
      </c>
      <c r="AB195" s="623" t="s">
        <v>5178</v>
      </c>
    </row>
    <row r="196" spans="1:28" ht="13.5" thickBot="1" x14ac:dyDescent="0.25">
      <c r="A196" s="622" t="s">
        <v>5724</v>
      </c>
      <c r="B196" s="623" t="s">
        <v>1997</v>
      </c>
      <c r="C196" s="623" t="s">
        <v>5725</v>
      </c>
      <c r="D196" s="623" t="s">
        <v>5726</v>
      </c>
      <c r="E196" s="623" t="s">
        <v>3528</v>
      </c>
      <c r="F196" s="623" t="s">
        <v>5727</v>
      </c>
      <c r="G196" s="623" t="s">
        <v>4858</v>
      </c>
      <c r="H196" s="623" t="s">
        <v>5726</v>
      </c>
      <c r="I196" s="623" t="s">
        <v>3528</v>
      </c>
      <c r="J196" s="623" t="s">
        <v>5727</v>
      </c>
      <c r="K196" s="623" t="s">
        <v>4858</v>
      </c>
      <c r="L196" s="623" t="s">
        <v>3690</v>
      </c>
      <c r="M196" s="623" t="s">
        <v>5728</v>
      </c>
      <c r="N196" s="623" t="s">
        <v>5728</v>
      </c>
      <c r="O196" s="624">
        <v>1000</v>
      </c>
      <c r="P196" s="625">
        <v>1</v>
      </c>
      <c r="Q196" s="623" t="s">
        <v>5729</v>
      </c>
      <c r="R196" s="624">
        <v>1976</v>
      </c>
      <c r="S196" s="624">
        <v>52</v>
      </c>
      <c r="T196" s="623" t="s">
        <v>4723</v>
      </c>
      <c r="U196" s="623" t="s">
        <v>2377</v>
      </c>
      <c r="V196" s="623" t="s">
        <v>5730</v>
      </c>
      <c r="W196" s="623" t="s">
        <v>5112</v>
      </c>
      <c r="X196" s="624">
        <v>0</v>
      </c>
      <c r="Y196" s="623" t="s">
        <v>5106</v>
      </c>
      <c r="Z196" s="623" t="s">
        <v>512</v>
      </c>
      <c r="AA196" s="623" t="s">
        <v>5119</v>
      </c>
      <c r="AB196" s="623" t="s">
        <v>5119</v>
      </c>
    </row>
    <row r="197" spans="1:28" ht="13.5" thickBot="1" x14ac:dyDescent="0.25">
      <c r="A197" s="622" t="s">
        <v>5731</v>
      </c>
      <c r="B197" s="623" t="s">
        <v>1997</v>
      </c>
      <c r="C197" s="623" t="s">
        <v>5732</v>
      </c>
      <c r="D197" s="623" t="s">
        <v>5733</v>
      </c>
      <c r="E197" s="623" t="s">
        <v>5734</v>
      </c>
      <c r="F197" s="623" t="s">
        <v>5735</v>
      </c>
      <c r="G197" s="623" t="s">
        <v>4858</v>
      </c>
      <c r="H197" s="623" t="s">
        <v>5733</v>
      </c>
      <c r="I197" s="623" t="s">
        <v>5734</v>
      </c>
      <c r="J197" s="623" t="s">
        <v>5735</v>
      </c>
      <c r="K197" s="623" t="s">
        <v>4858</v>
      </c>
      <c r="L197" s="623" t="s">
        <v>3690</v>
      </c>
      <c r="M197" s="623" t="s">
        <v>5736</v>
      </c>
      <c r="N197" s="623" t="s">
        <v>5736</v>
      </c>
      <c r="O197" s="624">
        <v>3604</v>
      </c>
      <c r="P197" s="625">
        <v>2.5</v>
      </c>
      <c r="Q197" s="623" t="s">
        <v>5709</v>
      </c>
      <c r="R197" s="624">
        <v>1248</v>
      </c>
      <c r="S197" s="624">
        <v>52</v>
      </c>
      <c r="T197" s="623" t="s">
        <v>4723</v>
      </c>
      <c r="U197" s="623" t="s">
        <v>2300</v>
      </c>
      <c r="V197" s="623" t="s">
        <v>5737</v>
      </c>
      <c r="W197" s="623" t="s">
        <v>5112</v>
      </c>
      <c r="X197" s="624">
        <v>0</v>
      </c>
      <c r="Y197" s="623" t="s">
        <v>5106</v>
      </c>
      <c r="Z197" s="623" t="s">
        <v>512</v>
      </c>
      <c r="AA197" s="623" t="s">
        <v>5114</v>
      </c>
      <c r="AB197" s="623" t="s">
        <v>5134</v>
      </c>
    </row>
    <row r="198" spans="1:28" ht="13.5" thickBot="1" x14ac:dyDescent="0.25">
      <c r="A198" s="622" t="s">
        <v>5738</v>
      </c>
      <c r="B198" s="623" t="s">
        <v>1997</v>
      </c>
      <c r="C198" s="623" t="s">
        <v>5739</v>
      </c>
      <c r="D198" s="623" t="s">
        <v>5740</v>
      </c>
      <c r="E198" s="623" t="s">
        <v>5741</v>
      </c>
      <c r="F198" s="623" t="s">
        <v>5742</v>
      </c>
      <c r="G198" s="623" t="s">
        <v>4858</v>
      </c>
      <c r="H198" s="623" t="s">
        <v>5740</v>
      </c>
      <c r="I198" s="623" t="s">
        <v>5741</v>
      </c>
      <c r="J198" s="623" t="s">
        <v>5742</v>
      </c>
      <c r="K198" s="623" t="s">
        <v>4858</v>
      </c>
      <c r="L198" s="623" t="s">
        <v>3690</v>
      </c>
      <c r="M198" s="623" t="s">
        <v>5743</v>
      </c>
      <c r="N198" s="623" t="s">
        <v>5744</v>
      </c>
      <c r="O198" s="624">
        <v>4054</v>
      </c>
      <c r="P198" s="625">
        <v>2</v>
      </c>
      <c r="Q198" s="623" t="s">
        <v>5701</v>
      </c>
      <c r="R198" s="624">
        <v>1248</v>
      </c>
      <c r="S198" s="624">
        <v>52</v>
      </c>
      <c r="T198" s="623" t="s">
        <v>4723</v>
      </c>
      <c r="U198" s="623" t="s">
        <v>2311</v>
      </c>
      <c r="V198" s="623" t="s">
        <v>5745</v>
      </c>
      <c r="W198" s="623" t="s">
        <v>5112</v>
      </c>
      <c r="X198" s="624">
        <v>0</v>
      </c>
      <c r="Y198" s="623" t="s">
        <v>5106</v>
      </c>
      <c r="Z198" s="623" t="s">
        <v>512</v>
      </c>
      <c r="AA198" s="623" t="s">
        <v>5114</v>
      </c>
      <c r="AB198" s="623" t="s">
        <v>5178</v>
      </c>
    </row>
    <row r="199" spans="1:28" ht="13.5" thickBot="1" x14ac:dyDescent="0.25">
      <c r="A199" s="622" t="s">
        <v>5746</v>
      </c>
      <c r="B199" s="623" t="s">
        <v>1997</v>
      </c>
      <c r="C199" s="623" t="s">
        <v>5747</v>
      </c>
      <c r="D199" s="623" t="s">
        <v>5748</v>
      </c>
      <c r="E199" s="623" t="s">
        <v>5749</v>
      </c>
      <c r="F199" s="623" t="s">
        <v>5750</v>
      </c>
      <c r="G199" s="623" t="s">
        <v>4858</v>
      </c>
      <c r="H199" s="623" t="s">
        <v>5748</v>
      </c>
      <c r="I199" s="623" t="s">
        <v>5749</v>
      </c>
      <c r="J199" s="623" t="s">
        <v>5750</v>
      </c>
      <c r="K199" s="623" t="s">
        <v>4858</v>
      </c>
      <c r="L199" s="623" t="s">
        <v>3690</v>
      </c>
      <c r="M199" s="623" t="s">
        <v>5751</v>
      </c>
      <c r="N199" s="623" t="s">
        <v>5751</v>
      </c>
      <c r="O199" s="624">
        <v>3084</v>
      </c>
      <c r="P199" s="625">
        <v>1.5</v>
      </c>
      <c r="Q199" s="623" t="s">
        <v>5709</v>
      </c>
      <c r="R199" s="624">
        <v>1248</v>
      </c>
      <c r="S199" s="624">
        <v>52</v>
      </c>
      <c r="T199" s="623" t="s">
        <v>4723</v>
      </c>
      <c r="U199" s="623" t="s">
        <v>2328</v>
      </c>
      <c r="V199" s="623" t="s">
        <v>5752</v>
      </c>
      <c r="W199" s="623" t="s">
        <v>5112</v>
      </c>
      <c r="X199" s="624">
        <v>0</v>
      </c>
      <c r="Y199" s="623" t="s">
        <v>5106</v>
      </c>
      <c r="Z199" s="623" t="s">
        <v>512</v>
      </c>
      <c r="AA199" s="623" t="s">
        <v>5114</v>
      </c>
      <c r="AB199" s="623" t="s">
        <v>5178</v>
      </c>
    </row>
    <row r="200" spans="1:28" ht="13.5" thickBot="1" x14ac:dyDescent="0.25">
      <c r="A200" s="622" t="s">
        <v>5753</v>
      </c>
      <c r="B200" s="623" t="s">
        <v>1997</v>
      </c>
      <c r="C200" s="623" t="s">
        <v>5754</v>
      </c>
      <c r="D200" s="623" t="s">
        <v>5755</v>
      </c>
      <c r="E200" s="623" t="s">
        <v>3528</v>
      </c>
      <c r="F200" s="623" t="s">
        <v>4858</v>
      </c>
      <c r="G200" s="623" t="s">
        <v>4858</v>
      </c>
      <c r="H200" s="623" t="s">
        <v>5755</v>
      </c>
      <c r="I200" s="623" t="s">
        <v>3528</v>
      </c>
      <c r="J200" s="623" t="s">
        <v>5756</v>
      </c>
      <c r="K200" s="623" t="s">
        <v>4858</v>
      </c>
      <c r="L200" s="623" t="s">
        <v>3690</v>
      </c>
      <c r="M200" s="623" t="s">
        <v>5757</v>
      </c>
      <c r="N200" s="623" t="s">
        <v>5758</v>
      </c>
      <c r="O200" s="624">
        <v>5000</v>
      </c>
      <c r="P200" s="625">
        <v>1.5</v>
      </c>
      <c r="Q200" s="623" t="s">
        <v>5709</v>
      </c>
      <c r="R200" s="624">
        <v>1248</v>
      </c>
      <c r="S200" s="624">
        <v>52</v>
      </c>
      <c r="T200" s="623" t="s">
        <v>4723</v>
      </c>
      <c r="U200" s="623" t="s">
        <v>2378</v>
      </c>
      <c r="V200" s="623" t="s">
        <v>5759</v>
      </c>
      <c r="W200" s="623" t="s">
        <v>5112</v>
      </c>
      <c r="X200" s="624">
        <v>0</v>
      </c>
      <c r="Y200" s="623" t="s">
        <v>5133</v>
      </c>
      <c r="Z200" s="623" t="s">
        <v>512</v>
      </c>
      <c r="AA200" s="623" t="s">
        <v>5178</v>
      </c>
      <c r="AB200" s="623" t="s">
        <v>5178</v>
      </c>
    </row>
    <row r="201" spans="1:28" ht="13.5" thickBot="1" x14ac:dyDescent="0.25">
      <c r="A201" s="622" t="s">
        <v>5760</v>
      </c>
      <c r="B201" s="623" t="s">
        <v>5761</v>
      </c>
      <c r="C201" s="623" t="s">
        <v>5762</v>
      </c>
      <c r="D201" s="623" t="s">
        <v>3403</v>
      </c>
      <c r="E201" s="623" t="s">
        <v>3403</v>
      </c>
      <c r="F201" s="623" t="s">
        <v>3403</v>
      </c>
      <c r="G201" s="623" t="s">
        <v>3403</v>
      </c>
      <c r="H201" s="623" t="s">
        <v>795</v>
      </c>
      <c r="I201" s="623" t="s">
        <v>1069</v>
      </c>
      <c r="J201" s="623" t="s">
        <v>3581</v>
      </c>
      <c r="K201" s="623" t="s">
        <v>5763</v>
      </c>
      <c r="L201" s="623" t="s">
        <v>1363</v>
      </c>
      <c r="M201" s="623" t="s">
        <v>5764</v>
      </c>
      <c r="N201" s="623" t="s">
        <v>3403</v>
      </c>
      <c r="O201" s="623" t="s">
        <v>554</v>
      </c>
      <c r="P201" s="623" t="s">
        <v>3403</v>
      </c>
      <c r="Q201" s="623" t="s">
        <v>3403</v>
      </c>
      <c r="R201" s="623" t="s">
        <v>3403</v>
      </c>
      <c r="S201" s="623" t="s">
        <v>3403</v>
      </c>
      <c r="T201" s="623" t="s">
        <v>1996</v>
      </c>
      <c r="U201" s="623" t="s">
        <v>2671</v>
      </c>
      <c r="V201" s="623" t="s">
        <v>5765</v>
      </c>
      <c r="W201" s="623" t="s">
        <v>3040</v>
      </c>
      <c r="X201" s="624">
        <v>1</v>
      </c>
      <c r="Y201" s="623" t="s">
        <v>5133</v>
      </c>
      <c r="Z201" s="623" t="s">
        <v>3403</v>
      </c>
      <c r="AA201" s="623" t="s">
        <v>3403</v>
      </c>
      <c r="AB201" s="623" t="s">
        <v>3403</v>
      </c>
    </row>
    <row r="202" spans="1:28" ht="13.5" thickBot="1" x14ac:dyDescent="0.25">
      <c r="A202" s="622" t="s">
        <v>1676</v>
      </c>
      <c r="B202" s="623" t="s">
        <v>5761</v>
      </c>
      <c r="C202" s="623" t="s">
        <v>1676</v>
      </c>
      <c r="D202" s="623" t="s">
        <v>787</v>
      </c>
      <c r="E202" s="623" t="s">
        <v>1061</v>
      </c>
      <c r="F202" s="623" t="s">
        <v>5698</v>
      </c>
      <c r="G202" s="623" t="s">
        <v>5766</v>
      </c>
      <c r="H202" s="623" t="s">
        <v>787</v>
      </c>
      <c r="I202" s="623" t="s">
        <v>1061</v>
      </c>
      <c r="J202" s="623" t="s">
        <v>5698</v>
      </c>
      <c r="K202" s="623" t="s">
        <v>5766</v>
      </c>
      <c r="L202" s="623" t="s">
        <v>1362</v>
      </c>
      <c r="M202" s="623" t="s">
        <v>5700</v>
      </c>
      <c r="N202" s="623" t="s">
        <v>3403</v>
      </c>
      <c r="O202" s="624">
        <v>4953</v>
      </c>
      <c r="P202" s="623" t="s">
        <v>3403</v>
      </c>
      <c r="Q202" s="623" t="s">
        <v>3403</v>
      </c>
      <c r="R202" s="623" t="s">
        <v>3403</v>
      </c>
      <c r="S202" s="623" t="s">
        <v>3403</v>
      </c>
      <c r="T202" s="623" t="s">
        <v>1996</v>
      </c>
      <c r="U202" s="623" t="s">
        <v>2134</v>
      </c>
      <c r="V202" s="623" t="s">
        <v>166</v>
      </c>
      <c r="W202" s="623" t="s">
        <v>5112</v>
      </c>
      <c r="X202" s="624">
        <v>0</v>
      </c>
      <c r="Y202" s="623" t="s">
        <v>5113</v>
      </c>
      <c r="Z202" s="623" t="s">
        <v>3403</v>
      </c>
      <c r="AA202" s="623" t="s">
        <v>3403</v>
      </c>
      <c r="AB202" s="623" t="s">
        <v>3403</v>
      </c>
    </row>
    <row r="203" spans="1:28" ht="13.5" thickBot="1" x14ac:dyDescent="0.25">
      <c r="A203" s="622" t="s">
        <v>1677</v>
      </c>
      <c r="B203" s="623" t="s">
        <v>5761</v>
      </c>
      <c r="C203" s="623" t="s">
        <v>1677</v>
      </c>
      <c r="D203" s="623" t="s">
        <v>788</v>
      </c>
      <c r="E203" s="623" t="s">
        <v>1062</v>
      </c>
      <c r="F203" s="623" t="s">
        <v>5707</v>
      </c>
      <c r="G203" s="623" t="s">
        <v>5767</v>
      </c>
      <c r="H203" s="623" t="s">
        <v>788</v>
      </c>
      <c r="I203" s="623" t="s">
        <v>1062</v>
      </c>
      <c r="J203" s="623" t="s">
        <v>5707</v>
      </c>
      <c r="K203" s="623" t="s">
        <v>5767</v>
      </c>
      <c r="L203" s="623" t="s">
        <v>1362</v>
      </c>
      <c r="M203" s="623" t="s">
        <v>5708</v>
      </c>
      <c r="N203" s="623" t="s">
        <v>3403</v>
      </c>
      <c r="O203" s="624">
        <v>3034</v>
      </c>
      <c r="P203" s="623" t="s">
        <v>3403</v>
      </c>
      <c r="Q203" s="623" t="s">
        <v>3403</v>
      </c>
      <c r="R203" s="623" t="s">
        <v>3403</v>
      </c>
      <c r="S203" s="623" t="s">
        <v>3403</v>
      </c>
      <c r="T203" s="623" t="s">
        <v>1996</v>
      </c>
      <c r="U203" s="623" t="s">
        <v>2199</v>
      </c>
      <c r="V203" s="623" t="s">
        <v>167</v>
      </c>
      <c r="W203" s="623" t="s">
        <v>5112</v>
      </c>
      <c r="X203" s="624">
        <v>0</v>
      </c>
      <c r="Y203" s="623" t="s">
        <v>5113</v>
      </c>
      <c r="Z203" s="623" t="s">
        <v>3403</v>
      </c>
      <c r="AA203" s="623" t="s">
        <v>3403</v>
      </c>
      <c r="AB203" s="623" t="s">
        <v>3403</v>
      </c>
    </row>
    <row r="204" spans="1:28" ht="13.5" thickBot="1" x14ac:dyDescent="0.25">
      <c r="A204" s="622" t="s">
        <v>1678</v>
      </c>
      <c r="B204" s="623" t="s">
        <v>5761</v>
      </c>
      <c r="C204" s="623" t="s">
        <v>1678</v>
      </c>
      <c r="D204" s="623" t="s">
        <v>789</v>
      </c>
      <c r="E204" s="623" t="s">
        <v>1063</v>
      </c>
      <c r="F204" s="623" t="s">
        <v>3579</v>
      </c>
      <c r="G204" s="623" t="s">
        <v>3580</v>
      </c>
      <c r="H204" s="623" t="s">
        <v>789</v>
      </c>
      <c r="I204" s="623" t="s">
        <v>1063</v>
      </c>
      <c r="J204" s="623" t="s">
        <v>3579</v>
      </c>
      <c r="K204" s="623" t="s">
        <v>3580</v>
      </c>
      <c r="L204" s="623" t="s">
        <v>1362</v>
      </c>
      <c r="M204" s="623" t="s">
        <v>5715</v>
      </c>
      <c r="N204" s="623" t="s">
        <v>3403</v>
      </c>
      <c r="O204" s="624">
        <v>4534</v>
      </c>
      <c r="P204" s="623" t="s">
        <v>3403</v>
      </c>
      <c r="Q204" s="623" t="s">
        <v>3403</v>
      </c>
      <c r="R204" s="623" t="s">
        <v>3403</v>
      </c>
      <c r="S204" s="623" t="s">
        <v>3403</v>
      </c>
      <c r="T204" s="623" t="s">
        <v>1996</v>
      </c>
      <c r="U204" s="623" t="s">
        <v>2276</v>
      </c>
      <c r="V204" s="623" t="s">
        <v>168</v>
      </c>
      <c r="W204" s="623" t="s">
        <v>5112</v>
      </c>
      <c r="X204" s="624">
        <v>0</v>
      </c>
      <c r="Y204" s="623" t="s">
        <v>5113</v>
      </c>
      <c r="Z204" s="623" t="s">
        <v>3403</v>
      </c>
      <c r="AA204" s="623" t="s">
        <v>3403</v>
      </c>
      <c r="AB204" s="623" t="s">
        <v>3403</v>
      </c>
    </row>
    <row r="205" spans="1:28" ht="13.5" thickBot="1" x14ac:dyDescent="0.25">
      <c r="A205" s="622" t="s">
        <v>1679</v>
      </c>
      <c r="B205" s="623" t="s">
        <v>5761</v>
      </c>
      <c r="C205" s="623" t="s">
        <v>1679</v>
      </c>
      <c r="D205" s="623" t="s">
        <v>790</v>
      </c>
      <c r="E205" s="623" t="s">
        <v>1064</v>
      </c>
      <c r="F205" s="623" t="s">
        <v>5721</v>
      </c>
      <c r="G205" s="623" t="s">
        <v>3414</v>
      </c>
      <c r="H205" s="623" t="s">
        <v>790</v>
      </c>
      <c r="I205" s="623" t="s">
        <v>1064</v>
      </c>
      <c r="J205" s="623" t="s">
        <v>5721</v>
      </c>
      <c r="K205" s="623" t="s">
        <v>3414</v>
      </c>
      <c r="L205" s="623" t="s">
        <v>1362</v>
      </c>
      <c r="M205" s="623" t="s">
        <v>5722</v>
      </c>
      <c r="N205" s="623" t="s">
        <v>3403</v>
      </c>
      <c r="O205" s="624">
        <v>2970</v>
      </c>
      <c r="P205" s="623" t="s">
        <v>3403</v>
      </c>
      <c r="Q205" s="623" t="s">
        <v>3403</v>
      </c>
      <c r="R205" s="623" t="s">
        <v>3403</v>
      </c>
      <c r="S205" s="623" t="s">
        <v>3403</v>
      </c>
      <c r="T205" s="623" t="s">
        <v>1996</v>
      </c>
      <c r="U205" s="623" t="s">
        <v>2298</v>
      </c>
      <c r="V205" s="623" t="s">
        <v>169</v>
      </c>
      <c r="W205" s="623" t="s">
        <v>5112</v>
      </c>
      <c r="X205" s="624">
        <v>0</v>
      </c>
      <c r="Y205" s="623" t="s">
        <v>5113</v>
      </c>
      <c r="Z205" s="623" t="s">
        <v>3403</v>
      </c>
      <c r="AA205" s="623" t="s">
        <v>3403</v>
      </c>
      <c r="AB205" s="623" t="s">
        <v>3403</v>
      </c>
    </row>
    <row r="206" spans="1:28" ht="13.5" thickBot="1" x14ac:dyDescent="0.25">
      <c r="A206" s="622" t="s">
        <v>1684</v>
      </c>
      <c r="B206" s="623" t="s">
        <v>5761</v>
      </c>
      <c r="C206" s="623" t="s">
        <v>1684</v>
      </c>
      <c r="D206" s="623" t="s">
        <v>794</v>
      </c>
      <c r="E206" s="623" t="s">
        <v>1068</v>
      </c>
      <c r="F206" s="623" t="s">
        <v>5768</v>
      </c>
      <c r="G206" s="623" t="s">
        <v>5769</v>
      </c>
      <c r="H206" s="623" t="s">
        <v>794</v>
      </c>
      <c r="I206" s="623" t="s">
        <v>1068</v>
      </c>
      <c r="J206" s="623" t="s">
        <v>5768</v>
      </c>
      <c r="K206" s="623" t="s">
        <v>5769</v>
      </c>
      <c r="L206" s="623" t="s">
        <v>1363</v>
      </c>
      <c r="M206" s="623" t="s">
        <v>5770</v>
      </c>
      <c r="N206" s="623" t="s">
        <v>3403</v>
      </c>
      <c r="O206" s="624">
        <v>6379</v>
      </c>
      <c r="P206" s="623" t="s">
        <v>3403</v>
      </c>
      <c r="Q206" s="623" t="s">
        <v>3403</v>
      </c>
      <c r="R206" s="623" t="s">
        <v>3403</v>
      </c>
      <c r="S206" s="623" t="s">
        <v>3403</v>
      </c>
      <c r="T206" s="623" t="s">
        <v>1996</v>
      </c>
      <c r="U206" s="623" t="s">
        <v>2378</v>
      </c>
      <c r="V206" s="623" t="s">
        <v>174</v>
      </c>
      <c r="W206" s="623" t="s">
        <v>5112</v>
      </c>
      <c r="X206" s="624">
        <v>0</v>
      </c>
      <c r="Y206" s="623" t="s">
        <v>5133</v>
      </c>
      <c r="Z206" s="623" t="s">
        <v>3403</v>
      </c>
      <c r="AA206" s="623" t="s">
        <v>3403</v>
      </c>
      <c r="AB206" s="623" t="s">
        <v>3403</v>
      </c>
    </row>
    <row r="207" spans="1:28" ht="13.5" thickBot="1" x14ac:dyDescent="0.25">
      <c r="A207" s="622" t="s">
        <v>1686</v>
      </c>
      <c r="B207" s="623" t="s">
        <v>5761</v>
      </c>
      <c r="C207" s="623" t="s">
        <v>1686</v>
      </c>
      <c r="D207" s="623" t="s">
        <v>796</v>
      </c>
      <c r="E207" s="623" t="s">
        <v>2348</v>
      </c>
      <c r="F207" s="623" t="s">
        <v>5727</v>
      </c>
      <c r="G207" s="623" t="s">
        <v>5771</v>
      </c>
      <c r="H207" s="623" t="s">
        <v>796</v>
      </c>
      <c r="I207" s="623" t="s">
        <v>2348</v>
      </c>
      <c r="J207" s="623" t="s">
        <v>5727</v>
      </c>
      <c r="K207" s="623" t="s">
        <v>5771</v>
      </c>
      <c r="L207" s="623" t="s">
        <v>1362</v>
      </c>
      <c r="M207" s="623" t="s">
        <v>5728</v>
      </c>
      <c r="N207" s="623" t="s">
        <v>3403</v>
      </c>
      <c r="O207" s="624">
        <v>1000</v>
      </c>
      <c r="P207" s="623" t="s">
        <v>3403</v>
      </c>
      <c r="Q207" s="623" t="s">
        <v>3403</v>
      </c>
      <c r="R207" s="623" t="s">
        <v>3403</v>
      </c>
      <c r="S207" s="623" t="s">
        <v>3403</v>
      </c>
      <c r="T207" s="623" t="s">
        <v>1996</v>
      </c>
      <c r="U207" s="623" t="s">
        <v>2526</v>
      </c>
      <c r="V207" s="623" t="s">
        <v>176</v>
      </c>
      <c r="W207" s="623" t="s">
        <v>5112</v>
      </c>
      <c r="X207" s="624">
        <v>0</v>
      </c>
      <c r="Y207" s="623" t="s">
        <v>5106</v>
      </c>
      <c r="Z207" s="623" t="s">
        <v>3403</v>
      </c>
      <c r="AA207" s="623" t="s">
        <v>3403</v>
      </c>
      <c r="AB207" s="623" t="s">
        <v>3403</v>
      </c>
    </row>
    <row r="208" spans="1:28" ht="13.5" thickBot="1" x14ac:dyDescent="0.25">
      <c r="A208" s="622" t="s">
        <v>3524</v>
      </c>
      <c r="B208" s="623" t="s">
        <v>5761</v>
      </c>
      <c r="C208" s="623" t="s">
        <v>1680</v>
      </c>
      <c r="D208" s="623" t="s">
        <v>2230</v>
      </c>
      <c r="E208" s="623" t="s">
        <v>2348</v>
      </c>
      <c r="F208" s="623" t="s">
        <v>3529</v>
      </c>
      <c r="G208" s="623" t="s">
        <v>3530</v>
      </c>
      <c r="H208" s="623" t="s">
        <v>2230</v>
      </c>
      <c r="I208" s="623" t="s">
        <v>2348</v>
      </c>
      <c r="J208" s="623" t="s">
        <v>3529</v>
      </c>
      <c r="K208" s="623" t="s">
        <v>3530</v>
      </c>
      <c r="L208" s="623" t="s">
        <v>1362</v>
      </c>
      <c r="M208" s="623" t="s">
        <v>4715</v>
      </c>
      <c r="N208" s="623" t="s">
        <v>3403</v>
      </c>
      <c r="O208" s="624">
        <v>60000</v>
      </c>
      <c r="P208" s="623" t="s">
        <v>3403</v>
      </c>
      <c r="Q208" s="623" t="s">
        <v>3403</v>
      </c>
      <c r="R208" s="623" t="s">
        <v>3403</v>
      </c>
      <c r="S208" s="623" t="s">
        <v>3403</v>
      </c>
      <c r="T208" s="623" t="s">
        <v>1996</v>
      </c>
      <c r="U208" s="623" t="s">
        <v>2300</v>
      </c>
      <c r="V208" s="623" t="s">
        <v>170</v>
      </c>
      <c r="W208" s="623" t="s">
        <v>5105</v>
      </c>
      <c r="X208" s="624">
        <v>0</v>
      </c>
      <c r="Y208" s="623" t="s">
        <v>5106</v>
      </c>
      <c r="Z208" s="623" t="s">
        <v>3403</v>
      </c>
      <c r="AA208" s="623" t="s">
        <v>3403</v>
      </c>
      <c r="AB208" s="623" t="s">
        <v>3403</v>
      </c>
    </row>
    <row r="209" spans="1:28" ht="13.5" thickBot="1" x14ac:dyDescent="0.25">
      <c r="A209" s="622" t="s">
        <v>1685</v>
      </c>
      <c r="B209" s="623" t="s">
        <v>5761</v>
      </c>
      <c r="C209" s="623" t="s">
        <v>1685</v>
      </c>
      <c r="D209" s="623" t="s">
        <v>795</v>
      </c>
      <c r="E209" s="623" t="s">
        <v>1069</v>
      </c>
      <c r="F209" s="623" t="s">
        <v>3581</v>
      </c>
      <c r="G209" s="623" t="s">
        <v>5772</v>
      </c>
      <c r="H209" s="623" t="s">
        <v>795</v>
      </c>
      <c r="I209" s="623" t="s">
        <v>1069</v>
      </c>
      <c r="J209" s="623" t="s">
        <v>3581</v>
      </c>
      <c r="K209" s="623" t="s">
        <v>5772</v>
      </c>
      <c r="L209" s="623" t="s">
        <v>1363</v>
      </c>
      <c r="M209" s="623" t="s">
        <v>5764</v>
      </c>
      <c r="N209" s="623" t="s">
        <v>3403</v>
      </c>
      <c r="O209" s="624">
        <v>16000</v>
      </c>
      <c r="P209" s="623" t="s">
        <v>3403</v>
      </c>
      <c r="Q209" s="623" t="s">
        <v>3403</v>
      </c>
      <c r="R209" s="623" t="s">
        <v>3403</v>
      </c>
      <c r="S209" s="623" t="s">
        <v>3403</v>
      </c>
      <c r="T209" s="623" t="s">
        <v>1996</v>
      </c>
      <c r="U209" s="623" t="s">
        <v>2379</v>
      </c>
      <c r="V209" s="623" t="s">
        <v>175</v>
      </c>
      <c r="W209" s="623" t="s">
        <v>5112</v>
      </c>
      <c r="X209" s="624">
        <v>0</v>
      </c>
      <c r="Y209" s="623" t="s">
        <v>5133</v>
      </c>
      <c r="Z209" s="623" t="s">
        <v>3403</v>
      </c>
      <c r="AA209" s="623" t="s">
        <v>3403</v>
      </c>
      <c r="AB209" s="623" t="s">
        <v>3403</v>
      </c>
    </row>
    <row r="210" spans="1:28" ht="13.5" thickBot="1" x14ac:dyDescent="0.25">
      <c r="A210" s="622" t="s">
        <v>1681</v>
      </c>
      <c r="B210" s="623" t="s">
        <v>5761</v>
      </c>
      <c r="C210" s="623" t="s">
        <v>1681</v>
      </c>
      <c r="D210" s="623" t="s">
        <v>791</v>
      </c>
      <c r="E210" s="623" t="s">
        <v>1065</v>
      </c>
      <c r="F210" s="623" t="s">
        <v>5735</v>
      </c>
      <c r="G210" s="623" t="s">
        <v>5773</v>
      </c>
      <c r="H210" s="623" t="s">
        <v>791</v>
      </c>
      <c r="I210" s="623" t="s">
        <v>1065</v>
      </c>
      <c r="J210" s="623" t="s">
        <v>5735</v>
      </c>
      <c r="K210" s="623" t="s">
        <v>5773</v>
      </c>
      <c r="L210" s="623" t="s">
        <v>1362</v>
      </c>
      <c r="M210" s="623" t="s">
        <v>5736</v>
      </c>
      <c r="N210" s="623" t="s">
        <v>3403</v>
      </c>
      <c r="O210" s="624">
        <v>3604</v>
      </c>
      <c r="P210" s="623" t="s">
        <v>3403</v>
      </c>
      <c r="Q210" s="623" t="s">
        <v>3403</v>
      </c>
      <c r="R210" s="623" t="s">
        <v>3403</v>
      </c>
      <c r="S210" s="623" t="s">
        <v>3403</v>
      </c>
      <c r="T210" s="623" t="s">
        <v>1996</v>
      </c>
      <c r="U210" s="623" t="s">
        <v>2311</v>
      </c>
      <c r="V210" s="623" t="s">
        <v>171</v>
      </c>
      <c r="W210" s="623" t="s">
        <v>5112</v>
      </c>
      <c r="X210" s="624">
        <v>0</v>
      </c>
      <c r="Y210" s="623" t="s">
        <v>5113</v>
      </c>
      <c r="Z210" s="623" t="s">
        <v>3403</v>
      </c>
      <c r="AA210" s="623" t="s">
        <v>3403</v>
      </c>
      <c r="AB210" s="623" t="s">
        <v>3403</v>
      </c>
    </row>
    <row r="211" spans="1:28" ht="13.5" thickBot="1" x14ac:dyDescent="0.25">
      <c r="A211" s="622" t="s">
        <v>1682</v>
      </c>
      <c r="B211" s="623" t="s">
        <v>5761</v>
      </c>
      <c r="C211" s="623" t="s">
        <v>1682</v>
      </c>
      <c r="D211" s="623" t="s">
        <v>792</v>
      </c>
      <c r="E211" s="623" t="s">
        <v>1066</v>
      </c>
      <c r="F211" s="623" t="s">
        <v>5742</v>
      </c>
      <c r="G211" s="623" t="s">
        <v>5774</v>
      </c>
      <c r="H211" s="623" t="s">
        <v>792</v>
      </c>
      <c r="I211" s="623" t="s">
        <v>1066</v>
      </c>
      <c r="J211" s="623" t="s">
        <v>5742</v>
      </c>
      <c r="K211" s="623" t="s">
        <v>5774</v>
      </c>
      <c r="L211" s="623" t="s">
        <v>1362</v>
      </c>
      <c r="M211" s="623" t="s">
        <v>5743</v>
      </c>
      <c r="N211" s="623" t="s">
        <v>3403</v>
      </c>
      <c r="O211" s="624">
        <v>4054</v>
      </c>
      <c r="P211" s="623" t="s">
        <v>3403</v>
      </c>
      <c r="Q211" s="623" t="s">
        <v>3403</v>
      </c>
      <c r="R211" s="623" t="s">
        <v>3403</v>
      </c>
      <c r="S211" s="623" t="s">
        <v>3403</v>
      </c>
      <c r="T211" s="623" t="s">
        <v>1996</v>
      </c>
      <c r="U211" s="623" t="s">
        <v>2328</v>
      </c>
      <c r="V211" s="623" t="s">
        <v>172</v>
      </c>
      <c r="W211" s="623" t="s">
        <v>5112</v>
      </c>
      <c r="X211" s="624">
        <v>0</v>
      </c>
      <c r="Y211" s="623" t="s">
        <v>5113</v>
      </c>
      <c r="Z211" s="623" t="s">
        <v>3403</v>
      </c>
      <c r="AA211" s="623" t="s">
        <v>3403</v>
      </c>
      <c r="AB211" s="623" t="s">
        <v>3403</v>
      </c>
    </row>
    <row r="212" spans="1:28" ht="13.5" thickBot="1" x14ac:dyDescent="0.25">
      <c r="A212" s="622" t="s">
        <v>1683</v>
      </c>
      <c r="B212" s="623" t="s">
        <v>5761</v>
      </c>
      <c r="C212" s="623" t="s">
        <v>1683</v>
      </c>
      <c r="D212" s="623" t="s">
        <v>793</v>
      </c>
      <c r="E212" s="623" t="s">
        <v>1067</v>
      </c>
      <c r="F212" s="623" t="s">
        <v>5750</v>
      </c>
      <c r="G212" s="623" t="s">
        <v>5775</v>
      </c>
      <c r="H212" s="623" t="s">
        <v>793</v>
      </c>
      <c r="I212" s="623" t="s">
        <v>1067</v>
      </c>
      <c r="J212" s="623" t="s">
        <v>5750</v>
      </c>
      <c r="K212" s="623" t="s">
        <v>5775</v>
      </c>
      <c r="L212" s="623" t="s">
        <v>1362</v>
      </c>
      <c r="M212" s="623" t="s">
        <v>5751</v>
      </c>
      <c r="N212" s="623" t="s">
        <v>3403</v>
      </c>
      <c r="O212" s="624">
        <v>3084</v>
      </c>
      <c r="P212" s="623" t="s">
        <v>3403</v>
      </c>
      <c r="Q212" s="623" t="s">
        <v>3403</v>
      </c>
      <c r="R212" s="623" t="s">
        <v>3403</v>
      </c>
      <c r="S212" s="623" t="s">
        <v>3403</v>
      </c>
      <c r="T212" s="623" t="s">
        <v>1996</v>
      </c>
      <c r="U212" s="623" t="s">
        <v>2377</v>
      </c>
      <c r="V212" s="623" t="s">
        <v>173</v>
      </c>
      <c r="W212" s="623" t="s">
        <v>5112</v>
      </c>
      <c r="X212" s="624">
        <v>0</v>
      </c>
      <c r="Y212" s="623" t="s">
        <v>5113</v>
      </c>
      <c r="Z212" s="623" t="s">
        <v>3403</v>
      </c>
      <c r="AA212" s="623" t="s">
        <v>3403</v>
      </c>
      <c r="AB212" s="623" t="s">
        <v>3403</v>
      </c>
    </row>
    <row r="213" spans="1:28" ht="13.5" thickBot="1" x14ac:dyDescent="0.25">
      <c r="A213" s="622" t="s">
        <v>1687</v>
      </c>
      <c r="B213" s="623" t="s">
        <v>5761</v>
      </c>
      <c r="C213" s="623" t="s">
        <v>1687</v>
      </c>
      <c r="D213" s="623" t="s">
        <v>797</v>
      </c>
      <c r="E213" s="623" t="s">
        <v>2348</v>
      </c>
      <c r="F213" s="623" t="s">
        <v>5756</v>
      </c>
      <c r="G213" s="623" t="s">
        <v>5776</v>
      </c>
      <c r="H213" s="623" t="s">
        <v>797</v>
      </c>
      <c r="I213" s="623" t="s">
        <v>2348</v>
      </c>
      <c r="J213" s="623" t="s">
        <v>5756</v>
      </c>
      <c r="K213" s="623" t="s">
        <v>5776</v>
      </c>
      <c r="L213" s="623" t="s">
        <v>1362</v>
      </c>
      <c r="M213" s="623" t="s">
        <v>5757</v>
      </c>
      <c r="N213" s="623" t="s">
        <v>3403</v>
      </c>
      <c r="O213" s="624">
        <v>5000</v>
      </c>
      <c r="P213" s="623" t="s">
        <v>3403</v>
      </c>
      <c r="Q213" s="623" t="s">
        <v>3403</v>
      </c>
      <c r="R213" s="623" t="s">
        <v>3403</v>
      </c>
      <c r="S213" s="623" t="s">
        <v>3403</v>
      </c>
      <c r="T213" s="623" t="s">
        <v>1996</v>
      </c>
      <c r="U213" s="623" t="s">
        <v>2603</v>
      </c>
      <c r="V213" s="623" t="s">
        <v>177</v>
      </c>
      <c r="W213" s="623" t="s">
        <v>5112</v>
      </c>
      <c r="X213" s="624">
        <v>0</v>
      </c>
      <c r="Y213" s="623" t="s">
        <v>5106</v>
      </c>
      <c r="Z213" s="623" t="s">
        <v>3403</v>
      </c>
      <c r="AA213" s="623" t="s">
        <v>3403</v>
      </c>
      <c r="AB213" s="623" t="s">
        <v>3403</v>
      </c>
    </row>
    <row r="214" spans="1:28" ht="13.5" thickBot="1" x14ac:dyDescent="0.25">
      <c r="A214" s="622" t="s">
        <v>1688</v>
      </c>
      <c r="B214" s="623" t="s">
        <v>5761</v>
      </c>
      <c r="C214" s="623" t="s">
        <v>1688</v>
      </c>
      <c r="D214" s="623" t="s">
        <v>798</v>
      </c>
      <c r="E214" s="623" t="s">
        <v>1070</v>
      </c>
      <c r="F214" s="623" t="s">
        <v>5777</v>
      </c>
      <c r="G214" s="623" t="s">
        <v>5778</v>
      </c>
      <c r="H214" s="623" t="s">
        <v>798</v>
      </c>
      <c r="I214" s="623" t="s">
        <v>1070</v>
      </c>
      <c r="J214" s="623" t="s">
        <v>5777</v>
      </c>
      <c r="K214" s="623" t="s">
        <v>5778</v>
      </c>
      <c r="L214" s="623" t="s">
        <v>1363</v>
      </c>
      <c r="M214" s="623" t="s">
        <v>5779</v>
      </c>
      <c r="N214" s="623" t="s">
        <v>3403</v>
      </c>
      <c r="O214" s="624">
        <v>2500</v>
      </c>
      <c r="P214" s="623" t="s">
        <v>3403</v>
      </c>
      <c r="Q214" s="623" t="s">
        <v>3403</v>
      </c>
      <c r="R214" s="623" t="s">
        <v>3403</v>
      </c>
      <c r="S214" s="623" t="s">
        <v>3403</v>
      </c>
      <c r="T214" s="623" t="s">
        <v>1996</v>
      </c>
      <c r="U214" s="623" t="s">
        <v>2692</v>
      </c>
      <c r="V214" s="623" t="s">
        <v>178</v>
      </c>
      <c r="W214" s="623" t="s">
        <v>5112</v>
      </c>
      <c r="X214" s="624">
        <v>0</v>
      </c>
      <c r="Y214" s="623" t="s">
        <v>5133</v>
      </c>
      <c r="Z214" s="623" t="s">
        <v>3403</v>
      </c>
      <c r="AA214" s="623" t="s">
        <v>3403</v>
      </c>
      <c r="AB214" s="623" t="s">
        <v>3403</v>
      </c>
    </row>
    <row r="215" spans="1:28" ht="13.5" thickBot="1" x14ac:dyDescent="0.25">
      <c r="A215" s="622" t="s">
        <v>2000</v>
      </c>
      <c r="B215" s="623" t="s">
        <v>2000</v>
      </c>
      <c r="C215" s="623" t="s">
        <v>2000</v>
      </c>
      <c r="D215" s="623" t="s">
        <v>2231</v>
      </c>
      <c r="E215" s="623" t="s">
        <v>2281</v>
      </c>
      <c r="F215" s="623" t="s">
        <v>3418</v>
      </c>
      <c r="G215" s="623" t="s">
        <v>3533</v>
      </c>
      <c r="H215" s="623" t="s">
        <v>2231</v>
      </c>
      <c r="I215" s="623" t="s">
        <v>2281</v>
      </c>
      <c r="J215" s="623" t="s">
        <v>3418</v>
      </c>
      <c r="K215" s="623" t="s">
        <v>3533</v>
      </c>
      <c r="L215" s="623" t="s">
        <v>2140</v>
      </c>
      <c r="M215" s="623" t="s">
        <v>4725</v>
      </c>
      <c r="N215" s="623" t="s">
        <v>2558</v>
      </c>
      <c r="O215" s="624">
        <v>12000</v>
      </c>
      <c r="P215" s="625">
        <v>6.5</v>
      </c>
      <c r="Q215" s="623" t="s">
        <v>4726</v>
      </c>
      <c r="R215" s="624">
        <v>2860</v>
      </c>
      <c r="S215" s="624">
        <v>52</v>
      </c>
      <c r="T215" s="623" t="s">
        <v>1998</v>
      </c>
      <c r="U215" s="623" t="s">
        <v>2134</v>
      </c>
      <c r="V215" s="623" t="s">
        <v>179</v>
      </c>
      <c r="W215" s="623" t="s">
        <v>5105</v>
      </c>
      <c r="X215" s="624">
        <v>0</v>
      </c>
      <c r="Y215" s="623" t="s">
        <v>5133</v>
      </c>
      <c r="Z215" s="623" t="s">
        <v>503</v>
      </c>
      <c r="AA215" s="623" t="s">
        <v>5178</v>
      </c>
      <c r="AB215" s="623" t="s">
        <v>5119</v>
      </c>
    </row>
    <row r="216" spans="1:28" ht="13.5" thickBot="1" x14ac:dyDescent="0.25">
      <c r="A216" s="622" t="s">
        <v>1690</v>
      </c>
      <c r="B216" s="623" t="s">
        <v>2003</v>
      </c>
      <c r="C216" s="623" t="s">
        <v>1690</v>
      </c>
      <c r="D216" s="623" t="s">
        <v>2232</v>
      </c>
      <c r="E216" s="623" t="s">
        <v>2349</v>
      </c>
      <c r="F216" s="623" t="s">
        <v>3536</v>
      </c>
      <c r="G216" s="623" t="s">
        <v>2307</v>
      </c>
      <c r="H216" s="623" t="s">
        <v>1298</v>
      </c>
      <c r="I216" s="623" t="s">
        <v>2349</v>
      </c>
      <c r="J216" s="623" t="s">
        <v>3536</v>
      </c>
      <c r="K216" s="623" t="s">
        <v>4858</v>
      </c>
      <c r="L216" s="623" t="s">
        <v>2164</v>
      </c>
      <c r="M216" s="623" t="s">
        <v>5780</v>
      </c>
      <c r="N216" s="623" t="s">
        <v>5780</v>
      </c>
      <c r="O216" s="624">
        <v>1128</v>
      </c>
      <c r="P216" s="625">
        <v>0.5</v>
      </c>
      <c r="Q216" s="623" t="s">
        <v>5781</v>
      </c>
      <c r="R216" s="624">
        <v>780</v>
      </c>
      <c r="S216" s="624">
        <v>52</v>
      </c>
      <c r="T216" s="623" t="s">
        <v>2001</v>
      </c>
      <c r="U216" s="623" t="s">
        <v>2199</v>
      </c>
      <c r="V216" s="623" t="s">
        <v>181</v>
      </c>
      <c r="W216" s="623" t="s">
        <v>5112</v>
      </c>
      <c r="X216" s="624">
        <v>0</v>
      </c>
      <c r="Y216" s="623" t="s">
        <v>5133</v>
      </c>
      <c r="Z216" s="623" t="s">
        <v>503</v>
      </c>
      <c r="AA216" s="623" t="s">
        <v>5201</v>
      </c>
      <c r="AB216" s="623" t="s">
        <v>5119</v>
      </c>
    </row>
    <row r="217" spans="1:28" ht="13.5" thickBot="1" x14ac:dyDescent="0.25">
      <c r="A217" s="622" t="s">
        <v>1689</v>
      </c>
      <c r="B217" s="623" t="s">
        <v>2003</v>
      </c>
      <c r="C217" s="623" t="s">
        <v>1689</v>
      </c>
      <c r="D217" s="623" t="s">
        <v>2232</v>
      </c>
      <c r="E217" s="623" t="s">
        <v>2349</v>
      </c>
      <c r="F217" s="623" t="s">
        <v>3536</v>
      </c>
      <c r="G217" s="623" t="s">
        <v>2307</v>
      </c>
      <c r="H217" s="623" t="s">
        <v>2319</v>
      </c>
      <c r="I217" s="623" t="s">
        <v>2349</v>
      </c>
      <c r="J217" s="623" t="s">
        <v>3536</v>
      </c>
      <c r="K217" s="623" t="s">
        <v>4730</v>
      </c>
      <c r="L217" s="623" t="s">
        <v>2164</v>
      </c>
      <c r="M217" s="623" t="s">
        <v>4731</v>
      </c>
      <c r="N217" s="623" t="s">
        <v>4732</v>
      </c>
      <c r="O217" s="624">
        <v>12125</v>
      </c>
      <c r="P217" s="625">
        <v>11</v>
      </c>
      <c r="Q217" s="623" t="s">
        <v>4735</v>
      </c>
      <c r="R217" s="624">
        <v>3016</v>
      </c>
      <c r="S217" s="624">
        <v>52</v>
      </c>
      <c r="T217" s="623" t="s">
        <v>2001</v>
      </c>
      <c r="U217" s="623" t="s">
        <v>2134</v>
      </c>
      <c r="V217" s="623" t="s">
        <v>180</v>
      </c>
      <c r="W217" s="623" t="s">
        <v>5105</v>
      </c>
      <c r="X217" s="624">
        <v>0</v>
      </c>
      <c r="Y217" s="623" t="s">
        <v>5133</v>
      </c>
      <c r="Z217" s="623" t="s">
        <v>503</v>
      </c>
      <c r="AA217" s="623" t="s">
        <v>5178</v>
      </c>
      <c r="AB217" s="623" t="s">
        <v>5119</v>
      </c>
    </row>
    <row r="218" spans="1:28" ht="13.5" thickBot="1" x14ac:dyDescent="0.25">
      <c r="A218" s="622" t="s">
        <v>1691</v>
      </c>
      <c r="B218" s="623" t="s">
        <v>2003</v>
      </c>
      <c r="C218" s="623" t="s">
        <v>1691</v>
      </c>
      <c r="D218" s="623" t="s">
        <v>799</v>
      </c>
      <c r="E218" s="623" t="s">
        <v>1071</v>
      </c>
      <c r="F218" s="623" t="s">
        <v>5782</v>
      </c>
      <c r="G218" s="623" t="s">
        <v>3403</v>
      </c>
      <c r="H218" s="623" t="s">
        <v>1299</v>
      </c>
      <c r="I218" s="623" t="s">
        <v>1071</v>
      </c>
      <c r="J218" s="623" t="s">
        <v>5782</v>
      </c>
      <c r="K218" s="623" t="s">
        <v>4858</v>
      </c>
      <c r="L218" s="623" t="s">
        <v>2164</v>
      </c>
      <c r="M218" s="623" t="s">
        <v>5783</v>
      </c>
      <c r="N218" s="623" t="s">
        <v>5784</v>
      </c>
      <c r="O218" s="624">
        <v>14200</v>
      </c>
      <c r="P218" s="625">
        <v>4.5</v>
      </c>
      <c r="Q218" s="623" t="s">
        <v>5785</v>
      </c>
      <c r="R218" s="624">
        <v>2704</v>
      </c>
      <c r="S218" s="624">
        <v>52</v>
      </c>
      <c r="T218" s="623" t="s">
        <v>2001</v>
      </c>
      <c r="U218" s="623" t="s">
        <v>2276</v>
      </c>
      <c r="V218" s="623" t="s">
        <v>182</v>
      </c>
      <c r="W218" s="623" t="s">
        <v>5112</v>
      </c>
      <c r="X218" s="624">
        <v>0</v>
      </c>
      <c r="Y218" s="623" t="s">
        <v>5133</v>
      </c>
      <c r="Z218" s="623" t="s">
        <v>503</v>
      </c>
      <c r="AA218" s="623" t="s">
        <v>5178</v>
      </c>
      <c r="AB218" s="623" t="s">
        <v>5119</v>
      </c>
    </row>
    <row r="219" spans="1:28" ht="13.5" thickBot="1" x14ac:dyDescent="0.25">
      <c r="A219" s="622" t="s">
        <v>1692</v>
      </c>
      <c r="B219" s="623" t="s">
        <v>2003</v>
      </c>
      <c r="C219" s="623" t="s">
        <v>1692</v>
      </c>
      <c r="D219" s="623" t="s">
        <v>800</v>
      </c>
      <c r="E219" s="623" t="s">
        <v>1072</v>
      </c>
      <c r="F219" s="623" t="s">
        <v>5786</v>
      </c>
      <c r="G219" s="623" t="s">
        <v>3403</v>
      </c>
      <c r="H219" s="623" t="s">
        <v>5787</v>
      </c>
      <c r="I219" s="623" t="s">
        <v>1072</v>
      </c>
      <c r="J219" s="623" t="s">
        <v>5786</v>
      </c>
      <c r="K219" s="623" t="s">
        <v>4858</v>
      </c>
      <c r="L219" s="623" t="s">
        <v>2164</v>
      </c>
      <c r="M219" s="623" t="s">
        <v>5788</v>
      </c>
      <c r="N219" s="623" t="s">
        <v>5789</v>
      </c>
      <c r="O219" s="624">
        <v>4200</v>
      </c>
      <c r="P219" s="625">
        <v>1</v>
      </c>
      <c r="Q219" s="623" t="s">
        <v>5790</v>
      </c>
      <c r="R219" s="624">
        <v>1144</v>
      </c>
      <c r="S219" s="624">
        <v>52</v>
      </c>
      <c r="T219" s="623" t="s">
        <v>2001</v>
      </c>
      <c r="U219" s="623" t="s">
        <v>2298</v>
      </c>
      <c r="V219" s="623" t="s">
        <v>183</v>
      </c>
      <c r="W219" s="623" t="s">
        <v>5112</v>
      </c>
      <c r="X219" s="624">
        <v>0</v>
      </c>
      <c r="Y219" s="623" t="s">
        <v>5133</v>
      </c>
      <c r="Z219" s="623" t="s">
        <v>503</v>
      </c>
      <c r="AA219" s="623" t="s">
        <v>5201</v>
      </c>
      <c r="AB219" s="623" t="s">
        <v>5201</v>
      </c>
    </row>
    <row r="220" spans="1:28" ht="13.5" thickBot="1" x14ac:dyDescent="0.25">
      <c r="A220" s="622" t="s">
        <v>1693</v>
      </c>
      <c r="B220" s="623" t="s">
        <v>2006</v>
      </c>
      <c r="C220" s="623" t="s">
        <v>1693</v>
      </c>
      <c r="D220" s="623" t="s">
        <v>801</v>
      </c>
      <c r="E220" s="623" t="s">
        <v>2350</v>
      </c>
      <c r="F220" s="623" t="s">
        <v>5791</v>
      </c>
      <c r="G220" s="623" t="s">
        <v>5792</v>
      </c>
      <c r="H220" s="623" t="s">
        <v>801</v>
      </c>
      <c r="I220" s="623" t="s">
        <v>2350</v>
      </c>
      <c r="J220" s="623" t="s">
        <v>5791</v>
      </c>
      <c r="K220" s="623" t="s">
        <v>5792</v>
      </c>
      <c r="L220" s="623" t="s">
        <v>2165</v>
      </c>
      <c r="M220" s="623" t="s">
        <v>5793</v>
      </c>
      <c r="N220" s="623" t="s">
        <v>5794</v>
      </c>
      <c r="O220" s="624">
        <v>8400</v>
      </c>
      <c r="P220" s="625">
        <v>5.58</v>
      </c>
      <c r="Q220" s="623" t="s">
        <v>5795</v>
      </c>
      <c r="R220" s="624">
        <v>3628</v>
      </c>
      <c r="S220" s="624">
        <v>52</v>
      </c>
      <c r="T220" s="623" t="s">
        <v>2004</v>
      </c>
      <c r="U220" s="623" t="s">
        <v>2276</v>
      </c>
      <c r="V220" s="623" t="s">
        <v>184</v>
      </c>
      <c r="W220" s="623" t="s">
        <v>5112</v>
      </c>
      <c r="X220" s="624">
        <v>0</v>
      </c>
      <c r="Y220" s="623" t="s">
        <v>5106</v>
      </c>
      <c r="Z220" s="623" t="s">
        <v>503</v>
      </c>
      <c r="AA220" s="623" t="s">
        <v>5107</v>
      </c>
      <c r="AB220" s="623" t="s">
        <v>5114</v>
      </c>
    </row>
    <row r="221" spans="1:28" ht="13.5" thickBot="1" x14ac:dyDescent="0.25">
      <c r="A221" s="622" t="s">
        <v>1696</v>
      </c>
      <c r="B221" s="623" t="s">
        <v>2006</v>
      </c>
      <c r="C221" s="623" t="s">
        <v>1696</v>
      </c>
      <c r="D221" s="623" t="s">
        <v>804</v>
      </c>
      <c r="E221" s="623" t="s">
        <v>2350</v>
      </c>
      <c r="F221" s="623" t="s">
        <v>5796</v>
      </c>
      <c r="G221" s="623" t="s">
        <v>5797</v>
      </c>
      <c r="H221" s="623" t="s">
        <v>804</v>
      </c>
      <c r="I221" s="623" t="s">
        <v>2350</v>
      </c>
      <c r="J221" s="623" t="s">
        <v>5796</v>
      </c>
      <c r="K221" s="623" t="s">
        <v>5798</v>
      </c>
      <c r="L221" s="623" t="s">
        <v>2165</v>
      </c>
      <c r="M221" s="623" t="s">
        <v>5799</v>
      </c>
      <c r="N221" s="623" t="s">
        <v>5800</v>
      </c>
      <c r="O221" s="624">
        <v>10000</v>
      </c>
      <c r="P221" s="625">
        <v>8.5</v>
      </c>
      <c r="Q221" s="623" t="s">
        <v>5795</v>
      </c>
      <c r="R221" s="624">
        <v>3628</v>
      </c>
      <c r="S221" s="624">
        <v>52</v>
      </c>
      <c r="T221" s="623" t="s">
        <v>2004</v>
      </c>
      <c r="U221" s="623" t="s">
        <v>2379</v>
      </c>
      <c r="V221" s="623" t="s">
        <v>187</v>
      </c>
      <c r="W221" s="623" t="s">
        <v>5112</v>
      </c>
      <c r="X221" s="624">
        <v>0</v>
      </c>
      <c r="Y221" s="623" t="s">
        <v>5106</v>
      </c>
      <c r="Z221" s="623" t="s">
        <v>503</v>
      </c>
      <c r="AA221" s="623" t="s">
        <v>5107</v>
      </c>
      <c r="AB221" s="623" t="s">
        <v>5178</v>
      </c>
    </row>
    <row r="222" spans="1:28" ht="13.5" thickBot="1" x14ac:dyDescent="0.25">
      <c r="A222" s="622" t="s">
        <v>2006</v>
      </c>
      <c r="B222" s="623" t="s">
        <v>2006</v>
      </c>
      <c r="C222" s="623" t="s">
        <v>2006</v>
      </c>
      <c r="D222" s="623" t="s">
        <v>2233</v>
      </c>
      <c r="E222" s="623" t="s">
        <v>2350</v>
      </c>
      <c r="F222" s="623" t="s">
        <v>3538</v>
      </c>
      <c r="G222" s="623" t="s">
        <v>3539</v>
      </c>
      <c r="H222" s="623" t="s">
        <v>2320</v>
      </c>
      <c r="I222" s="623" t="s">
        <v>2350</v>
      </c>
      <c r="J222" s="623" t="s">
        <v>3540</v>
      </c>
      <c r="K222" s="623" t="s">
        <v>3541</v>
      </c>
      <c r="L222" s="623" t="s">
        <v>2165</v>
      </c>
      <c r="M222" s="623" t="s">
        <v>4740</v>
      </c>
      <c r="N222" s="623" t="s">
        <v>4741</v>
      </c>
      <c r="O222" s="624">
        <v>98500</v>
      </c>
      <c r="P222" s="625">
        <v>48</v>
      </c>
      <c r="Q222" s="623" t="s">
        <v>4742</v>
      </c>
      <c r="R222" s="624">
        <v>3784</v>
      </c>
      <c r="S222" s="624">
        <v>52</v>
      </c>
      <c r="T222" s="623" t="s">
        <v>2004</v>
      </c>
      <c r="U222" s="623" t="s">
        <v>2449</v>
      </c>
      <c r="V222" s="623" t="s">
        <v>188</v>
      </c>
      <c r="W222" s="623" t="s">
        <v>5105</v>
      </c>
      <c r="X222" s="624">
        <v>0</v>
      </c>
      <c r="Y222" s="623" t="s">
        <v>5106</v>
      </c>
      <c r="Z222" s="623" t="s">
        <v>503</v>
      </c>
      <c r="AA222" s="623" t="s">
        <v>5107</v>
      </c>
      <c r="AB222" s="623" t="s">
        <v>5178</v>
      </c>
    </row>
    <row r="223" spans="1:28" ht="13.5" thickBot="1" x14ac:dyDescent="0.25">
      <c r="A223" s="622" t="s">
        <v>1699</v>
      </c>
      <c r="B223" s="623" t="s">
        <v>2006</v>
      </c>
      <c r="C223" s="623" t="s">
        <v>1699</v>
      </c>
      <c r="D223" s="623" t="s">
        <v>806</v>
      </c>
      <c r="E223" s="623" t="s">
        <v>2350</v>
      </c>
      <c r="F223" s="623" t="s">
        <v>5801</v>
      </c>
      <c r="G223" s="623" t="s">
        <v>5802</v>
      </c>
      <c r="H223" s="623" t="s">
        <v>806</v>
      </c>
      <c r="I223" s="623" t="s">
        <v>2350</v>
      </c>
      <c r="J223" s="623" t="s">
        <v>5801</v>
      </c>
      <c r="K223" s="623" t="s">
        <v>5802</v>
      </c>
      <c r="L223" s="623" t="s">
        <v>2165</v>
      </c>
      <c r="M223" s="623" t="s">
        <v>5803</v>
      </c>
      <c r="N223" s="623" t="s">
        <v>5804</v>
      </c>
      <c r="O223" s="624">
        <v>15000</v>
      </c>
      <c r="P223" s="625">
        <v>9.58</v>
      </c>
      <c r="Q223" s="623" t="s">
        <v>5795</v>
      </c>
      <c r="R223" s="624">
        <v>3628</v>
      </c>
      <c r="S223" s="624">
        <v>52</v>
      </c>
      <c r="T223" s="623" t="s">
        <v>2004</v>
      </c>
      <c r="U223" s="623" t="s">
        <v>2722</v>
      </c>
      <c r="V223" s="623" t="s">
        <v>191</v>
      </c>
      <c r="W223" s="623" t="s">
        <v>5112</v>
      </c>
      <c r="X223" s="624">
        <v>0</v>
      </c>
      <c r="Y223" s="623" t="s">
        <v>5106</v>
      </c>
      <c r="Z223" s="623" t="s">
        <v>503</v>
      </c>
      <c r="AA223" s="623" t="s">
        <v>5107</v>
      </c>
      <c r="AB223" s="623" t="s">
        <v>5178</v>
      </c>
    </row>
    <row r="224" spans="1:28" ht="13.5" thickBot="1" x14ac:dyDescent="0.25">
      <c r="A224" s="622" t="s">
        <v>1694</v>
      </c>
      <c r="B224" s="623" t="s">
        <v>2006</v>
      </c>
      <c r="C224" s="623" t="s">
        <v>1694</v>
      </c>
      <c r="D224" s="623" t="s">
        <v>802</v>
      </c>
      <c r="E224" s="623" t="s">
        <v>2350</v>
      </c>
      <c r="F224" s="623" t="s">
        <v>5805</v>
      </c>
      <c r="G224" s="623" t="s">
        <v>5806</v>
      </c>
      <c r="H224" s="623" t="s">
        <v>802</v>
      </c>
      <c r="I224" s="623" t="s">
        <v>2350</v>
      </c>
      <c r="J224" s="623" t="s">
        <v>5805</v>
      </c>
      <c r="K224" s="623" t="s">
        <v>5806</v>
      </c>
      <c r="L224" s="623" t="s">
        <v>2165</v>
      </c>
      <c r="M224" s="623" t="s">
        <v>5807</v>
      </c>
      <c r="N224" s="623" t="s">
        <v>5808</v>
      </c>
      <c r="O224" s="624">
        <v>10000</v>
      </c>
      <c r="P224" s="625">
        <v>7</v>
      </c>
      <c r="Q224" s="623" t="s">
        <v>5795</v>
      </c>
      <c r="R224" s="624">
        <v>3628</v>
      </c>
      <c r="S224" s="624">
        <v>52</v>
      </c>
      <c r="T224" s="623" t="s">
        <v>2004</v>
      </c>
      <c r="U224" s="623" t="s">
        <v>2311</v>
      </c>
      <c r="V224" s="623" t="s">
        <v>185</v>
      </c>
      <c r="W224" s="623" t="s">
        <v>5112</v>
      </c>
      <c r="X224" s="624">
        <v>0</v>
      </c>
      <c r="Y224" s="623" t="s">
        <v>5106</v>
      </c>
      <c r="Z224" s="623" t="s">
        <v>503</v>
      </c>
      <c r="AA224" s="623" t="s">
        <v>5107</v>
      </c>
      <c r="AB224" s="623" t="s">
        <v>5178</v>
      </c>
    </row>
    <row r="225" spans="1:28" ht="13.5" thickBot="1" x14ac:dyDescent="0.25">
      <c r="A225" s="622" t="s">
        <v>1698</v>
      </c>
      <c r="B225" s="623" t="s">
        <v>2006</v>
      </c>
      <c r="C225" s="623" t="s">
        <v>1698</v>
      </c>
      <c r="D225" s="623" t="s">
        <v>805</v>
      </c>
      <c r="E225" s="623" t="s">
        <v>2350</v>
      </c>
      <c r="F225" s="623" t="s">
        <v>5809</v>
      </c>
      <c r="G225" s="623" t="s">
        <v>5810</v>
      </c>
      <c r="H225" s="623" t="s">
        <v>805</v>
      </c>
      <c r="I225" s="623" t="s">
        <v>2350</v>
      </c>
      <c r="J225" s="623" t="s">
        <v>5809</v>
      </c>
      <c r="K225" s="623" t="s">
        <v>5810</v>
      </c>
      <c r="L225" s="623" t="s">
        <v>2165</v>
      </c>
      <c r="M225" s="623" t="s">
        <v>5811</v>
      </c>
      <c r="N225" s="623" t="s">
        <v>5812</v>
      </c>
      <c r="O225" s="624">
        <v>15000</v>
      </c>
      <c r="P225" s="625">
        <v>7</v>
      </c>
      <c r="Q225" s="623" t="s">
        <v>5795</v>
      </c>
      <c r="R225" s="624">
        <v>3628</v>
      </c>
      <c r="S225" s="624">
        <v>52</v>
      </c>
      <c r="T225" s="623" t="s">
        <v>2004</v>
      </c>
      <c r="U225" s="623" t="s">
        <v>2709</v>
      </c>
      <c r="V225" s="623" t="s">
        <v>190</v>
      </c>
      <c r="W225" s="623" t="s">
        <v>5112</v>
      </c>
      <c r="X225" s="624">
        <v>0</v>
      </c>
      <c r="Y225" s="623" t="s">
        <v>5106</v>
      </c>
      <c r="Z225" s="623" t="s">
        <v>503</v>
      </c>
      <c r="AA225" s="623" t="s">
        <v>5108</v>
      </c>
      <c r="AB225" s="623" t="s">
        <v>5178</v>
      </c>
    </row>
    <row r="226" spans="1:28" ht="13.5" thickBot="1" x14ac:dyDescent="0.25">
      <c r="A226" s="622" t="s">
        <v>1695</v>
      </c>
      <c r="B226" s="623" t="s">
        <v>2006</v>
      </c>
      <c r="C226" s="623" t="s">
        <v>1695</v>
      </c>
      <c r="D226" s="623" t="s">
        <v>803</v>
      </c>
      <c r="E226" s="623" t="s">
        <v>2350</v>
      </c>
      <c r="F226" s="623" t="s">
        <v>5813</v>
      </c>
      <c r="G226" s="623" t="s">
        <v>4709</v>
      </c>
      <c r="H226" s="623" t="s">
        <v>803</v>
      </c>
      <c r="I226" s="623" t="s">
        <v>2350</v>
      </c>
      <c r="J226" s="623" t="s">
        <v>5813</v>
      </c>
      <c r="K226" s="623" t="s">
        <v>4709</v>
      </c>
      <c r="L226" s="623" t="s">
        <v>2165</v>
      </c>
      <c r="M226" s="623" t="s">
        <v>5814</v>
      </c>
      <c r="N226" s="623" t="s">
        <v>5815</v>
      </c>
      <c r="O226" s="624">
        <v>6088</v>
      </c>
      <c r="P226" s="625">
        <v>6.5</v>
      </c>
      <c r="Q226" s="623" t="s">
        <v>5795</v>
      </c>
      <c r="R226" s="624">
        <v>3628</v>
      </c>
      <c r="S226" s="624">
        <v>52</v>
      </c>
      <c r="T226" s="623" t="s">
        <v>2004</v>
      </c>
      <c r="U226" s="623" t="s">
        <v>2377</v>
      </c>
      <c r="V226" s="623" t="s">
        <v>186</v>
      </c>
      <c r="W226" s="623" t="s">
        <v>5112</v>
      </c>
      <c r="X226" s="624">
        <v>0</v>
      </c>
      <c r="Y226" s="623" t="s">
        <v>5106</v>
      </c>
      <c r="Z226" s="623" t="s">
        <v>503</v>
      </c>
      <c r="AA226" s="623" t="s">
        <v>5107</v>
      </c>
      <c r="AB226" s="623" t="s">
        <v>5178</v>
      </c>
    </row>
    <row r="227" spans="1:28" ht="13.5" thickBot="1" x14ac:dyDescent="0.25">
      <c r="A227" s="622" t="s">
        <v>1697</v>
      </c>
      <c r="B227" s="623" t="s">
        <v>2006</v>
      </c>
      <c r="C227" s="623" t="s">
        <v>1697</v>
      </c>
      <c r="D227" s="623" t="s">
        <v>2233</v>
      </c>
      <c r="E227" s="623" t="s">
        <v>2350</v>
      </c>
      <c r="F227" s="623" t="s">
        <v>3538</v>
      </c>
      <c r="G227" s="623" t="s">
        <v>3539</v>
      </c>
      <c r="H227" s="623" t="s">
        <v>2320</v>
      </c>
      <c r="I227" s="623" t="s">
        <v>2350</v>
      </c>
      <c r="J227" s="623" t="s">
        <v>3540</v>
      </c>
      <c r="K227" s="623" t="s">
        <v>3541</v>
      </c>
      <c r="L227" s="623" t="s">
        <v>2165</v>
      </c>
      <c r="M227" s="623" t="s">
        <v>5816</v>
      </c>
      <c r="N227" s="623" t="s">
        <v>4741</v>
      </c>
      <c r="O227" s="624">
        <v>0</v>
      </c>
      <c r="P227" s="625">
        <v>2</v>
      </c>
      <c r="Q227" s="623" t="s">
        <v>5817</v>
      </c>
      <c r="R227" s="624">
        <v>128</v>
      </c>
      <c r="S227" s="624">
        <v>18</v>
      </c>
      <c r="T227" s="623" t="s">
        <v>2004</v>
      </c>
      <c r="U227" s="623" t="s">
        <v>2603</v>
      </c>
      <c r="V227" s="623" t="s">
        <v>189</v>
      </c>
      <c r="W227" s="623" t="s">
        <v>3040</v>
      </c>
      <c r="X227" s="624">
        <v>1</v>
      </c>
      <c r="Y227" s="623" t="s">
        <v>5106</v>
      </c>
      <c r="Z227" s="623" t="s">
        <v>512</v>
      </c>
      <c r="AA227" s="623" t="s">
        <v>5108</v>
      </c>
      <c r="AB227" s="623" t="s">
        <v>5178</v>
      </c>
    </row>
    <row r="228" spans="1:28" ht="13.5" thickBot="1" x14ac:dyDescent="0.25">
      <c r="A228" s="622" t="s">
        <v>1700</v>
      </c>
      <c r="B228" s="623" t="s">
        <v>1700</v>
      </c>
      <c r="C228" s="623" t="s">
        <v>2009</v>
      </c>
      <c r="D228" s="623" t="s">
        <v>2234</v>
      </c>
      <c r="E228" s="623" t="s">
        <v>2170</v>
      </c>
      <c r="F228" s="623" t="s">
        <v>3542</v>
      </c>
      <c r="G228" s="623" t="s">
        <v>3543</v>
      </c>
      <c r="H228" s="623" t="s">
        <v>2234</v>
      </c>
      <c r="I228" s="623" t="s">
        <v>2170</v>
      </c>
      <c r="J228" s="623" t="s">
        <v>3542</v>
      </c>
      <c r="K228" s="623" t="s">
        <v>3543</v>
      </c>
      <c r="L228" s="623" t="s">
        <v>2166</v>
      </c>
      <c r="M228" s="623" t="s">
        <v>4744</v>
      </c>
      <c r="N228" s="623" t="s">
        <v>4745</v>
      </c>
      <c r="O228" s="624">
        <v>38000</v>
      </c>
      <c r="P228" s="625">
        <v>16.25</v>
      </c>
      <c r="Q228" s="623" t="s">
        <v>4747</v>
      </c>
      <c r="R228" s="624">
        <v>2500</v>
      </c>
      <c r="S228" s="624">
        <v>52</v>
      </c>
      <c r="T228" s="623" t="s">
        <v>2007</v>
      </c>
      <c r="U228" s="623" t="s">
        <v>2134</v>
      </c>
      <c r="V228" s="623" t="s">
        <v>192</v>
      </c>
      <c r="W228" s="623" t="s">
        <v>5105</v>
      </c>
      <c r="X228" s="624">
        <v>0</v>
      </c>
      <c r="Y228" s="623" t="s">
        <v>5133</v>
      </c>
      <c r="Z228" s="623" t="s">
        <v>503</v>
      </c>
      <c r="AA228" s="623" t="s">
        <v>5108</v>
      </c>
      <c r="AB228" s="623" t="s">
        <v>5178</v>
      </c>
    </row>
    <row r="229" spans="1:28" ht="13.5" thickBot="1" x14ac:dyDescent="0.25">
      <c r="A229" s="622" t="s">
        <v>1706</v>
      </c>
      <c r="B229" s="623" t="s">
        <v>2012</v>
      </c>
      <c r="C229" s="623" t="s">
        <v>1706</v>
      </c>
      <c r="D229" s="623" t="s">
        <v>810</v>
      </c>
      <c r="E229" s="623" t="s">
        <v>1076</v>
      </c>
      <c r="F229" s="623" t="s">
        <v>5818</v>
      </c>
      <c r="G229" s="623" t="s">
        <v>3403</v>
      </c>
      <c r="H229" s="623" t="s">
        <v>810</v>
      </c>
      <c r="I229" s="623" t="s">
        <v>1076</v>
      </c>
      <c r="J229" s="623" t="s">
        <v>5818</v>
      </c>
      <c r="K229" s="623" t="s">
        <v>4858</v>
      </c>
      <c r="L229" s="623" t="s">
        <v>2167</v>
      </c>
      <c r="M229" s="623" t="s">
        <v>5819</v>
      </c>
      <c r="N229" s="623" t="s">
        <v>5820</v>
      </c>
      <c r="O229" s="624">
        <v>1800</v>
      </c>
      <c r="P229" s="625">
        <v>2</v>
      </c>
      <c r="Q229" s="623" t="s">
        <v>5821</v>
      </c>
      <c r="R229" s="624">
        <v>2366</v>
      </c>
      <c r="S229" s="624">
        <v>52</v>
      </c>
      <c r="T229" s="623" t="s">
        <v>2010</v>
      </c>
      <c r="U229" s="623" t="s">
        <v>2328</v>
      </c>
      <c r="V229" s="623" t="s">
        <v>198</v>
      </c>
      <c r="W229" s="623" t="s">
        <v>5112</v>
      </c>
      <c r="X229" s="624">
        <v>0</v>
      </c>
      <c r="Y229" s="623" t="s">
        <v>5133</v>
      </c>
      <c r="Z229" s="623" t="s">
        <v>503</v>
      </c>
      <c r="AA229" s="623" t="s">
        <v>5119</v>
      </c>
      <c r="AB229" s="623" t="s">
        <v>5119</v>
      </c>
    </row>
    <row r="230" spans="1:28" ht="13.5" thickBot="1" x14ac:dyDescent="0.25">
      <c r="A230" s="622" t="s">
        <v>1701</v>
      </c>
      <c r="B230" s="623" t="s">
        <v>2012</v>
      </c>
      <c r="C230" s="623" t="s">
        <v>1701</v>
      </c>
      <c r="D230" s="623" t="s">
        <v>2235</v>
      </c>
      <c r="E230" s="623" t="s">
        <v>2167</v>
      </c>
      <c r="F230" s="623" t="s">
        <v>3545</v>
      </c>
      <c r="G230" s="623" t="s">
        <v>2308</v>
      </c>
      <c r="H230" s="623" t="s">
        <v>2321</v>
      </c>
      <c r="I230" s="623" t="s">
        <v>2167</v>
      </c>
      <c r="J230" s="623" t="s">
        <v>3545</v>
      </c>
      <c r="K230" s="623" t="s">
        <v>1404</v>
      </c>
      <c r="L230" s="623" t="s">
        <v>2167</v>
      </c>
      <c r="M230" s="623" t="s">
        <v>4749</v>
      </c>
      <c r="N230" s="623" t="s">
        <v>4750</v>
      </c>
      <c r="O230" s="624">
        <v>11589</v>
      </c>
      <c r="P230" s="625">
        <v>3</v>
      </c>
      <c r="Q230" s="623" t="s">
        <v>4751</v>
      </c>
      <c r="R230" s="624">
        <v>2496</v>
      </c>
      <c r="S230" s="624">
        <v>52</v>
      </c>
      <c r="T230" s="623" t="s">
        <v>2010</v>
      </c>
      <c r="U230" s="623" t="s">
        <v>2134</v>
      </c>
      <c r="V230" s="623" t="s">
        <v>193</v>
      </c>
      <c r="W230" s="623" t="s">
        <v>5105</v>
      </c>
      <c r="X230" s="624">
        <v>1</v>
      </c>
      <c r="Y230" s="623" t="s">
        <v>5133</v>
      </c>
      <c r="Z230" s="623" t="s">
        <v>503</v>
      </c>
      <c r="AA230" s="623" t="s">
        <v>5201</v>
      </c>
      <c r="AB230" s="623" t="s">
        <v>5108</v>
      </c>
    </row>
    <row r="231" spans="1:28" ht="13.5" thickBot="1" x14ac:dyDescent="0.25">
      <c r="A231" s="622" t="s">
        <v>1705</v>
      </c>
      <c r="B231" s="623" t="s">
        <v>2012</v>
      </c>
      <c r="C231" s="623" t="s">
        <v>1705</v>
      </c>
      <c r="D231" s="623" t="s">
        <v>2235</v>
      </c>
      <c r="E231" s="623" t="s">
        <v>2167</v>
      </c>
      <c r="F231" s="623" t="s">
        <v>3545</v>
      </c>
      <c r="G231" s="623" t="s">
        <v>2308</v>
      </c>
      <c r="H231" s="623" t="s">
        <v>2321</v>
      </c>
      <c r="I231" s="623" t="s">
        <v>2167</v>
      </c>
      <c r="J231" s="623" t="s">
        <v>3545</v>
      </c>
      <c r="K231" s="623" t="s">
        <v>1404</v>
      </c>
      <c r="L231" s="623" t="s">
        <v>2167</v>
      </c>
      <c r="M231" s="623" t="s">
        <v>4749</v>
      </c>
      <c r="N231" s="623" t="s">
        <v>4750</v>
      </c>
      <c r="O231" s="624">
        <v>3</v>
      </c>
      <c r="P231" s="625">
        <v>0.5</v>
      </c>
      <c r="Q231" s="623" t="s">
        <v>5822</v>
      </c>
      <c r="R231" s="624">
        <v>286</v>
      </c>
      <c r="S231" s="624">
        <v>50</v>
      </c>
      <c r="T231" s="623" t="s">
        <v>2010</v>
      </c>
      <c r="U231" s="623" t="s">
        <v>2311</v>
      </c>
      <c r="V231" s="623" t="s">
        <v>197</v>
      </c>
      <c r="W231" s="623" t="s">
        <v>3040</v>
      </c>
      <c r="X231" s="624">
        <v>1</v>
      </c>
      <c r="Y231" s="623" t="s">
        <v>5133</v>
      </c>
      <c r="Z231" s="623" t="s">
        <v>512</v>
      </c>
      <c r="AA231" s="623" t="s">
        <v>3403</v>
      </c>
      <c r="AB231" s="623" t="s">
        <v>4858</v>
      </c>
    </row>
    <row r="232" spans="1:28" ht="13.5" thickBot="1" x14ac:dyDescent="0.25">
      <c r="A232" s="622" t="s">
        <v>1702</v>
      </c>
      <c r="B232" s="623" t="s">
        <v>2012</v>
      </c>
      <c r="C232" s="623" t="s">
        <v>1702</v>
      </c>
      <c r="D232" s="623" t="s">
        <v>807</v>
      </c>
      <c r="E232" s="623" t="s">
        <v>1073</v>
      </c>
      <c r="F232" s="623" t="s">
        <v>5823</v>
      </c>
      <c r="G232" s="623" t="s">
        <v>1224</v>
      </c>
      <c r="H232" s="623" t="s">
        <v>1300</v>
      </c>
      <c r="I232" s="623" t="s">
        <v>1073</v>
      </c>
      <c r="J232" s="623" t="s">
        <v>5823</v>
      </c>
      <c r="K232" s="623" t="s">
        <v>4858</v>
      </c>
      <c r="L232" s="623" t="s">
        <v>2167</v>
      </c>
      <c r="M232" s="623" t="s">
        <v>5824</v>
      </c>
      <c r="N232" s="623" t="s">
        <v>5825</v>
      </c>
      <c r="O232" s="624">
        <v>1798</v>
      </c>
      <c r="P232" s="625">
        <v>2</v>
      </c>
      <c r="Q232" s="623" t="s">
        <v>5826</v>
      </c>
      <c r="R232" s="624">
        <v>2392</v>
      </c>
      <c r="S232" s="624">
        <v>52</v>
      </c>
      <c r="T232" s="623" t="s">
        <v>2010</v>
      </c>
      <c r="U232" s="623" t="s">
        <v>2276</v>
      </c>
      <c r="V232" s="623" t="s">
        <v>194</v>
      </c>
      <c r="W232" s="623" t="s">
        <v>5112</v>
      </c>
      <c r="X232" s="624">
        <v>0</v>
      </c>
      <c r="Y232" s="623" t="s">
        <v>5133</v>
      </c>
      <c r="Z232" s="623" t="s">
        <v>503</v>
      </c>
      <c r="AA232" s="623" t="s">
        <v>5119</v>
      </c>
      <c r="AB232" s="623" t="s">
        <v>5119</v>
      </c>
    </row>
    <row r="233" spans="1:28" ht="13.5" thickBot="1" x14ac:dyDescent="0.25">
      <c r="A233" s="622" t="s">
        <v>1704</v>
      </c>
      <c r="B233" s="623" t="s">
        <v>2012</v>
      </c>
      <c r="C233" s="623" t="s">
        <v>1704</v>
      </c>
      <c r="D233" s="623" t="s">
        <v>809</v>
      </c>
      <c r="E233" s="623" t="s">
        <v>1075</v>
      </c>
      <c r="F233" s="623" t="s">
        <v>5827</v>
      </c>
      <c r="G233" s="623" t="s">
        <v>1225</v>
      </c>
      <c r="H233" s="623" t="s">
        <v>1301</v>
      </c>
      <c r="I233" s="623" t="s">
        <v>1075</v>
      </c>
      <c r="J233" s="623" t="s">
        <v>5827</v>
      </c>
      <c r="K233" s="623" t="s">
        <v>4858</v>
      </c>
      <c r="L233" s="623" t="s">
        <v>2167</v>
      </c>
      <c r="M233" s="623" t="s">
        <v>5828</v>
      </c>
      <c r="N233" s="623" t="s">
        <v>5829</v>
      </c>
      <c r="O233" s="624">
        <v>7200</v>
      </c>
      <c r="P233" s="625">
        <v>2</v>
      </c>
      <c r="Q233" s="623" t="s">
        <v>5830</v>
      </c>
      <c r="R233" s="624">
        <v>2574</v>
      </c>
      <c r="S233" s="624">
        <v>52</v>
      </c>
      <c r="T233" s="623" t="s">
        <v>2010</v>
      </c>
      <c r="U233" s="623" t="s">
        <v>2300</v>
      </c>
      <c r="V233" s="623" t="s">
        <v>196</v>
      </c>
      <c r="W233" s="623" t="s">
        <v>5112</v>
      </c>
      <c r="X233" s="624">
        <v>0</v>
      </c>
      <c r="Y233" s="623" t="s">
        <v>5133</v>
      </c>
      <c r="Z233" s="623" t="s">
        <v>503</v>
      </c>
      <c r="AA233" s="623" t="s">
        <v>5119</v>
      </c>
      <c r="AB233" s="623" t="s">
        <v>5119</v>
      </c>
    </row>
    <row r="234" spans="1:28" ht="13.5" thickBot="1" x14ac:dyDescent="0.25">
      <c r="A234" s="622" t="s">
        <v>1703</v>
      </c>
      <c r="B234" s="623" t="s">
        <v>2012</v>
      </c>
      <c r="C234" s="623" t="s">
        <v>1703</v>
      </c>
      <c r="D234" s="623" t="s">
        <v>808</v>
      </c>
      <c r="E234" s="623" t="s">
        <v>1074</v>
      </c>
      <c r="F234" s="623" t="s">
        <v>5831</v>
      </c>
      <c r="G234" s="623" t="s">
        <v>5832</v>
      </c>
      <c r="H234" s="623" t="s">
        <v>808</v>
      </c>
      <c r="I234" s="623" t="s">
        <v>1074</v>
      </c>
      <c r="J234" s="623" t="s">
        <v>5831</v>
      </c>
      <c r="K234" s="623" t="s">
        <v>5832</v>
      </c>
      <c r="L234" s="623" t="s">
        <v>2167</v>
      </c>
      <c r="M234" s="623" t="s">
        <v>5833</v>
      </c>
      <c r="N234" s="623" t="s">
        <v>5834</v>
      </c>
      <c r="O234" s="624">
        <v>3520</v>
      </c>
      <c r="P234" s="625">
        <v>2</v>
      </c>
      <c r="Q234" s="623" t="s">
        <v>5835</v>
      </c>
      <c r="R234" s="624">
        <v>2340</v>
      </c>
      <c r="S234" s="624">
        <v>52</v>
      </c>
      <c r="T234" s="623" t="s">
        <v>2010</v>
      </c>
      <c r="U234" s="623" t="s">
        <v>2298</v>
      </c>
      <c r="V234" s="623" t="s">
        <v>195</v>
      </c>
      <c r="W234" s="623" t="s">
        <v>5112</v>
      </c>
      <c r="X234" s="624">
        <v>0</v>
      </c>
      <c r="Y234" s="623" t="s">
        <v>5133</v>
      </c>
      <c r="Z234" s="623" t="s">
        <v>503</v>
      </c>
      <c r="AA234" s="623" t="s">
        <v>5119</v>
      </c>
      <c r="AB234" s="623" t="s">
        <v>5119</v>
      </c>
    </row>
    <row r="235" spans="1:28" ht="13.5" thickBot="1" x14ac:dyDescent="0.25">
      <c r="A235" s="622" t="s">
        <v>1707</v>
      </c>
      <c r="B235" s="623" t="s">
        <v>2015</v>
      </c>
      <c r="C235" s="623" t="s">
        <v>1707</v>
      </c>
      <c r="D235" s="623" t="s">
        <v>811</v>
      </c>
      <c r="E235" s="623" t="s">
        <v>1077</v>
      </c>
      <c r="F235" s="623" t="s">
        <v>5836</v>
      </c>
      <c r="G235" s="623" t="s">
        <v>1226</v>
      </c>
      <c r="H235" s="623" t="s">
        <v>1302</v>
      </c>
      <c r="I235" s="623" t="s">
        <v>1077</v>
      </c>
      <c r="J235" s="623" t="s">
        <v>3549</v>
      </c>
      <c r="K235" s="623" t="s">
        <v>5837</v>
      </c>
      <c r="L235" s="623" t="s">
        <v>2168</v>
      </c>
      <c r="M235" s="623" t="s">
        <v>5838</v>
      </c>
      <c r="N235" s="623" t="s">
        <v>3403</v>
      </c>
      <c r="O235" s="624">
        <v>3000</v>
      </c>
      <c r="P235" s="625">
        <v>3.3</v>
      </c>
      <c r="Q235" s="623" t="s">
        <v>5839</v>
      </c>
      <c r="R235" s="624">
        <v>2145</v>
      </c>
      <c r="S235" s="624">
        <v>52</v>
      </c>
      <c r="T235" s="623" t="s">
        <v>2013</v>
      </c>
      <c r="U235" s="623" t="s">
        <v>1905</v>
      </c>
      <c r="V235" s="623" t="s">
        <v>199</v>
      </c>
      <c r="W235" s="623" t="s">
        <v>5112</v>
      </c>
      <c r="X235" s="624">
        <v>0</v>
      </c>
      <c r="Y235" s="623" t="s">
        <v>5133</v>
      </c>
      <c r="Z235" s="623" t="s">
        <v>503</v>
      </c>
      <c r="AA235" s="623" t="s">
        <v>5134</v>
      </c>
      <c r="AB235" s="623" t="s">
        <v>5201</v>
      </c>
    </row>
    <row r="236" spans="1:28" ht="13.5" thickBot="1" x14ac:dyDescent="0.25">
      <c r="A236" s="622" t="s">
        <v>1708</v>
      </c>
      <c r="B236" s="623" t="s">
        <v>2015</v>
      </c>
      <c r="C236" s="623" t="s">
        <v>1708</v>
      </c>
      <c r="D236" s="623" t="s">
        <v>812</v>
      </c>
      <c r="E236" s="623" t="s">
        <v>1078</v>
      </c>
      <c r="F236" s="623" t="s">
        <v>5840</v>
      </c>
      <c r="G236" s="623" t="s">
        <v>5841</v>
      </c>
      <c r="H236" s="623" t="s">
        <v>812</v>
      </c>
      <c r="I236" s="623" t="s">
        <v>1078</v>
      </c>
      <c r="J236" s="623" t="s">
        <v>5840</v>
      </c>
      <c r="K236" s="623" t="s">
        <v>5841</v>
      </c>
      <c r="L236" s="623" t="s">
        <v>2168</v>
      </c>
      <c r="M236" s="623" t="s">
        <v>5842</v>
      </c>
      <c r="N236" s="623" t="s">
        <v>3403</v>
      </c>
      <c r="O236" s="624">
        <v>1800</v>
      </c>
      <c r="P236" s="625">
        <v>1</v>
      </c>
      <c r="Q236" s="623" t="s">
        <v>5843</v>
      </c>
      <c r="R236" s="624">
        <v>1502</v>
      </c>
      <c r="S236" s="624">
        <v>52</v>
      </c>
      <c r="T236" s="623" t="s">
        <v>2013</v>
      </c>
      <c r="U236" s="623" t="s">
        <v>2276</v>
      </c>
      <c r="V236" s="623" t="s">
        <v>201</v>
      </c>
      <c r="W236" s="623" t="s">
        <v>5112</v>
      </c>
      <c r="X236" s="624">
        <v>0</v>
      </c>
      <c r="Y236" s="623" t="s">
        <v>5133</v>
      </c>
      <c r="Z236" s="623" t="s">
        <v>503</v>
      </c>
      <c r="AA236" s="623" t="s">
        <v>5134</v>
      </c>
      <c r="AB236" s="623" t="s">
        <v>5201</v>
      </c>
    </row>
    <row r="237" spans="1:28" ht="13.5" thickBot="1" x14ac:dyDescent="0.25">
      <c r="A237" s="622" t="s">
        <v>1710</v>
      </c>
      <c r="B237" s="623" t="s">
        <v>2015</v>
      </c>
      <c r="C237" s="623" t="s">
        <v>1710</v>
      </c>
      <c r="D237" s="623" t="s">
        <v>814</v>
      </c>
      <c r="E237" s="623" t="s">
        <v>1080</v>
      </c>
      <c r="F237" s="623" t="s">
        <v>5844</v>
      </c>
      <c r="G237" s="623" t="s">
        <v>5845</v>
      </c>
      <c r="H237" s="623" t="s">
        <v>814</v>
      </c>
      <c r="I237" s="623" t="s">
        <v>1080</v>
      </c>
      <c r="J237" s="623" t="s">
        <v>5844</v>
      </c>
      <c r="K237" s="623" t="s">
        <v>5845</v>
      </c>
      <c r="L237" s="623" t="s">
        <v>2168</v>
      </c>
      <c r="M237" s="623" t="s">
        <v>5846</v>
      </c>
      <c r="N237" s="623" t="s">
        <v>3403</v>
      </c>
      <c r="O237" s="624">
        <v>4000</v>
      </c>
      <c r="P237" s="625">
        <v>4</v>
      </c>
      <c r="Q237" s="623" t="s">
        <v>5847</v>
      </c>
      <c r="R237" s="624">
        <v>2462</v>
      </c>
      <c r="S237" s="624">
        <v>52</v>
      </c>
      <c r="T237" s="623" t="s">
        <v>2013</v>
      </c>
      <c r="U237" s="623" t="s">
        <v>2311</v>
      </c>
      <c r="V237" s="623" t="s">
        <v>203</v>
      </c>
      <c r="W237" s="623" t="s">
        <v>5112</v>
      </c>
      <c r="X237" s="624">
        <v>0</v>
      </c>
      <c r="Y237" s="623" t="s">
        <v>5133</v>
      </c>
      <c r="Z237" s="623" t="s">
        <v>503</v>
      </c>
      <c r="AA237" s="623" t="s">
        <v>5108</v>
      </c>
      <c r="AB237" s="623" t="s">
        <v>5201</v>
      </c>
    </row>
    <row r="238" spans="1:28" ht="13.5" thickBot="1" x14ac:dyDescent="0.25">
      <c r="A238" s="622" t="s">
        <v>1709</v>
      </c>
      <c r="B238" s="623" t="s">
        <v>2015</v>
      </c>
      <c r="C238" s="623" t="s">
        <v>1709</v>
      </c>
      <c r="D238" s="623" t="s">
        <v>813</v>
      </c>
      <c r="E238" s="623" t="s">
        <v>1079</v>
      </c>
      <c r="F238" s="623" t="s">
        <v>5848</v>
      </c>
      <c r="G238" s="623" t="s">
        <v>5849</v>
      </c>
      <c r="H238" s="623" t="s">
        <v>813</v>
      </c>
      <c r="I238" s="623" t="s">
        <v>1079</v>
      </c>
      <c r="J238" s="623" t="s">
        <v>5848</v>
      </c>
      <c r="K238" s="623" t="s">
        <v>5849</v>
      </c>
      <c r="L238" s="623" t="s">
        <v>2168</v>
      </c>
      <c r="M238" s="623" t="s">
        <v>5850</v>
      </c>
      <c r="N238" s="623" t="s">
        <v>3403</v>
      </c>
      <c r="O238" s="624">
        <v>1800</v>
      </c>
      <c r="P238" s="625">
        <v>1.5</v>
      </c>
      <c r="Q238" s="623" t="s">
        <v>3519</v>
      </c>
      <c r="R238" s="624">
        <v>1843</v>
      </c>
      <c r="S238" s="624">
        <v>52</v>
      </c>
      <c r="T238" s="623" t="s">
        <v>2013</v>
      </c>
      <c r="U238" s="623" t="s">
        <v>2300</v>
      </c>
      <c r="V238" s="623" t="s">
        <v>202</v>
      </c>
      <c r="W238" s="623" t="s">
        <v>5112</v>
      </c>
      <c r="X238" s="624">
        <v>0</v>
      </c>
      <c r="Y238" s="623" t="s">
        <v>5133</v>
      </c>
      <c r="Z238" s="623" t="s">
        <v>503</v>
      </c>
      <c r="AA238" s="623" t="s">
        <v>5134</v>
      </c>
      <c r="AB238" s="623" t="s">
        <v>5201</v>
      </c>
    </row>
    <row r="239" spans="1:28" ht="13.5" thickBot="1" x14ac:dyDescent="0.25">
      <c r="A239" s="622" t="s">
        <v>2015</v>
      </c>
      <c r="B239" s="623" t="s">
        <v>2015</v>
      </c>
      <c r="C239" s="623" t="s">
        <v>2015</v>
      </c>
      <c r="D239" s="623" t="s">
        <v>2236</v>
      </c>
      <c r="E239" s="623" t="s">
        <v>2351</v>
      </c>
      <c r="F239" s="623" t="s">
        <v>3549</v>
      </c>
      <c r="G239" s="623" t="s">
        <v>3550</v>
      </c>
      <c r="H239" s="623" t="s">
        <v>2322</v>
      </c>
      <c r="I239" s="623" t="s">
        <v>2351</v>
      </c>
      <c r="J239" s="623" t="s">
        <v>3549</v>
      </c>
      <c r="K239" s="623" t="s">
        <v>3550</v>
      </c>
      <c r="L239" s="623" t="s">
        <v>2168</v>
      </c>
      <c r="M239" s="623" t="s">
        <v>4757</v>
      </c>
      <c r="N239" s="623" t="s">
        <v>3403</v>
      </c>
      <c r="O239" s="624">
        <v>14395</v>
      </c>
      <c r="P239" s="625">
        <v>12</v>
      </c>
      <c r="Q239" s="623" t="s">
        <v>4758</v>
      </c>
      <c r="R239" s="624">
        <v>2404</v>
      </c>
      <c r="S239" s="624">
        <v>52</v>
      </c>
      <c r="T239" s="623" t="s">
        <v>2013</v>
      </c>
      <c r="U239" s="623" t="s">
        <v>2134</v>
      </c>
      <c r="V239" s="623" t="s">
        <v>200</v>
      </c>
      <c r="W239" s="623" t="s">
        <v>5105</v>
      </c>
      <c r="X239" s="624">
        <v>0</v>
      </c>
      <c r="Y239" s="623" t="s">
        <v>5133</v>
      </c>
      <c r="Z239" s="623" t="s">
        <v>503</v>
      </c>
      <c r="AA239" s="623" t="s">
        <v>5108</v>
      </c>
      <c r="AB239" s="623" t="s">
        <v>5178</v>
      </c>
    </row>
    <row r="240" spans="1:28" ht="13.5" thickBot="1" x14ac:dyDescent="0.25">
      <c r="A240" s="622" t="s">
        <v>1711</v>
      </c>
      <c r="B240" s="623" t="s">
        <v>2015</v>
      </c>
      <c r="C240" s="623" t="s">
        <v>1711</v>
      </c>
      <c r="D240" s="623" t="s">
        <v>815</v>
      </c>
      <c r="E240" s="623" t="s">
        <v>1081</v>
      </c>
      <c r="F240" s="623" t="s">
        <v>5851</v>
      </c>
      <c r="G240" s="623" t="s">
        <v>3403</v>
      </c>
      <c r="H240" s="623" t="s">
        <v>815</v>
      </c>
      <c r="I240" s="623" t="s">
        <v>1081</v>
      </c>
      <c r="J240" s="623" t="s">
        <v>5851</v>
      </c>
      <c r="K240" s="623" t="s">
        <v>4858</v>
      </c>
      <c r="L240" s="623" t="s">
        <v>2168</v>
      </c>
      <c r="M240" s="623" t="s">
        <v>5852</v>
      </c>
      <c r="N240" s="623" t="s">
        <v>3403</v>
      </c>
      <c r="O240" s="624">
        <v>3500</v>
      </c>
      <c r="P240" s="625">
        <v>1</v>
      </c>
      <c r="Q240" s="623" t="s">
        <v>5853</v>
      </c>
      <c r="R240" s="624">
        <v>652</v>
      </c>
      <c r="S240" s="624">
        <v>48</v>
      </c>
      <c r="T240" s="623" t="s">
        <v>2013</v>
      </c>
      <c r="U240" s="623" t="s">
        <v>2328</v>
      </c>
      <c r="V240" s="623" t="s">
        <v>204</v>
      </c>
      <c r="W240" s="623" t="s">
        <v>5112</v>
      </c>
      <c r="X240" s="624">
        <v>0</v>
      </c>
      <c r="Y240" s="623" t="s">
        <v>5133</v>
      </c>
      <c r="Z240" s="623" t="s">
        <v>503</v>
      </c>
      <c r="AA240" s="623" t="s">
        <v>5315</v>
      </c>
      <c r="AB240" s="623" t="s">
        <v>5134</v>
      </c>
    </row>
    <row r="241" spans="1:28" ht="13.5" thickBot="1" x14ac:dyDescent="0.25">
      <c r="A241" s="622" t="s">
        <v>2018</v>
      </c>
      <c r="B241" s="623" t="s">
        <v>2018</v>
      </c>
      <c r="C241" s="623" t="s">
        <v>2018</v>
      </c>
      <c r="D241" s="623" t="s">
        <v>2237</v>
      </c>
      <c r="E241" s="623" t="s">
        <v>2352</v>
      </c>
      <c r="F241" s="623" t="s">
        <v>3551</v>
      </c>
      <c r="G241" s="623" t="s">
        <v>4760</v>
      </c>
      <c r="H241" s="623" t="s">
        <v>2237</v>
      </c>
      <c r="I241" s="623" t="s">
        <v>2352</v>
      </c>
      <c r="J241" s="623" t="s">
        <v>3551</v>
      </c>
      <c r="K241" s="623" t="s">
        <v>4760</v>
      </c>
      <c r="L241" s="623" t="s">
        <v>2142</v>
      </c>
      <c r="M241" s="623" t="s">
        <v>4761</v>
      </c>
      <c r="N241" s="623" t="s">
        <v>3403</v>
      </c>
      <c r="O241" s="624">
        <v>6000</v>
      </c>
      <c r="P241" s="625">
        <v>2</v>
      </c>
      <c r="Q241" s="623" t="s">
        <v>4762</v>
      </c>
      <c r="R241" s="624">
        <v>2756</v>
      </c>
      <c r="S241" s="624">
        <v>52</v>
      </c>
      <c r="T241" s="623" t="s">
        <v>2016</v>
      </c>
      <c r="U241" s="623" t="s">
        <v>1905</v>
      </c>
      <c r="V241" s="623" t="s">
        <v>205</v>
      </c>
      <c r="W241" s="623" t="s">
        <v>5105</v>
      </c>
      <c r="X241" s="624">
        <v>0</v>
      </c>
      <c r="Y241" s="623" t="s">
        <v>5113</v>
      </c>
      <c r="Z241" s="623" t="s">
        <v>503</v>
      </c>
      <c r="AA241" s="623" t="s">
        <v>5134</v>
      </c>
      <c r="AB241" s="623" t="s">
        <v>5134</v>
      </c>
    </row>
    <row r="242" spans="1:28" ht="13.5" thickBot="1" x14ac:dyDescent="0.25">
      <c r="A242" s="622" t="s">
        <v>1714</v>
      </c>
      <c r="B242" s="623" t="s">
        <v>2021</v>
      </c>
      <c r="C242" s="623" t="s">
        <v>1714</v>
      </c>
      <c r="D242" s="623" t="s">
        <v>818</v>
      </c>
      <c r="E242" s="623" t="s">
        <v>1084</v>
      </c>
      <c r="F242" s="623" t="s">
        <v>5854</v>
      </c>
      <c r="G242" s="623" t="s">
        <v>5855</v>
      </c>
      <c r="H242" s="623" t="s">
        <v>818</v>
      </c>
      <c r="I242" s="623" t="s">
        <v>1084</v>
      </c>
      <c r="J242" s="623" t="s">
        <v>5854</v>
      </c>
      <c r="K242" s="623" t="s">
        <v>5855</v>
      </c>
      <c r="L242" s="623" t="s">
        <v>2169</v>
      </c>
      <c r="M242" s="623" t="s">
        <v>5856</v>
      </c>
      <c r="N242" s="623" t="s">
        <v>5857</v>
      </c>
      <c r="O242" s="624">
        <v>1728</v>
      </c>
      <c r="P242" s="625">
        <v>1</v>
      </c>
      <c r="Q242" s="623" t="s">
        <v>5858</v>
      </c>
      <c r="R242" s="624">
        <v>832</v>
      </c>
      <c r="S242" s="624">
        <v>52</v>
      </c>
      <c r="T242" s="623" t="s">
        <v>2019</v>
      </c>
      <c r="U242" s="623" t="s">
        <v>2311</v>
      </c>
      <c r="V242" s="623" t="s">
        <v>209</v>
      </c>
      <c r="W242" s="623" t="s">
        <v>5112</v>
      </c>
      <c r="X242" s="624">
        <v>0</v>
      </c>
      <c r="Y242" s="623" t="s">
        <v>5113</v>
      </c>
      <c r="Z242" s="623" t="s">
        <v>503</v>
      </c>
      <c r="AA242" s="623" t="s">
        <v>5201</v>
      </c>
      <c r="AB242" s="623" t="s">
        <v>5226</v>
      </c>
    </row>
    <row r="243" spans="1:28" ht="13.5" thickBot="1" x14ac:dyDescent="0.25">
      <c r="A243" s="622" t="s">
        <v>1712</v>
      </c>
      <c r="B243" s="623" t="s">
        <v>2021</v>
      </c>
      <c r="C243" s="623" t="s">
        <v>1712</v>
      </c>
      <c r="D243" s="623" t="s">
        <v>816</v>
      </c>
      <c r="E243" s="623" t="s">
        <v>1082</v>
      </c>
      <c r="F243" s="623" t="s">
        <v>5859</v>
      </c>
      <c r="G243" s="623" t="s">
        <v>5860</v>
      </c>
      <c r="H243" s="623" t="s">
        <v>816</v>
      </c>
      <c r="I243" s="623" t="s">
        <v>1082</v>
      </c>
      <c r="J243" s="623" t="s">
        <v>5859</v>
      </c>
      <c r="K243" s="623" t="s">
        <v>5860</v>
      </c>
      <c r="L243" s="623" t="s">
        <v>2169</v>
      </c>
      <c r="M243" s="623" t="s">
        <v>5861</v>
      </c>
      <c r="N243" s="623" t="s">
        <v>5862</v>
      </c>
      <c r="O243" s="624">
        <v>10000</v>
      </c>
      <c r="P243" s="625">
        <v>3</v>
      </c>
      <c r="Q243" s="623" t="s">
        <v>5863</v>
      </c>
      <c r="R243" s="624">
        <v>2562</v>
      </c>
      <c r="S243" s="624">
        <v>52</v>
      </c>
      <c r="T243" s="623" t="s">
        <v>2019</v>
      </c>
      <c r="U243" s="623" t="s">
        <v>2199</v>
      </c>
      <c r="V243" s="623" t="s">
        <v>207</v>
      </c>
      <c r="W243" s="623" t="s">
        <v>5112</v>
      </c>
      <c r="X243" s="624">
        <v>0</v>
      </c>
      <c r="Y243" s="623" t="s">
        <v>5113</v>
      </c>
      <c r="Z243" s="623" t="s">
        <v>503</v>
      </c>
      <c r="AA243" s="623" t="s">
        <v>5201</v>
      </c>
      <c r="AB243" s="623" t="s">
        <v>5226</v>
      </c>
    </row>
    <row r="244" spans="1:28" ht="13.5" thickBot="1" x14ac:dyDescent="0.25">
      <c r="A244" s="622" t="s">
        <v>2021</v>
      </c>
      <c r="B244" s="623" t="s">
        <v>2021</v>
      </c>
      <c r="C244" s="623" t="s">
        <v>2021</v>
      </c>
      <c r="D244" s="623" t="s">
        <v>2238</v>
      </c>
      <c r="E244" s="623" t="s">
        <v>2353</v>
      </c>
      <c r="F244" s="623" t="s">
        <v>3554</v>
      </c>
      <c r="G244" s="623" t="s">
        <v>3555</v>
      </c>
      <c r="H244" s="623" t="s">
        <v>2238</v>
      </c>
      <c r="I244" s="623" t="s">
        <v>2353</v>
      </c>
      <c r="J244" s="623" t="s">
        <v>3554</v>
      </c>
      <c r="K244" s="623" t="s">
        <v>3555</v>
      </c>
      <c r="L244" s="623" t="s">
        <v>2169</v>
      </c>
      <c r="M244" s="623" t="s">
        <v>4764</v>
      </c>
      <c r="N244" s="623" t="s">
        <v>4765</v>
      </c>
      <c r="O244" s="624">
        <v>21000</v>
      </c>
      <c r="P244" s="625">
        <v>13</v>
      </c>
      <c r="Q244" s="623" t="s">
        <v>4766</v>
      </c>
      <c r="R244" s="624">
        <v>2796</v>
      </c>
      <c r="S244" s="624">
        <v>52</v>
      </c>
      <c r="T244" s="623" t="s">
        <v>2019</v>
      </c>
      <c r="U244" s="623" t="s">
        <v>2134</v>
      </c>
      <c r="V244" s="623" t="s">
        <v>206</v>
      </c>
      <c r="W244" s="623" t="s">
        <v>5105</v>
      </c>
      <c r="X244" s="624">
        <v>0</v>
      </c>
      <c r="Y244" s="623" t="s">
        <v>5113</v>
      </c>
      <c r="Z244" s="623" t="s">
        <v>503</v>
      </c>
      <c r="AA244" s="623" t="s">
        <v>5201</v>
      </c>
      <c r="AB244" s="623" t="s">
        <v>5201</v>
      </c>
    </row>
    <row r="245" spans="1:28" ht="13.5" thickBot="1" x14ac:dyDescent="0.25">
      <c r="A245" s="622" t="s">
        <v>1713</v>
      </c>
      <c r="B245" s="623" t="s">
        <v>2021</v>
      </c>
      <c r="C245" s="623" t="s">
        <v>1713</v>
      </c>
      <c r="D245" s="623" t="s">
        <v>817</v>
      </c>
      <c r="E245" s="623" t="s">
        <v>1083</v>
      </c>
      <c r="F245" s="623" t="s">
        <v>5864</v>
      </c>
      <c r="G245" s="623" t="s">
        <v>5865</v>
      </c>
      <c r="H245" s="623" t="s">
        <v>817</v>
      </c>
      <c r="I245" s="623" t="s">
        <v>1083</v>
      </c>
      <c r="J245" s="623" t="s">
        <v>5864</v>
      </c>
      <c r="K245" s="623" t="s">
        <v>5865</v>
      </c>
      <c r="L245" s="623" t="s">
        <v>2169</v>
      </c>
      <c r="M245" s="623" t="s">
        <v>5866</v>
      </c>
      <c r="N245" s="623" t="s">
        <v>5867</v>
      </c>
      <c r="O245" s="624">
        <v>1600</v>
      </c>
      <c r="P245" s="625">
        <v>1</v>
      </c>
      <c r="Q245" s="623" t="s">
        <v>5868</v>
      </c>
      <c r="R245" s="624">
        <v>832</v>
      </c>
      <c r="S245" s="624">
        <v>52</v>
      </c>
      <c r="T245" s="623" t="s">
        <v>2019</v>
      </c>
      <c r="U245" s="623" t="s">
        <v>2276</v>
      </c>
      <c r="V245" s="623" t="s">
        <v>208</v>
      </c>
      <c r="W245" s="623" t="s">
        <v>5112</v>
      </c>
      <c r="X245" s="624">
        <v>0</v>
      </c>
      <c r="Y245" s="623" t="s">
        <v>5113</v>
      </c>
      <c r="Z245" s="623" t="s">
        <v>503</v>
      </c>
      <c r="AA245" s="623" t="s">
        <v>5201</v>
      </c>
      <c r="AB245" s="623" t="s">
        <v>5226</v>
      </c>
    </row>
    <row r="246" spans="1:28" ht="13.5" thickBot="1" x14ac:dyDescent="0.25">
      <c r="A246" s="622" t="s">
        <v>1719</v>
      </c>
      <c r="B246" s="623" t="s">
        <v>2024</v>
      </c>
      <c r="C246" s="623" t="s">
        <v>1719</v>
      </c>
      <c r="D246" s="623" t="s">
        <v>823</v>
      </c>
      <c r="E246" s="623" t="s">
        <v>1088</v>
      </c>
      <c r="F246" s="623" t="s">
        <v>5869</v>
      </c>
      <c r="G246" s="623" t="s">
        <v>5870</v>
      </c>
      <c r="H246" s="623" t="s">
        <v>823</v>
      </c>
      <c r="I246" s="623" t="s">
        <v>1088</v>
      </c>
      <c r="J246" s="623" t="s">
        <v>5869</v>
      </c>
      <c r="K246" s="623" t="s">
        <v>5870</v>
      </c>
      <c r="L246" s="623" t="s">
        <v>2170</v>
      </c>
      <c r="M246" s="623" t="s">
        <v>5871</v>
      </c>
      <c r="N246" s="623" t="s">
        <v>554</v>
      </c>
      <c r="O246" s="624">
        <v>1890</v>
      </c>
      <c r="P246" s="625">
        <v>1</v>
      </c>
      <c r="Q246" s="623" t="s">
        <v>5872</v>
      </c>
      <c r="R246" s="624">
        <v>2000</v>
      </c>
      <c r="S246" s="624">
        <v>52</v>
      </c>
      <c r="T246" s="623" t="s">
        <v>2022</v>
      </c>
      <c r="U246" s="623" t="s">
        <v>2311</v>
      </c>
      <c r="V246" s="623" t="s">
        <v>215</v>
      </c>
      <c r="W246" s="623" t="s">
        <v>5112</v>
      </c>
      <c r="X246" s="624">
        <v>0</v>
      </c>
      <c r="Y246" s="623" t="s">
        <v>5113</v>
      </c>
      <c r="Z246" s="623" t="s">
        <v>503</v>
      </c>
      <c r="AA246" s="623" t="s">
        <v>5108</v>
      </c>
      <c r="AB246" s="623" t="s">
        <v>5178</v>
      </c>
    </row>
    <row r="247" spans="1:28" ht="13.5" thickBot="1" x14ac:dyDescent="0.25">
      <c r="A247" s="622" t="s">
        <v>1718</v>
      </c>
      <c r="B247" s="623" t="s">
        <v>2024</v>
      </c>
      <c r="C247" s="623" t="s">
        <v>1718</v>
      </c>
      <c r="D247" s="623" t="s">
        <v>822</v>
      </c>
      <c r="E247" s="623" t="s">
        <v>2354</v>
      </c>
      <c r="F247" s="623" t="s">
        <v>5873</v>
      </c>
      <c r="G247" s="623" t="s">
        <v>1229</v>
      </c>
      <c r="H247" s="623" t="s">
        <v>822</v>
      </c>
      <c r="I247" s="623" t="s">
        <v>2354</v>
      </c>
      <c r="J247" s="623" t="s">
        <v>5873</v>
      </c>
      <c r="K247" s="623" t="s">
        <v>5874</v>
      </c>
      <c r="L247" s="623" t="s">
        <v>2170</v>
      </c>
      <c r="M247" s="623" t="s">
        <v>5875</v>
      </c>
      <c r="N247" s="623" t="s">
        <v>554</v>
      </c>
      <c r="O247" s="624">
        <v>3000</v>
      </c>
      <c r="P247" s="625">
        <v>1.5</v>
      </c>
      <c r="Q247" s="623" t="s">
        <v>5876</v>
      </c>
      <c r="R247" s="624">
        <v>2225</v>
      </c>
      <c r="S247" s="624">
        <v>52</v>
      </c>
      <c r="T247" s="623" t="s">
        <v>2022</v>
      </c>
      <c r="U247" s="623" t="s">
        <v>2300</v>
      </c>
      <c r="V247" s="623" t="s">
        <v>214</v>
      </c>
      <c r="W247" s="623" t="s">
        <v>5112</v>
      </c>
      <c r="X247" s="624">
        <v>0</v>
      </c>
      <c r="Y247" s="623" t="s">
        <v>5113</v>
      </c>
      <c r="Z247" s="623" t="s">
        <v>503</v>
      </c>
      <c r="AA247" s="623" t="s">
        <v>5108</v>
      </c>
      <c r="AB247" s="623" t="s">
        <v>5178</v>
      </c>
    </row>
    <row r="248" spans="1:28" ht="13.5" thickBot="1" x14ac:dyDescent="0.25">
      <c r="A248" s="622" t="s">
        <v>1715</v>
      </c>
      <c r="B248" s="623" t="s">
        <v>2024</v>
      </c>
      <c r="C248" s="623" t="s">
        <v>1715</v>
      </c>
      <c r="D248" s="623" t="s">
        <v>819</v>
      </c>
      <c r="E248" s="623" t="s">
        <v>1085</v>
      </c>
      <c r="F248" s="623" t="s">
        <v>5877</v>
      </c>
      <c r="G248" s="623" t="s">
        <v>5878</v>
      </c>
      <c r="H248" s="623" t="s">
        <v>819</v>
      </c>
      <c r="I248" s="623" t="s">
        <v>1085</v>
      </c>
      <c r="J248" s="623" t="s">
        <v>5877</v>
      </c>
      <c r="K248" s="623" t="s">
        <v>5878</v>
      </c>
      <c r="L248" s="623" t="s">
        <v>2170</v>
      </c>
      <c r="M248" s="623" t="s">
        <v>5879</v>
      </c>
      <c r="N248" s="623" t="s">
        <v>554</v>
      </c>
      <c r="O248" s="624">
        <v>8100</v>
      </c>
      <c r="P248" s="625">
        <v>2</v>
      </c>
      <c r="Q248" s="623" t="s">
        <v>5880</v>
      </c>
      <c r="R248" s="624">
        <v>2100</v>
      </c>
      <c r="S248" s="624">
        <v>52</v>
      </c>
      <c r="T248" s="623" t="s">
        <v>2022</v>
      </c>
      <c r="U248" s="623" t="s">
        <v>2199</v>
      </c>
      <c r="V248" s="623" t="s">
        <v>211</v>
      </c>
      <c r="W248" s="623" t="s">
        <v>5112</v>
      </c>
      <c r="X248" s="624">
        <v>0</v>
      </c>
      <c r="Y248" s="623" t="s">
        <v>5113</v>
      </c>
      <c r="Z248" s="623" t="s">
        <v>503</v>
      </c>
      <c r="AA248" s="623" t="s">
        <v>5107</v>
      </c>
      <c r="AB248" s="623" t="s">
        <v>5178</v>
      </c>
    </row>
    <row r="249" spans="1:28" ht="13.5" thickBot="1" x14ac:dyDescent="0.25">
      <c r="A249" s="622" t="s">
        <v>1716</v>
      </c>
      <c r="B249" s="623" t="s">
        <v>2024</v>
      </c>
      <c r="C249" s="623" t="s">
        <v>1716</v>
      </c>
      <c r="D249" s="623" t="s">
        <v>820</v>
      </c>
      <c r="E249" s="623" t="s">
        <v>1086</v>
      </c>
      <c r="F249" s="623" t="s">
        <v>5881</v>
      </c>
      <c r="G249" s="623" t="s">
        <v>1227</v>
      </c>
      <c r="H249" s="623" t="s">
        <v>820</v>
      </c>
      <c r="I249" s="623" t="s">
        <v>1086</v>
      </c>
      <c r="J249" s="623" t="s">
        <v>5881</v>
      </c>
      <c r="K249" s="623" t="s">
        <v>5882</v>
      </c>
      <c r="L249" s="623" t="s">
        <v>2170</v>
      </c>
      <c r="M249" s="623" t="s">
        <v>5883</v>
      </c>
      <c r="N249" s="623" t="s">
        <v>5884</v>
      </c>
      <c r="O249" s="624">
        <v>5300</v>
      </c>
      <c r="P249" s="625">
        <v>2.6</v>
      </c>
      <c r="Q249" s="623" t="s">
        <v>5885</v>
      </c>
      <c r="R249" s="624">
        <v>2225</v>
      </c>
      <c r="S249" s="624">
        <v>52</v>
      </c>
      <c r="T249" s="623" t="s">
        <v>2022</v>
      </c>
      <c r="U249" s="623" t="s">
        <v>2276</v>
      </c>
      <c r="V249" s="623" t="s">
        <v>212</v>
      </c>
      <c r="W249" s="623" t="s">
        <v>5112</v>
      </c>
      <c r="X249" s="624">
        <v>0</v>
      </c>
      <c r="Y249" s="623" t="s">
        <v>5113</v>
      </c>
      <c r="Z249" s="623" t="s">
        <v>503</v>
      </c>
      <c r="AA249" s="623" t="s">
        <v>5134</v>
      </c>
      <c r="AB249" s="623" t="s">
        <v>5178</v>
      </c>
    </row>
    <row r="250" spans="1:28" ht="13.5" thickBot="1" x14ac:dyDescent="0.25">
      <c r="A250" s="622" t="s">
        <v>1717</v>
      </c>
      <c r="B250" s="623" t="s">
        <v>2024</v>
      </c>
      <c r="C250" s="623" t="s">
        <v>1717</v>
      </c>
      <c r="D250" s="623" t="s">
        <v>821</v>
      </c>
      <c r="E250" s="623" t="s">
        <v>1087</v>
      </c>
      <c r="F250" s="623" t="s">
        <v>5886</v>
      </c>
      <c r="G250" s="623" t="s">
        <v>1228</v>
      </c>
      <c r="H250" s="623" t="s">
        <v>821</v>
      </c>
      <c r="I250" s="623" t="s">
        <v>1087</v>
      </c>
      <c r="J250" s="623" t="s">
        <v>5886</v>
      </c>
      <c r="K250" s="623" t="s">
        <v>412</v>
      </c>
      <c r="L250" s="623" t="s">
        <v>2170</v>
      </c>
      <c r="M250" s="623" t="s">
        <v>5887</v>
      </c>
      <c r="N250" s="623" t="s">
        <v>554</v>
      </c>
      <c r="O250" s="624">
        <v>1000</v>
      </c>
      <c r="P250" s="625">
        <v>1</v>
      </c>
      <c r="Q250" s="623" t="s">
        <v>5872</v>
      </c>
      <c r="R250" s="624">
        <v>1900</v>
      </c>
      <c r="S250" s="624">
        <v>52</v>
      </c>
      <c r="T250" s="623" t="s">
        <v>2022</v>
      </c>
      <c r="U250" s="623" t="s">
        <v>2298</v>
      </c>
      <c r="V250" s="623" t="s">
        <v>213</v>
      </c>
      <c r="W250" s="623" t="s">
        <v>5112</v>
      </c>
      <c r="X250" s="624">
        <v>0</v>
      </c>
      <c r="Y250" s="623" t="s">
        <v>5113</v>
      </c>
      <c r="Z250" s="623" t="s">
        <v>503</v>
      </c>
      <c r="AA250" s="623" t="s">
        <v>5134</v>
      </c>
      <c r="AB250" s="623" t="s">
        <v>5178</v>
      </c>
    </row>
    <row r="251" spans="1:28" ht="13.5" thickBot="1" x14ac:dyDescent="0.25">
      <c r="A251" s="622" t="s">
        <v>2024</v>
      </c>
      <c r="B251" s="623" t="s">
        <v>2024</v>
      </c>
      <c r="C251" s="623" t="s">
        <v>2024</v>
      </c>
      <c r="D251" s="623" t="s">
        <v>2239</v>
      </c>
      <c r="E251" s="623" t="s">
        <v>2354</v>
      </c>
      <c r="F251" s="623" t="s">
        <v>3557</v>
      </c>
      <c r="G251" s="623" t="s">
        <v>3558</v>
      </c>
      <c r="H251" s="623" t="s">
        <v>2239</v>
      </c>
      <c r="I251" s="623" t="s">
        <v>2354</v>
      </c>
      <c r="J251" s="623" t="s">
        <v>3557</v>
      </c>
      <c r="K251" s="623" t="s">
        <v>3558</v>
      </c>
      <c r="L251" s="623" t="s">
        <v>2170</v>
      </c>
      <c r="M251" s="623" t="s">
        <v>4770</v>
      </c>
      <c r="N251" s="623" t="s">
        <v>4771</v>
      </c>
      <c r="O251" s="624">
        <v>42500</v>
      </c>
      <c r="P251" s="625">
        <v>28.4</v>
      </c>
      <c r="Q251" s="623" t="s">
        <v>4772</v>
      </c>
      <c r="R251" s="624">
        <v>3300</v>
      </c>
      <c r="S251" s="624">
        <v>52</v>
      </c>
      <c r="T251" s="623" t="s">
        <v>2022</v>
      </c>
      <c r="U251" s="623" t="s">
        <v>2134</v>
      </c>
      <c r="V251" s="623" t="s">
        <v>210</v>
      </c>
      <c r="W251" s="623" t="s">
        <v>5105</v>
      </c>
      <c r="X251" s="624">
        <v>0</v>
      </c>
      <c r="Y251" s="623" t="s">
        <v>5113</v>
      </c>
      <c r="Z251" s="623" t="s">
        <v>503</v>
      </c>
      <c r="AA251" s="623" t="s">
        <v>5107</v>
      </c>
      <c r="AB251" s="623" t="s">
        <v>5108</v>
      </c>
    </row>
    <row r="252" spans="1:28" ht="13.5" thickBot="1" x14ac:dyDescent="0.25">
      <c r="A252" s="622" t="s">
        <v>1720</v>
      </c>
      <c r="B252" s="623" t="s">
        <v>2027</v>
      </c>
      <c r="C252" s="623" t="s">
        <v>1720</v>
      </c>
      <c r="D252" s="623" t="s">
        <v>2240</v>
      </c>
      <c r="E252" s="623" t="s">
        <v>2355</v>
      </c>
      <c r="F252" s="623" t="s">
        <v>3561</v>
      </c>
      <c r="G252" s="623" t="s">
        <v>3562</v>
      </c>
      <c r="H252" s="623" t="s">
        <v>2240</v>
      </c>
      <c r="I252" s="623" t="s">
        <v>2355</v>
      </c>
      <c r="J252" s="623" t="s">
        <v>3561</v>
      </c>
      <c r="K252" s="623" t="s">
        <v>3562</v>
      </c>
      <c r="L252" s="623" t="s">
        <v>2148</v>
      </c>
      <c r="M252" s="623" t="s">
        <v>4774</v>
      </c>
      <c r="N252" s="623" t="s">
        <v>3403</v>
      </c>
      <c r="O252" s="624">
        <v>40800</v>
      </c>
      <c r="P252" s="625">
        <v>21.13</v>
      </c>
      <c r="Q252" s="623" t="s">
        <v>4775</v>
      </c>
      <c r="R252" s="624">
        <v>3328</v>
      </c>
      <c r="S252" s="624">
        <v>52</v>
      </c>
      <c r="T252" s="623" t="s">
        <v>2025</v>
      </c>
      <c r="U252" s="623" t="s">
        <v>2134</v>
      </c>
      <c r="V252" s="623" t="s">
        <v>216</v>
      </c>
      <c r="W252" s="623" t="s">
        <v>5105</v>
      </c>
      <c r="X252" s="624">
        <v>0</v>
      </c>
      <c r="Y252" s="623" t="s">
        <v>5106</v>
      </c>
      <c r="Z252" s="623" t="s">
        <v>503</v>
      </c>
      <c r="AA252" s="623" t="s">
        <v>5114</v>
      </c>
      <c r="AB252" s="623" t="s">
        <v>5114</v>
      </c>
    </row>
    <row r="253" spans="1:28" ht="13.5" thickBot="1" x14ac:dyDescent="0.25">
      <c r="A253" s="622" t="s">
        <v>1721</v>
      </c>
      <c r="B253" s="623" t="s">
        <v>2027</v>
      </c>
      <c r="C253" s="623" t="s">
        <v>1721</v>
      </c>
      <c r="D253" s="623" t="s">
        <v>824</v>
      </c>
      <c r="E253" s="623" t="s">
        <v>2355</v>
      </c>
      <c r="F253" s="623" t="s">
        <v>5322</v>
      </c>
      <c r="G253" s="623" t="s">
        <v>5888</v>
      </c>
      <c r="H253" s="623" t="s">
        <v>824</v>
      </c>
      <c r="I253" s="623" t="s">
        <v>2355</v>
      </c>
      <c r="J253" s="623" t="s">
        <v>5322</v>
      </c>
      <c r="K253" s="623" t="s">
        <v>5888</v>
      </c>
      <c r="L253" s="623" t="s">
        <v>2148</v>
      </c>
      <c r="M253" s="623" t="s">
        <v>5889</v>
      </c>
      <c r="N253" s="623" t="s">
        <v>3403</v>
      </c>
      <c r="O253" s="624">
        <v>4000</v>
      </c>
      <c r="P253" s="625">
        <v>3.81</v>
      </c>
      <c r="Q253" s="623" t="s">
        <v>4775</v>
      </c>
      <c r="R253" s="624">
        <v>3328</v>
      </c>
      <c r="S253" s="624">
        <v>52</v>
      </c>
      <c r="T253" s="623" t="s">
        <v>2025</v>
      </c>
      <c r="U253" s="623" t="s">
        <v>2199</v>
      </c>
      <c r="V253" s="623" t="s">
        <v>217</v>
      </c>
      <c r="W253" s="623" t="s">
        <v>5112</v>
      </c>
      <c r="X253" s="624">
        <v>0</v>
      </c>
      <c r="Y253" s="623" t="s">
        <v>5106</v>
      </c>
      <c r="Z253" s="623" t="s">
        <v>503</v>
      </c>
      <c r="AA253" s="623" t="s">
        <v>5114</v>
      </c>
      <c r="AB253" s="623" t="s">
        <v>5114</v>
      </c>
    </row>
    <row r="254" spans="1:28" ht="13.5" thickBot="1" x14ac:dyDescent="0.25">
      <c r="A254" s="622" t="s">
        <v>1722</v>
      </c>
      <c r="B254" s="623" t="s">
        <v>2030</v>
      </c>
      <c r="C254" s="623" t="s">
        <v>5890</v>
      </c>
      <c r="D254" s="623" t="s">
        <v>5891</v>
      </c>
      <c r="E254" s="623" t="s">
        <v>2835</v>
      </c>
      <c r="F254" s="623" t="s">
        <v>3564</v>
      </c>
      <c r="G254" s="623" t="s">
        <v>3403</v>
      </c>
      <c r="H254" s="623" t="s">
        <v>5892</v>
      </c>
      <c r="I254" s="623" t="s">
        <v>2835</v>
      </c>
      <c r="J254" s="623" t="s">
        <v>3566</v>
      </c>
      <c r="K254" s="623" t="s">
        <v>3403</v>
      </c>
      <c r="L254" s="623" t="s">
        <v>5893</v>
      </c>
      <c r="M254" s="623" t="s">
        <v>5894</v>
      </c>
      <c r="N254" s="623" t="s">
        <v>4778</v>
      </c>
      <c r="O254" s="624">
        <v>0</v>
      </c>
      <c r="P254" s="625">
        <v>0.75</v>
      </c>
      <c r="Q254" s="623" t="s">
        <v>559</v>
      </c>
      <c r="R254" s="624">
        <v>264</v>
      </c>
      <c r="S254" s="624">
        <v>0</v>
      </c>
      <c r="T254" s="623" t="s">
        <v>3403</v>
      </c>
      <c r="U254" s="623" t="s">
        <v>2298</v>
      </c>
      <c r="V254" s="623" t="s">
        <v>5895</v>
      </c>
      <c r="W254" s="623" t="s">
        <v>3040</v>
      </c>
      <c r="X254" s="624">
        <v>1</v>
      </c>
      <c r="Y254" s="623" t="s">
        <v>5106</v>
      </c>
      <c r="Z254" s="623" t="s">
        <v>512</v>
      </c>
      <c r="AA254" s="623" t="s">
        <v>5201</v>
      </c>
      <c r="AB254" s="623" t="s">
        <v>5201</v>
      </c>
    </row>
    <row r="255" spans="1:28" ht="13.5" thickBot="1" x14ac:dyDescent="0.25">
      <c r="A255" s="622" t="s">
        <v>2030</v>
      </c>
      <c r="B255" s="623" t="s">
        <v>2030</v>
      </c>
      <c r="C255" s="623" t="s">
        <v>2030</v>
      </c>
      <c r="D255" s="623" t="s">
        <v>2241</v>
      </c>
      <c r="E255" s="623" t="s">
        <v>2356</v>
      </c>
      <c r="F255" s="623" t="s">
        <v>3564</v>
      </c>
      <c r="G255" s="623" t="s">
        <v>3565</v>
      </c>
      <c r="H255" s="623" t="s">
        <v>2323</v>
      </c>
      <c r="I255" s="623" t="s">
        <v>2356</v>
      </c>
      <c r="J255" s="623" t="s">
        <v>3566</v>
      </c>
      <c r="K255" s="623" t="s">
        <v>3567</v>
      </c>
      <c r="L255" s="623" t="s">
        <v>2165</v>
      </c>
      <c r="M255" s="623" t="s">
        <v>4777</v>
      </c>
      <c r="N255" s="623" t="s">
        <v>4778</v>
      </c>
      <c r="O255" s="624">
        <v>83440</v>
      </c>
      <c r="P255" s="625">
        <v>62.5</v>
      </c>
      <c r="Q255" s="623" t="s">
        <v>4780</v>
      </c>
      <c r="R255" s="624">
        <v>2870</v>
      </c>
      <c r="S255" s="624">
        <v>50</v>
      </c>
      <c r="T255" s="623" t="s">
        <v>2028</v>
      </c>
      <c r="U255" s="623" t="s">
        <v>2134</v>
      </c>
      <c r="V255" s="623" t="s">
        <v>218</v>
      </c>
      <c r="W255" s="623" t="s">
        <v>5105</v>
      </c>
      <c r="X255" s="624">
        <v>1</v>
      </c>
      <c r="Y255" s="623" t="s">
        <v>5106</v>
      </c>
      <c r="Z255" s="623" t="s">
        <v>503</v>
      </c>
      <c r="AA255" s="623" t="s">
        <v>5134</v>
      </c>
      <c r="AB255" s="623" t="s">
        <v>5114</v>
      </c>
    </row>
    <row r="256" spans="1:28" ht="13.5" thickBot="1" x14ac:dyDescent="0.25">
      <c r="A256" s="622" t="s">
        <v>5896</v>
      </c>
      <c r="B256" s="623" t="s">
        <v>5897</v>
      </c>
      <c r="C256" s="623" t="s">
        <v>5896</v>
      </c>
      <c r="D256" s="623" t="s">
        <v>3403</v>
      </c>
      <c r="E256" s="623" t="s">
        <v>3403</v>
      </c>
      <c r="F256" s="623" t="s">
        <v>3403</v>
      </c>
      <c r="G256" s="623" t="s">
        <v>3403</v>
      </c>
      <c r="H256" s="623" t="s">
        <v>5898</v>
      </c>
      <c r="I256" s="623" t="s">
        <v>2287</v>
      </c>
      <c r="J256" s="623" t="s">
        <v>3611</v>
      </c>
      <c r="K256" s="623" t="s">
        <v>5899</v>
      </c>
      <c r="L256" s="623" t="s">
        <v>2149</v>
      </c>
      <c r="M256" s="623" t="s">
        <v>5900</v>
      </c>
      <c r="N256" s="623" t="s">
        <v>3403</v>
      </c>
      <c r="O256" s="624">
        <v>1260</v>
      </c>
      <c r="P256" s="623" t="s">
        <v>3403</v>
      </c>
      <c r="Q256" s="623" t="s">
        <v>3403</v>
      </c>
      <c r="R256" s="623" t="s">
        <v>3403</v>
      </c>
      <c r="S256" s="623" t="s">
        <v>3403</v>
      </c>
      <c r="T256" s="623" t="s">
        <v>2031</v>
      </c>
      <c r="U256" s="623" t="s">
        <v>2328</v>
      </c>
      <c r="V256" s="623" t="s">
        <v>5901</v>
      </c>
      <c r="W256" s="623" t="s">
        <v>5112</v>
      </c>
      <c r="X256" s="624">
        <v>0</v>
      </c>
      <c r="Y256" s="623" t="s">
        <v>5113</v>
      </c>
      <c r="Z256" s="623" t="s">
        <v>3403</v>
      </c>
      <c r="AA256" s="623" t="s">
        <v>3403</v>
      </c>
      <c r="AB256" s="623" t="s">
        <v>3403</v>
      </c>
    </row>
    <row r="257" spans="1:28" ht="13.5" thickBot="1" x14ac:dyDescent="0.25">
      <c r="A257" s="622" t="s">
        <v>1727</v>
      </c>
      <c r="B257" s="623" t="s">
        <v>5897</v>
      </c>
      <c r="C257" s="623" t="s">
        <v>1727</v>
      </c>
      <c r="D257" s="623" t="s">
        <v>828</v>
      </c>
      <c r="E257" s="623" t="s">
        <v>1091</v>
      </c>
      <c r="F257" s="623" t="s">
        <v>5902</v>
      </c>
      <c r="G257" s="623" t="s">
        <v>5903</v>
      </c>
      <c r="H257" s="623" t="s">
        <v>828</v>
      </c>
      <c r="I257" s="623" t="s">
        <v>1091</v>
      </c>
      <c r="J257" s="623" t="s">
        <v>5902</v>
      </c>
      <c r="K257" s="623" t="s">
        <v>5903</v>
      </c>
      <c r="L257" s="623" t="s">
        <v>2149</v>
      </c>
      <c r="M257" s="623" t="s">
        <v>5904</v>
      </c>
      <c r="N257" s="623" t="s">
        <v>3403</v>
      </c>
      <c r="O257" s="624">
        <v>1060</v>
      </c>
      <c r="P257" s="623" t="s">
        <v>3403</v>
      </c>
      <c r="Q257" s="623" t="s">
        <v>3403</v>
      </c>
      <c r="R257" s="623" t="s">
        <v>3403</v>
      </c>
      <c r="S257" s="623" t="s">
        <v>3403</v>
      </c>
      <c r="T257" s="623" t="s">
        <v>2031</v>
      </c>
      <c r="U257" s="623" t="s">
        <v>2377</v>
      </c>
      <c r="V257" s="623" t="s">
        <v>223</v>
      </c>
      <c r="W257" s="623" t="s">
        <v>5112</v>
      </c>
      <c r="X257" s="624">
        <v>0</v>
      </c>
      <c r="Y257" s="623" t="s">
        <v>5113</v>
      </c>
      <c r="Z257" s="623" t="s">
        <v>3403</v>
      </c>
      <c r="AA257" s="623" t="s">
        <v>3403</v>
      </c>
      <c r="AB257" s="623" t="s">
        <v>3403</v>
      </c>
    </row>
    <row r="258" spans="1:28" ht="13.5" thickBot="1" x14ac:dyDescent="0.25">
      <c r="A258" s="622" t="s">
        <v>1726</v>
      </c>
      <c r="B258" s="623" t="s">
        <v>5897</v>
      </c>
      <c r="C258" s="623" t="s">
        <v>1726</v>
      </c>
      <c r="D258" s="623" t="s">
        <v>827</v>
      </c>
      <c r="E258" s="623" t="s">
        <v>1091</v>
      </c>
      <c r="F258" s="623" t="s">
        <v>5905</v>
      </c>
      <c r="G258" s="623" t="s">
        <v>5906</v>
      </c>
      <c r="H258" s="623" t="s">
        <v>827</v>
      </c>
      <c r="I258" s="623" t="s">
        <v>1091</v>
      </c>
      <c r="J258" s="623" t="s">
        <v>5905</v>
      </c>
      <c r="K258" s="623" t="s">
        <v>5906</v>
      </c>
      <c r="L258" s="623" t="s">
        <v>2149</v>
      </c>
      <c r="M258" s="623" t="s">
        <v>5907</v>
      </c>
      <c r="N258" s="623" t="s">
        <v>3403</v>
      </c>
      <c r="O258" s="624">
        <v>7000</v>
      </c>
      <c r="P258" s="623" t="s">
        <v>3403</v>
      </c>
      <c r="Q258" s="623" t="s">
        <v>3403</v>
      </c>
      <c r="R258" s="623" t="s">
        <v>3403</v>
      </c>
      <c r="S258" s="623" t="s">
        <v>3403</v>
      </c>
      <c r="T258" s="623" t="s">
        <v>2031</v>
      </c>
      <c r="U258" s="623" t="s">
        <v>2300</v>
      </c>
      <c r="V258" s="623" t="s">
        <v>222</v>
      </c>
      <c r="W258" s="623" t="s">
        <v>5112</v>
      </c>
      <c r="X258" s="624">
        <v>0</v>
      </c>
      <c r="Y258" s="623" t="s">
        <v>5113</v>
      </c>
      <c r="Z258" s="623" t="s">
        <v>3403</v>
      </c>
      <c r="AA258" s="623" t="s">
        <v>3403</v>
      </c>
      <c r="AB258" s="623" t="s">
        <v>3403</v>
      </c>
    </row>
    <row r="259" spans="1:28" ht="13.5" thickBot="1" x14ac:dyDescent="0.25">
      <c r="A259" s="622" t="s">
        <v>1723</v>
      </c>
      <c r="B259" s="623" t="s">
        <v>5897</v>
      </c>
      <c r="C259" s="623" t="s">
        <v>1723</v>
      </c>
      <c r="D259" s="623" t="s">
        <v>825</v>
      </c>
      <c r="E259" s="623" t="s">
        <v>1089</v>
      </c>
      <c r="F259" s="623" t="s">
        <v>3452</v>
      </c>
      <c r="G259" s="623" t="s">
        <v>5908</v>
      </c>
      <c r="H259" s="623" t="s">
        <v>825</v>
      </c>
      <c r="I259" s="623" t="s">
        <v>1089</v>
      </c>
      <c r="J259" s="623" t="s">
        <v>3452</v>
      </c>
      <c r="K259" s="623" t="s">
        <v>5908</v>
      </c>
      <c r="L259" s="623" t="s">
        <v>1364</v>
      </c>
      <c r="M259" s="623" t="s">
        <v>5909</v>
      </c>
      <c r="N259" s="623" t="s">
        <v>3403</v>
      </c>
      <c r="O259" s="624">
        <v>7584</v>
      </c>
      <c r="P259" s="623" t="s">
        <v>3403</v>
      </c>
      <c r="Q259" s="623" t="s">
        <v>3403</v>
      </c>
      <c r="R259" s="623" t="s">
        <v>3403</v>
      </c>
      <c r="S259" s="623" t="s">
        <v>3403</v>
      </c>
      <c r="T259" s="623" t="s">
        <v>2031</v>
      </c>
      <c r="U259" s="623" t="s">
        <v>2134</v>
      </c>
      <c r="V259" s="623" t="s">
        <v>219</v>
      </c>
      <c r="W259" s="623" t="s">
        <v>5112</v>
      </c>
      <c r="X259" s="624">
        <v>0</v>
      </c>
      <c r="Y259" s="623" t="s">
        <v>5133</v>
      </c>
      <c r="Z259" s="623" t="s">
        <v>3403</v>
      </c>
      <c r="AA259" s="623" t="s">
        <v>3403</v>
      </c>
      <c r="AB259" s="623" t="s">
        <v>3403</v>
      </c>
    </row>
    <row r="260" spans="1:28" ht="13.5" thickBot="1" x14ac:dyDescent="0.25">
      <c r="A260" s="622" t="s">
        <v>5910</v>
      </c>
      <c r="B260" s="623" t="s">
        <v>5897</v>
      </c>
      <c r="C260" s="623" t="s">
        <v>1724</v>
      </c>
      <c r="D260" s="623" t="s">
        <v>2242</v>
      </c>
      <c r="E260" s="623" t="s">
        <v>2287</v>
      </c>
      <c r="F260" s="623" t="s">
        <v>3611</v>
      </c>
      <c r="G260" s="623" t="s">
        <v>5911</v>
      </c>
      <c r="H260" s="623" t="s">
        <v>2324</v>
      </c>
      <c r="I260" s="623" t="s">
        <v>2287</v>
      </c>
      <c r="J260" s="623" t="s">
        <v>3611</v>
      </c>
      <c r="K260" s="623" t="s">
        <v>4858</v>
      </c>
      <c r="L260" s="623" t="s">
        <v>2149</v>
      </c>
      <c r="M260" s="623" t="s">
        <v>5912</v>
      </c>
      <c r="N260" s="623" t="s">
        <v>3403</v>
      </c>
      <c r="O260" s="624">
        <v>23500</v>
      </c>
      <c r="P260" s="623" t="s">
        <v>3403</v>
      </c>
      <c r="Q260" s="623" t="s">
        <v>3403</v>
      </c>
      <c r="R260" s="623" t="s">
        <v>3403</v>
      </c>
      <c r="S260" s="623" t="s">
        <v>3403</v>
      </c>
      <c r="T260" s="623" t="s">
        <v>2031</v>
      </c>
      <c r="U260" s="623" t="s">
        <v>2199</v>
      </c>
      <c r="V260" s="623" t="s">
        <v>220</v>
      </c>
      <c r="W260" s="623" t="s">
        <v>5105</v>
      </c>
      <c r="X260" s="624">
        <v>0</v>
      </c>
      <c r="Y260" s="623" t="s">
        <v>5113</v>
      </c>
      <c r="Z260" s="623" t="s">
        <v>3403</v>
      </c>
      <c r="AA260" s="623" t="s">
        <v>3403</v>
      </c>
      <c r="AB260" s="623" t="s">
        <v>3403</v>
      </c>
    </row>
    <row r="261" spans="1:28" ht="13.5" thickBot="1" x14ac:dyDescent="0.25">
      <c r="A261" s="622" t="s">
        <v>1725</v>
      </c>
      <c r="B261" s="623" t="s">
        <v>5897</v>
      </c>
      <c r="C261" s="623" t="s">
        <v>1725</v>
      </c>
      <c r="D261" s="623" t="s">
        <v>826</v>
      </c>
      <c r="E261" s="623" t="s">
        <v>1090</v>
      </c>
      <c r="F261" s="623" t="s">
        <v>3619</v>
      </c>
      <c r="G261" s="623" t="s">
        <v>4875</v>
      </c>
      <c r="H261" s="623" t="s">
        <v>826</v>
      </c>
      <c r="I261" s="623" t="s">
        <v>1090</v>
      </c>
      <c r="J261" s="623" t="s">
        <v>3619</v>
      </c>
      <c r="K261" s="623" t="s">
        <v>4875</v>
      </c>
      <c r="L261" s="623" t="s">
        <v>1365</v>
      </c>
      <c r="M261" s="623" t="s">
        <v>5913</v>
      </c>
      <c r="N261" s="623" t="s">
        <v>3403</v>
      </c>
      <c r="O261" s="624">
        <v>12700</v>
      </c>
      <c r="P261" s="623" t="s">
        <v>3403</v>
      </c>
      <c r="Q261" s="623" t="s">
        <v>3403</v>
      </c>
      <c r="R261" s="623" t="s">
        <v>3403</v>
      </c>
      <c r="S261" s="623" t="s">
        <v>3403</v>
      </c>
      <c r="T261" s="623" t="s">
        <v>2031</v>
      </c>
      <c r="U261" s="623" t="s">
        <v>2276</v>
      </c>
      <c r="V261" s="623" t="s">
        <v>221</v>
      </c>
      <c r="W261" s="623" t="s">
        <v>5112</v>
      </c>
      <c r="X261" s="624">
        <v>0</v>
      </c>
      <c r="Y261" s="623" t="s">
        <v>5113</v>
      </c>
      <c r="Z261" s="623" t="s">
        <v>3403</v>
      </c>
      <c r="AA261" s="623" t="s">
        <v>3403</v>
      </c>
      <c r="AB261" s="623" t="s">
        <v>3403</v>
      </c>
    </row>
    <row r="262" spans="1:28" ht="13.5" thickBot="1" x14ac:dyDescent="0.25">
      <c r="A262" s="622" t="s">
        <v>1729</v>
      </c>
      <c r="B262" s="623" t="s">
        <v>2034</v>
      </c>
      <c r="C262" s="623" t="s">
        <v>1729</v>
      </c>
      <c r="D262" s="623" t="s">
        <v>830</v>
      </c>
      <c r="E262" s="623" t="s">
        <v>1093</v>
      </c>
      <c r="F262" s="623" t="s">
        <v>5914</v>
      </c>
      <c r="G262" s="623" t="s">
        <v>5915</v>
      </c>
      <c r="H262" s="623" t="s">
        <v>830</v>
      </c>
      <c r="I262" s="623" t="s">
        <v>1093</v>
      </c>
      <c r="J262" s="623" t="s">
        <v>5914</v>
      </c>
      <c r="K262" s="623" t="s">
        <v>5915</v>
      </c>
      <c r="L262" s="623" t="s">
        <v>2171</v>
      </c>
      <c r="M262" s="623" t="s">
        <v>5916</v>
      </c>
      <c r="N262" s="623" t="s">
        <v>5917</v>
      </c>
      <c r="O262" s="624">
        <v>7000</v>
      </c>
      <c r="P262" s="625">
        <v>2</v>
      </c>
      <c r="Q262" s="623" t="s">
        <v>5918</v>
      </c>
      <c r="R262" s="624">
        <v>2340</v>
      </c>
      <c r="S262" s="624">
        <v>52</v>
      </c>
      <c r="T262" s="623" t="s">
        <v>2032</v>
      </c>
      <c r="U262" s="623" t="s">
        <v>2298</v>
      </c>
      <c r="V262" s="623" t="s">
        <v>226</v>
      </c>
      <c r="W262" s="623" t="s">
        <v>5112</v>
      </c>
      <c r="X262" s="624">
        <v>0</v>
      </c>
      <c r="Y262" s="623" t="s">
        <v>5133</v>
      </c>
      <c r="Z262" s="623" t="s">
        <v>503</v>
      </c>
      <c r="AA262" s="623" t="s">
        <v>5178</v>
      </c>
      <c r="AB262" s="623" t="s">
        <v>5119</v>
      </c>
    </row>
    <row r="263" spans="1:28" ht="13.5" thickBot="1" x14ac:dyDescent="0.25">
      <c r="A263" s="622" t="s">
        <v>2034</v>
      </c>
      <c r="B263" s="623" t="s">
        <v>2034</v>
      </c>
      <c r="C263" s="623" t="s">
        <v>2034</v>
      </c>
      <c r="D263" s="623" t="s">
        <v>2243</v>
      </c>
      <c r="E263" s="623" t="s">
        <v>2357</v>
      </c>
      <c r="F263" s="623" t="s">
        <v>4784</v>
      </c>
      <c r="G263" s="623" t="s">
        <v>3570</v>
      </c>
      <c r="H263" s="623" t="s">
        <v>2325</v>
      </c>
      <c r="I263" s="623" t="s">
        <v>2357</v>
      </c>
      <c r="J263" s="623" t="s">
        <v>4784</v>
      </c>
      <c r="K263" s="623" t="s">
        <v>3570</v>
      </c>
      <c r="L263" s="623" t="s">
        <v>2171</v>
      </c>
      <c r="M263" s="623" t="s">
        <v>4785</v>
      </c>
      <c r="N263" s="623" t="s">
        <v>554</v>
      </c>
      <c r="O263" s="624">
        <v>54000</v>
      </c>
      <c r="P263" s="625">
        <v>25</v>
      </c>
      <c r="Q263" s="623" t="s">
        <v>4788</v>
      </c>
      <c r="R263" s="624">
        <v>3432</v>
      </c>
      <c r="S263" s="624">
        <v>52</v>
      </c>
      <c r="T263" s="623" t="s">
        <v>2032</v>
      </c>
      <c r="U263" s="623" t="s">
        <v>2134</v>
      </c>
      <c r="V263" s="623" t="s">
        <v>224</v>
      </c>
      <c r="W263" s="623" t="s">
        <v>5105</v>
      </c>
      <c r="X263" s="624">
        <v>0</v>
      </c>
      <c r="Y263" s="623" t="s">
        <v>5133</v>
      </c>
      <c r="Z263" s="623" t="s">
        <v>503</v>
      </c>
      <c r="AA263" s="623" t="s">
        <v>5114</v>
      </c>
      <c r="AB263" s="623" t="s">
        <v>5114</v>
      </c>
    </row>
    <row r="264" spans="1:28" ht="13.5" thickBot="1" x14ac:dyDescent="0.25">
      <c r="A264" s="622" t="s">
        <v>1728</v>
      </c>
      <c r="B264" s="623" t="s">
        <v>2034</v>
      </c>
      <c r="C264" s="623" t="s">
        <v>1728</v>
      </c>
      <c r="D264" s="623" t="s">
        <v>829</v>
      </c>
      <c r="E264" s="623" t="s">
        <v>1092</v>
      </c>
      <c r="F264" s="623" t="s">
        <v>5919</v>
      </c>
      <c r="G264" s="623" t="s">
        <v>3403</v>
      </c>
      <c r="H264" s="623" t="s">
        <v>1303</v>
      </c>
      <c r="I264" s="623" t="s">
        <v>1092</v>
      </c>
      <c r="J264" s="623" t="s">
        <v>5919</v>
      </c>
      <c r="K264" s="623" t="s">
        <v>4858</v>
      </c>
      <c r="L264" s="623" t="s">
        <v>2171</v>
      </c>
      <c r="M264" s="623" t="s">
        <v>5920</v>
      </c>
      <c r="N264" s="623" t="s">
        <v>554</v>
      </c>
      <c r="O264" s="624">
        <v>3000</v>
      </c>
      <c r="P264" s="625">
        <v>2</v>
      </c>
      <c r="Q264" s="623" t="s">
        <v>5918</v>
      </c>
      <c r="R264" s="624">
        <v>2340</v>
      </c>
      <c r="S264" s="624">
        <v>52</v>
      </c>
      <c r="T264" s="623" t="s">
        <v>2032</v>
      </c>
      <c r="U264" s="623" t="s">
        <v>2276</v>
      </c>
      <c r="V264" s="623" t="s">
        <v>225</v>
      </c>
      <c r="W264" s="623" t="s">
        <v>5112</v>
      </c>
      <c r="X264" s="624">
        <v>0</v>
      </c>
      <c r="Y264" s="623" t="s">
        <v>5133</v>
      </c>
      <c r="Z264" s="623" t="s">
        <v>503</v>
      </c>
      <c r="AA264" s="623" t="s">
        <v>5178</v>
      </c>
      <c r="AB264" s="623" t="s">
        <v>5119</v>
      </c>
    </row>
    <row r="265" spans="1:28" ht="13.5" thickBot="1" x14ac:dyDescent="0.25">
      <c r="A265" s="622" t="s">
        <v>2037</v>
      </c>
      <c r="B265" s="623" t="s">
        <v>2037</v>
      </c>
      <c r="C265" s="623" t="s">
        <v>2037</v>
      </c>
      <c r="D265" s="623" t="s">
        <v>2244</v>
      </c>
      <c r="E265" s="623" t="s">
        <v>2288</v>
      </c>
      <c r="F265" s="623" t="s">
        <v>3571</v>
      </c>
      <c r="G265" s="623" t="s">
        <v>3504</v>
      </c>
      <c r="H265" s="623" t="s">
        <v>2244</v>
      </c>
      <c r="I265" s="623" t="s">
        <v>2288</v>
      </c>
      <c r="J265" s="623" t="s">
        <v>3571</v>
      </c>
      <c r="K265" s="623" t="s">
        <v>3504</v>
      </c>
      <c r="L265" s="623" t="s">
        <v>2151</v>
      </c>
      <c r="M265" s="623" t="s">
        <v>4790</v>
      </c>
      <c r="N265" s="623" t="s">
        <v>4791</v>
      </c>
      <c r="O265" s="624">
        <v>13457</v>
      </c>
      <c r="P265" s="625">
        <v>7.5</v>
      </c>
      <c r="Q265" s="623" t="s">
        <v>4792</v>
      </c>
      <c r="R265" s="624">
        <v>2704</v>
      </c>
      <c r="S265" s="624">
        <v>52</v>
      </c>
      <c r="T265" s="623" t="s">
        <v>2035</v>
      </c>
      <c r="U265" s="623" t="s">
        <v>2134</v>
      </c>
      <c r="V265" s="623" t="s">
        <v>227</v>
      </c>
      <c r="W265" s="623" t="s">
        <v>5105</v>
      </c>
      <c r="X265" s="624">
        <v>0</v>
      </c>
      <c r="Y265" s="623" t="s">
        <v>5133</v>
      </c>
      <c r="Z265" s="623" t="s">
        <v>503</v>
      </c>
      <c r="AA265" s="623" t="s">
        <v>5226</v>
      </c>
      <c r="AB265" s="623" t="s">
        <v>5134</v>
      </c>
    </row>
    <row r="266" spans="1:28" ht="13.5" thickBot="1" x14ac:dyDescent="0.25">
      <c r="A266" s="622" t="s">
        <v>1731</v>
      </c>
      <c r="B266" s="623" t="s">
        <v>2040</v>
      </c>
      <c r="C266" s="623" t="s">
        <v>1731</v>
      </c>
      <c r="D266" s="623" t="s">
        <v>831</v>
      </c>
      <c r="E266" s="623" t="s">
        <v>1094</v>
      </c>
      <c r="F266" s="623" t="s">
        <v>5921</v>
      </c>
      <c r="G266" s="623" t="s">
        <v>5922</v>
      </c>
      <c r="H266" s="623" t="s">
        <v>831</v>
      </c>
      <c r="I266" s="623" t="s">
        <v>1094</v>
      </c>
      <c r="J266" s="623" t="s">
        <v>5921</v>
      </c>
      <c r="K266" s="623" t="s">
        <v>5922</v>
      </c>
      <c r="L266" s="623" t="s">
        <v>2172</v>
      </c>
      <c r="M266" s="623" t="s">
        <v>5923</v>
      </c>
      <c r="N266" s="623" t="s">
        <v>3403</v>
      </c>
      <c r="O266" s="624">
        <v>1423</v>
      </c>
      <c r="P266" s="625">
        <v>1</v>
      </c>
      <c r="Q266" s="623" t="s">
        <v>5924</v>
      </c>
      <c r="R266" s="624">
        <v>600</v>
      </c>
      <c r="S266" s="624">
        <v>50</v>
      </c>
      <c r="T266" s="623" t="s">
        <v>2038</v>
      </c>
      <c r="U266" s="623" t="s">
        <v>2199</v>
      </c>
      <c r="V266" s="623" t="s">
        <v>229</v>
      </c>
      <c r="W266" s="623" t="s">
        <v>5112</v>
      </c>
      <c r="X266" s="624">
        <v>0</v>
      </c>
      <c r="Y266" s="623" t="s">
        <v>5133</v>
      </c>
      <c r="Z266" s="623" t="s">
        <v>3403</v>
      </c>
      <c r="AA266" s="623" t="s">
        <v>5201</v>
      </c>
      <c r="AB266" s="623" t="s">
        <v>5119</v>
      </c>
    </row>
    <row r="267" spans="1:28" ht="13.5" thickBot="1" x14ac:dyDescent="0.25">
      <c r="A267" s="622" t="s">
        <v>5925</v>
      </c>
      <c r="B267" s="623" t="s">
        <v>3403</v>
      </c>
      <c r="C267" s="623" t="s">
        <v>3403</v>
      </c>
      <c r="D267" s="623" t="s">
        <v>3403</v>
      </c>
      <c r="E267" s="623" t="s">
        <v>3403</v>
      </c>
      <c r="F267" s="623" t="s">
        <v>3403</v>
      </c>
      <c r="G267" s="623" t="s">
        <v>4858</v>
      </c>
      <c r="H267" s="623" t="s">
        <v>3403</v>
      </c>
      <c r="I267" s="623" t="s">
        <v>3403</v>
      </c>
      <c r="J267" s="623" t="s">
        <v>3403</v>
      </c>
      <c r="K267" s="623" t="s">
        <v>5926</v>
      </c>
      <c r="L267" s="623" t="s">
        <v>4858</v>
      </c>
      <c r="M267" s="623" t="s">
        <v>554</v>
      </c>
      <c r="N267" s="623" t="s">
        <v>554</v>
      </c>
      <c r="O267" s="623" t="s">
        <v>554</v>
      </c>
      <c r="P267" s="623" t="s">
        <v>3403</v>
      </c>
      <c r="Q267" s="623" t="s">
        <v>4524</v>
      </c>
      <c r="R267" s="623" t="s">
        <v>4858</v>
      </c>
      <c r="S267" s="624">
        <v>0</v>
      </c>
      <c r="T267" s="623" t="s">
        <v>2038</v>
      </c>
      <c r="U267" s="623" t="s">
        <v>4524</v>
      </c>
      <c r="V267" s="623" t="s">
        <v>5927</v>
      </c>
      <c r="W267" s="623" t="s">
        <v>5112</v>
      </c>
      <c r="X267" s="624">
        <v>0</v>
      </c>
      <c r="Y267" s="623" t="s">
        <v>5133</v>
      </c>
      <c r="Z267" s="623" t="s">
        <v>512</v>
      </c>
      <c r="AA267" s="623" t="s">
        <v>5119</v>
      </c>
      <c r="AB267" s="623" t="s">
        <v>5119</v>
      </c>
    </row>
    <row r="268" spans="1:28" ht="13.5" thickBot="1" x14ac:dyDescent="0.25">
      <c r="A268" s="622" t="s">
        <v>1730</v>
      </c>
      <c r="B268" s="623" t="s">
        <v>2040</v>
      </c>
      <c r="C268" s="623" t="s">
        <v>1730</v>
      </c>
      <c r="D268" s="623" t="s">
        <v>2245</v>
      </c>
      <c r="E268" s="623" t="s">
        <v>2289</v>
      </c>
      <c r="F268" s="623" t="s">
        <v>3573</v>
      </c>
      <c r="G268" s="623" t="s">
        <v>3574</v>
      </c>
      <c r="H268" s="623" t="s">
        <v>2245</v>
      </c>
      <c r="I268" s="623" t="s">
        <v>2289</v>
      </c>
      <c r="J268" s="623" t="s">
        <v>3573</v>
      </c>
      <c r="K268" s="623" t="s">
        <v>3574</v>
      </c>
      <c r="L268" s="623" t="s">
        <v>2172</v>
      </c>
      <c r="M268" s="623" t="s">
        <v>4794</v>
      </c>
      <c r="N268" s="623" t="s">
        <v>4795</v>
      </c>
      <c r="O268" s="624">
        <v>18155</v>
      </c>
      <c r="P268" s="625">
        <v>9</v>
      </c>
      <c r="Q268" s="623" t="s">
        <v>4796</v>
      </c>
      <c r="R268" s="624">
        <v>2600</v>
      </c>
      <c r="S268" s="624">
        <v>50</v>
      </c>
      <c r="T268" s="623" t="s">
        <v>2038</v>
      </c>
      <c r="U268" s="623" t="s">
        <v>2134</v>
      </c>
      <c r="V268" s="623" t="s">
        <v>228</v>
      </c>
      <c r="W268" s="623" t="s">
        <v>5105</v>
      </c>
      <c r="X268" s="624">
        <v>0</v>
      </c>
      <c r="Y268" s="623" t="s">
        <v>5133</v>
      </c>
      <c r="Z268" s="623" t="s">
        <v>503</v>
      </c>
      <c r="AA268" s="623" t="s">
        <v>5226</v>
      </c>
      <c r="AB268" s="623" t="s">
        <v>5119</v>
      </c>
    </row>
    <row r="269" spans="1:28" ht="13.5" thickBot="1" x14ac:dyDescent="0.25">
      <c r="A269" s="622" t="s">
        <v>1685</v>
      </c>
      <c r="B269" s="623" t="s">
        <v>3577</v>
      </c>
      <c r="C269" s="623" t="s">
        <v>1685</v>
      </c>
      <c r="D269" s="623" t="s">
        <v>4802</v>
      </c>
      <c r="E269" s="623" t="s">
        <v>4803</v>
      </c>
      <c r="F269" s="623" t="s">
        <v>3581</v>
      </c>
      <c r="G269" s="623" t="s">
        <v>3403</v>
      </c>
      <c r="H269" s="623" t="s">
        <v>4802</v>
      </c>
      <c r="I269" s="623" t="s">
        <v>4803</v>
      </c>
      <c r="J269" s="623" t="s">
        <v>3581</v>
      </c>
      <c r="K269" s="623" t="s">
        <v>3403</v>
      </c>
      <c r="L269" s="623" t="s">
        <v>1363</v>
      </c>
      <c r="M269" s="623" t="s">
        <v>4804</v>
      </c>
      <c r="N269" s="623" t="s">
        <v>4805</v>
      </c>
      <c r="O269" s="624">
        <v>14414</v>
      </c>
      <c r="P269" s="625">
        <v>8.75</v>
      </c>
      <c r="Q269" s="623" t="s">
        <v>4806</v>
      </c>
      <c r="R269" s="624">
        <v>2998</v>
      </c>
      <c r="S269" s="624">
        <v>52</v>
      </c>
      <c r="T269" s="623" t="s">
        <v>3525</v>
      </c>
      <c r="U269" s="623" t="s">
        <v>1905</v>
      </c>
      <c r="V269" s="623" t="s">
        <v>4807</v>
      </c>
      <c r="W269" s="623" t="s">
        <v>5105</v>
      </c>
      <c r="X269" s="624">
        <v>0</v>
      </c>
      <c r="Y269" s="623" t="s">
        <v>5133</v>
      </c>
      <c r="Z269" s="623" t="s">
        <v>503</v>
      </c>
      <c r="AA269" s="623" t="s">
        <v>5315</v>
      </c>
      <c r="AB269" s="623" t="s">
        <v>5108</v>
      </c>
    </row>
    <row r="270" spans="1:28" ht="13.5" thickBot="1" x14ac:dyDescent="0.25">
      <c r="A270" s="622" t="s">
        <v>5928</v>
      </c>
      <c r="B270" s="623" t="s">
        <v>3577</v>
      </c>
      <c r="C270" s="623" t="s">
        <v>5928</v>
      </c>
      <c r="D270" s="623" t="s">
        <v>5929</v>
      </c>
      <c r="E270" s="623" t="s">
        <v>5930</v>
      </c>
      <c r="F270" s="623" t="s">
        <v>5777</v>
      </c>
      <c r="G270" s="623" t="s">
        <v>3403</v>
      </c>
      <c r="H270" s="623" t="s">
        <v>5929</v>
      </c>
      <c r="I270" s="623" t="s">
        <v>5930</v>
      </c>
      <c r="J270" s="623" t="s">
        <v>5777</v>
      </c>
      <c r="K270" s="623" t="s">
        <v>3403</v>
      </c>
      <c r="L270" s="623" t="s">
        <v>1363</v>
      </c>
      <c r="M270" s="623" t="s">
        <v>5931</v>
      </c>
      <c r="N270" s="623" t="s">
        <v>5932</v>
      </c>
      <c r="O270" s="624">
        <v>2500</v>
      </c>
      <c r="P270" s="625">
        <v>1</v>
      </c>
      <c r="Q270" s="623" t="s">
        <v>5933</v>
      </c>
      <c r="R270" s="624">
        <v>2214</v>
      </c>
      <c r="S270" s="624">
        <v>52</v>
      </c>
      <c r="T270" s="623" t="s">
        <v>3525</v>
      </c>
      <c r="U270" s="623" t="s">
        <v>2199</v>
      </c>
      <c r="V270" s="623" t="s">
        <v>5934</v>
      </c>
      <c r="W270" s="623" t="s">
        <v>5112</v>
      </c>
      <c r="X270" s="624">
        <v>0</v>
      </c>
      <c r="Y270" s="623" t="s">
        <v>5133</v>
      </c>
      <c r="Z270" s="623" t="s">
        <v>512</v>
      </c>
      <c r="AA270" s="623" t="s">
        <v>5226</v>
      </c>
      <c r="AB270" s="623" t="s">
        <v>5119</v>
      </c>
    </row>
    <row r="271" spans="1:28" ht="13.5" thickBot="1" x14ac:dyDescent="0.25">
      <c r="A271" s="622" t="s">
        <v>5935</v>
      </c>
      <c r="B271" s="623" t="s">
        <v>3577</v>
      </c>
      <c r="C271" s="623" t="s">
        <v>5935</v>
      </c>
      <c r="D271" s="623" t="s">
        <v>5936</v>
      </c>
      <c r="E271" s="623" t="s">
        <v>5937</v>
      </c>
      <c r="F271" s="623" t="s">
        <v>5768</v>
      </c>
      <c r="G271" s="623" t="s">
        <v>3403</v>
      </c>
      <c r="H271" s="623" t="s">
        <v>5936</v>
      </c>
      <c r="I271" s="623" t="s">
        <v>5937</v>
      </c>
      <c r="J271" s="623" t="s">
        <v>5768</v>
      </c>
      <c r="K271" s="623" t="s">
        <v>3403</v>
      </c>
      <c r="L271" s="623" t="s">
        <v>1363</v>
      </c>
      <c r="M271" s="623" t="s">
        <v>5938</v>
      </c>
      <c r="N271" s="623" t="s">
        <v>5939</v>
      </c>
      <c r="O271" s="624">
        <v>6379</v>
      </c>
      <c r="P271" s="625">
        <v>2</v>
      </c>
      <c r="Q271" s="623" t="s">
        <v>5940</v>
      </c>
      <c r="R271" s="624">
        <v>2429</v>
      </c>
      <c r="S271" s="624">
        <v>52</v>
      </c>
      <c r="T271" s="623" t="s">
        <v>3525</v>
      </c>
      <c r="U271" s="623" t="s">
        <v>2134</v>
      </c>
      <c r="V271" s="623" t="s">
        <v>5941</v>
      </c>
      <c r="W271" s="623" t="s">
        <v>5112</v>
      </c>
      <c r="X271" s="624">
        <v>0</v>
      </c>
      <c r="Y271" s="623" t="s">
        <v>5133</v>
      </c>
      <c r="Z271" s="623" t="s">
        <v>512</v>
      </c>
      <c r="AA271" s="623" t="s">
        <v>5315</v>
      </c>
      <c r="AB271" s="623" t="s">
        <v>5108</v>
      </c>
    </row>
    <row r="272" spans="1:28" ht="13.5" thickBot="1" x14ac:dyDescent="0.25">
      <c r="A272" s="622" t="s">
        <v>1733</v>
      </c>
      <c r="B272" s="623" t="s">
        <v>2043</v>
      </c>
      <c r="C272" s="623" t="s">
        <v>1733</v>
      </c>
      <c r="D272" s="623" t="s">
        <v>833</v>
      </c>
      <c r="E272" s="623" t="s">
        <v>1096</v>
      </c>
      <c r="F272" s="623" t="s">
        <v>5942</v>
      </c>
      <c r="G272" s="623" t="s">
        <v>1231</v>
      </c>
      <c r="H272" s="623" t="s">
        <v>1305</v>
      </c>
      <c r="I272" s="623" t="s">
        <v>1096</v>
      </c>
      <c r="J272" s="623" t="s">
        <v>5942</v>
      </c>
      <c r="K272" s="623" t="s">
        <v>1231</v>
      </c>
      <c r="L272" s="623" t="s">
        <v>2173</v>
      </c>
      <c r="M272" s="623" t="s">
        <v>5943</v>
      </c>
      <c r="N272" s="623" t="s">
        <v>5943</v>
      </c>
      <c r="O272" s="624">
        <v>2040</v>
      </c>
      <c r="P272" s="625">
        <v>1.5</v>
      </c>
      <c r="Q272" s="623" t="s">
        <v>5944</v>
      </c>
      <c r="R272" s="624">
        <v>2002</v>
      </c>
      <c r="S272" s="624">
        <v>52</v>
      </c>
      <c r="T272" s="623" t="s">
        <v>2041</v>
      </c>
      <c r="U272" s="623" t="s">
        <v>2276</v>
      </c>
      <c r="V272" s="623" t="s">
        <v>232</v>
      </c>
      <c r="W272" s="623" t="s">
        <v>5112</v>
      </c>
      <c r="X272" s="624">
        <v>0</v>
      </c>
      <c r="Y272" s="623" t="s">
        <v>5113</v>
      </c>
      <c r="Z272" s="623" t="s">
        <v>503</v>
      </c>
      <c r="AA272" s="623" t="s">
        <v>5178</v>
      </c>
      <c r="AB272" s="623" t="s">
        <v>5178</v>
      </c>
    </row>
    <row r="273" spans="1:28" ht="13.5" thickBot="1" x14ac:dyDescent="0.25">
      <c r="A273" s="622" t="s">
        <v>2043</v>
      </c>
      <c r="B273" s="623" t="s">
        <v>2043</v>
      </c>
      <c r="C273" s="623" t="s">
        <v>2043</v>
      </c>
      <c r="D273" s="623" t="s">
        <v>2246</v>
      </c>
      <c r="E273" s="623" t="s">
        <v>2358</v>
      </c>
      <c r="F273" s="623" t="s">
        <v>3585</v>
      </c>
      <c r="G273" s="623" t="s">
        <v>3403</v>
      </c>
      <c r="H273" s="623" t="s">
        <v>2246</v>
      </c>
      <c r="I273" s="623" t="s">
        <v>2358</v>
      </c>
      <c r="J273" s="623" t="s">
        <v>3585</v>
      </c>
      <c r="K273" s="623" t="s">
        <v>3586</v>
      </c>
      <c r="L273" s="623" t="s">
        <v>2173</v>
      </c>
      <c r="M273" s="623" t="s">
        <v>4810</v>
      </c>
      <c r="N273" s="623" t="s">
        <v>4811</v>
      </c>
      <c r="O273" s="624">
        <v>11636</v>
      </c>
      <c r="P273" s="625">
        <v>7.03</v>
      </c>
      <c r="Q273" s="623" t="s">
        <v>4812</v>
      </c>
      <c r="R273" s="624">
        <v>2626</v>
      </c>
      <c r="S273" s="624">
        <v>52</v>
      </c>
      <c r="T273" s="623" t="s">
        <v>2041</v>
      </c>
      <c r="U273" s="623" t="s">
        <v>2134</v>
      </c>
      <c r="V273" s="623" t="s">
        <v>230</v>
      </c>
      <c r="W273" s="623" t="s">
        <v>5105</v>
      </c>
      <c r="X273" s="624">
        <v>0</v>
      </c>
      <c r="Y273" s="623" t="s">
        <v>5113</v>
      </c>
      <c r="Z273" s="623" t="s">
        <v>503</v>
      </c>
      <c r="AA273" s="623" t="s">
        <v>5178</v>
      </c>
      <c r="AB273" s="623" t="s">
        <v>5178</v>
      </c>
    </row>
    <row r="274" spans="1:28" ht="13.5" thickBot="1" x14ac:dyDescent="0.25">
      <c r="A274" s="622" t="s">
        <v>1732</v>
      </c>
      <c r="B274" s="623" t="s">
        <v>2043</v>
      </c>
      <c r="C274" s="623" t="s">
        <v>1732</v>
      </c>
      <c r="D274" s="623" t="s">
        <v>832</v>
      </c>
      <c r="E274" s="623" t="s">
        <v>1095</v>
      </c>
      <c r="F274" s="623" t="s">
        <v>5945</v>
      </c>
      <c r="G274" s="623" t="s">
        <v>1230</v>
      </c>
      <c r="H274" s="623" t="s">
        <v>1304</v>
      </c>
      <c r="I274" s="623" t="s">
        <v>1095</v>
      </c>
      <c r="J274" s="623" t="s">
        <v>5945</v>
      </c>
      <c r="K274" s="623" t="s">
        <v>1230</v>
      </c>
      <c r="L274" s="623" t="s">
        <v>2173</v>
      </c>
      <c r="M274" s="623" t="s">
        <v>5946</v>
      </c>
      <c r="N274" s="623" t="s">
        <v>5946</v>
      </c>
      <c r="O274" s="624">
        <v>7500</v>
      </c>
      <c r="P274" s="625">
        <v>2.58</v>
      </c>
      <c r="Q274" s="623" t="s">
        <v>5947</v>
      </c>
      <c r="R274" s="624">
        <v>2314</v>
      </c>
      <c r="S274" s="624">
        <v>52</v>
      </c>
      <c r="T274" s="623" t="s">
        <v>2041</v>
      </c>
      <c r="U274" s="623" t="s">
        <v>2199</v>
      </c>
      <c r="V274" s="623" t="s">
        <v>231</v>
      </c>
      <c r="W274" s="623" t="s">
        <v>5112</v>
      </c>
      <c r="X274" s="624">
        <v>0</v>
      </c>
      <c r="Y274" s="623" t="s">
        <v>5113</v>
      </c>
      <c r="Z274" s="623" t="s">
        <v>503</v>
      </c>
      <c r="AA274" s="623" t="s">
        <v>5178</v>
      </c>
      <c r="AB274" s="623" t="s">
        <v>5178</v>
      </c>
    </row>
    <row r="275" spans="1:28" ht="13.5" thickBot="1" x14ac:dyDescent="0.25">
      <c r="A275" s="622" t="s">
        <v>1735</v>
      </c>
      <c r="B275" s="623" t="s">
        <v>2046</v>
      </c>
      <c r="C275" s="623" t="s">
        <v>1735</v>
      </c>
      <c r="D275" s="623" t="s">
        <v>835</v>
      </c>
      <c r="E275" s="623" t="s">
        <v>2359</v>
      </c>
      <c r="F275" s="623" t="s">
        <v>3588</v>
      </c>
      <c r="G275" s="623" t="s">
        <v>5948</v>
      </c>
      <c r="H275" s="623" t="s">
        <v>835</v>
      </c>
      <c r="I275" s="623" t="s">
        <v>2359</v>
      </c>
      <c r="J275" s="623" t="s">
        <v>3588</v>
      </c>
      <c r="K275" s="623" t="s">
        <v>5948</v>
      </c>
      <c r="L275" s="623" t="s">
        <v>2174</v>
      </c>
      <c r="M275" s="623" t="s">
        <v>0</v>
      </c>
      <c r="N275" s="623" t="s">
        <v>554</v>
      </c>
      <c r="O275" s="624">
        <v>1000</v>
      </c>
      <c r="P275" s="625">
        <v>0</v>
      </c>
      <c r="Q275" s="623" t="s">
        <v>5949</v>
      </c>
      <c r="R275" s="623" t="s">
        <v>4858</v>
      </c>
      <c r="S275" s="624">
        <v>52</v>
      </c>
      <c r="T275" s="623" t="s">
        <v>2044</v>
      </c>
      <c r="U275" s="623" t="s">
        <v>2298</v>
      </c>
      <c r="V275" s="623" t="s">
        <v>235</v>
      </c>
      <c r="W275" s="623" t="s">
        <v>5112</v>
      </c>
      <c r="X275" s="624">
        <v>0</v>
      </c>
      <c r="Y275" s="623" t="s">
        <v>5133</v>
      </c>
      <c r="Z275" s="623" t="s">
        <v>503</v>
      </c>
      <c r="AA275" s="623" t="s">
        <v>5241</v>
      </c>
      <c r="AB275" s="623" t="s">
        <v>5241</v>
      </c>
    </row>
    <row r="276" spans="1:28" ht="13.5" thickBot="1" x14ac:dyDescent="0.25">
      <c r="A276" s="622" t="s">
        <v>2046</v>
      </c>
      <c r="B276" s="623" t="s">
        <v>2046</v>
      </c>
      <c r="C276" s="623" t="s">
        <v>2046</v>
      </c>
      <c r="D276" s="623" t="s">
        <v>2247</v>
      </c>
      <c r="E276" s="623" t="s">
        <v>2359</v>
      </c>
      <c r="F276" s="623" t="s">
        <v>3588</v>
      </c>
      <c r="G276" s="623" t="s">
        <v>3589</v>
      </c>
      <c r="H276" s="623" t="s">
        <v>2247</v>
      </c>
      <c r="I276" s="623" t="s">
        <v>2359</v>
      </c>
      <c r="J276" s="623" t="s">
        <v>3588</v>
      </c>
      <c r="K276" s="623" t="s">
        <v>3589</v>
      </c>
      <c r="L276" s="623" t="s">
        <v>2174</v>
      </c>
      <c r="M276" s="623" t="s">
        <v>4814</v>
      </c>
      <c r="N276" s="623" t="s">
        <v>4815</v>
      </c>
      <c r="O276" s="624">
        <v>18290</v>
      </c>
      <c r="P276" s="625">
        <v>13</v>
      </c>
      <c r="Q276" s="623" t="s">
        <v>4816</v>
      </c>
      <c r="R276" s="624">
        <v>2343</v>
      </c>
      <c r="S276" s="624">
        <v>52</v>
      </c>
      <c r="T276" s="623" t="s">
        <v>2044</v>
      </c>
      <c r="U276" s="623" t="s">
        <v>2134</v>
      </c>
      <c r="V276" s="623" t="s">
        <v>233</v>
      </c>
      <c r="W276" s="623" t="s">
        <v>5105</v>
      </c>
      <c r="X276" s="624">
        <v>0</v>
      </c>
      <c r="Y276" s="623" t="s">
        <v>5133</v>
      </c>
      <c r="Z276" s="623" t="s">
        <v>503</v>
      </c>
      <c r="AA276" s="623" t="s">
        <v>5241</v>
      </c>
      <c r="AB276" s="623" t="s">
        <v>5241</v>
      </c>
    </row>
    <row r="277" spans="1:28" ht="13.5" thickBot="1" x14ac:dyDescent="0.25">
      <c r="A277" s="622" t="s">
        <v>1734</v>
      </c>
      <c r="B277" s="623" t="s">
        <v>2046</v>
      </c>
      <c r="C277" s="623" t="s">
        <v>1734</v>
      </c>
      <c r="D277" s="623" t="s">
        <v>834</v>
      </c>
      <c r="E277" s="623" t="s">
        <v>1097</v>
      </c>
      <c r="F277" s="623" t="s">
        <v>5950</v>
      </c>
      <c r="G277" s="623" t="s">
        <v>5951</v>
      </c>
      <c r="H277" s="623" t="s">
        <v>834</v>
      </c>
      <c r="I277" s="623" t="s">
        <v>1097</v>
      </c>
      <c r="J277" s="623" t="s">
        <v>5950</v>
      </c>
      <c r="K277" s="623" t="s">
        <v>5951</v>
      </c>
      <c r="L277" s="623" t="s">
        <v>2174</v>
      </c>
      <c r="M277" s="623" t="s">
        <v>5952</v>
      </c>
      <c r="N277" s="623" t="s">
        <v>5953</v>
      </c>
      <c r="O277" s="624">
        <v>4000</v>
      </c>
      <c r="P277" s="625">
        <v>1.5</v>
      </c>
      <c r="Q277" s="623" t="s">
        <v>5954</v>
      </c>
      <c r="R277" s="624">
        <v>1843</v>
      </c>
      <c r="S277" s="624">
        <v>52</v>
      </c>
      <c r="T277" s="623" t="s">
        <v>2044</v>
      </c>
      <c r="U277" s="623" t="s">
        <v>2199</v>
      </c>
      <c r="V277" s="623" t="s">
        <v>234</v>
      </c>
      <c r="W277" s="623" t="s">
        <v>5112</v>
      </c>
      <c r="X277" s="624">
        <v>0</v>
      </c>
      <c r="Y277" s="623" t="s">
        <v>5133</v>
      </c>
      <c r="Z277" s="623" t="s">
        <v>503</v>
      </c>
      <c r="AA277" s="623" t="s">
        <v>5315</v>
      </c>
      <c r="AB277" s="623" t="s">
        <v>5241</v>
      </c>
    </row>
    <row r="278" spans="1:28" ht="13.5" thickBot="1" x14ac:dyDescent="0.25">
      <c r="A278" s="622" t="s">
        <v>2049</v>
      </c>
      <c r="B278" s="623" t="s">
        <v>2049</v>
      </c>
      <c r="C278" s="623" t="s">
        <v>2049</v>
      </c>
      <c r="D278" s="623" t="s">
        <v>2248</v>
      </c>
      <c r="E278" s="623" t="s">
        <v>2360</v>
      </c>
      <c r="F278" s="623" t="s">
        <v>3591</v>
      </c>
      <c r="G278" s="623" t="s">
        <v>3592</v>
      </c>
      <c r="H278" s="623" t="s">
        <v>2248</v>
      </c>
      <c r="I278" s="623" t="s">
        <v>2360</v>
      </c>
      <c r="J278" s="623" t="s">
        <v>3591</v>
      </c>
      <c r="K278" s="623" t="s">
        <v>3592</v>
      </c>
      <c r="L278" s="623" t="s">
        <v>2171</v>
      </c>
      <c r="M278" s="623" t="s">
        <v>4819</v>
      </c>
      <c r="N278" s="623" t="s">
        <v>4820</v>
      </c>
      <c r="O278" s="624">
        <v>34000</v>
      </c>
      <c r="P278" s="625">
        <v>30.5</v>
      </c>
      <c r="Q278" s="623" t="s">
        <v>4822</v>
      </c>
      <c r="R278" s="624">
        <v>3054</v>
      </c>
      <c r="S278" s="624">
        <v>52</v>
      </c>
      <c r="T278" s="623" t="s">
        <v>2047</v>
      </c>
      <c r="U278" s="623" t="s">
        <v>2134</v>
      </c>
      <c r="V278" s="623" t="s">
        <v>236</v>
      </c>
      <c r="W278" s="623" t="s">
        <v>5105</v>
      </c>
      <c r="X278" s="624">
        <v>0</v>
      </c>
      <c r="Y278" s="623" t="s">
        <v>5133</v>
      </c>
      <c r="Z278" s="623" t="s">
        <v>503</v>
      </c>
      <c r="AA278" s="623" t="s">
        <v>5108</v>
      </c>
      <c r="AB278" s="623" t="s">
        <v>5108</v>
      </c>
    </row>
    <row r="279" spans="1:28" ht="13.5" thickBot="1" x14ac:dyDescent="0.25">
      <c r="A279" s="622" t="s">
        <v>1736</v>
      </c>
      <c r="B279" s="623" t="s">
        <v>2052</v>
      </c>
      <c r="C279" s="623" t="s">
        <v>1736</v>
      </c>
      <c r="D279" s="623" t="s">
        <v>836</v>
      </c>
      <c r="E279" s="623" t="s">
        <v>1098</v>
      </c>
      <c r="F279" s="623" t="s">
        <v>4827</v>
      </c>
      <c r="G279" s="623" t="s">
        <v>1232</v>
      </c>
      <c r="H279" s="623" t="s">
        <v>1306</v>
      </c>
      <c r="I279" s="623" t="s">
        <v>1098</v>
      </c>
      <c r="J279" s="623" t="s">
        <v>4827</v>
      </c>
      <c r="K279" s="623" t="s">
        <v>4828</v>
      </c>
      <c r="L279" s="623" t="s">
        <v>2175</v>
      </c>
      <c r="M279" s="623" t="s">
        <v>4829</v>
      </c>
      <c r="N279" s="623" t="s">
        <v>4830</v>
      </c>
      <c r="O279" s="624">
        <v>5768</v>
      </c>
      <c r="P279" s="625">
        <v>3</v>
      </c>
      <c r="Q279" s="623" t="s">
        <v>4831</v>
      </c>
      <c r="R279" s="624">
        <v>2964</v>
      </c>
      <c r="S279" s="624">
        <v>52</v>
      </c>
      <c r="T279" s="623" t="s">
        <v>2050</v>
      </c>
      <c r="U279" s="623" t="s">
        <v>2134</v>
      </c>
      <c r="V279" s="623" t="s">
        <v>237</v>
      </c>
      <c r="W279" s="623" t="s">
        <v>5112</v>
      </c>
      <c r="X279" s="624">
        <v>0</v>
      </c>
      <c r="Y279" s="623" t="s">
        <v>5133</v>
      </c>
      <c r="Z279" s="623" t="s">
        <v>503</v>
      </c>
      <c r="AA279" s="623" t="s">
        <v>5119</v>
      </c>
      <c r="AB279" s="623" t="s">
        <v>5119</v>
      </c>
    </row>
    <row r="280" spans="1:28" ht="13.5" thickBot="1" x14ac:dyDescent="0.25">
      <c r="A280" s="622" t="s">
        <v>1739</v>
      </c>
      <c r="B280" s="623" t="s">
        <v>2052</v>
      </c>
      <c r="C280" s="623" t="s">
        <v>1739</v>
      </c>
      <c r="D280" s="623" t="s">
        <v>839</v>
      </c>
      <c r="E280" s="623" t="s">
        <v>1100</v>
      </c>
      <c r="F280" s="623" t="s">
        <v>5955</v>
      </c>
      <c r="G280" s="623" t="s">
        <v>1234</v>
      </c>
      <c r="H280" s="623" t="s">
        <v>1308</v>
      </c>
      <c r="I280" s="623" t="s">
        <v>1100</v>
      </c>
      <c r="J280" s="623" t="s">
        <v>5955</v>
      </c>
      <c r="K280" s="623" t="s">
        <v>5956</v>
      </c>
      <c r="L280" s="623" t="s">
        <v>971</v>
      </c>
      <c r="M280" s="623" t="s">
        <v>5957</v>
      </c>
      <c r="N280" s="623" t="s">
        <v>5958</v>
      </c>
      <c r="O280" s="624">
        <v>7600</v>
      </c>
      <c r="P280" s="625">
        <v>2.0499999999999998</v>
      </c>
      <c r="Q280" s="623" t="s">
        <v>5959</v>
      </c>
      <c r="R280" s="624">
        <v>2080</v>
      </c>
      <c r="S280" s="624">
        <v>52</v>
      </c>
      <c r="T280" s="623" t="s">
        <v>2050</v>
      </c>
      <c r="U280" s="623" t="s">
        <v>2298</v>
      </c>
      <c r="V280" s="623" t="s">
        <v>240</v>
      </c>
      <c r="W280" s="623" t="s">
        <v>5112</v>
      </c>
      <c r="X280" s="624">
        <v>0</v>
      </c>
      <c r="Y280" s="623" t="s">
        <v>5133</v>
      </c>
      <c r="Z280" s="623" t="s">
        <v>503</v>
      </c>
      <c r="AA280" s="623" t="s">
        <v>5114</v>
      </c>
      <c r="AB280" s="623" t="s">
        <v>5108</v>
      </c>
    </row>
    <row r="281" spans="1:28" ht="13.5" thickBot="1" x14ac:dyDescent="0.25">
      <c r="A281" s="622" t="s">
        <v>1738</v>
      </c>
      <c r="B281" s="623" t="s">
        <v>2052</v>
      </c>
      <c r="C281" s="623" t="s">
        <v>1738</v>
      </c>
      <c r="D281" s="623" t="s">
        <v>838</v>
      </c>
      <c r="E281" s="623" t="s">
        <v>1099</v>
      </c>
      <c r="F281" s="623" t="s">
        <v>5960</v>
      </c>
      <c r="G281" s="623" t="s">
        <v>1233</v>
      </c>
      <c r="H281" s="623" t="s">
        <v>1307</v>
      </c>
      <c r="I281" s="623" t="s">
        <v>1099</v>
      </c>
      <c r="J281" s="623" t="s">
        <v>5960</v>
      </c>
      <c r="K281" s="623" t="s">
        <v>5961</v>
      </c>
      <c r="L281" s="623" t="s">
        <v>1366</v>
      </c>
      <c r="M281" s="623" t="s">
        <v>5962</v>
      </c>
      <c r="N281" s="623" t="s">
        <v>5963</v>
      </c>
      <c r="O281" s="624">
        <v>10500</v>
      </c>
      <c r="P281" s="625">
        <v>2.7</v>
      </c>
      <c r="Q281" s="623" t="s">
        <v>5964</v>
      </c>
      <c r="R281" s="624">
        <v>2236</v>
      </c>
      <c r="S281" s="624">
        <v>52</v>
      </c>
      <c r="T281" s="623" t="s">
        <v>2050</v>
      </c>
      <c r="U281" s="623" t="s">
        <v>2276</v>
      </c>
      <c r="V281" s="623" t="s">
        <v>239</v>
      </c>
      <c r="W281" s="623" t="s">
        <v>5112</v>
      </c>
      <c r="X281" s="624">
        <v>0</v>
      </c>
      <c r="Y281" s="623" t="s">
        <v>5133</v>
      </c>
      <c r="Z281" s="623" t="s">
        <v>503</v>
      </c>
      <c r="AA281" s="623" t="s">
        <v>5178</v>
      </c>
      <c r="AB281" s="623" t="s">
        <v>5201</v>
      </c>
    </row>
    <row r="282" spans="1:28" ht="13.5" thickBot="1" x14ac:dyDescent="0.25">
      <c r="A282" s="622" t="s">
        <v>1737</v>
      </c>
      <c r="B282" s="623" t="s">
        <v>2052</v>
      </c>
      <c r="C282" s="623" t="s">
        <v>1737</v>
      </c>
      <c r="D282" s="623" t="s">
        <v>837</v>
      </c>
      <c r="E282" s="623" t="s">
        <v>2361</v>
      </c>
      <c r="F282" s="623" t="s">
        <v>3594</v>
      </c>
      <c r="G282" s="623" t="s">
        <v>3595</v>
      </c>
      <c r="H282" s="623" t="s">
        <v>837</v>
      </c>
      <c r="I282" s="623" t="s">
        <v>2361</v>
      </c>
      <c r="J282" s="623" t="s">
        <v>3594</v>
      </c>
      <c r="K282" s="623" t="s">
        <v>3595</v>
      </c>
      <c r="L282" s="623" t="s">
        <v>2175</v>
      </c>
      <c r="M282" s="623" t="s">
        <v>5965</v>
      </c>
      <c r="N282" s="623" t="s">
        <v>5966</v>
      </c>
      <c r="O282" s="624">
        <v>14000</v>
      </c>
      <c r="P282" s="625">
        <v>4</v>
      </c>
      <c r="Q282" s="623" t="s">
        <v>5967</v>
      </c>
      <c r="R282" s="624">
        <v>2756</v>
      </c>
      <c r="S282" s="624">
        <v>52</v>
      </c>
      <c r="T282" s="623" t="s">
        <v>2050</v>
      </c>
      <c r="U282" s="623" t="s">
        <v>2199</v>
      </c>
      <c r="V282" s="623" t="s">
        <v>238</v>
      </c>
      <c r="W282" s="623" t="s">
        <v>5112</v>
      </c>
      <c r="X282" s="624">
        <v>0</v>
      </c>
      <c r="Y282" s="623" t="s">
        <v>5133</v>
      </c>
      <c r="Z282" s="623" t="s">
        <v>503</v>
      </c>
      <c r="AA282" s="623" t="s">
        <v>5201</v>
      </c>
      <c r="AB282" s="623" t="s">
        <v>5201</v>
      </c>
    </row>
    <row r="283" spans="1:28" ht="13.5" thickBot="1" x14ac:dyDescent="0.25">
      <c r="A283" s="622" t="s">
        <v>1740</v>
      </c>
      <c r="B283" s="623" t="s">
        <v>2052</v>
      </c>
      <c r="C283" s="623" t="s">
        <v>1740</v>
      </c>
      <c r="D283" s="623" t="s">
        <v>2249</v>
      </c>
      <c r="E283" s="623" t="s">
        <v>2361</v>
      </c>
      <c r="F283" s="623" t="s">
        <v>3594</v>
      </c>
      <c r="G283" s="623" t="s">
        <v>3595</v>
      </c>
      <c r="H283" s="623" t="s">
        <v>2249</v>
      </c>
      <c r="I283" s="623" t="s">
        <v>2361</v>
      </c>
      <c r="J283" s="623" t="s">
        <v>3594</v>
      </c>
      <c r="K283" s="623" t="s">
        <v>3595</v>
      </c>
      <c r="L283" s="623" t="s">
        <v>2175</v>
      </c>
      <c r="M283" s="623" t="s">
        <v>5968</v>
      </c>
      <c r="N283" s="623" t="s">
        <v>5966</v>
      </c>
      <c r="O283" s="623" t="s">
        <v>554</v>
      </c>
      <c r="P283" s="625">
        <v>0.94</v>
      </c>
      <c r="Q283" s="623" t="s">
        <v>5969</v>
      </c>
      <c r="R283" s="624">
        <v>1838</v>
      </c>
      <c r="S283" s="624">
        <v>52</v>
      </c>
      <c r="T283" s="623" t="s">
        <v>2050</v>
      </c>
      <c r="U283" s="623" t="s">
        <v>2311</v>
      </c>
      <c r="V283" s="623" t="s">
        <v>241</v>
      </c>
      <c r="W283" s="623" t="s">
        <v>3040</v>
      </c>
      <c r="X283" s="624">
        <v>1</v>
      </c>
      <c r="Y283" s="623" t="s">
        <v>5133</v>
      </c>
      <c r="Z283" s="623" t="s">
        <v>503</v>
      </c>
      <c r="AA283" s="623" t="s">
        <v>5201</v>
      </c>
      <c r="AB283" s="623" t="s">
        <v>5201</v>
      </c>
    </row>
    <row r="284" spans="1:28" ht="13.5" thickBot="1" x14ac:dyDescent="0.25">
      <c r="A284" s="622" t="s">
        <v>1747</v>
      </c>
      <c r="B284" s="623" t="s">
        <v>2055</v>
      </c>
      <c r="C284" s="623" t="s">
        <v>1747</v>
      </c>
      <c r="D284" s="623" t="s">
        <v>845</v>
      </c>
      <c r="E284" s="623" t="s">
        <v>1102</v>
      </c>
      <c r="F284" s="623" t="s">
        <v>5970</v>
      </c>
      <c r="G284" s="623" t="s">
        <v>5971</v>
      </c>
      <c r="H284" s="623" t="s">
        <v>845</v>
      </c>
      <c r="I284" s="623" t="s">
        <v>1102</v>
      </c>
      <c r="J284" s="623" t="s">
        <v>5970</v>
      </c>
      <c r="K284" s="623" t="s">
        <v>5971</v>
      </c>
      <c r="L284" s="623" t="s">
        <v>1367</v>
      </c>
      <c r="M284" s="623" t="s">
        <v>5972</v>
      </c>
      <c r="N284" s="623" t="s">
        <v>5972</v>
      </c>
      <c r="O284" s="624">
        <v>1800</v>
      </c>
      <c r="P284" s="625">
        <v>0.35</v>
      </c>
      <c r="Q284" s="623" t="s">
        <v>5973</v>
      </c>
      <c r="R284" s="624">
        <v>728</v>
      </c>
      <c r="S284" s="624">
        <v>52</v>
      </c>
      <c r="T284" s="623" t="s">
        <v>2053</v>
      </c>
      <c r="U284" s="623" t="s">
        <v>2199</v>
      </c>
      <c r="V284" s="623" t="s">
        <v>248</v>
      </c>
      <c r="W284" s="623" t="s">
        <v>5112</v>
      </c>
      <c r="X284" s="624">
        <v>0</v>
      </c>
      <c r="Y284" s="623" t="s">
        <v>5133</v>
      </c>
      <c r="Z284" s="623" t="s">
        <v>503</v>
      </c>
      <c r="AA284" s="623" t="s">
        <v>5134</v>
      </c>
      <c r="AB284" s="623" t="s">
        <v>5134</v>
      </c>
    </row>
    <row r="285" spans="1:28" ht="13.5" thickBot="1" x14ac:dyDescent="0.25">
      <c r="A285" s="622" t="s">
        <v>1745</v>
      </c>
      <c r="B285" s="623" t="s">
        <v>2055</v>
      </c>
      <c r="C285" s="623" t="s">
        <v>1745</v>
      </c>
      <c r="D285" s="623" t="s">
        <v>843</v>
      </c>
      <c r="E285" s="623" t="s">
        <v>1104</v>
      </c>
      <c r="F285" s="623" t="s">
        <v>5974</v>
      </c>
      <c r="G285" s="623" t="s">
        <v>5975</v>
      </c>
      <c r="H285" s="623" t="s">
        <v>843</v>
      </c>
      <c r="I285" s="623" t="s">
        <v>1104</v>
      </c>
      <c r="J285" s="623" t="s">
        <v>5974</v>
      </c>
      <c r="K285" s="623" t="s">
        <v>5975</v>
      </c>
      <c r="L285" s="623" t="s">
        <v>1368</v>
      </c>
      <c r="M285" s="623" t="s">
        <v>5976</v>
      </c>
      <c r="N285" s="623" t="s">
        <v>5977</v>
      </c>
      <c r="O285" s="624">
        <v>8577</v>
      </c>
      <c r="P285" s="625">
        <v>4.5999999999999996</v>
      </c>
      <c r="Q285" s="623" t="s">
        <v>5978</v>
      </c>
      <c r="R285" s="624">
        <v>3432</v>
      </c>
      <c r="S285" s="624">
        <v>52</v>
      </c>
      <c r="T285" s="623" t="s">
        <v>2053</v>
      </c>
      <c r="U285" s="623" t="s">
        <v>2134</v>
      </c>
      <c r="V285" s="623" t="s">
        <v>246</v>
      </c>
      <c r="W285" s="623" t="s">
        <v>5112</v>
      </c>
      <c r="X285" s="624">
        <v>0</v>
      </c>
      <c r="Y285" s="623" t="s">
        <v>5113</v>
      </c>
      <c r="Z285" s="623" t="s">
        <v>503</v>
      </c>
      <c r="AA285" s="623" t="s">
        <v>5134</v>
      </c>
      <c r="AB285" s="623" t="s">
        <v>5134</v>
      </c>
    </row>
    <row r="286" spans="1:28" ht="13.5" thickBot="1" x14ac:dyDescent="0.25">
      <c r="A286" s="622" t="s">
        <v>1741</v>
      </c>
      <c r="B286" s="623" t="s">
        <v>2055</v>
      </c>
      <c r="C286" s="623" t="s">
        <v>1741</v>
      </c>
      <c r="D286" s="623" t="s">
        <v>2250</v>
      </c>
      <c r="E286" s="623" t="s">
        <v>2290</v>
      </c>
      <c r="F286" s="623" t="s">
        <v>3596</v>
      </c>
      <c r="G286" s="623" t="s">
        <v>3597</v>
      </c>
      <c r="H286" s="623" t="s">
        <v>2250</v>
      </c>
      <c r="I286" s="623" t="s">
        <v>2290</v>
      </c>
      <c r="J286" s="623" t="s">
        <v>3596</v>
      </c>
      <c r="K286" s="623" t="s">
        <v>3597</v>
      </c>
      <c r="L286" s="623" t="s">
        <v>2176</v>
      </c>
      <c r="M286" s="623" t="s">
        <v>4836</v>
      </c>
      <c r="N286" s="623" t="s">
        <v>4837</v>
      </c>
      <c r="O286" s="624">
        <v>26665</v>
      </c>
      <c r="P286" s="625">
        <v>22</v>
      </c>
      <c r="Q286" s="623" t="s">
        <v>4838</v>
      </c>
      <c r="R286" s="624">
        <v>3640</v>
      </c>
      <c r="S286" s="624">
        <v>52</v>
      </c>
      <c r="T286" s="623" t="s">
        <v>2053</v>
      </c>
      <c r="U286" s="623" t="s">
        <v>1905</v>
      </c>
      <c r="V286" s="623" t="s">
        <v>242</v>
      </c>
      <c r="W286" s="623" t="s">
        <v>5105</v>
      </c>
      <c r="X286" s="624">
        <v>0</v>
      </c>
      <c r="Y286" s="623" t="s">
        <v>5133</v>
      </c>
      <c r="Z286" s="623" t="s">
        <v>503</v>
      </c>
      <c r="AA286" s="623" t="s">
        <v>5107</v>
      </c>
      <c r="AB286" s="623" t="s">
        <v>5107</v>
      </c>
    </row>
    <row r="287" spans="1:28" ht="13.5" thickBot="1" x14ac:dyDescent="0.25">
      <c r="A287" s="622" t="s">
        <v>1744</v>
      </c>
      <c r="B287" s="623" t="s">
        <v>2055</v>
      </c>
      <c r="C287" s="623" t="s">
        <v>1744</v>
      </c>
      <c r="D287" s="623" t="s">
        <v>842</v>
      </c>
      <c r="E287" s="623" t="s">
        <v>1103</v>
      </c>
      <c r="F287" s="623" t="s">
        <v>5979</v>
      </c>
      <c r="G287" s="623" t="s">
        <v>5980</v>
      </c>
      <c r="H287" s="623" t="s">
        <v>842</v>
      </c>
      <c r="I287" s="623" t="s">
        <v>1103</v>
      </c>
      <c r="J287" s="623" t="s">
        <v>5979</v>
      </c>
      <c r="K287" s="623" t="s">
        <v>5980</v>
      </c>
      <c r="L287" s="623" t="s">
        <v>2176</v>
      </c>
      <c r="M287" s="623" t="s">
        <v>5981</v>
      </c>
      <c r="N287" s="623" t="s">
        <v>5982</v>
      </c>
      <c r="O287" s="624">
        <v>15000</v>
      </c>
      <c r="P287" s="625">
        <v>3</v>
      </c>
      <c r="Q287" s="623" t="s">
        <v>5983</v>
      </c>
      <c r="R287" s="624">
        <v>2912</v>
      </c>
      <c r="S287" s="624">
        <v>52</v>
      </c>
      <c r="T287" s="623" t="s">
        <v>2053</v>
      </c>
      <c r="U287" s="623" t="s">
        <v>2328</v>
      </c>
      <c r="V287" s="623" t="s">
        <v>245</v>
      </c>
      <c r="W287" s="623" t="s">
        <v>5112</v>
      </c>
      <c r="X287" s="624">
        <v>0</v>
      </c>
      <c r="Y287" s="623" t="s">
        <v>5133</v>
      </c>
      <c r="Z287" s="623" t="s">
        <v>503</v>
      </c>
      <c r="AA287" s="623" t="s">
        <v>5134</v>
      </c>
      <c r="AB287" s="623" t="s">
        <v>5134</v>
      </c>
    </row>
    <row r="288" spans="1:28" ht="13.5" thickBot="1" x14ac:dyDescent="0.25">
      <c r="A288" s="622" t="s">
        <v>1748</v>
      </c>
      <c r="B288" s="623" t="s">
        <v>2055</v>
      </c>
      <c r="C288" s="623" t="s">
        <v>1748</v>
      </c>
      <c r="D288" s="623" t="s">
        <v>846</v>
      </c>
      <c r="E288" s="623" t="s">
        <v>1106</v>
      </c>
      <c r="F288" s="623" t="s">
        <v>5984</v>
      </c>
      <c r="G288" s="623" t="s">
        <v>5985</v>
      </c>
      <c r="H288" s="623" t="s">
        <v>5986</v>
      </c>
      <c r="I288" s="623" t="s">
        <v>1106</v>
      </c>
      <c r="J288" s="623" t="s">
        <v>5984</v>
      </c>
      <c r="K288" s="623" t="s">
        <v>5985</v>
      </c>
      <c r="L288" s="623" t="s">
        <v>1367</v>
      </c>
      <c r="M288" s="623" t="s">
        <v>5987</v>
      </c>
      <c r="N288" s="623" t="s">
        <v>5987</v>
      </c>
      <c r="O288" s="624">
        <v>1800</v>
      </c>
      <c r="P288" s="625">
        <v>0.63</v>
      </c>
      <c r="Q288" s="623" t="s">
        <v>5988</v>
      </c>
      <c r="R288" s="624">
        <v>1300</v>
      </c>
      <c r="S288" s="624">
        <v>52</v>
      </c>
      <c r="T288" s="623" t="s">
        <v>2053</v>
      </c>
      <c r="U288" s="623" t="s">
        <v>2276</v>
      </c>
      <c r="V288" s="623" t="s">
        <v>249</v>
      </c>
      <c r="W288" s="623" t="s">
        <v>5112</v>
      </c>
      <c r="X288" s="624">
        <v>0</v>
      </c>
      <c r="Y288" s="623" t="s">
        <v>5133</v>
      </c>
      <c r="Z288" s="623" t="s">
        <v>503</v>
      </c>
      <c r="AA288" s="623" t="s">
        <v>5134</v>
      </c>
      <c r="AB288" s="623" t="s">
        <v>5134</v>
      </c>
    </row>
    <row r="289" spans="1:28" ht="13.5" thickBot="1" x14ac:dyDescent="0.25">
      <c r="A289" s="622" t="s">
        <v>1746</v>
      </c>
      <c r="B289" s="623" t="s">
        <v>2055</v>
      </c>
      <c r="C289" s="623" t="s">
        <v>1746</v>
      </c>
      <c r="D289" s="623" t="s">
        <v>844</v>
      </c>
      <c r="E289" s="623" t="s">
        <v>1105</v>
      </c>
      <c r="F289" s="623" t="s">
        <v>5989</v>
      </c>
      <c r="G289" s="623" t="s">
        <v>5990</v>
      </c>
      <c r="H289" s="623" t="s">
        <v>844</v>
      </c>
      <c r="I289" s="623" t="s">
        <v>1105</v>
      </c>
      <c r="J289" s="623" t="s">
        <v>5989</v>
      </c>
      <c r="K289" s="623" t="s">
        <v>5990</v>
      </c>
      <c r="L289" s="623" t="s">
        <v>2176</v>
      </c>
      <c r="M289" s="623" t="s">
        <v>5991</v>
      </c>
      <c r="N289" s="623" t="s">
        <v>5991</v>
      </c>
      <c r="O289" s="624">
        <v>3500</v>
      </c>
      <c r="P289" s="625">
        <v>2</v>
      </c>
      <c r="Q289" s="623" t="s">
        <v>5992</v>
      </c>
      <c r="R289" s="624">
        <v>2756</v>
      </c>
      <c r="S289" s="624">
        <v>52</v>
      </c>
      <c r="T289" s="623" t="s">
        <v>2053</v>
      </c>
      <c r="U289" s="623" t="s">
        <v>2377</v>
      </c>
      <c r="V289" s="623" t="s">
        <v>247</v>
      </c>
      <c r="W289" s="623" t="s">
        <v>5112</v>
      </c>
      <c r="X289" s="624">
        <v>0</v>
      </c>
      <c r="Y289" s="623" t="s">
        <v>5133</v>
      </c>
      <c r="Z289" s="623" t="s">
        <v>503</v>
      </c>
      <c r="AA289" s="623" t="s">
        <v>5134</v>
      </c>
      <c r="AB289" s="623" t="s">
        <v>5134</v>
      </c>
    </row>
    <row r="290" spans="1:28" ht="13.5" thickBot="1" x14ac:dyDescent="0.25">
      <c r="A290" s="622" t="s">
        <v>1742</v>
      </c>
      <c r="B290" s="623" t="s">
        <v>2055</v>
      </c>
      <c r="C290" s="623" t="s">
        <v>1742</v>
      </c>
      <c r="D290" s="623" t="s">
        <v>840</v>
      </c>
      <c r="E290" s="623" t="s">
        <v>1101</v>
      </c>
      <c r="F290" s="623" t="s">
        <v>5993</v>
      </c>
      <c r="G290" s="623" t="s">
        <v>1235</v>
      </c>
      <c r="H290" s="623" t="s">
        <v>1309</v>
      </c>
      <c r="I290" s="623" t="s">
        <v>1101</v>
      </c>
      <c r="J290" s="623" t="s">
        <v>5993</v>
      </c>
      <c r="K290" s="623" t="s">
        <v>4858</v>
      </c>
      <c r="L290" s="623" t="s">
        <v>1367</v>
      </c>
      <c r="M290" s="623" t="s">
        <v>5994</v>
      </c>
      <c r="N290" s="623" t="s">
        <v>5994</v>
      </c>
      <c r="O290" s="624">
        <v>1800</v>
      </c>
      <c r="P290" s="625">
        <v>0.63</v>
      </c>
      <c r="Q290" s="623" t="s">
        <v>5995</v>
      </c>
      <c r="R290" s="624">
        <v>1300</v>
      </c>
      <c r="S290" s="624">
        <v>52</v>
      </c>
      <c r="T290" s="623" t="s">
        <v>2053</v>
      </c>
      <c r="U290" s="623" t="s">
        <v>2298</v>
      </c>
      <c r="V290" s="623" t="s">
        <v>243</v>
      </c>
      <c r="W290" s="623" t="s">
        <v>5112</v>
      </c>
      <c r="X290" s="624">
        <v>0</v>
      </c>
      <c r="Y290" s="623" t="s">
        <v>5133</v>
      </c>
      <c r="Z290" s="623" t="s">
        <v>503</v>
      </c>
      <c r="AA290" s="623" t="s">
        <v>5134</v>
      </c>
      <c r="AB290" s="623" t="s">
        <v>5134</v>
      </c>
    </row>
    <row r="291" spans="1:28" ht="13.5" thickBot="1" x14ac:dyDescent="0.25">
      <c r="A291" s="622" t="s">
        <v>1743</v>
      </c>
      <c r="B291" s="623" t="s">
        <v>2055</v>
      </c>
      <c r="C291" s="623" t="s">
        <v>1743</v>
      </c>
      <c r="D291" s="623" t="s">
        <v>841</v>
      </c>
      <c r="E291" s="623" t="s">
        <v>1102</v>
      </c>
      <c r="F291" s="623" t="s">
        <v>5970</v>
      </c>
      <c r="G291" s="623" t="s">
        <v>1236</v>
      </c>
      <c r="H291" s="623" t="s">
        <v>1310</v>
      </c>
      <c r="I291" s="623" t="s">
        <v>1102</v>
      </c>
      <c r="J291" s="623" t="s">
        <v>5970</v>
      </c>
      <c r="K291" s="623" t="s">
        <v>4858</v>
      </c>
      <c r="L291" s="623" t="s">
        <v>1367</v>
      </c>
      <c r="M291" s="623" t="s">
        <v>5996</v>
      </c>
      <c r="N291" s="623" t="s">
        <v>5996</v>
      </c>
      <c r="O291" s="624">
        <v>1800</v>
      </c>
      <c r="P291" s="625">
        <v>0.68</v>
      </c>
      <c r="Q291" s="623" t="s">
        <v>5997</v>
      </c>
      <c r="R291" s="624">
        <v>1404</v>
      </c>
      <c r="S291" s="624">
        <v>52</v>
      </c>
      <c r="T291" s="623" t="s">
        <v>2053</v>
      </c>
      <c r="U291" s="623" t="s">
        <v>2300</v>
      </c>
      <c r="V291" s="623" t="s">
        <v>244</v>
      </c>
      <c r="W291" s="623" t="s">
        <v>5112</v>
      </c>
      <c r="X291" s="624">
        <v>0</v>
      </c>
      <c r="Y291" s="623" t="s">
        <v>5133</v>
      </c>
      <c r="Z291" s="623" t="s">
        <v>503</v>
      </c>
      <c r="AA291" s="623" t="s">
        <v>5134</v>
      </c>
      <c r="AB291" s="623" t="s">
        <v>5134</v>
      </c>
    </row>
    <row r="292" spans="1:28" ht="13.5" thickBot="1" x14ac:dyDescent="0.25">
      <c r="A292" s="622" t="s">
        <v>1751</v>
      </c>
      <c r="B292" s="623" t="s">
        <v>2058</v>
      </c>
      <c r="C292" s="623" t="s">
        <v>1751</v>
      </c>
      <c r="D292" s="623" t="s">
        <v>849</v>
      </c>
      <c r="E292" s="623" t="s">
        <v>2362</v>
      </c>
      <c r="F292" s="623" t="s">
        <v>5998</v>
      </c>
      <c r="G292" s="623" t="s">
        <v>3403</v>
      </c>
      <c r="H292" s="623" t="s">
        <v>849</v>
      </c>
      <c r="I292" s="623" t="s">
        <v>2362</v>
      </c>
      <c r="J292" s="623" t="s">
        <v>5998</v>
      </c>
      <c r="K292" s="623" t="s">
        <v>4858</v>
      </c>
      <c r="L292" s="623" t="s">
        <v>2177</v>
      </c>
      <c r="M292" s="623" t="s">
        <v>5999</v>
      </c>
      <c r="N292" s="623" t="s">
        <v>6000</v>
      </c>
      <c r="O292" s="624">
        <v>33500</v>
      </c>
      <c r="P292" s="625">
        <v>9</v>
      </c>
      <c r="Q292" s="623" t="s">
        <v>4844</v>
      </c>
      <c r="R292" s="624">
        <v>3120</v>
      </c>
      <c r="S292" s="624">
        <v>52</v>
      </c>
      <c r="T292" s="623" t="s">
        <v>2056</v>
      </c>
      <c r="U292" s="623" t="s">
        <v>2377</v>
      </c>
      <c r="V292" s="623" t="s">
        <v>253</v>
      </c>
      <c r="W292" s="623" t="s">
        <v>5112</v>
      </c>
      <c r="X292" s="624">
        <v>0</v>
      </c>
      <c r="Y292" s="623" t="s">
        <v>5106</v>
      </c>
      <c r="Z292" s="623" t="s">
        <v>503</v>
      </c>
      <c r="AA292" s="623" t="s">
        <v>5178</v>
      </c>
      <c r="AB292" s="623" t="s">
        <v>5241</v>
      </c>
    </row>
    <row r="293" spans="1:28" ht="13.5" thickBot="1" x14ac:dyDescent="0.25">
      <c r="A293" s="622" t="s">
        <v>1623</v>
      </c>
      <c r="B293" s="623" t="s">
        <v>3403</v>
      </c>
      <c r="C293" s="623" t="s">
        <v>3403</v>
      </c>
      <c r="D293" s="623" t="s">
        <v>3403</v>
      </c>
      <c r="E293" s="623" t="s">
        <v>3403</v>
      </c>
      <c r="F293" s="623" t="s">
        <v>3403</v>
      </c>
      <c r="G293" s="623" t="s">
        <v>3403</v>
      </c>
      <c r="H293" s="623" t="s">
        <v>3403</v>
      </c>
      <c r="I293" s="623" t="s">
        <v>3403</v>
      </c>
      <c r="J293" s="623" t="s">
        <v>3403</v>
      </c>
      <c r="K293" s="623" t="s">
        <v>3403</v>
      </c>
      <c r="L293" s="623" t="s">
        <v>3403</v>
      </c>
      <c r="M293" s="623" t="s">
        <v>3403</v>
      </c>
      <c r="N293" s="623" t="s">
        <v>3403</v>
      </c>
      <c r="O293" s="624">
        <v>2000</v>
      </c>
      <c r="P293" s="623" t="s">
        <v>3403</v>
      </c>
      <c r="Q293" s="623" t="s">
        <v>3403</v>
      </c>
      <c r="R293" s="623" t="s">
        <v>3403</v>
      </c>
      <c r="S293" s="623" t="s">
        <v>3403</v>
      </c>
      <c r="T293" s="623" t="s">
        <v>2056</v>
      </c>
      <c r="U293" s="623" t="s">
        <v>2328</v>
      </c>
      <c r="V293" s="623" t="s">
        <v>6001</v>
      </c>
      <c r="W293" s="623" t="s">
        <v>5112</v>
      </c>
      <c r="X293" s="624">
        <v>0</v>
      </c>
      <c r="Y293" s="623" t="s">
        <v>5106</v>
      </c>
      <c r="Z293" s="623" t="s">
        <v>3403</v>
      </c>
      <c r="AA293" s="623" t="s">
        <v>3403</v>
      </c>
      <c r="AB293" s="623" t="s">
        <v>3403</v>
      </c>
    </row>
    <row r="294" spans="1:28" ht="13.5" thickBot="1" x14ac:dyDescent="0.25">
      <c r="A294" s="622" t="s">
        <v>1749</v>
      </c>
      <c r="B294" s="623" t="s">
        <v>2058</v>
      </c>
      <c r="C294" s="623" t="s">
        <v>1749</v>
      </c>
      <c r="D294" s="623" t="s">
        <v>847</v>
      </c>
      <c r="E294" s="623" t="s">
        <v>1107</v>
      </c>
      <c r="F294" s="623" t="s">
        <v>6002</v>
      </c>
      <c r="G294" s="623" t="s">
        <v>6003</v>
      </c>
      <c r="H294" s="623" t="s">
        <v>847</v>
      </c>
      <c r="I294" s="623" t="s">
        <v>1107</v>
      </c>
      <c r="J294" s="623" t="s">
        <v>6002</v>
      </c>
      <c r="K294" s="623" t="s">
        <v>6003</v>
      </c>
      <c r="L294" s="623" t="s">
        <v>2177</v>
      </c>
      <c r="M294" s="623" t="s">
        <v>6004</v>
      </c>
      <c r="N294" s="623" t="s">
        <v>6005</v>
      </c>
      <c r="O294" s="624">
        <v>2200</v>
      </c>
      <c r="P294" s="625">
        <v>2</v>
      </c>
      <c r="Q294" s="623" t="s">
        <v>6006</v>
      </c>
      <c r="R294" s="624">
        <v>2496</v>
      </c>
      <c r="S294" s="624">
        <v>52</v>
      </c>
      <c r="T294" s="623" t="s">
        <v>2056</v>
      </c>
      <c r="U294" s="623" t="s">
        <v>2199</v>
      </c>
      <c r="V294" s="623" t="s">
        <v>251</v>
      </c>
      <c r="W294" s="623" t="s">
        <v>5112</v>
      </c>
      <c r="X294" s="624">
        <v>0</v>
      </c>
      <c r="Y294" s="623" t="s">
        <v>5113</v>
      </c>
      <c r="Z294" s="623" t="s">
        <v>503</v>
      </c>
      <c r="AA294" s="623" t="s">
        <v>5178</v>
      </c>
      <c r="AB294" s="623" t="s">
        <v>5201</v>
      </c>
    </row>
    <row r="295" spans="1:28" ht="13.5" thickBot="1" x14ac:dyDescent="0.25">
      <c r="A295" s="622" t="s">
        <v>1750</v>
      </c>
      <c r="B295" s="623" t="s">
        <v>2058</v>
      </c>
      <c r="C295" s="623" t="s">
        <v>1750</v>
      </c>
      <c r="D295" s="623" t="s">
        <v>848</v>
      </c>
      <c r="E295" s="623" t="s">
        <v>2362</v>
      </c>
      <c r="F295" s="623" t="s">
        <v>6007</v>
      </c>
      <c r="G295" s="623" t="s">
        <v>6008</v>
      </c>
      <c r="H295" s="623" t="s">
        <v>848</v>
      </c>
      <c r="I295" s="623" t="s">
        <v>2362</v>
      </c>
      <c r="J295" s="623" t="s">
        <v>6007</v>
      </c>
      <c r="K295" s="623" t="s">
        <v>6008</v>
      </c>
      <c r="L295" s="623" t="s">
        <v>2177</v>
      </c>
      <c r="M295" s="623" t="s">
        <v>6009</v>
      </c>
      <c r="N295" s="623" t="s">
        <v>6010</v>
      </c>
      <c r="O295" s="624">
        <v>6987</v>
      </c>
      <c r="P295" s="625">
        <v>4</v>
      </c>
      <c r="Q295" s="623" t="s">
        <v>4844</v>
      </c>
      <c r="R295" s="624">
        <v>3120</v>
      </c>
      <c r="S295" s="624">
        <v>52</v>
      </c>
      <c r="T295" s="623" t="s">
        <v>2056</v>
      </c>
      <c r="U295" s="623" t="s">
        <v>2300</v>
      </c>
      <c r="V295" s="623" t="s">
        <v>252</v>
      </c>
      <c r="W295" s="623" t="s">
        <v>5112</v>
      </c>
      <c r="X295" s="624">
        <v>0</v>
      </c>
      <c r="Y295" s="623" t="s">
        <v>5106</v>
      </c>
      <c r="Z295" s="623" t="s">
        <v>503</v>
      </c>
      <c r="AA295" s="623" t="s">
        <v>5201</v>
      </c>
      <c r="AB295" s="623" t="s">
        <v>5114</v>
      </c>
    </row>
    <row r="296" spans="1:28" ht="13.5" thickBot="1" x14ac:dyDescent="0.25">
      <c r="A296" s="622" t="s">
        <v>2058</v>
      </c>
      <c r="B296" s="623" t="s">
        <v>2058</v>
      </c>
      <c r="C296" s="623" t="s">
        <v>2058</v>
      </c>
      <c r="D296" s="623" t="s">
        <v>2251</v>
      </c>
      <c r="E296" s="623" t="s">
        <v>2362</v>
      </c>
      <c r="F296" s="623" t="s">
        <v>3600</v>
      </c>
      <c r="G296" s="623" t="s">
        <v>3601</v>
      </c>
      <c r="H296" s="623" t="s">
        <v>2251</v>
      </c>
      <c r="I296" s="623" t="s">
        <v>2362</v>
      </c>
      <c r="J296" s="623" t="s">
        <v>3600</v>
      </c>
      <c r="K296" s="623" t="s">
        <v>3601</v>
      </c>
      <c r="L296" s="623" t="s">
        <v>2177</v>
      </c>
      <c r="M296" s="623" t="s">
        <v>4842</v>
      </c>
      <c r="N296" s="623" t="s">
        <v>4843</v>
      </c>
      <c r="O296" s="624">
        <v>80000</v>
      </c>
      <c r="P296" s="625">
        <v>27</v>
      </c>
      <c r="Q296" s="623" t="s">
        <v>4844</v>
      </c>
      <c r="R296" s="624">
        <v>3120</v>
      </c>
      <c r="S296" s="624">
        <v>52</v>
      </c>
      <c r="T296" s="623" t="s">
        <v>2056</v>
      </c>
      <c r="U296" s="623" t="s">
        <v>1905</v>
      </c>
      <c r="V296" s="623" t="s">
        <v>250</v>
      </c>
      <c r="W296" s="623" t="s">
        <v>5105</v>
      </c>
      <c r="X296" s="624">
        <v>0</v>
      </c>
      <c r="Y296" s="623" t="s">
        <v>5106</v>
      </c>
      <c r="Z296" s="623" t="s">
        <v>503</v>
      </c>
      <c r="AA296" s="623" t="s">
        <v>5108</v>
      </c>
      <c r="AB296" s="623" t="s">
        <v>5241</v>
      </c>
    </row>
    <row r="297" spans="1:28" ht="13.5" thickBot="1" x14ac:dyDescent="0.25">
      <c r="A297" s="622" t="s">
        <v>1752</v>
      </c>
      <c r="B297" s="623" t="s">
        <v>2061</v>
      </c>
      <c r="C297" s="623" t="s">
        <v>1752</v>
      </c>
      <c r="D297" s="623" t="s">
        <v>850</v>
      </c>
      <c r="E297" s="623" t="s">
        <v>1108</v>
      </c>
      <c r="F297" s="623" t="s">
        <v>4846</v>
      </c>
      <c r="G297" s="623" t="s">
        <v>4847</v>
      </c>
      <c r="H297" s="623" t="s">
        <v>1311</v>
      </c>
      <c r="I297" s="623" t="s">
        <v>1108</v>
      </c>
      <c r="J297" s="623" t="s">
        <v>4846</v>
      </c>
      <c r="K297" s="623" t="s">
        <v>4858</v>
      </c>
      <c r="L297" s="623" t="s">
        <v>1369</v>
      </c>
      <c r="M297" s="623" t="s">
        <v>4848</v>
      </c>
      <c r="N297" s="623" t="s">
        <v>4849</v>
      </c>
      <c r="O297" s="624">
        <v>5548</v>
      </c>
      <c r="P297" s="625">
        <v>3.75</v>
      </c>
      <c r="Q297" s="623" t="s">
        <v>4850</v>
      </c>
      <c r="R297" s="624">
        <v>2652</v>
      </c>
      <c r="S297" s="624">
        <v>52</v>
      </c>
      <c r="T297" s="623" t="s">
        <v>2059</v>
      </c>
      <c r="U297" s="623" t="s">
        <v>2134</v>
      </c>
      <c r="V297" s="623" t="s">
        <v>254</v>
      </c>
      <c r="W297" s="623" t="s">
        <v>5112</v>
      </c>
      <c r="X297" s="624">
        <v>0</v>
      </c>
      <c r="Y297" s="623" t="s">
        <v>5133</v>
      </c>
      <c r="Z297" s="623" t="s">
        <v>503</v>
      </c>
      <c r="AA297" s="623" t="s">
        <v>5114</v>
      </c>
      <c r="AB297" s="623" t="s">
        <v>5178</v>
      </c>
    </row>
    <row r="298" spans="1:28" ht="13.5" thickBot="1" x14ac:dyDescent="0.25">
      <c r="A298" s="622" t="s">
        <v>1756</v>
      </c>
      <c r="B298" s="623" t="s">
        <v>2061</v>
      </c>
      <c r="C298" s="623" t="s">
        <v>1756</v>
      </c>
      <c r="D298" s="623" t="s">
        <v>854</v>
      </c>
      <c r="E298" s="623" t="s">
        <v>1112</v>
      </c>
      <c r="F298" s="623" t="s">
        <v>6011</v>
      </c>
      <c r="G298" s="623" t="s">
        <v>6012</v>
      </c>
      <c r="H298" s="623" t="s">
        <v>1314</v>
      </c>
      <c r="I298" s="623" t="s">
        <v>1112</v>
      </c>
      <c r="J298" s="623" t="s">
        <v>6011</v>
      </c>
      <c r="K298" s="623" t="s">
        <v>4858</v>
      </c>
      <c r="L298" s="623" t="s">
        <v>2178</v>
      </c>
      <c r="M298" s="623" t="s">
        <v>6013</v>
      </c>
      <c r="N298" s="623" t="s">
        <v>6014</v>
      </c>
      <c r="O298" s="624">
        <v>7664</v>
      </c>
      <c r="P298" s="625">
        <v>3</v>
      </c>
      <c r="Q298" s="623" t="s">
        <v>6015</v>
      </c>
      <c r="R298" s="624">
        <v>2470</v>
      </c>
      <c r="S298" s="624">
        <v>52</v>
      </c>
      <c r="T298" s="623" t="s">
        <v>2059</v>
      </c>
      <c r="U298" s="623" t="s">
        <v>2300</v>
      </c>
      <c r="V298" s="623" t="s">
        <v>258</v>
      </c>
      <c r="W298" s="623" t="s">
        <v>5112</v>
      </c>
      <c r="X298" s="624">
        <v>0</v>
      </c>
      <c r="Y298" s="623" t="s">
        <v>5133</v>
      </c>
      <c r="Z298" s="623" t="s">
        <v>503</v>
      </c>
      <c r="AA298" s="623" t="s">
        <v>5108</v>
      </c>
      <c r="AB298" s="623" t="s">
        <v>5178</v>
      </c>
    </row>
    <row r="299" spans="1:28" ht="13.5" thickBot="1" x14ac:dyDescent="0.25">
      <c r="A299" s="622" t="s">
        <v>1753</v>
      </c>
      <c r="B299" s="623" t="s">
        <v>2061</v>
      </c>
      <c r="C299" s="623" t="s">
        <v>1753</v>
      </c>
      <c r="D299" s="623" t="s">
        <v>851</v>
      </c>
      <c r="E299" s="623" t="s">
        <v>1109</v>
      </c>
      <c r="F299" s="623" t="s">
        <v>6016</v>
      </c>
      <c r="G299" s="623" t="s">
        <v>1237</v>
      </c>
      <c r="H299" s="623" t="s">
        <v>861</v>
      </c>
      <c r="I299" s="623" t="s">
        <v>1109</v>
      </c>
      <c r="J299" s="623" t="s">
        <v>6016</v>
      </c>
      <c r="K299" s="623" t="s">
        <v>4858</v>
      </c>
      <c r="L299" s="623" t="s">
        <v>1370</v>
      </c>
      <c r="M299" s="623" t="s">
        <v>6017</v>
      </c>
      <c r="N299" s="623" t="s">
        <v>6018</v>
      </c>
      <c r="O299" s="624">
        <v>5963</v>
      </c>
      <c r="P299" s="625">
        <v>3.38</v>
      </c>
      <c r="Q299" s="623" t="s">
        <v>6019</v>
      </c>
      <c r="R299" s="624">
        <v>2678</v>
      </c>
      <c r="S299" s="624">
        <v>52</v>
      </c>
      <c r="T299" s="623" t="s">
        <v>2059</v>
      </c>
      <c r="U299" s="623" t="s">
        <v>2199</v>
      </c>
      <c r="V299" s="623" t="s">
        <v>255</v>
      </c>
      <c r="W299" s="623" t="s">
        <v>5112</v>
      </c>
      <c r="X299" s="624">
        <v>0</v>
      </c>
      <c r="Y299" s="623" t="s">
        <v>5113</v>
      </c>
      <c r="Z299" s="623" t="s">
        <v>503</v>
      </c>
      <c r="AA299" s="623" t="s">
        <v>5178</v>
      </c>
      <c r="AB299" s="623" t="s">
        <v>5178</v>
      </c>
    </row>
    <row r="300" spans="1:28" ht="13.5" thickBot="1" x14ac:dyDescent="0.25">
      <c r="A300" s="622" t="s">
        <v>1757</v>
      </c>
      <c r="B300" s="623" t="s">
        <v>2061</v>
      </c>
      <c r="C300" s="623" t="s">
        <v>1757</v>
      </c>
      <c r="D300" s="623" t="s">
        <v>855</v>
      </c>
      <c r="E300" s="623" t="s">
        <v>1113</v>
      </c>
      <c r="F300" s="623" t="s">
        <v>6020</v>
      </c>
      <c r="G300" s="623" t="s">
        <v>1240</v>
      </c>
      <c r="H300" s="623" t="s">
        <v>1315</v>
      </c>
      <c r="I300" s="623" t="s">
        <v>1113</v>
      </c>
      <c r="J300" s="623" t="s">
        <v>6020</v>
      </c>
      <c r="K300" s="623" t="s">
        <v>4858</v>
      </c>
      <c r="L300" s="623" t="s">
        <v>2178</v>
      </c>
      <c r="M300" s="623" t="s">
        <v>6021</v>
      </c>
      <c r="N300" s="623" t="s">
        <v>6022</v>
      </c>
      <c r="O300" s="624">
        <v>4250</v>
      </c>
      <c r="P300" s="625">
        <v>2</v>
      </c>
      <c r="Q300" s="623" t="s">
        <v>6023</v>
      </c>
      <c r="R300" s="624">
        <v>2340</v>
      </c>
      <c r="S300" s="624">
        <v>52</v>
      </c>
      <c r="T300" s="623" t="s">
        <v>2059</v>
      </c>
      <c r="U300" s="623" t="s">
        <v>2311</v>
      </c>
      <c r="V300" s="623" t="s">
        <v>259</v>
      </c>
      <c r="W300" s="623" t="s">
        <v>5112</v>
      </c>
      <c r="X300" s="624">
        <v>0</v>
      </c>
      <c r="Y300" s="623" t="s">
        <v>5133</v>
      </c>
      <c r="Z300" s="623" t="s">
        <v>503</v>
      </c>
      <c r="AA300" s="623" t="s">
        <v>5108</v>
      </c>
      <c r="AB300" s="623" t="s">
        <v>5108</v>
      </c>
    </row>
    <row r="301" spans="1:28" ht="13.5" thickBot="1" x14ac:dyDescent="0.25">
      <c r="A301" s="622" t="s">
        <v>1761</v>
      </c>
      <c r="B301" s="623" t="s">
        <v>2061</v>
      </c>
      <c r="C301" s="623" t="s">
        <v>1761</v>
      </c>
      <c r="D301" s="623" t="s">
        <v>857</v>
      </c>
      <c r="E301" s="623" t="s">
        <v>1116</v>
      </c>
      <c r="F301" s="623" t="s">
        <v>6024</v>
      </c>
      <c r="G301" s="623" t="s">
        <v>1242</v>
      </c>
      <c r="H301" s="623" t="s">
        <v>1317</v>
      </c>
      <c r="I301" s="623" t="s">
        <v>1116</v>
      </c>
      <c r="J301" s="623" t="s">
        <v>6024</v>
      </c>
      <c r="K301" s="623" t="s">
        <v>4858</v>
      </c>
      <c r="L301" s="623" t="s">
        <v>1371</v>
      </c>
      <c r="M301" s="623" t="s">
        <v>6025</v>
      </c>
      <c r="N301" s="623" t="s">
        <v>6026</v>
      </c>
      <c r="O301" s="624">
        <v>1500</v>
      </c>
      <c r="P301" s="625">
        <v>2</v>
      </c>
      <c r="Q301" s="623" t="s">
        <v>6027</v>
      </c>
      <c r="R301" s="624">
        <v>2262</v>
      </c>
      <c r="S301" s="624">
        <v>52</v>
      </c>
      <c r="T301" s="623" t="s">
        <v>2059</v>
      </c>
      <c r="U301" s="623" t="s">
        <v>2379</v>
      </c>
      <c r="V301" s="623" t="s">
        <v>263</v>
      </c>
      <c r="W301" s="623" t="s">
        <v>5112</v>
      </c>
      <c r="X301" s="624">
        <v>0</v>
      </c>
      <c r="Y301" s="623" t="s">
        <v>5113</v>
      </c>
      <c r="Z301" s="623" t="s">
        <v>503</v>
      </c>
      <c r="AA301" s="623" t="s">
        <v>5108</v>
      </c>
      <c r="AB301" s="623" t="s">
        <v>5134</v>
      </c>
    </row>
    <row r="302" spans="1:28" ht="13.5" thickBot="1" x14ac:dyDescent="0.25">
      <c r="A302" s="622" t="s">
        <v>1758</v>
      </c>
      <c r="B302" s="623" t="s">
        <v>2061</v>
      </c>
      <c r="C302" s="623" t="s">
        <v>1758</v>
      </c>
      <c r="D302" s="623" t="s">
        <v>2252</v>
      </c>
      <c r="E302" s="623" t="s">
        <v>2291</v>
      </c>
      <c r="F302" s="623" t="s">
        <v>3602</v>
      </c>
      <c r="G302" s="623" t="s">
        <v>3603</v>
      </c>
      <c r="H302" s="623" t="s">
        <v>2252</v>
      </c>
      <c r="I302" s="623" t="s">
        <v>2291</v>
      </c>
      <c r="J302" s="623" t="s">
        <v>3602</v>
      </c>
      <c r="K302" s="623" t="s">
        <v>4858</v>
      </c>
      <c r="L302" s="623" t="s">
        <v>2178</v>
      </c>
      <c r="M302" s="623" t="s">
        <v>6028</v>
      </c>
      <c r="N302" s="623" t="s">
        <v>6029</v>
      </c>
      <c r="O302" s="624">
        <v>17632</v>
      </c>
      <c r="P302" s="625">
        <v>4.51</v>
      </c>
      <c r="Q302" s="623" t="s">
        <v>6030</v>
      </c>
      <c r="R302" s="624">
        <v>2808</v>
      </c>
      <c r="S302" s="624">
        <v>52</v>
      </c>
      <c r="T302" s="623" t="s">
        <v>2059</v>
      </c>
      <c r="U302" s="623" t="s">
        <v>2328</v>
      </c>
      <c r="V302" s="623" t="s">
        <v>260</v>
      </c>
      <c r="W302" s="623" t="s">
        <v>5112</v>
      </c>
      <c r="X302" s="624">
        <v>0</v>
      </c>
      <c r="Y302" s="623" t="s">
        <v>5133</v>
      </c>
      <c r="Z302" s="623" t="s">
        <v>503</v>
      </c>
      <c r="AA302" s="623" t="s">
        <v>5108</v>
      </c>
      <c r="AB302" s="623" t="s">
        <v>5178</v>
      </c>
    </row>
    <row r="303" spans="1:28" ht="13.5" thickBot="1" x14ac:dyDescent="0.25">
      <c r="A303" s="622" t="s">
        <v>1762</v>
      </c>
      <c r="B303" s="623" t="s">
        <v>2061</v>
      </c>
      <c r="C303" s="623" t="s">
        <v>1762</v>
      </c>
      <c r="D303" s="623" t="s">
        <v>858</v>
      </c>
      <c r="E303" s="623" t="s">
        <v>1117</v>
      </c>
      <c r="F303" s="623" t="s">
        <v>6031</v>
      </c>
      <c r="G303" s="623" t="s">
        <v>6032</v>
      </c>
      <c r="H303" s="623" t="s">
        <v>858</v>
      </c>
      <c r="I303" s="623" t="s">
        <v>1117</v>
      </c>
      <c r="J303" s="623" t="s">
        <v>6031</v>
      </c>
      <c r="K303" s="623" t="s">
        <v>4858</v>
      </c>
      <c r="L303" s="623" t="s">
        <v>1371</v>
      </c>
      <c r="M303" s="623" t="s">
        <v>6033</v>
      </c>
      <c r="N303" s="623" t="s">
        <v>6034</v>
      </c>
      <c r="O303" s="624">
        <v>2334</v>
      </c>
      <c r="P303" s="625">
        <v>2</v>
      </c>
      <c r="Q303" s="623" t="s">
        <v>6035</v>
      </c>
      <c r="R303" s="624">
        <v>2756</v>
      </c>
      <c r="S303" s="624">
        <v>52</v>
      </c>
      <c r="T303" s="623" t="s">
        <v>2059</v>
      </c>
      <c r="U303" s="623" t="s">
        <v>2449</v>
      </c>
      <c r="V303" s="623" t="s">
        <v>264</v>
      </c>
      <c r="W303" s="623" t="s">
        <v>5112</v>
      </c>
      <c r="X303" s="624">
        <v>0</v>
      </c>
      <c r="Y303" s="623" t="s">
        <v>5113</v>
      </c>
      <c r="Z303" s="623" t="s">
        <v>503</v>
      </c>
      <c r="AA303" s="623" t="s">
        <v>5108</v>
      </c>
      <c r="AB303" s="623" t="s">
        <v>5178</v>
      </c>
    </row>
    <row r="304" spans="1:28" ht="13.5" thickBot="1" x14ac:dyDescent="0.25">
      <c r="A304" s="622" t="s">
        <v>1754</v>
      </c>
      <c r="B304" s="623" t="s">
        <v>2061</v>
      </c>
      <c r="C304" s="623" t="s">
        <v>1754</v>
      </c>
      <c r="D304" s="623" t="s">
        <v>852</v>
      </c>
      <c r="E304" s="623" t="s">
        <v>1110</v>
      </c>
      <c r="F304" s="623" t="s">
        <v>6036</v>
      </c>
      <c r="G304" s="623" t="s">
        <v>1238</v>
      </c>
      <c r="H304" s="623" t="s">
        <v>1312</v>
      </c>
      <c r="I304" s="623" t="s">
        <v>1110</v>
      </c>
      <c r="J304" s="623" t="s">
        <v>6036</v>
      </c>
      <c r="K304" s="623" t="s">
        <v>4858</v>
      </c>
      <c r="L304" s="623" t="s">
        <v>1370</v>
      </c>
      <c r="M304" s="623" t="s">
        <v>6037</v>
      </c>
      <c r="N304" s="623" t="s">
        <v>6038</v>
      </c>
      <c r="O304" s="624">
        <v>12500</v>
      </c>
      <c r="P304" s="625">
        <v>4.75</v>
      </c>
      <c r="Q304" s="623" t="s">
        <v>6039</v>
      </c>
      <c r="R304" s="624">
        <v>3016</v>
      </c>
      <c r="S304" s="624">
        <v>52</v>
      </c>
      <c r="T304" s="623" t="s">
        <v>2059</v>
      </c>
      <c r="U304" s="623" t="s">
        <v>2276</v>
      </c>
      <c r="V304" s="623" t="s">
        <v>256</v>
      </c>
      <c r="W304" s="623" t="s">
        <v>5112</v>
      </c>
      <c r="X304" s="624">
        <v>0</v>
      </c>
      <c r="Y304" s="623" t="s">
        <v>5113</v>
      </c>
      <c r="Z304" s="623" t="s">
        <v>503</v>
      </c>
      <c r="AA304" s="623" t="s">
        <v>5114</v>
      </c>
      <c r="AB304" s="623" t="s">
        <v>5178</v>
      </c>
    </row>
    <row r="305" spans="1:28" ht="13.5" thickBot="1" x14ac:dyDescent="0.25">
      <c r="A305" s="622" t="s">
        <v>1759</v>
      </c>
      <c r="B305" s="623" t="s">
        <v>2061</v>
      </c>
      <c r="C305" s="623" t="s">
        <v>1759</v>
      </c>
      <c r="D305" s="623" t="s">
        <v>854</v>
      </c>
      <c r="E305" s="623" t="s">
        <v>1114</v>
      </c>
      <c r="F305" s="623" t="s">
        <v>6040</v>
      </c>
      <c r="G305" s="623" t="s">
        <v>1241</v>
      </c>
      <c r="H305" s="623" t="s">
        <v>1316</v>
      </c>
      <c r="I305" s="623" t="s">
        <v>1114</v>
      </c>
      <c r="J305" s="623" t="s">
        <v>6040</v>
      </c>
      <c r="K305" s="623" t="s">
        <v>4858</v>
      </c>
      <c r="L305" s="623" t="s">
        <v>2178</v>
      </c>
      <c r="M305" s="623" t="s">
        <v>6041</v>
      </c>
      <c r="N305" s="623" t="s">
        <v>6041</v>
      </c>
      <c r="O305" s="624">
        <v>1000</v>
      </c>
      <c r="P305" s="625">
        <v>0.28000000000000003</v>
      </c>
      <c r="Q305" s="623" t="s">
        <v>6042</v>
      </c>
      <c r="R305" s="624">
        <v>550</v>
      </c>
      <c r="S305" s="624">
        <v>52</v>
      </c>
      <c r="T305" s="623" t="s">
        <v>2059</v>
      </c>
      <c r="U305" s="623" t="s">
        <v>2377</v>
      </c>
      <c r="V305" s="623" t="s">
        <v>261</v>
      </c>
      <c r="W305" s="623" t="s">
        <v>5112</v>
      </c>
      <c r="X305" s="624">
        <v>0</v>
      </c>
      <c r="Y305" s="623" t="s">
        <v>5133</v>
      </c>
      <c r="Z305" s="623" t="s">
        <v>503</v>
      </c>
      <c r="AA305" s="623" t="s">
        <v>5114</v>
      </c>
      <c r="AB305" s="623" t="s">
        <v>5178</v>
      </c>
    </row>
    <row r="306" spans="1:28" ht="13.5" thickBot="1" x14ac:dyDescent="0.25">
      <c r="A306" s="622" t="s">
        <v>1760</v>
      </c>
      <c r="B306" s="623" t="s">
        <v>2061</v>
      </c>
      <c r="C306" s="623" t="s">
        <v>1760</v>
      </c>
      <c r="D306" s="623" t="s">
        <v>856</v>
      </c>
      <c r="E306" s="623" t="s">
        <v>1115</v>
      </c>
      <c r="F306" s="623" t="s">
        <v>6043</v>
      </c>
      <c r="G306" s="623" t="s">
        <v>6032</v>
      </c>
      <c r="H306" s="623" t="s">
        <v>856</v>
      </c>
      <c r="I306" s="623" t="s">
        <v>1115</v>
      </c>
      <c r="J306" s="623" t="s">
        <v>6043</v>
      </c>
      <c r="K306" s="623" t="s">
        <v>4858</v>
      </c>
      <c r="L306" s="623" t="s">
        <v>2178</v>
      </c>
      <c r="M306" s="623" t="s">
        <v>6044</v>
      </c>
      <c r="N306" s="623" t="s">
        <v>6045</v>
      </c>
      <c r="O306" s="624">
        <v>13450</v>
      </c>
      <c r="P306" s="625">
        <v>5.3</v>
      </c>
      <c r="Q306" s="623" t="s">
        <v>6046</v>
      </c>
      <c r="R306" s="624">
        <v>2990</v>
      </c>
      <c r="S306" s="624">
        <v>52</v>
      </c>
      <c r="T306" s="623" t="s">
        <v>2059</v>
      </c>
      <c r="U306" s="623" t="s">
        <v>2378</v>
      </c>
      <c r="V306" s="623" t="s">
        <v>262</v>
      </c>
      <c r="W306" s="623" t="s">
        <v>5112</v>
      </c>
      <c r="X306" s="624">
        <v>0</v>
      </c>
      <c r="Y306" s="623" t="s">
        <v>5133</v>
      </c>
      <c r="Z306" s="623" t="s">
        <v>503</v>
      </c>
      <c r="AA306" s="623" t="s">
        <v>5108</v>
      </c>
      <c r="AB306" s="623" t="s">
        <v>5178</v>
      </c>
    </row>
    <row r="307" spans="1:28" ht="13.5" thickBot="1" x14ac:dyDescent="0.25">
      <c r="A307" s="622" t="s">
        <v>1755</v>
      </c>
      <c r="B307" s="623" t="s">
        <v>2061</v>
      </c>
      <c r="C307" s="623" t="s">
        <v>1755</v>
      </c>
      <c r="D307" s="623" t="s">
        <v>853</v>
      </c>
      <c r="E307" s="623" t="s">
        <v>1111</v>
      </c>
      <c r="F307" s="623" t="s">
        <v>6047</v>
      </c>
      <c r="G307" s="623" t="s">
        <v>1239</v>
      </c>
      <c r="H307" s="623" t="s">
        <v>1313</v>
      </c>
      <c r="I307" s="623" t="s">
        <v>1111</v>
      </c>
      <c r="J307" s="623" t="s">
        <v>6047</v>
      </c>
      <c r="K307" s="623" t="s">
        <v>4858</v>
      </c>
      <c r="L307" s="623" t="s">
        <v>1370</v>
      </c>
      <c r="M307" s="623" t="s">
        <v>6048</v>
      </c>
      <c r="N307" s="623" t="s">
        <v>6049</v>
      </c>
      <c r="O307" s="624">
        <v>8032</v>
      </c>
      <c r="P307" s="625">
        <v>2.63</v>
      </c>
      <c r="Q307" s="623" t="s">
        <v>6050</v>
      </c>
      <c r="R307" s="624">
        <v>2678</v>
      </c>
      <c r="S307" s="624">
        <v>52</v>
      </c>
      <c r="T307" s="623" t="s">
        <v>2059</v>
      </c>
      <c r="U307" s="623" t="s">
        <v>2298</v>
      </c>
      <c r="V307" s="623" t="s">
        <v>257</v>
      </c>
      <c r="W307" s="623" t="s">
        <v>5112</v>
      </c>
      <c r="X307" s="624">
        <v>0</v>
      </c>
      <c r="Y307" s="623" t="s">
        <v>5113</v>
      </c>
      <c r="Z307" s="623" t="s">
        <v>503</v>
      </c>
      <c r="AA307" s="623" t="s">
        <v>5114</v>
      </c>
      <c r="AB307" s="623" t="s">
        <v>5178</v>
      </c>
    </row>
    <row r="308" spans="1:28" ht="13.5" thickBot="1" x14ac:dyDescent="0.25">
      <c r="A308" s="622" t="s">
        <v>1763</v>
      </c>
      <c r="B308" s="623" t="s">
        <v>2061</v>
      </c>
      <c r="C308" s="623" t="s">
        <v>1763</v>
      </c>
      <c r="D308" s="623" t="s">
        <v>859</v>
      </c>
      <c r="E308" s="623" t="s">
        <v>1118</v>
      </c>
      <c r="F308" s="623" t="s">
        <v>6051</v>
      </c>
      <c r="G308" s="623" t="s">
        <v>1243</v>
      </c>
      <c r="H308" s="623" t="s">
        <v>1318</v>
      </c>
      <c r="I308" s="623" t="s">
        <v>1118</v>
      </c>
      <c r="J308" s="623" t="s">
        <v>6051</v>
      </c>
      <c r="K308" s="623" t="s">
        <v>4858</v>
      </c>
      <c r="L308" s="623" t="s">
        <v>1371</v>
      </c>
      <c r="M308" s="623" t="s">
        <v>6052</v>
      </c>
      <c r="N308" s="623" t="s">
        <v>6053</v>
      </c>
      <c r="O308" s="624">
        <v>10000</v>
      </c>
      <c r="P308" s="625">
        <v>3.5</v>
      </c>
      <c r="Q308" s="623" t="s">
        <v>6054</v>
      </c>
      <c r="R308" s="624">
        <v>2444</v>
      </c>
      <c r="S308" s="624">
        <v>52</v>
      </c>
      <c r="T308" s="623" t="s">
        <v>2059</v>
      </c>
      <c r="U308" s="623" t="s">
        <v>2526</v>
      </c>
      <c r="V308" s="623" t="s">
        <v>265</v>
      </c>
      <c r="W308" s="623" t="s">
        <v>5112</v>
      </c>
      <c r="X308" s="624">
        <v>0</v>
      </c>
      <c r="Y308" s="623" t="s">
        <v>5113</v>
      </c>
      <c r="Z308" s="623" t="s">
        <v>503</v>
      </c>
      <c r="AA308" s="623" t="s">
        <v>5108</v>
      </c>
      <c r="AB308" s="623" t="s">
        <v>5108</v>
      </c>
    </row>
    <row r="309" spans="1:28" ht="13.5" thickBot="1" x14ac:dyDescent="0.25">
      <c r="A309" s="622" t="s">
        <v>1764</v>
      </c>
      <c r="B309" s="623" t="s">
        <v>2061</v>
      </c>
      <c r="C309" s="623" t="s">
        <v>1764</v>
      </c>
      <c r="D309" s="623" t="s">
        <v>860</v>
      </c>
      <c r="E309" s="623" t="s">
        <v>1119</v>
      </c>
      <c r="F309" s="623" t="s">
        <v>6055</v>
      </c>
      <c r="G309" s="623" t="s">
        <v>5776</v>
      </c>
      <c r="H309" s="623" t="s">
        <v>1319</v>
      </c>
      <c r="I309" s="623" t="s">
        <v>1119</v>
      </c>
      <c r="J309" s="623" t="s">
        <v>6055</v>
      </c>
      <c r="K309" s="623" t="s">
        <v>4858</v>
      </c>
      <c r="L309" s="623" t="s">
        <v>1371</v>
      </c>
      <c r="M309" s="623" t="s">
        <v>6056</v>
      </c>
      <c r="N309" s="623" t="s">
        <v>554</v>
      </c>
      <c r="O309" s="624">
        <v>3050</v>
      </c>
      <c r="P309" s="625">
        <v>1.38</v>
      </c>
      <c r="Q309" s="623" t="s">
        <v>6057</v>
      </c>
      <c r="R309" s="624">
        <v>1872</v>
      </c>
      <c r="S309" s="624">
        <v>52</v>
      </c>
      <c r="T309" s="623" t="s">
        <v>2059</v>
      </c>
      <c r="U309" s="623" t="s">
        <v>2671</v>
      </c>
      <c r="V309" s="623" t="s">
        <v>266</v>
      </c>
      <c r="W309" s="623" t="s">
        <v>5112</v>
      </c>
      <c r="X309" s="624">
        <v>0</v>
      </c>
      <c r="Y309" s="623" t="s">
        <v>5113</v>
      </c>
      <c r="Z309" s="623" t="s">
        <v>503</v>
      </c>
      <c r="AA309" s="623" t="s">
        <v>5108</v>
      </c>
      <c r="AB309" s="623" t="s">
        <v>5178</v>
      </c>
    </row>
    <row r="310" spans="1:28" ht="13.5" thickBot="1" x14ac:dyDescent="0.25">
      <c r="A310" s="622" t="s">
        <v>1765</v>
      </c>
      <c r="B310" s="623" t="s">
        <v>2061</v>
      </c>
      <c r="C310" s="623" t="s">
        <v>1765</v>
      </c>
      <c r="D310" s="623" t="s">
        <v>861</v>
      </c>
      <c r="E310" s="623" t="s">
        <v>1109</v>
      </c>
      <c r="F310" s="623" t="s">
        <v>6016</v>
      </c>
      <c r="G310" s="623" t="s">
        <v>1237</v>
      </c>
      <c r="H310" s="623" t="s">
        <v>861</v>
      </c>
      <c r="I310" s="623" t="s">
        <v>1109</v>
      </c>
      <c r="J310" s="623" t="s">
        <v>6016</v>
      </c>
      <c r="K310" s="623" t="s">
        <v>4858</v>
      </c>
      <c r="L310" s="623" t="s">
        <v>1370</v>
      </c>
      <c r="M310" s="623" t="s">
        <v>6017</v>
      </c>
      <c r="N310" s="623" t="s">
        <v>554</v>
      </c>
      <c r="O310" s="624">
        <v>-3</v>
      </c>
      <c r="P310" s="625">
        <v>0.63</v>
      </c>
      <c r="Q310" s="623" t="s">
        <v>6058</v>
      </c>
      <c r="R310" s="624">
        <v>1300</v>
      </c>
      <c r="S310" s="624">
        <v>52</v>
      </c>
      <c r="T310" s="623" t="s">
        <v>2059</v>
      </c>
      <c r="U310" s="623" t="s">
        <v>2709</v>
      </c>
      <c r="V310" s="623" t="s">
        <v>267</v>
      </c>
      <c r="W310" s="623" t="s">
        <v>3040</v>
      </c>
      <c r="X310" s="624">
        <v>1</v>
      </c>
      <c r="Y310" s="623" t="s">
        <v>5113</v>
      </c>
      <c r="Z310" s="623" t="s">
        <v>512</v>
      </c>
      <c r="AA310" s="623" t="s">
        <v>5119</v>
      </c>
      <c r="AB310" s="623" t="s">
        <v>5119</v>
      </c>
    </row>
    <row r="311" spans="1:28" ht="13.5" thickBot="1" x14ac:dyDescent="0.25">
      <c r="A311" s="622" t="s">
        <v>1623</v>
      </c>
      <c r="B311" s="623" t="s">
        <v>2064</v>
      </c>
      <c r="C311" s="623" t="s">
        <v>0</v>
      </c>
      <c r="D311" s="623" t="s">
        <v>2305</v>
      </c>
      <c r="E311" s="623" t="s">
        <v>2305</v>
      </c>
      <c r="F311" s="623" t="s">
        <v>3403</v>
      </c>
      <c r="G311" s="623" t="s">
        <v>4858</v>
      </c>
      <c r="H311" s="623" t="s">
        <v>2305</v>
      </c>
      <c r="I311" s="623" t="s">
        <v>2305</v>
      </c>
      <c r="J311" s="623" t="s">
        <v>2305</v>
      </c>
      <c r="K311" s="623" t="s">
        <v>4858</v>
      </c>
      <c r="L311" s="623" t="s">
        <v>2305</v>
      </c>
      <c r="M311" s="623" t="s">
        <v>554</v>
      </c>
      <c r="N311" s="623" t="s">
        <v>554</v>
      </c>
      <c r="O311" s="623" t="s">
        <v>4858</v>
      </c>
      <c r="P311" s="623" t="s">
        <v>4858</v>
      </c>
      <c r="Q311" s="623" t="s">
        <v>2305</v>
      </c>
      <c r="R311" s="623" t="s">
        <v>4858</v>
      </c>
      <c r="S311" s="623" t="s">
        <v>3403</v>
      </c>
      <c r="T311" s="623" t="s">
        <v>3403</v>
      </c>
      <c r="U311" s="623" t="s">
        <v>554</v>
      </c>
      <c r="V311" s="623" t="s">
        <v>0</v>
      </c>
      <c r="W311" s="623" t="s">
        <v>3403</v>
      </c>
      <c r="X311" s="624">
        <v>0</v>
      </c>
      <c r="Y311" s="623" t="s">
        <v>3403</v>
      </c>
      <c r="Z311" s="623" t="s">
        <v>512</v>
      </c>
      <c r="AA311" s="623" t="s">
        <v>3403</v>
      </c>
      <c r="AB311" s="623" t="s">
        <v>3403</v>
      </c>
    </row>
    <row r="312" spans="1:28" ht="13.5" thickBot="1" x14ac:dyDescent="0.25">
      <c r="A312" s="622" t="s">
        <v>2064</v>
      </c>
      <c r="B312" s="623" t="s">
        <v>2064</v>
      </c>
      <c r="C312" s="623" t="s">
        <v>2064</v>
      </c>
      <c r="D312" s="623" t="s">
        <v>2253</v>
      </c>
      <c r="E312" s="623" t="s">
        <v>2363</v>
      </c>
      <c r="F312" s="623" t="s">
        <v>3605</v>
      </c>
      <c r="G312" s="623" t="s">
        <v>3606</v>
      </c>
      <c r="H312" s="623" t="s">
        <v>2253</v>
      </c>
      <c r="I312" s="623" t="s">
        <v>2363</v>
      </c>
      <c r="J312" s="623" t="s">
        <v>3605</v>
      </c>
      <c r="K312" s="623" t="s">
        <v>3606</v>
      </c>
      <c r="L312" s="623" t="s">
        <v>2179</v>
      </c>
      <c r="M312" s="623" t="s">
        <v>4854</v>
      </c>
      <c r="N312" s="623" t="s">
        <v>4855</v>
      </c>
      <c r="O312" s="624">
        <v>13875</v>
      </c>
      <c r="P312" s="625">
        <v>24</v>
      </c>
      <c r="Q312" s="623" t="s">
        <v>4856</v>
      </c>
      <c r="R312" s="624">
        <v>3454</v>
      </c>
      <c r="S312" s="624">
        <v>52</v>
      </c>
      <c r="T312" s="623" t="s">
        <v>2062</v>
      </c>
      <c r="U312" s="623" t="s">
        <v>2134</v>
      </c>
      <c r="V312" s="623" t="s">
        <v>268</v>
      </c>
      <c r="W312" s="623" t="s">
        <v>5105</v>
      </c>
      <c r="X312" s="624">
        <v>0</v>
      </c>
      <c r="Y312" s="623" t="s">
        <v>5106</v>
      </c>
      <c r="Z312" s="623" t="s">
        <v>503</v>
      </c>
      <c r="AA312" s="623" t="s">
        <v>5108</v>
      </c>
      <c r="AB312" s="623" t="s">
        <v>5201</v>
      </c>
    </row>
    <row r="313" spans="1:28" ht="13.5" thickBot="1" x14ac:dyDescent="0.25">
      <c r="A313" s="622" t="s">
        <v>1766</v>
      </c>
      <c r="B313" s="623" t="s">
        <v>2064</v>
      </c>
      <c r="C313" s="623" t="s">
        <v>1766</v>
      </c>
      <c r="D313" s="623" t="s">
        <v>862</v>
      </c>
      <c r="E313" s="623" t="s">
        <v>1120</v>
      </c>
      <c r="F313" s="623" t="s">
        <v>6059</v>
      </c>
      <c r="G313" s="623" t="s">
        <v>1244</v>
      </c>
      <c r="H313" s="623" t="s">
        <v>862</v>
      </c>
      <c r="I313" s="623" t="s">
        <v>1120</v>
      </c>
      <c r="J313" s="623" t="s">
        <v>6059</v>
      </c>
      <c r="K313" s="623" t="s">
        <v>1860</v>
      </c>
      <c r="L313" s="623" t="s">
        <v>2179</v>
      </c>
      <c r="M313" s="623" t="s">
        <v>6060</v>
      </c>
      <c r="N313" s="623" t="s">
        <v>6061</v>
      </c>
      <c r="O313" s="624">
        <v>3000</v>
      </c>
      <c r="P313" s="625">
        <v>4</v>
      </c>
      <c r="Q313" s="623" t="s">
        <v>6062</v>
      </c>
      <c r="R313" s="624">
        <v>2466</v>
      </c>
      <c r="S313" s="624">
        <v>52</v>
      </c>
      <c r="T313" s="623" t="s">
        <v>2062</v>
      </c>
      <c r="U313" s="623" t="s">
        <v>2199</v>
      </c>
      <c r="V313" s="623" t="s">
        <v>269</v>
      </c>
      <c r="W313" s="623" t="s">
        <v>5112</v>
      </c>
      <c r="X313" s="624">
        <v>0</v>
      </c>
      <c r="Y313" s="623" t="s">
        <v>5113</v>
      </c>
      <c r="Z313" s="623" t="s">
        <v>503</v>
      </c>
      <c r="AA313" s="623" t="s">
        <v>5178</v>
      </c>
      <c r="AB313" s="623" t="s">
        <v>5119</v>
      </c>
    </row>
    <row r="314" spans="1:28" ht="13.5" thickBot="1" x14ac:dyDescent="0.25">
      <c r="A314" s="622" t="s">
        <v>1767</v>
      </c>
      <c r="B314" s="623" t="s">
        <v>2064</v>
      </c>
      <c r="C314" s="623" t="s">
        <v>1767</v>
      </c>
      <c r="D314" s="623" t="s">
        <v>863</v>
      </c>
      <c r="E314" s="623" t="s">
        <v>1121</v>
      </c>
      <c r="F314" s="623" t="s">
        <v>6063</v>
      </c>
      <c r="G314" s="623" t="s">
        <v>1245</v>
      </c>
      <c r="H314" s="623" t="s">
        <v>863</v>
      </c>
      <c r="I314" s="623" t="s">
        <v>1121</v>
      </c>
      <c r="J314" s="623" t="s">
        <v>6063</v>
      </c>
      <c r="K314" s="623" t="s">
        <v>6064</v>
      </c>
      <c r="L314" s="623" t="s">
        <v>2179</v>
      </c>
      <c r="M314" s="623" t="s">
        <v>6065</v>
      </c>
      <c r="N314" s="623" t="s">
        <v>6066</v>
      </c>
      <c r="O314" s="624">
        <v>1845</v>
      </c>
      <c r="P314" s="625">
        <v>3</v>
      </c>
      <c r="Q314" s="623" t="s">
        <v>6062</v>
      </c>
      <c r="R314" s="624">
        <v>2466</v>
      </c>
      <c r="S314" s="624">
        <v>52</v>
      </c>
      <c r="T314" s="623" t="s">
        <v>2062</v>
      </c>
      <c r="U314" s="623" t="s">
        <v>2276</v>
      </c>
      <c r="V314" s="623" t="s">
        <v>270</v>
      </c>
      <c r="W314" s="623" t="s">
        <v>5112</v>
      </c>
      <c r="X314" s="624">
        <v>0</v>
      </c>
      <c r="Y314" s="623" t="s">
        <v>5113</v>
      </c>
      <c r="Z314" s="623" t="s">
        <v>503</v>
      </c>
      <c r="AA314" s="623" t="s">
        <v>5178</v>
      </c>
      <c r="AB314" s="623" t="s">
        <v>5201</v>
      </c>
    </row>
    <row r="315" spans="1:28" ht="13.5" thickBot="1" x14ac:dyDescent="0.25">
      <c r="A315" s="622" t="s">
        <v>1768</v>
      </c>
      <c r="B315" s="623" t="s">
        <v>2064</v>
      </c>
      <c r="C315" s="623" t="s">
        <v>1768</v>
      </c>
      <c r="D315" s="623" t="s">
        <v>864</v>
      </c>
      <c r="E315" s="623" t="s">
        <v>1122</v>
      </c>
      <c r="F315" s="623" t="s">
        <v>5421</v>
      </c>
      <c r="G315" s="623" t="s">
        <v>1246</v>
      </c>
      <c r="H315" s="623" t="s">
        <v>864</v>
      </c>
      <c r="I315" s="623" t="s">
        <v>1122</v>
      </c>
      <c r="J315" s="623" t="s">
        <v>5421</v>
      </c>
      <c r="K315" s="623" t="s">
        <v>6067</v>
      </c>
      <c r="L315" s="623" t="s">
        <v>2179</v>
      </c>
      <c r="M315" s="623" t="s">
        <v>6068</v>
      </c>
      <c r="N315" s="623" t="s">
        <v>6069</v>
      </c>
      <c r="O315" s="624">
        <v>5489</v>
      </c>
      <c r="P315" s="625">
        <v>4</v>
      </c>
      <c r="Q315" s="623" t="s">
        <v>6062</v>
      </c>
      <c r="R315" s="624">
        <v>2466</v>
      </c>
      <c r="S315" s="624">
        <v>52</v>
      </c>
      <c r="T315" s="623" t="s">
        <v>2062</v>
      </c>
      <c r="U315" s="623" t="s">
        <v>2298</v>
      </c>
      <c r="V315" s="623" t="s">
        <v>271</v>
      </c>
      <c r="W315" s="623" t="s">
        <v>5112</v>
      </c>
      <c r="X315" s="624">
        <v>0</v>
      </c>
      <c r="Y315" s="623" t="s">
        <v>5113</v>
      </c>
      <c r="Z315" s="623" t="s">
        <v>503</v>
      </c>
      <c r="AA315" s="623" t="s">
        <v>5178</v>
      </c>
      <c r="AB315" s="623" t="s">
        <v>5119</v>
      </c>
    </row>
    <row r="316" spans="1:28" ht="13.5" thickBot="1" x14ac:dyDescent="0.25">
      <c r="A316" s="622" t="s">
        <v>5910</v>
      </c>
      <c r="B316" s="623" t="s">
        <v>1724</v>
      </c>
      <c r="C316" s="623" t="s">
        <v>1724</v>
      </c>
      <c r="D316" s="623" t="s">
        <v>2324</v>
      </c>
      <c r="E316" s="623" t="s">
        <v>2287</v>
      </c>
      <c r="F316" s="623" t="s">
        <v>3611</v>
      </c>
      <c r="G316" s="623" t="s">
        <v>4858</v>
      </c>
      <c r="H316" s="623" t="s">
        <v>2324</v>
      </c>
      <c r="I316" s="623" t="s">
        <v>4860</v>
      </c>
      <c r="J316" s="623" t="s">
        <v>3611</v>
      </c>
      <c r="K316" s="623" t="s">
        <v>4858</v>
      </c>
      <c r="L316" s="623" t="s">
        <v>3691</v>
      </c>
      <c r="M316" s="623" t="s">
        <v>4861</v>
      </c>
      <c r="N316" s="623" t="s">
        <v>4862</v>
      </c>
      <c r="O316" s="624">
        <v>23500</v>
      </c>
      <c r="P316" s="625">
        <v>20.420000000000002</v>
      </c>
      <c r="Q316" s="623" t="s">
        <v>4863</v>
      </c>
      <c r="R316" s="624">
        <v>3328</v>
      </c>
      <c r="S316" s="624">
        <v>52</v>
      </c>
      <c r="T316" s="623" t="s">
        <v>3609</v>
      </c>
      <c r="U316" s="623" t="s">
        <v>1905</v>
      </c>
      <c r="V316" s="623" t="s">
        <v>4864</v>
      </c>
      <c r="W316" s="623" t="s">
        <v>5105</v>
      </c>
      <c r="X316" s="624">
        <v>0</v>
      </c>
      <c r="Y316" s="623" t="s">
        <v>5106</v>
      </c>
      <c r="Z316" s="623" t="s">
        <v>503</v>
      </c>
      <c r="AA316" s="623" t="s">
        <v>5134</v>
      </c>
      <c r="AB316" s="623" t="s">
        <v>5178</v>
      </c>
    </row>
    <row r="317" spans="1:28" ht="13.5" thickBot="1" x14ac:dyDescent="0.25">
      <c r="A317" s="622" t="s">
        <v>6070</v>
      </c>
      <c r="B317" s="623" t="s">
        <v>1724</v>
      </c>
      <c r="C317" s="623" t="s">
        <v>1726</v>
      </c>
      <c r="D317" s="623" t="s">
        <v>827</v>
      </c>
      <c r="E317" s="623" t="s">
        <v>1091</v>
      </c>
      <c r="F317" s="623" t="s">
        <v>5905</v>
      </c>
      <c r="G317" s="623" t="s">
        <v>4858</v>
      </c>
      <c r="H317" s="623" t="s">
        <v>827</v>
      </c>
      <c r="I317" s="623" t="s">
        <v>2812</v>
      </c>
      <c r="J317" s="623" t="s">
        <v>5905</v>
      </c>
      <c r="K317" s="623" t="s">
        <v>4858</v>
      </c>
      <c r="L317" s="623" t="s">
        <v>2149</v>
      </c>
      <c r="M317" s="623" t="s">
        <v>6071</v>
      </c>
      <c r="N317" s="623" t="s">
        <v>6072</v>
      </c>
      <c r="O317" s="624">
        <v>8000</v>
      </c>
      <c r="P317" s="625">
        <v>1.38</v>
      </c>
      <c r="Q317" s="623" t="s">
        <v>6073</v>
      </c>
      <c r="R317" s="624">
        <v>1352</v>
      </c>
      <c r="S317" s="624">
        <v>52</v>
      </c>
      <c r="T317" s="623" t="s">
        <v>3609</v>
      </c>
      <c r="U317" s="623" t="s">
        <v>2134</v>
      </c>
      <c r="V317" s="623" t="s">
        <v>6074</v>
      </c>
      <c r="W317" s="623" t="s">
        <v>5112</v>
      </c>
      <c r="X317" s="624">
        <v>0</v>
      </c>
      <c r="Y317" s="623" t="s">
        <v>5133</v>
      </c>
      <c r="Z317" s="623" t="s">
        <v>503</v>
      </c>
      <c r="AA317" s="623" t="s">
        <v>5108</v>
      </c>
      <c r="AB317" s="623" t="s">
        <v>5201</v>
      </c>
    </row>
    <row r="318" spans="1:28" ht="13.5" thickBot="1" x14ac:dyDescent="0.25">
      <c r="A318" s="622" t="s">
        <v>1727</v>
      </c>
      <c r="B318" s="623" t="s">
        <v>1724</v>
      </c>
      <c r="C318" s="623" t="s">
        <v>1727</v>
      </c>
      <c r="D318" s="623" t="s">
        <v>828</v>
      </c>
      <c r="E318" s="623" t="s">
        <v>1091</v>
      </c>
      <c r="F318" s="623" t="s">
        <v>5902</v>
      </c>
      <c r="G318" s="623" t="s">
        <v>4858</v>
      </c>
      <c r="H318" s="623" t="s">
        <v>4858</v>
      </c>
      <c r="I318" s="623" t="s">
        <v>1091</v>
      </c>
      <c r="J318" s="623" t="s">
        <v>5902</v>
      </c>
      <c r="K318" s="623" t="s">
        <v>4858</v>
      </c>
      <c r="L318" s="623" t="s">
        <v>2149</v>
      </c>
      <c r="M318" s="623" t="s">
        <v>6075</v>
      </c>
      <c r="N318" s="623" t="s">
        <v>6076</v>
      </c>
      <c r="O318" s="624">
        <v>1000</v>
      </c>
      <c r="P318" s="625">
        <v>0.75</v>
      </c>
      <c r="Q318" s="623" t="s">
        <v>6077</v>
      </c>
      <c r="R318" s="624">
        <v>2028</v>
      </c>
      <c r="S318" s="624">
        <v>52</v>
      </c>
      <c r="T318" s="623" t="s">
        <v>3609</v>
      </c>
      <c r="U318" s="623" t="s">
        <v>2199</v>
      </c>
      <c r="V318" s="623" t="s">
        <v>6078</v>
      </c>
      <c r="W318" s="623" t="s">
        <v>5112</v>
      </c>
      <c r="X318" s="624">
        <v>0</v>
      </c>
      <c r="Y318" s="623" t="s">
        <v>5106</v>
      </c>
      <c r="Z318" s="623" t="s">
        <v>503</v>
      </c>
      <c r="AA318" s="623" t="s">
        <v>5201</v>
      </c>
      <c r="AB318" s="623" t="s">
        <v>5119</v>
      </c>
    </row>
    <row r="319" spans="1:28" ht="13.5" thickBot="1" x14ac:dyDescent="0.25">
      <c r="A319" s="622" t="s">
        <v>1769</v>
      </c>
      <c r="B319" s="623" t="s">
        <v>2067</v>
      </c>
      <c r="C319" s="623" t="s">
        <v>1769</v>
      </c>
      <c r="D319" s="623" t="s">
        <v>865</v>
      </c>
      <c r="E319" s="623" t="s">
        <v>1123</v>
      </c>
      <c r="F319" s="623" t="s">
        <v>6079</v>
      </c>
      <c r="G319" s="623" t="s">
        <v>4858</v>
      </c>
      <c r="H319" s="623" t="s">
        <v>865</v>
      </c>
      <c r="I319" s="623" t="s">
        <v>1123</v>
      </c>
      <c r="J319" s="623" t="s">
        <v>6079</v>
      </c>
      <c r="K319" s="623" t="s">
        <v>6080</v>
      </c>
      <c r="L319" s="623" t="s">
        <v>2180</v>
      </c>
      <c r="M319" s="623" t="s">
        <v>6081</v>
      </c>
      <c r="N319" s="623" t="s">
        <v>554</v>
      </c>
      <c r="O319" s="624">
        <v>7000</v>
      </c>
      <c r="P319" s="625">
        <v>4.68</v>
      </c>
      <c r="Q319" s="623" t="s">
        <v>4871</v>
      </c>
      <c r="R319" s="624">
        <v>2278</v>
      </c>
      <c r="S319" s="624">
        <v>52</v>
      </c>
      <c r="T319" s="623" t="s">
        <v>2065</v>
      </c>
      <c r="U319" s="623" t="s">
        <v>2199</v>
      </c>
      <c r="V319" s="623" t="s">
        <v>273</v>
      </c>
      <c r="W319" s="623" t="s">
        <v>5112</v>
      </c>
      <c r="X319" s="624">
        <v>0</v>
      </c>
      <c r="Y319" s="623" t="s">
        <v>5113</v>
      </c>
      <c r="Z319" s="623" t="s">
        <v>503</v>
      </c>
      <c r="AA319" s="623" t="s">
        <v>5178</v>
      </c>
      <c r="AB319" s="623" t="s">
        <v>5201</v>
      </c>
    </row>
    <row r="320" spans="1:28" ht="13.5" thickBot="1" x14ac:dyDescent="0.25">
      <c r="A320" s="622" t="s">
        <v>2067</v>
      </c>
      <c r="B320" s="623" t="s">
        <v>2067</v>
      </c>
      <c r="C320" s="623" t="s">
        <v>2067</v>
      </c>
      <c r="D320" s="623" t="s">
        <v>2254</v>
      </c>
      <c r="E320" s="623" t="s">
        <v>2364</v>
      </c>
      <c r="F320" s="623" t="s">
        <v>3614</v>
      </c>
      <c r="G320" s="623" t="s">
        <v>2309</v>
      </c>
      <c r="H320" s="623" t="s">
        <v>2326</v>
      </c>
      <c r="I320" s="623" t="s">
        <v>2364</v>
      </c>
      <c r="J320" s="623" t="s">
        <v>3614</v>
      </c>
      <c r="K320" s="623" t="s">
        <v>2309</v>
      </c>
      <c r="L320" s="623" t="s">
        <v>2180</v>
      </c>
      <c r="M320" s="623" t="s">
        <v>4870</v>
      </c>
      <c r="N320" s="623" t="s">
        <v>554</v>
      </c>
      <c r="O320" s="624">
        <v>14000</v>
      </c>
      <c r="P320" s="625">
        <v>8.02</v>
      </c>
      <c r="Q320" s="623" t="s">
        <v>4871</v>
      </c>
      <c r="R320" s="624">
        <v>2278</v>
      </c>
      <c r="S320" s="624">
        <v>52</v>
      </c>
      <c r="T320" s="623" t="s">
        <v>2065</v>
      </c>
      <c r="U320" s="623" t="s">
        <v>2134</v>
      </c>
      <c r="V320" s="623" t="s">
        <v>272</v>
      </c>
      <c r="W320" s="623" t="s">
        <v>5105</v>
      </c>
      <c r="X320" s="624">
        <v>0</v>
      </c>
      <c r="Y320" s="623" t="s">
        <v>5113</v>
      </c>
      <c r="Z320" s="623" t="s">
        <v>503</v>
      </c>
      <c r="AA320" s="623" t="s">
        <v>5108</v>
      </c>
      <c r="AB320" s="623" t="s">
        <v>5114</v>
      </c>
    </row>
    <row r="321" spans="1:28" ht="13.5" thickBot="1" x14ac:dyDescent="0.25">
      <c r="A321" s="622" t="s">
        <v>3616</v>
      </c>
      <c r="B321" s="623" t="s">
        <v>3616</v>
      </c>
      <c r="C321" s="623" t="s">
        <v>3616</v>
      </c>
      <c r="D321" s="623" t="s">
        <v>4873</v>
      </c>
      <c r="E321" s="623" t="s">
        <v>4874</v>
      </c>
      <c r="F321" s="623" t="s">
        <v>3619</v>
      </c>
      <c r="G321" s="623" t="s">
        <v>4875</v>
      </c>
      <c r="H321" s="623" t="s">
        <v>4873</v>
      </c>
      <c r="I321" s="623" t="s">
        <v>4874</v>
      </c>
      <c r="J321" s="623" t="s">
        <v>3619</v>
      </c>
      <c r="K321" s="623" t="s">
        <v>4875</v>
      </c>
      <c r="L321" s="623" t="s">
        <v>3692</v>
      </c>
      <c r="M321" s="623" t="s">
        <v>4876</v>
      </c>
      <c r="N321" s="623" t="s">
        <v>4877</v>
      </c>
      <c r="O321" s="624">
        <v>12700</v>
      </c>
      <c r="P321" s="625">
        <v>7</v>
      </c>
      <c r="Q321" s="623" t="s">
        <v>4878</v>
      </c>
      <c r="R321" s="624">
        <v>3020</v>
      </c>
      <c r="S321" s="624">
        <v>52</v>
      </c>
      <c r="T321" s="623" t="s">
        <v>3617</v>
      </c>
      <c r="U321" s="623" t="s">
        <v>1905</v>
      </c>
      <c r="V321" s="623" t="s">
        <v>4879</v>
      </c>
      <c r="W321" s="623" t="s">
        <v>5105</v>
      </c>
      <c r="X321" s="624">
        <v>0</v>
      </c>
      <c r="Y321" s="623" t="s">
        <v>5133</v>
      </c>
      <c r="Z321" s="623" t="s">
        <v>503</v>
      </c>
      <c r="AA321" s="623" t="s">
        <v>5108</v>
      </c>
      <c r="AB321" s="623" t="s">
        <v>5178</v>
      </c>
    </row>
    <row r="322" spans="1:28" ht="13.5" thickBot="1" x14ac:dyDescent="0.25">
      <c r="A322" s="622" t="s">
        <v>1771</v>
      </c>
      <c r="B322" s="623" t="s">
        <v>2070</v>
      </c>
      <c r="C322" s="623" t="s">
        <v>1771</v>
      </c>
      <c r="D322" s="623" t="s">
        <v>867</v>
      </c>
      <c r="E322" s="623" t="s">
        <v>2137</v>
      </c>
      <c r="F322" s="623" t="s">
        <v>4884</v>
      </c>
      <c r="G322" s="623" t="s">
        <v>4885</v>
      </c>
      <c r="H322" s="623" t="s">
        <v>867</v>
      </c>
      <c r="I322" s="623" t="s">
        <v>2137</v>
      </c>
      <c r="J322" s="623" t="s">
        <v>4884</v>
      </c>
      <c r="K322" s="623" t="s">
        <v>4885</v>
      </c>
      <c r="L322" s="623" t="s">
        <v>1373</v>
      </c>
      <c r="M322" s="623" t="s">
        <v>4886</v>
      </c>
      <c r="N322" s="623" t="s">
        <v>3403</v>
      </c>
      <c r="O322" s="624">
        <v>5320</v>
      </c>
      <c r="P322" s="625">
        <v>4.1399999999999997</v>
      </c>
      <c r="Q322" s="623" t="s">
        <v>4887</v>
      </c>
      <c r="R322" s="624">
        <v>2392</v>
      </c>
      <c r="S322" s="624">
        <v>52</v>
      </c>
      <c r="T322" s="623" t="s">
        <v>2068</v>
      </c>
      <c r="U322" s="623" t="s">
        <v>2199</v>
      </c>
      <c r="V322" s="623" t="s">
        <v>275</v>
      </c>
      <c r="W322" s="623" t="s">
        <v>5112</v>
      </c>
      <c r="X322" s="624">
        <v>0</v>
      </c>
      <c r="Y322" s="623" t="s">
        <v>5133</v>
      </c>
      <c r="Z322" s="623" t="s">
        <v>503</v>
      </c>
      <c r="AA322" s="623" t="s">
        <v>5108</v>
      </c>
      <c r="AB322" s="623" t="s">
        <v>5108</v>
      </c>
    </row>
    <row r="323" spans="1:28" ht="13.5" thickBot="1" x14ac:dyDescent="0.25">
      <c r="A323" s="622" t="s">
        <v>1770</v>
      </c>
      <c r="B323" s="623" t="s">
        <v>2070</v>
      </c>
      <c r="C323" s="623" t="s">
        <v>1770</v>
      </c>
      <c r="D323" s="623" t="s">
        <v>866</v>
      </c>
      <c r="E323" s="623" t="s">
        <v>1124</v>
      </c>
      <c r="F323" s="623" t="s">
        <v>6082</v>
      </c>
      <c r="G323" s="623" t="s">
        <v>6083</v>
      </c>
      <c r="H323" s="623" t="s">
        <v>866</v>
      </c>
      <c r="I323" s="623" t="s">
        <v>1124</v>
      </c>
      <c r="J323" s="623" t="s">
        <v>6082</v>
      </c>
      <c r="K323" s="623" t="s">
        <v>6083</v>
      </c>
      <c r="L323" s="623" t="s">
        <v>1372</v>
      </c>
      <c r="M323" s="623" t="s">
        <v>6084</v>
      </c>
      <c r="N323" s="623" t="s">
        <v>3403</v>
      </c>
      <c r="O323" s="624">
        <v>12000</v>
      </c>
      <c r="P323" s="625">
        <v>4.07</v>
      </c>
      <c r="Q323" s="623" t="s">
        <v>6085</v>
      </c>
      <c r="R323" s="624">
        <v>2028</v>
      </c>
      <c r="S323" s="624">
        <v>52</v>
      </c>
      <c r="T323" s="623" t="s">
        <v>2068</v>
      </c>
      <c r="U323" s="623" t="s">
        <v>2134</v>
      </c>
      <c r="V323" s="623" t="s">
        <v>274</v>
      </c>
      <c r="W323" s="623" t="s">
        <v>5112</v>
      </c>
      <c r="X323" s="624">
        <v>0</v>
      </c>
      <c r="Y323" s="623" t="s">
        <v>5133</v>
      </c>
      <c r="Z323" s="623" t="s">
        <v>503</v>
      </c>
      <c r="AA323" s="623" t="s">
        <v>5108</v>
      </c>
      <c r="AB323" s="623" t="s">
        <v>5108</v>
      </c>
    </row>
    <row r="324" spans="1:28" ht="13.5" thickBot="1" x14ac:dyDescent="0.25">
      <c r="A324" s="622" t="s">
        <v>1772</v>
      </c>
      <c r="B324" s="623" t="s">
        <v>2070</v>
      </c>
      <c r="C324" s="623" t="s">
        <v>1772</v>
      </c>
      <c r="D324" s="623" t="s">
        <v>868</v>
      </c>
      <c r="E324" s="623" t="s">
        <v>1125</v>
      </c>
      <c r="F324" s="623" t="s">
        <v>6086</v>
      </c>
      <c r="G324" s="623" t="s">
        <v>1247</v>
      </c>
      <c r="H324" s="623" t="s">
        <v>1320</v>
      </c>
      <c r="I324" s="623" t="s">
        <v>1125</v>
      </c>
      <c r="J324" s="623" t="s">
        <v>6086</v>
      </c>
      <c r="K324" s="623" t="s">
        <v>6087</v>
      </c>
      <c r="L324" s="623" t="s">
        <v>1374</v>
      </c>
      <c r="M324" s="623" t="s">
        <v>6088</v>
      </c>
      <c r="N324" s="623" t="s">
        <v>3403</v>
      </c>
      <c r="O324" s="624">
        <v>7875</v>
      </c>
      <c r="P324" s="625">
        <v>2.85</v>
      </c>
      <c r="Q324" s="623" t="s">
        <v>6089</v>
      </c>
      <c r="R324" s="624">
        <v>2444</v>
      </c>
      <c r="S324" s="624">
        <v>52</v>
      </c>
      <c r="T324" s="623" t="s">
        <v>2068</v>
      </c>
      <c r="U324" s="623" t="s">
        <v>2276</v>
      </c>
      <c r="V324" s="623" t="s">
        <v>276</v>
      </c>
      <c r="W324" s="623" t="s">
        <v>5112</v>
      </c>
      <c r="X324" s="624">
        <v>0</v>
      </c>
      <c r="Y324" s="623" t="s">
        <v>5133</v>
      </c>
      <c r="Z324" s="623" t="s">
        <v>503</v>
      </c>
      <c r="AA324" s="623" t="s">
        <v>5108</v>
      </c>
      <c r="AB324" s="623" t="s">
        <v>5108</v>
      </c>
    </row>
    <row r="325" spans="1:28" ht="13.5" thickBot="1" x14ac:dyDescent="0.25">
      <c r="A325" s="622" t="s">
        <v>1773</v>
      </c>
      <c r="B325" s="623" t="s">
        <v>2070</v>
      </c>
      <c r="C325" s="623" t="s">
        <v>1773</v>
      </c>
      <c r="D325" s="623" t="s">
        <v>860</v>
      </c>
      <c r="E325" s="623" t="s">
        <v>1126</v>
      </c>
      <c r="F325" s="623" t="s">
        <v>3623</v>
      </c>
      <c r="G325" s="623" t="s">
        <v>3624</v>
      </c>
      <c r="H325" s="623" t="s">
        <v>2255</v>
      </c>
      <c r="I325" s="623" t="s">
        <v>1126</v>
      </c>
      <c r="J325" s="623" t="s">
        <v>3623</v>
      </c>
      <c r="K325" s="623" t="s">
        <v>6090</v>
      </c>
      <c r="L325" s="623" t="s">
        <v>2281</v>
      </c>
      <c r="M325" s="623" t="s">
        <v>6091</v>
      </c>
      <c r="N325" s="623" t="s">
        <v>3403</v>
      </c>
      <c r="O325" s="624">
        <v>6444</v>
      </c>
      <c r="P325" s="625">
        <v>4.05</v>
      </c>
      <c r="Q325" s="623" t="s">
        <v>6092</v>
      </c>
      <c r="R325" s="624">
        <v>2418</v>
      </c>
      <c r="S325" s="624">
        <v>52</v>
      </c>
      <c r="T325" s="623" t="s">
        <v>2068</v>
      </c>
      <c r="U325" s="623" t="s">
        <v>2298</v>
      </c>
      <c r="V325" s="623" t="s">
        <v>277</v>
      </c>
      <c r="W325" s="623" t="s">
        <v>5112</v>
      </c>
      <c r="X325" s="624">
        <v>0</v>
      </c>
      <c r="Y325" s="623" t="s">
        <v>5133</v>
      </c>
      <c r="Z325" s="623" t="s">
        <v>503</v>
      </c>
      <c r="AA325" s="623" t="s">
        <v>5315</v>
      </c>
      <c r="AB325" s="623" t="s">
        <v>5315</v>
      </c>
    </row>
    <row r="326" spans="1:28" ht="13.5" thickBot="1" x14ac:dyDescent="0.25">
      <c r="A326" s="622" t="s">
        <v>1775</v>
      </c>
      <c r="B326" s="623" t="s">
        <v>2073</v>
      </c>
      <c r="C326" s="623" t="s">
        <v>1775</v>
      </c>
      <c r="D326" s="623" t="s">
        <v>869</v>
      </c>
      <c r="E326" s="623" t="s">
        <v>1127</v>
      </c>
      <c r="F326" s="623" t="s">
        <v>6093</v>
      </c>
      <c r="G326" s="623" t="s">
        <v>6094</v>
      </c>
      <c r="H326" s="623" t="s">
        <v>869</v>
      </c>
      <c r="I326" s="623" t="s">
        <v>1127</v>
      </c>
      <c r="J326" s="623" t="s">
        <v>6093</v>
      </c>
      <c r="K326" s="623" t="s">
        <v>6094</v>
      </c>
      <c r="L326" s="623" t="s">
        <v>2181</v>
      </c>
      <c r="M326" s="623" t="s">
        <v>6095</v>
      </c>
      <c r="N326" s="623" t="s">
        <v>554</v>
      </c>
      <c r="O326" s="624">
        <v>6587</v>
      </c>
      <c r="P326" s="625">
        <v>1</v>
      </c>
      <c r="Q326" s="623" t="s">
        <v>6096</v>
      </c>
      <c r="R326" s="624">
        <v>2455</v>
      </c>
      <c r="S326" s="624">
        <v>52</v>
      </c>
      <c r="T326" s="623" t="s">
        <v>2071</v>
      </c>
      <c r="U326" s="623" t="s">
        <v>2276</v>
      </c>
      <c r="V326" s="623" t="s">
        <v>280</v>
      </c>
      <c r="W326" s="623" t="s">
        <v>5112</v>
      </c>
      <c r="X326" s="624">
        <v>0</v>
      </c>
      <c r="Y326" s="623" t="s">
        <v>5133</v>
      </c>
      <c r="Z326" s="623" t="s">
        <v>503</v>
      </c>
      <c r="AA326" s="623" t="s">
        <v>5108</v>
      </c>
      <c r="AB326" s="623" t="s">
        <v>5201</v>
      </c>
    </row>
    <row r="327" spans="1:28" ht="13.5" thickBot="1" x14ac:dyDescent="0.25">
      <c r="A327" s="622" t="s">
        <v>2073</v>
      </c>
      <c r="B327" s="623" t="s">
        <v>2073</v>
      </c>
      <c r="C327" s="623" t="s">
        <v>2073</v>
      </c>
      <c r="D327" s="623" t="s">
        <v>2256</v>
      </c>
      <c r="E327" s="623" t="s">
        <v>2152</v>
      </c>
      <c r="F327" s="623" t="s">
        <v>3630</v>
      </c>
      <c r="G327" s="623" t="s">
        <v>3631</v>
      </c>
      <c r="H327" s="623" t="s">
        <v>2256</v>
      </c>
      <c r="I327" s="623" t="s">
        <v>2152</v>
      </c>
      <c r="J327" s="623" t="s">
        <v>3630</v>
      </c>
      <c r="K327" s="623" t="s">
        <v>3631</v>
      </c>
      <c r="L327" s="623" t="s">
        <v>2181</v>
      </c>
      <c r="M327" s="623" t="s">
        <v>4892</v>
      </c>
      <c r="N327" s="623" t="s">
        <v>554</v>
      </c>
      <c r="O327" s="624">
        <v>17783</v>
      </c>
      <c r="P327" s="625">
        <v>5</v>
      </c>
      <c r="Q327" s="623" t="s">
        <v>4893</v>
      </c>
      <c r="R327" s="624">
        <v>2919</v>
      </c>
      <c r="S327" s="624">
        <v>52</v>
      </c>
      <c r="T327" s="623" t="s">
        <v>2071</v>
      </c>
      <c r="U327" s="623" t="s">
        <v>2134</v>
      </c>
      <c r="V327" s="623" t="s">
        <v>278</v>
      </c>
      <c r="W327" s="623" t="s">
        <v>5105</v>
      </c>
      <c r="X327" s="624">
        <v>0</v>
      </c>
      <c r="Y327" s="623" t="s">
        <v>5133</v>
      </c>
      <c r="Z327" s="623" t="s">
        <v>503</v>
      </c>
      <c r="AA327" s="623" t="s">
        <v>5134</v>
      </c>
      <c r="AB327" s="623" t="s">
        <v>5107</v>
      </c>
    </row>
    <row r="328" spans="1:28" ht="13.5" thickBot="1" x14ac:dyDescent="0.25">
      <c r="A328" s="622" t="s">
        <v>1774</v>
      </c>
      <c r="B328" s="623" t="s">
        <v>2073</v>
      </c>
      <c r="C328" s="623" t="s">
        <v>1774</v>
      </c>
      <c r="D328" s="623" t="s">
        <v>2256</v>
      </c>
      <c r="E328" s="623" t="s">
        <v>2152</v>
      </c>
      <c r="F328" s="623" t="s">
        <v>3630</v>
      </c>
      <c r="G328" s="623" t="s">
        <v>3631</v>
      </c>
      <c r="H328" s="623" t="s">
        <v>2256</v>
      </c>
      <c r="I328" s="623" t="s">
        <v>2152</v>
      </c>
      <c r="J328" s="623" t="s">
        <v>3630</v>
      </c>
      <c r="K328" s="623" t="s">
        <v>3631</v>
      </c>
      <c r="L328" s="623" t="s">
        <v>2181</v>
      </c>
      <c r="M328" s="623" t="s">
        <v>4892</v>
      </c>
      <c r="N328" s="623" t="s">
        <v>554</v>
      </c>
      <c r="O328" s="623" t="s">
        <v>554</v>
      </c>
      <c r="P328" s="625">
        <v>1</v>
      </c>
      <c r="Q328" s="623" t="s">
        <v>6097</v>
      </c>
      <c r="R328" s="624">
        <v>426</v>
      </c>
      <c r="S328" s="624">
        <v>52</v>
      </c>
      <c r="T328" s="623" t="s">
        <v>2071</v>
      </c>
      <c r="U328" s="623" t="s">
        <v>2199</v>
      </c>
      <c r="V328" s="623" t="s">
        <v>279</v>
      </c>
      <c r="W328" s="623" t="s">
        <v>3040</v>
      </c>
      <c r="X328" s="624">
        <v>1</v>
      </c>
      <c r="Y328" s="623" t="s">
        <v>5133</v>
      </c>
      <c r="Z328" s="623" t="s">
        <v>512</v>
      </c>
      <c r="AA328" s="623" t="s">
        <v>4858</v>
      </c>
      <c r="AB328" s="623" t="s">
        <v>4858</v>
      </c>
    </row>
    <row r="329" spans="1:28" ht="13.5" thickBot="1" x14ac:dyDescent="0.25">
      <c r="A329" s="622" t="s">
        <v>583</v>
      </c>
      <c r="B329" s="623" t="s">
        <v>2079</v>
      </c>
      <c r="C329" s="623" t="s">
        <v>583</v>
      </c>
      <c r="D329" s="623" t="s">
        <v>893</v>
      </c>
      <c r="E329" s="623" t="s">
        <v>1135</v>
      </c>
      <c r="F329" s="623" t="s">
        <v>6098</v>
      </c>
      <c r="G329" s="623" t="s">
        <v>1212</v>
      </c>
      <c r="H329" s="623" t="s">
        <v>893</v>
      </c>
      <c r="I329" s="623" t="s">
        <v>1135</v>
      </c>
      <c r="J329" s="623" t="s">
        <v>6098</v>
      </c>
      <c r="K329" s="623" t="s">
        <v>2768</v>
      </c>
      <c r="L329" s="623" t="s">
        <v>2183</v>
      </c>
      <c r="M329" s="623" t="s">
        <v>6099</v>
      </c>
      <c r="N329" s="623" t="s">
        <v>554</v>
      </c>
      <c r="O329" s="624">
        <v>5508</v>
      </c>
      <c r="P329" s="625">
        <v>0.3</v>
      </c>
      <c r="Q329" s="623" t="s">
        <v>6100</v>
      </c>
      <c r="R329" s="624">
        <v>588</v>
      </c>
      <c r="S329" s="624">
        <v>49</v>
      </c>
      <c r="T329" s="623" t="s">
        <v>2077</v>
      </c>
      <c r="U329" s="623" t="s">
        <v>2377</v>
      </c>
      <c r="V329" s="623" t="s">
        <v>308</v>
      </c>
      <c r="W329" s="623" t="s">
        <v>5112</v>
      </c>
      <c r="X329" s="624">
        <v>0</v>
      </c>
      <c r="Y329" s="623" t="s">
        <v>5113</v>
      </c>
      <c r="Z329" s="623" t="s">
        <v>512</v>
      </c>
      <c r="AA329" s="623" t="s">
        <v>5134</v>
      </c>
      <c r="AB329" s="623" t="s">
        <v>5226</v>
      </c>
    </row>
    <row r="330" spans="1:28" ht="13.5" thickBot="1" x14ac:dyDescent="0.25">
      <c r="A330" s="622" t="s">
        <v>576</v>
      </c>
      <c r="B330" s="623" t="s">
        <v>2079</v>
      </c>
      <c r="C330" s="623" t="s">
        <v>576</v>
      </c>
      <c r="D330" s="623" t="s">
        <v>888</v>
      </c>
      <c r="E330" s="623" t="s">
        <v>1130</v>
      </c>
      <c r="F330" s="623" t="s">
        <v>6101</v>
      </c>
      <c r="G330" s="623" t="s">
        <v>4632</v>
      </c>
      <c r="H330" s="623" t="s">
        <v>888</v>
      </c>
      <c r="I330" s="623" t="s">
        <v>1130</v>
      </c>
      <c r="J330" s="623" t="s">
        <v>6101</v>
      </c>
      <c r="K330" s="623" t="s">
        <v>4632</v>
      </c>
      <c r="L330" s="623" t="s">
        <v>2183</v>
      </c>
      <c r="M330" s="623" t="s">
        <v>6102</v>
      </c>
      <c r="N330" s="623" t="s">
        <v>6103</v>
      </c>
      <c r="O330" s="624">
        <v>9200</v>
      </c>
      <c r="P330" s="625">
        <v>5</v>
      </c>
      <c r="Q330" s="623" t="s">
        <v>6104</v>
      </c>
      <c r="R330" s="624">
        <v>2132</v>
      </c>
      <c r="S330" s="624">
        <v>52</v>
      </c>
      <c r="T330" s="623" t="s">
        <v>2077</v>
      </c>
      <c r="U330" s="623" t="s">
        <v>1905</v>
      </c>
      <c r="V330" s="623" t="s">
        <v>301</v>
      </c>
      <c r="W330" s="623" t="s">
        <v>5112</v>
      </c>
      <c r="X330" s="624">
        <v>0</v>
      </c>
      <c r="Y330" s="623" t="s">
        <v>5113</v>
      </c>
      <c r="Z330" s="623" t="s">
        <v>503</v>
      </c>
      <c r="AA330" s="623" t="s">
        <v>5134</v>
      </c>
      <c r="AB330" s="623" t="s">
        <v>5201</v>
      </c>
    </row>
    <row r="331" spans="1:28" ht="13.5" thickBot="1" x14ac:dyDescent="0.25">
      <c r="A331" s="622" t="s">
        <v>582</v>
      </c>
      <c r="B331" s="623" t="s">
        <v>2079</v>
      </c>
      <c r="C331" s="623" t="s">
        <v>582</v>
      </c>
      <c r="D331" s="623" t="s">
        <v>892</v>
      </c>
      <c r="E331" s="623" t="s">
        <v>1134</v>
      </c>
      <c r="F331" s="623" t="s">
        <v>6105</v>
      </c>
      <c r="G331" s="623" t="s">
        <v>6106</v>
      </c>
      <c r="H331" s="623" t="s">
        <v>1321</v>
      </c>
      <c r="I331" s="623" t="s">
        <v>1134</v>
      </c>
      <c r="J331" s="623" t="s">
        <v>6105</v>
      </c>
      <c r="K331" s="623" t="s">
        <v>6106</v>
      </c>
      <c r="L331" s="623" t="s">
        <v>2183</v>
      </c>
      <c r="M331" s="623" t="s">
        <v>6107</v>
      </c>
      <c r="N331" s="623" t="s">
        <v>6108</v>
      </c>
      <c r="O331" s="624">
        <v>2250</v>
      </c>
      <c r="P331" s="625">
        <v>0.55000000000000004</v>
      </c>
      <c r="Q331" s="623" t="s">
        <v>6109</v>
      </c>
      <c r="R331" s="624">
        <v>936</v>
      </c>
      <c r="S331" s="624">
        <v>52</v>
      </c>
      <c r="T331" s="623" t="s">
        <v>2077</v>
      </c>
      <c r="U331" s="623" t="s">
        <v>2328</v>
      </c>
      <c r="V331" s="623" t="s">
        <v>307</v>
      </c>
      <c r="W331" s="623" t="s">
        <v>5112</v>
      </c>
      <c r="X331" s="624">
        <v>0</v>
      </c>
      <c r="Y331" s="623" t="s">
        <v>5113</v>
      </c>
      <c r="Z331" s="623" t="s">
        <v>503</v>
      </c>
      <c r="AA331" s="623" t="s">
        <v>5134</v>
      </c>
      <c r="AB331" s="623" t="s">
        <v>5119</v>
      </c>
    </row>
    <row r="332" spans="1:28" ht="13.5" thickBot="1" x14ac:dyDescent="0.25">
      <c r="A332" s="622" t="s">
        <v>579</v>
      </c>
      <c r="B332" s="623" t="s">
        <v>2079</v>
      </c>
      <c r="C332" s="623" t="s">
        <v>579</v>
      </c>
      <c r="D332" s="623" t="s">
        <v>889</v>
      </c>
      <c r="E332" s="623" t="s">
        <v>1131</v>
      </c>
      <c r="F332" s="623" t="s">
        <v>6110</v>
      </c>
      <c r="G332" s="623" t="s">
        <v>1249</v>
      </c>
      <c r="H332" s="623" t="s">
        <v>889</v>
      </c>
      <c r="I332" s="623" t="s">
        <v>1131</v>
      </c>
      <c r="J332" s="623" t="s">
        <v>6110</v>
      </c>
      <c r="K332" s="623" t="s">
        <v>6111</v>
      </c>
      <c r="L332" s="623" t="s">
        <v>2183</v>
      </c>
      <c r="M332" s="623" t="s">
        <v>6112</v>
      </c>
      <c r="N332" s="623" t="s">
        <v>554</v>
      </c>
      <c r="O332" s="624">
        <v>2400</v>
      </c>
      <c r="P332" s="625">
        <v>1.5</v>
      </c>
      <c r="Q332" s="623" t="s">
        <v>6113</v>
      </c>
      <c r="R332" s="624">
        <v>2496</v>
      </c>
      <c r="S332" s="624">
        <v>52</v>
      </c>
      <c r="T332" s="623" t="s">
        <v>2077</v>
      </c>
      <c r="U332" s="623" t="s">
        <v>2298</v>
      </c>
      <c r="V332" s="623" t="s">
        <v>304</v>
      </c>
      <c r="W332" s="623" t="s">
        <v>5112</v>
      </c>
      <c r="X332" s="624">
        <v>0</v>
      </c>
      <c r="Y332" s="623" t="s">
        <v>5113</v>
      </c>
      <c r="Z332" s="623" t="s">
        <v>503</v>
      </c>
      <c r="AA332" s="623" t="s">
        <v>5134</v>
      </c>
      <c r="AB332" s="623" t="s">
        <v>5226</v>
      </c>
    </row>
    <row r="333" spans="1:28" ht="13.5" thickBot="1" x14ac:dyDescent="0.25">
      <c r="A333" s="622" t="s">
        <v>580</v>
      </c>
      <c r="B333" s="623" t="s">
        <v>2079</v>
      </c>
      <c r="C333" s="623" t="s">
        <v>580</v>
      </c>
      <c r="D333" s="623" t="s">
        <v>890</v>
      </c>
      <c r="E333" s="623" t="s">
        <v>1132</v>
      </c>
      <c r="F333" s="623" t="s">
        <v>6114</v>
      </c>
      <c r="G333" s="623" t="s">
        <v>6115</v>
      </c>
      <c r="H333" s="623" t="s">
        <v>890</v>
      </c>
      <c r="I333" s="623" t="s">
        <v>1132</v>
      </c>
      <c r="J333" s="623" t="s">
        <v>6114</v>
      </c>
      <c r="K333" s="623" t="s">
        <v>6115</v>
      </c>
      <c r="L333" s="623" t="s">
        <v>2183</v>
      </c>
      <c r="M333" s="623" t="s">
        <v>6116</v>
      </c>
      <c r="N333" s="623" t="s">
        <v>6117</v>
      </c>
      <c r="O333" s="624">
        <v>4000</v>
      </c>
      <c r="P333" s="625">
        <v>1.7</v>
      </c>
      <c r="Q333" s="623" t="s">
        <v>6118</v>
      </c>
      <c r="R333" s="624">
        <v>2496</v>
      </c>
      <c r="S333" s="624">
        <v>52</v>
      </c>
      <c r="T333" s="623" t="s">
        <v>2077</v>
      </c>
      <c r="U333" s="623" t="s">
        <v>2300</v>
      </c>
      <c r="V333" s="623" t="s">
        <v>305</v>
      </c>
      <c r="W333" s="623" t="s">
        <v>5112</v>
      </c>
      <c r="X333" s="624">
        <v>0</v>
      </c>
      <c r="Y333" s="623" t="s">
        <v>5113</v>
      </c>
      <c r="Z333" s="623" t="s">
        <v>503</v>
      </c>
      <c r="AA333" s="623" t="s">
        <v>5108</v>
      </c>
      <c r="AB333" s="623" t="s">
        <v>5226</v>
      </c>
    </row>
    <row r="334" spans="1:28" ht="13.5" thickBot="1" x14ac:dyDescent="0.25">
      <c r="A334" s="622" t="s">
        <v>577</v>
      </c>
      <c r="B334" s="623" t="s">
        <v>2079</v>
      </c>
      <c r="C334" s="623" t="s">
        <v>577</v>
      </c>
      <c r="D334" s="623" t="s">
        <v>2258</v>
      </c>
      <c r="E334" s="623" t="s">
        <v>2366</v>
      </c>
      <c r="F334" s="623" t="s">
        <v>3632</v>
      </c>
      <c r="G334" s="623" t="s">
        <v>3633</v>
      </c>
      <c r="H334" s="623" t="s">
        <v>2258</v>
      </c>
      <c r="I334" s="623" t="s">
        <v>2366</v>
      </c>
      <c r="J334" s="623" t="s">
        <v>3632</v>
      </c>
      <c r="K334" s="623" t="s">
        <v>3633</v>
      </c>
      <c r="L334" s="623" t="s">
        <v>2183</v>
      </c>
      <c r="M334" s="623" t="s">
        <v>4895</v>
      </c>
      <c r="N334" s="623" t="s">
        <v>2584</v>
      </c>
      <c r="O334" s="624">
        <v>35000</v>
      </c>
      <c r="P334" s="625">
        <v>12.13</v>
      </c>
      <c r="Q334" s="623" t="s">
        <v>6119</v>
      </c>
      <c r="R334" s="624">
        <v>2886</v>
      </c>
      <c r="S334" s="624">
        <v>52</v>
      </c>
      <c r="T334" s="623" t="s">
        <v>2077</v>
      </c>
      <c r="U334" s="623" t="s">
        <v>2134</v>
      </c>
      <c r="V334" s="623" t="s">
        <v>302</v>
      </c>
      <c r="W334" s="623" t="s">
        <v>5105</v>
      </c>
      <c r="X334" s="624">
        <v>0</v>
      </c>
      <c r="Y334" s="623" t="s">
        <v>5113</v>
      </c>
      <c r="Z334" s="623" t="s">
        <v>503</v>
      </c>
      <c r="AA334" s="623" t="s">
        <v>5108</v>
      </c>
      <c r="AB334" s="623" t="s">
        <v>5226</v>
      </c>
    </row>
    <row r="335" spans="1:28" ht="13.5" thickBot="1" x14ac:dyDescent="0.25">
      <c r="A335" s="622" t="s">
        <v>578</v>
      </c>
      <c r="B335" s="623" t="s">
        <v>2079</v>
      </c>
      <c r="C335" s="623" t="s">
        <v>578</v>
      </c>
      <c r="D335" s="623" t="s">
        <v>2258</v>
      </c>
      <c r="E335" s="623" t="s">
        <v>2366</v>
      </c>
      <c r="F335" s="623" t="s">
        <v>3632</v>
      </c>
      <c r="G335" s="623" t="s">
        <v>3633</v>
      </c>
      <c r="H335" s="623" t="s">
        <v>2258</v>
      </c>
      <c r="I335" s="623" t="s">
        <v>2366</v>
      </c>
      <c r="J335" s="623" t="s">
        <v>3632</v>
      </c>
      <c r="K335" s="623" t="s">
        <v>3633</v>
      </c>
      <c r="L335" s="623" t="s">
        <v>2183</v>
      </c>
      <c r="M335" s="623" t="s">
        <v>4895</v>
      </c>
      <c r="N335" s="623" t="s">
        <v>6120</v>
      </c>
      <c r="O335" s="624">
        <v>-3</v>
      </c>
      <c r="P335" s="625">
        <v>1.75</v>
      </c>
      <c r="Q335" s="623" t="s">
        <v>6121</v>
      </c>
      <c r="R335" s="624">
        <v>1248</v>
      </c>
      <c r="S335" s="624">
        <v>52</v>
      </c>
      <c r="T335" s="623" t="s">
        <v>2077</v>
      </c>
      <c r="U335" s="623" t="s">
        <v>2199</v>
      </c>
      <c r="V335" s="623" t="s">
        <v>303</v>
      </c>
      <c r="W335" s="623" t="s">
        <v>3040</v>
      </c>
      <c r="X335" s="624">
        <v>1</v>
      </c>
      <c r="Y335" s="623" t="s">
        <v>5113</v>
      </c>
      <c r="Z335" s="623" t="s">
        <v>512</v>
      </c>
      <c r="AA335" s="623" t="s">
        <v>5119</v>
      </c>
      <c r="AB335" s="623" t="s">
        <v>5119</v>
      </c>
    </row>
    <row r="336" spans="1:28" ht="13.5" thickBot="1" x14ac:dyDescent="0.25">
      <c r="A336" s="622" t="s">
        <v>581</v>
      </c>
      <c r="B336" s="623" t="s">
        <v>2079</v>
      </c>
      <c r="C336" s="623" t="s">
        <v>581</v>
      </c>
      <c r="D336" s="623" t="s">
        <v>891</v>
      </c>
      <c r="E336" s="623" t="s">
        <v>1133</v>
      </c>
      <c r="F336" s="623" t="s">
        <v>6122</v>
      </c>
      <c r="G336" s="623" t="s">
        <v>6123</v>
      </c>
      <c r="H336" s="623" t="s">
        <v>891</v>
      </c>
      <c r="I336" s="623" t="s">
        <v>1133</v>
      </c>
      <c r="J336" s="623" t="s">
        <v>6122</v>
      </c>
      <c r="K336" s="623" t="s">
        <v>6123</v>
      </c>
      <c r="L336" s="623" t="s">
        <v>2183</v>
      </c>
      <c r="M336" s="623" t="s">
        <v>6124</v>
      </c>
      <c r="N336" s="623" t="s">
        <v>6125</v>
      </c>
      <c r="O336" s="624">
        <v>4469</v>
      </c>
      <c r="P336" s="625">
        <v>2.5</v>
      </c>
      <c r="Q336" s="623" t="s">
        <v>6126</v>
      </c>
      <c r="R336" s="624">
        <v>2584</v>
      </c>
      <c r="S336" s="624">
        <v>52</v>
      </c>
      <c r="T336" s="623" t="s">
        <v>2077</v>
      </c>
      <c r="U336" s="623" t="s">
        <v>2311</v>
      </c>
      <c r="V336" s="623" t="s">
        <v>306</v>
      </c>
      <c r="W336" s="623" t="s">
        <v>5112</v>
      </c>
      <c r="X336" s="624">
        <v>0</v>
      </c>
      <c r="Y336" s="623" t="s">
        <v>5113</v>
      </c>
      <c r="Z336" s="623" t="s">
        <v>503</v>
      </c>
      <c r="AA336" s="623" t="s">
        <v>5114</v>
      </c>
      <c r="AB336" s="623" t="s">
        <v>5226</v>
      </c>
    </row>
    <row r="337" spans="1:28" ht="13.5" thickBot="1" x14ac:dyDescent="0.25">
      <c r="A337" s="622" t="s">
        <v>584</v>
      </c>
      <c r="B337" s="623" t="s">
        <v>2082</v>
      </c>
      <c r="C337" s="623" t="s">
        <v>584</v>
      </c>
      <c r="D337" s="623" t="s">
        <v>894</v>
      </c>
      <c r="E337" s="623" t="s">
        <v>1136</v>
      </c>
      <c r="F337" s="623" t="s">
        <v>6127</v>
      </c>
      <c r="G337" s="623" t="s">
        <v>6128</v>
      </c>
      <c r="H337" s="623" t="s">
        <v>894</v>
      </c>
      <c r="I337" s="623" t="s">
        <v>1136</v>
      </c>
      <c r="J337" s="623" t="s">
        <v>6127</v>
      </c>
      <c r="K337" s="623" t="s">
        <v>6128</v>
      </c>
      <c r="L337" s="623" t="s">
        <v>2184</v>
      </c>
      <c r="M337" s="623" t="s">
        <v>6129</v>
      </c>
      <c r="N337" s="623" t="s">
        <v>6130</v>
      </c>
      <c r="O337" s="624">
        <v>12848</v>
      </c>
      <c r="P337" s="625">
        <v>5.12</v>
      </c>
      <c r="Q337" s="623" t="s">
        <v>6131</v>
      </c>
      <c r="R337" s="624">
        <v>2964</v>
      </c>
      <c r="S337" s="624">
        <v>52</v>
      </c>
      <c r="T337" s="623" t="s">
        <v>2080</v>
      </c>
      <c r="U337" s="623" t="s">
        <v>2199</v>
      </c>
      <c r="V337" s="623" t="s">
        <v>310</v>
      </c>
      <c r="W337" s="623" t="s">
        <v>5112</v>
      </c>
      <c r="X337" s="624">
        <v>0</v>
      </c>
      <c r="Y337" s="623" t="s">
        <v>5113</v>
      </c>
      <c r="Z337" s="623" t="s">
        <v>503</v>
      </c>
      <c r="AA337" s="623" t="s">
        <v>5178</v>
      </c>
      <c r="AB337" s="623" t="s">
        <v>5108</v>
      </c>
    </row>
    <row r="338" spans="1:28" ht="13.5" thickBot="1" x14ac:dyDescent="0.25">
      <c r="A338" s="622" t="s">
        <v>585</v>
      </c>
      <c r="B338" s="623" t="s">
        <v>2082</v>
      </c>
      <c r="C338" s="623" t="s">
        <v>585</v>
      </c>
      <c r="D338" s="623" t="s">
        <v>895</v>
      </c>
      <c r="E338" s="623" t="s">
        <v>1137</v>
      </c>
      <c r="F338" s="623" t="s">
        <v>6132</v>
      </c>
      <c r="G338" s="623" t="s">
        <v>1250</v>
      </c>
      <c r="H338" s="623" t="s">
        <v>1322</v>
      </c>
      <c r="I338" s="623" t="s">
        <v>1137</v>
      </c>
      <c r="J338" s="623" t="s">
        <v>6132</v>
      </c>
      <c r="K338" s="623" t="s">
        <v>6133</v>
      </c>
      <c r="L338" s="623" t="s">
        <v>2184</v>
      </c>
      <c r="M338" s="623" t="s">
        <v>6134</v>
      </c>
      <c r="N338" s="623" t="s">
        <v>554</v>
      </c>
      <c r="O338" s="624">
        <v>3000</v>
      </c>
      <c r="P338" s="625">
        <v>0.56999999999999995</v>
      </c>
      <c r="Q338" s="623" t="s">
        <v>6135</v>
      </c>
      <c r="R338" s="624">
        <v>1196</v>
      </c>
      <c r="S338" s="624">
        <v>52</v>
      </c>
      <c r="T338" s="623" t="s">
        <v>2080</v>
      </c>
      <c r="U338" s="623" t="s">
        <v>2298</v>
      </c>
      <c r="V338" s="623" t="s">
        <v>311</v>
      </c>
      <c r="W338" s="623" t="s">
        <v>5112</v>
      </c>
      <c r="X338" s="624">
        <v>0</v>
      </c>
      <c r="Y338" s="623" t="s">
        <v>5113</v>
      </c>
      <c r="Z338" s="623" t="s">
        <v>503</v>
      </c>
      <c r="AA338" s="623" t="s">
        <v>5178</v>
      </c>
      <c r="AB338" s="623" t="s">
        <v>5108</v>
      </c>
    </row>
    <row r="339" spans="1:28" ht="13.5" thickBot="1" x14ac:dyDescent="0.25">
      <c r="A339" s="622" t="s">
        <v>586</v>
      </c>
      <c r="B339" s="623" t="s">
        <v>2082</v>
      </c>
      <c r="C339" s="623" t="s">
        <v>586</v>
      </c>
      <c r="D339" s="623" t="s">
        <v>896</v>
      </c>
      <c r="E339" s="623" t="s">
        <v>1138</v>
      </c>
      <c r="F339" s="623" t="s">
        <v>6136</v>
      </c>
      <c r="G339" s="623" t="s">
        <v>6137</v>
      </c>
      <c r="H339" s="623" t="s">
        <v>1323</v>
      </c>
      <c r="I339" s="623" t="s">
        <v>1138</v>
      </c>
      <c r="J339" s="623" t="s">
        <v>6136</v>
      </c>
      <c r="K339" s="623" t="s">
        <v>6137</v>
      </c>
      <c r="L339" s="623" t="s">
        <v>2184</v>
      </c>
      <c r="M339" s="623" t="s">
        <v>6138</v>
      </c>
      <c r="N339" s="623" t="s">
        <v>6138</v>
      </c>
      <c r="O339" s="624">
        <v>3858</v>
      </c>
      <c r="P339" s="625">
        <v>2.5</v>
      </c>
      <c r="Q339" s="623" t="s">
        <v>6139</v>
      </c>
      <c r="R339" s="624">
        <v>2392</v>
      </c>
      <c r="S339" s="624">
        <v>52</v>
      </c>
      <c r="T339" s="623" t="s">
        <v>2080</v>
      </c>
      <c r="U339" s="623" t="s">
        <v>2300</v>
      </c>
      <c r="V339" s="623" t="s">
        <v>312</v>
      </c>
      <c r="W339" s="623" t="s">
        <v>5112</v>
      </c>
      <c r="X339" s="624">
        <v>0</v>
      </c>
      <c r="Y339" s="623" t="s">
        <v>5113</v>
      </c>
      <c r="Z339" s="623" t="s">
        <v>503</v>
      </c>
      <c r="AA339" s="623" t="s">
        <v>5178</v>
      </c>
      <c r="AB339" s="623" t="s">
        <v>5108</v>
      </c>
    </row>
    <row r="340" spans="1:28" ht="13.5" thickBot="1" x14ac:dyDescent="0.25">
      <c r="A340" s="622" t="s">
        <v>587</v>
      </c>
      <c r="B340" s="623" t="s">
        <v>2082</v>
      </c>
      <c r="C340" s="623" t="s">
        <v>587</v>
      </c>
      <c r="D340" s="623" t="s">
        <v>897</v>
      </c>
      <c r="E340" s="623" t="s">
        <v>1139</v>
      </c>
      <c r="F340" s="623" t="s">
        <v>6140</v>
      </c>
      <c r="G340" s="623" t="s">
        <v>1251</v>
      </c>
      <c r="H340" s="623" t="s">
        <v>1324</v>
      </c>
      <c r="I340" s="623" t="s">
        <v>1139</v>
      </c>
      <c r="J340" s="623" t="s">
        <v>6140</v>
      </c>
      <c r="K340" s="623" t="s">
        <v>6141</v>
      </c>
      <c r="L340" s="623" t="s">
        <v>2184</v>
      </c>
      <c r="M340" s="623" t="s">
        <v>6142</v>
      </c>
      <c r="N340" s="623" t="s">
        <v>6142</v>
      </c>
      <c r="O340" s="624">
        <v>4200</v>
      </c>
      <c r="P340" s="625">
        <v>2</v>
      </c>
      <c r="Q340" s="623" t="s">
        <v>6143</v>
      </c>
      <c r="R340" s="624">
        <v>2210</v>
      </c>
      <c r="S340" s="624">
        <v>52</v>
      </c>
      <c r="T340" s="623" t="s">
        <v>2080</v>
      </c>
      <c r="U340" s="623" t="s">
        <v>2311</v>
      </c>
      <c r="V340" s="623" t="s">
        <v>313</v>
      </c>
      <c r="W340" s="623" t="s">
        <v>5112</v>
      </c>
      <c r="X340" s="624">
        <v>0</v>
      </c>
      <c r="Y340" s="623" t="s">
        <v>5113</v>
      </c>
      <c r="Z340" s="623" t="s">
        <v>503</v>
      </c>
      <c r="AA340" s="623" t="s">
        <v>5178</v>
      </c>
      <c r="AB340" s="623" t="s">
        <v>5108</v>
      </c>
    </row>
    <row r="341" spans="1:28" ht="13.5" thickBot="1" x14ac:dyDescent="0.25">
      <c r="A341" s="622" t="s">
        <v>588</v>
      </c>
      <c r="B341" s="623" t="s">
        <v>2082</v>
      </c>
      <c r="C341" s="623" t="s">
        <v>588</v>
      </c>
      <c r="D341" s="623" t="s">
        <v>898</v>
      </c>
      <c r="E341" s="623" t="s">
        <v>1140</v>
      </c>
      <c r="F341" s="623" t="s">
        <v>6144</v>
      </c>
      <c r="G341" s="623" t="s">
        <v>6145</v>
      </c>
      <c r="H341" s="623" t="s">
        <v>898</v>
      </c>
      <c r="I341" s="623" t="s">
        <v>1140</v>
      </c>
      <c r="J341" s="623" t="s">
        <v>6144</v>
      </c>
      <c r="K341" s="623" t="s">
        <v>6145</v>
      </c>
      <c r="L341" s="623" t="s">
        <v>2184</v>
      </c>
      <c r="M341" s="623" t="s">
        <v>6146</v>
      </c>
      <c r="N341" s="623" t="s">
        <v>6147</v>
      </c>
      <c r="O341" s="624">
        <v>6300</v>
      </c>
      <c r="P341" s="625">
        <v>3.95</v>
      </c>
      <c r="Q341" s="623" t="s">
        <v>6148</v>
      </c>
      <c r="R341" s="624">
        <v>2236</v>
      </c>
      <c r="S341" s="624">
        <v>52</v>
      </c>
      <c r="T341" s="623" t="s">
        <v>2080</v>
      </c>
      <c r="U341" s="623" t="s">
        <v>2328</v>
      </c>
      <c r="V341" s="623" t="s">
        <v>314</v>
      </c>
      <c r="W341" s="623" t="s">
        <v>5112</v>
      </c>
      <c r="X341" s="624">
        <v>0</v>
      </c>
      <c r="Y341" s="623" t="s">
        <v>5113</v>
      </c>
      <c r="Z341" s="623" t="s">
        <v>503</v>
      </c>
      <c r="AA341" s="623" t="s">
        <v>5178</v>
      </c>
      <c r="AB341" s="623" t="s">
        <v>5108</v>
      </c>
    </row>
    <row r="342" spans="1:28" ht="13.5" thickBot="1" x14ac:dyDescent="0.25">
      <c r="A342" s="622" t="s">
        <v>2082</v>
      </c>
      <c r="B342" s="623" t="s">
        <v>2082</v>
      </c>
      <c r="C342" s="623" t="s">
        <v>2082</v>
      </c>
      <c r="D342" s="623" t="s">
        <v>2259</v>
      </c>
      <c r="E342" s="623" t="s">
        <v>2367</v>
      </c>
      <c r="F342" s="623" t="s">
        <v>3635</v>
      </c>
      <c r="G342" s="623" t="s">
        <v>3636</v>
      </c>
      <c r="H342" s="623" t="s">
        <v>2259</v>
      </c>
      <c r="I342" s="623" t="s">
        <v>2367</v>
      </c>
      <c r="J342" s="623" t="s">
        <v>3635</v>
      </c>
      <c r="K342" s="623" t="s">
        <v>3636</v>
      </c>
      <c r="L342" s="623" t="s">
        <v>2184</v>
      </c>
      <c r="M342" s="623" t="s">
        <v>4900</v>
      </c>
      <c r="N342" s="623" t="s">
        <v>4901</v>
      </c>
      <c r="O342" s="624">
        <v>25000</v>
      </c>
      <c r="P342" s="625">
        <v>26.8</v>
      </c>
      <c r="Q342" s="623" t="s">
        <v>4903</v>
      </c>
      <c r="R342" s="624">
        <v>3380</v>
      </c>
      <c r="S342" s="624">
        <v>52</v>
      </c>
      <c r="T342" s="623" t="s">
        <v>2080</v>
      </c>
      <c r="U342" s="623" t="s">
        <v>2134</v>
      </c>
      <c r="V342" s="623" t="s">
        <v>309</v>
      </c>
      <c r="W342" s="623" t="s">
        <v>5105</v>
      </c>
      <c r="X342" s="624">
        <v>0</v>
      </c>
      <c r="Y342" s="623" t="s">
        <v>5113</v>
      </c>
      <c r="Z342" s="623" t="s">
        <v>503</v>
      </c>
      <c r="AA342" s="623" t="s">
        <v>5178</v>
      </c>
      <c r="AB342" s="623" t="s">
        <v>5108</v>
      </c>
    </row>
    <row r="343" spans="1:28" ht="13.5" thickBot="1" x14ac:dyDescent="0.25">
      <c r="A343" s="622" t="s">
        <v>589</v>
      </c>
      <c r="B343" s="623" t="s">
        <v>2082</v>
      </c>
      <c r="C343" s="623" t="s">
        <v>589</v>
      </c>
      <c r="D343" s="623" t="s">
        <v>899</v>
      </c>
      <c r="E343" s="623" t="s">
        <v>1141</v>
      </c>
      <c r="F343" s="623" t="s">
        <v>6149</v>
      </c>
      <c r="G343" s="623" t="s">
        <v>1252</v>
      </c>
      <c r="H343" s="623" t="s">
        <v>1325</v>
      </c>
      <c r="I343" s="623" t="s">
        <v>1141</v>
      </c>
      <c r="J343" s="623" t="s">
        <v>6149</v>
      </c>
      <c r="K343" s="623" t="s">
        <v>6150</v>
      </c>
      <c r="L343" s="623" t="s">
        <v>2184</v>
      </c>
      <c r="M343" s="623" t="s">
        <v>6151</v>
      </c>
      <c r="N343" s="623" t="s">
        <v>6152</v>
      </c>
      <c r="O343" s="624">
        <v>5500</v>
      </c>
      <c r="P343" s="625">
        <v>2.04</v>
      </c>
      <c r="Q343" s="623" t="s">
        <v>6153</v>
      </c>
      <c r="R343" s="624">
        <v>1820</v>
      </c>
      <c r="S343" s="624">
        <v>52</v>
      </c>
      <c r="T343" s="623" t="s">
        <v>2080</v>
      </c>
      <c r="U343" s="623" t="s">
        <v>2377</v>
      </c>
      <c r="V343" s="623" t="s">
        <v>315</v>
      </c>
      <c r="W343" s="623" t="s">
        <v>5112</v>
      </c>
      <c r="X343" s="624">
        <v>0</v>
      </c>
      <c r="Y343" s="623" t="s">
        <v>5113</v>
      </c>
      <c r="Z343" s="623" t="s">
        <v>503</v>
      </c>
      <c r="AA343" s="623" t="s">
        <v>5178</v>
      </c>
      <c r="AB343" s="623" t="s">
        <v>5108</v>
      </c>
    </row>
    <row r="344" spans="1:28" ht="13.5" thickBot="1" x14ac:dyDescent="0.25">
      <c r="A344" s="622" t="s">
        <v>2085</v>
      </c>
      <c r="B344" s="623" t="s">
        <v>2085</v>
      </c>
      <c r="C344" s="623" t="s">
        <v>2085</v>
      </c>
      <c r="D344" s="623" t="s">
        <v>2260</v>
      </c>
      <c r="E344" s="623" t="s">
        <v>2292</v>
      </c>
      <c r="F344" s="623" t="s">
        <v>3638</v>
      </c>
      <c r="G344" s="623" t="s">
        <v>3639</v>
      </c>
      <c r="H344" s="623" t="s">
        <v>2260</v>
      </c>
      <c r="I344" s="623" t="s">
        <v>2292</v>
      </c>
      <c r="J344" s="623" t="s">
        <v>3638</v>
      </c>
      <c r="K344" s="623" t="s">
        <v>3639</v>
      </c>
      <c r="L344" s="623" t="s">
        <v>2167</v>
      </c>
      <c r="M344" s="623" t="s">
        <v>4905</v>
      </c>
      <c r="N344" s="623" t="s">
        <v>554</v>
      </c>
      <c r="O344" s="624">
        <v>7550</v>
      </c>
      <c r="P344" s="625">
        <v>4.9400000000000004</v>
      </c>
      <c r="Q344" s="623" t="s">
        <v>1792</v>
      </c>
      <c r="R344" s="624">
        <v>2314</v>
      </c>
      <c r="S344" s="624">
        <v>52</v>
      </c>
      <c r="T344" s="623" t="s">
        <v>2083</v>
      </c>
      <c r="U344" s="623" t="s">
        <v>2134</v>
      </c>
      <c r="V344" s="623" t="s">
        <v>316</v>
      </c>
      <c r="W344" s="623" t="s">
        <v>5105</v>
      </c>
      <c r="X344" s="624">
        <v>0</v>
      </c>
      <c r="Y344" s="623" t="s">
        <v>5133</v>
      </c>
      <c r="Z344" s="623" t="s">
        <v>503</v>
      </c>
      <c r="AA344" s="623" t="s">
        <v>5178</v>
      </c>
      <c r="AB344" s="623" t="s">
        <v>5119</v>
      </c>
    </row>
    <row r="345" spans="1:28" ht="13.5" thickBot="1" x14ac:dyDescent="0.25">
      <c r="A345" s="622" t="s">
        <v>596</v>
      </c>
      <c r="B345" s="623" t="s">
        <v>2088</v>
      </c>
      <c r="C345" s="623" t="s">
        <v>596</v>
      </c>
      <c r="D345" s="623" t="s">
        <v>904</v>
      </c>
      <c r="E345" s="623" t="s">
        <v>1147</v>
      </c>
      <c r="F345" s="623" t="s">
        <v>6154</v>
      </c>
      <c r="G345" s="623" t="s">
        <v>6155</v>
      </c>
      <c r="H345" s="623" t="s">
        <v>904</v>
      </c>
      <c r="I345" s="623" t="s">
        <v>1147</v>
      </c>
      <c r="J345" s="623" t="s">
        <v>6154</v>
      </c>
      <c r="K345" s="623" t="s">
        <v>6155</v>
      </c>
      <c r="L345" s="623" t="s">
        <v>2185</v>
      </c>
      <c r="M345" s="623" t="s">
        <v>6156</v>
      </c>
      <c r="N345" s="623" t="s">
        <v>6156</v>
      </c>
      <c r="O345" s="624">
        <v>2040</v>
      </c>
      <c r="P345" s="625">
        <v>1</v>
      </c>
      <c r="Q345" s="623" t="s">
        <v>6157</v>
      </c>
      <c r="R345" s="624">
        <v>728</v>
      </c>
      <c r="S345" s="624">
        <v>52</v>
      </c>
      <c r="T345" s="623" t="s">
        <v>2086</v>
      </c>
      <c r="U345" s="623" t="s">
        <v>2377</v>
      </c>
      <c r="V345" s="623" t="s">
        <v>6158</v>
      </c>
      <c r="W345" s="623" t="s">
        <v>5112</v>
      </c>
      <c r="X345" s="624">
        <v>0</v>
      </c>
      <c r="Y345" s="623" t="s">
        <v>5133</v>
      </c>
      <c r="Z345" s="623" t="s">
        <v>503</v>
      </c>
      <c r="AA345" s="623" t="s">
        <v>5201</v>
      </c>
      <c r="AB345" s="623" t="s">
        <v>5119</v>
      </c>
    </row>
    <row r="346" spans="1:28" ht="13.5" thickBot="1" x14ac:dyDescent="0.25">
      <c r="A346" s="622" t="s">
        <v>590</v>
      </c>
      <c r="B346" s="623" t="s">
        <v>2088</v>
      </c>
      <c r="C346" s="623" t="s">
        <v>590</v>
      </c>
      <c r="D346" s="623" t="s">
        <v>900</v>
      </c>
      <c r="E346" s="623" t="s">
        <v>1142</v>
      </c>
      <c r="F346" s="623" t="s">
        <v>6159</v>
      </c>
      <c r="G346" s="623" t="s">
        <v>6160</v>
      </c>
      <c r="H346" s="623" t="s">
        <v>900</v>
      </c>
      <c r="I346" s="623" t="s">
        <v>1142</v>
      </c>
      <c r="J346" s="623" t="s">
        <v>6159</v>
      </c>
      <c r="K346" s="623" t="s">
        <v>6160</v>
      </c>
      <c r="L346" s="623" t="s">
        <v>2185</v>
      </c>
      <c r="M346" s="623" t="s">
        <v>6161</v>
      </c>
      <c r="N346" s="623" t="s">
        <v>3403</v>
      </c>
      <c r="O346" s="624">
        <v>4050</v>
      </c>
      <c r="P346" s="625">
        <v>1.05</v>
      </c>
      <c r="Q346" s="623" t="s">
        <v>6162</v>
      </c>
      <c r="R346" s="624">
        <v>2184</v>
      </c>
      <c r="S346" s="624">
        <v>52</v>
      </c>
      <c r="T346" s="623" t="s">
        <v>2086</v>
      </c>
      <c r="U346" s="623" t="s">
        <v>2199</v>
      </c>
      <c r="V346" s="623" t="s">
        <v>318</v>
      </c>
      <c r="W346" s="623" t="s">
        <v>5112</v>
      </c>
      <c r="X346" s="624">
        <v>0</v>
      </c>
      <c r="Y346" s="623" t="s">
        <v>5133</v>
      </c>
      <c r="Z346" s="623" t="s">
        <v>503</v>
      </c>
      <c r="AA346" s="623" t="s">
        <v>5178</v>
      </c>
      <c r="AB346" s="623" t="s">
        <v>5119</v>
      </c>
    </row>
    <row r="347" spans="1:28" ht="13.5" thickBot="1" x14ac:dyDescent="0.25">
      <c r="A347" s="622" t="s">
        <v>591</v>
      </c>
      <c r="B347" s="623" t="s">
        <v>2088</v>
      </c>
      <c r="C347" s="623" t="s">
        <v>591</v>
      </c>
      <c r="D347" s="623" t="s">
        <v>901</v>
      </c>
      <c r="E347" s="623" t="s">
        <v>1143</v>
      </c>
      <c r="F347" s="623" t="s">
        <v>6163</v>
      </c>
      <c r="G347" s="623" t="s">
        <v>6164</v>
      </c>
      <c r="H347" s="623" t="s">
        <v>901</v>
      </c>
      <c r="I347" s="623" t="s">
        <v>1143</v>
      </c>
      <c r="J347" s="623" t="s">
        <v>6163</v>
      </c>
      <c r="K347" s="623" t="s">
        <v>6164</v>
      </c>
      <c r="L347" s="623" t="s">
        <v>2185</v>
      </c>
      <c r="M347" s="623" t="s">
        <v>6165</v>
      </c>
      <c r="N347" s="623" t="s">
        <v>3403</v>
      </c>
      <c r="O347" s="624">
        <v>3330</v>
      </c>
      <c r="P347" s="625">
        <v>0.5</v>
      </c>
      <c r="Q347" s="623" t="s">
        <v>6166</v>
      </c>
      <c r="R347" s="624">
        <v>1040</v>
      </c>
      <c r="S347" s="624">
        <v>52</v>
      </c>
      <c r="T347" s="623" t="s">
        <v>2086</v>
      </c>
      <c r="U347" s="623" t="s">
        <v>2276</v>
      </c>
      <c r="V347" s="623" t="s">
        <v>319</v>
      </c>
      <c r="W347" s="623" t="s">
        <v>5112</v>
      </c>
      <c r="X347" s="624">
        <v>0</v>
      </c>
      <c r="Y347" s="623" t="s">
        <v>5133</v>
      </c>
      <c r="Z347" s="623" t="s">
        <v>503</v>
      </c>
      <c r="AA347" s="623" t="s">
        <v>5178</v>
      </c>
      <c r="AB347" s="623" t="s">
        <v>5119</v>
      </c>
    </row>
    <row r="348" spans="1:28" ht="13.5" thickBot="1" x14ac:dyDescent="0.25">
      <c r="A348" s="622" t="s">
        <v>594</v>
      </c>
      <c r="B348" s="623" t="s">
        <v>2088</v>
      </c>
      <c r="C348" s="623" t="s">
        <v>594</v>
      </c>
      <c r="D348" s="623" t="s">
        <v>903</v>
      </c>
      <c r="E348" s="623" t="s">
        <v>1146</v>
      </c>
      <c r="F348" s="623" t="s">
        <v>6167</v>
      </c>
      <c r="G348" s="623" t="s">
        <v>6168</v>
      </c>
      <c r="H348" s="623" t="s">
        <v>1327</v>
      </c>
      <c r="I348" s="623" t="s">
        <v>1146</v>
      </c>
      <c r="J348" s="623" t="s">
        <v>6167</v>
      </c>
      <c r="K348" s="623" t="s">
        <v>6168</v>
      </c>
      <c r="L348" s="623" t="s">
        <v>2185</v>
      </c>
      <c r="M348" s="623" t="s">
        <v>6169</v>
      </c>
      <c r="N348" s="623" t="s">
        <v>3403</v>
      </c>
      <c r="O348" s="624">
        <v>4400</v>
      </c>
      <c r="P348" s="625">
        <v>1</v>
      </c>
      <c r="Q348" s="623" t="s">
        <v>6170</v>
      </c>
      <c r="R348" s="624">
        <v>1560</v>
      </c>
      <c r="S348" s="624">
        <v>52</v>
      </c>
      <c r="T348" s="623" t="s">
        <v>2086</v>
      </c>
      <c r="U348" s="623" t="s">
        <v>2311</v>
      </c>
      <c r="V348" s="623" t="s">
        <v>322</v>
      </c>
      <c r="W348" s="623" t="s">
        <v>5112</v>
      </c>
      <c r="X348" s="624">
        <v>0</v>
      </c>
      <c r="Y348" s="623" t="s">
        <v>5133</v>
      </c>
      <c r="Z348" s="623" t="s">
        <v>503</v>
      </c>
      <c r="AA348" s="623" t="s">
        <v>5178</v>
      </c>
      <c r="AB348" s="623" t="s">
        <v>5119</v>
      </c>
    </row>
    <row r="349" spans="1:28" ht="13.5" thickBot="1" x14ac:dyDescent="0.25">
      <c r="A349" s="622" t="s">
        <v>2088</v>
      </c>
      <c r="B349" s="623" t="s">
        <v>2088</v>
      </c>
      <c r="C349" s="623" t="s">
        <v>2088</v>
      </c>
      <c r="D349" s="623" t="s">
        <v>2261</v>
      </c>
      <c r="E349" s="623" t="s">
        <v>2293</v>
      </c>
      <c r="F349" s="623" t="s">
        <v>3641</v>
      </c>
      <c r="G349" s="623" t="s">
        <v>2310</v>
      </c>
      <c r="H349" s="623" t="s">
        <v>2327</v>
      </c>
      <c r="I349" s="623" t="s">
        <v>2293</v>
      </c>
      <c r="J349" s="623" t="s">
        <v>3642</v>
      </c>
      <c r="K349" s="623" t="s">
        <v>4908</v>
      </c>
      <c r="L349" s="623" t="s">
        <v>2185</v>
      </c>
      <c r="M349" s="623" t="s">
        <v>4909</v>
      </c>
      <c r="N349" s="623" t="s">
        <v>3403</v>
      </c>
      <c r="O349" s="624">
        <v>18000</v>
      </c>
      <c r="P349" s="625">
        <v>13</v>
      </c>
      <c r="Q349" s="623" t="s">
        <v>4910</v>
      </c>
      <c r="R349" s="624">
        <v>3120</v>
      </c>
      <c r="S349" s="624">
        <v>52</v>
      </c>
      <c r="T349" s="623" t="s">
        <v>2086</v>
      </c>
      <c r="U349" s="623" t="s">
        <v>2134</v>
      </c>
      <c r="V349" s="623" t="s">
        <v>317</v>
      </c>
      <c r="W349" s="623" t="s">
        <v>5105</v>
      </c>
      <c r="X349" s="624">
        <v>0</v>
      </c>
      <c r="Y349" s="623" t="s">
        <v>5133</v>
      </c>
      <c r="Z349" s="623" t="s">
        <v>503</v>
      </c>
      <c r="AA349" s="623" t="s">
        <v>5178</v>
      </c>
      <c r="AB349" s="623" t="s">
        <v>5119</v>
      </c>
    </row>
    <row r="350" spans="1:28" ht="13.5" thickBot="1" x14ac:dyDescent="0.25">
      <c r="A350" s="622" t="s">
        <v>592</v>
      </c>
      <c r="B350" s="623" t="s">
        <v>2088</v>
      </c>
      <c r="C350" s="623" t="s">
        <v>592</v>
      </c>
      <c r="D350" s="623" t="s">
        <v>854</v>
      </c>
      <c r="E350" s="623" t="s">
        <v>1144</v>
      </c>
      <c r="F350" s="623" t="s">
        <v>6171</v>
      </c>
      <c r="G350" s="623" t="s">
        <v>1241</v>
      </c>
      <c r="H350" s="623" t="s">
        <v>1326</v>
      </c>
      <c r="I350" s="623" t="s">
        <v>1144</v>
      </c>
      <c r="J350" s="623" t="s">
        <v>6171</v>
      </c>
      <c r="K350" s="623" t="s">
        <v>2378</v>
      </c>
      <c r="L350" s="623" t="s">
        <v>2185</v>
      </c>
      <c r="M350" s="623" t="s">
        <v>6172</v>
      </c>
      <c r="N350" s="623" t="s">
        <v>3403</v>
      </c>
      <c r="O350" s="624">
        <v>4268</v>
      </c>
      <c r="P350" s="625">
        <v>0.45</v>
      </c>
      <c r="Q350" s="623" t="s">
        <v>6173</v>
      </c>
      <c r="R350" s="624">
        <v>936</v>
      </c>
      <c r="S350" s="624">
        <v>52</v>
      </c>
      <c r="T350" s="623" t="s">
        <v>2086</v>
      </c>
      <c r="U350" s="623" t="s">
        <v>2298</v>
      </c>
      <c r="V350" s="623" t="s">
        <v>320</v>
      </c>
      <c r="W350" s="623" t="s">
        <v>5112</v>
      </c>
      <c r="X350" s="624">
        <v>0</v>
      </c>
      <c r="Y350" s="623" t="s">
        <v>5133</v>
      </c>
      <c r="Z350" s="623" t="s">
        <v>503</v>
      </c>
      <c r="AA350" s="623" t="s">
        <v>5178</v>
      </c>
      <c r="AB350" s="623" t="s">
        <v>5119</v>
      </c>
    </row>
    <row r="351" spans="1:28" ht="13.5" thickBot="1" x14ac:dyDescent="0.25">
      <c r="A351" s="622" t="s">
        <v>595</v>
      </c>
      <c r="B351" s="623" t="s">
        <v>2088</v>
      </c>
      <c r="C351" s="623" t="s">
        <v>595</v>
      </c>
      <c r="D351" s="623" t="s">
        <v>2261</v>
      </c>
      <c r="E351" s="623" t="s">
        <v>2293</v>
      </c>
      <c r="F351" s="623" t="s">
        <v>3641</v>
      </c>
      <c r="G351" s="623" t="s">
        <v>2310</v>
      </c>
      <c r="H351" s="623" t="s">
        <v>2327</v>
      </c>
      <c r="I351" s="623" t="s">
        <v>2293</v>
      </c>
      <c r="J351" s="623" t="s">
        <v>3642</v>
      </c>
      <c r="K351" s="623" t="s">
        <v>4908</v>
      </c>
      <c r="L351" s="623" t="s">
        <v>2185</v>
      </c>
      <c r="M351" s="623" t="s">
        <v>4909</v>
      </c>
      <c r="N351" s="623" t="s">
        <v>3403</v>
      </c>
      <c r="O351" s="623" t="s">
        <v>554</v>
      </c>
      <c r="P351" s="625">
        <v>0.5</v>
      </c>
      <c r="Q351" s="623" t="s">
        <v>5559</v>
      </c>
      <c r="R351" s="624">
        <v>3120</v>
      </c>
      <c r="S351" s="624">
        <v>52</v>
      </c>
      <c r="T351" s="623" t="s">
        <v>2086</v>
      </c>
      <c r="U351" s="623" t="s">
        <v>2328</v>
      </c>
      <c r="V351" s="623" t="s">
        <v>323</v>
      </c>
      <c r="W351" s="623" t="s">
        <v>3040</v>
      </c>
      <c r="X351" s="624">
        <v>1</v>
      </c>
      <c r="Y351" s="623" t="s">
        <v>5133</v>
      </c>
      <c r="Z351" s="623" t="s">
        <v>512</v>
      </c>
      <c r="AA351" s="623" t="s">
        <v>4858</v>
      </c>
      <c r="AB351" s="623" t="s">
        <v>4858</v>
      </c>
    </row>
    <row r="352" spans="1:28" ht="13.5" thickBot="1" x14ac:dyDescent="0.25">
      <c r="A352" s="622" t="s">
        <v>593</v>
      </c>
      <c r="B352" s="623" t="s">
        <v>2088</v>
      </c>
      <c r="C352" s="623" t="s">
        <v>593</v>
      </c>
      <c r="D352" s="623" t="s">
        <v>902</v>
      </c>
      <c r="E352" s="623" t="s">
        <v>1145</v>
      </c>
      <c r="F352" s="623" t="s">
        <v>6174</v>
      </c>
      <c r="G352" s="623" t="s">
        <v>6175</v>
      </c>
      <c r="H352" s="623" t="s">
        <v>902</v>
      </c>
      <c r="I352" s="623" t="s">
        <v>1145</v>
      </c>
      <c r="J352" s="623" t="s">
        <v>6174</v>
      </c>
      <c r="K352" s="623" t="s">
        <v>6175</v>
      </c>
      <c r="L352" s="623" t="s">
        <v>2185</v>
      </c>
      <c r="M352" s="623" t="s">
        <v>6176</v>
      </c>
      <c r="N352" s="623" t="s">
        <v>3403</v>
      </c>
      <c r="O352" s="624">
        <v>2020</v>
      </c>
      <c r="P352" s="625">
        <v>1.05</v>
      </c>
      <c r="Q352" s="623" t="s">
        <v>6177</v>
      </c>
      <c r="R352" s="624">
        <v>1560</v>
      </c>
      <c r="S352" s="624">
        <v>52</v>
      </c>
      <c r="T352" s="623" t="s">
        <v>2086</v>
      </c>
      <c r="U352" s="623" t="s">
        <v>2300</v>
      </c>
      <c r="V352" s="623" t="s">
        <v>321</v>
      </c>
      <c r="W352" s="623" t="s">
        <v>5112</v>
      </c>
      <c r="X352" s="624">
        <v>0</v>
      </c>
      <c r="Y352" s="623" t="s">
        <v>5133</v>
      </c>
      <c r="Z352" s="623" t="s">
        <v>503</v>
      </c>
      <c r="AA352" s="623" t="s">
        <v>5178</v>
      </c>
      <c r="AB352" s="623" t="s">
        <v>5119</v>
      </c>
    </row>
    <row r="353" spans="1:28" ht="13.5" thickBot="1" x14ac:dyDescent="0.25">
      <c r="A353" s="622" t="s">
        <v>597</v>
      </c>
      <c r="B353" s="623" t="s">
        <v>2091</v>
      </c>
      <c r="C353" s="623" t="s">
        <v>597</v>
      </c>
      <c r="D353" s="623" t="s">
        <v>905</v>
      </c>
      <c r="E353" s="623" t="s">
        <v>2368</v>
      </c>
      <c r="F353" s="623" t="s">
        <v>3643</v>
      </c>
      <c r="G353" s="623" t="s">
        <v>4913</v>
      </c>
      <c r="H353" s="623" t="s">
        <v>905</v>
      </c>
      <c r="I353" s="623" t="s">
        <v>2368</v>
      </c>
      <c r="J353" s="623" t="s">
        <v>3643</v>
      </c>
      <c r="K353" s="623" t="s">
        <v>4913</v>
      </c>
      <c r="L353" s="623" t="s">
        <v>2186</v>
      </c>
      <c r="M353" s="623" t="s">
        <v>4914</v>
      </c>
      <c r="N353" s="623" t="s">
        <v>4915</v>
      </c>
      <c r="O353" s="624">
        <v>15300</v>
      </c>
      <c r="P353" s="625">
        <v>9.09</v>
      </c>
      <c r="Q353" s="623" t="s">
        <v>4916</v>
      </c>
      <c r="R353" s="624">
        <v>2912</v>
      </c>
      <c r="S353" s="624">
        <v>52</v>
      </c>
      <c r="T353" s="623" t="s">
        <v>2089</v>
      </c>
      <c r="U353" s="623" t="s">
        <v>2199</v>
      </c>
      <c r="V353" s="623" t="s">
        <v>324</v>
      </c>
      <c r="W353" s="623" t="s">
        <v>5112</v>
      </c>
      <c r="X353" s="624">
        <v>0</v>
      </c>
      <c r="Y353" s="623" t="s">
        <v>5113</v>
      </c>
      <c r="Z353" s="623" t="s">
        <v>503</v>
      </c>
      <c r="AA353" s="623" t="s">
        <v>5178</v>
      </c>
      <c r="AB353" s="623" t="s">
        <v>5178</v>
      </c>
    </row>
    <row r="354" spans="1:28" ht="13.5" thickBot="1" x14ac:dyDescent="0.25">
      <c r="A354" s="622" t="s">
        <v>6178</v>
      </c>
      <c r="B354" s="623" t="s">
        <v>3403</v>
      </c>
      <c r="C354" s="623" t="s">
        <v>3403</v>
      </c>
      <c r="D354" s="623" t="s">
        <v>3403</v>
      </c>
      <c r="E354" s="623" t="s">
        <v>3403</v>
      </c>
      <c r="F354" s="623" t="s">
        <v>3403</v>
      </c>
      <c r="G354" s="623" t="s">
        <v>4858</v>
      </c>
      <c r="H354" s="623" t="s">
        <v>3403</v>
      </c>
      <c r="I354" s="623" t="s">
        <v>3403</v>
      </c>
      <c r="J354" s="623" t="s">
        <v>3403</v>
      </c>
      <c r="K354" s="623" t="s">
        <v>4858</v>
      </c>
      <c r="L354" s="623" t="s">
        <v>3403</v>
      </c>
      <c r="M354" s="623" t="s">
        <v>554</v>
      </c>
      <c r="N354" s="623" t="s">
        <v>554</v>
      </c>
      <c r="O354" s="623" t="s">
        <v>554</v>
      </c>
      <c r="P354" s="623" t="s">
        <v>4858</v>
      </c>
      <c r="Q354" s="623" t="s">
        <v>4524</v>
      </c>
      <c r="R354" s="623" t="s">
        <v>4858</v>
      </c>
      <c r="S354" s="624">
        <v>0</v>
      </c>
      <c r="T354" s="623" t="s">
        <v>3403</v>
      </c>
      <c r="U354" s="623" t="s">
        <v>554</v>
      </c>
      <c r="V354" s="623" t="s">
        <v>3403</v>
      </c>
      <c r="W354" s="623" t="s">
        <v>3403</v>
      </c>
      <c r="X354" s="623" t="s">
        <v>3403</v>
      </c>
      <c r="Y354" s="623" t="s">
        <v>3403</v>
      </c>
      <c r="Z354" s="623" t="s">
        <v>512</v>
      </c>
      <c r="AA354" s="623" t="s">
        <v>3403</v>
      </c>
      <c r="AB354" s="623" t="s">
        <v>3403</v>
      </c>
    </row>
    <row r="355" spans="1:28" ht="13.5" thickBot="1" x14ac:dyDescent="0.25">
      <c r="A355" s="622" t="s">
        <v>598</v>
      </c>
      <c r="B355" s="623" t="s">
        <v>2091</v>
      </c>
      <c r="C355" s="623" t="s">
        <v>598</v>
      </c>
      <c r="D355" s="623" t="s">
        <v>906</v>
      </c>
      <c r="E355" s="623" t="s">
        <v>2173</v>
      </c>
      <c r="F355" s="623" t="s">
        <v>6179</v>
      </c>
      <c r="G355" s="623" t="s">
        <v>6180</v>
      </c>
      <c r="H355" s="623" t="s">
        <v>906</v>
      </c>
      <c r="I355" s="623" t="s">
        <v>2173</v>
      </c>
      <c r="J355" s="623" t="s">
        <v>6179</v>
      </c>
      <c r="K355" s="623" t="s">
        <v>6181</v>
      </c>
      <c r="L355" s="623" t="s">
        <v>2186</v>
      </c>
      <c r="M355" s="623" t="s">
        <v>6182</v>
      </c>
      <c r="N355" s="623" t="s">
        <v>6183</v>
      </c>
      <c r="O355" s="624">
        <v>4521</v>
      </c>
      <c r="P355" s="625">
        <v>2.74</v>
      </c>
      <c r="Q355" s="623" t="s">
        <v>6184</v>
      </c>
      <c r="R355" s="624">
        <v>1404</v>
      </c>
      <c r="S355" s="624">
        <v>52</v>
      </c>
      <c r="T355" s="623" t="s">
        <v>2089</v>
      </c>
      <c r="U355" s="623" t="s">
        <v>2276</v>
      </c>
      <c r="V355" s="623" t="s">
        <v>325</v>
      </c>
      <c r="W355" s="623" t="s">
        <v>5112</v>
      </c>
      <c r="X355" s="624">
        <v>0</v>
      </c>
      <c r="Y355" s="623" t="s">
        <v>5113</v>
      </c>
      <c r="Z355" s="623" t="s">
        <v>503</v>
      </c>
      <c r="AA355" s="623" t="s">
        <v>5178</v>
      </c>
      <c r="AB355" s="623" t="s">
        <v>5201</v>
      </c>
    </row>
    <row r="356" spans="1:28" ht="13.5" thickBot="1" x14ac:dyDescent="0.25">
      <c r="A356" s="622" t="s">
        <v>599</v>
      </c>
      <c r="B356" s="623" t="s">
        <v>2091</v>
      </c>
      <c r="C356" s="623" t="s">
        <v>599</v>
      </c>
      <c r="D356" s="623" t="s">
        <v>907</v>
      </c>
      <c r="E356" s="623" t="s">
        <v>1148</v>
      </c>
      <c r="F356" s="623" t="s">
        <v>6185</v>
      </c>
      <c r="G356" s="623" t="s">
        <v>6186</v>
      </c>
      <c r="H356" s="623" t="s">
        <v>907</v>
      </c>
      <c r="I356" s="623" t="s">
        <v>1148</v>
      </c>
      <c r="J356" s="623" t="s">
        <v>6185</v>
      </c>
      <c r="K356" s="623" t="s">
        <v>6186</v>
      </c>
      <c r="L356" s="623" t="s">
        <v>2186</v>
      </c>
      <c r="M356" s="623" t="s">
        <v>6187</v>
      </c>
      <c r="N356" s="623" t="s">
        <v>6188</v>
      </c>
      <c r="O356" s="624">
        <v>5500</v>
      </c>
      <c r="P356" s="625">
        <v>2</v>
      </c>
      <c r="Q356" s="623" t="s">
        <v>6189</v>
      </c>
      <c r="R356" s="624">
        <v>1508</v>
      </c>
      <c r="S356" s="624">
        <v>52</v>
      </c>
      <c r="T356" s="623" t="s">
        <v>2089</v>
      </c>
      <c r="U356" s="623" t="s">
        <v>2298</v>
      </c>
      <c r="V356" s="623" t="s">
        <v>326</v>
      </c>
      <c r="W356" s="623" t="s">
        <v>5112</v>
      </c>
      <c r="X356" s="624">
        <v>0</v>
      </c>
      <c r="Y356" s="623" t="s">
        <v>5113</v>
      </c>
      <c r="Z356" s="623" t="s">
        <v>503</v>
      </c>
      <c r="AA356" s="623" t="s">
        <v>5178</v>
      </c>
      <c r="AB356" s="623" t="s">
        <v>5178</v>
      </c>
    </row>
    <row r="357" spans="1:28" ht="13.5" thickBot="1" x14ac:dyDescent="0.25">
      <c r="A357" s="622" t="s">
        <v>600</v>
      </c>
      <c r="B357" s="623" t="s">
        <v>2091</v>
      </c>
      <c r="C357" s="623" t="s">
        <v>600</v>
      </c>
      <c r="D357" s="623" t="s">
        <v>908</v>
      </c>
      <c r="E357" s="623" t="s">
        <v>1149</v>
      </c>
      <c r="F357" s="623" t="s">
        <v>6190</v>
      </c>
      <c r="G357" s="623" t="s">
        <v>6191</v>
      </c>
      <c r="H357" s="623" t="s">
        <v>908</v>
      </c>
      <c r="I357" s="623" t="s">
        <v>1149</v>
      </c>
      <c r="J357" s="623" t="s">
        <v>6190</v>
      </c>
      <c r="K357" s="623" t="s">
        <v>6191</v>
      </c>
      <c r="L357" s="623" t="s">
        <v>2186</v>
      </c>
      <c r="M357" s="623" t="s">
        <v>6192</v>
      </c>
      <c r="N357" s="623" t="s">
        <v>6193</v>
      </c>
      <c r="O357" s="624">
        <v>12600</v>
      </c>
      <c r="P357" s="625">
        <v>6.2</v>
      </c>
      <c r="Q357" s="623" t="s">
        <v>6194</v>
      </c>
      <c r="R357" s="624">
        <v>2912</v>
      </c>
      <c r="S357" s="624">
        <v>52</v>
      </c>
      <c r="T357" s="623" t="s">
        <v>2089</v>
      </c>
      <c r="U357" s="623" t="s">
        <v>2300</v>
      </c>
      <c r="V357" s="623" t="s">
        <v>327</v>
      </c>
      <c r="W357" s="623" t="s">
        <v>5112</v>
      </c>
      <c r="X357" s="624">
        <v>0</v>
      </c>
      <c r="Y357" s="623" t="s">
        <v>5113</v>
      </c>
      <c r="Z357" s="623" t="s">
        <v>503</v>
      </c>
      <c r="AA357" s="623" t="s">
        <v>5178</v>
      </c>
      <c r="AB357" s="623" t="s">
        <v>5178</v>
      </c>
    </row>
    <row r="358" spans="1:28" ht="13.5" thickBot="1" x14ac:dyDescent="0.25">
      <c r="A358" s="622" t="s">
        <v>602</v>
      </c>
      <c r="B358" s="623" t="s">
        <v>2091</v>
      </c>
      <c r="C358" s="623" t="s">
        <v>602</v>
      </c>
      <c r="D358" s="623" t="s">
        <v>2262</v>
      </c>
      <c r="E358" s="623" t="s">
        <v>2368</v>
      </c>
      <c r="F358" s="623" t="s">
        <v>3643</v>
      </c>
      <c r="G358" s="623" t="s">
        <v>3644</v>
      </c>
      <c r="H358" s="623" t="s">
        <v>2262</v>
      </c>
      <c r="I358" s="623" t="s">
        <v>2368</v>
      </c>
      <c r="J358" s="623" t="s">
        <v>3643</v>
      </c>
      <c r="K358" s="623" t="s">
        <v>3644</v>
      </c>
      <c r="L358" s="623" t="s">
        <v>2186</v>
      </c>
      <c r="M358" s="623" t="s">
        <v>6195</v>
      </c>
      <c r="N358" s="623" t="s">
        <v>6196</v>
      </c>
      <c r="O358" s="623" t="s">
        <v>554</v>
      </c>
      <c r="P358" s="625">
        <v>9.09</v>
      </c>
      <c r="Q358" s="623" t="s">
        <v>6197</v>
      </c>
      <c r="R358" s="624">
        <v>2080</v>
      </c>
      <c r="S358" s="624">
        <v>52</v>
      </c>
      <c r="T358" s="623" t="s">
        <v>2089</v>
      </c>
      <c r="U358" s="623" t="s">
        <v>2377</v>
      </c>
      <c r="V358" s="623" t="s">
        <v>329</v>
      </c>
      <c r="W358" s="623" t="s">
        <v>3040</v>
      </c>
      <c r="X358" s="624">
        <v>1</v>
      </c>
      <c r="Y358" s="623" t="s">
        <v>5113</v>
      </c>
      <c r="Z358" s="623" t="s">
        <v>503</v>
      </c>
      <c r="AA358" s="623" t="s">
        <v>5114</v>
      </c>
      <c r="AB358" s="623" t="s">
        <v>5108</v>
      </c>
    </row>
    <row r="359" spans="1:28" ht="13.5" thickBot="1" x14ac:dyDescent="0.25">
      <c r="A359" s="622" t="s">
        <v>601</v>
      </c>
      <c r="B359" s="623" t="s">
        <v>2091</v>
      </c>
      <c r="C359" s="623" t="s">
        <v>601</v>
      </c>
      <c r="D359" s="623" t="s">
        <v>909</v>
      </c>
      <c r="E359" s="623" t="s">
        <v>1150</v>
      </c>
      <c r="F359" s="623" t="s">
        <v>6198</v>
      </c>
      <c r="G359" s="623" t="s">
        <v>1253</v>
      </c>
      <c r="H359" s="623" t="s">
        <v>1328</v>
      </c>
      <c r="I359" s="623" t="s">
        <v>1150</v>
      </c>
      <c r="J359" s="623" t="s">
        <v>6198</v>
      </c>
      <c r="K359" s="623" t="s">
        <v>4858</v>
      </c>
      <c r="L359" s="623" t="s">
        <v>2186</v>
      </c>
      <c r="M359" s="623" t="s">
        <v>6199</v>
      </c>
      <c r="N359" s="623" t="s">
        <v>6200</v>
      </c>
      <c r="O359" s="624">
        <v>3990</v>
      </c>
      <c r="P359" s="625">
        <v>1.74</v>
      </c>
      <c r="Q359" s="623" t="s">
        <v>6201</v>
      </c>
      <c r="R359" s="624">
        <v>1508</v>
      </c>
      <c r="S359" s="624">
        <v>52</v>
      </c>
      <c r="T359" s="623" t="s">
        <v>2089</v>
      </c>
      <c r="U359" s="623" t="s">
        <v>2311</v>
      </c>
      <c r="V359" s="623" t="s">
        <v>328</v>
      </c>
      <c r="W359" s="623" t="s">
        <v>5112</v>
      </c>
      <c r="X359" s="624">
        <v>0</v>
      </c>
      <c r="Y359" s="623" t="s">
        <v>5113</v>
      </c>
      <c r="Z359" s="623" t="s">
        <v>503</v>
      </c>
      <c r="AA359" s="623" t="s">
        <v>5178</v>
      </c>
      <c r="AB359" s="623" t="s">
        <v>5178</v>
      </c>
    </row>
    <row r="360" spans="1:28" ht="13.5" thickBot="1" x14ac:dyDescent="0.25">
      <c r="A360" s="622" t="s">
        <v>603</v>
      </c>
      <c r="B360" s="623" t="s">
        <v>2094</v>
      </c>
      <c r="C360" s="623" t="s">
        <v>603</v>
      </c>
      <c r="D360" s="623" t="s">
        <v>910</v>
      </c>
      <c r="E360" s="623" t="s">
        <v>1151</v>
      </c>
      <c r="F360" s="623" t="s">
        <v>6202</v>
      </c>
      <c r="G360" s="623" t="s">
        <v>1246</v>
      </c>
      <c r="H360" s="623" t="s">
        <v>1329</v>
      </c>
      <c r="I360" s="623" t="s">
        <v>1151</v>
      </c>
      <c r="J360" s="623" t="s">
        <v>6202</v>
      </c>
      <c r="K360" s="623" t="s">
        <v>6067</v>
      </c>
      <c r="L360" s="623" t="s">
        <v>2187</v>
      </c>
      <c r="M360" s="623" t="s">
        <v>6203</v>
      </c>
      <c r="N360" s="623" t="s">
        <v>6204</v>
      </c>
      <c r="O360" s="624">
        <v>7000</v>
      </c>
      <c r="P360" s="625">
        <v>4.82</v>
      </c>
      <c r="Q360" s="623" t="s">
        <v>6205</v>
      </c>
      <c r="R360" s="624">
        <v>2704</v>
      </c>
      <c r="S360" s="624">
        <v>52</v>
      </c>
      <c r="T360" s="623" t="s">
        <v>2092</v>
      </c>
      <c r="U360" s="623" t="s">
        <v>2199</v>
      </c>
      <c r="V360" s="623" t="s">
        <v>331</v>
      </c>
      <c r="W360" s="623" t="s">
        <v>5112</v>
      </c>
      <c r="X360" s="624">
        <v>0</v>
      </c>
      <c r="Y360" s="623" t="s">
        <v>5133</v>
      </c>
      <c r="Z360" s="623" t="s">
        <v>503</v>
      </c>
      <c r="AA360" s="623" t="s">
        <v>5241</v>
      </c>
      <c r="AB360" s="623" t="s">
        <v>5241</v>
      </c>
    </row>
    <row r="361" spans="1:28" ht="13.5" thickBot="1" x14ac:dyDescent="0.25">
      <c r="A361" s="622" t="s">
        <v>2094</v>
      </c>
      <c r="B361" s="623" t="s">
        <v>2094</v>
      </c>
      <c r="C361" s="623" t="s">
        <v>2094</v>
      </c>
      <c r="D361" s="623" t="s">
        <v>2263</v>
      </c>
      <c r="E361" s="623" t="s">
        <v>2369</v>
      </c>
      <c r="F361" s="623" t="s">
        <v>3646</v>
      </c>
      <c r="G361" s="623" t="s">
        <v>3647</v>
      </c>
      <c r="H361" s="623" t="s">
        <v>2263</v>
      </c>
      <c r="I361" s="623" t="s">
        <v>2369</v>
      </c>
      <c r="J361" s="623" t="s">
        <v>3646</v>
      </c>
      <c r="K361" s="623" t="s">
        <v>3647</v>
      </c>
      <c r="L361" s="623" t="s">
        <v>2187</v>
      </c>
      <c r="M361" s="623" t="s">
        <v>4921</v>
      </c>
      <c r="N361" s="623" t="s">
        <v>4922</v>
      </c>
      <c r="O361" s="624">
        <v>47500</v>
      </c>
      <c r="P361" s="625">
        <v>30.06</v>
      </c>
      <c r="Q361" s="623" t="s">
        <v>4925</v>
      </c>
      <c r="R361" s="624">
        <v>3172</v>
      </c>
      <c r="S361" s="624">
        <v>52</v>
      </c>
      <c r="T361" s="623" t="s">
        <v>2092</v>
      </c>
      <c r="U361" s="623" t="s">
        <v>1905</v>
      </c>
      <c r="V361" s="623" t="s">
        <v>330</v>
      </c>
      <c r="W361" s="623" t="s">
        <v>5105</v>
      </c>
      <c r="X361" s="624">
        <v>0</v>
      </c>
      <c r="Y361" s="623" t="s">
        <v>5133</v>
      </c>
      <c r="Z361" s="623" t="s">
        <v>503</v>
      </c>
      <c r="AA361" s="623" t="s">
        <v>5241</v>
      </c>
      <c r="AB361" s="623" t="s">
        <v>5241</v>
      </c>
    </row>
    <row r="362" spans="1:28" ht="13.5" thickBot="1" x14ac:dyDescent="0.25">
      <c r="A362" s="622" t="s">
        <v>6206</v>
      </c>
      <c r="B362" s="623" t="s">
        <v>2094</v>
      </c>
      <c r="C362" s="623" t="s">
        <v>604</v>
      </c>
      <c r="D362" s="623" t="s">
        <v>2263</v>
      </c>
      <c r="E362" s="623" t="s">
        <v>2369</v>
      </c>
      <c r="F362" s="623" t="s">
        <v>3646</v>
      </c>
      <c r="G362" s="623" t="s">
        <v>3647</v>
      </c>
      <c r="H362" s="623" t="s">
        <v>2263</v>
      </c>
      <c r="I362" s="623" t="s">
        <v>2369</v>
      </c>
      <c r="J362" s="623" t="s">
        <v>3646</v>
      </c>
      <c r="K362" s="623" t="s">
        <v>3647</v>
      </c>
      <c r="L362" s="623" t="s">
        <v>2187</v>
      </c>
      <c r="M362" s="623" t="s">
        <v>6207</v>
      </c>
      <c r="N362" s="623" t="s">
        <v>554</v>
      </c>
      <c r="O362" s="623" t="s">
        <v>554</v>
      </c>
      <c r="P362" s="625">
        <v>1.8</v>
      </c>
      <c r="Q362" s="623" t="s">
        <v>6208</v>
      </c>
      <c r="R362" s="624">
        <v>498</v>
      </c>
      <c r="S362" s="624">
        <v>52</v>
      </c>
      <c r="T362" s="623" t="s">
        <v>2092</v>
      </c>
      <c r="U362" s="623" t="s">
        <v>2298</v>
      </c>
      <c r="V362" s="623" t="s">
        <v>332</v>
      </c>
      <c r="W362" s="623" t="s">
        <v>3040</v>
      </c>
      <c r="X362" s="624">
        <v>1</v>
      </c>
      <c r="Y362" s="623" t="s">
        <v>5133</v>
      </c>
      <c r="Z362" s="623" t="s">
        <v>503</v>
      </c>
      <c r="AA362" s="623" t="s">
        <v>5241</v>
      </c>
      <c r="AB362" s="623" t="s">
        <v>5241</v>
      </c>
    </row>
    <row r="363" spans="1:28" ht="13.5" thickBot="1" x14ac:dyDescent="0.25">
      <c r="A363" s="622" t="s">
        <v>6209</v>
      </c>
      <c r="B363" s="623" t="s">
        <v>2094</v>
      </c>
      <c r="C363" s="623" t="s">
        <v>605</v>
      </c>
      <c r="D363" s="623" t="s">
        <v>911</v>
      </c>
      <c r="E363" s="623" t="s">
        <v>1152</v>
      </c>
      <c r="F363" s="623" t="s">
        <v>6210</v>
      </c>
      <c r="G363" s="623" t="s">
        <v>6211</v>
      </c>
      <c r="H363" s="623" t="s">
        <v>911</v>
      </c>
      <c r="I363" s="623" t="s">
        <v>1152</v>
      </c>
      <c r="J363" s="623" t="s">
        <v>6212</v>
      </c>
      <c r="K363" s="623" t="s">
        <v>6211</v>
      </c>
      <c r="L363" s="623" t="s">
        <v>2187</v>
      </c>
      <c r="M363" s="623" t="s">
        <v>6213</v>
      </c>
      <c r="N363" s="623" t="s">
        <v>6214</v>
      </c>
      <c r="O363" s="624">
        <v>23000</v>
      </c>
      <c r="P363" s="625">
        <v>9.5500000000000007</v>
      </c>
      <c r="Q363" s="623" t="s">
        <v>6215</v>
      </c>
      <c r="R363" s="624">
        <v>3172</v>
      </c>
      <c r="S363" s="624">
        <v>52</v>
      </c>
      <c r="T363" s="623" t="s">
        <v>2092</v>
      </c>
      <c r="U363" s="623" t="s">
        <v>2300</v>
      </c>
      <c r="V363" s="623" t="s">
        <v>333</v>
      </c>
      <c r="W363" s="623" t="s">
        <v>5112</v>
      </c>
      <c r="X363" s="624">
        <v>0</v>
      </c>
      <c r="Y363" s="623" t="s">
        <v>5133</v>
      </c>
      <c r="Z363" s="623" t="s">
        <v>503</v>
      </c>
      <c r="AA363" s="623" t="s">
        <v>5241</v>
      </c>
      <c r="AB363" s="623" t="s">
        <v>5241</v>
      </c>
    </row>
    <row r="364" spans="1:28" ht="13.5" thickBot="1" x14ac:dyDescent="0.25">
      <c r="A364" s="622" t="s">
        <v>606</v>
      </c>
      <c r="B364" s="623" t="s">
        <v>2097</v>
      </c>
      <c r="C364" s="623" t="s">
        <v>606</v>
      </c>
      <c r="D364" s="623" t="s">
        <v>912</v>
      </c>
      <c r="E364" s="623" t="s">
        <v>1153</v>
      </c>
      <c r="F364" s="623" t="s">
        <v>6216</v>
      </c>
      <c r="G364" s="623" t="s">
        <v>3403</v>
      </c>
      <c r="H364" s="623" t="s">
        <v>912</v>
      </c>
      <c r="I364" s="623" t="s">
        <v>1153</v>
      </c>
      <c r="J364" s="623" t="s">
        <v>6216</v>
      </c>
      <c r="K364" s="623" t="s">
        <v>4858</v>
      </c>
      <c r="L364" s="623" t="s">
        <v>2188</v>
      </c>
      <c r="M364" s="623" t="s">
        <v>6217</v>
      </c>
      <c r="N364" s="623" t="s">
        <v>6217</v>
      </c>
      <c r="O364" s="624">
        <v>2000</v>
      </c>
      <c r="P364" s="625">
        <v>1</v>
      </c>
      <c r="Q364" s="623" t="s">
        <v>6218</v>
      </c>
      <c r="R364" s="624">
        <v>2184</v>
      </c>
      <c r="S364" s="624">
        <v>52</v>
      </c>
      <c r="T364" s="623" t="s">
        <v>2095</v>
      </c>
      <c r="U364" s="623" t="s">
        <v>2199</v>
      </c>
      <c r="V364" s="623" t="s">
        <v>335</v>
      </c>
      <c r="W364" s="623" t="s">
        <v>5112</v>
      </c>
      <c r="X364" s="624">
        <v>0</v>
      </c>
      <c r="Y364" s="623" t="s">
        <v>5133</v>
      </c>
      <c r="Z364" s="623" t="s">
        <v>503</v>
      </c>
      <c r="AA364" s="623" t="s">
        <v>5178</v>
      </c>
      <c r="AB364" s="623" t="s">
        <v>5119</v>
      </c>
    </row>
    <row r="365" spans="1:28" ht="13.5" thickBot="1" x14ac:dyDescent="0.25">
      <c r="A365" s="622" t="s">
        <v>607</v>
      </c>
      <c r="B365" s="623" t="s">
        <v>2097</v>
      </c>
      <c r="C365" s="623" t="s">
        <v>607</v>
      </c>
      <c r="D365" s="623" t="s">
        <v>913</v>
      </c>
      <c r="E365" s="623" t="s">
        <v>1154</v>
      </c>
      <c r="F365" s="623" t="s">
        <v>6216</v>
      </c>
      <c r="G365" s="623" t="s">
        <v>3403</v>
      </c>
      <c r="H365" s="623" t="s">
        <v>913</v>
      </c>
      <c r="I365" s="623" t="s">
        <v>1154</v>
      </c>
      <c r="J365" s="623" t="s">
        <v>6216</v>
      </c>
      <c r="K365" s="623" t="s">
        <v>4858</v>
      </c>
      <c r="L365" s="623" t="s">
        <v>2188</v>
      </c>
      <c r="M365" s="623" t="s">
        <v>6219</v>
      </c>
      <c r="N365" s="623" t="s">
        <v>6220</v>
      </c>
      <c r="O365" s="624">
        <v>6000</v>
      </c>
      <c r="P365" s="625">
        <v>2</v>
      </c>
      <c r="Q365" s="623" t="s">
        <v>6221</v>
      </c>
      <c r="R365" s="624">
        <v>2184</v>
      </c>
      <c r="S365" s="624">
        <v>52</v>
      </c>
      <c r="T365" s="623" t="s">
        <v>2095</v>
      </c>
      <c r="U365" s="623" t="s">
        <v>2298</v>
      </c>
      <c r="V365" s="623" t="s">
        <v>336</v>
      </c>
      <c r="W365" s="623" t="s">
        <v>5112</v>
      </c>
      <c r="X365" s="624">
        <v>0</v>
      </c>
      <c r="Y365" s="623" t="s">
        <v>5133</v>
      </c>
      <c r="Z365" s="623" t="s">
        <v>503</v>
      </c>
      <c r="AA365" s="623" t="s">
        <v>5201</v>
      </c>
      <c r="AB365" s="623" t="s">
        <v>5119</v>
      </c>
    </row>
    <row r="366" spans="1:28" ht="13.5" thickBot="1" x14ac:dyDescent="0.25">
      <c r="A366" s="622" t="s">
        <v>2097</v>
      </c>
      <c r="B366" s="623" t="s">
        <v>2097</v>
      </c>
      <c r="C366" s="623" t="s">
        <v>2097</v>
      </c>
      <c r="D366" s="623" t="s">
        <v>2264</v>
      </c>
      <c r="E366" s="623" t="s">
        <v>2370</v>
      </c>
      <c r="F366" s="623" t="s">
        <v>3649</v>
      </c>
      <c r="G366" s="623" t="s">
        <v>4858</v>
      </c>
      <c r="H366" s="623" t="s">
        <v>2264</v>
      </c>
      <c r="I366" s="623" t="s">
        <v>2370</v>
      </c>
      <c r="J366" s="623" t="s">
        <v>3649</v>
      </c>
      <c r="K366" s="623" t="s">
        <v>4858</v>
      </c>
      <c r="L366" s="623" t="s">
        <v>2188</v>
      </c>
      <c r="M366" s="623" t="s">
        <v>4928</v>
      </c>
      <c r="N366" s="623" t="s">
        <v>4929</v>
      </c>
      <c r="O366" s="624">
        <v>7281</v>
      </c>
      <c r="P366" s="625">
        <v>5</v>
      </c>
      <c r="Q366" s="623" t="s">
        <v>4930</v>
      </c>
      <c r="R366" s="624">
        <v>2366</v>
      </c>
      <c r="S366" s="624">
        <v>52</v>
      </c>
      <c r="T366" s="623" t="s">
        <v>2095</v>
      </c>
      <c r="U366" s="623" t="s">
        <v>2134</v>
      </c>
      <c r="V366" s="623" t="s">
        <v>334</v>
      </c>
      <c r="W366" s="623" t="s">
        <v>5105</v>
      </c>
      <c r="X366" s="624">
        <v>0</v>
      </c>
      <c r="Y366" s="623" t="s">
        <v>5133</v>
      </c>
      <c r="Z366" s="623" t="s">
        <v>503</v>
      </c>
      <c r="AA366" s="623" t="s">
        <v>5178</v>
      </c>
      <c r="AB366" s="623" t="s">
        <v>5119</v>
      </c>
    </row>
    <row r="367" spans="1:28" ht="13.5" thickBot="1" x14ac:dyDescent="0.25">
      <c r="A367" s="622" t="s">
        <v>608</v>
      </c>
      <c r="B367" s="623" t="s">
        <v>2100</v>
      </c>
      <c r="C367" s="623" t="s">
        <v>608</v>
      </c>
      <c r="D367" s="623" t="s">
        <v>914</v>
      </c>
      <c r="E367" s="623" t="s">
        <v>1155</v>
      </c>
      <c r="F367" s="623" t="s">
        <v>6222</v>
      </c>
      <c r="G367" s="623" t="s">
        <v>1229</v>
      </c>
      <c r="H367" s="623" t="s">
        <v>914</v>
      </c>
      <c r="I367" s="623" t="s">
        <v>1155</v>
      </c>
      <c r="J367" s="623" t="s">
        <v>6222</v>
      </c>
      <c r="K367" s="623" t="s">
        <v>5874</v>
      </c>
      <c r="L367" s="623" t="s">
        <v>2189</v>
      </c>
      <c r="M367" s="623" t="s">
        <v>6223</v>
      </c>
      <c r="N367" s="623" t="s">
        <v>3403</v>
      </c>
      <c r="O367" s="624">
        <v>3000</v>
      </c>
      <c r="P367" s="625">
        <v>1.95</v>
      </c>
      <c r="Q367" s="623" t="s">
        <v>6224</v>
      </c>
      <c r="R367" s="624">
        <v>2080</v>
      </c>
      <c r="S367" s="624">
        <v>52</v>
      </c>
      <c r="T367" s="623" t="s">
        <v>2098</v>
      </c>
      <c r="U367" s="623" t="s">
        <v>2199</v>
      </c>
      <c r="V367" s="623" t="s">
        <v>337</v>
      </c>
      <c r="W367" s="623" t="s">
        <v>5112</v>
      </c>
      <c r="X367" s="624">
        <v>0</v>
      </c>
      <c r="Y367" s="623" t="s">
        <v>5133</v>
      </c>
      <c r="Z367" s="623" t="s">
        <v>503</v>
      </c>
      <c r="AA367" s="623" t="s">
        <v>5178</v>
      </c>
      <c r="AB367" s="623" t="s">
        <v>5201</v>
      </c>
    </row>
    <row r="368" spans="1:28" ht="13.5" thickBot="1" x14ac:dyDescent="0.25">
      <c r="A368" s="622" t="s">
        <v>609</v>
      </c>
      <c r="B368" s="623" t="s">
        <v>2100</v>
      </c>
      <c r="C368" s="623" t="s">
        <v>609</v>
      </c>
      <c r="D368" s="623" t="s">
        <v>915</v>
      </c>
      <c r="E368" s="623" t="s">
        <v>1156</v>
      </c>
      <c r="F368" s="623" t="s">
        <v>6225</v>
      </c>
      <c r="G368" s="623" t="s">
        <v>1254</v>
      </c>
      <c r="H368" s="623" t="s">
        <v>915</v>
      </c>
      <c r="I368" s="623" t="s">
        <v>1156</v>
      </c>
      <c r="J368" s="623" t="s">
        <v>6225</v>
      </c>
      <c r="K368" s="623" t="s">
        <v>6226</v>
      </c>
      <c r="L368" s="623" t="s">
        <v>2189</v>
      </c>
      <c r="M368" s="623" t="s">
        <v>6227</v>
      </c>
      <c r="N368" s="623" t="s">
        <v>3403</v>
      </c>
      <c r="O368" s="624">
        <v>1200</v>
      </c>
      <c r="P368" s="625">
        <v>2</v>
      </c>
      <c r="Q368" s="623" t="s">
        <v>6228</v>
      </c>
      <c r="R368" s="624">
        <v>2080</v>
      </c>
      <c r="S368" s="624">
        <v>52</v>
      </c>
      <c r="T368" s="623" t="s">
        <v>2098</v>
      </c>
      <c r="U368" s="623" t="s">
        <v>2298</v>
      </c>
      <c r="V368" s="623" t="s">
        <v>338</v>
      </c>
      <c r="W368" s="623" t="s">
        <v>5112</v>
      </c>
      <c r="X368" s="624">
        <v>0</v>
      </c>
      <c r="Y368" s="623" t="s">
        <v>5133</v>
      </c>
      <c r="Z368" s="623" t="s">
        <v>503</v>
      </c>
      <c r="AA368" s="623" t="s">
        <v>5178</v>
      </c>
      <c r="AB368" s="623" t="s">
        <v>5201</v>
      </c>
    </row>
    <row r="369" spans="1:28" ht="13.5" thickBot="1" x14ac:dyDescent="0.25">
      <c r="A369" s="622" t="s">
        <v>610</v>
      </c>
      <c r="B369" s="623" t="s">
        <v>2100</v>
      </c>
      <c r="C369" s="623" t="s">
        <v>610</v>
      </c>
      <c r="D369" s="623" t="s">
        <v>916</v>
      </c>
      <c r="E369" s="623" t="s">
        <v>1157</v>
      </c>
      <c r="F369" s="623" t="s">
        <v>6229</v>
      </c>
      <c r="G369" s="623" t="s">
        <v>6230</v>
      </c>
      <c r="H369" s="623" t="s">
        <v>916</v>
      </c>
      <c r="I369" s="623" t="s">
        <v>1157</v>
      </c>
      <c r="J369" s="623" t="s">
        <v>6229</v>
      </c>
      <c r="K369" s="623" t="s">
        <v>6230</v>
      </c>
      <c r="L369" s="623" t="s">
        <v>2189</v>
      </c>
      <c r="M369" s="623" t="s">
        <v>6231</v>
      </c>
      <c r="N369" s="623" t="s">
        <v>3403</v>
      </c>
      <c r="O369" s="624">
        <v>2520</v>
      </c>
      <c r="P369" s="625">
        <v>1.95</v>
      </c>
      <c r="Q369" s="623" t="s">
        <v>6224</v>
      </c>
      <c r="R369" s="624">
        <v>2080</v>
      </c>
      <c r="S369" s="624">
        <v>52</v>
      </c>
      <c r="T369" s="623" t="s">
        <v>2098</v>
      </c>
      <c r="U369" s="623" t="s">
        <v>2300</v>
      </c>
      <c r="V369" s="623" t="s">
        <v>339</v>
      </c>
      <c r="W369" s="623" t="s">
        <v>5112</v>
      </c>
      <c r="X369" s="624">
        <v>0</v>
      </c>
      <c r="Y369" s="623" t="s">
        <v>5133</v>
      </c>
      <c r="Z369" s="623" t="s">
        <v>503</v>
      </c>
      <c r="AA369" s="623" t="s">
        <v>5178</v>
      </c>
      <c r="AB369" s="623" t="s">
        <v>5201</v>
      </c>
    </row>
    <row r="370" spans="1:28" ht="13.5" thickBot="1" x14ac:dyDescent="0.25">
      <c r="A370" s="622" t="s">
        <v>612</v>
      </c>
      <c r="B370" s="623" t="s">
        <v>2100</v>
      </c>
      <c r="C370" s="623" t="s">
        <v>612</v>
      </c>
      <c r="D370" s="623" t="s">
        <v>2265</v>
      </c>
      <c r="E370" s="623" t="s">
        <v>2294</v>
      </c>
      <c r="F370" s="623" t="s">
        <v>3652</v>
      </c>
      <c r="G370" s="623" t="s">
        <v>3653</v>
      </c>
      <c r="H370" s="623" t="s">
        <v>2265</v>
      </c>
      <c r="I370" s="623" t="s">
        <v>2294</v>
      </c>
      <c r="J370" s="623" t="s">
        <v>3652</v>
      </c>
      <c r="K370" s="623" t="s">
        <v>3653</v>
      </c>
      <c r="L370" s="623" t="s">
        <v>2189</v>
      </c>
      <c r="M370" s="623" t="s">
        <v>4933</v>
      </c>
      <c r="N370" s="623" t="s">
        <v>3403</v>
      </c>
      <c r="O370" s="624">
        <v>100</v>
      </c>
      <c r="P370" s="625">
        <v>2</v>
      </c>
      <c r="Q370" s="623" t="s">
        <v>6232</v>
      </c>
      <c r="R370" s="624">
        <v>750</v>
      </c>
      <c r="S370" s="624">
        <v>50</v>
      </c>
      <c r="T370" s="623" t="s">
        <v>2098</v>
      </c>
      <c r="U370" s="623" t="s">
        <v>2328</v>
      </c>
      <c r="V370" s="623" t="s">
        <v>341</v>
      </c>
      <c r="W370" s="623" t="s">
        <v>3040</v>
      </c>
      <c r="X370" s="624">
        <v>1</v>
      </c>
      <c r="Y370" s="623" t="s">
        <v>5133</v>
      </c>
      <c r="Z370" s="623" t="s">
        <v>512</v>
      </c>
      <c r="AA370" s="623" t="s">
        <v>5226</v>
      </c>
      <c r="AB370" s="623" t="s">
        <v>5226</v>
      </c>
    </row>
    <row r="371" spans="1:28" ht="13.5" thickBot="1" x14ac:dyDescent="0.25">
      <c r="A371" s="622" t="s">
        <v>611</v>
      </c>
      <c r="B371" s="623" t="s">
        <v>2100</v>
      </c>
      <c r="C371" s="623" t="s">
        <v>611</v>
      </c>
      <c r="D371" s="623" t="s">
        <v>2265</v>
      </c>
      <c r="E371" s="623" t="s">
        <v>2294</v>
      </c>
      <c r="F371" s="623" t="s">
        <v>3652</v>
      </c>
      <c r="G371" s="623" t="s">
        <v>3653</v>
      </c>
      <c r="H371" s="623" t="s">
        <v>2265</v>
      </c>
      <c r="I371" s="623" t="s">
        <v>2294</v>
      </c>
      <c r="J371" s="623" t="s">
        <v>3652</v>
      </c>
      <c r="K371" s="623" t="s">
        <v>3653</v>
      </c>
      <c r="L371" s="623" t="s">
        <v>2189</v>
      </c>
      <c r="M371" s="623" t="s">
        <v>4933</v>
      </c>
      <c r="N371" s="623" t="s">
        <v>3403</v>
      </c>
      <c r="O371" s="624">
        <v>9600</v>
      </c>
      <c r="P371" s="625">
        <v>8.9</v>
      </c>
      <c r="Q371" s="623" t="s">
        <v>4934</v>
      </c>
      <c r="R371" s="624">
        <v>3068</v>
      </c>
      <c r="S371" s="624">
        <v>52</v>
      </c>
      <c r="T371" s="623" t="s">
        <v>2098</v>
      </c>
      <c r="U371" s="623" t="s">
        <v>2311</v>
      </c>
      <c r="V371" s="623" t="s">
        <v>340</v>
      </c>
      <c r="W371" s="623" t="s">
        <v>5105</v>
      </c>
      <c r="X371" s="624">
        <v>0</v>
      </c>
      <c r="Y371" s="623" t="s">
        <v>5133</v>
      </c>
      <c r="Z371" s="623" t="s">
        <v>503</v>
      </c>
      <c r="AA371" s="623" t="s">
        <v>5178</v>
      </c>
      <c r="AB371" s="623" t="s">
        <v>5201</v>
      </c>
    </row>
    <row r="372" spans="1:28" ht="13.5" thickBot="1" x14ac:dyDescent="0.25">
      <c r="A372" s="622" t="s">
        <v>629</v>
      </c>
      <c r="B372" s="623" t="s">
        <v>2103</v>
      </c>
      <c r="C372" s="623" t="s">
        <v>629</v>
      </c>
      <c r="D372" s="623" t="s">
        <v>924</v>
      </c>
      <c r="E372" s="623" t="s">
        <v>1165</v>
      </c>
      <c r="F372" s="623" t="s">
        <v>6233</v>
      </c>
      <c r="G372" s="623" t="s">
        <v>3403</v>
      </c>
      <c r="H372" s="623" t="s">
        <v>1333</v>
      </c>
      <c r="I372" s="623" t="s">
        <v>1165</v>
      </c>
      <c r="J372" s="623" t="s">
        <v>6233</v>
      </c>
      <c r="K372" s="623" t="s">
        <v>4858</v>
      </c>
      <c r="L372" s="623" t="s">
        <v>2191</v>
      </c>
      <c r="M372" s="623" t="s">
        <v>6234</v>
      </c>
      <c r="N372" s="623" t="s">
        <v>6235</v>
      </c>
      <c r="O372" s="624">
        <v>0</v>
      </c>
      <c r="P372" s="625">
        <v>0</v>
      </c>
      <c r="Q372" s="623" t="s">
        <v>6236</v>
      </c>
      <c r="R372" s="624">
        <v>1121</v>
      </c>
      <c r="S372" s="624">
        <v>50</v>
      </c>
      <c r="T372" s="623" t="s">
        <v>2101</v>
      </c>
      <c r="U372" s="623" t="s">
        <v>2745</v>
      </c>
      <c r="V372" s="623" t="s">
        <v>357</v>
      </c>
      <c r="W372" s="623" t="s">
        <v>3040</v>
      </c>
      <c r="X372" s="624">
        <v>1</v>
      </c>
      <c r="Y372" s="623" t="s">
        <v>5133</v>
      </c>
      <c r="Z372" s="623" t="s">
        <v>503</v>
      </c>
      <c r="AA372" s="623" t="s">
        <v>5114</v>
      </c>
      <c r="AB372" s="623" t="s">
        <v>5178</v>
      </c>
    </row>
    <row r="373" spans="1:28" ht="13.5" thickBot="1" x14ac:dyDescent="0.25">
      <c r="A373" s="622" t="s">
        <v>628</v>
      </c>
      <c r="B373" s="623" t="s">
        <v>2103</v>
      </c>
      <c r="C373" s="623" t="s">
        <v>628</v>
      </c>
      <c r="D373" s="623" t="s">
        <v>917</v>
      </c>
      <c r="E373" s="623" t="s">
        <v>1158</v>
      </c>
      <c r="F373" s="623" t="s">
        <v>6237</v>
      </c>
      <c r="G373" s="623" t="s">
        <v>6238</v>
      </c>
      <c r="H373" s="623" t="s">
        <v>917</v>
      </c>
      <c r="I373" s="623" t="s">
        <v>1158</v>
      </c>
      <c r="J373" s="623" t="s">
        <v>6237</v>
      </c>
      <c r="K373" s="623" t="s">
        <v>6238</v>
      </c>
      <c r="L373" s="623" t="s">
        <v>1375</v>
      </c>
      <c r="M373" s="623" t="s">
        <v>6239</v>
      </c>
      <c r="N373" s="623" t="s">
        <v>6240</v>
      </c>
      <c r="O373" s="624">
        <v>200</v>
      </c>
      <c r="P373" s="625">
        <v>0</v>
      </c>
      <c r="Q373" s="623" t="s">
        <v>6241</v>
      </c>
      <c r="R373" s="624">
        <v>1121</v>
      </c>
      <c r="S373" s="624">
        <v>50</v>
      </c>
      <c r="T373" s="623" t="s">
        <v>2101</v>
      </c>
      <c r="U373" s="623" t="s">
        <v>2725</v>
      </c>
      <c r="V373" s="623" t="s">
        <v>356</v>
      </c>
      <c r="W373" s="623" t="s">
        <v>3040</v>
      </c>
      <c r="X373" s="624">
        <v>1</v>
      </c>
      <c r="Y373" s="623" t="s">
        <v>5113</v>
      </c>
      <c r="Z373" s="623" t="s">
        <v>503</v>
      </c>
      <c r="AA373" s="623" t="s">
        <v>5114</v>
      </c>
      <c r="AB373" s="623" t="s">
        <v>5178</v>
      </c>
    </row>
    <row r="374" spans="1:28" ht="13.5" thickBot="1" x14ac:dyDescent="0.25">
      <c r="A374" s="622" t="s">
        <v>615</v>
      </c>
      <c r="B374" s="623" t="s">
        <v>2103</v>
      </c>
      <c r="C374" s="623" t="s">
        <v>615</v>
      </c>
      <c r="D374" s="623" t="s">
        <v>919</v>
      </c>
      <c r="E374" s="623" t="s">
        <v>1160</v>
      </c>
      <c r="F374" s="623" t="s">
        <v>4939</v>
      </c>
      <c r="G374" s="623" t="s">
        <v>4940</v>
      </c>
      <c r="H374" s="623" t="s">
        <v>1330</v>
      </c>
      <c r="I374" s="623" t="s">
        <v>1160</v>
      </c>
      <c r="J374" s="623" t="s">
        <v>4939</v>
      </c>
      <c r="K374" s="623" t="s">
        <v>4940</v>
      </c>
      <c r="L374" s="623" t="s">
        <v>1377</v>
      </c>
      <c r="M374" s="623" t="s">
        <v>4941</v>
      </c>
      <c r="N374" s="623" t="s">
        <v>4941</v>
      </c>
      <c r="O374" s="624">
        <v>2000</v>
      </c>
      <c r="P374" s="625">
        <v>0</v>
      </c>
      <c r="Q374" s="623" t="s">
        <v>4942</v>
      </c>
      <c r="R374" s="624">
        <v>728</v>
      </c>
      <c r="S374" s="624">
        <v>50</v>
      </c>
      <c r="T374" s="623" t="s">
        <v>2101</v>
      </c>
      <c r="U374" s="623" t="s">
        <v>2276</v>
      </c>
      <c r="V374" s="623" t="s">
        <v>344</v>
      </c>
      <c r="W374" s="623" t="s">
        <v>5112</v>
      </c>
      <c r="X374" s="624">
        <v>0</v>
      </c>
      <c r="Y374" s="623" t="s">
        <v>5133</v>
      </c>
      <c r="Z374" s="623" t="s">
        <v>503</v>
      </c>
      <c r="AA374" s="623" t="s">
        <v>5107</v>
      </c>
      <c r="AB374" s="623" t="s">
        <v>5178</v>
      </c>
    </row>
    <row r="375" spans="1:28" ht="13.5" thickBot="1" x14ac:dyDescent="0.25">
      <c r="A375" s="622" t="s">
        <v>616</v>
      </c>
      <c r="B375" s="623" t="s">
        <v>2103</v>
      </c>
      <c r="C375" s="623" t="s">
        <v>616</v>
      </c>
      <c r="D375" s="623" t="s">
        <v>920</v>
      </c>
      <c r="E375" s="623" t="s">
        <v>1161</v>
      </c>
      <c r="F375" s="623" t="s">
        <v>6242</v>
      </c>
      <c r="G375" s="623" t="s">
        <v>6243</v>
      </c>
      <c r="H375" s="623" t="s">
        <v>1331</v>
      </c>
      <c r="I375" s="623" t="s">
        <v>1161</v>
      </c>
      <c r="J375" s="623" t="s">
        <v>6242</v>
      </c>
      <c r="K375" s="623" t="s">
        <v>6243</v>
      </c>
      <c r="L375" s="623" t="s">
        <v>1377</v>
      </c>
      <c r="M375" s="623" t="s">
        <v>6244</v>
      </c>
      <c r="N375" s="623" t="s">
        <v>6244</v>
      </c>
      <c r="O375" s="624">
        <v>1633</v>
      </c>
      <c r="P375" s="625">
        <v>0</v>
      </c>
      <c r="Q375" s="623" t="s">
        <v>6245</v>
      </c>
      <c r="R375" s="624">
        <v>1040</v>
      </c>
      <c r="S375" s="624">
        <v>50</v>
      </c>
      <c r="T375" s="623" t="s">
        <v>2101</v>
      </c>
      <c r="U375" s="623" t="s">
        <v>2298</v>
      </c>
      <c r="V375" s="623" t="s">
        <v>345</v>
      </c>
      <c r="W375" s="623" t="s">
        <v>5112</v>
      </c>
      <c r="X375" s="624">
        <v>0</v>
      </c>
      <c r="Y375" s="623" t="s">
        <v>5133</v>
      </c>
      <c r="Z375" s="623" t="s">
        <v>503</v>
      </c>
      <c r="AA375" s="623" t="s">
        <v>5114</v>
      </c>
      <c r="AB375" s="623" t="s">
        <v>5178</v>
      </c>
    </row>
    <row r="376" spans="1:28" ht="13.5" thickBot="1" x14ac:dyDescent="0.25">
      <c r="A376" s="622" t="s">
        <v>623</v>
      </c>
      <c r="B376" s="623" t="s">
        <v>2103</v>
      </c>
      <c r="C376" s="623" t="s">
        <v>623</v>
      </c>
      <c r="D376" s="623" t="s">
        <v>927</v>
      </c>
      <c r="E376" s="623" t="s">
        <v>1168</v>
      </c>
      <c r="F376" s="623" t="s">
        <v>6246</v>
      </c>
      <c r="G376" s="623" t="s">
        <v>6247</v>
      </c>
      <c r="H376" s="623" t="s">
        <v>927</v>
      </c>
      <c r="I376" s="623" t="s">
        <v>1168</v>
      </c>
      <c r="J376" s="623" t="s">
        <v>6246</v>
      </c>
      <c r="K376" s="623" t="s">
        <v>6247</v>
      </c>
      <c r="L376" s="623" t="s">
        <v>1378</v>
      </c>
      <c r="M376" s="623" t="s">
        <v>6248</v>
      </c>
      <c r="N376" s="623" t="s">
        <v>6249</v>
      </c>
      <c r="O376" s="624">
        <v>8396</v>
      </c>
      <c r="P376" s="625">
        <v>3</v>
      </c>
      <c r="Q376" s="623" t="s">
        <v>6250</v>
      </c>
      <c r="R376" s="624">
        <v>2366</v>
      </c>
      <c r="S376" s="624">
        <v>50</v>
      </c>
      <c r="T376" s="623" t="s">
        <v>2101</v>
      </c>
      <c r="U376" s="623" t="s">
        <v>2526</v>
      </c>
      <c r="V376" s="623" t="s">
        <v>351</v>
      </c>
      <c r="W376" s="623" t="s">
        <v>5112</v>
      </c>
      <c r="X376" s="624">
        <v>0</v>
      </c>
      <c r="Y376" s="623" t="s">
        <v>5133</v>
      </c>
      <c r="Z376" s="623" t="s">
        <v>503</v>
      </c>
      <c r="AA376" s="623" t="s">
        <v>5114</v>
      </c>
      <c r="AB376" s="623" t="s">
        <v>5178</v>
      </c>
    </row>
    <row r="377" spans="1:28" ht="13.5" thickBot="1" x14ac:dyDescent="0.25">
      <c r="A377" s="622" t="s">
        <v>613</v>
      </c>
      <c r="B377" s="623" t="s">
        <v>2103</v>
      </c>
      <c r="C377" s="623" t="s">
        <v>613</v>
      </c>
      <c r="D377" s="623" t="s">
        <v>917</v>
      </c>
      <c r="E377" s="623" t="s">
        <v>1158</v>
      </c>
      <c r="F377" s="623" t="s">
        <v>6237</v>
      </c>
      <c r="G377" s="623" t="s">
        <v>6238</v>
      </c>
      <c r="H377" s="623" t="s">
        <v>917</v>
      </c>
      <c r="I377" s="623" t="s">
        <v>1158</v>
      </c>
      <c r="J377" s="623" t="s">
        <v>6237</v>
      </c>
      <c r="K377" s="623" t="s">
        <v>6238</v>
      </c>
      <c r="L377" s="623" t="s">
        <v>1375</v>
      </c>
      <c r="M377" s="623" t="s">
        <v>6239</v>
      </c>
      <c r="N377" s="623" t="s">
        <v>6240</v>
      </c>
      <c r="O377" s="624">
        <v>22500</v>
      </c>
      <c r="P377" s="625">
        <v>5</v>
      </c>
      <c r="Q377" s="623" t="s">
        <v>6251</v>
      </c>
      <c r="R377" s="624">
        <v>3248</v>
      </c>
      <c r="S377" s="624">
        <v>50</v>
      </c>
      <c r="T377" s="623" t="s">
        <v>2101</v>
      </c>
      <c r="U377" s="623" t="s">
        <v>2134</v>
      </c>
      <c r="V377" s="623" t="s">
        <v>342</v>
      </c>
      <c r="W377" s="623" t="s">
        <v>5112</v>
      </c>
      <c r="X377" s="624">
        <v>0</v>
      </c>
      <c r="Y377" s="623" t="s">
        <v>5113</v>
      </c>
      <c r="Z377" s="623" t="s">
        <v>503</v>
      </c>
      <c r="AA377" s="623" t="s">
        <v>5114</v>
      </c>
      <c r="AB377" s="623" t="s">
        <v>5178</v>
      </c>
    </row>
    <row r="378" spans="1:28" ht="13.5" thickBot="1" x14ac:dyDescent="0.25">
      <c r="A378" s="622" t="s">
        <v>614</v>
      </c>
      <c r="B378" s="623" t="s">
        <v>2103</v>
      </c>
      <c r="C378" s="623" t="s">
        <v>614</v>
      </c>
      <c r="D378" s="623" t="s">
        <v>918</v>
      </c>
      <c r="E378" s="623" t="s">
        <v>1159</v>
      </c>
      <c r="F378" s="623" t="s">
        <v>6252</v>
      </c>
      <c r="G378" s="623" t="s">
        <v>6253</v>
      </c>
      <c r="H378" s="623" t="s">
        <v>918</v>
      </c>
      <c r="I378" s="623" t="s">
        <v>1159</v>
      </c>
      <c r="J378" s="623" t="s">
        <v>6252</v>
      </c>
      <c r="K378" s="623" t="s">
        <v>6253</v>
      </c>
      <c r="L378" s="623" t="s">
        <v>1376</v>
      </c>
      <c r="M378" s="623" t="s">
        <v>6254</v>
      </c>
      <c r="N378" s="623" t="s">
        <v>6255</v>
      </c>
      <c r="O378" s="624">
        <v>13992</v>
      </c>
      <c r="P378" s="625">
        <v>9</v>
      </c>
      <c r="Q378" s="623" t="s">
        <v>6256</v>
      </c>
      <c r="R378" s="624">
        <v>2850</v>
      </c>
      <c r="S378" s="624">
        <v>50</v>
      </c>
      <c r="T378" s="623" t="s">
        <v>2101</v>
      </c>
      <c r="U378" s="623" t="s">
        <v>2199</v>
      </c>
      <c r="V378" s="623" t="s">
        <v>343</v>
      </c>
      <c r="W378" s="623" t="s">
        <v>5112</v>
      </c>
      <c r="X378" s="624">
        <v>0</v>
      </c>
      <c r="Y378" s="623" t="s">
        <v>5113</v>
      </c>
      <c r="Z378" s="623" t="s">
        <v>503</v>
      </c>
      <c r="AA378" s="623" t="s">
        <v>5114</v>
      </c>
      <c r="AB378" s="623" t="s">
        <v>5178</v>
      </c>
    </row>
    <row r="379" spans="1:28" ht="13.5" thickBot="1" x14ac:dyDescent="0.25">
      <c r="A379" s="622" t="s">
        <v>624</v>
      </c>
      <c r="B379" s="623" t="s">
        <v>2103</v>
      </c>
      <c r="C379" s="623" t="s">
        <v>624</v>
      </c>
      <c r="D379" s="623" t="s">
        <v>928</v>
      </c>
      <c r="E379" s="623" t="s">
        <v>1169</v>
      </c>
      <c r="F379" s="623" t="s">
        <v>6257</v>
      </c>
      <c r="G379" s="623" t="s">
        <v>1257</v>
      </c>
      <c r="H379" s="623" t="s">
        <v>928</v>
      </c>
      <c r="I379" s="623" t="s">
        <v>1169</v>
      </c>
      <c r="J379" s="623" t="s">
        <v>6257</v>
      </c>
      <c r="K379" s="623" t="s">
        <v>6258</v>
      </c>
      <c r="L379" s="623" t="s">
        <v>1378</v>
      </c>
      <c r="M379" s="623" t="s">
        <v>6259</v>
      </c>
      <c r="N379" s="623" t="s">
        <v>6259</v>
      </c>
      <c r="O379" s="624">
        <v>1800</v>
      </c>
      <c r="P379" s="625">
        <v>0</v>
      </c>
      <c r="Q379" s="623" t="s">
        <v>6260</v>
      </c>
      <c r="R379" s="624">
        <v>1664</v>
      </c>
      <c r="S379" s="624">
        <v>50</v>
      </c>
      <c r="T379" s="623" t="s">
        <v>2101</v>
      </c>
      <c r="U379" s="623" t="s">
        <v>2603</v>
      </c>
      <c r="V379" s="623" t="s">
        <v>352</v>
      </c>
      <c r="W379" s="623" t="s">
        <v>5112</v>
      </c>
      <c r="X379" s="624">
        <v>0</v>
      </c>
      <c r="Y379" s="623" t="s">
        <v>5133</v>
      </c>
      <c r="Z379" s="623" t="s">
        <v>503</v>
      </c>
      <c r="AA379" s="623" t="s">
        <v>5114</v>
      </c>
      <c r="AB379" s="623" t="s">
        <v>5178</v>
      </c>
    </row>
    <row r="380" spans="1:28" ht="13.5" thickBot="1" x14ac:dyDescent="0.25">
      <c r="A380" s="622" t="s">
        <v>625</v>
      </c>
      <c r="B380" s="623" t="s">
        <v>2103</v>
      </c>
      <c r="C380" s="623" t="s">
        <v>625</v>
      </c>
      <c r="D380" s="623" t="s">
        <v>2266</v>
      </c>
      <c r="E380" s="623" t="s">
        <v>2186</v>
      </c>
      <c r="F380" s="623" t="s">
        <v>3654</v>
      </c>
      <c r="G380" s="623" t="s">
        <v>3655</v>
      </c>
      <c r="H380" s="623" t="s">
        <v>2266</v>
      </c>
      <c r="I380" s="623" t="s">
        <v>2186</v>
      </c>
      <c r="J380" s="623" t="s">
        <v>3654</v>
      </c>
      <c r="K380" s="623" t="s">
        <v>3655</v>
      </c>
      <c r="L380" s="623" t="s">
        <v>1378</v>
      </c>
      <c r="M380" s="623" t="s">
        <v>6261</v>
      </c>
      <c r="N380" s="623" t="s">
        <v>6262</v>
      </c>
      <c r="O380" s="624">
        <v>14588</v>
      </c>
      <c r="P380" s="625">
        <v>5</v>
      </c>
      <c r="Q380" s="623" t="s">
        <v>6263</v>
      </c>
      <c r="R380" s="624">
        <v>2756</v>
      </c>
      <c r="S380" s="624">
        <v>50</v>
      </c>
      <c r="T380" s="623" t="s">
        <v>2101</v>
      </c>
      <c r="U380" s="623" t="s">
        <v>2671</v>
      </c>
      <c r="V380" s="623" t="s">
        <v>353</v>
      </c>
      <c r="W380" s="623" t="s">
        <v>5112</v>
      </c>
      <c r="X380" s="624">
        <v>0</v>
      </c>
      <c r="Y380" s="623" t="s">
        <v>5133</v>
      </c>
      <c r="Z380" s="623" t="s">
        <v>503</v>
      </c>
      <c r="AA380" s="623" t="s">
        <v>5108</v>
      </c>
      <c r="AB380" s="623" t="s">
        <v>5108</v>
      </c>
    </row>
    <row r="381" spans="1:28" ht="13.5" thickBot="1" x14ac:dyDescent="0.25">
      <c r="A381" s="622" t="s">
        <v>617</v>
      </c>
      <c r="B381" s="623" t="s">
        <v>2103</v>
      </c>
      <c r="C381" s="623" t="s">
        <v>617</v>
      </c>
      <c r="D381" s="623" t="s">
        <v>921</v>
      </c>
      <c r="E381" s="623" t="s">
        <v>1162</v>
      </c>
      <c r="F381" s="623" t="s">
        <v>6264</v>
      </c>
      <c r="G381" s="623" t="s">
        <v>6265</v>
      </c>
      <c r="H381" s="623" t="s">
        <v>921</v>
      </c>
      <c r="I381" s="623" t="s">
        <v>1162</v>
      </c>
      <c r="J381" s="623" t="s">
        <v>6264</v>
      </c>
      <c r="K381" s="623" t="s">
        <v>6265</v>
      </c>
      <c r="L381" s="623" t="s">
        <v>1377</v>
      </c>
      <c r="M381" s="623" t="s">
        <v>6266</v>
      </c>
      <c r="N381" s="623" t="s">
        <v>6267</v>
      </c>
      <c r="O381" s="624">
        <v>10294</v>
      </c>
      <c r="P381" s="625">
        <v>6</v>
      </c>
      <c r="Q381" s="623" t="s">
        <v>6268</v>
      </c>
      <c r="R381" s="624">
        <v>2356</v>
      </c>
      <c r="S381" s="624">
        <v>50</v>
      </c>
      <c r="T381" s="623" t="s">
        <v>2101</v>
      </c>
      <c r="U381" s="623" t="s">
        <v>2300</v>
      </c>
      <c r="V381" s="623" t="s">
        <v>346</v>
      </c>
      <c r="W381" s="623" t="s">
        <v>5112</v>
      </c>
      <c r="X381" s="624">
        <v>0</v>
      </c>
      <c r="Y381" s="623" t="s">
        <v>5133</v>
      </c>
      <c r="Z381" s="623" t="s">
        <v>503</v>
      </c>
      <c r="AA381" s="623" t="s">
        <v>5134</v>
      </c>
      <c r="AB381" s="623" t="s">
        <v>5178</v>
      </c>
    </row>
    <row r="382" spans="1:28" ht="13.5" thickBot="1" x14ac:dyDescent="0.25">
      <c r="A382" s="622" t="s">
        <v>620</v>
      </c>
      <c r="B382" s="623" t="s">
        <v>2103</v>
      </c>
      <c r="C382" s="623" t="s">
        <v>620</v>
      </c>
      <c r="D382" s="623" t="s">
        <v>924</v>
      </c>
      <c r="E382" s="623" t="s">
        <v>1165</v>
      </c>
      <c r="F382" s="623" t="s">
        <v>6233</v>
      </c>
      <c r="G382" s="623" t="s">
        <v>1255</v>
      </c>
      <c r="H382" s="623" t="s">
        <v>1333</v>
      </c>
      <c r="I382" s="623" t="s">
        <v>1165</v>
      </c>
      <c r="J382" s="623" t="s">
        <v>6233</v>
      </c>
      <c r="K382" s="623" t="s">
        <v>6269</v>
      </c>
      <c r="L382" s="623" t="s">
        <v>2191</v>
      </c>
      <c r="M382" s="623" t="s">
        <v>6234</v>
      </c>
      <c r="N382" s="623" t="s">
        <v>6235</v>
      </c>
      <c r="O382" s="624">
        <v>10200</v>
      </c>
      <c r="P382" s="625">
        <v>8</v>
      </c>
      <c r="Q382" s="623" t="s">
        <v>6270</v>
      </c>
      <c r="R382" s="624">
        <v>2568</v>
      </c>
      <c r="S382" s="624">
        <v>50</v>
      </c>
      <c r="T382" s="623" t="s">
        <v>2101</v>
      </c>
      <c r="U382" s="623" t="s">
        <v>2377</v>
      </c>
      <c r="V382" s="623" t="s">
        <v>349</v>
      </c>
      <c r="W382" s="623" t="s">
        <v>5112</v>
      </c>
      <c r="X382" s="624">
        <v>0</v>
      </c>
      <c r="Y382" s="623" t="s">
        <v>5133</v>
      </c>
      <c r="Z382" s="623" t="s">
        <v>503</v>
      </c>
      <c r="AA382" s="623" t="s">
        <v>5114</v>
      </c>
      <c r="AB382" s="623" t="s">
        <v>5178</v>
      </c>
    </row>
    <row r="383" spans="1:28" ht="13.5" thickBot="1" x14ac:dyDescent="0.25">
      <c r="A383" s="622" t="s">
        <v>618</v>
      </c>
      <c r="B383" s="623" t="s">
        <v>2103</v>
      </c>
      <c r="C383" s="623" t="s">
        <v>618</v>
      </c>
      <c r="D383" s="623" t="s">
        <v>922</v>
      </c>
      <c r="E383" s="623" t="s">
        <v>1163</v>
      </c>
      <c r="F383" s="623" t="s">
        <v>6271</v>
      </c>
      <c r="G383" s="623" t="s">
        <v>1205</v>
      </c>
      <c r="H383" s="623" t="s">
        <v>1332</v>
      </c>
      <c r="I383" s="623" t="s">
        <v>1163</v>
      </c>
      <c r="J383" s="623" t="s">
        <v>6271</v>
      </c>
      <c r="K383" s="623" t="s">
        <v>1830</v>
      </c>
      <c r="L383" s="623" t="s">
        <v>1377</v>
      </c>
      <c r="M383" s="623" t="s">
        <v>6272</v>
      </c>
      <c r="N383" s="623" t="s">
        <v>6272</v>
      </c>
      <c r="O383" s="624">
        <v>1182</v>
      </c>
      <c r="P383" s="625">
        <v>0</v>
      </c>
      <c r="Q383" s="623" t="s">
        <v>6245</v>
      </c>
      <c r="R383" s="624">
        <v>832</v>
      </c>
      <c r="S383" s="624">
        <v>50</v>
      </c>
      <c r="T383" s="623" t="s">
        <v>2101</v>
      </c>
      <c r="U383" s="623" t="s">
        <v>2311</v>
      </c>
      <c r="V383" s="623" t="s">
        <v>347</v>
      </c>
      <c r="W383" s="623" t="s">
        <v>5112</v>
      </c>
      <c r="X383" s="624">
        <v>0</v>
      </c>
      <c r="Y383" s="623" t="s">
        <v>5133</v>
      </c>
      <c r="Z383" s="623" t="s">
        <v>503</v>
      </c>
      <c r="AA383" s="623" t="s">
        <v>5114</v>
      </c>
      <c r="AB383" s="623" t="s">
        <v>5178</v>
      </c>
    </row>
    <row r="384" spans="1:28" ht="13.5" thickBot="1" x14ac:dyDescent="0.25">
      <c r="A384" s="622" t="s">
        <v>621</v>
      </c>
      <c r="B384" s="623" t="s">
        <v>2103</v>
      </c>
      <c r="C384" s="623" t="s">
        <v>621</v>
      </c>
      <c r="D384" s="623" t="s">
        <v>925</v>
      </c>
      <c r="E384" s="623" t="s">
        <v>1166</v>
      </c>
      <c r="F384" s="623" t="s">
        <v>6273</v>
      </c>
      <c r="G384" s="623" t="s">
        <v>6274</v>
      </c>
      <c r="H384" s="623" t="s">
        <v>925</v>
      </c>
      <c r="I384" s="623" t="s">
        <v>1166</v>
      </c>
      <c r="J384" s="623" t="s">
        <v>6273</v>
      </c>
      <c r="K384" s="623" t="s">
        <v>6274</v>
      </c>
      <c r="L384" s="623" t="s">
        <v>2191</v>
      </c>
      <c r="M384" s="623" t="s">
        <v>6275</v>
      </c>
      <c r="N384" s="623" t="s">
        <v>6275</v>
      </c>
      <c r="O384" s="624">
        <v>960</v>
      </c>
      <c r="P384" s="625">
        <v>0</v>
      </c>
      <c r="Q384" s="623" t="s">
        <v>6276</v>
      </c>
      <c r="R384" s="624">
        <v>960</v>
      </c>
      <c r="S384" s="624">
        <v>50</v>
      </c>
      <c r="T384" s="623" t="s">
        <v>2101</v>
      </c>
      <c r="U384" s="623" t="s">
        <v>2378</v>
      </c>
      <c r="V384" s="623" t="s">
        <v>350</v>
      </c>
      <c r="W384" s="623" t="s">
        <v>5112</v>
      </c>
      <c r="X384" s="624">
        <v>0</v>
      </c>
      <c r="Y384" s="623" t="s">
        <v>5133</v>
      </c>
      <c r="Z384" s="623" t="s">
        <v>503</v>
      </c>
      <c r="AA384" s="623" t="s">
        <v>5114</v>
      </c>
      <c r="AB384" s="623" t="s">
        <v>5178</v>
      </c>
    </row>
    <row r="385" spans="1:28" ht="13.5" thickBot="1" x14ac:dyDescent="0.25">
      <c r="A385" s="622" t="s">
        <v>622</v>
      </c>
      <c r="B385" s="623" t="s">
        <v>2103</v>
      </c>
      <c r="C385" s="623" t="s">
        <v>622</v>
      </c>
      <c r="D385" s="623" t="s">
        <v>926</v>
      </c>
      <c r="E385" s="623" t="s">
        <v>1167</v>
      </c>
      <c r="F385" s="623" t="s">
        <v>6277</v>
      </c>
      <c r="G385" s="623" t="s">
        <v>1256</v>
      </c>
      <c r="H385" s="623" t="s">
        <v>1334</v>
      </c>
      <c r="I385" s="623" t="s">
        <v>1167</v>
      </c>
      <c r="J385" s="623" t="s">
        <v>6277</v>
      </c>
      <c r="K385" s="623" t="s">
        <v>6278</v>
      </c>
      <c r="L385" s="623" t="s">
        <v>2191</v>
      </c>
      <c r="M385" s="623" t="s">
        <v>6279</v>
      </c>
      <c r="N385" s="623" t="s">
        <v>6279</v>
      </c>
      <c r="O385" s="624">
        <v>2000</v>
      </c>
      <c r="P385" s="625">
        <v>0</v>
      </c>
      <c r="Q385" s="623" t="s">
        <v>6276</v>
      </c>
      <c r="R385" s="624">
        <v>960</v>
      </c>
      <c r="S385" s="624">
        <v>50</v>
      </c>
      <c r="T385" s="623" t="s">
        <v>2101</v>
      </c>
      <c r="U385" s="623" t="s">
        <v>2379</v>
      </c>
      <c r="V385" s="623" t="s">
        <v>6280</v>
      </c>
      <c r="W385" s="623" t="s">
        <v>5112</v>
      </c>
      <c r="X385" s="624">
        <v>0</v>
      </c>
      <c r="Y385" s="623" t="s">
        <v>5133</v>
      </c>
      <c r="Z385" s="623" t="s">
        <v>503</v>
      </c>
      <c r="AA385" s="623" t="s">
        <v>5114</v>
      </c>
      <c r="AB385" s="623" t="s">
        <v>5178</v>
      </c>
    </row>
    <row r="386" spans="1:28" ht="13.5" thickBot="1" x14ac:dyDescent="0.25">
      <c r="A386" s="622" t="s">
        <v>626</v>
      </c>
      <c r="B386" s="623" t="s">
        <v>2103</v>
      </c>
      <c r="C386" s="623" t="s">
        <v>626</v>
      </c>
      <c r="D386" s="623" t="s">
        <v>929</v>
      </c>
      <c r="E386" s="623" t="s">
        <v>1170</v>
      </c>
      <c r="F386" s="623" t="s">
        <v>6281</v>
      </c>
      <c r="G386" s="623" t="s">
        <v>1258</v>
      </c>
      <c r="H386" s="623" t="s">
        <v>1335</v>
      </c>
      <c r="I386" s="623" t="s">
        <v>1170</v>
      </c>
      <c r="J386" s="623" t="s">
        <v>6281</v>
      </c>
      <c r="K386" s="623" t="s">
        <v>1431</v>
      </c>
      <c r="L386" s="623" t="s">
        <v>2191</v>
      </c>
      <c r="M386" s="623" t="s">
        <v>6282</v>
      </c>
      <c r="N386" s="623" t="s">
        <v>6282</v>
      </c>
      <c r="O386" s="624">
        <v>2500</v>
      </c>
      <c r="P386" s="625">
        <v>1</v>
      </c>
      <c r="Q386" s="623" t="s">
        <v>6283</v>
      </c>
      <c r="R386" s="624">
        <v>2030</v>
      </c>
      <c r="S386" s="624">
        <v>50</v>
      </c>
      <c r="T386" s="623" t="s">
        <v>2101</v>
      </c>
      <c r="U386" s="623" t="s">
        <v>2709</v>
      </c>
      <c r="V386" s="623" t="s">
        <v>354</v>
      </c>
      <c r="W386" s="623" t="s">
        <v>5112</v>
      </c>
      <c r="X386" s="624">
        <v>0</v>
      </c>
      <c r="Y386" s="623" t="s">
        <v>5133</v>
      </c>
      <c r="Z386" s="623" t="s">
        <v>503</v>
      </c>
      <c r="AA386" s="623" t="s">
        <v>5114</v>
      </c>
      <c r="AB386" s="623" t="s">
        <v>5178</v>
      </c>
    </row>
    <row r="387" spans="1:28" ht="13.5" thickBot="1" x14ac:dyDescent="0.25">
      <c r="A387" s="622" t="s">
        <v>619</v>
      </c>
      <c r="B387" s="623" t="s">
        <v>2103</v>
      </c>
      <c r="C387" s="623" t="s">
        <v>619</v>
      </c>
      <c r="D387" s="623" t="s">
        <v>923</v>
      </c>
      <c r="E387" s="623" t="s">
        <v>1164</v>
      </c>
      <c r="F387" s="623" t="s">
        <v>6284</v>
      </c>
      <c r="G387" s="623" t="s">
        <v>5776</v>
      </c>
      <c r="H387" s="623" t="s">
        <v>923</v>
      </c>
      <c r="I387" s="623" t="s">
        <v>1164</v>
      </c>
      <c r="J387" s="623" t="s">
        <v>6284</v>
      </c>
      <c r="K387" s="623" t="s">
        <v>5776</v>
      </c>
      <c r="L387" s="623" t="s">
        <v>1377</v>
      </c>
      <c r="M387" s="623" t="s">
        <v>6285</v>
      </c>
      <c r="N387" s="623" t="s">
        <v>6285</v>
      </c>
      <c r="O387" s="624">
        <v>370</v>
      </c>
      <c r="P387" s="625">
        <v>0</v>
      </c>
      <c r="Q387" s="623" t="s">
        <v>6286</v>
      </c>
      <c r="R387" s="624">
        <v>1040</v>
      </c>
      <c r="S387" s="624">
        <v>50</v>
      </c>
      <c r="T387" s="623" t="s">
        <v>2101</v>
      </c>
      <c r="U387" s="623" t="s">
        <v>2328</v>
      </c>
      <c r="V387" s="623" t="s">
        <v>348</v>
      </c>
      <c r="W387" s="623" t="s">
        <v>5112</v>
      </c>
      <c r="X387" s="624">
        <v>0</v>
      </c>
      <c r="Y387" s="623" t="s">
        <v>5133</v>
      </c>
      <c r="Z387" s="623" t="s">
        <v>503</v>
      </c>
      <c r="AA387" s="623" t="s">
        <v>5114</v>
      </c>
      <c r="AB387" s="623" t="s">
        <v>5178</v>
      </c>
    </row>
    <row r="388" spans="1:28" ht="13.5" thickBot="1" x14ac:dyDescent="0.25">
      <c r="A388" s="622" t="s">
        <v>6287</v>
      </c>
      <c r="B388" s="623" t="s">
        <v>2103</v>
      </c>
      <c r="C388" s="623" t="s">
        <v>2103</v>
      </c>
      <c r="D388" s="623" t="s">
        <v>2266</v>
      </c>
      <c r="E388" s="623" t="s">
        <v>2186</v>
      </c>
      <c r="F388" s="623" t="s">
        <v>3654</v>
      </c>
      <c r="G388" s="623" t="s">
        <v>3655</v>
      </c>
      <c r="H388" s="623" t="s">
        <v>2266</v>
      </c>
      <c r="I388" s="623" t="s">
        <v>2186</v>
      </c>
      <c r="J388" s="623" t="s">
        <v>3654</v>
      </c>
      <c r="K388" s="623" t="s">
        <v>3655</v>
      </c>
      <c r="L388" s="623" t="s">
        <v>1378</v>
      </c>
      <c r="M388" s="623" t="s">
        <v>6288</v>
      </c>
      <c r="N388" s="623" t="s">
        <v>6289</v>
      </c>
      <c r="O388" s="624">
        <v>370</v>
      </c>
      <c r="P388" s="625">
        <v>0</v>
      </c>
      <c r="Q388" s="623" t="s">
        <v>6290</v>
      </c>
      <c r="R388" s="624">
        <v>2000</v>
      </c>
      <c r="S388" s="624">
        <v>50</v>
      </c>
      <c r="T388" s="623" t="s">
        <v>3403</v>
      </c>
      <c r="U388" s="623" t="s">
        <v>2671</v>
      </c>
      <c r="V388" s="623" t="s">
        <v>356</v>
      </c>
      <c r="W388" s="623" t="s">
        <v>3040</v>
      </c>
      <c r="X388" s="624">
        <v>1</v>
      </c>
      <c r="Y388" s="623" t="s">
        <v>5133</v>
      </c>
      <c r="Z388" s="623" t="s">
        <v>503</v>
      </c>
      <c r="AA388" s="623" t="s">
        <v>5114</v>
      </c>
      <c r="AB388" s="623" t="s">
        <v>5178</v>
      </c>
    </row>
    <row r="389" spans="1:28" ht="13.5" thickBot="1" x14ac:dyDescent="0.25">
      <c r="A389" s="622" t="s">
        <v>627</v>
      </c>
      <c r="B389" s="623" t="s">
        <v>2103</v>
      </c>
      <c r="C389" s="623" t="s">
        <v>627</v>
      </c>
      <c r="D389" s="623" t="s">
        <v>930</v>
      </c>
      <c r="E389" s="623" t="s">
        <v>1171</v>
      </c>
      <c r="F389" s="623" t="s">
        <v>6291</v>
      </c>
      <c r="G389" s="623" t="s">
        <v>3403</v>
      </c>
      <c r="H389" s="623" t="s">
        <v>1336</v>
      </c>
      <c r="I389" s="623" t="s">
        <v>1171</v>
      </c>
      <c r="J389" s="623" t="s">
        <v>6291</v>
      </c>
      <c r="K389" s="623" t="s">
        <v>4858</v>
      </c>
      <c r="L389" s="623" t="s">
        <v>2191</v>
      </c>
      <c r="M389" s="623" t="s">
        <v>6292</v>
      </c>
      <c r="N389" s="623" t="s">
        <v>6292</v>
      </c>
      <c r="O389" s="624">
        <v>3610</v>
      </c>
      <c r="P389" s="625">
        <v>1</v>
      </c>
      <c r="Q389" s="623" t="s">
        <v>6293</v>
      </c>
      <c r="R389" s="624">
        <v>2329</v>
      </c>
      <c r="S389" s="624">
        <v>50</v>
      </c>
      <c r="T389" s="623" t="s">
        <v>2101</v>
      </c>
      <c r="U389" s="623" t="s">
        <v>2722</v>
      </c>
      <c r="V389" s="623" t="s">
        <v>355</v>
      </c>
      <c r="W389" s="623" t="s">
        <v>5112</v>
      </c>
      <c r="X389" s="624">
        <v>0</v>
      </c>
      <c r="Y389" s="623" t="s">
        <v>5133</v>
      </c>
      <c r="Z389" s="623" t="s">
        <v>503</v>
      </c>
      <c r="AA389" s="623" t="s">
        <v>5114</v>
      </c>
      <c r="AB389" s="623" t="s">
        <v>5178</v>
      </c>
    </row>
    <row r="390" spans="1:28" ht="13.5" thickBot="1" x14ac:dyDescent="0.25">
      <c r="A390" s="622" t="s">
        <v>2106</v>
      </c>
      <c r="B390" s="623" t="s">
        <v>2106</v>
      </c>
      <c r="C390" s="623" t="s">
        <v>2106</v>
      </c>
      <c r="D390" s="623" t="s">
        <v>931</v>
      </c>
      <c r="E390" s="623" t="s">
        <v>2371</v>
      </c>
      <c r="F390" s="623" t="s">
        <v>3658</v>
      </c>
      <c r="G390" s="623" t="s">
        <v>3659</v>
      </c>
      <c r="H390" s="623" t="s">
        <v>931</v>
      </c>
      <c r="I390" s="623" t="s">
        <v>2371</v>
      </c>
      <c r="J390" s="623" t="s">
        <v>3658</v>
      </c>
      <c r="K390" s="623" t="s">
        <v>3659</v>
      </c>
      <c r="L390" s="623" t="s">
        <v>2190</v>
      </c>
      <c r="M390" s="623" t="s">
        <v>4944</v>
      </c>
      <c r="N390" s="623" t="s">
        <v>4945</v>
      </c>
      <c r="O390" s="624">
        <v>8400</v>
      </c>
      <c r="P390" s="625">
        <v>5.85</v>
      </c>
      <c r="Q390" s="623" t="s">
        <v>4947</v>
      </c>
      <c r="R390" s="624">
        <v>2474</v>
      </c>
      <c r="S390" s="624">
        <v>49</v>
      </c>
      <c r="T390" s="623" t="s">
        <v>2104</v>
      </c>
      <c r="U390" s="623" t="s">
        <v>2134</v>
      </c>
      <c r="V390" s="623" t="s">
        <v>358</v>
      </c>
      <c r="W390" s="623" t="s">
        <v>5105</v>
      </c>
      <c r="X390" s="624">
        <v>0</v>
      </c>
      <c r="Y390" s="623" t="s">
        <v>5133</v>
      </c>
      <c r="Z390" s="623" t="s">
        <v>503</v>
      </c>
      <c r="AA390" s="623" t="s">
        <v>5226</v>
      </c>
      <c r="AB390" s="623" t="s">
        <v>5226</v>
      </c>
    </row>
    <row r="391" spans="1:28" ht="13.5" thickBot="1" x14ac:dyDescent="0.25">
      <c r="A391" s="622" t="s">
        <v>630</v>
      </c>
      <c r="B391" s="623" t="s">
        <v>2106</v>
      </c>
      <c r="C391" s="623" t="s">
        <v>630</v>
      </c>
      <c r="D391" s="623" t="s">
        <v>931</v>
      </c>
      <c r="E391" s="623" t="s">
        <v>2371</v>
      </c>
      <c r="F391" s="623" t="s">
        <v>3658</v>
      </c>
      <c r="G391" s="623" t="s">
        <v>3659</v>
      </c>
      <c r="H391" s="623" t="s">
        <v>931</v>
      </c>
      <c r="I391" s="623" t="s">
        <v>2371</v>
      </c>
      <c r="J391" s="623" t="s">
        <v>3658</v>
      </c>
      <c r="K391" s="623" t="s">
        <v>3659</v>
      </c>
      <c r="L391" s="623" t="s">
        <v>2190</v>
      </c>
      <c r="M391" s="623" t="s">
        <v>4944</v>
      </c>
      <c r="N391" s="623" t="s">
        <v>3403</v>
      </c>
      <c r="O391" s="623" t="s">
        <v>554</v>
      </c>
      <c r="P391" s="625">
        <v>0.4</v>
      </c>
      <c r="Q391" s="623" t="s">
        <v>6294</v>
      </c>
      <c r="R391" s="624">
        <v>275</v>
      </c>
      <c r="S391" s="624">
        <v>40</v>
      </c>
      <c r="T391" s="623" t="s">
        <v>2104</v>
      </c>
      <c r="U391" s="623" t="s">
        <v>2276</v>
      </c>
      <c r="V391" s="623" t="s">
        <v>359</v>
      </c>
      <c r="W391" s="623" t="s">
        <v>3040</v>
      </c>
      <c r="X391" s="624">
        <v>1</v>
      </c>
      <c r="Y391" s="623" t="s">
        <v>5133</v>
      </c>
      <c r="Z391" s="623" t="s">
        <v>512</v>
      </c>
      <c r="AA391" s="623" t="s">
        <v>4858</v>
      </c>
      <c r="AB391" s="623" t="s">
        <v>4858</v>
      </c>
    </row>
    <row r="392" spans="1:28" ht="13.5" thickBot="1" x14ac:dyDescent="0.25">
      <c r="A392" s="622" t="s">
        <v>631</v>
      </c>
      <c r="B392" s="623" t="s">
        <v>2109</v>
      </c>
      <c r="C392" s="623" t="s">
        <v>631</v>
      </c>
      <c r="D392" s="623" t="s">
        <v>932</v>
      </c>
      <c r="E392" s="623" t="s">
        <v>1172</v>
      </c>
      <c r="F392" s="623" t="s">
        <v>6295</v>
      </c>
      <c r="G392" s="623" t="s">
        <v>6296</v>
      </c>
      <c r="H392" s="623" t="s">
        <v>1337</v>
      </c>
      <c r="I392" s="623" t="s">
        <v>1172</v>
      </c>
      <c r="J392" s="623" t="s">
        <v>6295</v>
      </c>
      <c r="K392" s="623" t="s">
        <v>4858</v>
      </c>
      <c r="L392" s="623" t="s">
        <v>2160</v>
      </c>
      <c r="M392" s="623" t="s">
        <v>6297</v>
      </c>
      <c r="N392" s="623" t="s">
        <v>6297</v>
      </c>
      <c r="O392" s="624">
        <v>2115</v>
      </c>
      <c r="P392" s="625">
        <v>0.59</v>
      </c>
      <c r="Q392" s="623" t="s">
        <v>6298</v>
      </c>
      <c r="R392" s="624">
        <v>1040</v>
      </c>
      <c r="S392" s="624">
        <v>52</v>
      </c>
      <c r="T392" s="623" t="s">
        <v>2107</v>
      </c>
      <c r="U392" s="623" t="s">
        <v>2199</v>
      </c>
      <c r="V392" s="623" t="s">
        <v>361</v>
      </c>
      <c r="W392" s="623" t="s">
        <v>5112</v>
      </c>
      <c r="X392" s="624">
        <v>0</v>
      </c>
      <c r="Y392" s="623" t="s">
        <v>5113</v>
      </c>
      <c r="Z392" s="623" t="s">
        <v>503</v>
      </c>
      <c r="AA392" s="623" t="s">
        <v>5114</v>
      </c>
      <c r="AB392" s="623" t="s">
        <v>5201</v>
      </c>
    </row>
    <row r="393" spans="1:28" ht="13.5" thickBot="1" x14ac:dyDescent="0.25">
      <c r="A393" s="622" t="s">
        <v>633</v>
      </c>
      <c r="B393" s="623" t="s">
        <v>2109</v>
      </c>
      <c r="C393" s="623" t="s">
        <v>633</v>
      </c>
      <c r="D393" s="623" t="s">
        <v>6299</v>
      </c>
      <c r="E393" s="623" t="s">
        <v>1173</v>
      </c>
      <c r="F393" s="623" t="s">
        <v>6300</v>
      </c>
      <c r="G393" s="623" t="s">
        <v>1259</v>
      </c>
      <c r="H393" s="623" t="s">
        <v>1338</v>
      </c>
      <c r="I393" s="623" t="s">
        <v>1173</v>
      </c>
      <c r="J393" s="623" t="s">
        <v>6300</v>
      </c>
      <c r="K393" s="623" t="s">
        <v>6301</v>
      </c>
      <c r="L393" s="623" t="s">
        <v>2160</v>
      </c>
      <c r="M393" s="623" t="s">
        <v>6302</v>
      </c>
      <c r="N393" s="623" t="s">
        <v>6303</v>
      </c>
      <c r="O393" s="624">
        <v>6200</v>
      </c>
      <c r="P393" s="625">
        <v>2.69</v>
      </c>
      <c r="Q393" s="623" t="s">
        <v>6304</v>
      </c>
      <c r="R393" s="624">
        <v>2964</v>
      </c>
      <c r="S393" s="624">
        <v>52</v>
      </c>
      <c r="T393" s="623" t="s">
        <v>2107</v>
      </c>
      <c r="U393" s="623" t="s">
        <v>2300</v>
      </c>
      <c r="V393" s="623" t="s">
        <v>364</v>
      </c>
      <c r="W393" s="623" t="s">
        <v>5112</v>
      </c>
      <c r="X393" s="624">
        <v>0</v>
      </c>
      <c r="Y393" s="623" t="s">
        <v>5113</v>
      </c>
      <c r="Z393" s="623" t="s">
        <v>503</v>
      </c>
      <c r="AA393" s="623" t="s">
        <v>5108</v>
      </c>
      <c r="AB393" s="623" t="s">
        <v>5178</v>
      </c>
    </row>
    <row r="394" spans="1:28" ht="13.5" thickBot="1" x14ac:dyDescent="0.25">
      <c r="A394" s="622" t="s">
        <v>632</v>
      </c>
      <c r="B394" s="623" t="s">
        <v>2109</v>
      </c>
      <c r="C394" s="623" t="s">
        <v>632</v>
      </c>
      <c r="D394" s="623" t="s">
        <v>933</v>
      </c>
      <c r="E394" s="623" t="s">
        <v>2372</v>
      </c>
      <c r="F394" s="623" t="s">
        <v>6305</v>
      </c>
      <c r="G394" s="623" t="s">
        <v>6306</v>
      </c>
      <c r="H394" s="623" t="s">
        <v>933</v>
      </c>
      <c r="I394" s="623" t="s">
        <v>2372</v>
      </c>
      <c r="J394" s="623" t="s">
        <v>6305</v>
      </c>
      <c r="K394" s="623" t="s">
        <v>6306</v>
      </c>
      <c r="L394" s="623" t="s">
        <v>2160</v>
      </c>
      <c r="M394" s="623" t="s">
        <v>6307</v>
      </c>
      <c r="N394" s="623" t="s">
        <v>6308</v>
      </c>
      <c r="O394" s="624">
        <v>8400</v>
      </c>
      <c r="P394" s="625">
        <v>2.74</v>
      </c>
      <c r="Q394" s="623" t="s">
        <v>6309</v>
      </c>
      <c r="R394" s="624">
        <v>2964</v>
      </c>
      <c r="S394" s="624">
        <v>52</v>
      </c>
      <c r="T394" s="623" t="s">
        <v>2107</v>
      </c>
      <c r="U394" s="623" t="s">
        <v>2276</v>
      </c>
      <c r="V394" s="623" t="s">
        <v>362</v>
      </c>
      <c r="W394" s="623" t="s">
        <v>5112</v>
      </c>
      <c r="X394" s="624">
        <v>0</v>
      </c>
      <c r="Y394" s="623" t="s">
        <v>5106</v>
      </c>
      <c r="Z394" s="623" t="s">
        <v>503</v>
      </c>
      <c r="AA394" s="623" t="s">
        <v>5108</v>
      </c>
      <c r="AB394" s="623" t="s">
        <v>5108</v>
      </c>
    </row>
    <row r="395" spans="1:28" ht="13.5" thickBot="1" x14ac:dyDescent="0.25">
      <c r="A395" s="622" t="s">
        <v>603</v>
      </c>
      <c r="B395" s="623" t="s">
        <v>2109</v>
      </c>
      <c r="C395" s="623" t="s">
        <v>603</v>
      </c>
      <c r="D395" s="623" t="s">
        <v>934</v>
      </c>
      <c r="E395" s="623" t="s">
        <v>2372</v>
      </c>
      <c r="F395" s="623" t="s">
        <v>3661</v>
      </c>
      <c r="G395" s="623" t="s">
        <v>6310</v>
      </c>
      <c r="H395" s="623" t="s">
        <v>934</v>
      </c>
      <c r="I395" s="623" t="s">
        <v>2372</v>
      </c>
      <c r="J395" s="623" t="s">
        <v>3661</v>
      </c>
      <c r="K395" s="623" t="s">
        <v>6310</v>
      </c>
      <c r="L395" s="623" t="s">
        <v>2160</v>
      </c>
      <c r="M395" s="623" t="s">
        <v>6311</v>
      </c>
      <c r="N395" s="623" t="s">
        <v>6312</v>
      </c>
      <c r="O395" s="624">
        <v>6260</v>
      </c>
      <c r="P395" s="625">
        <v>3.48</v>
      </c>
      <c r="Q395" s="623" t="s">
        <v>6309</v>
      </c>
      <c r="R395" s="624">
        <v>2964</v>
      </c>
      <c r="S395" s="624">
        <v>52</v>
      </c>
      <c r="T395" s="623" t="s">
        <v>2107</v>
      </c>
      <c r="U395" s="623" t="s">
        <v>2298</v>
      </c>
      <c r="V395" s="623" t="s">
        <v>363</v>
      </c>
      <c r="W395" s="623" t="s">
        <v>5112</v>
      </c>
      <c r="X395" s="624">
        <v>0</v>
      </c>
      <c r="Y395" s="623" t="s">
        <v>5106</v>
      </c>
      <c r="Z395" s="623" t="s">
        <v>503</v>
      </c>
      <c r="AA395" s="623" t="s">
        <v>5108</v>
      </c>
      <c r="AB395" s="623" t="s">
        <v>5108</v>
      </c>
    </row>
    <row r="396" spans="1:28" ht="13.5" thickBot="1" x14ac:dyDescent="0.25">
      <c r="A396" s="622" t="s">
        <v>2109</v>
      </c>
      <c r="B396" s="623" t="s">
        <v>2109</v>
      </c>
      <c r="C396" s="623" t="s">
        <v>2109</v>
      </c>
      <c r="D396" s="623" t="s">
        <v>2267</v>
      </c>
      <c r="E396" s="623" t="s">
        <v>2372</v>
      </c>
      <c r="F396" s="623" t="s">
        <v>3661</v>
      </c>
      <c r="G396" s="623" t="s">
        <v>3662</v>
      </c>
      <c r="H396" s="623" t="s">
        <v>2267</v>
      </c>
      <c r="I396" s="623" t="s">
        <v>2372</v>
      </c>
      <c r="J396" s="623" t="s">
        <v>3661</v>
      </c>
      <c r="K396" s="623" t="s">
        <v>3662</v>
      </c>
      <c r="L396" s="623" t="s">
        <v>2160</v>
      </c>
      <c r="M396" s="623" t="s">
        <v>4952</v>
      </c>
      <c r="N396" s="623" t="s">
        <v>4953</v>
      </c>
      <c r="O396" s="624">
        <v>60500</v>
      </c>
      <c r="P396" s="625">
        <v>19.77</v>
      </c>
      <c r="Q396" s="623" t="s">
        <v>4956</v>
      </c>
      <c r="R396" s="624">
        <v>3588</v>
      </c>
      <c r="S396" s="624">
        <v>52</v>
      </c>
      <c r="T396" s="623" t="s">
        <v>2107</v>
      </c>
      <c r="U396" s="623" t="s">
        <v>2134</v>
      </c>
      <c r="V396" s="623" t="s">
        <v>360</v>
      </c>
      <c r="W396" s="623" t="s">
        <v>5105</v>
      </c>
      <c r="X396" s="624">
        <v>0</v>
      </c>
      <c r="Y396" s="623" t="s">
        <v>5106</v>
      </c>
      <c r="Z396" s="623" t="s">
        <v>503</v>
      </c>
      <c r="AA396" s="623" t="s">
        <v>5108</v>
      </c>
      <c r="AB396" s="623" t="s">
        <v>5108</v>
      </c>
    </row>
    <row r="397" spans="1:28" ht="13.5" thickBot="1" x14ac:dyDescent="0.25">
      <c r="A397" s="622" t="s">
        <v>634</v>
      </c>
      <c r="B397" s="623" t="s">
        <v>2109</v>
      </c>
      <c r="C397" s="623" t="s">
        <v>634</v>
      </c>
      <c r="D397" s="623" t="s">
        <v>2267</v>
      </c>
      <c r="E397" s="623" t="s">
        <v>2372</v>
      </c>
      <c r="F397" s="623" t="s">
        <v>3661</v>
      </c>
      <c r="G397" s="623" t="s">
        <v>3662</v>
      </c>
      <c r="H397" s="623" t="s">
        <v>2267</v>
      </c>
      <c r="I397" s="623" t="s">
        <v>2372</v>
      </c>
      <c r="J397" s="623" t="s">
        <v>3661</v>
      </c>
      <c r="K397" s="623" t="s">
        <v>3662</v>
      </c>
      <c r="L397" s="623" t="s">
        <v>2160</v>
      </c>
      <c r="M397" s="623" t="s">
        <v>6313</v>
      </c>
      <c r="N397" s="623" t="s">
        <v>6314</v>
      </c>
      <c r="O397" s="624">
        <v>78</v>
      </c>
      <c r="P397" s="625">
        <v>0.75</v>
      </c>
      <c r="Q397" s="623" t="s">
        <v>6315</v>
      </c>
      <c r="R397" s="624">
        <v>757</v>
      </c>
      <c r="S397" s="624">
        <v>52</v>
      </c>
      <c r="T397" s="623" t="s">
        <v>2107</v>
      </c>
      <c r="U397" s="623" t="s">
        <v>2311</v>
      </c>
      <c r="V397" s="623" t="s">
        <v>365</v>
      </c>
      <c r="W397" s="623" t="s">
        <v>3040</v>
      </c>
      <c r="X397" s="624">
        <v>1</v>
      </c>
      <c r="Y397" s="623" t="s">
        <v>5106</v>
      </c>
      <c r="Z397" s="623" t="s">
        <v>512</v>
      </c>
      <c r="AA397" s="623" t="s">
        <v>5119</v>
      </c>
      <c r="AB397" s="623" t="s">
        <v>5119</v>
      </c>
    </row>
    <row r="398" spans="1:28" ht="13.5" thickBot="1" x14ac:dyDescent="0.25">
      <c r="A398" s="622" t="s">
        <v>2112</v>
      </c>
      <c r="B398" s="623" t="s">
        <v>2112</v>
      </c>
      <c r="C398" s="623" t="s">
        <v>2112</v>
      </c>
      <c r="D398" s="623" t="s">
        <v>2268</v>
      </c>
      <c r="E398" s="623" t="s">
        <v>2373</v>
      </c>
      <c r="F398" s="623" t="s">
        <v>3664</v>
      </c>
      <c r="G398" s="623" t="s">
        <v>3665</v>
      </c>
      <c r="H398" s="623" t="s">
        <v>2268</v>
      </c>
      <c r="I398" s="623" t="s">
        <v>2373</v>
      </c>
      <c r="J398" s="623" t="s">
        <v>3664</v>
      </c>
      <c r="K398" s="623" t="s">
        <v>3665</v>
      </c>
      <c r="L398" s="623" t="s">
        <v>2191</v>
      </c>
      <c r="M398" s="623" t="s">
        <v>4958</v>
      </c>
      <c r="N398" s="623" t="s">
        <v>4959</v>
      </c>
      <c r="O398" s="624">
        <v>14750</v>
      </c>
      <c r="P398" s="625">
        <v>10.45</v>
      </c>
      <c r="Q398" s="623" t="s">
        <v>4960</v>
      </c>
      <c r="R398" s="624">
        <v>2756</v>
      </c>
      <c r="S398" s="624">
        <v>52</v>
      </c>
      <c r="T398" s="623" t="s">
        <v>2110</v>
      </c>
      <c r="U398" s="623" t="s">
        <v>2134</v>
      </c>
      <c r="V398" s="623" t="s">
        <v>366</v>
      </c>
      <c r="W398" s="623" t="s">
        <v>5105</v>
      </c>
      <c r="X398" s="624">
        <v>0</v>
      </c>
      <c r="Y398" s="623" t="s">
        <v>5133</v>
      </c>
      <c r="Z398" s="623" t="s">
        <v>503</v>
      </c>
      <c r="AA398" s="623" t="s">
        <v>5134</v>
      </c>
      <c r="AB398" s="623" t="s">
        <v>5134</v>
      </c>
    </row>
    <row r="399" spans="1:28" ht="13.5" thickBot="1" x14ac:dyDescent="0.25">
      <c r="A399" s="622" t="s">
        <v>635</v>
      </c>
      <c r="B399" s="623" t="s">
        <v>2115</v>
      </c>
      <c r="C399" s="623" t="s">
        <v>635</v>
      </c>
      <c r="D399" s="623" t="s">
        <v>935</v>
      </c>
      <c r="E399" s="623" t="s">
        <v>1174</v>
      </c>
      <c r="F399" s="623" t="s">
        <v>6316</v>
      </c>
      <c r="G399" s="623" t="s">
        <v>1260</v>
      </c>
      <c r="H399" s="623" t="s">
        <v>1339</v>
      </c>
      <c r="I399" s="623" t="s">
        <v>1174</v>
      </c>
      <c r="J399" s="623" t="s">
        <v>6316</v>
      </c>
      <c r="K399" s="623" t="s">
        <v>6317</v>
      </c>
      <c r="L399" s="623" t="s">
        <v>2192</v>
      </c>
      <c r="M399" s="623" t="s">
        <v>6318</v>
      </c>
      <c r="N399" s="623" t="s">
        <v>3403</v>
      </c>
      <c r="O399" s="624">
        <v>1344</v>
      </c>
      <c r="P399" s="625">
        <v>0.3</v>
      </c>
      <c r="Q399" s="623" t="s">
        <v>6319</v>
      </c>
      <c r="R399" s="624">
        <v>624</v>
      </c>
      <c r="S399" s="624">
        <v>52</v>
      </c>
      <c r="T399" s="623" t="s">
        <v>2113</v>
      </c>
      <c r="U399" s="623" t="s">
        <v>2199</v>
      </c>
      <c r="V399" s="623" t="s">
        <v>368</v>
      </c>
      <c r="W399" s="623" t="s">
        <v>5112</v>
      </c>
      <c r="X399" s="624">
        <v>0</v>
      </c>
      <c r="Y399" s="623" t="s">
        <v>5133</v>
      </c>
      <c r="Z399" s="623" t="s">
        <v>503</v>
      </c>
      <c r="AA399" s="623" t="s">
        <v>5107</v>
      </c>
      <c r="AB399" s="623" t="s">
        <v>5107</v>
      </c>
    </row>
    <row r="400" spans="1:28" ht="13.5" thickBot="1" x14ac:dyDescent="0.25">
      <c r="A400" s="622" t="s">
        <v>638</v>
      </c>
      <c r="B400" s="623" t="s">
        <v>2115</v>
      </c>
      <c r="C400" s="623" t="s">
        <v>638</v>
      </c>
      <c r="D400" s="623" t="s">
        <v>938</v>
      </c>
      <c r="E400" s="623" t="s">
        <v>1177</v>
      </c>
      <c r="F400" s="623" t="s">
        <v>6320</v>
      </c>
      <c r="G400" s="623" t="s">
        <v>6321</v>
      </c>
      <c r="H400" s="623" t="s">
        <v>6322</v>
      </c>
      <c r="I400" s="623" t="s">
        <v>1177</v>
      </c>
      <c r="J400" s="623" t="s">
        <v>6320</v>
      </c>
      <c r="K400" s="623" t="s">
        <v>6321</v>
      </c>
      <c r="L400" s="623" t="s">
        <v>2192</v>
      </c>
      <c r="M400" s="623" t="s">
        <v>6323</v>
      </c>
      <c r="N400" s="623" t="s">
        <v>3403</v>
      </c>
      <c r="O400" s="624">
        <v>2280</v>
      </c>
      <c r="P400" s="625">
        <v>1.1100000000000001</v>
      </c>
      <c r="Q400" s="623" t="s">
        <v>6324</v>
      </c>
      <c r="R400" s="624">
        <v>1664</v>
      </c>
      <c r="S400" s="624">
        <v>52</v>
      </c>
      <c r="T400" s="623" t="s">
        <v>2113</v>
      </c>
      <c r="U400" s="623" t="s">
        <v>2328</v>
      </c>
      <c r="V400" s="623" t="s">
        <v>371</v>
      </c>
      <c r="W400" s="623" t="s">
        <v>5112</v>
      </c>
      <c r="X400" s="624">
        <v>0</v>
      </c>
      <c r="Y400" s="623" t="s">
        <v>5133</v>
      </c>
      <c r="Z400" s="623" t="s">
        <v>503</v>
      </c>
      <c r="AA400" s="623" t="s">
        <v>5107</v>
      </c>
      <c r="AB400" s="623" t="s">
        <v>5107</v>
      </c>
    </row>
    <row r="401" spans="1:28" ht="13.5" thickBot="1" x14ac:dyDescent="0.25">
      <c r="A401" s="622" t="s">
        <v>636</v>
      </c>
      <c r="B401" s="623" t="s">
        <v>2115</v>
      </c>
      <c r="C401" s="623" t="s">
        <v>636</v>
      </c>
      <c r="D401" s="623" t="s">
        <v>936</v>
      </c>
      <c r="E401" s="623" t="s">
        <v>1175</v>
      </c>
      <c r="F401" s="623" t="s">
        <v>6325</v>
      </c>
      <c r="G401" s="623" t="s">
        <v>1261</v>
      </c>
      <c r="H401" s="623" t="s">
        <v>1340</v>
      </c>
      <c r="I401" s="623" t="s">
        <v>1175</v>
      </c>
      <c r="J401" s="623" t="s">
        <v>6325</v>
      </c>
      <c r="K401" s="623" t="s">
        <v>6326</v>
      </c>
      <c r="L401" s="623" t="s">
        <v>2192</v>
      </c>
      <c r="M401" s="623" t="s">
        <v>6327</v>
      </c>
      <c r="N401" s="623" t="s">
        <v>3403</v>
      </c>
      <c r="O401" s="624">
        <v>1161</v>
      </c>
      <c r="P401" s="625">
        <v>0.5</v>
      </c>
      <c r="Q401" s="623" t="s">
        <v>6328</v>
      </c>
      <c r="R401" s="624">
        <v>1040</v>
      </c>
      <c r="S401" s="624">
        <v>52</v>
      </c>
      <c r="T401" s="623" t="s">
        <v>2113</v>
      </c>
      <c r="U401" s="623" t="s">
        <v>2276</v>
      </c>
      <c r="V401" s="623" t="s">
        <v>369</v>
      </c>
      <c r="W401" s="623" t="s">
        <v>5112</v>
      </c>
      <c r="X401" s="624">
        <v>0</v>
      </c>
      <c r="Y401" s="623" t="s">
        <v>5133</v>
      </c>
      <c r="Z401" s="623" t="s">
        <v>503</v>
      </c>
      <c r="AA401" s="623" t="s">
        <v>5107</v>
      </c>
      <c r="AB401" s="623" t="s">
        <v>5107</v>
      </c>
    </row>
    <row r="402" spans="1:28" ht="13.5" thickBot="1" x14ac:dyDescent="0.25">
      <c r="A402" s="622" t="s">
        <v>637</v>
      </c>
      <c r="B402" s="623" t="s">
        <v>2115</v>
      </c>
      <c r="C402" s="623" t="s">
        <v>637</v>
      </c>
      <c r="D402" s="623" t="s">
        <v>937</v>
      </c>
      <c r="E402" s="623" t="s">
        <v>1176</v>
      </c>
      <c r="F402" s="623" t="s">
        <v>6329</v>
      </c>
      <c r="G402" s="623" t="s">
        <v>1262</v>
      </c>
      <c r="H402" s="623" t="s">
        <v>937</v>
      </c>
      <c r="I402" s="623" t="s">
        <v>1176</v>
      </c>
      <c r="J402" s="623" t="s">
        <v>6329</v>
      </c>
      <c r="K402" s="623" t="s">
        <v>6330</v>
      </c>
      <c r="L402" s="623" t="s">
        <v>2192</v>
      </c>
      <c r="M402" s="623" t="s">
        <v>6331</v>
      </c>
      <c r="N402" s="623" t="s">
        <v>3403</v>
      </c>
      <c r="O402" s="624">
        <v>1350</v>
      </c>
      <c r="P402" s="625">
        <v>0.4</v>
      </c>
      <c r="Q402" s="623" t="s">
        <v>6332</v>
      </c>
      <c r="R402" s="624">
        <v>832</v>
      </c>
      <c r="S402" s="624">
        <v>52</v>
      </c>
      <c r="T402" s="623" t="s">
        <v>2113</v>
      </c>
      <c r="U402" s="623" t="s">
        <v>2298</v>
      </c>
      <c r="V402" s="623" t="s">
        <v>370</v>
      </c>
      <c r="W402" s="623" t="s">
        <v>5112</v>
      </c>
      <c r="X402" s="624">
        <v>0</v>
      </c>
      <c r="Y402" s="623" t="s">
        <v>5133</v>
      </c>
      <c r="Z402" s="623" t="s">
        <v>503</v>
      </c>
      <c r="AA402" s="623" t="s">
        <v>5107</v>
      </c>
      <c r="AB402" s="623" t="s">
        <v>5107</v>
      </c>
    </row>
    <row r="403" spans="1:28" ht="13.5" thickBot="1" x14ac:dyDescent="0.25">
      <c r="A403" s="622" t="s">
        <v>2115</v>
      </c>
      <c r="B403" s="623" t="s">
        <v>2115</v>
      </c>
      <c r="C403" s="623" t="s">
        <v>2115</v>
      </c>
      <c r="D403" s="623" t="s">
        <v>2269</v>
      </c>
      <c r="E403" s="623" t="s">
        <v>2295</v>
      </c>
      <c r="F403" s="623" t="s">
        <v>3668</v>
      </c>
      <c r="G403" s="623" t="s">
        <v>4963</v>
      </c>
      <c r="H403" s="623" t="s">
        <v>2269</v>
      </c>
      <c r="I403" s="623" t="s">
        <v>2295</v>
      </c>
      <c r="J403" s="623" t="s">
        <v>3668</v>
      </c>
      <c r="K403" s="623" t="s">
        <v>4963</v>
      </c>
      <c r="L403" s="623" t="s">
        <v>2192</v>
      </c>
      <c r="M403" s="623" t="s">
        <v>4964</v>
      </c>
      <c r="N403" s="623" t="s">
        <v>4965</v>
      </c>
      <c r="O403" s="624">
        <v>22000</v>
      </c>
      <c r="P403" s="625">
        <v>12.73</v>
      </c>
      <c r="Q403" s="623" t="s">
        <v>4966</v>
      </c>
      <c r="R403" s="624">
        <v>3072</v>
      </c>
      <c r="S403" s="624">
        <v>52</v>
      </c>
      <c r="T403" s="623" t="s">
        <v>2113</v>
      </c>
      <c r="U403" s="623" t="s">
        <v>2134</v>
      </c>
      <c r="V403" s="623" t="s">
        <v>367</v>
      </c>
      <c r="W403" s="623" t="s">
        <v>5105</v>
      </c>
      <c r="X403" s="624">
        <v>0</v>
      </c>
      <c r="Y403" s="623" t="s">
        <v>5133</v>
      </c>
      <c r="Z403" s="623" t="s">
        <v>503</v>
      </c>
      <c r="AA403" s="623" t="s">
        <v>5107</v>
      </c>
      <c r="AB403" s="623" t="s">
        <v>5107</v>
      </c>
    </row>
    <row r="404" spans="1:28" ht="13.5" thickBot="1" x14ac:dyDescent="0.25">
      <c r="A404" s="622" t="s">
        <v>2118</v>
      </c>
      <c r="B404" s="623" t="s">
        <v>2118</v>
      </c>
      <c r="C404" s="623" t="s">
        <v>2118</v>
      </c>
      <c r="D404" s="623" t="s">
        <v>2270</v>
      </c>
      <c r="E404" s="623" t="s">
        <v>2374</v>
      </c>
      <c r="F404" s="623" t="s">
        <v>3671</v>
      </c>
      <c r="G404" s="623" t="s">
        <v>3672</v>
      </c>
      <c r="H404" s="623" t="s">
        <v>2270</v>
      </c>
      <c r="I404" s="623" t="s">
        <v>2374</v>
      </c>
      <c r="J404" s="623" t="s">
        <v>3671</v>
      </c>
      <c r="K404" s="623" t="s">
        <v>3672</v>
      </c>
      <c r="L404" s="623" t="s">
        <v>2193</v>
      </c>
      <c r="M404" s="623" t="s">
        <v>4968</v>
      </c>
      <c r="N404" s="623" t="s">
        <v>4969</v>
      </c>
      <c r="O404" s="624">
        <v>34811</v>
      </c>
      <c r="P404" s="625">
        <v>16.25</v>
      </c>
      <c r="Q404" s="623" t="s">
        <v>4970</v>
      </c>
      <c r="R404" s="624">
        <v>2756</v>
      </c>
      <c r="S404" s="624">
        <v>52</v>
      </c>
      <c r="T404" s="623" t="s">
        <v>2116</v>
      </c>
      <c r="U404" s="623" t="s">
        <v>2134</v>
      </c>
      <c r="V404" s="623" t="s">
        <v>372</v>
      </c>
      <c r="W404" s="623" t="s">
        <v>5105</v>
      </c>
      <c r="X404" s="624">
        <v>0</v>
      </c>
      <c r="Y404" s="623" t="s">
        <v>5133</v>
      </c>
      <c r="Z404" s="623" t="s">
        <v>503</v>
      </c>
      <c r="AA404" s="623" t="s">
        <v>5114</v>
      </c>
      <c r="AB404" s="623" t="s">
        <v>5107</v>
      </c>
    </row>
    <row r="405" spans="1:28" ht="13.5" thickBot="1" x14ac:dyDescent="0.25">
      <c r="A405" s="622" t="s">
        <v>639</v>
      </c>
      <c r="B405" s="623" t="s">
        <v>2118</v>
      </c>
      <c r="C405" s="623" t="s">
        <v>639</v>
      </c>
      <c r="D405" s="623" t="s">
        <v>2270</v>
      </c>
      <c r="E405" s="623" t="s">
        <v>2374</v>
      </c>
      <c r="F405" s="623" t="s">
        <v>3671</v>
      </c>
      <c r="G405" s="623" t="s">
        <v>3672</v>
      </c>
      <c r="H405" s="623" t="s">
        <v>2270</v>
      </c>
      <c r="I405" s="623" t="s">
        <v>2374</v>
      </c>
      <c r="J405" s="623" t="s">
        <v>3671</v>
      </c>
      <c r="K405" s="623" t="s">
        <v>3672</v>
      </c>
      <c r="L405" s="623" t="s">
        <v>2193</v>
      </c>
      <c r="M405" s="623" t="s">
        <v>4968</v>
      </c>
      <c r="N405" s="623" t="s">
        <v>4969</v>
      </c>
      <c r="O405" s="624">
        <v>0</v>
      </c>
      <c r="P405" s="625">
        <v>0.93</v>
      </c>
      <c r="Q405" s="623" t="s">
        <v>5559</v>
      </c>
      <c r="R405" s="624">
        <v>684</v>
      </c>
      <c r="S405" s="624">
        <v>52</v>
      </c>
      <c r="T405" s="623" t="s">
        <v>2116</v>
      </c>
      <c r="U405" s="623" t="s">
        <v>2199</v>
      </c>
      <c r="V405" s="623" t="s">
        <v>373</v>
      </c>
      <c r="W405" s="623" t="s">
        <v>3040</v>
      </c>
      <c r="X405" s="624">
        <v>1</v>
      </c>
      <c r="Y405" s="623" t="s">
        <v>5133</v>
      </c>
      <c r="Z405" s="623" t="s">
        <v>512</v>
      </c>
      <c r="AA405" s="623" t="s">
        <v>5119</v>
      </c>
      <c r="AB405" s="623" t="s">
        <v>5119</v>
      </c>
    </row>
    <row r="406" spans="1:28" ht="13.5" thickBot="1" x14ac:dyDescent="0.25">
      <c r="A406" s="622" t="s">
        <v>6333</v>
      </c>
      <c r="B406" s="623" t="s">
        <v>2121</v>
      </c>
      <c r="C406" s="623" t="s">
        <v>6334</v>
      </c>
      <c r="D406" s="623" t="s">
        <v>6335</v>
      </c>
      <c r="E406" s="623" t="s">
        <v>6334</v>
      </c>
      <c r="F406" s="623" t="s">
        <v>6336</v>
      </c>
      <c r="G406" s="623" t="s">
        <v>3403</v>
      </c>
      <c r="H406" s="623" t="s">
        <v>6335</v>
      </c>
      <c r="I406" s="623" t="s">
        <v>6334</v>
      </c>
      <c r="J406" s="623" t="s">
        <v>4858</v>
      </c>
      <c r="K406" s="623" t="s">
        <v>4858</v>
      </c>
      <c r="L406" s="623" t="s">
        <v>2194</v>
      </c>
      <c r="M406" s="623" t="s">
        <v>554</v>
      </c>
      <c r="N406" s="623" t="s">
        <v>554</v>
      </c>
      <c r="O406" s="623" t="s">
        <v>554</v>
      </c>
      <c r="P406" s="623" t="s">
        <v>4858</v>
      </c>
      <c r="Q406" s="623" t="s">
        <v>4858</v>
      </c>
      <c r="R406" s="623" t="s">
        <v>4858</v>
      </c>
      <c r="S406" s="624">
        <v>0</v>
      </c>
      <c r="T406" s="623" t="s">
        <v>3403</v>
      </c>
      <c r="U406" s="623" t="s">
        <v>554</v>
      </c>
      <c r="V406" s="623" t="s">
        <v>6337</v>
      </c>
      <c r="W406" s="623" t="s">
        <v>5112</v>
      </c>
      <c r="X406" s="624">
        <v>0</v>
      </c>
      <c r="Y406" s="623" t="s">
        <v>5113</v>
      </c>
      <c r="Z406" s="623" t="s">
        <v>512</v>
      </c>
      <c r="AA406" s="623" t="s">
        <v>4858</v>
      </c>
      <c r="AB406" s="623" t="s">
        <v>4858</v>
      </c>
    </row>
    <row r="407" spans="1:28" ht="13.5" thickBot="1" x14ac:dyDescent="0.25">
      <c r="A407" s="622" t="s">
        <v>640</v>
      </c>
      <c r="B407" s="623" t="s">
        <v>2121</v>
      </c>
      <c r="C407" s="623" t="s">
        <v>640</v>
      </c>
      <c r="D407" s="623" t="s">
        <v>939</v>
      </c>
      <c r="E407" s="623" t="s">
        <v>1178</v>
      </c>
      <c r="F407" s="623" t="s">
        <v>6338</v>
      </c>
      <c r="G407" s="623" t="s">
        <v>6339</v>
      </c>
      <c r="H407" s="623" t="s">
        <v>939</v>
      </c>
      <c r="I407" s="623" t="s">
        <v>1178</v>
      </c>
      <c r="J407" s="623" t="s">
        <v>6338</v>
      </c>
      <c r="K407" s="623" t="s">
        <v>6339</v>
      </c>
      <c r="L407" s="623" t="s">
        <v>2194</v>
      </c>
      <c r="M407" s="623" t="s">
        <v>6340</v>
      </c>
      <c r="N407" s="623" t="s">
        <v>6341</v>
      </c>
      <c r="O407" s="624">
        <v>11748</v>
      </c>
      <c r="P407" s="625">
        <v>11.3</v>
      </c>
      <c r="Q407" s="623" t="s">
        <v>4976</v>
      </c>
      <c r="R407" s="624">
        <v>2517</v>
      </c>
      <c r="S407" s="624">
        <v>52</v>
      </c>
      <c r="T407" s="623" t="s">
        <v>2119</v>
      </c>
      <c r="U407" s="623" t="s">
        <v>2199</v>
      </c>
      <c r="V407" s="623" t="s">
        <v>375</v>
      </c>
      <c r="W407" s="623" t="s">
        <v>5112</v>
      </c>
      <c r="X407" s="624">
        <v>0</v>
      </c>
      <c r="Y407" s="623" t="s">
        <v>5113</v>
      </c>
      <c r="Z407" s="623" t="s">
        <v>503</v>
      </c>
      <c r="AA407" s="623" t="s">
        <v>5178</v>
      </c>
      <c r="AB407" s="623" t="s">
        <v>5119</v>
      </c>
    </row>
    <row r="408" spans="1:28" ht="13.5" thickBot="1" x14ac:dyDescent="0.25">
      <c r="A408" s="622" t="s">
        <v>641</v>
      </c>
      <c r="B408" s="623" t="s">
        <v>2121</v>
      </c>
      <c r="C408" s="623" t="s">
        <v>641</v>
      </c>
      <c r="D408" s="623" t="s">
        <v>940</v>
      </c>
      <c r="E408" s="623" t="s">
        <v>1179</v>
      </c>
      <c r="F408" s="623" t="s">
        <v>6342</v>
      </c>
      <c r="G408" s="623" t="s">
        <v>6343</v>
      </c>
      <c r="H408" s="623" t="s">
        <v>940</v>
      </c>
      <c r="I408" s="623" t="s">
        <v>1179</v>
      </c>
      <c r="J408" s="623" t="s">
        <v>6342</v>
      </c>
      <c r="K408" s="623" t="s">
        <v>6343</v>
      </c>
      <c r="L408" s="623" t="s">
        <v>2194</v>
      </c>
      <c r="M408" s="623" t="s">
        <v>6344</v>
      </c>
      <c r="N408" s="623" t="s">
        <v>6345</v>
      </c>
      <c r="O408" s="624">
        <v>8500</v>
      </c>
      <c r="P408" s="625">
        <v>3.8</v>
      </c>
      <c r="Q408" s="623" t="s">
        <v>4976</v>
      </c>
      <c r="R408" s="624">
        <v>2517</v>
      </c>
      <c r="S408" s="624">
        <v>52</v>
      </c>
      <c r="T408" s="623" t="s">
        <v>2119</v>
      </c>
      <c r="U408" s="623" t="s">
        <v>2276</v>
      </c>
      <c r="V408" s="623" t="s">
        <v>376</v>
      </c>
      <c r="W408" s="623" t="s">
        <v>5112</v>
      </c>
      <c r="X408" s="624">
        <v>0</v>
      </c>
      <c r="Y408" s="623" t="s">
        <v>5113</v>
      </c>
      <c r="Z408" s="623" t="s">
        <v>503</v>
      </c>
      <c r="AA408" s="623" t="s">
        <v>5134</v>
      </c>
      <c r="AB408" s="623" t="s">
        <v>5119</v>
      </c>
    </row>
    <row r="409" spans="1:28" ht="13.5" thickBot="1" x14ac:dyDescent="0.25">
      <c r="A409" s="622" t="s">
        <v>6346</v>
      </c>
      <c r="B409" s="623" t="s">
        <v>2121</v>
      </c>
      <c r="C409" s="623" t="s">
        <v>2121</v>
      </c>
      <c r="D409" s="623" t="s">
        <v>2271</v>
      </c>
      <c r="E409" s="623" t="s">
        <v>2375</v>
      </c>
      <c r="F409" s="623" t="s">
        <v>3674</v>
      </c>
      <c r="G409" s="623" t="s">
        <v>4973</v>
      </c>
      <c r="H409" s="623" t="s">
        <v>2271</v>
      </c>
      <c r="I409" s="623" t="s">
        <v>2375</v>
      </c>
      <c r="J409" s="623" t="s">
        <v>3674</v>
      </c>
      <c r="K409" s="623" t="s">
        <v>4973</v>
      </c>
      <c r="L409" s="623" t="s">
        <v>2194</v>
      </c>
      <c r="M409" s="623" t="s">
        <v>4974</v>
      </c>
      <c r="N409" s="623" t="s">
        <v>4975</v>
      </c>
      <c r="O409" s="624">
        <v>43000</v>
      </c>
      <c r="P409" s="625">
        <v>27</v>
      </c>
      <c r="Q409" s="623" t="s">
        <v>4976</v>
      </c>
      <c r="R409" s="624">
        <v>2517</v>
      </c>
      <c r="S409" s="624">
        <v>52</v>
      </c>
      <c r="T409" s="623" t="s">
        <v>2119</v>
      </c>
      <c r="U409" s="623" t="s">
        <v>2134</v>
      </c>
      <c r="V409" s="623" t="s">
        <v>374</v>
      </c>
      <c r="W409" s="623" t="s">
        <v>5105</v>
      </c>
      <c r="X409" s="624">
        <v>0</v>
      </c>
      <c r="Y409" s="623" t="s">
        <v>5113</v>
      </c>
      <c r="Z409" s="623" t="s">
        <v>503</v>
      </c>
      <c r="AA409" s="623" t="s">
        <v>5107</v>
      </c>
      <c r="AB409" s="623" t="s">
        <v>5108</v>
      </c>
    </row>
    <row r="410" spans="1:28" ht="13.5" thickBot="1" x14ac:dyDescent="0.25">
      <c r="A410" s="622" t="s">
        <v>6347</v>
      </c>
      <c r="B410" s="623" t="s">
        <v>2121</v>
      </c>
      <c r="C410" s="623" t="s">
        <v>642</v>
      </c>
      <c r="D410" s="623" t="s">
        <v>941</v>
      </c>
      <c r="E410" s="623" t="s">
        <v>1180</v>
      </c>
      <c r="F410" s="623" t="s">
        <v>6348</v>
      </c>
      <c r="G410" s="623" t="s">
        <v>6349</v>
      </c>
      <c r="H410" s="623" t="s">
        <v>941</v>
      </c>
      <c r="I410" s="623" t="s">
        <v>1180</v>
      </c>
      <c r="J410" s="623" t="s">
        <v>6348</v>
      </c>
      <c r="K410" s="623" t="s">
        <v>6349</v>
      </c>
      <c r="L410" s="623" t="s">
        <v>2194</v>
      </c>
      <c r="M410" s="623" t="s">
        <v>6350</v>
      </c>
      <c r="N410" s="623" t="s">
        <v>6351</v>
      </c>
      <c r="O410" s="624">
        <v>2900</v>
      </c>
      <c r="P410" s="625">
        <v>3</v>
      </c>
      <c r="Q410" s="623" t="s">
        <v>6352</v>
      </c>
      <c r="R410" s="624">
        <v>2272</v>
      </c>
      <c r="S410" s="624">
        <v>52</v>
      </c>
      <c r="T410" s="623" t="s">
        <v>2119</v>
      </c>
      <c r="U410" s="623" t="s">
        <v>2298</v>
      </c>
      <c r="V410" s="623" t="s">
        <v>377</v>
      </c>
      <c r="W410" s="623" t="s">
        <v>5112</v>
      </c>
      <c r="X410" s="624">
        <v>0</v>
      </c>
      <c r="Y410" s="623" t="s">
        <v>5113</v>
      </c>
      <c r="Z410" s="623" t="s">
        <v>503</v>
      </c>
      <c r="AA410" s="623" t="s">
        <v>5134</v>
      </c>
      <c r="AB410" s="623" t="s">
        <v>5119</v>
      </c>
    </row>
    <row r="411" spans="1:28" ht="13.5" thickBot="1" x14ac:dyDescent="0.25">
      <c r="A411" s="622" t="s">
        <v>643</v>
      </c>
      <c r="B411" s="623" t="s">
        <v>2124</v>
      </c>
      <c r="C411" s="623" t="s">
        <v>643</v>
      </c>
      <c r="D411" s="623" t="s">
        <v>942</v>
      </c>
      <c r="E411" s="623" t="s">
        <v>2296</v>
      </c>
      <c r="F411" s="623" t="s">
        <v>6353</v>
      </c>
      <c r="G411" s="623" t="s">
        <v>6354</v>
      </c>
      <c r="H411" s="623" t="s">
        <v>942</v>
      </c>
      <c r="I411" s="623" t="s">
        <v>2296</v>
      </c>
      <c r="J411" s="623" t="s">
        <v>6353</v>
      </c>
      <c r="K411" s="623" t="s">
        <v>6354</v>
      </c>
      <c r="L411" s="623" t="s">
        <v>2195</v>
      </c>
      <c r="M411" s="623" t="s">
        <v>6355</v>
      </c>
      <c r="N411" s="623" t="s">
        <v>3403</v>
      </c>
      <c r="O411" s="624">
        <v>12000</v>
      </c>
      <c r="P411" s="623" t="s">
        <v>4858</v>
      </c>
      <c r="Q411" s="623" t="s">
        <v>6356</v>
      </c>
      <c r="R411" s="624">
        <v>2580</v>
      </c>
      <c r="S411" s="624">
        <v>52</v>
      </c>
      <c r="T411" s="623" t="s">
        <v>2122</v>
      </c>
      <c r="U411" s="623" t="s">
        <v>2276</v>
      </c>
      <c r="V411" s="623" t="s">
        <v>378</v>
      </c>
      <c r="W411" s="623" t="s">
        <v>5112</v>
      </c>
      <c r="X411" s="624">
        <v>0</v>
      </c>
      <c r="Y411" s="623" t="s">
        <v>5106</v>
      </c>
      <c r="Z411" s="623" t="s">
        <v>503</v>
      </c>
      <c r="AA411" s="623" t="s">
        <v>5178</v>
      </c>
      <c r="AB411" s="623" t="s">
        <v>5201</v>
      </c>
    </row>
    <row r="412" spans="1:28" ht="13.5" thickBot="1" x14ac:dyDescent="0.25">
      <c r="A412" s="622" t="s">
        <v>644</v>
      </c>
      <c r="B412" s="623" t="s">
        <v>2124</v>
      </c>
      <c r="C412" s="623" t="s">
        <v>644</v>
      </c>
      <c r="D412" s="623" t="s">
        <v>943</v>
      </c>
      <c r="E412" s="623" t="s">
        <v>2296</v>
      </c>
      <c r="F412" s="623" t="s">
        <v>6357</v>
      </c>
      <c r="G412" s="623" t="s">
        <v>5399</v>
      </c>
      <c r="H412" s="623" t="s">
        <v>943</v>
      </c>
      <c r="I412" s="623" t="s">
        <v>2296</v>
      </c>
      <c r="J412" s="623" t="s">
        <v>6357</v>
      </c>
      <c r="K412" s="623" t="s">
        <v>5399</v>
      </c>
      <c r="L412" s="623" t="s">
        <v>2195</v>
      </c>
      <c r="M412" s="623" t="s">
        <v>6358</v>
      </c>
      <c r="N412" s="623" t="s">
        <v>3403</v>
      </c>
      <c r="O412" s="624">
        <v>37000</v>
      </c>
      <c r="P412" s="625">
        <v>20</v>
      </c>
      <c r="Q412" s="623" t="s">
        <v>6359</v>
      </c>
      <c r="R412" s="624">
        <v>3338</v>
      </c>
      <c r="S412" s="624">
        <v>52</v>
      </c>
      <c r="T412" s="623" t="s">
        <v>2122</v>
      </c>
      <c r="U412" s="623" t="s">
        <v>2300</v>
      </c>
      <c r="V412" s="623" t="s">
        <v>379</v>
      </c>
      <c r="W412" s="623" t="s">
        <v>5112</v>
      </c>
      <c r="X412" s="624">
        <v>0</v>
      </c>
      <c r="Y412" s="623" t="s">
        <v>5106</v>
      </c>
      <c r="Z412" s="623" t="s">
        <v>503</v>
      </c>
      <c r="AA412" s="623" t="s">
        <v>5178</v>
      </c>
      <c r="AB412" s="623" t="s">
        <v>5201</v>
      </c>
    </row>
    <row r="413" spans="1:28" ht="13.5" thickBot="1" x14ac:dyDescent="0.25">
      <c r="A413" s="622" t="s">
        <v>645</v>
      </c>
      <c r="B413" s="623" t="s">
        <v>2124</v>
      </c>
      <c r="C413" s="623" t="s">
        <v>645</v>
      </c>
      <c r="D413" s="623" t="s">
        <v>944</v>
      </c>
      <c r="E413" s="623" t="s">
        <v>1181</v>
      </c>
      <c r="F413" s="623" t="s">
        <v>6360</v>
      </c>
      <c r="G413" s="623" t="s">
        <v>6361</v>
      </c>
      <c r="H413" s="623" t="s">
        <v>944</v>
      </c>
      <c r="I413" s="623" t="s">
        <v>1181</v>
      </c>
      <c r="J413" s="623" t="s">
        <v>6360</v>
      </c>
      <c r="K413" s="623" t="s">
        <v>6361</v>
      </c>
      <c r="L413" s="623" t="s">
        <v>2195</v>
      </c>
      <c r="M413" s="623" t="s">
        <v>6362</v>
      </c>
      <c r="N413" s="623" t="s">
        <v>3403</v>
      </c>
      <c r="O413" s="624">
        <v>11778</v>
      </c>
      <c r="P413" s="625">
        <v>7.5</v>
      </c>
      <c r="Q413" s="623" t="s">
        <v>6363</v>
      </c>
      <c r="R413" s="624">
        <v>2934</v>
      </c>
      <c r="S413" s="624">
        <v>52</v>
      </c>
      <c r="T413" s="623" t="s">
        <v>2122</v>
      </c>
      <c r="U413" s="623" t="s">
        <v>2311</v>
      </c>
      <c r="V413" s="623" t="s">
        <v>380</v>
      </c>
      <c r="W413" s="623" t="s">
        <v>5112</v>
      </c>
      <c r="X413" s="624">
        <v>0</v>
      </c>
      <c r="Y413" s="623" t="s">
        <v>5106</v>
      </c>
      <c r="Z413" s="623" t="s">
        <v>503</v>
      </c>
      <c r="AA413" s="623" t="s">
        <v>5178</v>
      </c>
      <c r="AB413" s="623" t="s">
        <v>5201</v>
      </c>
    </row>
    <row r="414" spans="1:28" ht="13.5" thickBot="1" x14ac:dyDescent="0.25">
      <c r="A414" s="622" t="s">
        <v>647</v>
      </c>
      <c r="B414" s="623" t="s">
        <v>2124</v>
      </c>
      <c r="C414" s="623" t="s">
        <v>647</v>
      </c>
      <c r="D414" s="623" t="s">
        <v>946</v>
      </c>
      <c r="E414" s="623" t="s">
        <v>1183</v>
      </c>
      <c r="F414" s="623" t="s">
        <v>6364</v>
      </c>
      <c r="G414" s="623" t="s">
        <v>6365</v>
      </c>
      <c r="H414" s="623" t="s">
        <v>946</v>
      </c>
      <c r="I414" s="623" t="s">
        <v>1183</v>
      </c>
      <c r="J414" s="623" t="s">
        <v>6364</v>
      </c>
      <c r="K414" s="623" t="s">
        <v>6365</v>
      </c>
      <c r="L414" s="623" t="s">
        <v>2195</v>
      </c>
      <c r="M414" s="623" t="s">
        <v>6366</v>
      </c>
      <c r="N414" s="623" t="s">
        <v>3403</v>
      </c>
      <c r="O414" s="624">
        <v>20519</v>
      </c>
      <c r="P414" s="625">
        <v>19</v>
      </c>
      <c r="Q414" s="623" t="s">
        <v>6359</v>
      </c>
      <c r="R414" s="624">
        <v>3338</v>
      </c>
      <c r="S414" s="624">
        <v>52</v>
      </c>
      <c r="T414" s="623" t="s">
        <v>2122</v>
      </c>
      <c r="U414" s="623" t="s">
        <v>2449</v>
      </c>
      <c r="V414" s="623" t="s">
        <v>382</v>
      </c>
      <c r="W414" s="623" t="s">
        <v>5112</v>
      </c>
      <c r="X414" s="624">
        <v>0</v>
      </c>
      <c r="Y414" s="623" t="s">
        <v>5113</v>
      </c>
      <c r="Z414" s="623" t="s">
        <v>503</v>
      </c>
      <c r="AA414" s="623" t="s">
        <v>5201</v>
      </c>
      <c r="AB414" s="623" t="s">
        <v>5201</v>
      </c>
    </row>
    <row r="415" spans="1:28" ht="13.5" thickBot="1" x14ac:dyDescent="0.25">
      <c r="A415" s="622" t="s">
        <v>654</v>
      </c>
      <c r="B415" s="623" t="s">
        <v>2124</v>
      </c>
      <c r="C415" s="623" t="s">
        <v>654</v>
      </c>
      <c r="D415" s="623" t="s">
        <v>954</v>
      </c>
      <c r="E415" s="623" t="s">
        <v>2296</v>
      </c>
      <c r="F415" s="623" t="s">
        <v>6367</v>
      </c>
      <c r="G415" s="623" t="s">
        <v>6368</v>
      </c>
      <c r="H415" s="623" t="s">
        <v>954</v>
      </c>
      <c r="I415" s="623" t="s">
        <v>2296</v>
      </c>
      <c r="J415" s="623" t="s">
        <v>6367</v>
      </c>
      <c r="K415" s="623" t="s">
        <v>6368</v>
      </c>
      <c r="L415" s="623" t="s">
        <v>2195</v>
      </c>
      <c r="M415" s="623" t="s">
        <v>6369</v>
      </c>
      <c r="N415" s="623" t="s">
        <v>3403</v>
      </c>
      <c r="O415" s="624">
        <v>5900</v>
      </c>
      <c r="P415" s="625">
        <v>4</v>
      </c>
      <c r="Q415" s="623" t="s">
        <v>6370</v>
      </c>
      <c r="R415" s="624">
        <v>2580</v>
      </c>
      <c r="S415" s="624">
        <v>52</v>
      </c>
      <c r="T415" s="623" t="s">
        <v>2122</v>
      </c>
      <c r="U415" s="623" t="s">
        <v>2745</v>
      </c>
      <c r="V415" s="623" t="s">
        <v>390</v>
      </c>
      <c r="W415" s="623" t="s">
        <v>5112</v>
      </c>
      <c r="X415" s="624">
        <v>0</v>
      </c>
      <c r="Y415" s="623" t="s">
        <v>5106</v>
      </c>
      <c r="Z415" s="623" t="s">
        <v>503</v>
      </c>
      <c r="AA415" s="623" t="s">
        <v>5201</v>
      </c>
      <c r="AB415" s="623" t="s">
        <v>5201</v>
      </c>
    </row>
    <row r="416" spans="1:28" ht="13.5" thickBot="1" x14ac:dyDescent="0.25">
      <c r="A416" s="622" t="s">
        <v>655</v>
      </c>
      <c r="B416" s="623" t="s">
        <v>2124</v>
      </c>
      <c r="C416" s="623" t="s">
        <v>655</v>
      </c>
      <c r="D416" s="623" t="s">
        <v>955</v>
      </c>
      <c r="E416" s="623" t="s">
        <v>1188</v>
      </c>
      <c r="F416" s="623" t="s">
        <v>6371</v>
      </c>
      <c r="G416" s="623" t="s">
        <v>6372</v>
      </c>
      <c r="H416" s="623" t="s">
        <v>955</v>
      </c>
      <c r="I416" s="623" t="s">
        <v>1188</v>
      </c>
      <c r="J416" s="623" t="s">
        <v>6371</v>
      </c>
      <c r="K416" s="623" t="s">
        <v>6372</v>
      </c>
      <c r="L416" s="623" t="s">
        <v>2195</v>
      </c>
      <c r="M416" s="623" t="s">
        <v>6373</v>
      </c>
      <c r="N416" s="623" t="s">
        <v>3403</v>
      </c>
      <c r="O416" s="624">
        <v>22900</v>
      </c>
      <c r="P416" s="625">
        <v>19</v>
      </c>
      <c r="Q416" s="623" t="s">
        <v>6359</v>
      </c>
      <c r="R416" s="624">
        <v>3338</v>
      </c>
      <c r="S416" s="624">
        <v>52</v>
      </c>
      <c r="T416" s="623" t="s">
        <v>2122</v>
      </c>
      <c r="U416" s="623" t="s">
        <v>2751</v>
      </c>
      <c r="V416" s="623" t="s">
        <v>391</v>
      </c>
      <c r="W416" s="623" t="s">
        <v>5112</v>
      </c>
      <c r="X416" s="624">
        <v>0</v>
      </c>
      <c r="Y416" s="623" t="s">
        <v>5113</v>
      </c>
      <c r="Z416" s="623" t="s">
        <v>503</v>
      </c>
      <c r="AA416" s="623" t="s">
        <v>5201</v>
      </c>
      <c r="AB416" s="623" t="s">
        <v>5201</v>
      </c>
    </row>
    <row r="417" spans="1:28" ht="13.5" thickBot="1" x14ac:dyDescent="0.25">
      <c r="A417" s="622" t="s">
        <v>657</v>
      </c>
      <c r="B417" s="623" t="s">
        <v>2124</v>
      </c>
      <c r="C417" s="623" t="s">
        <v>657</v>
      </c>
      <c r="D417" s="623" t="s">
        <v>957</v>
      </c>
      <c r="E417" s="623" t="s">
        <v>2296</v>
      </c>
      <c r="F417" s="623" t="s">
        <v>6374</v>
      </c>
      <c r="G417" s="623" t="s">
        <v>6375</v>
      </c>
      <c r="H417" s="623" t="s">
        <v>957</v>
      </c>
      <c r="I417" s="623" t="s">
        <v>2296</v>
      </c>
      <c r="J417" s="623" t="s">
        <v>6374</v>
      </c>
      <c r="K417" s="623" t="s">
        <v>6375</v>
      </c>
      <c r="L417" s="623" t="s">
        <v>2195</v>
      </c>
      <c r="M417" s="623" t="s">
        <v>6376</v>
      </c>
      <c r="N417" s="623" t="s">
        <v>3403</v>
      </c>
      <c r="O417" s="624">
        <v>2400</v>
      </c>
      <c r="P417" s="625">
        <v>2</v>
      </c>
      <c r="Q417" s="623" t="s">
        <v>6377</v>
      </c>
      <c r="R417" s="624">
        <v>1980</v>
      </c>
      <c r="S417" s="624">
        <v>52</v>
      </c>
      <c r="T417" s="623" t="s">
        <v>2122</v>
      </c>
      <c r="U417" s="623" t="s">
        <v>2755</v>
      </c>
      <c r="V417" s="623" t="s">
        <v>393</v>
      </c>
      <c r="W417" s="623" t="s">
        <v>5112</v>
      </c>
      <c r="X417" s="624">
        <v>0</v>
      </c>
      <c r="Y417" s="623" t="s">
        <v>5106</v>
      </c>
      <c r="Z417" s="623" t="s">
        <v>503</v>
      </c>
      <c r="AA417" s="623" t="s">
        <v>5178</v>
      </c>
      <c r="AB417" s="623" t="s">
        <v>5201</v>
      </c>
    </row>
    <row r="418" spans="1:28" ht="13.5" thickBot="1" x14ac:dyDescent="0.25">
      <c r="A418" s="622" t="s">
        <v>646</v>
      </c>
      <c r="B418" s="623" t="s">
        <v>2124</v>
      </c>
      <c r="C418" s="623" t="s">
        <v>646</v>
      </c>
      <c r="D418" s="623" t="s">
        <v>945</v>
      </c>
      <c r="E418" s="623" t="s">
        <v>1182</v>
      </c>
      <c r="F418" s="623" t="s">
        <v>6378</v>
      </c>
      <c r="G418" s="623" t="s">
        <v>6379</v>
      </c>
      <c r="H418" s="623" t="s">
        <v>945</v>
      </c>
      <c r="I418" s="623" t="s">
        <v>1182</v>
      </c>
      <c r="J418" s="623" t="s">
        <v>6378</v>
      </c>
      <c r="K418" s="623" t="s">
        <v>6379</v>
      </c>
      <c r="L418" s="623" t="s">
        <v>2195</v>
      </c>
      <c r="M418" s="623" t="s">
        <v>6380</v>
      </c>
      <c r="N418" s="623" t="s">
        <v>3403</v>
      </c>
      <c r="O418" s="624">
        <v>4363</v>
      </c>
      <c r="P418" s="625">
        <v>3.5</v>
      </c>
      <c r="Q418" s="623" t="s">
        <v>6370</v>
      </c>
      <c r="R418" s="624">
        <v>2580</v>
      </c>
      <c r="S418" s="624">
        <v>52</v>
      </c>
      <c r="T418" s="623" t="s">
        <v>2122</v>
      </c>
      <c r="U418" s="623" t="s">
        <v>2377</v>
      </c>
      <c r="V418" s="623" t="s">
        <v>381</v>
      </c>
      <c r="W418" s="623" t="s">
        <v>5112</v>
      </c>
      <c r="X418" s="624">
        <v>0</v>
      </c>
      <c r="Y418" s="623" t="s">
        <v>5113</v>
      </c>
      <c r="Z418" s="623" t="s">
        <v>503</v>
      </c>
      <c r="AA418" s="623" t="s">
        <v>4858</v>
      </c>
      <c r="AB418" s="623" t="s">
        <v>4858</v>
      </c>
    </row>
    <row r="419" spans="1:28" ht="13.5" thickBot="1" x14ac:dyDescent="0.25">
      <c r="A419" s="622" t="s">
        <v>658</v>
      </c>
      <c r="B419" s="623" t="s">
        <v>2124</v>
      </c>
      <c r="C419" s="623" t="s">
        <v>658</v>
      </c>
      <c r="D419" s="623" t="s">
        <v>958</v>
      </c>
      <c r="E419" s="623" t="s">
        <v>2296</v>
      </c>
      <c r="F419" s="623" t="s">
        <v>6381</v>
      </c>
      <c r="G419" s="623" t="s">
        <v>6382</v>
      </c>
      <c r="H419" s="623" t="s">
        <v>958</v>
      </c>
      <c r="I419" s="623" t="s">
        <v>2296</v>
      </c>
      <c r="J419" s="623" t="s">
        <v>6381</v>
      </c>
      <c r="K419" s="623" t="s">
        <v>6382</v>
      </c>
      <c r="L419" s="623" t="s">
        <v>2195</v>
      </c>
      <c r="M419" s="623" t="s">
        <v>6383</v>
      </c>
      <c r="N419" s="623" t="s">
        <v>3403</v>
      </c>
      <c r="O419" s="624">
        <v>8100</v>
      </c>
      <c r="P419" s="625">
        <v>7.5</v>
      </c>
      <c r="Q419" s="623" t="s">
        <v>6363</v>
      </c>
      <c r="R419" s="624">
        <v>1901</v>
      </c>
      <c r="S419" s="624">
        <v>34</v>
      </c>
      <c r="T419" s="623" t="s">
        <v>2122</v>
      </c>
      <c r="U419" s="623" t="s">
        <v>2760</v>
      </c>
      <c r="V419" s="623" t="s">
        <v>394</v>
      </c>
      <c r="W419" s="623" t="s">
        <v>5112</v>
      </c>
      <c r="X419" s="624">
        <v>0</v>
      </c>
      <c r="Y419" s="623" t="s">
        <v>5106</v>
      </c>
      <c r="Z419" s="623" t="s">
        <v>503</v>
      </c>
      <c r="AA419" s="623" t="s">
        <v>5201</v>
      </c>
      <c r="AB419" s="623" t="s">
        <v>5201</v>
      </c>
    </row>
    <row r="420" spans="1:28" ht="13.5" thickBot="1" x14ac:dyDescent="0.25">
      <c r="A420" s="622" t="s">
        <v>660</v>
      </c>
      <c r="B420" s="623" t="s">
        <v>2124</v>
      </c>
      <c r="C420" s="623" t="s">
        <v>660</v>
      </c>
      <c r="D420" s="623" t="s">
        <v>960</v>
      </c>
      <c r="E420" s="623" t="s">
        <v>1344</v>
      </c>
      <c r="F420" s="623" t="s">
        <v>6384</v>
      </c>
      <c r="G420" s="623" t="s">
        <v>6385</v>
      </c>
      <c r="H420" s="623" t="s">
        <v>960</v>
      </c>
      <c r="I420" s="623" t="s">
        <v>1344</v>
      </c>
      <c r="J420" s="623" t="s">
        <v>6384</v>
      </c>
      <c r="K420" s="623" t="s">
        <v>6385</v>
      </c>
      <c r="L420" s="623" t="s">
        <v>2195</v>
      </c>
      <c r="M420" s="623" t="s">
        <v>6386</v>
      </c>
      <c r="N420" s="623" t="s">
        <v>3403</v>
      </c>
      <c r="O420" s="624">
        <v>6814</v>
      </c>
      <c r="P420" s="625">
        <v>7.5</v>
      </c>
      <c r="Q420" s="623" t="s">
        <v>6363</v>
      </c>
      <c r="R420" s="624">
        <v>2934</v>
      </c>
      <c r="S420" s="624">
        <v>52</v>
      </c>
      <c r="T420" s="623" t="s">
        <v>2122</v>
      </c>
      <c r="U420" s="623" t="s">
        <v>2770</v>
      </c>
      <c r="V420" s="623" t="s">
        <v>396</v>
      </c>
      <c r="W420" s="623" t="s">
        <v>5112</v>
      </c>
      <c r="X420" s="624">
        <v>0</v>
      </c>
      <c r="Y420" s="623" t="s">
        <v>5106</v>
      </c>
      <c r="Z420" s="623" t="s">
        <v>503</v>
      </c>
      <c r="AA420" s="623" t="s">
        <v>5201</v>
      </c>
      <c r="AB420" s="623" t="s">
        <v>5178</v>
      </c>
    </row>
    <row r="421" spans="1:28" ht="13.5" thickBot="1" x14ac:dyDescent="0.25">
      <c r="A421" s="622" t="s">
        <v>661</v>
      </c>
      <c r="B421" s="623" t="s">
        <v>2124</v>
      </c>
      <c r="C421" s="623" t="s">
        <v>6387</v>
      </c>
      <c r="D421" s="623" t="s">
        <v>961</v>
      </c>
      <c r="E421" s="623" t="s">
        <v>2296</v>
      </c>
      <c r="F421" s="623" t="s">
        <v>6388</v>
      </c>
      <c r="G421" s="623" t="s">
        <v>6389</v>
      </c>
      <c r="H421" s="623" t="s">
        <v>6390</v>
      </c>
      <c r="I421" s="623" t="s">
        <v>1189</v>
      </c>
      <c r="J421" s="623" t="s">
        <v>6388</v>
      </c>
      <c r="K421" s="623" t="s">
        <v>6389</v>
      </c>
      <c r="L421" s="623" t="s">
        <v>2195</v>
      </c>
      <c r="M421" s="623" t="s">
        <v>6391</v>
      </c>
      <c r="N421" s="623" t="s">
        <v>3403</v>
      </c>
      <c r="O421" s="624">
        <v>8000</v>
      </c>
      <c r="P421" s="625">
        <v>7.5</v>
      </c>
      <c r="Q421" s="623" t="s">
        <v>6363</v>
      </c>
      <c r="R421" s="624">
        <v>2934</v>
      </c>
      <c r="S421" s="624">
        <v>52</v>
      </c>
      <c r="T421" s="623" t="s">
        <v>3403</v>
      </c>
      <c r="U421" s="623" t="s">
        <v>554</v>
      </c>
      <c r="V421" s="623" t="s">
        <v>4858</v>
      </c>
      <c r="W421" s="623" t="s">
        <v>5112</v>
      </c>
      <c r="X421" s="624">
        <v>0</v>
      </c>
      <c r="Y421" s="623" t="s">
        <v>5106</v>
      </c>
      <c r="Z421" s="623" t="s">
        <v>503</v>
      </c>
      <c r="AA421" s="623" t="s">
        <v>5201</v>
      </c>
      <c r="AB421" s="623" t="s">
        <v>5201</v>
      </c>
    </row>
    <row r="422" spans="1:28" ht="13.5" thickBot="1" x14ac:dyDescent="0.25">
      <c r="A422" s="622" t="s">
        <v>1638</v>
      </c>
      <c r="B422" s="623" t="s">
        <v>2124</v>
      </c>
      <c r="C422" s="623" t="s">
        <v>1638</v>
      </c>
      <c r="D422" s="623" t="s">
        <v>947</v>
      </c>
      <c r="E422" s="623" t="s">
        <v>2296</v>
      </c>
      <c r="F422" s="623" t="s">
        <v>6392</v>
      </c>
      <c r="G422" s="623" t="s">
        <v>6393</v>
      </c>
      <c r="H422" s="623" t="s">
        <v>947</v>
      </c>
      <c r="I422" s="623" t="s">
        <v>2296</v>
      </c>
      <c r="J422" s="623" t="s">
        <v>6392</v>
      </c>
      <c r="K422" s="623" t="s">
        <v>6393</v>
      </c>
      <c r="L422" s="623" t="s">
        <v>2195</v>
      </c>
      <c r="M422" s="623" t="s">
        <v>6394</v>
      </c>
      <c r="N422" s="623" t="s">
        <v>3403</v>
      </c>
      <c r="O422" s="624">
        <v>30000</v>
      </c>
      <c r="P422" s="625">
        <v>20</v>
      </c>
      <c r="Q422" s="623" t="s">
        <v>6359</v>
      </c>
      <c r="R422" s="624">
        <v>3338</v>
      </c>
      <c r="S422" s="624">
        <v>52</v>
      </c>
      <c r="T422" s="623" t="s">
        <v>2122</v>
      </c>
      <c r="U422" s="623" t="s">
        <v>2526</v>
      </c>
      <c r="V422" s="623" t="s">
        <v>383</v>
      </c>
      <c r="W422" s="623" t="s">
        <v>5112</v>
      </c>
      <c r="X422" s="624">
        <v>0</v>
      </c>
      <c r="Y422" s="623" t="s">
        <v>5106</v>
      </c>
      <c r="Z422" s="623" t="s">
        <v>503</v>
      </c>
      <c r="AA422" s="623" t="s">
        <v>5114</v>
      </c>
      <c r="AB422" s="623" t="s">
        <v>5201</v>
      </c>
    </row>
    <row r="423" spans="1:28" ht="13.5" thickBot="1" x14ac:dyDescent="0.25">
      <c r="A423" s="622" t="s">
        <v>656</v>
      </c>
      <c r="B423" s="623" t="s">
        <v>2124</v>
      </c>
      <c r="C423" s="623" t="s">
        <v>656</v>
      </c>
      <c r="D423" s="623" t="s">
        <v>956</v>
      </c>
      <c r="E423" s="623" t="s">
        <v>2296</v>
      </c>
      <c r="F423" s="623" t="s">
        <v>3677</v>
      </c>
      <c r="G423" s="623" t="s">
        <v>3678</v>
      </c>
      <c r="H423" s="623" t="s">
        <v>956</v>
      </c>
      <c r="I423" s="623" t="s">
        <v>2296</v>
      </c>
      <c r="J423" s="623" t="s">
        <v>3677</v>
      </c>
      <c r="K423" s="623" t="s">
        <v>3678</v>
      </c>
      <c r="L423" s="623" t="s">
        <v>2195</v>
      </c>
      <c r="M423" s="623" t="s">
        <v>6395</v>
      </c>
      <c r="N423" s="623" t="s">
        <v>3403</v>
      </c>
      <c r="O423" s="624">
        <v>7845</v>
      </c>
      <c r="P423" s="625">
        <v>3</v>
      </c>
      <c r="Q423" s="623" t="s">
        <v>6396</v>
      </c>
      <c r="R423" s="624">
        <v>2172</v>
      </c>
      <c r="S423" s="624">
        <v>52</v>
      </c>
      <c r="T423" s="623" t="s">
        <v>2122</v>
      </c>
      <c r="U423" s="623" t="s">
        <v>2753</v>
      </c>
      <c r="V423" s="623" t="s">
        <v>392</v>
      </c>
      <c r="W423" s="623" t="s">
        <v>5112</v>
      </c>
      <c r="X423" s="624">
        <v>0</v>
      </c>
      <c r="Y423" s="623" t="s">
        <v>5106</v>
      </c>
      <c r="Z423" s="623" t="s">
        <v>503</v>
      </c>
      <c r="AA423" s="623" t="s">
        <v>5178</v>
      </c>
      <c r="AB423" s="623" t="s">
        <v>5178</v>
      </c>
    </row>
    <row r="424" spans="1:28" ht="13.5" thickBot="1" x14ac:dyDescent="0.25">
      <c r="A424" s="622" t="s">
        <v>648</v>
      </c>
      <c r="B424" s="623" t="s">
        <v>2124</v>
      </c>
      <c r="C424" s="623" t="s">
        <v>648</v>
      </c>
      <c r="D424" s="623" t="s">
        <v>948</v>
      </c>
      <c r="E424" s="623" t="s">
        <v>2296</v>
      </c>
      <c r="F424" s="623" t="s">
        <v>3677</v>
      </c>
      <c r="G424" s="623" t="s">
        <v>6397</v>
      </c>
      <c r="H424" s="623" t="s">
        <v>948</v>
      </c>
      <c r="I424" s="623" t="s">
        <v>2296</v>
      </c>
      <c r="J424" s="623" t="s">
        <v>3677</v>
      </c>
      <c r="K424" s="623" t="s">
        <v>6397</v>
      </c>
      <c r="L424" s="623" t="s">
        <v>2195</v>
      </c>
      <c r="M424" s="623" t="s">
        <v>6398</v>
      </c>
      <c r="N424" s="623" t="s">
        <v>3403</v>
      </c>
      <c r="O424" s="624">
        <v>9360</v>
      </c>
      <c r="P424" s="625">
        <v>7.5</v>
      </c>
      <c r="Q424" s="623" t="s">
        <v>6363</v>
      </c>
      <c r="R424" s="624">
        <v>2934</v>
      </c>
      <c r="S424" s="624">
        <v>52</v>
      </c>
      <c r="T424" s="623" t="s">
        <v>2122</v>
      </c>
      <c r="U424" s="623" t="s">
        <v>2603</v>
      </c>
      <c r="V424" s="623" t="s">
        <v>384</v>
      </c>
      <c r="W424" s="623" t="s">
        <v>5112</v>
      </c>
      <c r="X424" s="624">
        <v>0</v>
      </c>
      <c r="Y424" s="623" t="s">
        <v>5106</v>
      </c>
      <c r="Z424" s="623" t="s">
        <v>503</v>
      </c>
      <c r="AA424" s="623" t="s">
        <v>5201</v>
      </c>
      <c r="AB424" s="623" t="s">
        <v>5201</v>
      </c>
    </row>
    <row r="425" spans="1:28" ht="13.5" thickBot="1" x14ac:dyDescent="0.25">
      <c r="A425" s="622" t="s">
        <v>649</v>
      </c>
      <c r="B425" s="623" t="s">
        <v>2124</v>
      </c>
      <c r="C425" s="623" t="s">
        <v>649</v>
      </c>
      <c r="D425" s="623" t="s">
        <v>949</v>
      </c>
      <c r="E425" s="623" t="s">
        <v>2296</v>
      </c>
      <c r="F425" s="623" t="s">
        <v>3677</v>
      </c>
      <c r="G425" s="623" t="s">
        <v>6399</v>
      </c>
      <c r="H425" s="623" t="s">
        <v>949</v>
      </c>
      <c r="I425" s="623" t="s">
        <v>2296</v>
      </c>
      <c r="J425" s="623" t="s">
        <v>3677</v>
      </c>
      <c r="K425" s="623" t="s">
        <v>6399</v>
      </c>
      <c r="L425" s="623" t="s">
        <v>2195</v>
      </c>
      <c r="M425" s="623" t="s">
        <v>6400</v>
      </c>
      <c r="N425" s="623" t="s">
        <v>3403</v>
      </c>
      <c r="O425" s="624">
        <v>5400</v>
      </c>
      <c r="P425" s="625">
        <v>3.5</v>
      </c>
      <c r="Q425" s="623" t="s">
        <v>6370</v>
      </c>
      <c r="R425" s="624">
        <v>2580</v>
      </c>
      <c r="S425" s="624">
        <v>52</v>
      </c>
      <c r="T425" s="623" t="s">
        <v>2122</v>
      </c>
      <c r="U425" s="623" t="s">
        <v>2671</v>
      </c>
      <c r="V425" s="623" t="s">
        <v>385</v>
      </c>
      <c r="W425" s="623" t="s">
        <v>5112</v>
      </c>
      <c r="X425" s="624">
        <v>0</v>
      </c>
      <c r="Y425" s="623" t="s">
        <v>5106</v>
      </c>
      <c r="Z425" s="623" t="s">
        <v>503</v>
      </c>
      <c r="AA425" s="623" t="s">
        <v>5201</v>
      </c>
      <c r="AB425" s="623" t="s">
        <v>5201</v>
      </c>
    </row>
    <row r="426" spans="1:28" ht="13.5" thickBot="1" x14ac:dyDescent="0.25">
      <c r="A426" s="622" t="s">
        <v>650</v>
      </c>
      <c r="B426" s="623" t="s">
        <v>2124</v>
      </c>
      <c r="C426" s="623" t="s">
        <v>650</v>
      </c>
      <c r="D426" s="623" t="s">
        <v>950</v>
      </c>
      <c r="E426" s="623" t="s">
        <v>1184</v>
      </c>
      <c r="F426" s="623" t="s">
        <v>6401</v>
      </c>
      <c r="G426" s="623" t="s">
        <v>6402</v>
      </c>
      <c r="H426" s="623" t="s">
        <v>950</v>
      </c>
      <c r="I426" s="623" t="s">
        <v>1184</v>
      </c>
      <c r="J426" s="623" t="s">
        <v>6401</v>
      </c>
      <c r="K426" s="623" t="s">
        <v>6402</v>
      </c>
      <c r="L426" s="623" t="s">
        <v>2195</v>
      </c>
      <c r="M426" s="623" t="s">
        <v>6403</v>
      </c>
      <c r="N426" s="623" t="s">
        <v>3403</v>
      </c>
      <c r="O426" s="624">
        <v>21941</v>
      </c>
      <c r="P426" s="625">
        <v>19</v>
      </c>
      <c r="Q426" s="623" t="s">
        <v>6359</v>
      </c>
      <c r="R426" s="624">
        <v>3338</v>
      </c>
      <c r="S426" s="624">
        <v>52</v>
      </c>
      <c r="T426" s="623" t="s">
        <v>2122</v>
      </c>
      <c r="U426" s="623" t="s">
        <v>2692</v>
      </c>
      <c r="V426" s="623" t="s">
        <v>386</v>
      </c>
      <c r="W426" s="623" t="s">
        <v>5112</v>
      </c>
      <c r="X426" s="624">
        <v>0</v>
      </c>
      <c r="Y426" s="623" t="s">
        <v>5113</v>
      </c>
      <c r="Z426" s="623" t="s">
        <v>503</v>
      </c>
      <c r="AA426" s="623" t="s">
        <v>5178</v>
      </c>
      <c r="AB426" s="623" t="s">
        <v>5201</v>
      </c>
    </row>
    <row r="427" spans="1:28" ht="13.5" thickBot="1" x14ac:dyDescent="0.25">
      <c r="A427" s="622" t="s">
        <v>6404</v>
      </c>
      <c r="B427" s="623" t="s">
        <v>3403</v>
      </c>
      <c r="C427" s="623" t="s">
        <v>3403</v>
      </c>
      <c r="D427" s="623" t="s">
        <v>3403</v>
      </c>
      <c r="E427" s="623" t="s">
        <v>3403</v>
      </c>
      <c r="F427" s="623" t="s">
        <v>3403</v>
      </c>
      <c r="G427" s="623" t="s">
        <v>3403</v>
      </c>
      <c r="H427" s="623" t="s">
        <v>3403</v>
      </c>
      <c r="I427" s="623" t="s">
        <v>3403</v>
      </c>
      <c r="J427" s="623" t="s">
        <v>3403</v>
      </c>
      <c r="K427" s="623" t="s">
        <v>3403</v>
      </c>
      <c r="L427" s="623" t="s">
        <v>3403</v>
      </c>
      <c r="M427" s="623" t="s">
        <v>3403</v>
      </c>
      <c r="N427" s="623" t="s">
        <v>3403</v>
      </c>
      <c r="O427" s="623" t="s">
        <v>3403</v>
      </c>
      <c r="P427" s="623" t="s">
        <v>3403</v>
      </c>
      <c r="Q427" s="623" t="s">
        <v>3403</v>
      </c>
      <c r="R427" s="623" t="s">
        <v>3403</v>
      </c>
      <c r="S427" s="624">
        <v>44</v>
      </c>
      <c r="T427" s="623" t="s">
        <v>3403</v>
      </c>
      <c r="U427" s="623" t="s">
        <v>3403</v>
      </c>
      <c r="V427" s="623" t="s">
        <v>3403</v>
      </c>
      <c r="W427" s="623" t="s">
        <v>3403</v>
      </c>
      <c r="X427" s="623" t="s">
        <v>3403</v>
      </c>
      <c r="Y427" s="623" t="s">
        <v>3403</v>
      </c>
      <c r="Z427" s="623" t="s">
        <v>503</v>
      </c>
      <c r="AA427" s="623" t="s">
        <v>4858</v>
      </c>
      <c r="AB427" s="623" t="s">
        <v>4858</v>
      </c>
    </row>
    <row r="428" spans="1:28" ht="13.5" thickBot="1" x14ac:dyDescent="0.25">
      <c r="A428" s="622" t="s">
        <v>651</v>
      </c>
      <c r="B428" s="623" t="s">
        <v>2124</v>
      </c>
      <c r="C428" s="623" t="s">
        <v>651</v>
      </c>
      <c r="D428" s="623" t="s">
        <v>951</v>
      </c>
      <c r="E428" s="623" t="s">
        <v>1185</v>
      </c>
      <c r="F428" s="623" t="s">
        <v>6405</v>
      </c>
      <c r="G428" s="623" t="s">
        <v>6406</v>
      </c>
      <c r="H428" s="623" t="s">
        <v>951</v>
      </c>
      <c r="I428" s="623" t="s">
        <v>1185</v>
      </c>
      <c r="J428" s="623" t="s">
        <v>6405</v>
      </c>
      <c r="K428" s="623" t="s">
        <v>6406</v>
      </c>
      <c r="L428" s="623" t="s">
        <v>2195</v>
      </c>
      <c r="M428" s="623" t="s">
        <v>6407</v>
      </c>
      <c r="N428" s="623" t="s">
        <v>3403</v>
      </c>
      <c r="O428" s="624">
        <v>5170</v>
      </c>
      <c r="P428" s="625">
        <v>4</v>
      </c>
      <c r="Q428" s="623" t="s">
        <v>6370</v>
      </c>
      <c r="R428" s="624">
        <v>2178</v>
      </c>
      <c r="S428" s="624">
        <v>44</v>
      </c>
      <c r="T428" s="623" t="s">
        <v>2122</v>
      </c>
      <c r="U428" s="623" t="s">
        <v>2709</v>
      </c>
      <c r="V428" s="623" t="s">
        <v>387</v>
      </c>
      <c r="W428" s="623" t="s">
        <v>5112</v>
      </c>
      <c r="X428" s="624">
        <v>0</v>
      </c>
      <c r="Y428" s="623" t="s">
        <v>5113</v>
      </c>
      <c r="Z428" s="623" t="s">
        <v>503</v>
      </c>
      <c r="AA428" s="623" t="s">
        <v>5178</v>
      </c>
      <c r="AB428" s="623" t="s">
        <v>5178</v>
      </c>
    </row>
    <row r="429" spans="1:28" ht="13.5" thickBot="1" x14ac:dyDescent="0.25">
      <c r="A429" s="622" t="s">
        <v>652</v>
      </c>
      <c r="B429" s="623" t="s">
        <v>2124</v>
      </c>
      <c r="C429" s="623" t="s">
        <v>652</v>
      </c>
      <c r="D429" s="623" t="s">
        <v>952</v>
      </c>
      <c r="E429" s="623" t="s">
        <v>1186</v>
      </c>
      <c r="F429" s="623" t="s">
        <v>6408</v>
      </c>
      <c r="G429" s="623" t="s">
        <v>6409</v>
      </c>
      <c r="H429" s="623" t="s">
        <v>952</v>
      </c>
      <c r="I429" s="623" t="s">
        <v>1186</v>
      </c>
      <c r="J429" s="623" t="s">
        <v>6408</v>
      </c>
      <c r="K429" s="623" t="s">
        <v>6409</v>
      </c>
      <c r="L429" s="623" t="s">
        <v>2195</v>
      </c>
      <c r="M429" s="623" t="s">
        <v>6410</v>
      </c>
      <c r="N429" s="623" t="s">
        <v>3403</v>
      </c>
      <c r="O429" s="624">
        <v>4724</v>
      </c>
      <c r="P429" s="625">
        <v>3.5</v>
      </c>
      <c r="Q429" s="623" t="s">
        <v>6370</v>
      </c>
      <c r="R429" s="624">
        <v>2580</v>
      </c>
      <c r="S429" s="624">
        <v>52</v>
      </c>
      <c r="T429" s="623" t="s">
        <v>2122</v>
      </c>
      <c r="U429" s="623" t="s">
        <v>2722</v>
      </c>
      <c r="V429" s="623" t="s">
        <v>388</v>
      </c>
      <c r="W429" s="623" t="s">
        <v>5112</v>
      </c>
      <c r="X429" s="624">
        <v>0</v>
      </c>
      <c r="Y429" s="623" t="s">
        <v>5113</v>
      </c>
      <c r="Z429" s="623" t="s">
        <v>503</v>
      </c>
      <c r="AA429" s="623" t="s">
        <v>5178</v>
      </c>
      <c r="AB429" s="623" t="s">
        <v>5201</v>
      </c>
    </row>
    <row r="430" spans="1:28" ht="13.5" thickBot="1" x14ac:dyDescent="0.25">
      <c r="A430" s="622" t="s">
        <v>659</v>
      </c>
      <c r="B430" s="623" t="s">
        <v>2124</v>
      </c>
      <c r="C430" s="623" t="s">
        <v>659</v>
      </c>
      <c r="D430" s="623" t="s">
        <v>959</v>
      </c>
      <c r="E430" s="623" t="s">
        <v>1181</v>
      </c>
      <c r="F430" s="623" t="s">
        <v>6411</v>
      </c>
      <c r="G430" s="623" t="s">
        <v>6412</v>
      </c>
      <c r="H430" s="623" t="s">
        <v>959</v>
      </c>
      <c r="I430" s="623" t="s">
        <v>1181</v>
      </c>
      <c r="J430" s="623" t="s">
        <v>6411</v>
      </c>
      <c r="K430" s="623" t="s">
        <v>6412</v>
      </c>
      <c r="L430" s="623" t="s">
        <v>2195</v>
      </c>
      <c r="M430" s="623" t="s">
        <v>6413</v>
      </c>
      <c r="N430" s="623" t="s">
        <v>3403</v>
      </c>
      <c r="O430" s="624">
        <v>29480</v>
      </c>
      <c r="P430" s="625">
        <v>20</v>
      </c>
      <c r="Q430" s="623" t="s">
        <v>6359</v>
      </c>
      <c r="R430" s="624">
        <v>3338</v>
      </c>
      <c r="S430" s="624">
        <v>52</v>
      </c>
      <c r="T430" s="623" t="s">
        <v>2122</v>
      </c>
      <c r="U430" s="623" t="s">
        <v>2772</v>
      </c>
      <c r="V430" s="623" t="s">
        <v>395</v>
      </c>
      <c r="W430" s="623" t="s">
        <v>5112</v>
      </c>
      <c r="X430" s="624">
        <v>0</v>
      </c>
      <c r="Y430" s="623" t="s">
        <v>5106</v>
      </c>
      <c r="Z430" s="623" t="s">
        <v>503</v>
      </c>
      <c r="AA430" s="623" t="s">
        <v>5201</v>
      </c>
      <c r="AB430" s="623" t="s">
        <v>5201</v>
      </c>
    </row>
    <row r="431" spans="1:28" ht="13.5" thickBot="1" x14ac:dyDescent="0.25">
      <c r="A431" s="622" t="s">
        <v>653</v>
      </c>
      <c r="B431" s="623" t="s">
        <v>2124</v>
      </c>
      <c r="C431" s="623" t="s">
        <v>653</v>
      </c>
      <c r="D431" s="623" t="s">
        <v>953</v>
      </c>
      <c r="E431" s="623" t="s">
        <v>1187</v>
      </c>
      <c r="F431" s="623" t="s">
        <v>6414</v>
      </c>
      <c r="G431" s="623" t="s">
        <v>6415</v>
      </c>
      <c r="H431" s="623" t="s">
        <v>953</v>
      </c>
      <c r="I431" s="623" t="s">
        <v>1187</v>
      </c>
      <c r="J431" s="623" t="s">
        <v>6414</v>
      </c>
      <c r="K431" s="623" t="s">
        <v>6415</v>
      </c>
      <c r="L431" s="623" t="s">
        <v>2195</v>
      </c>
      <c r="M431" s="623" t="s">
        <v>6416</v>
      </c>
      <c r="N431" s="623" t="s">
        <v>3403</v>
      </c>
      <c r="O431" s="624">
        <v>5170</v>
      </c>
      <c r="P431" s="625">
        <v>3.5</v>
      </c>
      <c r="Q431" s="623" t="s">
        <v>6370</v>
      </c>
      <c r="R431" s="624">
        <v>2580</v>
      </c>
      <c r="S431" s="624">
        <v>52</v>
      </c>
      <c r="T431" s="623" t="s">
        <v>2122</v>
      </c>
      <c r="U431" s="623" t="s">
        <v>2725</v>
      </c>
      <c r="V431" s="623" t="s">
        <v>389</v>
      </c>
      <c r="W431" s="623" t="s">
        <v>5112</v>
      </c>
      <c r="X431" s="624">
        <v>0</v>
      </c>
      <c r="Y431" s="623" t="s">
        <v>5113</v>
      </c>
      <c r="Z431" s="623" t="s">
        <v>503</v>
      </c>
      <c r="AA431" s="623" t="s">
        <v>5201</v>
      </c>
      <c r="AB431" s="623" t="s">
        <v>5201</v>
      </c>
    </row>
    <row r="432" spans="1:28" ht="13.5" thickBot="1" x14ac:dyDescent="0.25">
      <c r="A432" s="622" t="s">
        <v>2127</v>
      </c>
      <c r="B432" s="623" t="s">
        <v>2127</v>
      </c>
      <c r="C432" s="623" t="s">
        <v>2127</v>
      </c>
      <c r="D432" s="623" t="s">
        <v>2273</v>
      </c>
      <c r="E432" s="623" t="s">
        <v>2297</v>
      </c>
      <c r="F432" s="623" t="s">
        <v>3680</v>
      </c>
      <c r="G432" s="623" t="s">
        <v>4984</v>
      </c>
      <c r="H432" s="623" t="s">
        <v>2273</v>
      </c>
      <c r="I432" s="623" t="s">
        <v>2297</v>
      </c>
      <c r="J432" s="623" t="s">
        <v>3680</v>
      </c>
      <c r="K432" s="623" t="s">
        <v>4984</v>
      </c>
      <c r="L432" s="623" t="s">
        <v>2196</v>
      </c>
      <c r="M432" s="623" t="s">
        <v>4985</v>
      </c>
      <c r="N432" s="623" t="s">
        <v>3403</v>
      </c>
      <c r="O432" s="624">
        <v>13770</v>
      </c>
      <c r="P432" s="625">
        <v>8</v>
      </c>
      <c r="Q432" s="623" t="s">
        <v>6417</v>
      </c>
      <c r="R432" s="624">
        <v>2704</v>
      </c>
      <c r="S432" s="624">
        <v>52</v>
      </c>
      <c r="T432" s="623" t="s">
        <v>2125</v>
      </c>
      <c r="U432" s="623" t="s">
        <v>2134</v>
      </c>
      <c r="V432" s="623" t="s">
        <v>397</v>
      </c>
      <c r="W432" s="623" t="s">
        <v>5105</v>
      </c>
      <c r="X432" s="624">
        <v>0</v>
      </c>
      <c r="Y432" s="623" t="s">
        <v>5133</v>
      </c>
      <c r="Z432" s="623" t="s">
        <v>503</v>
      </c>
      <c r="AA432" s="623" t="s">
        <v>5134</v>
      </c>
      <c r="AB432" s="623" t="s">
        <v>5201</v>
      </c>
    </row>
    <row r="433" spans="1:28" ht="13.5" thickBot="1" x14ac:dyDescent="0.25">
      <c r="A433" s="622" t="s">
        <v>663</v>
      </c>
      <c r="B433" s="623" t="s">
        <v>2130</v>
      </c>
      <c r="C433" s="623" t="s">
        <v>663</v>
      </c>
      <c r="D433" s="623" t="s">
        <v>1341</v>
      </c>
      <c r="E433" s="623" t="s">
        <v>1190</v>
      </c>
      <c r="F433" s="623" t="s">
        <v>6418</v>
      </c>
      <c r="G433" s="623" t="s">
        <v>3403</v>
      </c>
      <c r="H433" s="623" t="s">
        <v>1341</v>
      </c>
      <c r="I433" s="623" t="s">
        <v>1190</v>
      </c>
      <c r="J433" s="623" t="s">
        <v>6418</v>
      </c>
      <c r="K433" s="623" t="s">
        <v>6419</v>
      </c>
      <c r="L433" s="623" t="s">
        <v>2197</v>
      </c>
      <c r="M433" s="623" t="s">
        <v>6420</v>
      </c>
      <c r="N433" s="623" t="s">
        <v>554</v>
      </c>
      <c r="O433" s="624">
        <v>1000</v>
      </c>
      <c r="P433" s="625">
        <v>0.8</v>
      </c>
      <c r="Q433" s="623" t="s">
        <v>6421</v>
      </c>
      <c r="R433" s="624">
        <v>988</v>
      </c>
      <c r="S433" s="624">
        <v>52</v>
      </c>
      <c r="T433" s="623" t="s">
        <v>2128</v>
      </c>
      <c r="U433" s="623" t="s">
        <v>2199</v>
      </c>
      <c r="V433" s="623" t="s">
        <v>399</v>
      </c>
      <c r="W433" s="623" t="s">
        <v>5112</v>
      </c>
      <c r="X433" s="624">
        <v>0</v>
      </c>
      <c r="Y433" s="623" t="s">
        <v>5113</v>
      </c>
      <c r="Z433" s="623" t="s">
        <v>503</v>
      </c>
      <c r="AA433" s="623" t="s">
        <v>5201</v>
      </c>
      <c r="AB433" s="623" t="s">
        <v>5119</v>
      </c>
    </row>
    <row r="434" spans="1:28" ht="13.5" thickBot="1" x14ac:dyDescent="0.25">
      <c r="A434" s="622" t="s">
        <v>664</v>
      </c>
      <c r="B434" s="623" t="s">
        <v>2130</v>
      </c>
      <c r="C434" s="623" t="s">
        <v>664</v>
      </c>
      <c r="D434" s="623" t="s">
        <v>6422</v>
      </c>
      <c r="E434" s="623" t="s">
        <v>1191</v>
      </c>
      <c r="F434" s="623" t="s">
        <v>6423</v>
      </c>
      <c r="G434" s="623" t="s">
        <v>3403</v>
      </c>
      <c r="H434" s="623" t="s">
        <v>962</v>
      </c>
      <c r="I434" s="623" t="s">
        <v>1191</v>
      </c>
      <c r="J434" s="623" t="s">
        <v>6423</v>
      </c>
      <c r="K434" s="623" t="s">
        <v>6424</v>
      </c>
      <c r="L434" s="623" t="s">
        <v>2197</v>
      </c>
      <c r="M434" s="623" t="s">
        <v>6425</v>
      </c>
      <c r="N434" s="623" t="s">
        <v>554</v>
      </c>
      <c r="O434" s="624">
        <v>2165</v>
      </c>
      <c r="P434" s="625">
        <v>1.38</v>
      </c>
      <c r="Q434" s="623" t="s">
        <v>6426</v>
      </c>
      <c r="R434" s="624">
        <v>1192</v>
      </c>
      <c r="S434" s="624">
        <v>52</v>
      </c>
      <c r="T434" s="623" t="s">
        <v>2128</v>
      </c>
      <c r="U434" s="623" t="s">
        <v>2298</v>
      </c>
      <c r="V434" s="623" t="s">
        <v>400</v>
      </c>
      <c r="W434" s="623" t="s">
        <v>5112</v>
      </c>
      <c r="X434" s="624">
        <v>0</v>
      </c>
      <c r="Y434" s="623" t="s">
        <v>5113</v>
      </c>
      <c r="Z434" s="623" t="s">
        <v>503</v>
      </c>
      <c r="AA434" s="623" t="s">
        <v>5119</v>
      </c>
      <c r="AB434" s="623" t="s">
        <v>5119</v>
      </c>
    </row>
    <row r="435" spans="1:28" ht="13.5" thickBot="1" x14ac:dyDescent="0.25">
      <c r="A435" s="622" t="s">
        <v>665</v>
      </c>
      <c r="B435" s="623" t="s">
        <v>2130</v>
      </c>
      <c r="C435" s="623" t="s">
        <v>665</v>
      </c>
      <c r="D435" s="623" t="s">
        <v>963</v>
      </c>
      <c r="E435" s="623" t="s">
        <v>1192</v>
      </c>
      <c r="F435" s="623" t="s">
        <v>6427</v>
      </c>
      <c r="G435" s="623" t="s">
        <v>6175</v>
      </c>
      <c r="H435" s="623" t="s">
        <v>963</v>
      </c>
      <c r="I435" s="623" t="s">
        <v>1192</v>
      </c>
      <c r="J435" s="623" t="s">
        <v>6427</v>
      </c>
      <c r="K435" s="623" t="s">
        <v>6175</v>
      </c>
      <c r="L435" s="623" t="s">
        <v>2197</v>
      </c>
      <c r="M435" s="623" t="s">
        <v>6428</v>
      </c>
      <c r="N435" s="623" t="s">
        <v>554</v>
      </c>
      <c r="O435" s="624">
        <v>2750</v>
      </c>
      <c r="P435" s="625">
        <v>3.67</v>
      </c>
      <c r="Q435" s="623" t="s">
        <v>6429</v>
      </c>
      <c r="R435" s="624">
        <v>2658</v>
      </c>
      <c r="S435" s="624">
        <v>52</v>
      </c>
      <c r="T435" s="623" t="s">
        <v>2128</v>
      </c>
      <c r="U435" s="623" t="s">
        <v>2328</v>
      </c>
      <c r="V435" s="623" t="s">
        <v>401</v>
      </c>
      <c r="W435" s="623" t="s">
        <v>5112</v>
      </c>
      <c r="X435" s="624">
        <v>0</v>
      </c>
      <c r="Y435" s="623" t="s">
        <v>5113</v>
      </c>
      <c r="Z435" s="623" t="s">
        <v>503</v>
      </c>
      <c r="AA435" s="623" t="s">
        <v>5119</v>
      </c>
      <c r="AB435" s="623" t="s">
        <v>5119</v>
      </c>
    </row>
    <row r="436" spans="1:28" ht="13.5" thickBot="1" x14ac:dyDescent="0.25">
      <c r="A436" s="622" t="s">
        <v>6430</v>
      </c>
      <c r="B436" s="623" t="s">
        <v>2130</v>
      </c>
      <c r="C436" s="623" t="s">
        <v>662</v>
      </c>
      <c r="D436" s="623" t="s">
        <v>2274</v>
      </c>
      <c r="E436" s="623" t="s">
        <v>2376</v>
      </c>
      <c r="F436" s="623" t="s">
        <v>3682</v>
      </c>
      <c r="G436" s="623" t="s">
        <v>4990</v>
      </c>
      <c r="H436" s="623" t="s">
        <v>2274</v>
      </c>
      <c r="I436" s="623" t="s">
        <v>2376</v>
      </c>
      <c r="J436" s="623" t="s">
        <v>3682</v>
      </c>
      <c r="K436" s="623" t="s">
        <v>4990</v>
      </c>
      <c r="L436" s="623" t="s">
        <v>2197</v>
      </c>
      <c r="M436" s="623" t="s">
        <v>4991</v>
      </c>
      <c r="N436" s="623" t="s">
        <v>4992</v>
      </c>
      <c r="O436" s="624">
        <v>22546</v>
      </c>
      <c r="P436" s="625">
        <v>24.36</v>
      </c>
      <c r="Q436" s="623" t="s">
        <v>4994</v>
      </c>
      <c r="R436" s="624">
        <v>3223</v>
      </c>
      <c r="S436" s="624">
        <v>52</v>
      </c>
      <c r="T436" s="623" t="s">
        <v>2128</v>
      </c>
      <c r="U436" s="623" t="s">
        <v>2134</v>
      </c>
      <c r="V436" s="623" t="s">
        <v>398</v>
      </c>
      <c r="W436" s="623" t="s">
        <v>5105</v>
      </c>
      <c r="X436" s="624">
        <v>0</v>
      </c>
      <c r="Y436" s="623" t="s">
        <v>5106</v>
      </c>
      <c r="Z436" s="623" t="s">
        <v>503</v>
      </c>
      <c r="AA436" s="623" t="s">
        <v>5178</v>
      </c>
      <c r="AB436" s="623" t="s">
        <v>5119</v>
      </c>
    </row>
    <row r="437" spans="1:28" ht="13.5" thickBot="1" x14ac:dyDescent="0.25">
      <c r="A437" s="622" t="s">
        <v>666</v>
      </c>
      <c r="B437" s="623" t="s">
        <v>2133</v>
      </c>
      <c r="C437" s="623" t="s">
        <v>666</v>
      </c>
      <c r="D437" s="623" t="s">
        <v>964</v>
      </c>
      <c r="E437" s="623" t="s">
        <v>1193</v>
      </c>
      <c r="F437" s="623" t="s">
        <v>6431</v>
      </c>
      <c r="G437" s="623" t="s">
        <v>5776</v>
      </c>
      <c r="H437" s="623" t="s">
        <v>964</v>
      </c>
      <c r="I437" s="623" t="s">
        <v>1193</v>
      </c>
      <c r="J437" s="623" t="s">
        <v>6431</v>
      </c>
      <c r="K437" s="623" t="s">
        <v>5776</v>
      </c>
      <c r="L437" s="623" t="s">
        <v>2198</v>
      </c>
      <c r="M437" s="623" t="s">
        <v>6432</v>
      </c>
      <c r="N437" s="623" t="s">
        <v>6432</v>
      </c>
      <c r="O437" s="624">
        <v>1510</v>
      </c>
      <c r="P437" s="625">
        <v>0.3</v>
      </c>
      <c r="Q437" s="623" t="s">
        <v>6433</v>
      </c>
      <c r="R437" s="624">
        <v>728</v>
      </c>
      <c r="S437" s="624">
        <v>52</v>
      </c>
      <c r="T437" s="623" t="s">
        <v>2131</v>
      </c>
      <c r="U437" s="623" t="s">
        <v>2199</v>
      </c>
      <c r="V437" s="623" t="s">
        <v>403</v>
      </c>
      <c r="W437" s="623" t="s">
        <v>5112</v>
      </c>
      <c r="X437" s="624">
        <v>0</v>
      </c>
      <c r="Y437" s="623" t="s">
        <v>5133</v>
      </c>
      <c r="Z437" s="623" t="s">
        <v>503</v>
      </c>
      <c r="AA437" s="623" t="s">
        <v>5134</v>
      </c>
      <c r="AB437" s="623" t="s">
        <v>5134</v>
      </c>
    </row>
    <row r="438" spans="1:28" ht="13.5" thickBot="1" x14ac:dyDescent="0.25">
      <c r="A438" s="622" t="s">
        <v>667</v>
      </c>
      <c r="B438" s="623" t="s">
        <v>2133</v>
      </c>
      <c r="C438" s="623" t="s">
        <v>667</v>
      </c>
      <c r="D438" s="623" t="s">
        <v>965</v>
      </c>
      <c r="E438" s="623" t="s">
        <v>1194</v>
      </c>
      <c r="F438" s="623" t="s">
        <v>6434</v>
      </c>
      <c r="G438" s="623" t="s">
        <v>5776</v>
      </c>
      <c r="H438" s="623" t="s">
        <v>965</v>
      </c>
      <c r="I438" s="623" t="s">
        <v>1194</v>
      </c>
      <c r="J438" s="623" t="s">
        <v>6434</v>
      </c>
      <c r="K438" s="623" t="s">
        <v>5776</v>
      </c>
      <c r="L438" s="623" t="s">
        <v>2198</v>
      </c>
      <c r="M438" s="623" t="s">
        <v>6435</v>
      </c>
      <c r="N438" s="623" t="s">
        <v>6435</v>
      </c>
      <c r="O438" s="624">
        <v>1998</v>
      </c>
      <c r="P438" s="625">
        <v>0.3</v>
      </c>
      <c r="Q438" s="623" t="s">
        <v>6436</v>
      </c>
      <c r="R438" s="624">
        <v>728</v>
      </c>
      <c r="S438" s="624">
        <v>52</v>
      </c>
      <c r="T438" s="623" t="s">
        <v>2131</v>
      </c>
      <c r="U438" s="623" t="s">
        <v>2276</v>
      </c>
      <c r="V438" s="623" t="s">
        <v>404</v>
      </c>
      <c r="W438" s="623" t="s">
        <v>5112</v>
      </c>
      <c r="X438" s="624">
        <v>0</v>
      </c>
      <c r="Y438" s="623" t="s">
        <v>5133</v>
      </c>
      <c r="Z438" s="623" t="s">
        <v>503</v>
      </c>
      <c r="AA438" s="623" t="s">
        <v>5134</v>
      </c>
      <c r="AB438" s="623" t="s">
        <v>5134</v>
      </c>
    </row>
    <row r="439" spans="1:28" ht="13.5" thickBot="1" x14ac:dyDescent="0.25">
      <c r="A439" s="622" t="s">
        <v>603</v>
      </c>
      <c r="B439" s="623" t="s">
        <v>2133</v>
      </c>
      <c r="C439" s="623" t="s">
        <v>603</v>
      </c>
      <c r="D439" s="623" t="s">
        <v>966</v>
      </c>
      <c r="E439" s="623" t="s">
        <v>2198</v>
      </c>
      <c r="F439" s="623" t="s">
        <v>3685</v>
      </c>
      <c r="G439" s="623" t="s">
        <v>6437</v>
      </c>
      <c r="H439" s="623" t="s">
        <v>966</v>
      </c>
      <c r="I439" s="623" t="s">
        <v>2198</v>
      </c>
      <c r="J439" s="623" t="s">
        <v>3685</v>
      </c>
      <c r="K439" s="623" t="s">
        <v>6437</v>
      </c>
      <c r="L439" s="623" t="s">
        <v>2198</v>
      </c>
      <c r="M439" s="623" t="s">
        <v>6438</v>
      </c>
      <c r="N439" s="623" t="s">
        <v>6438</v>
      </c>
      <c r="O439" s="624">
        <v>1300</v>
      </c>
      <c r="P439" s="625">
        <v>0.3</v>
      </c>
      <c r="Q439" s="623" t="s">
        <v>6436</v>
      </c>
      <c r="R439" s="624">
        <v>728</v>
      </c>
      <c r="S439" s="624">
        <v>52</v>
      </c>
      <c r="T439" s="623" t="s">
        <v>2131</v>
      </c>
      <c r="U439" s="623" t="s">
        <v>2298</v>
      </c>
      <c r="V439" s="623" t="s">
        <v>405</v>
      </c>
      <c r="W439" s="623" t="s">
        <v>5112</v>
      </c>
      <c r="X439" s="624">
        <v>0</v>
      </c>
      <c r="Y439" s="623" t="s">
        <v>5133</v>
      </c>
      <c r="Z439" s="623" t="s">
        <v>503</v>
      </c>
      <c r="AA439" s="623" t="s">
        <v>5134</v>
      </c>
      <c r="AB439" s="623" t="s">
        <v>5134</v>
      </c>
    </row>
    <row r="440" spans="1:28" ht="13.5" thickBot="1" x14ac:dyDescent="0.25">
      <c r="A440" s="622" t="s">
        <v>668</v>
      </c>
      <c r="B440" s="623" t="s">
        <v>2133</v>
      </c>
      <c r="C440" s="623" t="s">
        <v>668</v>
      </c>
      <c r="D440" s="623" t="s">
        <v>967</v>
      </c>
      <c r="E440" s="623" t="s">
        <v>1195</v>
      </c>
      <c r="F440" s="623" t="s">
        <v>6439</v>
      </c>
      <c r="G440" s="623" t="s">
        <v>1263</v>
      </c>
      <c r="H440" s="623" t="s">
        <v>967</v>
      </c>
      <c r="I440" s="623" t="s">
        <v>1195</v>
      </c>
      <c r="J440" s="623" t="s">
        <v>6439</v>
      </c>
      <c r="K440" s="623" t="s">
        <v>6440</v>
      </c>
      <c r="L440" s="623" t="s">
        <v>2198</v>
      </c>
      <c r="M440" s="623" t="s">
        <v>6441</v>
      </c>
      <c r="N440" s="623" t="s">
        <v>6441</v>
      </c>
      <c r="O440" s="624">
        <v>3500</v>
      </c>
      <c r="P440" s="625">
        <v>0.6</v>
      </c>
      <c r="Q440" s="623" t="s">
        <v>6442</v>
      </c>
      <c r="R440" s="624">
        <v>1248</v>
      </c>
      <c r="S440" s="624">
        <v>52</v>
      </c>
      <c r="T440" s="623" t="s">
        <v>2131</v>
      </c>
      <c r="U440" s="623" t="s">
        <v>2300</v>
      </c>
      <c r="V440" s="623" t="s">
        <v>406</v>
      </c>
      <c r="W440" s="623" t="s">
        <v>5112</v>
      </c>
      <c r="X440" s="624">
        <v>0</v>
      </c>
      <c r="Y440" s="623" t="s">
        <v>5133</v>
      </c>
      <c r="Z440" s="623" t="s">
        <v>503</v>
      </c>
      <c r="AA440" s="623" t="s">
        <v>5134</v>
      </c>
      <c r="AB440" s="623" t="s">
        <v>5134</v>
      </c>
    </row>
    <row r="441" spans="1:28" ht="13.5" thickBot="1" x14ac:dyDescent="0.25">
      <c r="A441" s="622" t="s">
        <v>669</v>
      </c>
      <c r="B441" s="623" t="s">
        <v>2133</v>
      </c>
      <c r="C441" s="623" t="s">
        <v>669</v>
      </c>
      <c r="D441" s="623" t="s">
        <v>968</v>
      </c>
      <c r="E441" s="623" t="s">
        <v>1196</v>
      </c>
      <c r="F441" s="623" t="s">
        <v>6443</v>
      </c>
      <c r="G441" s="623" t="s">
        <v>6444</v>
      </c>
      <c r="H441" s="623" t="s">
        <v>968</v>
      </c>
      <c r="I441" s="623" t="s">
        <v>1196</v>
      </c>
      <c r="J441" s="623" t="s">
        <v>6443</v>
      </c>
      <c r="K441" s="623" t="s">
        <v>6444</v>
      </c>
      <c r="L441" s="623" t="s">
        <v>2198</v>
      </c>
      <c r="M441" s="623" t="s">
        <v>6445</v>
      </c>
      <c r="N441" s="623" t="s">
        <v>6445</v>
      </c>
      <c r="O441" s="624">
        <v>1675</v>
      </c>
      <c r="P441" s="625">
        <v>0.4</v>
      </c>
      <c r="Q441" s="623" t="s">
        <v>6446</v>
      </c>
      <c r="R441" s="624">
        <v>832</v>
      </c>
      <c r="S441" s="624">
        <v>52</v>
      </c>
      <c r="T441" s="623" t="s">
        <v>2131</v>
      </c>
      <c r="U441" s="623" t="s">
        <v>2328</v>
      </c>
      <c r="V441" s="623" t="s">
        <v>407</v>
      </c>
      <c r="W441" s="623" t="s">
        <v>5112</v>
      </c>
      <c r="X441" s="624">
        <v>0</v>
      </c>
      <c r="Y441" s="623" t="s">
        <v>5133</v>
      </c>
      <c r="Z441" s="623" t="s">
        <v>503</v>
      </c>
      <c r="AA441" s="623" t="s">
        <v>5114</v>
      </c>
      <c r="AB441" s="623" t="s">
        <v>5114</v>
      </c>
    </row>
    <row r="442" spans="1:28" ht="13.5" thickBot="1" x14ac:dyDescent="0.25">
      <c r="A442" s="622" t="s">
        <v>2133</v>
      </c>
      <c r="B442" s="623" t="s">
        <v>2133</v>
      </c>
      <c r="C442" s="623" t="s">
        <v>2133</v>
      </c>
      <c r="D442" s="623" t="s">
        <v>2275</v>
      </c>
      <c r="E442" s="623" t="s">
        <v>2198</v>
      </c>
      <c r="F442" s="623" t="s">
        <v>3685</v>
      </c>
      <c r="G442" s="623" t="s">
        <v>3686</v>
      </c>
      <c r="H442" s="623" t="s">
        <v>2275</v>
      </c>
      <c r="I442" s="623" t="s">
        <v>2198</v>
      </c>
      <c r="J442" s="623" t="s">
        <v>3685</v>
      </c>
      <c r="K442" s="623" t="s">
        <v>3686</v>
      </c>
      <c r="L442" s="623" t="s">
        <v>2198</v>
      </c>
      <c r="M442" s="623" t="s">
        <v>4996</v>
      </c>
      <c r="N442" s="623" t="s">
        <v>4997</v>
      </c>
      <c r="O442" s="624">
        <v>43740</v>
      </c>
      <c r="P442" s="625">
        <v>23</v>
      </c>
      <c r="Q442" s="623" t="s">
        <v>4998</v>
      </c>
      <c r="R442" s="624">
        <v>3276</v>
      </c>
      <c r="S442" s="624">
        <v>52</v>
      </c>
      <c r="T442" s="623" t="s">
        <v>2131</v>
      </c>
      <c r="U442" s="623" t="s">
        <v>2134</v>
      </c>
      <c r="V442" s="623" t="s">
        <v>402</v>
      </c>
      <c r="W442" s="623" t="s">
        <v>5105</v>
      </c>
      <c r="X442" s="624">
        <v>0</v>
      </c>
      <c r="Y442" s="623" t="s">
        <v>5133</v>
      </c>
      <c r="Z442" s="623" t="s">
        <v>503</v>
      </c>
      <c r="AA442" s="623" t="s">
        <v>5107</v>
      </c>
      <c r="AB442" s="623" t="s">
        <v>5107</v>
      </c>
    </row>
    <row r="443" spans="1:28" ht="13.5" thickBot="1" x14ac:dyDescent="0.25">
      <c r="A443" s="622" t="s">
        <v>670</v>
      </c>
      <c r="B443" s="623" t="s">
        <v>2133</v>
      </c>
      <c r="C443" s="623" t="s">
        <v>670</v>
      </c>
      <c r="D443" s="623" t="s">
        <v>969</v>
      </c>
      <c r="E443" s="623" t="s">
        <v>2198</v>
      </c>
      <c r="F443" s="623" t="s">
        <v>3685</v>
      </c>
      <c r="G443" s="623" t="s">
        <v>3686</v>
      </c>
      <c r="H443" s="623" t="s">
        <v>969</v>
      </c>
      <c r="I443" s="623" t="s">
        <v>2198</v>
      </c>
      <c r="J443" s="623" t="s">
        <v>3685</v>
      </c>
      <c r="K443" s="623" t="s">
        <v>3686</v>
      </c>
      <c r="L443" s="623" t="s">
        <v>2198</v>
      </c>
      <c r="M443" s="623" t="s">
        <v>4996</v>
      </c>
      <c r="N443" s="623" t="s">
        <v>554</v>
      </c>
      <c r="O443" s="624">
        <v>360</v>
      </c>
      <c r="P443" s="625">
        <v>0.09</v>
      </c>
      <c r="Q443" s="623" t="s">
        <v>6447</v>
      </c>
      <c r="R443" s="624">
        <v>169</v>
      </c>
      <c r="S443" s="624">
        <v>26</v>
      </c>
      <c r="T443" s="623" t="s">
        <v>2131</v>
      </c>
      <c r="U443" s="623" t="s">
        <v>2377</v>
      </c>
      <c r="V443" s="623" t="s">
        <v>408</v>
      </c>
      <c r="W443" s="623" t="s">
        <v>3040</v>
      </c>
      <c r="X443" s="624">
        <v>1</v>
      </c>
      <c r="Y443" s="623" t="s">
        <v>5133</v>
      </c>
      <c r="Z443" s="623" t="s">
        <v>512</v>
      </c>
      <c r="AA443" s="623" t="s">
        <v>4858</v>
      </c>
      <c r="AB443" s="623" t="s">
        <v>4858</v>
      </c>
    </row>
  </sheetData>
  <phoneticPr fontId="0"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H60"/>
  <sheetViews>
    <sheetView workbookViewId="0">
      <pane xSplit="2" ySplit="2" topLeftCell="AK3" activePane="bottomRight" state="frozen"/>
      <selection pane="topRight" activeCell="C1" sqref="C1"/>
      <selection pane="bottomLeft" activeCell="A3" sqref="A3"/>
      <selection pane="bottomRight" activeCell="AK4" sqref="AK4"/>
    </sheetView>
  </sheetViews>
  <sheetFormatPr defaultColWidth="8.85546875" defaultRowHeight="12.75" x14ac:dyDescent="0.2"/>
  <cols>
    <col min="1" max="1" width="7.85546875" bestFit="1" customWidth="1"/>
    <col min="2" max="2" width="18.42578125" bestFit="1" customWidth="1"/>
    <col min="3" max="3" width="46" bestFit="1" customWidth="1"/>
    <col min="4" max="4" width="51.7109375" bestFit="1" customWidth="1"/>
    <col min="5" max="5" width="12.42578125" bestFit="1" customWidth="1"/>
    <col min="6" max="6" width="25" bestFit="1" customWidth="1"/>
    <col min="7" max="7" width="14.42578125" bestFit="1" customWidth="1"/>
    <col min="8" max="8" width="7.7109375" bestFit="1" customWidth="1"/>
    <col min="9" max="9" width="15.85546875" bestFit="1" customWidth="1"/>
    <col min="10" max="10" width="25" bestFit="1" customWidth="1"/>
    <col min="11" max="11" width="14.42578125" bestFit="1" customWidth="1"/>
    <col min="12" max="12" width="7.7109375" bestFit="1" customWidth="1"/>
    <col min="13" max="13" width="15.85546875" bestFit="1" customWidth="1"/>
    <col min="14" max="14" width="19.140625" bestFit="1" customWidth="1"/>
    <col min="15" max="15" width="21.42578125" bestFit="1" customWidth="1"/>
    <col min="16" max="16" width="13.28515625" bestFit="1" customWidth="1"/>
    <col min="17" max="17" width="33" bestFit="1" customWidth="1"/>
    <col min="18" max="18" width="20.7109375" bestFit="1" customWidth="1"/>
    <col min="19" max="19" width="39" bestFit="1" customWidth="1"/>
    <col min="20" max="21" width="13.28515625" bestFit="1" customWidth="1"/>
    <col min="22" max="22" width="34.85546875" bestFit="1" customWidth="1"/>
    <col min="23" max="23" width="23.28515625" bestFit="1" customWidth="1"/>
    <col min="24" max="24" width="22.85546875" bestFit="1" customWidth="1"/>
    <col min="25" max="25" width="20.28515625" bestFit="1" customWidth="1"/>
    <col min="26" max="26" width="25.42578125" bestFit="1" customWidth="1"/>
    <col min="27" max="27" width="22.140625" bestFit="1" customWidth="1"/>
    <col min="28" max="28" width="13.28515625" bestFit="1" customWidth="1"/>
    <col min="29" max="29" width="14.7109375" bestFit="1" customWidth="1"/>
    <col min="30" max="30" width="11.42578125" bestFit="1" customWidth="1"/>
    <col min="31" max="31" width="12.42578125" bestFit="1" customWidth="1"/>
    <col min="32" max="32" width="11.85546875" bestFit="1" customWidth="1"/>
    <col min="33" max="33" width="36" bestFit="1" customWidth="1"/>
    <col min="34" max="34" width="13.7109375" bestFit="1" customWidth="1"/>
    <col min="35" max="35" width="20.42578125" bestFit="1" customWidth="1"/>
    <col min="36" max="36" width="24" bestFit="1" customWidth="1"/>
    <col min="37" max="37" width="18.7109375" bestFit="1" customWidth="1"/>
    <col min="38" max="38" width="27.85546875" bestFit="1" customWidth="1"/>
    <col min="39" max="39" width="33.42578125" bestFit="1" customWidth="1"/>
    <col min="40" max="40" width="30.7109375" bestFit="1" customWidth="1"/>
    <col min="41" max="41" width="13.42578125" bestFit="1" customWidth="1"/>
    <col min="42" max="42" width="11.42578125" bestFit="1" customWidth="1"/>
    <col min="43" max="43" width="14.28515625" bestFit="1" customWidth="1"/>
    <col min="44" max="44" width="23.28515625" bestFit="1" customWidth="1"/>
    <col min="45" max="45" width="15.42578125" bestFit="1" customWidth="1"/>
    <col min="46" max="46" width="14.42578125" bestFit="1" customWidth="1"/>
    <col min="47" max="47" width="10.28515625" bestFit="1" customWidth="1"/>
    <col min="48" max="48" width="17.28515625" bestFit="1" customWidth="1"/>
    <col min="49" max="49" width="16.28515625" bestFit="1" customWidth="1"/>
    <col min="50" max="50" width="10.7109375" bestFit="1" customWidth="1"/>
    <col min="51" max="51" width="19.42578125" bestFit="1" customWidth="1"/>
    <col min="52" max="52" width="15.85546875" bestFit="1" customWidth="1"/>
    <col min="53" max="53" width="15.7109375" bestFit="1" customWidth="1"/>
    <col min="54" max="54" width="24.28515625" bestFit="1" customWidth="1"/>
    <col min="55" max="55" width="23.7109375" bestFit="1" customWidth="1"/>
    <col min="56" max="56" width="27.42578125" bestFit="1" customWidth="1"/>
    <col min="57" max="57" width="24.42578125" bestFit="1" customWidth="1"/>
    <col min="58" max="58" width="24.140625" bestFit="1" customWidth="1"/>
    <col min="59" max="59" width="25.140625" bestFit="1" customWidth="1"/>
    <col min="60" max="60" width="24.28515625" bestFit="1" customWidth="1"/>
    <col min="61" max="61" width="34.28515625" bestFit="1" customWidth="1"/>
    <col min="62" max="62" width="32.42578125" bestFit="1" customWidth="1"/>
    <col min="63" max="63" width="16.85546875" bestFit="1" customWidth="1"/>
    <col min="64" max="64" width="17.28515625" bestFit="1" customWidth="1"/>
    <col min="65" max="65" width="19" bestFit="1" customWidth="1"/>
    <col min="66" max="66" width="17.85546875" bestFit="1" customWidth="1"/>
    <col min="67" max="67" width="16.85546875" bestFit="1" customWidth="1"/>
    <col min="68" max="68" width="21.7109375" bestFit="1" customWidth="1"/>
    <col min="69" max="69" width="10.85546875" bestFit="1" customWidth="1"/>
    <col min="70" max="70" width="14" bestFit="1" customWidth="1"/>
    <col min="71" max="71" width="14.7109375" bestFit="1" customWidth="1"/>
    <col min="72" max="72" width="12.85546875" bestFit="1" customWidth="1"/>
    <col min="73" max="73" width="16" bestFit="1" customWidth="1"/>
    <col min="74" max="74" width="16.7109375" bestFit="1" customWidth="1"/>
    <col min="75" max="75" width="16.28515625" bestFit="1" customWidth="1"/>
    <col min="76" max="76" width="19.42578125" bestFit="1" customWidth="1"/>
    <col min="77" max="77" width="20.140625" bestFit="1" customWidth="1"/>
    <col min="78" max="78" width="16.42578125" bestFit="1" customWidth="1"/>
    <col min="79" max="79" width="12.42578125" bestFit="1" customWidth="1"/>
    <col min="80" max="80" width="24.85546875" bestFit="1" customWidth="1"/>
    <col min="81" max="81" width="18" bestFit="1" customWidth="1"/>
    <col min="82" max="82" width="13.7109375" bestFit="1" customWidth="1"/>
    <col min="83" max="83" width="13.28515625" bestFit="1" customWidth="1"/>
    <col min="84" max="84" width="17.42578125" bestFit="1" customWidth="1"/>
    <col min="85" max="85" width="13.28515625" bestFit="1" customWidth="1"/>
    <col min="86" max="86" width="17.7109375" bestFit="1" customWidth="1"/>
    <col min="87" max="87" width="18.42578125" bestFit="1" customWidth="1"/>
    <col min="88" max="88" width="17.7109375" bestFit="1" customWidth="1"/>
    <col min="89" max="89" width="19.42578125" bestFit="1" customWidth="1"/>
    <col min="90" max="90" width="10.7109375" bestFit="1" customWidth="1"/>
    <col min="91" max="91" width="20.42578125" bestFit="1" customWidth="1"/>
    <col min="92" max="92" width="27.42578125" bestFit="1" customWidth="1"/>
    <col min="93" max="93" width="14.85546875" bestFit="1" customWidth="1"/>
    <col min="94" max="94" width="18" bestFit="1" customWidth="1"/>
    <col min="95" max="95" width="18.7109375" bestFit="1" customWidth="1"/>
    <col min="96" max="96" width="20.28515625" bestFit="1" customWidth="1"/>
    <col min="97" max="97" width="23.42578125" bestFit="1" customWidth="1"/>
    <col min="98" max="98" width="24.140625" bestFit="1" customWidth="1"/>
    <col min="99" max="99" width="16.85546875" bestFit="1" customWidth="1"/>
    <col min="100" max="100" width="20" bestFit="1" customWidth="1"/>
    <col min="101" max="101" width="20.7109375" bestFit="1" customWidth="1"/>
    <col min="102" max="102" width="18.140625" bestFit="1" customWidth="1"/>
    <col min="103" max="103" width="13.28515625" bestFit="1" customWidth="1"/>
    <col min="104" max="104" width="22" bestFit="1" customWidth="1"/>
    <col min="105" max="105" width="18.140625" bestFit="1" customWidth="1"/>
    <col min="106" max="106" width="15" bestFit="1" customWidth="1"/>
    <col min="107" max="107" width="14.42578125" bestFit="1" customWidth="1"/>
    <col min="108" max="109" width="11.42578125" bestFit="1" customWidth="1"/>
    <col min="110" max="110" width="10.42578125" bestFit="1" customWidth="1"/>
    <col min="111" max="111" width="14.28515625" bestFit="1" customWidth="1"/>
    <col min="112" max="112" width="29.85546875" bestFit="1" customWidth="1"/>
    <col min="113" max="113" width="26" bestFit="1" customWidth="1"/>
    <col min="114" max="114" width="22.140625" bestFit="1" customWidth="1"/>
    <col min="115" max="115" width="16.42578125" bestFit="1" customWidth="1"/>
    <col min="116" max="116" width="11.85546875" bestFit="1" customWidth="1"/>
    <col min="117" max="117" width="15" bestFit="1" customWidth="1"/>
    <col min="118" max="118" width="9.42578125" bestFit="1" customWidth="1"/>
    <col min="119" max="119" width="13.7109375" bestFit="1" customWidth="1"/>
    <col min="120" max="120" width="16" bestFit="1" customWidth="1"/>
    <col min="121" max="121" width="14.140625" bestFit="1" customWidth="1"/>
    <col min="122" max="122" width="16.140625" bestFit="1" customWidth="1"/>
    <col min="123" max="123" width="22.85546875" bestFit="1" customWidth="1"/>
    <col min="124" max="124" width="20.7109375" bestFit="1" customWidth="1"/>
    <col min="125" max="125" width="20.42578125" bestFit="1" customWidth="1"/>
    <col min="126" max="126" width="26.140625" bestFit="1" customWidth="1"/>
    <col min="127" max="127" width="24.7109375" bestFit="1" customWidth="1"/>
    <col min="128" max="128" width="29.7109375" bestFit="1" customWidth="1"/>
    <col min="129" max="129" width="26.7109375" bestFit="1" customWidth="1"/>
    <col min="130" max="130" width="31.42578125" bestFit="1" customWidth="1"/>
    <col min="131" max="131" width="12.7109375" bestFit="1" customWidth="1"/>
    <col min="132" max="132" width="23" bestFit="1" customWidth="1"/>
    <col min="133" max="133" width="27.85546875" bestFit="1" customWidth="1"/>
    <col min="134" max="134" width="26.28515625" bestFit="1" customWidth="1"/>
    <col min="135" max="135" width="26.42578125" bestFit="1" customWidth="1"/>
    <col min="136" max="136" width="31.42578125" bestFit="1" customWidth="1"/>
    <col min="137" max="137" width="30.42578125" bestFit="1" customWidth="1"/>
    <col min="138" max="138" width="28.42578125" bestFit="1" customWidth="1"/>
    <col min="139" max="139" width="33.28515625" bestFit="1" customWidth="1"/>
    <col min="140" max="140" width="32.28515625" bestFit="1" customWidth="1"/>
    <col min="141" max="141" width="22" bestFit="1" customWidth="1"/>
    <col min="142" max="142" width="28.7109375" bestFit="1" customWidth="1"/>
    <col min="143" max="143" width="37.42578125" bestFit="1" customWidth="1"/>
    <col min="144" max="144" width="18.7109375" bestFit="1" customWidth="1"/>
    <col min="145" max="145" width="26.7109375" bestFit="1" customWidth="1"/>
    <col min="146" max="146" width="16" bestFit="1" customWidth="1"/>
    <col min="147" max="147" width="22.42578125" bestFit="1" customWidth="1"/>
    <col min="148" max="148" width="13.140625" bestFit="1" customWidth="1"/>
    <col min="149" max="149" width="18.7109375" bestFit="1" customWidth="1"/>
    <col min="150" max="150" width="29" bestFit="1" customWidth="1"/>
    <col min="151" max="151" width="9.28515625" bestFit="1" customWidth="1"/>
    <col min="152" max="152" width="11.42578125" bestFit="1" customWidth="1"/>
    <col min="153" max="153" width="113.85546875" bestFit="1" customWidth="1"/>
    <col min="154" max="154" width="25.140625" bestFit="1" customWidth="1"/>
    <col min="155" max="155" width="22.140625" bestFit="1" customWidth="1"/>
    <col min="156" max="156" width="30.28515625" bestFit="1" customWidth="1"/>
    <col min="157" max="157" width="9.85546875" bestFit="1" customWidth="1"/>
    <col min="158" max="158" width="14.42578125" bestFit="1" customWidth="1"/>
    <col min="159" max="160" width="13.42578125" bestFit="1" customWidth="1"/>
    <col min="161" max="162" width="9.42578125" bestFit="1" customWidth="1"/>
    <col min="163" max="163" width="15.85546875" bestFit="1" customWidth="1"/>
    <col min="164" max="164" width="12.7109375" bestFit="1" customWidth="1"/>
    <col min="165" max="166" width="9.42578125" bestFit="1" customWidth="1"/>
    <col min="167" max="167" width="15.85546875" bestFit="1" customWidth="1"/>
    <col min="168" max="168" width="9.42578125" bestFit="1" customWidth="1"/>
    <col min="169" max="169" width="13.140625" bestFit="1" customWidth="1"/>
    <col min="170" max="170" width="10.42578125" bestFit="1" customWidth="1"/>
    <col min="171" max="171" width="10.7109375" bestFit="1" customWidth="1"/>
    <col min="172" max="172" width="11.85546875" bestFit="1" customWidth="1"/>
    <col min="173" max="173" width="17.28515625" bestFit="1" customWidth="1"/>
    <col min="174" max="174" width="9.42578125" bestFit="1" customWidth="1"/>
    <col min="175" max="175" width="16.140625" bestFit="1" customWidth="1"/>
    <col min="176" max="176" width="24.140625" bestFit="1" customWidth="1"/>
    <col min="177" max="177" width="20.28515625" bestFit="1" customWidth="1"/>
    <col min="178" max="180" width="9.42578125" bestFit="1" customWidth="1"/>
    <col min="181" max="181" width="14.85546875" bestFit="1" customWidth="1"/>
    <col min="182" max="182" width="20.28515625" bestFit="1" customWidth="1"/>
    <col min="183" max="183" width="21.42578125" bestFit="1" customWidth="1"/>
    <col min="184" max="184" width="7.140625" bestFit="1" customWidth="1"/>
    <col min="185" max="185" width="16.140625" bestFit="1" customWidth="1"/>
    <col min="186" max="186" width="13.28515625" bestFit="1" customWidth="1"/>
    <col min="187" max="187" width="13.7109375" bestFit="1" customWidth="1"/>
    <col min="188" max="188" width="18.7109375" bestFit="1" customWidth="1"/>
    <col min="189" max="189" width="11.42578125" bestFit="1" customWidth="1"/>
    <col min="190" max="190" width="14.28515625" bestFit="1" customWidth="1"/>
    <col min="191" max="191" width="19" bestFit="1" customWidth="1"/>
    <col min="192" max="192" width="27.7109375" bestFit="1" customWidth="1"/>
    <col min="193" max="193" width="32.7109375" bestFit="1" customWidth="1"/>
    <col min="194" max="194" width="6.42578125" bestFit="1" customWidth="1"/>
    <col min="195" max="195" width="68.28515625" bestFit="1" customWidth="1"/>
    <col min="196" max="196" width="44.7109375" bestFit="1" customWidth="1"/>
    <col min="197" max="197" width="49.28515625" bestFit="1" customWidth="1"/>
    <col min="198" max="198" width="55.85546875" bestFit="1" customWidth="1"/>
    <col min="199" max="199" width="42.7109375" bestFit="1" customWidth="1"/>
    <col min="200" max="200" width="52.85546875" bestFit="1" customWidth="1"/>
    <col min="201" max="201" width="45.28515625" bestFit="1" customWidth="1"/>
    <col min="202" max="202" width="44.42578125" bestFit="1" customWidth="1"/>
    <col min="203" max="203" width="45.7109375" bestFit="1" customWidth="1"/>
    <col min="204" max="204" width="46.42578125" bestFit="1" customWidth="1"/>
    <col min="205" max="205" width="42.85546875" bestFit="1" customWidth="1"/>
    <col min="206" max="206" width="25.140625" bestFit="1" customWidth="1"/>
    <col min="207" max="207" width="29.140625" bestFit="1" customWidth="1"/>
    <col min="208" max="208" width="25.7109375" bestFit="1" customWidth="1"/>
    <col min="209" max="209" width="36.42578125" bestFit="1" customWidth="1"/>
    <col min="210" max="210" width="32.140625" bestFit="1" customWidth="1"/>
    <col min="211" max="211" width="36.42578125" bestFit="1" customWidth="1"/>
    <col min="212" max="212" width="45" bestFit="1" customWidth="1"/>
    <col min="213" max="213" width="40.42578125" bestFit="1" customWidth="1"/>
    <col min="214" max="214" width="44.85546875" bestFit="1" customWidth="1"/>
    <col min="215" max="215" width="31.42578125" bestFit="1" customWidth="1"/>
    <col min="216" max="216" width="27.140625" bestFit="1" customWidth="1"/>
    <col min="217" max="217" width="31.42578125" bestFit="1" customWidth="1"/>
    <col min="218" max="218" width="45.85546875" bestFit="1" customWidth="1"/>
    <col min="219" max="219" width="41.42578125" bestFit="1" customWidth="1"/>
    <col min="220" max="220" width="45.7109375" bestFit="1" customWidth="1"/>
    <col min="221" max="221" width="44.85546875" bestFit="1" customWidth="1"/>
    <col min="222" max="222" width="40.42578125" bestFit="1" customWidth="1"/>
    <col min="223" max="223" width="44.7109375" bestFit="1" customWidth="1"/>
    <col min="224" max="224" width="44.42578125" bestFit="1" customWidth="1"/>
    <col min="225" max="225" width="40.140625" bestFit="1" customWidth="1"/>
    <col min="226" max="226" width="44.85546875" bestFit="1" customWidth="1"/>
    <col min="227" max="227" width="22.42578125" bestFit="1" customWidth="1"/>
    <col min="228" max="228" width="19.7109375" bestFit="1" customWidth="1"/>
    <col min="229" max="230" width="25.7109375" bestFit="1" customWidth="1"/>
    <col min="231" max="231" width="28" bestFit="1" customWidth="1"/>
    <col min="232" max="233" width="26.42578125" bestFit="1" customWidth="1"/>
    <col min="234" max="234" width="23.28515625" bestFit="1" customWidth="1"/>
    <col min="235" max="236" width="19.28515625" bestFit="1" customWidth="1"/>
    <col min="237" max="237" width="34.28515625" bestFit="1" customWidth="1"/>
    <col min="238" max="238" width="31.140625" bestFit="1" customWidth="1"/>
    <col min="239" max="239" width="34.7109375" bestFit="1" customWidth="1"/>
    <col min="240" max="240" width="29.85546875" bestFit="1" customWidth="1"/>
    <col min="241" max="241" width="29.42578125" bestFit="1" customWidth="1"/>
    <col min="242" max="242" width="32.7109375" bestFit="1" customWidth="1"/>
    <col min="243" max="243" width="15.42578125" bestFit="1" customWidth="1"/>
    <col min="244" max="244" width="15.140625" bestFit="1" customWidth="1"/>
    <col min="245" max="245" width="18.85546875" bestFit="1" customWidth="1"/>
    <col min="246" max="246" width="23.140625" bestFit="1" customWidth="1"/>
    <col min="247" max="247" width="19.42578125" bestFit="1" customWidth="1"/>
    <col min="248" max="248" width="17" bestFit="1" customWidth="1"/>
    <col min="249" max="249" width="19.7109375" bestFit="1" customWidth="1"/>
    <col min="250" max="250" width="24.85546875" bestFit="1" customWidth="1"/>
    <col min="251" max="251" width="21.140625" bestFit="1" customWidth="1"/>
    <col min="252" max="252" width="20.85546875" bestFit="1" customWidth="1"/>
    <col min="253" max="253" width="23" bestFit="1" customWidth="1"/>
    <col min="254" max="254" width="21.85546875" bestFit="1" customWidth="1"/>
    <col min="255" max="255" width="20.85546875" bestFit="1" customWidth="1"/>
    <col min="256" max="256" width="24.140625" bestFit="1" customWidth="1"/>
    <col min="257" max="257" width="16.140625" bestFit="1" customWidth="1"/>
    <col min="258" max="258" width="33.140625" bestFit="1" customWidth="1"/>
    <col min="259" max="259" width="29.28515625" bestFit="1" customWidth="1"/>
    <col min="260" max="260" width="22.42578125" bestFit="1" customWidth="1"/>
    <col min="261" max="261" width="17.42578125" bestFit="1" customWidth="1"/>
    <col min="262" max="262" width="22.28515625" bestFit="1" customWidth="1"/>
    <col min="263" max="263" width="18.42578125" bestFit="1" customWidth="1"/>
    <col min="264" max="264" width="30.42578125" bestFit="1" customWidth="1"/>
    <col min="265" max="265" width="21.42578125" bestFit="1" customWidth="1"/>
    <col min="266" max="266" width="27.140625" bestFit="1" customWidth="1"/>
    <col min="267" max="267" width="28" bestFit="1" customWidth="1"/>
    <col min="268" max="268" width="23.140625" bestFit="1" customWidth="1"/>
    <col min="269" max="269" width="36.42578125" bestFit="1" customWidth="1"/>
    <col min="270" max="271" width="27.7109375" bestFit="1" customWidth="1"/>
    <col min="272" max="272" width="33" bestFit="1" customWidth="1"/>
    <col min="273" max="273" width="32.85546875" bestFit="1" customWidth="1"/>
    <col min="274" max="274" width="32.42578125" bestFit="1" customWidth="1"/>
    <col min="275" max="275" width="21.42578125" bestFit="1" customWidth="1"/>
    <col min="276" max="276" width="25.28515625" bestFit="1" customWidth="1"/>
    <col min="277" max="277" width="24" bestFit="1" customWidth="1"/>
    <col min="278" max="279" width="19.7109375" bestFit="1" customWidth="1"/>
    <col min="280" max="280" width="16.42578125" bestFit="1" customWidth="1"/>
    <col min="281" max="281" width="17.7109375" bestFit="1" customWidth="1"/>
    <col min="282" max="282" width="12.42578125" bestFit="1" customWidth="1"/>
    <col min="283" max="283" width="13.42578125" bestFit="1" customWidth="1"/>
    <col min="284" max="284" width="27" bestFit="1" customWidth="1"/>
    <col min="285" max="285" width="16.85546875" bestFit="1" customWidth="1"/>
    <col min="286" max="286" width="26.42578125" bestFit="1" customWidth="1"/>
    <col min="287" max="287" width="17.42578125" bestFit="1" customWidth="1"/>
    <col min="288" max="288" width="19.7109375" bestFit="1" customWidth="1"/>
    <col min="289" max="289" width="27" bestFit="1" customWidth="1"/>
    <col min="290" max="290" width="14.7109375" bestFit="1" customWidth="1"/>
    <col min="291" max="291" width="21" bestFit="1" customWidth="1"/>
    <col min="292" max="292" width="30" bestFit="1" customWidth="1"/>
    <col min="293" max="293" width="26.42578125" bestFit="1" customWidth="1"/>
    <col min="294" max="294" width="48.7109375" style="34" bestFit="1" customWidth="1"/>
    <col min="295" max="295" width="30.42578125" bestFit="1" customWidth="1"/>
    <col min="296" max="296" width="35.85546875" bestFit="1" customWidth="1"/>
    <col min="297" max="297" width="21.42578125" bestFit="1" customWidth="1"/>
    <col min="298" max="298" width="31.42578125" bestFit="1" customWidth="1"/>
    <col min="299" max="299" width="17" bestFit="1" customWidth="1"/>
    <col min="300" max="300" width="25.140625" bestFit="1" customWidth="1"/>
    <col min="301" max="301" width="35.28515625" bestFit="1" customWidth="1"/>
    <col min="302" max="302" width="20.85546875" bestFit="1" customWidth="1"/>
    <col min="303" max="303" width="34.28515625" bestFit="1" customWidth="1"/>
    <col min="304" max="304" width="23.42578125" bestFit="1" customWidth="1"/>
    <col min="305" max="305" width="28.42578125" bestFit="1" customWidth="1"/>
    <col min="306" max="306" width="28.85546875" bestFit="1" customWidth="1"/>
    <col min="307" max="307" width="35.85546875" bestFit="1" customWidth="1"/>
    <col min="308" max="308" width="35.42578125" bestFit="1" customWidth="1"/>
    <col min="309" max="309" width="42.42578125" bestFit="1" customWidth="1"/>
    <col min="310" max="310" width="40.7109375" bestFit="1" customWidth="1"/>
    <col min="311" max="311" width="39.42578125" bestFit="1" customWidth="1"/>
    <col min="312" max="312" width="31.42578125" bestFit="1" customWidth="1"/>
    <col min="313" max="313" width="38.7109375" bestFit="1" customWidth="1"/>
    <col min="314" max="314" width="41.85546875" bestFit="1" customWidth="1"/>
    <col min="315" max="315" width="41.42578125" bestFit="1" customWidth="1"/>
    <col min="316" max="316" width="40.7109375" bestFit="1" customWidth="1"/>
    <col min="317" max="317" width="38.7109375" bestFit="1" customWidth="1"/>
    <col min="318" max="318" width="35.42578125" bestFit="1" customWidth="1"/>
    <col min="319" max="319" width="39" bestFit="1" customWidth="1"/>
    <col min="320" max="320" width="17.85546875" bestFit="1" customWidth="1"/>
    <col min="321" max="321" width="25.7109375" bestFit="1" customWidth="1"/>
    <col min="322" max="322" width="23.28515625" bestFit="1" customWidth="1"/>
    <col min="323" max="323" width="19.42578125" bestFit="1" customWidth="1"/>
    <col min="324" max="324" width="19.85546875" bestFit="1" customWidth="1"/>
    <col min="325" max="325" width="43.42578125" bestFit="1" customWidth="1"/>
    <col min="326" max="326" width="47.42578125" bestFit="1" customWidth="1"/>
    <col min="327" max="327" width="44.42578125" bestFit="1" customWidth="1"/>
    <col min="328" max="328" width="37.42578125" bestFit="1" customWidth="1"/>
    <col min="329" max="329" width="39.140625" bestFit="1" customWidth="1"/>
    <col min="330" max="330" width="32.140625" bestFit="1" customWidth="1"/>
    <col min="331" max="331" width="39.85546875" bestFit="1" customWidth="1"/>
    <col min="332" max="332" width="36" bestFit="1" customWidth="1"/>
    <col min="333" max="333" width="36.85546875" bestFit="1" customWidth="1"/>
    <col min="334" max="335" width="36.42578125" bestFit="1" customWidth="1"/>
    <col min="336" max="336" width="24.42578125" bestFit="1" customWidth="1"/>
    <col min="337" max="337" width="27.42578125" bestFit="1" customWidth="1"/>
    <col min="338" max="338" width="30.42578125" bestFit="1" customWidth="1"/>
    <col min="339" max="339" width="30.7109375" bestFit="1" customWidth="1"/>
    <col min="340" max="340" width="38.7109375" bestFit="1" customWidth="1"/>
    <col min="341" max="341" width="27.85546875" bestFit="1" customWidth="1"/>
    <col min="342" max="342" width="23" bestFit="1" customWidth="1"/>
    <col min="343" max="343" width="26.85546875" bestFit="1" customWidth="1"/>
    <col min="344" max="344" width="27.42578125" bestFit="1" customWidth="1"/>
    <col min="345" max="345" width="52.42578125" bestFit="1" customWidth="1"/>
  </cols>
  <sheetData>
    <row r="1" spans="1:346" s="249" customFormat="1" x14ac:dyDescent="0.2">
      <c r="C1" s="249" t="s">
        <v>1905</v>
      </c>
      <c r="E1" s="249" t="s">
        <v>2134</v>
      </c>
      <c r="F1" s="249" t="s">
        <v>2199</v>
      </c>
      <c r="G1" s="249" t="s">
        <v>2276</v>
      </c>
      <c r="H1" s="249" t="s">
        <v>2298</v>
      </c>
      <c r="I1" s="249" t="s">
        <v>2300</v>
      </c>
      <c r="J1" s="249" t="s">
        <v>2311</v>
      </c>
      <c r="K1" s="249" t="s">
        <v>2328</v>
      </c>
      <c r="L1" s="249" t="s">
        <v>2377</v>
      </c>
      <c r="M1" s="249" t="s">
        <v>2378</v>
      </c>
      <c r="N1" s="249" t="s">
        <v>2379</v>
      </c>
      <c r="O1" s="249" t="s">
        <v>2449</v>
      </c>
      <c r="P1" s="249" t="s">
        <v>2526</v>
      </c>
      <c r="Q1" s="249" t="s">
        <v>2603</v>
      </c>
      <c r="R1" s="249" t="s">
        <v>2671</v>
      </c>
      <c r="S1" s="249" t="s">
        <v>2692</v>
      </c>
      <c r="T1" s="249" t="s">
        <v>2709</v>
      </c>
      <c r="U1" s="249" t="s">
        <v>2722</v>
      </c>
      <c r="V1" s="249" t="s">
        <v>2725</v>
      </c>
      <c r="W1" s="249" t="s">
        <v>2745</v>
      </c>
      <c r="X1" s="249" t="s">
        <v>2747</v>
      </c>
      <c r="Y1" s="249" t="s">
        <v>2749</v>
      </c>
      <c r="Z1" s="249" t="s">
        <v>2751</v>
      </c>
      <c r="AA1" s="249" t="s">
        <v>2753</v>
      </c>
      <c r="AB1" s="250" t="s">
        <v>2755</v>
      </c>
      <c r="AC1" s="250" t="s">
        <v>2760</v>
      </c>
      <c r="AD1" s="250" t="s">
        <v>2762</v>
      </c>
      <c r="AE1" s="250" t="s">
        <v>2764</v>
      </c>
      <c r="AF1" s="250" t="s">
        <v>2772</v>
      </c>
      <c r="AG1" s="250"/>
      <c r="AH1" s="249" t="s">
        <v>2770</v>
      </c>
      <c r="AI1" s="249" t="s">
        <v>2769</v>
      </c>
      <c r="AJ1" s="249" t="s">
        <v>2784</v>
      </c>
      <c r="AK1" s="275" t="s">
        <v>2786</v>
      </c>
      <c r="AL1" s="275" t="s">
        <v>2788</v>
      </c>
      <c r="AM1" s="275" t="s">
        <v>2790</v>
      </c>
      <c r="AN1" s="275" t="s">
        <v>2792</v>
      </c>
      <c r="AO1" s="249" t="s">
        <v>2771</v>
      </c>
      <c r="AP1" s="249" t="s">
        <v>2768</v>
      </c>
      <c r="AQ1" s="249" t="s">
        <v>2796</v>
      </c>
      <c r="AR1" s="249" t="s">
        <v>1779</v>
      </c>
      <c r="AS1" s="249" t="s">
        <v>1781</v>
      </c>
      <c r="AT1" s="249" t="s">
        <v>2757</v>
      </c>
      <c r="AU1" s="249" t="s">
        <v>1784</v>
      </c>
      <c r="AV1" s="249" t="s">
        <v>1786</v>
      </c>
      <c r="AW1" s="249" t="s">
        <v>1788</v>
      </c>
      <c r="AX1" s="249" t="s">
        <v>1790</v>
      </c>
      <c r="AY1" s="249" t="s">
        <v>1792</v>
      </c>
      <c r="AZ1" s="249" t="s">
        <v>1794</v>
      </c>
      <c r="BA1" s="249" t="s">
        <v>1796</v>
      </c>
      <c r="BB1" s="249" t="s">
        <v>2766</v>
      </c>
      <c r="BC1" s="249" t="s">
        <v>1799</v>
      </c>
      <c r="BD1" s="249" t="s">
        <v>1801</v>
      </c>
      <c r="BE1" s="249" t="s">
        <v>1803</v>
      </c>
      <c r="BF1" s="249" t="s">
        <v>1805</v>
      </c>
      <c r="BG1" s="249" t="s">
        <v>1807</v>
      </c>
      <c r="BH1" s="249" t="s">
        <v>2767</v>
      </c>
      <c r="BI1" s="249" t="s">
        <v>1810</v>
      </c>
      <c r="BK1" s="249" t="s">
        <v>1812</v>
      </c>
      <c r="BL1" s="249" t="s">
        <v>1814</v>
      </c>
      <c r="BM1" s="249" t="s">
        <v>1816</v>
      </c>
      <c r="BN1" s="249" t="s">
        <v>1818</v>
      </c>
      <c r="BO1" s="249" t="s">
        <v>1820</v>
      </c>
      <c r="BP1" s="249" t="s">
        <v>1822</v>
      </c>
      <c r="BQ1" s="249" t="s">
        <v>1824</v>
      </c>
      <c r="BR1" s="249" t="s">
        <v>1826</v>
      </c>
      <c r="BS1" s="249" t="s">
        <v>1828</v>
      </c>
      <c r="BT1" s="249" t="s">
        <v>1830</v>
      </c>
      <c r="BU1" s="249" t="s">
        <v>1832</v>
      </c>
      <c r="BV1" s="249" t="s">
        <v>1834</v>
      </c>
      <c r="BZ1" s="249" t="s">
        <v>1836</v>
      </c>
      <c r="CA1" s="249" t="s">
        <v>1838</v>
      </c>
      <c r="CB1" s="249" t="s">
        <v>1846</v>
      </c>
      <c r="CC1" s="249" t="s">
        <v>1844</v>
      </c>
      <c r="CD1" s="249" t="s">
        <v>1850</v>
      </c>
      <c r="CE1" s="249" t="s">
        <v>1854</v>
      </c>
      <c r="CF1" s="249" t="s">
        <v>1856</v>
      </c>
      <c r="CG1" s="249" t="s">
        <v>1858</v>
      </c>
      <c r="CH1" s="249" t="s">
        <v>1869</v>
      </c>
      <c r="CI1" s="249" t="s">
        <v>1868</v>
      </c>
      <c r="CJ1" s="249" t="s">
        <v>1866</v>
      </c>
      <c r="CK1" s="280" t="s">
        <v>1864</v>
      </c>
      <c r="CN1" s="249" t="s">
        <v>1861</v>
      </c>
      <c r="CO1" s="249" t="s">
        <v>1873</v>
      </c>
      <c r="CP1" s="249" t="s">
        <v>1896</v>
      </c>
      <c r="CQ1" s="249" t="s">
        <v>1860</v>
      </c>
      <c r="CU1" s="249" t="s">
        <v>1862</v>
      </c>
      <c r="CV1" s="249" t="s">
        <v>1900</v>
      </c>
      <c r="CW1" s="249" t="s">
        <v>2758</v>
      </c>
      <c r="CX1" s="249" t="s">
        <v>1903</v>
      </c>
      <c r="CY1" s="249" t="s">
        <v>1394</v>
      </c>
      <c r="CZ1" s="249" t="s">
        <v>1396</v>
      </c>
      <c r="DA1" s="249" t="s">
        <v>1399</v>
      </c>
      <c r="DD1" s="249" t="s">
        <v>1401</v>
      </c>
      <c r="DE1" s="249" t="s">
        <v>1863</v>
      </c>
      <c r="DI1" s="249" t="s">
        <v>1867</v>
      </c>
      <c r="DJ1" s="249" t="s">
        <v>1404</v>
      </c>
      <c r="DK1" s="249" t="s">
        <v>1890</v>
      </c>
      <c r="DL1" s="249" t="s">
        <v>1841</v>
      </c>
      <c r="DM1" s="249" t="s">
        <v>1885</v>
      </c>
      <c r="DN1" s="249" t="s">
        <v>1865</v>
      </c>
      <c r="DO1" s="249" t="s">
        <v>1411</v>
      </c>
      <c r="DQ1" s="249" t="s">
        <v>1412</v>
      </c>
      <c r="DR1" s="249" t="s">
        <v>1414</v>
      </c>
      <c r="DS1" s="249" t="s">
        <v>1416</v>
      </c>
      <c r="DT1" s="249" t="s">
        <v>1889</v>
      </c>
      <c r="DU1" s="249" t="s">
        <v>1419</v>
      </c>
      <c r="DV1" s="249" t="s">
        <v>1421</v>
      </c>
      <c r="DW1" s="249" t="s">
        <v>1429</v>
      </c>
      <c r="DX1" s="249" t="s">
        <v>1888</v>
      </c>
      <c r="DY1" s="249" t="s">
        <v>2759</v>
      </c>
      <c r="DZ1" s="249" t="s">
        <v>1884</v>
      </c>
      <c r="EA1" s="249" t="s">
        <v>1887</v>
      </c>
      <c r="EB1" s="249" t="s">
        <v>1852</v>
      </c>
      <c r="EC1" s="249" t="s">
        <v>1892</v>
      </c>
      <c r="EE1" s="249" t="s">
        <v>1447</v>
      </c>
      <c r="EF1" s="249" t="s">
        <v>1893</v>
      </c>
      <c r="EG1" s="249" t="s">
        <v>1434</v>
      </c>
      <c r="EH1" s="249" t="s">
        <v>1451</v>
      </c>
      <c r="EI1" s="249" t="s">
        <v>1445</v>
      </c>
      <c r="EJ1" s="249" t="s">
        <v>1877</v>
      </c>
      <c r="EK1" s="249" t="s">
        <v>1426</v>
      </c>
      <c r="EP1" s="249" t="s">
        <v>1894</v>
      </c>
      <c r="EQ1" s="249" t="s">
        <v>1459</v>
      </c>
      <c r="ER1" s="249" t="s">
        <v>1433</v>
      </c>
      <c r="EU1" s="249" t="s">
        <v>1440</v>
      </c>
      <c r="EV1" s="249" t="s">
        <v>1886</v>
      </c>
      <c r="EW1" s="249" t="s">
        <v>1853</v>
      </c>
      <c r="EX1" s="249" t="s">
        <v>1872</v>
      </c>
      <c r="EY1" s="249" t="s">
        <v>1843</v>
      </c>
      <c r="EZ1" s="280" t="s">
        <v>1883</v>
      </c>
      <c r="FA1" s="249" t="s">
        <v>1526</v>
      </c>
      <c r="FC1" s="249" t="s">
        <v>1878</v>
      </c>
      <c r="FD1" s="249" t="s">
        <v>1423</v>
      </c>
      <c r="FE1" s="249" t="s">
        <v>970</v>
      </c>
      <c r="FF1" s="249" t="s">
        <v>1443</v>
      </c>
      <c r="FG1" s="249" t="s">
        <v>1403</v>
      </c>
      <c r="FH1" s="249" t="s">
        <v>1882</v>
      </c>
      <c r="FI1" s="249" t="s">
        <v>1527</v>
      </c>
      <c r="FJ1" s="249" t="s">
        <v>1345</v>
      </c>
      <c r="FK1" s="249" t="s">
        <v>1876</v>
      </c>
      <c r="FL1" s="249" t="s">
        <v>1437</v>
      </c>
      <c r="FM1" s="249" t="s">
        <v>1891</v>
      </c>
      <c r="FN1" s="249" t="s">
        <v>1432</v>
      </c>
      <c r="FO1" s="249" t="s">
        <v>1386</v>
      </c>
      <c r="FP1" s="249" t="s">
        <v>1840</v>
      </c>
      <c r="FQ1" s="249" t="s">
        <v>1436</v>
      </c>
      <c r="FR1" s="249" t="s">
        <v>1842</v>
      </c>
      <c r="FS1" s="249" t="s">
        <v>556</v>
      </c>
      <c r="FT1" s="249" t="s">
        <v>1422</v>
      </c>
      <c r="FU1" s="249" t="s">
        <v>1849</v>
      </c>
      <c r="FV1" s="249" t="s">
        <v>3</v>
      </c>
      <c r="FW1" s="249" t="s">
        <v>1424</v>
      </c>
      <c r="FX1" s="249" t="s">
        <v>1458</v>
      </c>
      <c r="FY1" s="249" t="s">
        <v>1398</v>
      </c>
      <c r="FZ1" s="249" t="s">
        <v>412</v>
      </c>
      <c r="GA1" s="249" t="s">
        <v>1881</v>
      </c>
      <c r="GB1" s="249" t="s">
        <v>1845</v>
      </c>
      <c r="GC1" s="249" t="s">
        <v>1431</v>
      </c>
      <c r="GD1" s="249" t="s">
        <v>1879</v>
      </c>
      <c r="GE1" s="249" t="s">
        <v>1427</v>
      </c>
      <c r="GF1" s="249" t="s">
        <v>1457</v>
      </c>
      <c r="GG1" s="249" t="s">
        <v>1425</v>
      </c>
      <c r="GH1" s="249" t="s">
        <v>1439</v>
      </c>
      <c r="GI1" s="249" t="s">
        <v>510</v>
      </c>
      <c r="GJ1" s="280" t="s">
        <v>1463</v>
      </c>
      <c r="GV1" s="282"/>
      <c r="GW1" s="282"/>
      <c r="GX1" s="250"/>
      <c r="GY1" s="250"/>
      <c r="GZ1" s="250"/>
      <c r="KH1" s="293"/>
    </row>
    <row r="2" spans="1:346" s="249" customFormat="1" x14ac:dyDescent="0.2">
      <c r="A2" s="251" t="s">
        <v>2798</v>
      </c>
      <c r="B2" s="251" t="s">
        <v>2874</v>
      </c>
      <c r="C2" s="249" t="s">
        <v>1906</v>
      </c>
      <c r="E2" s="249" t="s">
        <v>2135</v>
      </c>
      <c r="F2" s="249" t="s">
        <v>2200</v>
      </c>
      <c r="G2" s="249" t="s">
        <v>2277</v>
      </c>
      <c r="H2" s="249" t="s">
        <v>2299</v>
      </c>
      <c r="I2" s="249" t="s">
        <v>2301</v>
      </c>
      <c r="J2" s="249" t="s">
        <v>2312</v>
      </c>
      <c r="K2" s="249" t="s">
        <v>2277</v>
      </c>
      <c r="L2" s="249" t="s">
        <v>2299</v>
      </c>
      <c r="M2" s="249" t="s">
        <v>2301</v>
      </c>
      <c r="N2" s="249" t="s">
        <v>2380</v>
      </c>
      <c r="O2" s="249" t="s">
        <v>2450</v>
      </c>
      <c r="P2" s="249" t="s">
        <v>2527</v>
      </c>
      <c r="Q2" s="249" t="s">
        <v>2604</v>
      </c>
      <c r="R2" s="249" t="s">
        <v>2672</v>
      </c>
      <c r="S2" s="249" t="s">
        <v>2693</v>
      </c>
      <c r="T2" s="249" t="s">
        <v>2710</v>
      </c>
      <c r="U2" s="249" t="s">
        <v>2527</v>
      </c>
      <c r="V2" s="249" t="s">
        <v>2604</v>
      </c>
      <c r="W2" s="249" t="s">
        <v>2746</v>
      </c>
      <c r="X2" s="249" t="s">
        <v>2748</v>
      </c>
      <c r="Y2" s="249" t="s">
        <v>2750</v>
      </c>
      <c r="Z2" s="249" t="s">
        <v>2752</v>
      </c>
      <c r="AA2" s="249" t="s">
        <v>2754</v>
      </c>
      <c r="AB2" s="250" t="s">
        <v>2756</v>
      </c>
      <c r="AC2" s="250" t="s">
        <v>2761</v>
      </c>
      <c r="AD2" s="250" t="s">
        <v>2763</v>
      </c>
      <c r="AE2" s="250" t="s">
        <v>2765</v>
      </c>
      <c r="AF2" s="250" t="s">
        <v>2773</v>
      </c>
      <c r="AG2" s="250" t="s">
        <v>3109</v>
      </c>
      <c r="AH2" s="249" t="s">
        <v>2774</v>
      </c>
      <c r="AI2" s="249" t="s">
        <v>2775</v>
      </c>
      <c r="AJ2" s="249" t="s">
        <v>2785</v>
      </c>
      <c r="AK2" s="275" t="s">
        <v>2787</v>
      </c>
      <c r="AL2" s="275" t="s">
        <v>2789</v>
      </c>
      <c r="AM2" s="275" t="s">
        <v>2791</v>
      </c>
      <c r="AN2" s="275" t="s">
        <v>2793</v>
      </c>
      <c r="AO2" s="249" t="s">
        <v>2794</v>
      </c>
      <c r="AP2" s="249" t="s">
        <v>2795</v>
      </c>
      <c r="AQ2" s="249" t="s">
        <v>2797</v>
      </c>
      <c r="AR2" s="249" t="s">
        <v>1780</v>
      </c>
      <c r="AS2" s="249" t="s">
        <v>1782</v>
      </c>
      <c r="AT2" s="249" t="s">
        <v>1783</v>
      </c>
      <c r="AU2" s="249" t="s">
        <v>1785</v>
      </c>
      <c r="AV2" s="249" t="s">
        <v>1787</v>
      </c>
      <c r="AW2" s="249" t="s">
        <v>1789</v>
      </c>
      <c r="AX2" s="249" t="s">
        <v>1791</v>
      </c>
      <c r="AY2" s="296" t="s">
        <v>1793</v>
      </c>
      <c r="AZ2" s="249" t="s">
        <v>1795</v>
      </c>
      <c r="BA2" s="249" t="s">
        <v>1797</v>
      </c>
      <c r="BB2" s="249" t="s">
        <v>1798</v>
      </c>
      <c r="BC2" s="249" t="s">
        <v>1800</v>
      </c>
      <c r="BD2" s="249" t="s">
        <v>1802</v>
      </c>
      <c r="BE2" s="249" t="s">
        <v>1804</v>
      </c>
      <c r="BF2" s="249" t="s">
        <v>1806</v>
      </c>
      <c r="BG2" s="249" t="s">
        <v>1808</v>
      </c>
      <c r="BH2" s="296" t="s">
        <v>1809</v>
      </c>
      <c r="BI2" s="249" t="s">
        <v>1811</v>
      </c>
      <c r="BJ2" s="249" t="s">
        <v>3400</v>
      </c>
      <c r="BK2" s="249" t="s">
        <v>1813</v>
      </c>
      <c r="BL2" s="249" t="s">
        <v>1815</v>
      </c>
      <c r="BM2" s="249" t="s">
        <v>1817</v>
      </c>
      <c r="BN2" s="249" t="s">
        <v>1819</v>
      </c>
      <c r="BO2" s="249" t="s">
        <v>1821</v>
      </c>
      <c r="BP2" s="249" t="s">
        <v>1823</v>
      </c>
      <c r="BQ2" s="249" t="s">
        <v>1825</v>
      </c>
      <c r="BR2" s="249" t="s">
        <v>1827</v>
      </c>
      <c r="BS2" s="249" t="s">
        <v>1829</v>
      </c>
      <c r="BT2" s="249" t="s">
        <v>1831</v>
      </c>
      <c r="BU2" s="249" t="s">
        <v>1833</v>
      </c>
      <c r="BV2" s="249" t="s">
        <v>1835</v>
      </c>
      <c r="BW2" s="249" t="s">
        <v>5005</v>
      </c>
      <c r="BX2" s="249" t="s">
        <v>5006</v>
      </c>
      <c r="BY2" s="249" t="s">
        <v>5007</v>
      </c>
      <c r="BZ2" s="249" t="s">
        <v>1837</v>
      </c>
      <c r="CA2" s="249" t="s">
        <v>1839</v>
      </c>
      <c r="CB2" s="249" t="s">
        <v>1847</v>
      </c>
      <c r="CC2" s="249" t="s">
        <v>1848</v>
      </c>
      <c r="CD2" s="249" t="s">
        <v>1851</v>
      </c>
      <c r="CE2" s="249" t="s">
        <v>1855</v>
      </c>
      <c r="CF2" s="249" t="s">
        <v>1857</v>
      </c>
      <c r="CG2" s="249" t="s">
        <v>1859</v>
      </c>
      <c r="CH2" s="249" t="s">
        <v>1870</v>
      </c>
      <c r="CI2" s="249" t="s">
        <v>1871</v>
      </c>
      <c r="CJ2" s="249" t="s">
        <v>1874</v>
      </c>
      <c r="CK2" s="280" t="s">
        <v>1875</v>
      </c>
      <c r="CL2" s="249" t="s">
        <v>5008</v>
      </c>
      <c r="CM2" s="249" t="s">
        <v>5009</v>
      </c>
      <c r="CN2" s="249" t="s">
        <v>1880</v>
      </c>
      <c r="CO2" s="249" t="s">
        <v>1895</v>
      </c>
      <c r="CP2" s="249" t="s">
        <v>1897</v>
      </c>
      <c r="CQ2" s="249" t="s">
        <v>1898</v>
      </c>
      <c r="CR2" s="249" t="s">
        <v>5010</v>
      </c>
      <c r="CS2" s="249" t="s">
        <v>5011</v>
      </c>
      <c r="CT2" s="249" t="s">
        <v>5012</v>
      </c>
      <c r="CU2" s="249" t="s">
        <v>1899</v>
      </c>
      <c r="CV2" s="249" t="s">
        <v>1901</v>
      </c>
      <c r="CW2" s="249" t="s">
        <v>1902</v>
      </c>
      <c r="CX2" s="249" t="s">
        <v>1904</v>
      </c>
      <c r="CY2" s="249" t="s">
        <v>1395</v>
      </c>
      <c r="CZ2" s="249" t="s">
        <v>1397</v>
      </c>
      <c r="DA2" s="249" t="s">
        <v>1400</v>
      </c>
      <c r="DB2" s="249" t="s">
        <v>5015</v>
      </c>
      <c r="DC2" s="249" t="s">
        <v>5016</v>
      </c>
      <c r="DD2" s="249" t="s">
        <v>5013</v>
      </c>
      <c r="DE2" s="249" t="s">
        <v>5014</v>
      </c>
      <c r="DF2" s="249" t="s">
        <v>5017</v>
      </c>
      <c r="DG2" s="249" t="s">
        <v>5018</v>
      </c>
      <c r="DH2" s="249" t="s">
        <v>5019</v>
      </c>
      <c r="DI2" s="249" t="s">
        <v>1402</v>
      </c>
      <c r="DJ2" s="249" t="s">
        <v>1405</v>
      </c>
      <c r="DK2" s="249" t="s">
        <v>1407</v>
      </c>
      <c r="DL2" s="249" t="s">
        <v>1408</v>
      </c>
      <c r="DM2" s="249" t="s">
        <v>1409</v>
      </c>
      <c r="DN2" s="249" t="s">
        <v>1410</v>
      </c>
      <c r="DO2" s="249" t="s">
        <v>1406</v>
      </c>
      <c r="DP2" s="249" t="s">
        <v>5020</v>
      </c>
      <c r="DQ2" s="249" t="s">
        <v>1413</v>
      </c>
      <c r="DR2" s="249" t="s">
        <v>1415</v>
      </c>
      <c r="DS2" s="249" t="s">
        <v>1417</v>
      </c>
      <c r="DT2" s="249" t="s">
        <v>1418</v>
      </c>
      <c r="DU2" s="249" t="s">
        <v>1420</v>
      </c>
      <c r="DV2" s="249" t="s">
        <v>1428</v>
      </c>
      <c r="DW2" s="249" t="s">
        <v>1430</v>
      </c>
      <c r="DX2" s="249" t="s">
        <v>1435</v>
      </c>
      <c r="DY2" s="249" t="s">
        <v>1438</v>
      </c>
      <c r="DZ2" s="249" t="s">
        <v>1441</v>
      </c>
      <c r="EA2" s="249" t="s">
        <v>1442</v>
      </c>
      <c r="EB2" s="249" t="s">
        <v>1444</v>
      </c>
      <c r="EC2" s="249" t="s">
        <v>1446</v>
      </c>
      <c r="ED2" s="249" t="s">
        <v>5021</v>
      </c>
      <c r="EE2" s="249" t="s">
        <v>1448</v>
      </c>
      <c r="EF2" s="249" t="s">
        <v>1449</v>
      </c>
      <c r="EG2" s="249" t="s">
        <v>1450</v>
      </c>
      <c r="EH2" s="249" t="s">
        <v>1452</v>
      </c>
      <c r="EI2" s="249" t="s">
        <v>1453</v>
      </c>
      <c r="EJ2" s="249" t="s">
        <v>1454</v>
      </c>
      <c r="EK2" s="249" t="s">
        <v>1455</v>
      </c>
      <c r="EL2" s="249" t="s">
        <v>5022</v>
      </c>
      <c r="EM2" s="249" t="s">
        <v>5023</v>
      </c>
      <c r="EN2" s="249" t="s">
        <v>5024</v>
      </c>
      <c r="EO2" s="249" t="s">
        <v>5025</v>
      </c>
      <c r="EP2" s="249" t="s">
        <v>1456</v>
      </c>
      <c r="EQ2" s="249" t="s">
        <v>1460</v>
      </c>
      <c r="ER2" s="249" t="s">
        <v>5027</v>
      </c>
      <c r="ES2" s="249" t="s">
        <v>5028</v>
      </c>
      <c r="ET2" s="249" t="s">
        <v>5029</v>
      </c>
      <c r="EU2" s="249" t="s">
        <v>1462</v>
      </c>
      <c r="EV2" s="249" t="s">
        <v>1464</v>
      </c>
      <c r="EW2" s="249" t="s">
        <v>1465</v>
      </c>
      <c r="EX2" s="249" t="s">
        <v>1524</v>
      </c>
      <c r="EY2" s="249" t="s">
        <v>1525</v>
      </c>
      <c r="EZ2" s="280" t="s">
        <v>1528</v>
      </c>
      <c r="FA2" s="249" t="s">
        <v>5030</v>
      </c>
      <c r="FB2" s="249" t="s">
        <v>5031</v>
      </c>
      <c r="FC2" s="249" t="s">
        <v>1529</v>
      </c>
      <c r="FD2" s="249" t="s">
        <v>2200</v>
      </c>
      <c r="FE2" s="249" t="s">
        <v>2277</v>
      </c>
      <c r="FF2" s="249" t="s">
        <v>2299</v>
      </c>
      <c r="FG2" s="249" t="s">
        <v>2301</v>
      </c>
      <c r="FH2" s="249" t="s">
        <v>2312</v>
      </c>
      <c r="FI2" s="249" t="s">
        <v>2277</v>
      </c>
      <c r="FJ2" s="249" t="s">
        <v>2299</v>
      </c>
      <c r="FK2" s="249" t="s">
        <v>2301</v>
      </c>
      <c r="FL2" s="249" t="s">
        <v>2135</v>
      </c>
      <c r="FM2" s="249" t="s">
        <v>2710</v>
      </c>
      <c r="FN2" s="249" t="s">
        <v>2527</v>
      </c>
      <c r="FO2" s="249" t="s">
        <v>1387</v>
      </c>
      <c r="FP2" s="249" t="s">
        <v>2604</v>
      </c>
      <c r="FQ2" s="249" t="s">
        <v>553</v>
      </c>
      <c r="FR2" s="249" t="s">
        <v>555</v>
      </c>
      <c r="FS2" s="249" t="s">
        <v>557</v>
      </c>
      <c r="FT2" s="249" t="s">
        <v>1</v>
      </c>
      <c r="FU2" s="249" t="s">
        <v>2</v>
      </c>
      <c r="FV2" s="249" t="s">
        <v>4</v>
      </c>
      <c r="FW2" s="249" t="s">
        <v>5</v>
      </c>
      <c r="FX2" s="249" t="s">
        <v>6</v>
      </c>
      <c r="FY2" s="249" t="s">
        <v>409</v>
      </c>
      <c r="FZ2" s="249" t="s">
        <v>2750</v>
      </c>
      <c r="GA2" s="249" t="s">
        <v>413</v>
      </c>
      <c r="GB2" s="249" t="s">
        <v>4</v>
      </c>
      <c r="GC2" s="249" t="s">
        <v>6</v>
      </c>
      <c r="GD2" s="249" t="s">
        <v>490</v>
      </c>
      <c r="GE2" s="249" t="s">
        <v>492</v>
      </c>
      <c r="GF2" s="249" t="s">
        <v>498</v>
      </c>
      <c r="GG2" s="249" t="s">
        <v>502</v>
      </c>
      <c r="GH2" s="249" t="s">
        <v>504</v>
      </c>
      <c r="GI2" s="249" t="s">
        <v>511</v>
      </c>
      <c r="GJ2" s="280" t="s">
        <v>513</v>
      </c>
      <c r="GK2" s="252" t="s">
        <v>3010</v>
      </c>
      <c r="GL2" s="249" t="s">
        <v>3012</v>
      </c>
      <c r="GM2" s="249" t="s">
        <v>3083</v>
      </c>
      <c r="GN2" s="249" t="s">
        <v>3084</v>
      </c>
      <c r="GO2" s="249" t="s">
        <v>3085</v>
      </c>
      <c r="GP2" s="249" t="s">
        <v>3086</v>
      </c>
      <c r="GQ2" s="249" t="s">
        <v>3699</v>
      </c>
      <c r="GR2" s="249" t="s">
        <v>3087</v>
      </c>
      <c r="GS2" s="249" t="s">
        <v>3700</v>
      </c>
      <c r="GT2" s="249" t="s">
        <v>3701</v>
      </c>
      <c r="GU2" s="249" t="s">
        <v>3702</v>
      </c>
      <c r="GV2" s="282" t="s">
        <v>3224</v>
      </c>
      <c r="GW2" s="282" t="s">
        <v>3225</v>
      </c>
      <c r="GX2" s="250" t="s">
        <v>3226</v>
      </c>
      <c r="GY2" s="250" t="s">
        <v>3227</v>
      </c>
      <c r="GZ2" s="250" t="s">
        <v>3228</v>
      </c>
      <c r="HA2" s="249" t="s">
        <v>3272</v>
      </c>
      <c r="HB2" s="249" t="s">
        <v>3273</v>
      </c>
      <c r="HC2" s="249" t="s">
        <v>3274</v>
      </c>
      <c r="HD2" s="249" t="s">
        <v>3275</v>
      </c>
      <c r="HE2" s="249" t="s">
        <v>3276</v>
      </c>
      <c r="HF2" s="249" t="s">
        <v>3277</v>
      </c>
      <c r="HG2" s="249" t="s">
        <v>3278</v>
      </c>
      <c r="HH2" s="249" t="s">
        <v>3279</v>
      </c>
      <c r="HI2" s="249" t="s">
        <v>3280</v>
      </c>
      <c r="HJ2" s="249" t="s">
        <v>3281</v>
      </c>
      <c r="HK2" s="249" t="s">
        <v>3282</v>
      </c>
      <c r="HL2" s="249" t="s">
        <v>3283</v>
      </c>
      <c r="HM2" s="249" t="s">
        <v>3284</v>
      </c>
      <c r="HN2" s="249" t="s">
        <v>3285</v>
      </c>
      <c r="HO2" s="249" t="s">
        <v>3286</v>
      </c>
      <c r="HP2" s="249" t="s">
        <v>3287</v>
      </c>
      <c r="HQ2" s="249" t="s">
        <v>3288</v>
      </c>
      <c r="HR2" s="249" t="s">
        <v>3289</v>
      </c>
      <c r="HS2" s="249" t="s">
        <v>3290</v>
      </c>
      <c r="HT2" s="249" t="s">
        <v>3291</v>
      </c>
      <c r="HU2" s="249" t="s">
        <v>3292</v>
      </c>
      <c r="HV2" s="249" t="s">
        <v>3293</v>
      </c>
      <c r="HW2" s="249" t="s">
        <v>3294</v>
      </c>
      <c r="HX2" s="249" t="s">
        <v>3295</v>
      </c>
      <c r="HY2" s="249" t="s">
        <v>3296</v>
      </c>
      <c r="HZ2" s="249" t="s">
        <v>3297</v>
      </c>
      <c r="IA2" s="249" t="s">
        <v>3298</v>
      </c>
      <c r="IB2" s="249" t="s">
        <v>3299</v>
      </c>
      <c r="IC2" s="249" t="s">
        <v>3300</v>
      </c>
      <c r="ID2" s="249" t="s">
        <v>3301</v>
      </c>
      <c r="IE2" s="249" t="s">
        <v>3302</v>
      </c>
      <c r="IF2" s="249" t="s">
        <v>3303</v>
      </c>
      <c r="IG2" s="249" t="s">
        <v>3304</v>
      </c>
      <c r="IH2" s="249" t="s">
        <v>3305</v>
      </c>
      <c r="II2" s="249" t="s">
        <v>3306</v>
      </c>
      <c r="IJ2" s="249" t="s">
        <v>3307</v>
      </c>
      <c r="IK2" s="249" t="s">
        <v>3308</v>
      </c>
      <c r="IL2" s="249" t="s">
        <v>3309</v>
      </c>
      <c r="IM2" s="249" t="s">
        <v>3310</v>
      </c>
      <c r="IN2" s="249" t="s">
        <v>3311</v>
      </c>
      <c r="IO2" s="249" t="s">
        <v>3312</v>
      </c>
      <c r="IP2" s="249" t="s">
        <v>3313</v>
      </c>
      <c r="IQ2" s="249" t="s">
        <v>3314</v>
      </c>
      <c r="IR2" s="249" t="s">
        <v>3315</v>
      </c>
      <c r="IS2" s="249" t="s">
        <v>3316</v>
      </c>
      <c r="IT2" s="249" t="s">
        <v>3317</v>
      </c>
      <c r="IU2" s="249" t="s">
        <v>3318</v>
      </c>
      <c r="IV2" s="249" t="s">
        <v>3319</v>
      </c>
      <c r="IW2" s="249" t="s">
        <v>3320</v>
      </c>
      <c r="IX2" s="249" t="s">
        <v>3321</v>
      </c>
      <c r="IY2" s="249" t="s">
        <v>3322</v>
      </c>
      <c r="IZ2" s="249" t="s">
        <v>3323</v>
      </c>
      <c r="JA2" s="249" t="s">
        <v>3324</v>
      </c>
      <c r="JB2" s="249" t="s">
        <v>3325</v>
      </c>
      <c r="JC2" s="249" t="s">
        <v>3326</v>
      </c>
      <c r="JD2" s="249" t="s">
        <v>3327</v>
      </c>
      <c r="JE2" s="249" t="s">
        <v>3328</v>
      </c>
      <c r="JF2" s="249" t="s">
        <v>3329</v>
      </c>
      <c r="JG2" s="249" t="s">
        <v>3330</v>
      </c>
      <c r="JH2" s="249" t="s">
        <v>3331</v>
      </c>
      <c r="JI2" s="249" t="s">
        <v>3332</v>
      </c>
      <c r="JJ2" s="249" t="s">
        <v>3333</v>
      </c>
      <c r="JK2" s="249" t="s">
        <v>3334</v>
      </c>
      <c r="JL2" s="249" t="s">
        <v>3335</v>
      </c>
      <c r="JM2" s="249" t="s">
        <v>3336</v>
      </c>
      <c r="JN2" s="249" t="s">
        <v>3337</v>
      </c>
      <c r="JO2" s="249" t="s">
        <v>3338</v>
      </c>
      <c r="JP2" s="249" t="s">
        <v>3339</v>
      </c>
      <c r="JQ2" s="249" t="s">
        <v>3340</v>
      </c>
      <c r="JR2" s="249" t="s">
        <v>3341</v>
      </c>
      <c r="JS2" s="249" t="s">
        <v>3342</v>
      </c>
      <c r="JT2" s="249" t="s">
        <v>3343</v>
      </c>
      <c r="JU2" s="249" t="s">
        <v>3344</v>
      </c>
      <c r="JV2" s="249" t="s">
        <v>3345</v>
      </c>
      <c r="JW2" s="249" t="s">
        <v>3346</v>
      </c>
      <c r="JX2" s="249" t="s">
        <v>3347</v>
      </c>
      <c r="JY2" s="249" t="s">
        <v>3348</v>
      </c>
      <c r="JZ2" s="249" t="s">
        <v>3349</v>
      </c>
      <c r="KA2" s="249" t="s">
        <v>3350</v>
      </c>
      <c r="KB2" s="249" t="s">
        <v>3351</v>
      </c>
      <c r="KC2" s="249" t="s">
        <v>3352</v>
      </c>
      <c r="KD2" s="249" t="s">
        <v>3353</v>
      </c>
      <c r="KE2" s="249" t="s">
        <v>3354</v>
      </c>
      <c r="KF2" s="249" t="s">
        <v>3355</v>
      </c>
      <c r="KG2" s="249" t="s">
        <v>3356</v>
      </c>
      <c r="KH2" s="293" t="s">
        <v>3357</v>
      </c>
      <c r="KI2" s="249" t="s">
        <v>3358</v>
      </c>
      <c r="KJ2" s="249" t="s">
        <v>3359</v>
      </c>
      <c r="KK2" s="249" t="s">
        <v>3360</v>
      </c>
      <c r="KL2" s="249" t="s">
        <v>3361</v>
      </c>
      <c r="KM2" s="249" t="s">
        <v>3362</v>
      </c>
      <c r="KN2" s="249" t="s">
        <v>3363</v>
      </c>
      <c r="KO2" s="249" t="s">
        <v>3364</v>
      </c>
      <c r="KP2" s="249" t="s">
        <v>3365</v>
      </c>
      <c r="KQ2" s="249" t="s">
        <v>3366</v>
      </c>
      <c r="KR2" s="249" t="s">
        <v>3367</v>
      </c>
      <c r="KS2" s="249" t="s">
        <v>3368</v>
      </c>
      <c r="KT2" s="249" t="s">
        <v>3369</v>
      </c>
      <c r="KU2" s="249" t="s">
        <v>3370</v>
      </c>
      <c r="KV2" s="249" t="s">
        <v>3371</v>
      </c>
      <c r="KW2" s="249" t="s">
        <v>3372</v>
      </c>
      <c r="KX2" s="249" t="s">
        <v>3373</v>
      </c>
      <c r="KY2" s="249" t="s">
        <v>3374</v>
      </c>
      <c r="KZ2" s="249" t="s">
        <v>3375</v>
      </c>
      <c r="LA2" s="249" t="s">
        <v>3376</v>
      </c>
      <c r="LB2" s="249" t="s">
        <v>3377</v>
      </c>
      <c r="LC2" s="249" t="s">
        <v>3378</v>
      </c>
      <c r="LD2" s="249" t="s">
        <v>3379</v>
      </c>
      <c r="LE2" s="249" t="s">
        <v>3380</v>
      </c>
      <c r="LF2" s="249" t="s">
        <v>3381</v>
      </c>
      <c r="LG2" s="249" t="s">
        <v>3382</v>
      </c>
      <c r="LH2" s="249" t="s">
        <v>3383</v>
      </c>
      <c r="LI2" s="249" t="s">
        <v>3384</v>
      </c>
      <c r="LJ2" s="249" t="s">
        <v>3385</v>
      </c>
      <c r="LK2" s="249" t="s">
        <v>3386</v>
      </c>
      <c r="LL2" s="249" t="s">
        <v>3387</v>
      </c>
      <c r="LM2" s="249" t="s">
        <v>3388</v>
      </c>
      <c r="LN2" s="249" t="s">
        <v>3389</v>
      </c>
      <c r="LO2" s="249" t="s">
        <v>3390</v>
      </c>
      <c r="LP2" s="249" t="s">
        <v>3391</v>
      </c>
      <c r="LQ2" s="249" t="s">
        <v>3392</v>
      </c>
      <c r="LR2" s="249" t="s">
        <v>3393</v>
      </c>
      <c r="LS2" s="249" t="s">
        <v>3394</v>
      </c>
      <c r="LT2" s="249" t="s">
        <v>3395</v>
      </c>
      <c r="LU2" s="249" t="s">
        <v>3396</v>
      </c>
      <c r="LV2" s="249" t="s">
        <v>3397</v>
      </c>
      <c r="LW2" s="249" t="s">
        <v>3398</v>
      </c>
      <c r="LX2" s="249" t="s">
        <v>3399</v>
      </c>
      <c r="LY2" s="249" t="s">
        <v>3179</v>
      </c>
      <c r="LZ2" s="249" t="s">
        <v>3180</v>
      </c>
      <c r="MA2" s="249" t="s">
        <v>3181</v>
      </c>
      <c r="MB2" s="249" t="s">
        <v>3182</v>
      </c>
      <c r="MC2" s="249" t="s">
        <v>3183</v>
      </c>
      <c r="MD2" s="249" t="s">
        <v>3184</v>
      </c>
      <c r="ME2" s="249" t="s">
        <v>3185</v>
      </c>
      <c r="MF2" s="249" t="s">
        <v>3186</v>
      </c>
      <c r="MG2" s="249" t="s">
        <v>3187</v>
      </c>
    </row>
    <row r="3" spans="1:346" s="203" customFormat="1" x14ac:dyDescent="0.2">
      <c r="A3" s="6" t="s">
        <v>2074</v>
      </c>
      <c r="B3" s="6" t="s">
        <v>2842</v>
      </c>
      <c r="C3" s="203" t="s">
        <v>2075</v>
      </c>
      <c r="D3" s="203" t="s">
        <v>2076</v>
      </c>
      <c r="E3" s="203" t="s">
        <v>2182</v>
      </c>
      <c r="F3" s="203" t="s">
        <v>2257</v>
      </c>
      <c r="G3" s="203" t="s">
        <v>2365</v>
      </c>
      <c r="H3" s="203" t="s">
        <v>3465</v>
      </c>
      <c r="I3" s="203" t="s">
        <v>3466</v>
      </c>
      <c r="J3" s="203" t="s">
        <v>2257</v>
      </c>
      <c r="K3" s="203" t="s">
        <v>2365</v>
      </c>
      <c r="L3" s="203" t="s">
        <v>3465</v>
      </c>
      <c r="M3" s="203" t="s">
        <v>3466</v>
      </c>
      <c r="N3" s="203" t="s">
        <v>2430</v>
      </c>
      <c r="O3" s="203" t="s">
        <v>2506</v>
      </c>
      <c r="P3" s="203" t="s">
        <v>2583</v>
      </c>
      <c r="Q3" s="203" t="s">
        <v>2654</v>
      </c>
      <c r="R3" s="203" t="s">
        <v>4622</v>
      </c>
      <c r="S3" s="203" t="s">
        <v>4623</v>
      </c>
      <c r="T3" s="203" t="s">
        <v>4624</v>
      </c>
      <c r="U3" s="203" t="s">
        <v>2583</v>
      </c>
      <c r="V3" s="203" t="s">
        <v>4625</v>
      </c>
      <c r="W3" s="203">
        <v>1</v>
      </c>
      <c r="X3" s="203">
        <v>19</v>
      </c>
      <c r="Y3" s="203">
        <v>0</v>
      </c>
      <c r="Z3" s="203">
        <v>0</v>
      </c>
      <c r="AA3" s="10">
        <v>49752</v>
      </c>
      <c r="AB3" s="203">
        <v>107</v>
      </c>
      <c r="AC3" s="203">
        <v>0</v>
      </c>
      <c r="AD3" s="203">
        <v>107</v>
      </c>
      <c r="AE3" s="203">
        <v>256.5</v>
      </c>
      <c r="AF3" s="203">
        <v>363.5</v>
      </c>
      <c r="AG3" s="286">
        <v>0.29436040000000002</v>
      </c>
      <c r="AH3" s="246">
        <v>143640</v>
      </c>
      <c r="AI3" s="246" t="s">
        <v>2782</v>
      </c>
      <c r="AJ3" s="274" t="s">
        <v>3412</v>
      </c>
      <c r="AK3" s="276">
        <v>41160</v>
      </c>
      <c r="AL3" s="276">
        <v>10.4</v>
      </c>
      <c r="AM3" s="276">
        <v>11.84</v>
      </c>
      <c r="AN3" s="276">
        <v>14.38</v>
      </c>
      <c r="AO3" s="246">
        <v>2500</v>
      </c>
      <c r="AP3" s="246">
        <v>26872941</v>
      </c>
      <c r="AQ3" s="246">
        <v>26875441</v>
      </c>
      <c r="AR3" s="246">
        <v>547223</v>
      </c>
      <c r="AS3" s="246">
        <v>2000</v>
      </c>
      <c r="AT3" s="246">
        <v>549223</v>
      </c>
      <c r="AU3" s="246">
        <v>25000</v>
      </c>
      <c r="AV3" s="246">
        <v>45680</v>
      </c>
      <c r="AW3" s="246">
        <v>70680</v>
      </c>
      <c r="AX3" s="246">
        <v>5933454</v>
      </c>
      <c r="AY3" s="246">
        <v>33428798</v>
      </c>
      <c r="AZ3" s="246">
        <v>14529705</v>
      </c>
      <c r="BA3" s="246">
        <v>5829568</v>
      </c>
      <c r="BB3" s="246">
        <v>20359273</v>
      </c>
      <c r="BC3" s="246">
        <v>2110000</v>
      </c>
      <c r="BD3" s="246">
        <v>415000</v>
      </c>
      <c r="BE3" s="246">
        <v>491664</v>
      </c>
      <c r="BF3" s="246">
        <v>3016664</v>
      </c>
      <c r="BG3" s="246">
        <v>6117518</v>
      </c>
      <c r="BH3" s="246">
        <v>29493455</v>
      </c>
      <c r="BI3" s="246">
        <v>4145163</v>
      </c>
      <c r="BJ3" s="283">
        <v>0.12399979999999999</v>
      </c>
      <c r="BK3" s="246">
        <v>492714</v>
      </c>
      <c r="BL3" s="246">
        <v>0</v>
      </c>
      <c r="BM3" s="246">
        <v>0</v>
      </c>
      <c r="BN3" s="246">
        <v>0</v>
      </c>
      <c r="BO3" s="246">
        <v>492714</v>
      </c>
      <c r="BP3" s="246">
        <v>492714</v>
      </c>
      <c r="BQ3" s="10">
        <v>206676</v>
      </c>
      <c r="BR3" s="10">
        <v>295484</v>
      </c>
      <c r="BS3" s="10">
        <v>502160</v>
      </c>
      <c r="BT3" s="10">
        <v>302470</v>
      </c>
      <c r="BU3" s="10">
        <v>121981</v>
      </c>
      <c r="BV3" s="10">
        <v>424451</v>
      </c>
      <c r="BW3" s="10" t="s">
        <v>3403</v>
      </c>
      <c r="BX3" s="10" t="s">
        <v>3403</v>
      </c>
      <c r="BY3" s="10" t="s">
        <v>3403</v>
      </c>
      <c r="BZ3" s="10">
        <v>926611</v>
      </c>
      <c r="CA3" s="10" t="s">
        <v>3403</v>
      </c>
      <c r="CB3" s="10">
        <v>926611</v>
      </c>
      <c r="CC3" s="10">
        <v>29394</v>
      </c>
      <c r="CD3" s="258">
        <v>75113</v>
      </c>
      <c r="CE3" s="244">
        <v>19</v>
      </c>
      <c r="CF3" s="244">
        <v>67</v>
      </c>
      <c r="CG3" s="244">
        <v>86</v>
      </c>
      <c r="CH3" s="258">
        <v>66512</v>
      </c>
      <c r="CI3" s="258">
        <v>5376314</v>
      </c>
      <c r="CJ3" s="258">
        <v>33487</v>
      </c>
      <c r="CK3" s="258">
        <v>7425</v>
      </c>
      <c r="CL3" s="203">
        <v>367</v>
      </c>
      <c r="CM3" s="203">
        <v>79</v>
      </c>
      <c r="CN3" s="244">
        <v>1475</v>
      </c>
      <c r="CO3" s="10">
        <v>1088555</v>
      </c>
      <c r="CP3" s="10">
        <v>790468</v>
      </c>
      <c r="CQ3" s="10">
        <v>1879023</v>
      </c>
      <c r="CR3" s="10" t="s">
        <v>3403</v>
      </c>
      <c r="CS3" s="10" t="s">
        <v>3403</v>
      </c>
      <c r="CT3" s="10" t="s">
        <v>3403</v>
      </c>
      <c r="CU3" s="10">
        <v>2128391</v>
      </c>
      <c r="CV3" s="10">
        <v>463475</v>
      </c>
      <c r="CW3" s="10">
        <v>2591866</v>
      </c>
      <c r="CX3" s="10">
        <v>4470889</v>
      </c>
      <c r="CY3" s="10" t="s">
        <v>3403</v>
      </c>
      <c r="CZ3" s="10" t="s">
        <v>3403</v>
      </c>
      <c r="DA3" s="10">
        <v>4470889</v>
      </c>
      <c r="DB3" s="10">
        <v>459821</v>
      </c>
      <c r="DC3" s="10">
        <v>92084</v>
      </c>
      <c r="DD3" s="10">
        <v>551905</v>
      </c>
      <c r="DE3" s="10">
        <v>607744</v>
      </c>
      <c r="DF3" s="10">
        <v>113161</v>
      </c>
      <c r="DG3" s="10">
        <v>7547</v>
      </c>
      <c r="DH3" s="10">
        <v>212792</v>
      </c>
      <c r="DI3" s="258" t="s">
        <v>3403</v>
      </c>
      <c r="DJ3" s="258">
        <v>1067565</v>
      </c>
      <c r="DK3" s="10">
        <v>245542</v>
      </c>
      <c r="DL3" s="10">
        <v>5282095</v>
      </c>
      <c r="DM3" s="10" t="s">
        <v>3403</v>
      </c>
      <c r="DN3" s="10">
        <v>216062</v>
      </c>
      <c r="DO3" s="10">
        <v>5743699</v>
      </c>
      <c r="DP3" s="10">
        <v>4183</v>
      </c>
      <c r="DQ3" s="10">
        <v>694839</v>
      </c>
      <c r="DR3" s="10">
        <v>165423</v>
      </c>
      <c r="DS3" s="10">
        <v>860262</v>
      </c>
      <c r="DT3" s="10">
        <v>3044024</v>
      </c>
      <c r="DU3" s="244">
        <v>2034</v>
      </c>
      <c r="DV3" s="244">
        <v>358</v>
      </c>
      <c r="DW3" s="244">
        <v>5870</v>
      </c>
      <c r="DX3" s="244">
        <v>1122</v>
      </c>
      <c r="DY3" s="244">
        <v>1218</v>
      </c>
      <c r="DZ3" s="244">
        <v>56</v>
      </c>
      <c r="EA3" s="244">
        <v>10658</v>
      </c>
      <c r="EB3" s="244">
        <v>30266</v>
      </c>
      <c r="EC3" s="244">
        <v>3814</v>
      </c>
      <c r="ED3" s="244">
        <v>34080</v>
      </c>
      <c r="EE3" s="10">
        <v>230975</v>
      </c>
      <c r="EF3" s="10">
        <v>41505</v>
      </c>
      <c r="EG3" s="10">
        <v>272480</v>
      </c>
      <c r="EH3" s="10">
        <v>17614</v>
      </c>
      <c r="EI3" s="10">
        <v>6734</v>
      </c>
      <c r="EJ3" s="10">
        <v>24348</v>
      </c>
      <c r="EK3" s="10">
        <v>330908</v>
      </c>
      <c r="EL3" s="10">
        <v>147</v>
      </c>
      <c r="EM3" s="10">
        <v>2341</v>
      </c>
      <c r="EN3" s="10">
        <v>1356</v>
      </c>
      <c r="EO3" s="10">
        <v>6544</v>
      </c>
      <c r="EP3" s="258" t="s">
        <v>3403</v>
      </c>
      <c r="EQ3" s="258" t="s">
        <v>3403</v>
      </c>
      <c r="ER3" s="10">
        <v>887837</v>
      </c>
      <c r="ES3" s="10" t="s">
        <v>5026</v>
      </c>
      <c r="ET3" s="10">
        <v>90979</v>
      </c>
      <c r="EU3" s="244">
        <v>9787</v>
      </c>
      <c r="EV3" s="244">
        <v>8297</v>
      </c>
      <c r="EW3" s="203" t="s">
        <v>1506</v>
      </c>
      <c r="EX3" s="244">
        <v>398</v>
      </c>
      <c r="EY3" s="244">
        <v>902</v>
      </c>
      <c r="EZ3" s="258">
        <v>856596</v>
      </c>
      <c r="FA3" s="10">
        <v>29864351</v>
      </c>
      <c r="FB3" s="10">
        <v>251384</v>
      </c>
      <c r="FC3" s="203" t="s">
        <v>1530</v>
      </c>
      <c r="FD3" s="203" t="s">
        <v>1530</v>
      </c>
      <c r="FE3" s="203" t="s">
        <v>1530</v>
      </c>
      <c r="FF3" s="203" t="s">
        <v>1530</v>
      </c>
      <c r="FG3" s="203" t="s">
        <v>1530</v>
      </c>
      <c r="FH3" s="203" t="s">
        <v>1530</v>
      </c>
      <c r="FI3" s="203" t="s">
        <v>1530</v>
      </c>
      <c r="FJ3" s="203" t="s">
        <v>1530</v>
      </c>
      <c r="FK3" s="203" t="s">
        <v>1530</v>
      </c>
      <c r="FL3" s="203" t="s">
        <v>1530</v>
      </c>
      <c r="FM3" s="203" t="s">
        <v>1530</v>
      </c>
      <c r="FN3" s="203" t="s">
        <v>1530</v>
      </c>
      <c r="FO3" s="203" t="s">
        <v>1530</v>
      </c>
      <c r="FP3" s="203" t="s">
        <v>1530</v>
      </c>
      <c r="FQ3" s="203" t="s">
        <v>1530</v>
      </c>
      <c r="FR3" s="203" t="s">
        <v>1530</v>
      </c>
      <c r="FS3" s="203" t="s">
        <v>1530</v>
      </c>
      <c r="FT3" s="203" t="s">
        <v>1530</v>
      </c>
      <c r="FU3" s="203" t="s">
        <v>1530</v>
      </c>
      <c r="FV3" s="203" t="s">
        <v>1530</v>
      </c>
      <c r="FW3" s="203" t="s">
        <v>1530</v>
      </c>
      <c r="FX3" s="203" t="s">
        <v>1530</v>
      </c>
      <c r="FY3" s="203" t="s">
        <v>1530</v>
      </c>
      <c r="FZ3" s="203" t="s">
        <v>1530</v>
      </c>
      <c r="GA3" s="203" t="s">
        <v>1530</v>
      </c>
      <c r="GB3" s="203" t="s">
        <v>2074</v>
      </c>
      <c r="GC3" s="203" t="s">
        <v>471</v>
      </c>
      <c r="GD3" s="203" t="s">
        <v>416</v>
      </c>
      <c r="GE3" s="203" t="s">
        <v>497</v>
      </c>
      <c r="GF3" s="203" t="s">
        <v>499</v>
      </c>
      <c r="GG3" s="203" t="s">
        <v>4527</v>
      </c>
      <c r="GH3" s="203" t="s">
        <v>505</v>
      </c>
      <c r="GI3" s="203" t="s">
        <v>2303</v>
      </c>
      <c r="GJ3" s="258">
        <v>962593</v>
      </c>
      <c r="GK3" s="203">
        <v>3</v>
      </c>
      <c r="GL3" s="203" t="s">
        <v>2135</v>
      </c>
      <c r="GM3" s="203" t="s">
        <v>503</v>
      </c>
      <c r="GN3" s="203">
        <v>15173</v>
      </c>
      <c r="GO3" s="203">
        <v>3195</v>
      </c>
      <c r="GP3" s="203">
        <v>54537</v>
      </c>
      <c r="GQ3" s="203">
        <v>683753</v>
      </c>
      <c r="GR3" s="203">
        <v>4263</v>
      </c>
      <c r="GS3" s="203">
        <v>513</v>
      </c>
      <c r="GT3" s="203">
        <v>4079</v>
      </c>
      <c r="GU3" s="203">
        <v>97719</v>
      </c>
      <c r="GV3" s="283">
        <v>0.82343</v>
      </c>
      <c r="GW3" s="283">
        <v>0.10299</v>
      </c>
      <c r="GX3" s="245">
        <v>31.04785</v>
      </c>
      <c r="GY3" s="245">
        <v>38.97025</v>
      </c>
      <c r="GZ3" s="245">
        <v>14.247490000000001</v>
      </c>
      <c r="HA3" s="284">
        <v>5.1349200000000002</v>
      </c>
      <c r="HB3" s="284">
        <v>3.5446300000000002</v>
      </c>
      <c r="HC3" s="284">
        <v>0.52520999999999995</v>
      </c>
      <c r="HD3" s="284">
        <v>34.284269999999999</v>
      </c>
      <c r="HE3" s="284">
        <v>23.666360000000001</v>
      </c>
      <c r="HF3" s="284">
        <v>3.5066799999999998</v>
      </c>
      <c r="HG3" s="284">
        <v>9.6889699999999994</v>
      </c>
      <c r="HH3" s="284">
        <v>6.6882799999999998</v>
      </c>
      <c r="HI3" s="284">
        <v>0.99100999999999995</v>
      </c>
      <c r="HJ3" s="284">
        <v>33.219450000000002</v>
      </c>
      <c r="HK3" s="284">
        <v>22.931319999999999</v>
      </c>
      <c r="HL3" s="284">
        <v>3.39777</v>
      </c>
      <c r="HM3" s="284">
        <v>89.128870000000006</v>
      </c>
      <c r="HN3" s="284">
        <v>61.525480000000002</v>
      </c>
      <c r="HO3" s="284">
        <v>9.11632</v>
      </c>
      <c r="HP3" s="284">
        <v>11.379239999999999</v>
      </c>
      <c r="HQ3" s="284">
        <v>7.8550599999999999</v>
      </c>
      <c r="HR3" s="284">
        <v>1.1638999999999999</v>
      </c>
      <c r="HS3" s="284">
        <v>5.9668999999999999</v>
      </c>
      <c r="HT3" s="284">
        <v>3.1623199999999998</v>
      </c>
      <c r="HU3" s="284">
        <v>11.37677</v>
      </c>
      <c r="HV3" s="284">
        <v>9.6447400000000005</v>
      </c>
      <c r="HW3" s="284">
        <v>0.92234000000000005</v>
      </c>
      <c r="HX3" s="284">
        <v>2.69259</v>
      </c>
      <c r="HY3" s="284">
        <v>0.89368999999999998</v>
      </c>
      <c r="HZ3" s="284">
        <v>0.34377000000000002</v>
      </c>
      <c r="IA3" s="284">
        <v>1.017E-2</v>
      </c>
      <c r="IB3" s="284">
        <v>8.6199999999999992E-3</v>
      </c>
      <c r="IC3" s="284">
        <v>0.88988</v>
      </c>
      <c r="ID3" s="284">
        <v>3.5400000000000001E-2</v>
      </c>
      <c r="IE3" s="284">
        <v>0.28306999999999999</v>
      </c>
      <c r="IF3" s="284">
        <v>2442</v>
      </c>
      <c r="IG3" s="284">
        <v>8297</v>
      </c>
      <c r="IH3" s="284">
        <v>8297</v>
      </c>
      <c r="II3" s="284">
        <v>8374</v>
      </c>
      <c r="IJ3" s="284">
        <v>28448</v>
      </c>
      <c r="IK3" s="284">
        <v>28448</v>
      </c>
      <c r="IL3" s="284">
        <v>53679</v>
      </c>
      <c r="IM3" s="284">
        <v>53679</v>
      </c>
      <c r="IN3" s="284">
        <v>0.87116000000000005</v>
      </c>
      <c r="IO3" s="284">
        <v>15801</v>
      </c>
      <c r="IP3" s="284">
        <v>7.5966800000000001</v>
      </c>
      <c r="IQ3" s="284">
        <v>0.57057000000000002</v>
      </c>
      <c r="IR3" s="284">
        <v>27.919840000000001</v>
      </c>
      <c r="IS3" s="284">
        <v>7.3429999999999995E-2</v>
      </c>
      <c r="IT3" s="284">
        <v>6.1640300000000003</v>
      </c>
      <c r="IU3" s="284">
        <v>34.72786</v>
      </c>
      <c r="IV3" s="284">
        <v>21.150449999999999</v>
      </c>
      <c r="IW3" s="284">
        <v>6.8494099999999998</v>
      </c>
      <c r="IX3" s="284">
        <v>0</v>
      </c>
      <c r="IY3" s="284">
        <v>1.5299999999999999E-3</v>
      </c>
      <c r="IZ3" s="284">
        <v>7.8030000000000002E-2</v>
      </c>
      <c r="JA3" s="284">
        <v>9.0000000000000006E-5</v>
      </c>
      <c r="JB3" s="284">
        <v>0.12438</v>
      </c>
      <c r="JC3" s="284">
        <v>0.42254999999999998</v>
      </c>
      <c r="JD3" s="284">
        <v>1.7145900000000001</v>
      </c>
      <c r="JE3" s="284">
        <v>0.96262000000000003</v>
      </c>
      <c r="JF3" s="284">
        <v>0.26646999999999998</v>
      </c>
      <c r="JG3" s="284">
        <v>87</v>
      </c>
      <c r="JH3" s="284">
        <v>9.9970000000000003E-2</v>
      </c>
      <c r="JI3" s="284">
        <v>6.3552499999999998</v>
      </c>
      <c r="JJ3" s="284">
        <v>6326</v>
      </c>
      <c r="JK3" s="284">
        <v>47</v>
      </c>
      <c r="JL3" s="284">
        <v>30.639589999999998</v>
      </c>
      <c r="JM3" s="284">
        <v>3.1338900000000001</v>
      </c>
      <c r="JN3" s="284">
        <v>2.1920000000000002</v>
      </c>
      <c r="JO3" s="284">
        <v>0.37763000000000002</v>
      </c>
      <c r="JP3" s="284">
        <v>0.11115999999999999</v>
      </c>
      <c r="JQ3" s="284">
        <v>0.29815999999999998</v>
      </c>
      <c r="JR3" s="284">
        <v>188</v>
      </c>
      <c r="JS3" s="284">
        <v>159</v>
      </c>
      <c r="JT3" s="284">
        <v>1.8868799999999999</v>
      </c>
      <c r="JU3" s="284">
        <v>110455</v>
      </c>
      <c r="JV3" s="284">
        <v>61.183950000000003</v>
      </c>
      <c r="JW3" s="284">
        <v>58538</v>
      </c>
      <c r="JX3" s="284">
        <v>17.84525</v>
      </c>
      <c r="JY3" s="284">
        <v>115.4466</v>
      </c>
      <c r="JZ3" s="284">
        <v>0.29166999999999998</v>
      </c>
      <c r="KA3" s="284">
        <v>17073</v>
      </c>
      <c r="KB3" s="284">
        <v>1.1478999999999999</v>
      </c>
      <c r="KC3" s="284">
        <v>0.99100999999999995</v>
      </c>
      <c r="KD3" s="284">
        <v>2.16595</v>
      </c>
      <c r="KE3" s="284">
        <v>5.1685400000000001</v>
      </c>
      <c r="KF3" s="284">
        <v>6.6766899999999998</v>
      </c>
      <c r="KG3" s="284">
        <v>9.6889699999999994</v>
      </c>
      <c r="KH3" s="294">
        <v>47.838459999999998</v>
      </c>
      <c r="KI3" s="284">
        <v>56009</v>
      </c>
      <c r="KJ3" s="284">
        <v>39971</v>
      </c>
      <c r="KK3" s="284">
        <v>6.3289999999999999E-2</v>
      </c>
      <c r="KL3" s="284">
        <v>0.40942000000000001</v>
      </c>
      <c r="KM3" s="284">
        <v>0.11941</v>
      </c>
      <c r="KN3" s="284">
        <v>1.8630000000000001E-2</v>
      </c>
      <c r="KO3" s="284">
        <v>0.12052</v>
      </c>
      <c r="KP3" s="284">
        <v>3.5150000000000001E-2</v>
      </c>
      <c r="KQ3" s="284">
        <v>1</v>
      </c>
      <c r="KR3" s="284">
        <v>0.29436040000000002</v>
      </c>
      <c r="KS3" s="284">
        <v>0.70563960000000003</v>
      </c>
      <c r="KT3" s="284">
        <v>0.2863348</v>
      </c>
      <c r="KU3" s="284">
        <v>0.7136652</v>
      </c>
      <c r="KV3" s="284">
        <v>0.1022825</v>
      </c>
      <c r="KW3" s="284">
        <v>1.4070900000000001E-2</v>
      </c>
      <c r="KX3" s="284">
        <v>0.19765630000000001</v>
      </c>
      <c r="KY3" s="284">
        <v>1.6670299999999999E-2</v>
      </c>
      <c r="KZ3" s="284">
        <v>0.20741950000000001</v>
      </c>
      <c r="LA3" s="284">
        <v>7.1541300000000002E-2</v>
      </c>
      <c r="LB3" s="284">
        <v>0.49264170000000002</v>
      </c>
      <c r="LC3" s="284">
        <v>0.69029799999999997</v>
      </c>
      <c r="LD3" s="284">
        <v>2.1142999999999999E-3</v>
      </c>
      <c r="LE3" s="284">
        <v>0.80396069999999997</v>
      </c>
      <c r="LF3" s="284">
        <v>0.17749529999999999</v>
      </c>
      <c r="LG3" s="284">
        <v>1.6429599999999999E-2</v>
      </c>
      <c r="LH3" s="284">
        <v>16037</v>
      </c>
      <c r="LI3" s="284">
        <v>3.5384799999999998</v>
      </c>
      <c r="LJ3" s="284">
        <v>8996</v>
      </c>
      <c r="LK3" s="284">
        <v>8996</v>
      </c>
      <c r="LL3" s="284">
        <v>2648</v>
      </c>
      <c r="LM3" s="284">
        <v>0.69944810000000002</v>
      </c>
      <c r="LN3" s="284">
        <v>0.1375692</v>
      </c>
      <c r="LO3" s="284">
        <v>0.16298270000000001</v>
      </c>
      <c r="LP3" s="284">
        <v>0.39530999999999999</v>
      </c>
      <c r="LQ3" s="284">
        <v>0.98526999999999998</v>
      </c>
      <c r="LR3" s="284">
        <v>0.28211999999999998</v>
      </c>
      <c r="LS3" s="284">
        <v>13</v>
      </c>
      <c r="LT3" s="284">
        <v>2.7221299999999999</v>
      </c>
      <c r="LU3" s="284">
        <v>11</v>
      </c>
      <c r="LV3" s="284">
        <v>1.9039900000000001</v>
      </c>
      <c r="LW3" s="284">
        <v>0.19474</v>
      </c>
      <c r="LX3" s="284">
        <v>0.17182</v>
      </c>
      <c r="LY3" s="285">
        <v>6.2052000000000001E-3</v>
      </c>
      <c r="LZ3" s="285">
        <v>2.2369999999999999E-4</v>
      </c>
      <c r="MA3" s="285">
        <v>0.82800839999999998</v>
      </c>
      <c r="MB3" s="285">
        <v>0</v>
      </c>
      <c r="MC3" s="285">
        <v>1.13925E-2</v>
      </c>
      <c r="MD3" s="285">
        <v>1.2999999999999999E-5</v>
      </c>
      <c r="ME3" s="285">
        <v>0.14054059999999999</v>
      </c>
      <c r="MF3" s="285">
        <v>0.82552199999999998</v>
      </c>
      <c r="MG3" s="285">
        <v>0.45125379999999998</v>
      </c>
      <c r="MH3" s="285"/>
    </row>
    <row r="4" spans="1:346" s="203" customFormat="1" x14ac:dyDescent="0.2">
      <c r="A4" s="6" t="s">
        <v>2122</v>
      </c>
      <c r="B4" s="6" t="s">
        <v>2869</v>
      </c>
      <c r="C4" s="203" t="s">
        <v>2123</v>
      </c>
      <c r="D4" s="203" t="s">
        <v>2124</v>
      </c>
      <c r="E4" s="203" t="s">
        <v>2195</v>
      </c>
      <c r="F4" s="203" t="s">
        <v>2272</v>
      </c>
      <c r="G4" s="203" t="s">
        <v>2296</v>
      </c>
      <c r="H4" s="203" t="s">
        <v>3677</v>
      </c>
      <c r="I4" s="203" t="s">
        <v>3678</v>
      </c>
      <c r="J4" s="203" t="s">
        <v>2272</v>
      </c>
      <c r="K4" s="203" t="s">
        <v>2296</v>
      </c>
      <c r="L4" s="203" t="s">
        <v>3677</v>
      </c>
      <c r="M4" s="203" t="s">
        <v>3678</v>
      </c>
      <c r="N4" s="203" t="s">
        <v>2445</v>
      </c>
      <c r="O4" s="203" t="s">
        <v>2522</v>
      </c>
      <c r="P4" s="203" t="s">
        <v>2599</v>
      </c>
      <c r="Q4" s="203" t="s">
        <v>2668</v>
      </c>
      <c r="R4" s="203" t="s">
        <v>4978</v>
      </c>
      <c r="S4" s="203" t="s">
        <v>4979</v>
      </c>
      <c r="T4" s="203" t="s">
        <v>4980</v>
      </c>
      <c r="U4" s="203" t="s">
        <v>2599</v>
      </c>
      <c r="V4" s="203" t="s">
        <v>4981</v>
      </c>
      <c r="W4" s="203">
        <v>0</v>
      </c>
      <c r="X4" s="203">
        <v>20</v>
      </c>
      <c r="Y4" s="203">
        <v>1</v>
      </c>
      <c r="Z4" s="203">
        <v>0</v>
      </c>
      <c r="AA4" s="10">
        <v>55475</v>
      </c>
      <c r="AB4" s="203">
        <v>113</v>
      </c>
      <c r="AC4" s="203">
        <v>1</v>
      </c>
      <c r="AD4" s="203">
        <v>114</v>
      </c>
      <c r="AE4" s="203">
        <v>102</v>
      </c>
      <c r="AF4" s="203">
        <v>216</v>
      </c>
      <c r="AG4" s="286">
        <v>0.5231481</v>
      </c>
      <c r="AH4" s="246">
        <v>105596</v>
      </c>
      <c r="AI4" s="246" t="s">
        <v>3679</v>
      </c>
      <c r="AJ4" s="274" t="s">
        <v>3404</v>
      </c>
      <c r="AK4" s="276">
        <v>35500</v>
      </c>
      <c r="AL4" s="276" t="s">
        <v>3403</v>
      </c>
      <c r="AM4" s="276">
        <v>11.09</v>
      </c>
      <c r="AN4" s="276">
        <v>11.09</v>
      </c>
      <c r="AO4" s="246">
        <v>0</v>
      </c>
      <c r="AP4" s="246">
        <v>18478354</v>
      </c>
      <c r="AQ4" s="246">
        <v>18478354</v>
      </c>
      <c r="AR4" s="246">
        <v>540000</v>
      </c>
      <c r="AS4" s="246">
        <v>0</v>
      </c>
      <c r="AT4" s="246">
        <v>540000</v>
      </c>
      <c r="AU4" s="246">
        <v>0</v>
      </c>
      <c r="AV4" s="246">
        <v>0</v>
      </c>
      <c r="AW4" s="246">
        <v>0</v>
      </c>
      <c r="AX4" s="246">
        <v>0</v>
      </c>
      <c r="AY4" s="246">
        <v>19018354</v>
      </c>
      <c r="AZ4" s="246">
        <v>9774104</v>
      </c>
      <c r="BA4" s="246">
        <v>3013533</v>
      </c>
      <c r="BB4" s="246">
        <v>12787637</v>
      </c>
      <c r="BC4" s="246">
        <v>1515896</v>
      </c>
      <c r="BD4" s="246">
        <v>100000</v>
      </c>
      <c r="BE4" s="246">
        <v>0</v>
      </c>
      <c r="BF4" s="246">
        <v>1615896</v>
      </c>
      <c r="BG4" s="246">
        <v>3573762</v>
      </c>
      <c r="BH4" s="246">
        <v>17977295</v>
      </c>
      <c r="BI4" s="246">
        <v>0</v>
      </c>
      <c r="BJ4" s="283">
        <v>0</v>
      </c>
      <c r="BK4" s="246">
        <v>0</v>
      </c>
      <c r="BL4" s="246">
        <v>0</v>
      </c>
      <c r="BM4" s="246">
        <v>0</v>
      </c>
      <c r="BN4" s="246">
        <v>0</v>
      </c>
      <c r="BO4" s="246">
        <v>0</v>
      </c>
      <c r="BP4" s="246">
        <v>0</v>
      </c>
      <c r="BQ4" s="10">
        <v>335417</v>
      </c>
      <c r="BR4" s="10">
        <v>332883</v>
      </c>
      <c r="BS4" s="10">
        <v>668300</v>
      </c>
      <c r="BT4" s="10">
        <v>525871</v>
      </c>
      <c r="BU4" s="10">
        <v>169381</v>
      </c>
      <c r="BV4" s="10">
        <v>695252</v>
      </c>
      <c r="BW4" s="10">
        <v>72690</v>
      </c>
      <c r="BX4" s="10">
        <v>5156</v>
      </c>
      <c r="BY4" s="10">
        <v>77846</v>
      </c>
      <c r="BZ4" s="10">
        <v>1441398</v>
      </c>
      <c r="CA4" s="10" t="s">
        <v>3403</v>
      </c>
      <c r="CB4" s="10">
        <v>1441398</v>
      </c>
      <c r="CC4" s="10">
        <v>-1</v>
      </c>
      <c r="CD4" s="258">
        <v>42141</v>
      </c>
      <c r="CE4" s="244">
        <v>7</v>
      </c>
      <c r="CF4" s="244">
        <v>67</v>
      </c>
      <c r="CG4" s="244">
        <v>74</v>
      </c>
      <c r="CH4" s="258">
        <v>40474</v>
      </c>
      <c r="CI4" s="258">
        <v>8632</v>
      </c>
      <c r="CJ4" s="258">
        <v>0</v>
      </c>
      <c r="CK4" s="258">
        <v>563</v>
      </c>
      <c r="CL4" s="203">
        <v>0</v>
      </c>
      <c r="CM4" s="203">
        <v>133</v>
      </c>
      <c r="CN4" s="244">
        <v>1275</v>
      </c>
      <c r="CO4" s="10">
        <v>2192064</v>
      </c>
      <c r="CP4" s="10">
        <v>1507269</v>
      </c>
      <c r="CQ4" s="10">
        <v>3699333</v>
      </c>
      <c r="CR4" s="10">
        <v>566447</v>
      </c>
      <c r="CS4" s="10">
        <v>23994</v>
      </c>
      <c r="CT4" s="10">
        <v>590441</v>
      </c>
      <c r="CU4" s="10">
        <v>5177161</v>
      </c>
      <c r="CV4" s="10">
        <v>1145098</v>
      </c>
      <c r="CW4" s="10">
        <v>6322259</v>
      </c>
      <c r="CX4" s="10">
        <v>10612033</v>
      </c>
      <c r="CY4" s="10">
        <v>67317</v>
      </c>
      <c r="CZ4" s="10" t="s">
        <v>3403</v>
      </c>
      <c r="DA4" s="10">
        <v>10679350</v>
      </c>
      <c r="DB4" s="10">
        <v>455187</v>
      </c>
      <c r="DC4" s="10">
        <v>84852</v>
      </c>
      <c r="DD4" s="10">
        <v>540039</v>
      </c>
      <c r="DE4" s="10">
        <v>0</v>
      </c>
      <c r="DF4" s="10">
        <v>339214</v>
      </c>
      <c r="DG4" s="10" t="s">
        <v>3403</v>
      </c>
      <c r="DH4" s="10">
        <v>424066</v>
      </c>
      <c r="DI4" s="258" t="s">
        <v>3403</v>
      </c>
      <c r="DJ4" s="258">
        <v>455187</v>
      </c>
      <c r="DK4" s="10" t="s">
        <v>3403</v>
      </c>
      <c r="DL4" s="10">
        <v>11134537</v>
      </c>
      <c r="DM4" s="10" t="s">
        <v>3403</v>
      </c>
      <c r="DN4" s="10">
        <v>424066</v>
      </c>
      <c r="DO4" s="10">
        <v>11558603</v>
      </c>
      <c r="DP4" s="10" t="s">
        <v>3403</v>
      </c>
      <c r="DQ4" s="10">
        <v>399326</v>
      </c>
      <c r="DR4" s="10" t="s">
        <v>5101</v>
      </c>
      <c r="DS4" s="10">
        <v>399326</v>
      </c>
      <c r="DT4" s="10">
        <v>3805155</v>
      </c>
      <c r="DU4" s="244">
        <v>1240</v>
      </c>
      <c r="DV4" s="244">
        <v>531</v>
      </c>
      <c r="DW4" s="244">
        <v>7195</v>
      </c>
      <c r="DX4" s="244">
        <v>165</v>
      </c>
      <c r="DY4" s="244">
        <v>1838</v>
      </c>
      <c r="DZ4" s="244">
        <v>6</v>
      </c>
      <c r="EA4" s="244">
        <v>10975</v>
      </c>
      <c r="EB4" s="244">
        <v>13058</v>
      </c>
      <c r="EC4" s="244">
        <v>5814</v>
      </c>
      <c r="ED4" s="244">
        <v>18872</v>
      </c>
      <c r="EE4" s="10">
        <v>247522</v>
      </c>
      <c r="EF4" s="10">
        <v>6523</v>
      </c>
      <c r="EG4" s="10">
        <v>254045</v>
      </c>
      <c r="EH4" s="10">
        <v>34817</v>
      </c>
      <c r="EI4" s="10">
        <v>112</v>
      </c>
      <c r="EJ4" s="10">
        <v>34929</v>
      </c>
      <c r="EK4" s="10">
        <v>307846</v>
      </c>
      <c r="EL4" s="10" t="s">
        <v>5026</v>
      </c>
      <c r="EM4" s="10" t="s">
        <v>5026</v>
      </c>
      <c r="EN4" s="10" t="s">
        <v>5026</v>
      </c>
      <c r="EO4" s="10" t="s">
        <v>5026</v>
      </c>
      <c r="EP4" s="258">
        <v>11060</v>
      </c>
      <c r="EQ4" s="258">
        <v>47449</v>
      </c>
      <c r="ER4" s="10">
        <v>562575</v>
      </c>
      <c r="ES4" s="10" t="s">
        <v>5026</v>
      </c>
      <c r="ET4" s="10" t="s">
        <v>5026</v>
      </c>
      <c r="EU4" s="244">
        <v>2265</v>
      </c>
      <c r="EV4" s="244">
        <v>17177</v>
      </c>
      <c r="EW4" s="203" t="s">
        <v>1521</v>
      </c>
      <c r="EX4" s="244">
        <v>325</v>
      </c>
      <c r="EY4" s="244">
        <v>772</v>
      </c>
      <c r="EZ4" s="258">
        <v>919971</v>
      </c>
      <c r="FA4" s="10">
        <v>3670731</v>
      </c>
      <c r="FB4" s="10" t="s">
        <v>3403</v>
      </c>
      <c r="FC4" s="203" t="s">
        <v>1530</v>
      </c>
      <c r="FD4" s="203" t="s">
        <v>1530</v>
      </c>
      <c r="FE4" s="203" t="s">
        <v>1530</v>
      </c>
      <c r="FF4" s="203" t="s">
        <v>1530</v>
      </c>
      <c r="FG4" s="203" t="s">
        <v>1530</v>
      </c>
      <c r="FH4" s="203" t="s">
        <v>1530</v>
      </c>
      <c r="FI4" s="203" t="s">
        <v>1530</v>
      </c>
      <c r="FJ4" s="203" t="s">
        <v>1530</v>
      </c>
      <c r="FK4" s="203" t="s">
        <v>1530</v>
      </c>
      <c r="FL4" s="203" t="s">
        <v>1530</v>
      </c>
      <c r="FM4" s="203" t="s">
        <v>1530</v>
      </c>
      <c r="FN4" s="203" t="s">
        <v>1530</v>
      </c>
      <c r="FO4" s="203" t="s">
        <v>1530</v>
      </c>
      <c r="FP4" s="203" t="s">
        <v>1530</v>
      </c>
      <c r="FQ4" s="203" t="s">
        <v>1530</v>
      </c>
      <c r="FR4" s="203" t="s">
        <v>1530</v>
      </c>
      <c r="FS4" s="203" t="s">
        <v>1530</v>
      </c>
      <c r="FT4" s="203" t="s">
        <v>1530</v>
      </c>
      <c r="FU4" s="203" t="s">
        <v>1530</v>
      </c>
      <c r="FV4" s="203" t="s">
        <v>1530</v>
      </c>
      <c r="FW4" s="203" t="s">
        <v>1530</v>
      </c>
      <c r="FX4" s="203" t="s">
        <v>1530</v>
      </c>
      <c r="FY4" s="203" t="s">
        <v>1530</v>
      </c>
      <c r="FZ4" s="203" t="s">
        <v>1530</v>
      </c>
      <c r="GA4" s="203" t="s">
        <v>1530</v>
      </c>
      <c r="GB4" s="203" t="s">
        <v>2122</v>
      </c>
      <c r="GC4" s="203" t="s">
        <v>486</v>
      </c>
      <c r="GD4" s="203" t="s">
        <v>416</v>
      </c>
      <c r="GE4" s="203" t="s">
        <v>493</v>
      </c>
      <c r="GF4" s="203" t="s">
        <v>500</v>
      </c>
      <c r="GG4" s="203" t="s">
        <v>4527</v>
      </c>
      <c r="GH4" s="203" t="s">
        <v>505</v>
      </c>
      <c r="GI4" s="203" t="s">
        <v>2303</v>
      </c>
      <c r="GJ4" s="258">
        <v>945143</v>
      </c>
      <c r="GK4" s="203">
        <v>3</v>
      </c>
      <c r="GL4" s="203" t="s">
        <v>2135</v>
      </c>
      <c r="GM4" s="203" t="s">
        <v>503</v>
      </c>
      <c r="GN4" s="203">
        <v>20010</v>
      </c>
      <c r="GO4" s="203">
        <v>1655</v>
      </c>
      <c r="GP4" s="203">
        <v>64693</v>
      </c>
      <c r="GQ4" s="203">
        <v>1692839</v>
      </c>
      <c r="GR4" s="203">
        <v>3367</v>
      </c>
      <c r="GS4" s="203">
        <v>104</v>
      </c>
      <c r="GT4" s="203">
        <v>1861</v>
      </c>
      <c r="GU4" s="203">
        <v>171035</v>
      </c>
      <c r="GV4" s="283">
        <v>0.82523000000000002</v>
      </c>
      <c r="GW4" s="283">
        <v>6.13E-2</v>
      </c>
      <c r="GX4" s="245">
        <v>28.04975</v>
      </c>
      <c r="GY4" s="245">
        <v>34.516979999999997</v>
      </c>
      <c r="GZ4" s="245">
        <v>10.656129999999999</v>
      </c>
      <c r="HA4" s="284">
        <v>1.55532</v>
      </c>
      <c r="HB4" s="284">
        <v>1.10633</v>
      </c>
      <c r="HC4" s="284">
        <v>0.13980000000000001</v>
      </c>
      <c r="HD4" s="284">
        <v>45.019089999999998</v>
      </c>
      <c r="HE4" s="284">
        <v>32.023049999999998</v>
      </c>
      <c r="HF4" s="284">
        <v>4.0465600000000004</v>
      </c>
      <c r="HG4" s="284">
        <v>4.7244599999999997</v>
      </c>
      <c r="HH4" s="284">
        <v>3.3606099999999999</v>
      </c>
      <c r="HI4" s="284">
        <v>0.42465999999999998</v>
      </c>
      <c r="HJ4" s="284">
        <v>7.9888399999999997</v>
      </c>
      <c r="HK4" s="284">
        <v>5.6826400000000001</v>
      </c>
      <c r="HL4" s="284">
        <v>0.71808000000000005</v>
      </c>
      <c r="HM4" s="284">
        <v>58.397039999999997</v>
      </c>
      <c r="HN4" s="284">
        <v>41.539070000000002</v>
      </c>
      <c r="HO4" s="284">
        <v>5.2490399999999999</v>
      </c>
      <c r="HP4" s="284">
        <v>2.6006200000000002</v>
      </c>
      <c r="HQ4" s="284">
        <v>1.84988</v>
      </c>
      <c r="HR4" s="284">
        <v>0.23376</v>
      </c>
      <c r="HS4" s="284">
        <v>12.229480000000001</v>
      </c>
      <c r="HT4" s="284">
        <v>4.0260100000000003</v>
      </c>
      <c r="HU4" s="284">
        <v>5.6720600000000001</v>
      </c>
      <c r="HV4" s="284">
        <v>43.014980000000001</v>
      </c>
      <c r="HW4" s="284">
        <v>2.3809100000000001</v>
      </c>
      <c r="HX4" s="284">
        <v>7.3139200000000004</v>
      </c>
      <c r="HY4" s="284">
        <v>0.42249999999999999</v>
      </c>
      <c r="HZ4" s="284">
        <v>0.32571</v>
      </c>
      <c r="IA4" s="284">
        <v>2.3999999999999998E-3</v>
      </c>
      <c r="IB4" s="284">
        <v>1.8169999999999999E-2</v>
      </c>
      <c r="IC4" s="284">
        <v>0.97336999999999996</v>
      </c>
      <c r="ID4" s="284">
        <v>1.9970000000000002E-2</v>
      </c>
      <c r="IE4" s="284">
        <v>0.26878999999999997</v>
      </c>
      <c r="IF4" s="284">
        <v>10418</v>
      </c>
      <c r="IG4" s="284">
        <v>19914</v>
      </c>
      <c r="IH4" s="284">
        <v>19739</v>
      </c>
      <c r="II4" s="284">
        <v>17616</v>
      </c>
      <c r="IJ4" s="284">
        <v>33673</v>
      </c>
      <c r="IK4" s="284">
        <v>33378</v>
      </c>
      <c r="IL4" s="284">
        <v>101391</v>
      </c>
      <c r="IM4" s="284">
        <v>102288</v>
      </c>
      <c r="IN4" s="284">
        <v>7.4439599999999997</v>
      </c>
      <c r="IO4" s="284">
        <v>53512</v>
      </c>
      <c r="IP4" s="284">
        <v>25.726949999999999</v>
      </c>
      <c r="IQ4" s="284">
        <v>0.57133999999999996</v>
      </c>
      <c r="IR4" s="284">
        <v>19.55086</v>
      </c>
      <c r="IS4" s="284">
        <v>0</v>
      </c>
      <c r="IT4" s="284">
        <v>0</v>
      </c>
      <c r="IU4" s="284">
        <v>20.122199999999999</v>
      </c>
      <c r="IV4" s="284">
        <v>13.52984</v>
      </c>
      <c r="IW4" s="284">
        <v>1.6428700000000001</v>
      </c>
      <c r="IX4" s="284">
        <v>0</v>
      </c>
      <c r="IY4" s="284">
        <v>1.3500000000000001E-3</v>
      </c>
      <c r="IZ4" s="284">
        <v>4.4589999999999998E-2</v>
      </c>
      <c r="JA4" s="284">
        <v>8.0000000000000007E-5</v>
      </c>
      <c r="JB4" s="284">
        <v>0.28298000000000001</v>
      </c>
      <c r="JC4" s="284">
        <v>0.54091</v>
      </c>
      <c r="JD4" s="284">
        <v>3.1928800000000002</v>
      </c>
      <c r="JE4" s="284">
        <v>1.5250600000000001</v>
      </c>
      <c r="JF4" s="284">
        <v>0.10792</v>
      </c>
      <c r="JG4" s="284">
        <v>105</v>
      </c>
      <c r="JH4" s="284">
        <v>0.18531</v>
      </c>
      <c r="JI4" s="284">
        <v>3.7811900000000001</v>
      </c>
      <c r="JJ4" s="284">
        <v>122</v>
      </c>
      <c r="JK4" s="284">
        <v>1</v>
      </c>
      <c r="JL4" s="284">
        <v>19.020710000000001</v>
      </c>
      <c r="JM4" s="284">
        <v>1.7096800000000001</v>
      </c>
      <c r="JN4" s="284">
        <v>1.60388</v>
      </c>
      <c r="JO4" s="284">
        <v>0.22853999999999999</v>
      </c>
      <c r="JP4" s="284">
        <v>0.11956</v>
      </c>
      <c r="JQ4" s="284">
        <v>0.25542999999999999</v>
      </c>
      <c r="JR4" s="284">
        <v>43</v>
      </c>
      <c r="JS4" s="284">
        <v>330</v>
      </c>
      <c r="JT4" s="284">
        <v>3.03762</v>
      </c>
      <c r="JU4" s="284">
        <v>222280</v>
      </c>
      <c r="JV4" s="284">
        <v>68.592250000000007</v>
      </c>
      <c r="JW4" s="284">
        <v>73176</v>
      </c>
      <c r="JX4" s="284">
        <v>40.564219999999999</v>
      </c>
      <c r="JY4" s="284">
        <v>208.35696999999999</v>
      </c>
      <c r="JZ4" s="284">
        <v>0.59138000000000002</v>
      </c>
      <c r="KA4" s="284">
        <v>43275</v>
      </c>
      <c r="KB4" s="284">
        <v>0.13433999999999999</v>
      </c>
      <c r="KC4" s="284">
        <v>0.42465999999999998</v>
      </c>
      <c r="KD4" s="284">
        <v>0.40805999999999998</v>
      </c>
      <c r="KE4" s="284">
        <v>5.8694800000000003</v>
      </c>
      <c r="KF4" s="284">
        <v>28.94528</v>
      </c>
      <c r="KG4" s="284">
        <v>4.7244599999999997</v>
      </c>
      <c r="KH4" s="294">
        <v>53.341349999999998</v>
      </c>
      <c r="KI4" s="284">
        <v>59202</v>
      </c>
      <c r="KJ4" s="284">
        <v>45250</v>
      </c>
      <c r="KK4" s="284">
        <v>1.8689999999999998E-2</v>
      </c>
      <c r="KL4" s="284">
        <v>9.5990000000000006E-2</v>
      </c>
      <c r="KM4" s="284">
        <v>5.6770000000000001E-2</v>
      </c>
      <c r="KN4" s="284">
        <v>9.7800000000000005E-3</v>
      </c>
      <c r="KO4" s="284">
        <v>5.0220000000000001E-2</v>
      </c>
      <c r="KP4" s="284">
        <v>2.9700000000000001E-2</v>
      </c>
      <c r="KQ4" s="284">
        <v>0.99122809999999995</v>
      </c>
      <c r="KR4" s="284">
        <v>0.52777779999999996</v>
      </c>
      <c r="KS4" s="284">
        <v>0.47222219999999998</v>
      </c>
      <c r="KT4" s="284">
        <v>0.23565990000000001</v>
      </c>
      <c r="KU4" s="284">
        <v>0.76434009999999997</v>
      </c>
      <c r="KV4" s="284">
        <v>8.9885400000000004E-2</v>
      </c>
      <c r="KW4" s="284">
        <v>5.5626E-3</v>
      </c>
      <c r="KX4" s="284">
        <v>0.1676299</v>
      </c>
      <c r="KY4" s="284">
        <v>0</v>
      </c>
      <c r="KZ4" s="284">
        <v>0.1987931</v>
      </c>
      <c r="LA4" s="284">
        <v>8.4322800000000003E-2</v>
      </c>
      <c r="LB4" s="284">
        <v>0.54369160000000005</v>
      </c>
      <c r="LC4" s="284">
        <v>0.71132150000000005</v>
      </c>
      <c r="LD4" s="284">
        <v>0</v>
      </c>
      <c r="LE4" s="284">
        <v>0.97160639999999998</v>
      </c>
      <c r="LF4" s="284">
        <v>0</v>
      </c>
      <c r="LG4" s="284">
        <v>2.8393600000000001E-2</v>
      </c>
      <c r="LH4" s="284">
        <v>13951</v>
      </c>
      <c r="LI4" s="284">
        <v>9.5289400000000004</v>
      </c>
      <c r="LJ4" s="284">
        <v>8290</v>
      </c>
      <c r="LK4" s="284">
        <v>8364</v>
      </c>
      <c r="LL4" s="284">
        <v>4375</v>
      </c>
      <c r="LM4" s="284">
        <v>0.93811480000000003</v>
      </c>
      <c r="LN4" s="284">
        <v>6.1885200000000001E-2</v>
      </c>
      <c r="LO4" s="284">
        <v>0</v>
      </c>
      <c r="LP4" s="284">
        <v>1.1825699999999999</v>
      </c>
      <c r="LQ4" s="284">
        <v>3.8355700000000001</v>
      </c>
      <c r="LR4" s="284">
        <v>0.90388999999999997</v>
      </c>
      <c r="LS4" s="284">
        <v>115</v>
      </c>
      <c r="LT4" s="284">
        <v>7.62493</v>
      </c>
      <c r="LU4" s="284">
        <v>0</v>
      </c>
      <c r="LV4" s="284">
        <v>7.15306</v>
      </c>
      <c r="LW4" s="284">
        <v>0.64295999999999998</v>
      </c>
      <c r="LX4" s="284">
        <v>0.60775999999999997</v>
      </c>
      <c r="LY4" s="285">
        <v>3.6259999999999998E-4</v>
      </c>
      <c r="LZ4" s="285">
        <v>8.2109999999999995E-4</v>
      </c>
      <c r="MA4" s="285">
        <v>3.3061300000000002E-2</v>
      </c>
      <c r="MB4" s="285">
        <v>0</v>
      </c>
      <c r="MC4" s="285">
        <v>2.71396E-2</v>
      </c>
      <c r="MD4" s="285">
        <v>4.7700000000000001E-5</v>
      </c>
      <c r="ME4" s="285">
        <v>0.92828719999999998</v>
      </c>
      <c r="MF4" s="285">
        <v>3.1625199999999999E-2</v>
      </c>
      <c r="MG4" s="285">
        <v>0.5980567</v>
      </c>
      <c r="MH4" s="285"/>
    </row>
    <row r="5" spans="1:346" s="203" customFormat="1" x14ac:dyDescent="0.2">
      <c r="A5" s="6" t="s">
        <v>2004</v>
      </c>
      <c r="B5" s="6" t="s">
        <v>2829</v>
      </c>
      <c r="C5" s="203" t="s">
        <v>2005</v>
      </c>
      <c r="D5" s="203" t="s">
        <v>2006</v>
      </c>
      <c r="E5" s="203" t="s">
        <v>2165</v>
      </c>
      <c r="F5" s="203" t="s">
        <v>2233</v>
      </c>
      <c r="G5" s="203" t="s">
        <v>2350</v>
      </c>
      <c r="H5" s="203" t="s">
        <v>3538</v>
      </c>
      <c r="I5" s="203" t="s">
        <v>3539</v>
      </c>
      <c r="J5" s="203" t="s">
        <v>2320</v>
      </c>
      <c r="K5" s="203" t="s">
        <v>2350</v>
      </c>
      <c r="L5" s="203" t="s">
        <v>3540</v>
      </c>
      <c r="M5" s="203" t="s">
        <v>3541</v>
      </c>
      <c r="N5" s="203" t="s">
        <v>2410</v>
      </c>
      <c r="O5" s="203" t="s">
        <v>2483</v>
      </c>
      <c r="P5" s="203" t="s">
        <v>2560</v>
      </c>
      <c r="Q5" s="203" t="s">
        <v>2633</v>
      </c>
      <c r="R5" s="203" t="s">
        <v>4737</v>
      </c>
      <c r="S5" s="203" t="s">
        <v>2699</v>
      </c>
      <c r="T5" s="203" t="s">
        <v>4738</v>
      </c>
      <c r="U5" s="203" t="s">
        <v>2560</v>
      </c>
      <c r="V5" s="203" t="s">
        <v>4739</v>
      </c>
      <c r="W5" s="203">
        <v>1</v>
      </c>
      <c r="X5" s="203">
        <v>6</v>
      </c>
      <c r="Y5" s="203">
        <v>1</v>
      </c>
      <c r="Z5" s="203">
        <v>0</v>
      </c>
      <c r="AA5" s="10">
        <v>25680</v>
      </c>
      <c r="AB5" s="203">
        <v>30</v>
      </c>
      <c r="AC5" s="203">
        <v>0</v>
      </c>
      <c r="AD5" s="203">
        <v>30</v>
      </c>
      <c r="AE5" s="203">
        <v>60.5</v>
      </c>
      <c r="AF5" s="203">
        <v>90.5</v>
      </c>
      <c r="AG5" s="286">
        <v>0.3314917</v>
      </c>
      <c r="AH5" s="246">
        <v>106038</v>
      </c>
      <c r="AI5" s="246" t="s">
        <v>3403</v>
      </c>
      <c r="AJ5" s="274" t="s">
        <v>3421</v>
      </c>
      <c r="AK5" s="276">
        <v>35250</v>
      </c>
      <c r="AL5" s="276">
        <v>8.65</v>
      </c>
      <c r="AM5" s="276">
        <v>8.65</v>
      </c>
      <c r="AN5" s="276">
        <v>13.95</v>
      </c>
      <c r="AO5" s="246">
        <v>6449895</v>
      </c>
      <c r="AP5" s="246">
        <v>1356847</v>
      </c>
      <c r="AQ5" s="246">
        <v>7806742</v>
      </c>
      <c r="AR5" s="246">
        <v>310153</v>
      </c>
      <c r="AS5" s="246">
        <v>0</v>
      </c>
      <c r="AT5" s="246">
        <v>310153</v>
      </c>
      <c r="AU5" s="246">
        <v>0</v>
      </c>
      <c r="AV5" s="246">
        <v>0</v>
      </c>
      <c r="AW5" s="246">
        <v>0</v>
      </c>
      <c r="AX5" s="246">
        <v>227955</v>
      </c>
      <c r="AY5" s="246">
        <v>8344850</v>
      </c>
      <c r="AZ5" s="246">
        <v>3878122</v>
      </c>
      <c r="BA5" s="246">
        <v>1361945</v>
      </c>
      <c r="BB5" s="246">
        <v>5240067</v>
      </c>
      <c r="BC5" s="246">
        <v>604184</v>
      </c>
      <c r="BD5" s="246">
        <v>341812</v>
      </c>
      <c r="BE5" s="246">
        <v>164344</v>
      </c>
      <c r="BF5" s="246">
        <v>1110340</v>
      </c>
      <c r="BG5" s="246">
        <v>1236575</v>
      </c>
      <c r="BH5" s="246">
        <v>7586982</v>
      </c>
      <c r="BI5" s="246">
        <v>464006</v>
      </c>
      <c r="BJ5" s="283">
        <v>5.5603899999999998E-2</v>
      </c>
      <c r="BK5" s="246">
        <v>0</v>
      </c>
      <c r="BL5" s="246">
        <v>0</v>
      </c>
      <c r="BM5" s="246">
        <v>0</v>
      </c>
      <c r="BN5" s="246">
        <v>0</v>
      </c>
      <c r="BO5" s="246">
        <v>0</v>
      </c>
      <c r="BP5" s="246">
        <v>0</v>
      </c>
      <c r="BQ5" s="10">
        <v>123199</v>
      </c>
      <c r="BR5" s="10">
        <v>179379</v>
      </c>
      <c r="BS5" s="10">
        <v>302578</v>
      </c>
      <c r="BT5" s="10">
        <v>120970</v>
      </c>
      <c r="BU5" s="10">
        <v>67984</v>
      </c>
      <c r="BV5" s="10">
        <v>188954</v>
      </c>
      <c r="BW5" s="10">
        <v>21946</v>
      </c>
      <c r="BX5" s="10">
        <v>2074</v>
      </c>
      <c r="BY5" s="10">
        <v>24020</v>
      </c>
      <c r="BZ5" s="10">
        <v>515552</v>
      </c>
      <c r="CA5" s="10" t="s">
        <v>3403</v>
      </c>
      <c r="CB5" s="10">
        <v>515552</v>
      </c>
      <c r="CC5" s="10">
        <v>1167</v>
      </c>
      <c r="CD5" s="258">
        <v>54141</v>
      </c>
      <c r="CE5" s="244">
        <v>17</v>
      </c>
      <c r="CF5" s="244">
        <v>67</v>
      </c>
      <c r="CG5" s="244">
        <v>84</v>
      </c>
      <c r="CH5" s="258">
        <v>19645</v>
      </c>
      <c r="CI5" s="258">
        <v>14222</v>
      </c>
      <c r="CJ5" s="258">
        <v>37358</v>
      </c>
      <c r="CK5" s="258">
        <v>793</v>
      </c>
      <c r="CL5" s="203">
        <v>0</v>
      </c>
      <c r="CM5" s="203">
        <v>88</v>
      </c>
      <c r="CN5" s="244">
        <v>761</v>
      </c>
      <c r="CO5" s="10">
        <v>344782</v>
      </c>
      <c r="CP5" s="10">
        <v>157623</v>
      </c>
      <c r="CQ5" s="10">
        <v>502405</v>
      </c>
      <c r="CR5" s="10">
        <v>60824</v>
      </c>
      <c r="CS5" s="10">
        <v>1610</v>
      </c>
      <c r="CT5" s="10">
        <v>62434</v>
      </c>
      <c r="CU5" s="10">
        <v>528880</v>
      </c>
      <c r="CV5" s="10">
        <v>122299</v>
      </c>
      <c r="CW5" s="10">
        <v>651179</v>
      </c>
      <c r="CX5" s="10">
        <v>1216018</v>
      </c>
      <c r="CY5" s="10">
        <v>0</v>
      </c>
      <c r="CZ5" s="10" t="s">
        <v>3403</v>
      </c>
      <c r="DA5" s="10">
        <v>1216018</v>
      </c>
      <c r="DB5" s="10">
        <v>76942</v>
      </c>
      <c r="DC5" s="10">
        <v>44363</v>
      </c>
      <c r="DD5" s="10">
        <v>121305</v>
      </c>
      <c r="DE5" s="10">
        <v>279703</v>
      </c>
      <c r="DF5" s="10">
        <v>112245</v>
      </c>
      <c r="DG5" s="10">
        <v>0</v>
      </c>
      <c r="DH5" s="10">
        <v>156608</v>
      </c>
      <c r="DI5" s="258" t="s">
        <v>3403</v>
      </c>
      <c r="DJ5" s="258">
        <v>356645</v>
      </c>
      <c r="DK5" s="10">
        <v>546723</v>
      </c>
      <c r="DL5" s="10">
        <v>1177824</v>
      </c>
      <c r="DM5" s="10">
        <v>3906</v>
      </c>
      <c r="DN5" s="10">
        <v>323</v>
      </c>
      <c r="DO5" s="10">
        <v>1728776</v>
      </c>
      <c r="DP5" s="10">
        <v>1017</v>
      </c>
      <c r="DQ5" s="10">
        <v>195369</v>
      </c>
      <c r="DR5" s="10">
        <v>54560</v>
      </c>
      <c r="DS5" s="10">
        <v>249929</v>
      </c>
      <c r="DT5" s="10">
        <v>3185136</v>
      </c>
      <c r="DU5" s="244">
        <v>1366</v>
      </c>
      <c r="DV5" s="244">
        <v>82</v>
      </c>
      <c r="DW5" s="244">
        <v>1638</v>
      </c>
      <c r="DX5" s="244">
        <v>507</v>
      </c>
      <c r="DY5" s="244">
        <v>275</v>
      </c>
      <c r="DZ5" s="244">
        <v>18</v>
      </c>
      <c r="EA5" s="244">
        <v>3886</v>
      </c>
      <c r="EB5" s="244">
        <v>14561</v>
      </c>
      <c r="EC5" s="244">
        <v>2344</v>
      </c>
      <c r="ED5" s="244">
        <v>16905</v>
      </c>
      <c r="EE5" s="10">
        <v>46857</v>
      </c>
      <c r="EF5" s="10">
        <v>21263</v>
      </c>
      <c r="EG5" s="10">
        <v>68120</v>
      </c>
      <c r="EH5" s="10">
        <v>3128</v>
      </c>
      <c r="EI5" s="10">
        <v>271</v>
      </c>
      <c r="EJ5" s="10">
        <v>3399</v>
      </c>
      <c r="EK5" s="10">
        <v>88424</v>
      </c>
      <c r="EL5" s="10">
        <v>83</v>
      </c>
      <c r="EM5" s="10">
        <v>763</v>
      </c>
      <c r="EN5" s="10">
        <v>343</v>
      </c>
      <c r="EO5" s="10">
        <v>1275</v>
      </c>
      <c r="EP5" s="258">
        <v>7480</v>
      </c>
      <c r="EQ5" s="258">
        <v>40721</v>
      </c>
      <c r="ER5" s="10">
        <v>277615</v>
      </c>
      <c r="ES5" s="10">
        <v>63258</v>
      </c>
      <c r="ET5" s="10">
        <v>497</v>
      </c>
      <c r="EU5" s="244">
        <v>605</v>
      </c>
      <c r="EV5" s="244">
        <v>323</v>
      </c>
      <c r="EW5" s="203" t="s">
        <v>1486</v>
      </c>
      <c r="EX5" s="244">
        <v>113</v>
      </c>
      <c r="EY5" s="244">
        <v>253</v>
      </c>
      <c r="EZ5" s="258">
        <v>587242</v>
      </c>
      <c r="FA5" s="10">
        <v>249825</v>
      </c>
      <c r="FB5" s="10" t="s">
        <v>3403</v>
      </c>
      <c r="FC5" s="203" t="s">
        <v>1530</v>
      </c>
      <c r="FD5" s="203" t="s">
        <v>1530</v>
      </c>
      <c r="FE5" s="203" t="s">
        <v>1530</v>
      </c>
      <c r="FF5" s="203" t="s">
        <v>1530</v>
      </c>
      <c r="FG5" s="203" t="s">
        <v>1530</v>
      </c>
      <c r="FH5" s="203" t="s">
        <v>1530</v>
      </c>
      <c r="FI5" s="203" t="s">
        <v>1530</v>
      </c>
      <c r="FJ5" s="203" t="s">
        <v>1530</v>
      </c>
      <c r="FK5" s="203" t="s">
        <v>1530</v>
      </c>
      <c r="FL5" s="203" t="s">
        <v>1530</v>
      </c>
      <c r="FM5" s="203" t="s">
        <v>1530</v>
      </c>
      <c r="FN5" s="203" t="s">
        <v>1530</v>
      </c>
      <c r="FO5" s="203" t="s">
        <v>1530</v>
      </c>
      <c r="FP5" s="203" t="s">
        <v>1530</v>
      </c>
      <c r="FQ5" s="203" t="s">
        <v>1530</v>
      </c>
      <c r="FR5" s="203" t="s">
        <v>1530</v>
      </c>
      <c r="FS5" s="203" t="s">
        <v>1530</v>
      </c>
      <c r="FT5" s="203" t="s">
        <v>1530</v>
      </c>
      <c r="FU5" s="203" t="s">
        <v>1530</v>
      </c>
      <c r="FV5" s="203" t="s">
        <v>1530</v>
      </c>
      <c r="FW5" s="203" t="s">
        <v>1530</v>
      </c>
      <c r="FX5" s="203" t="s">
        <v>1530</v>
      </c>
      <c r="FY5" s="203" t="s">
        <v>1530</v>
      </c>
      <c r="FZ5" s="203" t="s">
        <v>1530</v>
      </c>
      <c r="GA5" s="203" t="s">
        <v>1530</v>
      </c>
      <c r="GB5" s="203" t="s">
        <v>2004</v>
      </c>
      <c r="GC5" s="203" t="s">
        <v>448</v>
      </c>
      <c r="GD5" s="203" t="s">
        <v>416</v>
      </c>
      <c r="GE5" s="203" t="s">
        <v>496</v>
      </c>
      <c r="GF5" s="203" t="s">
        <v>499</v>
      </c>
      <c r="GG5" s="203" t="s">
        <v>4527</v>
      </c>
      <c r="GH5" s="203" t="s">
        <v>508</v>
      </c>
      <c r="GI5" s="203" t="s">
        <v>2303</v>
      </c>
      <c r="GJ5" s="258">
        <v>400188</v>
      </c>
      <c r="GK5" s="203">
        <v>2</v>
      </c>
      <c r="GL5" s="203" t="s">
        <v>2135</v>
      </c>
      <c r="GM5" s="203" t="s">
        <v>503</v>
      </c>
      <c r="GN5" s="203">
        <v>5182</v>
      </c>
      <c r="GO5" s="203">
        <v>388</v>
      </c>
      <c r="GP5" s="203">
        <v>18393</v>
      </c>
      <c r="GQ5" s="203">
        <v>190344</v>
      </c>
      <c r="GR5" s="203">
        <v>894</v>
      </c>
      <c r="GS5" s="203">
        <v>67</v>
      </c>
      <c r="GT5" s="203">
        <v>674</v>
      </c>
      <c r="GU5" s="203">
        <v>21838</v>
      </c>
      <c r="GV5" s="283">
        <v>0.77037999999999995</v>
      </c>
      <c r="GW5" s="283">
        <v>0.19117999999999999</v>
      </c>
      <c r="GX5" s="245">
        <v>22.7545</v>
      </c>
      <c r="GY5" s="245">
        <v>31.757580000000001</v>
      </c>
      <c r="GZ5" s="245">
        <v>11.674720000000001</v>
      </c>
      <c r="HA5" s="284">
        <v>4.3886399999999997</v>
      </c>
      <c r="HB5" s="284">
        <v>3.0310800000000002</v>
      </c>
      <c r="HC5" s="284">
        <v>0.64227000000000001</v>
      </c>
      <c r="HD5" s="284">
        <v>30.356549999999999</v>
      </c>
      <c r="HE5" s="284">
        <v>20.96622</v>
      </c>
      <c r="HF5" s="284">
        <v>4.4426199999999998</v>
      </c>
      <c r="HG5" s="284">
        <v>2.3820000000000001</v>
      </c>
      <c r="HH5" s="284">
        <v>1.64516</v>
      </c>
      <c r="HI5" s="284">
        <v>0.34860000000000002</v>
      </c>
      <c r="HJ5" s="284">
        <v>27.329149999999998</v>
      </c>
      <c r="HK5" s="284">
        <v>18.875299999999999</v>
      </c>
      <c r="HL5" s="284">
        <v>3.9995699999999998</v>
      </c>
      <c r="HM5" s="284">
        <v>85.802289999999999</v>
      </c>
      <c r="HN5" s="284">
        <v>59.260689999999997</v>
      </c>
      <c r="HO5" s="284">
        <v>12.557</v>
      </c>
      <c r="HP5" s="284">
        <v>10.631790000000001</v>
      </c>
      <c r="HQ5" s="284">
        <v>7.3430099999999996</v>
      </c>
      <c r="HR5" s="284">
        <v>1.5559400000000001</v>
      </c>
      <c r="HS5" s="284">
        <v>4.3199100000000001</v>
      </c>
      <c r="HT5" s="284">
        <v>7.9591000000000003</v>
      </c>
      <c r="HU5" s="284">
        <v>2.42069</v>
      </c>
      <c r="HV5" s="284">
        <v>1.29237</v>
      </c>
      <c r="HW5" s="284">
        <v>0.69371000000000005</v>
      </c>
      <c r="HX5" s="284">
        <v>1.7831900000000001</v>
      </c>
      <c r="HY5" s="284">
        <v>0.62453000000000003</v>
      </c>
      <c r="HZ5" s="284">
        <v>0.22095999999999999</v>
      </c>
      <c r="IA5" s="284">
        <v>1.5100000000000001E-3</v>
      </c>
      <c r="IB5" s="284">
        <v>8.0999999999999996E-4</v>
      </c>
      <c r="IC5" s="284">
        <v>1.4674199999999999</v>
      </c>
      <c r="ID5" s="284">
        <v>4.224E-2</v>
      </c>
      <c r="IE5" s="284">
        <v>0.17022000000000001</v>
      </c>
      <c r="IF5" s="284">
        <v>3067</v>
      </c>
      <c r="IG5" s="284">
        <v>9253</v>
      </c>
      <c r="IH5" s="284">
        <v>9253</v>
      </c>
      <c r="II5" s="284">
        <v>35194</v>
      </c>
      <c r="IJ5" s="284">
        <v>106171</v>
      </c>
      <c r="IK5" s="284">
        <v>106171</v>
      </c>
      <c r="IL5" s="284">
        <v>57625</v>
      </c>
      <c r="IM5" s="284">
        <v>57625</v>
      </c>
      <c r="IN5" s="284">
        <v>2.64289</v>
      </c>
      <c r="IO5" s="284">
        <v>19102</v>
      </c>
      <c r="IP5" s="284">
        <v>9.1838899999999999</v>
      </c>
      <c r="IQ5" s="284">
        <v>0.77502000000000004</v>
      </c>
      <c r="IR5" s="284">
        <v>19.50769</v>
      </c>
      <c r="IS5" s="284">
        <v>0</v>
      </c>
      <c r="IT5" s="284">
        <v>0.56962000000000002</v>
      </c>
      <c r="IU5" s="284">
        <v>20.852319999999999</v>
      </c>
      <c r="IV5" s="284">
        <v>13.094010000000001</v>
      </c>
      <c r="IW5" s="284">
        <v>1.6345400000000001</v>
      </c>
      <c r="IX5" s="284">
        <v>0</v>
      </c>
      <c r="IY5" s="284">
        <v>1.9E-3</v>
      </c>
      <c r="IZ5" s="284">
        <v>0.13528999999999999</v>
      </c>
      <c r="JA5" s="284">
        <v>2.1000000000000001E-4</v>
      </c>
      <c r="JB5" s="284">
        <v>0.12003</v>
      </c>
      <c r="JC5" s="284">
        <v>0.36209999999999998</v>
      </c>
      <c r="JD5" s="284">
        <v>3.0448599999999999</v>
      </c>
      <c r="JE5" s="284">
        <v>1.28827</v>
      </c>
      <c r="JF5" s="284">
        <v>0.15118000000000001</v>
      </c>
      <c r="JG5" s="284">
        <v>216</v>
      </c>
      <c r="JH5" s="284">
        <v>0.33610000000000001</v>
      </c>
      <c r="JI5" s="284">
        <v>3.0899899999999998</v>
      </c>
      <c r="JJ5" s="284">
        <v>135</v>
      </c>
      <c r="JK5" s="284">
        <v>152</v>
      </c>
      <c r="JL5" s="284">
        <v>18.958539999999999</v>
      </c>
      <c r="JM5" s="284">
        <v>2.7745500000000001</v>
      </c>
      <c r="JN5" s="284">
        <v>1.5097499999999999</v>
      </c>
      <c r="JO5" s="284">
        <v>0.22614000000000001</v>
      </c>
      <c r="JP5" s="284">
        <v>7.4959999999999999E-2</v>
      </c>
      <c r="JQ5" s="284">
        <v>0.24207000000000001</v>
      </c>
      <c r="JR5" s="284">
        <v>11</v>
      </c>
      <c r="JS5" s="284">
        <v>6</v>
      </c>
      <c r="JT5" s="284">
        <v>0.54276000000000002</v>
      </c>
      <c r="JU5" s="284">
        <v>33245</v>
      </c>
      <c r="JV5" s="284">
        <v>124.03178</v>
      </c>
      <c r="JW5" s="284">
        <v>61252</v>
      </c>
      <c r="JX5" s="284">
        <v>10.810549999999999</v>
      </c>
      <c r="JY5" s="284">
        <v>67.319940000000003</v>
      </c>
      <c r="JZ5" s="284">
        <v>8.7160000000000001E-2</v>
      </c>
      <c r="KA5" s="284">
        <v>5338</v>
      </c>
      <c r="KB5" s="284">
        <v>0.37836999999999998</v>
      </c>
      <c r="KC5" s="284">
        <v>0.34860000000000002</v>
      </c>
      <c r="KD5" s="284">
        <v>0.20537</v>
      </c>
      <c r="KE5" s="284">
        <v>6.4169799999999997</v>
      </c>
      <c r="KF5" s="284">
        <v>6.9170699999999998</v>
      </c>
      <c r="KG5" s="284">
        <v>2.3820000000000001</v>
      </c>
      <c r="KH5" s="294">
        <v>61.73077</v>
      </c>
      <c r="KI5" s="284">
        <v>57901</v>
      </c>
      <c r="KJ5" s="284">
        <v>42852</v>
      </c>
      <c r="KK5" s="284">
        <v>5.2350000000000001E-2</v>
      </c>
      <c r="KL5" s="284">
        <v>0.32599</v>
      </c>
      <c r="KM5" s="284">
        <v>2.8410000000000001E-2</v>
      </c>
      <c r="KN5" s="284">
        <v>1.7350000000000001E-2</v>
      </c>
      <c r="KO5" s="284">
        <v>0.10806</v>
      </c>
      <c r="KP5" s="284">
        <v>9.4199999999999996E-3</v>
      </c>
      <c r="KQ5" s="284">
        <v>1</v>
      </c>
      <c r="KR5" s="284">
        <v>0.3314917</v>
      </c>
      <c r="KS5" s="284">
        <v>0.66850830000000006</v>
      </c>
      <c r="KT5" s="284">
        <v>0.25990980000000002</v>
      </c>
      <c r="KU5" s="284">
        <v>0.74009020000000003</v>
      </c>
      <c r="KV5" s="284">
        <v>0.14634800000000001</v>
      </c>
      <c r="KW5" s="284">
        <v>4.5052399999999999E-2</v>
      </c>
      <c r="KX5" s="284">
        <v>0.1795108</v>
      </c>
      <c r="KY5" s="284">
        <v>2.1661300000000001E-2</v>
      </c>
      <c r="KZ5" s="284">
        <v>0.1629864</v>
      </c>
      <c r="LA5" s="284">
        <v>7.9634300000000005E-2</v>
      </c>
      <c r="LB5" s="284">
        <v>0.51115480000000002</v>
      </c>
      <c r="LC5" s="284">
        <v>0.69066550000000004</v>
      </c>
      <c r="LD5" s="284">
        <v>0</v>
      </c>
      <c r="LE5" s="284">
        <v>0.93551620000000002</v>
      </c>
      <c r="LF5" s="284">
        <v>2.7316799999999999E-2</v>
      </c>
      <c r="LG5" s="284">
        <v>3.7166999999999999E-2</v>
      </c>
      <c r="LH5" s="284">
        <v>15049</v>
      </c>
      <c r="LI5" s="284">
        <v>12.744160000000001</v>
      </c>
      <c r="LJ5" s="284">
        <v>13339</v>
      </c>
      <c r="LK5" s="284">
        <v>13339</v>
      </c>
      <c r="LL5" s="284">
        <v>4421</v>
      </c>
      <c r="LM5" s="284">
        <v>0.54414320000000005</v>
      </c>
      <c r="LN5" s="284">
        <v>0.30784440000000002</v>
      </c>
      <c r="LO5" s="284">
        <v>0.14801230000000001</v>
      </c>
      <c r="LP5" s="284">
        <v>0.44578000000000001</v>
      </c>
      <c r="LQ5" s="284">
        <v>1.2693399999999999</v>
      </c>
      <c r="LR5" s="284">
        <v>0.32990999999999998</v>
      </c>
      <c r="LS5" s="284">
        <v>5</v>
      </c>
      <c r="LT5" s="284">
        <v>2.8613400000000002</v>
      </c>
      <c r="LU5" s="284">
        <v>10</v>
      </c>
      <c r="LV5" s="284">
        <v>1.55698</v>
      </c>
      <c r="LW5" s="284">
        <v>0.22786000000000001</v>
      </c>
      <c r="LX5" s="284">
        <v>0.20716999999999999</v>
      </c>
      <c r="LY5" s="285">
        <v>5.8323899999999998E-2</v>
      </c>
      <c r="LZ5" s="285">
        <v>1.1634E-3</v>
      </c>
      <c r="MA5" s="285">
        <v>0.1057232</v>
      </c>
      <c r="MB5" s="285">
        <v>0</v>
      </c>
      <c r="MC5" s="285">
        <v>8.2768800000000003E-2</v>
      </c>
      <c r="MD5" s="285">
        <v>1.284E-4</v>
      </c>
      <c r="ME5" s="285">
        <v>0.78815760000000001</v>
      </c>
      <c r="MF5" s="285">
        <v>5.17747E-2</v>
      </c>
      <c r="MG5" s="285">
        <v>0.41278510000000002</v>
      </c>
      <c r="MH5" s="285"/>
    </row>
    <row r="6" spans="1:346" s="203" customFormat="1" x14ac:dyDescent="0.2">
      <c r="A6" s="6" t="s">
        <v>1990</v>
      </c>
      <c r="B6" s="6" t="s">
        <v>2826</v>
      </c>
      <c r="C6" s="203" t="s">
        <v>1991</v>
      </c>
      <c r="D6" s="203" t="s">
        <v>1992</v>
      </c>
      <c r="E6" s="203" t="s">
        <v>2162</v>
      </c>
      <c r="F6" s="203" t="s">
        <v>2228</v>
      </c>
      <c r="G6" s="203" t="s">
        <v>2347</v>
      </c>
      <c r="H6" s="203" t="s">
        <v>3516</v>
      </c>
      <c r="I6" s="203" t="s">
        <v>3517</v>
      </c>
      <c r="J6" s="203" t="s">
        <v>2228</v>
      </c>
      <c r="K6" s="203" t="s">
        <v>2347</v>
      </c>
      <c r="L6" s="203" t="s">
        <v>3516</v>
      </c>
      <c r="M6" s="203" t="s">
        <v>3517</v>
      </c>
      <c r="N6" s="203" t="s">
        <v>2406</v>
      </c>
      <c r="O6" s="203" t="s">
        <v>2478</v>
      </c>
      <c r="P6" s="203" t="s">
        <v>2555</v>
      </c>
      <c r="Q6" s="203" t="s">
        <v>2629</v>
      </c>
      <c r="R6" s="203" t="s">
        <v>2406</v>
      </c>
      <c r="S6" s="203" t="s">
        <v>2380</v>
      </c>
      <c r="T6" s="203" t="s">
        <v>2478</v>
      </c>
      <c r="U6" s="203" t="s">
        <v>2555</v>
      </c>
      <c r="V6" s="203" t="s">
        <v>4703</v>
      </c>
      <c r="W6" s="203">
        <v>1</v>
      </c>
      <c r="X6" s="203">
        <v>11</v>
      </c>
      <c r="Y6" s="203">
        <v>2</v>
      </c>
      <c r="Z6" s="203">
        <v>4</v>
      </c>
      <c r="AA6" s="10">
        <v>31504</v>
      </c>
      <c r="AB6" s="203">
        <v>46.5</v>
      </c>
      <c r="AC6" s="203">
        <v>1</v>
      </c>
      <c r="AD6" s="203">
        <v>47.5</v>
      </c>
      <c r="AE6" s="203">
        <v>56</v>
      </c>
      <c r="AF6" s="203">
        <v>103.5</v>
      </c>
      <c r="AG6" s="286">
        <v>0.44927539999999999</v>
      </c>
      <c r="AH6" s="246">
        <v>123075</v>
      </c>
      <c r="AI6" s="246" t="s">
        <v>3518</v>
      </c>
      <c r="AJ6" s="274" t="s">
        <v>3519</v>
      </c>
      <c r="AK6" s="276">
        <v>34216</v>
      </c>
      <c r="AL6" s="276">
        <v>12.28</v>
      </c>
      <c r="AM6" s="276">
        <v>12.45</v>
      </c>
      <c r="AN6" s="276">
        <v>14.73</v>
      </c>
      <c r="AO6" s="246">
        <v>0</v>
      </c>
      <c r="AP6" s="246">
        <v>7386340</v>
      </c>
      <c r="AQ6" s="246">
        <v>7386340</v>
      </c>
      <c r="AR6" s="246">
        <v>285612</v>
      </c>
      <c r="AS6" s="246">
        <v>0</v>
      </c>
      <c r="AT6" s="246">
        <v>285612</v>
      </c>
      <c r="AU6" s="246">
        <v>44291</v>
      </c>
      <c r="AV6" s="246">
        <v>19896</v>
      </c>
      <c r="AW6" s="246">
        <v>64187</v>
      </c>
      <c r="AX6" s="246">
        <v>104417</v>
      </c>
      <c r="AY6" s="246">
        <v>7840556</v>
      </c>
      <c r="AZ6" s="246">
        <v>3786208</v>
      </c>
      <c r="BA6" s="246">
        <v>1326564</v>
      </c>
      <c r="BB6" s="246">
        <v>5112772</v>
      </c>
      <c r="BC6" s="246">
        <v>694792</v>
      </c>
      <c r="BD6" s="246">
        <v>235100</v>
      </c>
      <c r="BE6" s="246">
        <v>179965</v>
      </c>
      <c r="BF6" s="246">
        <v>1109857</v>
      </c>
      <c r="BG6" s="246">
        <v>1617927</v>
      </c>
      <c r="BH6" s="246">
        <v>7840556</v>
      </c>
      <c r="BI6" s="246">
        <v>0</v>
      </c>
      <c r="BJ6" s="283">
        <v>0</v>
      </c>
      <c r="BK6" s="246">
        <v>0</v>
      </c>
      <c r="BL6" s="246">
        <v>0</v>
      </c>
      <c r="BM6" s="246">
        <v>0</v>
      </c>
      <c r="BN6" s="246">
        <v>0</v>
      </c>
      <c r="BO6" s="246">
        <v>0</v>
      </c>
      <c r="BP6" s="246">
        <v>0</v>
      </c>
      <c r="BQ6" s="10">
        <v>171028</v>
      </c>
      <c r="BR6" s="10">
        <v>251017</v>
      </c>
      <c r="BS6" s="10">
        <v>422045</v>
      </c>
      <c r="BT6" s="10">
        <v>139137</v>
      </c>
      <c r="BU6" s="10">
        <v>80233</v>
      </c>
      <c r="BV6" s="10">
        <v>219370</v>
      </c>
      <c r="BW6" s="10" t="s">
        <v>3403</v>
      </c>
      <c r="BX6" s="10" t="s">
        <v>3403</v>
      </c>
      <c r="BY6" s="10" t="s">
        <v>3403</v>
      </c>
      <c r="BZ6" s="10">
        <v>641415</v>
      </c>
      <c r="CA6" s="10" t="s">
        <v>3403</v>
      </c>
      <c r="CB6" s="10">
        <v>641415</v>
      </c>
      <c r="CC6" s="10">
        <v>2706</v>
      </c>
      <c r="CD6" s="258">
        <v>86020</v>
      </c>
      <c r="CE6" s="244">
        <v>28</v>
      </c>
      <c r="CF6" s="244">
        <v>67</v>
      </c>
      <c r="CG6" s="244">
        <v>95</v>
      </c>
      <c r="CH6" s="258">
        <v>39890</v>
      </c>
      <c r="CI6" s="258">
        <v>19773</v>
      </c>
      <c r="CJ6" s="258">
        <v>28207</v>
      </c>
      <c r="CK6" s="258">
        <v>241</v>
      </c>
      <c r="CL6" s="203">
        <v>0</v>
      </c>
      <c r="CM6" s="203">
        <v>30</v>
      </c>
      <c r="CN6" s="244">
        <v>1528</v>
      </c>
      <c r="CO6" s="10">
        <v>688925</v>
      </c>
      <c r="CP6" s="10">
        <v>127184</v>
      </c>
      <c r="CQ6" s="10">
        <v>816109</v>
      </c>
      <c r="CR6" s="10">
        <v>41603</v>
      </c>
      <c r="CS6" s="10">
        <v>2793</v>
      </c>
      <c r="CT6" s="10">
        <v>44396</v>
      </c>
      <c r="CU6" s="10">
        <v>414646</v>
      </c>
      <c r="CV6" s="10">
        <v>108574</v>
      </c>
      <c r="CW6" s="10">
        <v>523220</v>
      </c>
      <c r="CX6" s="10">
        <v>1383725</v>
      </c>
      <c r="CY6" s="10">
        <v>27484</v>
      </c>
      <c r="CZ6" s="10" t="s">
        <v>3403</v>
      </c>
      <c r="DA6" s="10">
        <v>1411209</v>
      </c>
      <c r="DB6" s="10">
        <v>136473</v>
      </c>
      <c r="DC6" s="10">
        <v>35411</v>
      </c>
      <c r="DD6" s="10">
        <v>171884</v>
      </c>
      <c r="DE6" s="10">
        <v>225796</v>
      </c>
      <c r="DF6" s="10">
        <v>77048</v>
      </c>
      <c r="DG6" s="10" t="s">
        <v>3403</v>
      </c>
      <c r="DH6" s="10">
        <v>112459</v>
      </c>
      <c r="DI6" s="258" t="s">
        <v>3403</v>
      </c>
      <c r="DJ6" s="258">
        <v>362269</v>
      </c>
      <c r="DK6" s="10">
        <v>474624</v>
      </c>
      <c r="DL6" s="10">
        <v>1354648</v>
      </c>
      <c r="DM6" s="10">
        <v>25517</v>
      </c>
      <c r="DN6" s="10">
        <v>32737</v>
      </c>
      <c r="DO6" s="10">
        <v>1887526</v>
      </c>
      <c r="DP6" s="10">
        <v>0</v>
      </c>
      <c r="DQ6" s="10">
        <v>169503</v>
      </c>
      <c r="DR6" s="10">
        <v>32612</v>
      </c>
      <c r="DS6" s="10">
        <v>202115</v>
      </c>
      <c r="DT6" s="10">
        <v>1475556</v>
      </c>
      <c r="DU6" s="244">
        <v>1929</v>
      </c>
      <c r="DV6" s="244">
        <v>1111</v>
      </c>
      <c r="DW6" s="244">
        <v>1685</v>
      </c>
      <c r="DX6" s="244">
        <v>176</v>
      </c>
      <c r="DY6" s="244">
        <v>203</v>
      </c>
      <c r="DZ6" s="244">
        <v>2</v>
      </c>
      <c r="EA6" s="244">
        <v>5106</v>
      </c>
      <c r="EB6" s="244">
        <v>20402</v>
      </c>
      <c r="EC6" s="244">
        <v>14870</v>
      </c>
      <c r="ED6" s="244">
        <v>35272</v>
      </c>
      <c r="EE6" s="10">
        <v>52375</v>
      </c>
      <c r="EF6" s="10">
        <v>13087</v>
      </c>
      <c r="EG6" s="10">
        <v>65462</v>
      </c>
      <c r="EH6" s="10">
        <v>3437</v>
      </c>
      <c r="EI6" s="10">
        <v>206</v>
      </c>
      <c r="EJ6" s="10">
        <v>3643</v>
      </c>
      <c r="EK6" s="10">
        <v>104377</v>
      </c>
      <c r="EL6" s="10" t="s">
        <v>5026</v>
      </c>
      <c r="EM6" s="10" t="s">
        <v>5026</v>
      </c>
      <c r="EN6" s="10" t="s">
        <v>5026</v>
      </c>
      <c r="EO6" s="10" t="s">
        <v>5026</v>
      </c>
      <c r="EP6" s="258">
        <v>4006</v>
      </c>
      <c r="EQ6" s="258">
        <v>89189</v>
      </c>
      <c r="ER6" s="10">
        <v>609409</v>
      </c>
      <c r="ES6" s="10" t="s">
        <v>5026</v>
      </c>
      <c r="ET6" s="10" t="s">
        <v>5026</v>
      </c>
      <c r="EU6" s="244">
        <v>2722</v>
      </c>
      <c r="EV6" s="244">
        <v>3664</v>
      </c>
      <c r="EW6" s="203" t="s">
        <v>1484</v>
      </c>
      <c r="EX6" s="244">
        <v>140</v>
      </c>
      <c r="EY6" s="244">
        <v>229</v>
      </c>
      <c r="EZ6" s="258">
        <v>388161</v>
      </c>
      <c r="FA6" s="10">
        <v>1414972</v>
      </c>
      <c r="FB6" s="10" t="s">
        <v>3403</v>
      </c>
      <c r="FC6" s="203" t="s">
        <v>1530</v>
      </c>
      <c r="FD6" s="203" t="s">
        <v>1530</v>
      </c>
      <c r="FE6" s="203" t="s">
        <v>1530</v>
      </c>
      <c r="FF6" s="203" t="s">
        <v>1530</v>
      </c>
      <c r="FG6" s="203" t="s">
        <v>1530</v>
      </c>
      <c r="FH6" s="203" t="s">
        <v>1530</v>
      </c>
      <c r="FI6" s="203" t="s">
        <v>1530</v>
      </c>
      <c r="FJ6" s="203" t="s">
        <v>1530</v>
      </c>
      <c r="FK6" s="203" t="s">
        <v>1530</v>
      </c>
      <c r="FL6" s="203" t="s">
        <v>1530</v>
      </c>
      <c r="FM6" s="203" t="s">
        <v>1530</v>
      </c>
      <c r="FN6" s="203" t="s">
        <v>1530</v>
      </c>
      <c r="FO6" s="203" t="s">
        <v>1530</v>
      </c>
      <c r="FP6" s="203" t="s">
        <v>1530</v>
      </c>
      <c r="FQ6" s="203" t="s">
        <v>1530</v>
      </c>
      <c r="FR6" s="203" t="s">
        <v>1530</v>
      </c>
      <c r="FS6" s="203" t="s">
        <v>1530</v>
      </c>
      <c r="FT6" s="203" t="s">
        <v>1530</v>
      </c>
      <c r="FU6" s="203" t="s">
        <v>1530</v>
      </c>
      <c r="FV6" s="203" t="s">
        <v>1530</v>
      </c>
      <c r="FW6" s="203" t="s">
        <v>1530</v>
      </c>
      <c r="FX6" s="203" t="s">
        <v>1530</v>
      </c>
      <c r="FY6" s="203" t="s">
        <v>1530</v>
      </c>
      <c r="FZ6" s="203" t="s">
        <v>1530</v>
      </c>
      <c r="GA6" s="203" t="s">
        <v>1530</v>
      </c>
      <c r="GB6" s="203" t="s">
        <v>1990</v>
      </c>
      <c r="GC6" s="203" t="s">
        <v>444</v>
      </c>
      <c r="GD6" s="203" t="s">
        <v>416</v>
      </c>
      <c r="GE6" s="203" t="s">
        <v>493</v>
      </c>
      <c r="GF6" s="203" t="s">
        <v>499</v>
      </c>
      <c r="GG6" s="203" t="s">
        <v>4527</v>
      </c>
      <c r="GH6" s="203" t="s">
        <v>508</v>
      </c>
      <c r="GI6" s="203" t="s">
        <v>2303</v>
      </c>
      <c r="GJ6" s="258">
        <v>357475</v>
      </c>
      <c r="GK6" s="203">
        <v>3</v>
      </c>
      <c r="GL6" s="203" t="s">
        <v>2135</v>
      </c>
      <c r="GM6" s="203" t="s">
        <v>503</v>
      </c>
      <c r="GN6" s="203">
        <v>6569</v>
      </c>
      <c r="GO6" s="203">
        <v>323</v>
      </c>
      <c r="GP6" s="203">
        <v>14751</v>
      </c>
      <c r="GQ6" s="203">
        <v>145818</v>
      </c>
      <c r="GR6" s="203">
        <v>1459</v>
      </c>
      <c r="GS6" s="203">
        <v>46</v>
      </c>
      <c r="GT6" s="203">
        <v>810</v>
      </c>
      <c r="GU6" s="203">
        <v>14317</v>
      </c>
      <c r="GV6" s="283">
        <v>0.62717000000000001</v>
      </c>
      <c r="GW6" s="283">
        <v>0.33793000000000001</v>
      </c>
      <c r="GX6" s="245">
        <v>20.442029999999999</v>
      </c>
      <c r="GY6" s="245">
        <v>35.175710000000002</v>
      </c>
      <c r="GZ6" s="245">
        <v>11.60263</v>
      </c>
      <c r="HA6" s="284">
        <v>4.15388</v>
      </c>
      <c r="HB6" s="284">
        <v>2.70872</v>
      </c>
      <c r="HC6" s="284">
        <v>0.58799999999999997</v>
      </c>
      <c r="HD6" s="284">
        <v>38.792549999999999</v>
      </c>
      <c r="HE6" s="284">
        <v>25.29635</v>
      </c>
      <c r="HF6" s="284">
        <v>5.4912200000000002</v>
      </c>
      <c r="HG6" s="284">
        <v>5.3136299999999999</v>
      </c>
      <c r="HH6" s="284">
        <v>3.4649800000000002</v>
      </c>
      <c r="HI6" s="284">
        <v>0.75216000000000005</v>
      </c>
      <c r="HJ6" s="284">
        <v>12.86584</v>
      </c>
      <c r="HK6" s="284">
        <v>8.3897200000000005</v>
      </c>
      <c r="HL6" s="284">
        <v>1.8211999999999999</v>
      </c>
      <c r="HM6" s="284">
        <v>75.117660000000001</v>
      </c>
      <c r="HN6" s="284">
        <v>48.983699999999999</v>
      </c>
      <c r="HO6" s="284">
        <v>10.63316</v>
      </c>
      <c r="HP6" s="284">
        <v>13.813129999999999</v>
      </c>
      <c r="HQ6" s="284">
        <v>9.0074500000000004</v>
      </c>
      <c r="HR6" s="284">
        <v>1.9553</v>
      </c>
      <c r="HS6" s="284">
        <v>5.2801600000000004</v>
      </c>
      <c r="HT6" s="284">
        <v>4.1277200000000001</v>
      </c>
      <c r="HU6" s="284">
        <v>13.46758</v>
      </c>
      <c r="HV6" s="284">
        <v>18.12829</v>
      </c>
      <c r="HW6" s="284">
        <v>1.7047600000000001</v>
      </c>
      <c r="HX6" s="284">
        <v>1.58785</v>
      </c>
      <c r="HY6" s="284">
        <v>0.56540000000000001</v>
      </c>
      <c r="HZ6" s="284">
        <v>0.29198000000000002</v>
      </c>
      <c r="IA6" s="284">
        <v>7.6099999999999996E-3</v>
      </c>
      <c r="IB6" s="284">
        <v>1.025E-2</v>
      </c>
      <c r="IC6" s="284">
        <v>1.0858399999999999</v>
      </c>
      <c r="ID6" s="284">
        <v>9.8669999999999994E-2</v>
      </c>
      <c r="IE6" s="284">
        <v>0.18312</v>
      </c>
      <c r="IF6" s="284">
        <v>5888</v>
      </c>
      <c r="IG6" s="284">
        <v>13105</v>
      </c>
      <c r="IH6" s="284">
        <v>12829</v>
      </c>
      <c r="II6" s="284">
        <v>14256</v>
      </c>
      <c r="IJ6" s="284">
        <v>31732</v>
      </c>
      <c r="IK6" s="284">
        <v>31064</v>
      </c>
      <c r="IL6" s="284">
        <v>39737</v>
      </c>
      <c r="IM6" s="284">
        <v>40591</v>
      </c>
      <c r="IN6" s="284">
        <v>2.2307199999999998</v>
      </c>
      <c r="IO6" s="284">
        <v>18236</v>
      </c>
      <c r="IP6" s="284">
        <v>8.7677700000000005</v>
      </c>
      <c r="IQ6" s="284">
        <v>0.79896999999999996</v>
      </c>
      <c r="IR6" s="284">
        <v>20.66254</v>
      </c>
      <c r="IS6" s="284">
        <v>0.17956</v>
      </c>
      <c r="IT6" s="284">
        <v>0.29210000000000003</v>
      </c>
      <c r="IU6" s="284">
        <v>21.933160000000001</v>
      </c>
      <c r="IV6" s="284">
        <v>14.30246</v>
      </c>
      <c r="IW6" s="284">
        <v>2.3670200000000001</v>
      </c>
      <c r="IX6" s="284">
        <v>0</v>
      </c>
      <c r="IY6" s="284">
        <v>4.2700000000000004E-3</v>
      </c>
      <c r="IZ6" s="284">
        <v>0.24063000000000001</v>
      </c>
      <c r="JA6" s="284">
        <v>2.7E-4</v>
      </c>
      <c r="JB6" s="284">
        <v>0.23007</v>
      </c>
      <c r="JC6" s="284">
        <v>0.51207999999999998</v>
      </c>
      <c r="JD6" s="284">
        <v>7.5600500000000004</v>
      </c>
      <c r="JE6" s="284">
        <v>1.7942899999999999</v>
      </c>
      <c r="JF6" s="284">
        <v>0.15665000000000001</v>
      </c>
      <c r="JG6" s="284">
        <v>425</v>
      </c>
      <c r="JH6" s="284">
        <v>0.47003</v>
      </c>
      <c r="JI6" s="284">
        <v>4.5259900000000002</v>
      </c>
      <c r="JJ6" s="284">
        <v>295</v>
      </c>
      <c r="JK6" s="284">
        <v>140</v>
      </c>
      <c r="JL6" s="284">
        <v>21.933160000000001</v>
      </c>
      <c r="JM6" s="284">
        <v>3.1047099999999999</v>
      </c>
      <c r="JN6" s="284">
        <v>1.9436100000000001</v>
      </c>
      <c r="JO6" s="284">
        <v>0.28953000000000001</v>
      </c>
      <c r="JP6" s="284">
        <v>0.13008</v>
      </c>
      <c r="JQ6" s="284">
        <v>0.27706999999999998</v>
      </c>
      <c r="JR6" s="284">
        <v>52</v>
      </c>
      <c r="JS6" s="284">
        <v>70</v>
      </c>
      <c r="JT6" s="284">
        <v>1.2791999999999999</v>
      </c>
      <c r="JU6" s="284">
        <v>36298</v>
      </c>
      <c r="JV6" s="284">
        <v>46.8371</v>
      </c>
      <c r="JW6" s="284">
        <v>28376</v>
      </c>
      <c r="JX6" s="284">
        <v>19.343859999999999</v>
      </c>
      <c r="JY6" s="284">
        <v>59.913849999999996</v>
      </c>
      <c r="JZ6" s="284">
        <v>0.41299999999999998</v>
      </c>
      <c r="KA6" s="284">
        <v>11719</v>
      </c>
      <c r="KB6" s="284">
        <v>0.44829000000000002</v>
      </c>
      <c r="KC6" s="284">
        <v>0.75216000000000005</v>
      </c>
      <c r="KD6" s="284">
        <v>0.57345000000000002</v>
      </c>
      <c r="KE6" s="284">
        <v>8.8129200000000001</v>
      </c>
      <c r="KF6" s="284">
        <v>9.33887</v>
      </c>
      <c r="KG6" s="284">
        <v>5.3136299999999999</v>
      </c>
      <c r="KH6" s="294">
        <v>33.658119999999997</v>
      </c>
      <c r="KI6" s="284">
        <v>49398</v>
      </c>
      <c r="KJ6" s="284">
        <v>36581</v>
      </c>
      <c r="KK6" s="284">
        <v>5.4829999999999997E-2</v>
      </c>
      <c r="KL6" s="284">
        <v>0.16983999999999999</v>
      </c>
      <c r="KM6" s="284">
        <v>7.0139999999999994E-2</v>
      </c>
      <c r="KN6" s="284">
        <v>2.4639999999999999E-2</v>
      </c>
      <c r="KO6" s="284">
        <v>7.6300000000000007E-2</v>
      </c>
      <c r="KP6" s="284">
        <v>3.1510000000000003E-2</v>
      </c>
      <c r="KQ6" s="284">
        <v>0.97894740000000002</v>
      </c>
      <c r="KR6" s="284">
        <v>0.45893719999999999</v>
      </c>
      <c r="KS6" s="284">
        <v>0.54106279999999995</v>
      </c>
      <c r="KT6" s="284">
        <v>0.25946079999999999</v>
      </c>
      <c r="KU6" s="284">
        <v>0.74053919999999995</v>
      </c>
      <c r="KV6" s="284">
        <v>0.1415534</v>
      </c>
      <c r="KW6" s="284">
        <v>2.9985100000000001E-2</v>
      </c>
      <c r="KX6" s="284">
        <v>0.1691926</v>
      </c>
      <c r="KY6" s="284">
        <v>2.2953100000000001E-2</v>
      </c>
      <c r="KZ6" s="284">
        <v>0.2063536</v>
      </c>
      <c r="LA6" s="284">
        <v>8.8615100000000002E-2</v>
      </c>
      <c r="LB6" s="284">
        <v>0.48290040000000001</v>
      </c>
      <c r="LC6" s="284">
        <v>0.65209300000000003</v>
      </c>
      <c r="LD6" s="284">
        <v>8.1864999999999993E-3</v>
      </c>
      <c r="LE6" s="284">
        <v>0.94206840000000003</v>
      </c>
      <c r="LF6" s="284">
        <v>1.3317600000000001E-2</v>
      </c>
      <c r="LG6" s="284">
        <v>3.6427500000000002E-2</v>
      </c>
      <c r="LH6" s="284">
        <v>12817</v>
      </c>
      <c r="LI6" s="284">
        <v>7.3005800000000001</v>
      </c>
      <c r="LJ6" s="284">
        <v>7525</v>
      </c>
      <c r="LK6" s="284">
        <v>7687</v>
      </c>
      <c r="LL6" s="284">
        <v>3453</v>
      </c>
      <c r="LM6" s="284">
        <v>0.6260194</v>
      </c>
      <c r="LN6" s="284">
        <v>0.21182909999999999</v>
      </c>
      <c r="LO6" s="284">
        <v>0.1621515</v>
      </c>
      <c r="LP6" s="284">
        <v>0.49852999999999997</v>
      </c>
      <c r="LQ6" s="284">
        <v>1.4228700000000001</v>
      </c>
      <c r="LR6" s="284">
        <v>0.36918000000000001</v>
      </c>
      <c r="LS6" s="284">
        <v>8</v>
      </c>
      <c r="LT6" s="284">
        <v>2.7166800000000002</v>
      </c>
      <c r="LU6" s="284">
        <v>10</v>
      </c>
      <c r="LV6" s="284">
        <v>1.70069</v>
      </c>
      <c r="LW6" s="284">
        <v>0.24074000000000001</v>
      </c>
      <c r="LX6" s="284">
        <v>0.24074000000000001</v>
      </c>
      <c r="LY6" s="285">
        <v>3.3620400000000002E-2</v>
      </c>
      <c r="LZ6" s="285">
        <v>1.8058E-3</v>
      </c>
      <c r="MA6" s="285">
        <v>0.12531320000000001</v>
      </c>
      <c r="MB6" s="285">
        <v>0</v>
      </c>
      <c r="MC6" s="285">
        <v>0.10166020000000001</v>
      </c>
      <c r="MD6" s="285">
        <v>1.1230000000000001E-4</v>
      </c>
      <c r="ME6" s="285">
        <v>0.75803759999999998</v>
      </c>
      <c r="MF6" s="285">
        <v>7.0511000000000004E-2</v>
      </c>
      <c r="MG6" s="285">
        <v>0.30071959999999998</v>
      </c>
      <c r="MH6" s="285"/>
    </row>
    <row r="7" spans="1:346" s="203" customFormat="1" x14ac:dyDescent="0.2">
      <c r="A7" s="6" t="s">
        <v>1964</v>
      </c>
      <c r="B7" s="6" t="s">
        <v>2817</v>
      </c>
      <c r="C7" s="203" t="s">
        <v>1965</v>
      </c>
      <c r="D7" s="203" t="s">
        <v>1616</v>
      </c>
      <c r="E7" s="203" t="s">
        <v>2153</v>
      </c>
      <c r="F7" s="203" t="s">
        <v>2219</v>
      </c>
      <c r="G7" s="203" t="s">
        <v>2284</v>
      </c>
      <c r="H7" s="203" t="s">
        <v>3487</v>
      </c>
      <c r="I7" s="203" t="s">
        <v>3488</v>
      </c>
      <c r="J7" s="203" t="s">
        <v>744</v>
      </c>
      <c r="K7" s="203" t="s">
        <v>2284</v>
      </c>
      <c r="L7" s="203" t="s">
        <v>3487</v>
      </c>
      <c r="M7" s="203" t="s">
        <v>3488</v>
      </c>
      <c r="N7" s="203" t="s">
        <v>2397</v>
      </c>
      <c r="O7" s="203" t="s">
        <v>2469</v>
      </c>
      <c r="P7" s="203" t="s">
        <v>2546</v>
      </c>
      <c r="Q7" s="203" t="s">
        <v>2620</v>
      </c>
      <c r="R7" s="203" t="s">
        <v>2677</v>
      </c>
      <c r="S7" s="203" t="s">
        <v>2697</v>
      </c>
      <c r="T7" s="203" t="s">
        <v>2469</v>
      </c>
      <c r="U7" s="203" t="s">
        <v>2546</v>
      </c>
      <c r="V7" s="203" t="s">
        <v>2727</v>
      </c>
      <c r="W7" s="203">
        <v>1</v>
      </c>
      <c r="X7" s="203">
        <v>8</v>
      </c>
      <c r="Y7" s="203">
        <v>0</v>
      </c>
      <c r="Z7" s="203">
        <v>1</v>
      </c>
      <c r="AA7" s="10">
        <v>30108</v>
      </c>
      <c r="AB7" s="203">
        <v>43</v>
      </c>
      <c r="AC7" s="203">
        <v>0</v>
      </c>
      <c r="AD7" s="203">
        <v>43</v>
      </c>
      <c r="AE7" s="203">
        <v>143.63</v>
      </c>
      <c r="AF7" s="203">
        <v>186.63</v>
      </c>
      <c r="AG7" s="286">
        <v>0.23040240000000001</v>
      </c>
      <c r="AH7" s="246">
        <v>102251</v>
      </c>
      <c r="AI7" s="246" t="s">
        <v>3489</v>
      </c>
      <c r="AJ7" s="274" t="s">
        <v>3407</v>
      </c>
      <c r="AK7" s="276">
        <v>37025</v>
      </c>
      <c r="AL7" s="276">
        <v>11.27</v>
      </c>
      <c r="AM7" s="276">
        <v>12.89</v>
      </c>
      <c r="AN7" s="276">
        <v>15.5</v>
      </c>
      <c r="AO7" s="246">
        <v>0</v>
      </c>
      <c r="AP7" s="246">
        <v>10011764</v>
      </c>
      <c r="AQ7" s="246">
        <v>10011764</v>
      </c>
      <c r="AR7" s="246">
        <v>306480</v>
      </c>
      <c r="AS7" s="246">
        <v>153012</v>
      </c>
      <c r="AT7" s="246">
        <v>459492</v>
      </c>
      <c r="AU7" s="246">
        <v>27000</v>
      </c>
      <c r="AV7" s="246">
        <v>200000</v>
      </c>
      <c r="AW7" s="246">
        <v>227000</v>
      </c>
      <c r="AX7" s="246">
        <v>111989</v>
      </c>
      <c r="AY7" s="246">
        <v>10810245</v>
      </c>
      <c r="AZ7" s="246">
        <v>6053966</v>
      </c>
      <c r="BA7" s="246">
        <v>1886775</v>
      </c>
      <c r="BB7" s="246">
        <v>7940741</v>
      </c>
      <c r="BC7" s="246">
        <v>815167</v>
      </c>
      <c r="BD7" s="246">
        <v>252556</v>
      </c>
      <c r="BE7" s="246">
        <v>26757</v>
      </c>
      <c r="BF7" s="246">
        <v>1094480</v>
      </c>
      <c r="BG7" s="246">
        <v>1249668</v>
      </c>
      <c r="BH7" s="246">
        <v>10284889</v>
      </c>
      <c r="BI7" s="246">
        <v>248084</v>
      </c>
      <c r="BJ7" s="283">
        <v>2.2949000000000001E-2</v>
      </c>
      <c r="BK7" s="246">
        <v>0</v>
      </c>
      <c r="BL7" s="246">
        <v>0</v>
      </c>
      <c r="BM7" s="246">
        <v>0</v>
      </c>
      <c r="BN7" s="246">
        <v>0</v>
      </c>
      <c r="BO7" s="246">
        <v>0</v>
      </c>
      <c r="BP7" s="246">
        <v>0</v>
      </c>
      <c r="BQ7" s="10">
        <v>123070</v>
      </c>
      <c r="BR7" s="10">
        <v>144924</v>
      </c>
      <c r="BS7" s="10">
        <v>267994</v>
      </c>
      <c r="BT7" s="10">
        <v>130338</v>
      </c>
      <c r="BU7" s="10">
        <v>58916</v>
      </c>
      <c r="BV7" s="10">
        <v>189254</v>
      </c>
      <c r="BW7" s="10">
        <v>32554</v>
      </c>
      <c r="BX7" s="10" t="s">
        <v>3403</v>
      </c>
      <c r="BY7" s="10">
        <v>32554</v>
      </c>
      <c r="BZ7" s="10">
        <v>489802</v>
      </c>
      <c r="CA7" s="10" t="s">
        <v>3403</v>
      </c>
      <c r="CB7" s="10">
        <v>489802</v>
      </c>
      <c r="CC7" s="10">
        <v>11788</v>
      </c>
      <c r="CD7" s="258">
        <v>42740</v>
      </c>
      <c r="CE7" s="244">
        <v>16</v>
      </c>
      <c r="CF7" s="244">
        <v>67</v>
      </c>
      <c r="CG7" s="244">
        <v>83</v>
      </c>
      <c r="CH7" s="258">
        <v>26488</v>
      </c>
      <c r="CI7" s="258">
        <v>14979</v>
      </c>
      <c r="CJ7" s="258">
        <v>26752</v>
      </c>
      <c r="CK7" s="258">
        <v>793</v>
      </c>
      <c r="CL7" s="203">
        <v>102</v>
      </c>
      <c r="CM7" s="203">
        <v>305</v>
      </c>
      <c r="CN7" s="244">
        <v>726</v>
      </c>
      <c r="CO7" s="10">
        <v>391462</v>
      </c>
      <c r="CP7" s="10">
        <v>261965</v>
      </c>
      <c r="CQ7" s="10">
        <v>653427</v>
      </c>
      <c r="CR7" s="10">
        <v>126559</v>
      </c>
      <c r="CS7" s="10" t="s">
        <v>3403</v>
      </c>
      <c r="CT7" s="10">
        <v>126559</v>
      </c>
      <c r="CU7" s="10">
        <v>527756</v>
      </c>
      <c r="CV7" s="10">
        <v>136610</v>
      </c>
      <c r="CW7" s="10">
        <v>664366</v>
      </c>
      <c r="CX7" s="10">
        <v>1444352</v>
      </c>
      <c r="CY7" s="10">
        <v>27021</v>
      </c>
      <c r="CZ7" s="10" t="s">
        <v>3403</v>
      </c>
      <c r="DA7" s="10">
        <v>1471373</v>
      </c>
      <c r="DB7" s="10">
        <v>123354</v>
      </c>
      <c r="DC7" s="10">
        <v>18462</v>
      </c>
      <c r="DD7" s="10">
        <v>141816</v>
      </c>
      <c r="DE7" s="10">
        <v>334971</v>
      </c>
      <c r="DF7" s="10">
        <v>169257</v>
      </c>
      <c r="DG7" s="10">
        <v>3030</v>
      </c>
      <c r="DH7" s="10">
        <v>190749</v>
      </c>
      <c r="DI7" s="258" t="s">
        <v>3403</v>
      </c>
      <c r="DJ7" s="258">
        <v>458325</v>
      </c>
      <c r="DK7" s="10">
        <v>228931</v>
      </c>
      <c r="DL7" s="10">
        <v>1273776</v>
      </c>
      <c r="DM7" s="10" t="s">
        <v>3403</v>
      </c>
      <c r="DN7" s="10" t="s">
        <v>3403</v>
      </c>
      <c r="DO7" s="10">
        <v>1502707</v>
      </c>
      <c r="DP7" s="10">
        <v>6145</v>
      </c>
      <c r="DQ7" s="10">
        <v>177987</v>
      </c>
      <c r="DR7" s="10">
        <v>11390</v>
      </c>
      <c r="DS7" s="10">
        <v>189377</v>
      </c>
      <c r="DT7" s="10">
        <v>1447152</v>
      </c>
      <c r="DU7" s="244">
        <v>737</v>
      </c>
      <c r="DV7" s="244">
        <v>15</v>
      </c>
      <c r="DW7" s="244">
        <v>2036</v>
      </c>
      <c r="DX7" s="244">
        <v>841</v>
      </c>
      <c r="DY7" s="244">
        <v>305</v>
      </c>
      <c r="DZ7" s="244">
        <v>63</v>
      </c>
      <c r="EA7" s="244">
        <v>3997</v>
      </c>
      <c r="EB7" s="244">
        <v>9854</v>
      </c>
      <c r="EC7" s="244">
        <v>193</v>
      </c>
      <c r="ED7" s="244">
        <v>10047</v>
      </c>
      <c r="EE7" s="10">
        <v>54332</v>
      </c>
      <c r="EF7" s="10">
        <v>25136</v>
      </c>
      <c r="EG7" s="10">
        <v>79468</v>
      </c>
      <c r="EH7" s="10">
        <v>4354</v>
      </c>
      <c r="EI7" s="10">
        <v>1533</v>
      </c>
      <c r="EJ7" s="10">
        <v>5887</v>
      </c>
      <c r="EK7" s="10">
        <v>95402</v>
      </c>
      <c r="EL7" s="10" t="s">
        <v>5026</v>
      </c>
      <c r="EM7" s="10" t="s">
        <v>5026</v>
      </c>
      <c r="EN7" s="10" t="s">
        <v>5026</v>
      </c>
      <c r="EO7" s="10" t="s">
        <v>5026</v>
      </c>
      <c r="EP7" s="258">
        <v>8152</v>
      </c>
      <c r="EQ7" s="258">
        <v>64313</v>
      </c>
      <c r="ER7" s="10">
        <v>320856</v>
      </c>
      <c r="ES7" s="10" t="s">
        <v>5026</v>
      </c>
      <c r="ET7" s="10">
        <v>8067</v>
      </c>
      <c r="EU7" s="244">
        <v>1776</v>
      </c>
      <c r="EV7" s="244">
        <v>358</v>
      </c>
      <c r="EW7" s="203" t="s">
        <v>1480</v>
      </c>
      <c r="EX7" s="244">
        <v>211</v>
      </c>
      <c r="EY7" s="244">
        <v>521</v>
      </c>
      <c r="EZ7" s="258">
        <v>430451</v>
      </c>
      <c r="FA7" s="10">
        <v>1321257</v>
      </c>
      <c r="FB7" s="10">
        <v>184102</v>
      </c>
      <c r="FC7" s="203" t="s">
        <v>1530</v>
      </c>
      <c r="FD7" s="203" t="s">
        <v>1530</v>
      </c>
      <c r="FE7" s="203" t="s">
        <v>1530</v>
      </c>
      <c r="FF7" s="203" t="s">
        <v>1530</v>
      </c>
      <c r="FG7" s="203" t="s">
        <v>1530</v>
      </c>
      <c r="FH7" s="203" t="s">
        <v>1530</v>
      </c>
      <c r="FI7" s="203" t="s">
        <v>1530</v>
      </c>
      <c r="FJ7" s="203" t="s">
        <v>1530</v>
      </c>
      <c r="FK7" s="203" t="s">
        <v>1530</v>
      </c>
      <c r="FL7" s="203" t="s">
        <v>1530</v>
      </c>
      <c r="FM7" s="203" t="s">
        <v>1530</v>
      </c>
      <c r="FN7" s="203" t="s">
        <v>1530</v>
      </c>
      <c r="FO7" s="203" t="s">
        <v>1530</v>
      </c>
      <c r="FP7" s="203" t="s">
        <v>1530</v>
      </c>
      <c r="FQ7" s="203" t="s">
        <v>1530</v>
      </c>
      <c r="FR7" s="203" t="s">
        <v>1530</v>
      </c>
      <c r="FS7" s="203" t="s">
        <v>1530</v>
      </c>
      <c r="FT7" s="203" t="s">
        <v>1530</v>
      </c>
      <c r="FU7" s="203" t="s">
        <v>1530</v>
      </c>
      <c r="FV7" s="203" t="s">
        <v>1530</v>
      </c>
      <c r="FW7" s="203" t="s">
        <v>1530</v>
      </c>
      <c r="FX7" s="203" t="s">
        <v>1530</v>
      </c>
      <c r="FY7" s="203" t="s">
        <v>1530</v>
      </c>
      <c r="FZ7" s="203" t="s">
        <v>1530</v>
      </c>
      <c r="GA7" s="203" t="s">
        <v>1530</v>
      </c>
      <c r="GB7" s="203" t="s">
        <v>1964</v>
      </c>
      <c r="GC7" s="203" t="s">
        <v>435</v>
      </c>
      <c r="GD7" s="203" t="s">
        <v>416</v>
      </c>
      <c r="GE7" s="203" t="s">
        <v>493</v>
      </c>
      <c r="GF7" s="203" t="s">
        <v>499</v>
      </c>
      <c r="GG7" s="203" t="s">
        <v>4527</v>
      </c>
      <c r="GH7" s="203" t="s">
        <v>505</v>
      </c>
      <c r="GI7" s="203" t="s">
        <v>2303</v>
      </c>
      <c r="GJ7" s="258">
        <v>331279</v>
      </c>
      <c r="GK7" s="203">
        <v>2</v>
      </c>
      <c r="GL7" s="203" t="s">
        <v>2135</v>
      </c>
      <c r="GM7" s="203" t="s">
        <v>503</v>
      </c>
      <c r="GN7" s="203">
        <v>4050</v>
      </c>
      <c r="GO7" s="203">
        <v>609</v>
      </c>
      <c r="GP7" s="203">
        <v>17260</v>
      </c>
      <c r="GQ7" s="203">
        <v>119911</v>
      </c>
      <c r="GR7" s="203">
        <v>649</v>
      </c>
      <c r="GS7" s="203">
        <v>73</v>
      </c>
      <c r="GT7" s="203">
        <v>881</v>
      </c>
      <c r="GU7" s="203">
        <v>26778</v>
      </c>
      <c r="GV7" s="283">
        <v>0.83298000000000005</v>
      </c>
      <c r="GW7" s="283">
        <v>0.10531</v>
      </c>
      <c r="GX7" s="245">
        <v>23.868400000000001</v>
      </c>
      <c r="GY7" s="245">
        <v>27.621829999999999</v>
      </c>
      <c r="GZ7" s="245">
        <v>13.36037</v>
      </c>
      <c r="HA7" s="284">
        <v>6.8442400000000001</v>
      </c>
      <c r="HB7" s="284">
        <v>5.2842900000000004</v>
      </c>
      <c r="HC7" s="284">
        <v>0.72833999999999999</v>
      </c>
      <c r="HD7" s="284">
        <v>54.309069999999998</v>
      </c>
      <c r="HE7" s="284">
        <v>41.930860000000003</v>
      </c>
      <c r="HF7" s="284">
        <v>5.7793700000000001</v>
      </c>
      <c r="HG7" s="284">
        <v>7.1069899999999997</v>
      </c>
      <c r="HH7" s="284">
        <v>5.4871499999999997</v>
      </c>
      <c r="HI7" s="284">
        <v>0.75629999999999997</v>
      </c>
      <c r="HJ7" s="284">
        <v>32.05453</v>
      </c>
      <c r="HK7" s="284">
        <v>24.748609999999999</v>
      </c>
      <c r="HL7" s="284">
        <v>3.41113</v>
      </c>
      <c r="HM7" s="284">
        <v>107.8058</v>
      </c>
      <c r="HN7" s="284">
        <v>83.234530000000007</v>
      </c>
      <c r="HO7" s="284">
        <v>11.472300000000001</v>
      </c>
      <c r="HP7" s="284">
        <v>13.00362</v>
      </c>
      <c r="HQ7" s="284">
        <v>10.039820000000001</v>
      </c>
      <c r="HR7" s="284">
        <v>1.3837999999999999</v>
      </c>
      <c r="HS7" s="284">
        <v>4.5360800000000001</v>
      </c>
      <c r="HT7" s="284">
        <v>4.3683800000000002</v>
      </c>
      <c r="HU7" s="284">
        <v>9.3781199999999991</v>
      </c>
      <c r="HV7" s="284">
        <v>1.8904099999999999</v>
      </c>
      <c r="HW7" s="284">
        <v>0.96853999999999996</v>
      </c>
      <c r="HX7" s="284">
        <v>2.3874900000000001</v>
      </c>
      <c r="HY7" s="284">
        <v>0.57164999999999999</v>
      </c>
      <c r="HZ7" s="284">
        <v>0.28798000000000001</v>
      </c>
      <c r="IA7" s="284">
        <v>5.3600000000000002E-3</v>
      </c>
      <c r="IB7" s="284">
        <v>1.08E-3</v>
      </c>
      <c r="IC7" s="284">
        <v>1.2993600000000001</v>
      </c>
      <c r="ID7" s="284">
        <v>3.0329999999999999E-2</v>
      </c>
      <c r="IE7" s="284">
        <v>0.23988000000000001</v>
      </c>
      <c r="IF7" s="284">
        <v>1719</v>
      </c>
      <c r="IG7" s="284">
        <v>7461</v>
      </c>
      <c r="IH7" s="284">
        <v>7461</v>
      </c>
      <c r="II7" s="284">
        <v>7754</v>
      </c>
      <c r="IJ7" s="284">
        <v>33654</v>
      </c>
      <c r="IK7" s="284">
        <v>33654</v>
      </c>
      <c r="IL7" s="284">
        <v>34946</v>
      </c>
      <c r="IM7" s="284">
        <v>34946</v>
      </c>
      <c r="IN7" s="284">
        <v>2.4463900000000001</v>
      </c>
      <c r="IO7" s="284">
        <v>8051</v>
      </c>
      <c r="IP7" s="284">
        <v>3.8710599999999999</v>
      </c>
      <c r="IQ7" s="284">
        <v>1.3870199999999999</v>
      </c>
      <c r="IR7" s="284">
        <v>30.221550000000001</v>
      </c>
      <c r="IS7" s="284">
        <v>0.68522000000000005</v>
      </c>
      <c r="IT7" s="284">
        <v>0.33805000000000002</v>
      </c>
      <c r="IU7" s="284">
        <v>32.63185</v>
      </c>
      <c r="IV7" s="284">
        <v>23.969950000000001</v>
      </c>
      <c r="IW7" s="284">
        <v>1.85419</v>
      </c>
      <c r="IX7" s="284">
        <v>0</v>
      </c>
      <c r="IY7" s="284">
        <v>2.1900000000000001E-3</v>
      </c>
      <c r="IZ7" s="284">
        <v>0.12902</v>
      </c>
      <c r="JA7" s="284">
        <v>2.5000000000000001E-4</v>
      </c>
      <c r="JB7" s="284">
        <v>0.22706000000000001</v>
      </c>
      <c r="JC7" s="284">
        <v>0.98548999999999998</v>
      </c>
      <c r="JD7" s="284">
        <v>3.8336199999999998</v>
      </c>
      <c r="JE7" s="284">
        <v>1.4785200000000001</v>
      </c>
      <c r="JF7" s="284">
        <v>0.43356</v>
      </c>
      <c r="JG7" s="284">
        <v>225</v>
      </c>
      <c r="JH7" s="284">
        <v>0.43828</v>
      </c>
      <c r="JI7" s="284">
        <v>3.7722500000000001</v>
      </c>
      <c r="JJ7" s="284">
        <v>218</v>
      </c>
      <c r="JK7" s="284">
        <v>145</v>
      </c>
      <c r="JL7" s="284">
        <v>31.045999999999999</v>
      </c>
      <c r="JM7" s="284">
        <v>3.3037999999999998</v>
      </c>
      <c r="JN7" s="284">
        <v>2.4606699999999999</v>
      </c>
      <c r="JO7" s="284">
        <v>0.56335999999999997</v>
      </c>
      <c r="JP7" s="284">
        <v>0.1298</v>
      </c>
      <c r="JQ7" s="284">
        <v>0.75843000000000005</v>
      </c>
      <c r="JR7" s="284">
        <v>34</v>
      </c>
      <c r="JS7" s="284">
        <v>6</v>
      </c>
      <c r="JT7" s="284">
        <v>1.0383899999999999</v>
      </c>
      <c r="JU7" s="284">
        <v>28898</v>
      </c>
      <c r="JV7" s="284">
        <v>48.065359999999998</v>
      </c>
      <c r="JW7" s="284">
        <v>27829</v>
      </c>
      <c r="JX7" s="284">
        <v>10.656840000000001</v>
      </c>
      <c r="JY7" s="284">
        <v>49.910559999999997</v>
      </c>
      <c r="JZ7" s="284">
        <v>0.22172</v>
      </c>
      <c r="KA7" s="284">
        <v>6170</v>
      </c>
      <c r="KB7" s="284">
        <v>0.40876000000000001</v>
      </c>
      <c r="KC7" s="284">
        <v>0.75629999999999997</v>
      </c>
      <c r="KD7" s="284">
        <v>0.42446</v>
      </c>
      <c r="KE7" s="284">
        <v>9.0884099999999997</v>
      </c>
      <c r="KF7" s="284">
        <v>7.9349999999999996</v>
      </c>
      <c r="KG7" s="284">
        <v>7.1069899999999997</v>
      </c>
      <c r="KH7" s="294">
        <v>57.9</v>
      </c>
      <c r="KI7" s="284">
        <v>42548</v>
      </c>
      <c r="KJ7" s="284">
        <v>32438</v>
      </c>
      <c r="KK7" s="284">
        <v>0.1242</v>
      </c>
      <c r="KL7" s="284">
        <v>0.58165999999999995</v>
      </c>
      <c r="KM7" s="284">
        <v>0.12895999999999999</v>
      </c>
      <c r="KN7" s="284">
        <v>2.862E-2</v>
      </c>
      <c r="KO7" s="284">
        <v>0.13402</v>
      </c>
      <c r="KP7" s="284">
        <v>2.971E-2</v>
      </c>
      <c r="KQ7" s="284">
        <v>1</v>
      </c>
      <c r="KR7" s="284">
        <v>0.23040240000000001</v>
      </c>
      <c r="KS7" s="284">
        <v>0.76959759999999999</v>
      </c>
      <c r="KT7" s="284">
        <v>0.23760690000000001</v>
      </c>
      <c r="KU7" s="284">
        <v>0.76239310000000005</v>
      </c>
      <c r="KV7" s="284">
        <v>0.10641630000000001</v>
      </c>
      <c r="KW7" s="284">
        <v>2.4556000000000001E-2</v>
      </c>
      <c r="KX7" s="284">
        <v>0.18345120000000001</v>
      </c>
      <c r="KY7" s="284">
        <v>2.6015999999999999E-3</v>
      </c>
      <c r="KZ7" s="284">
        <v>0.12150519999999999</v>
      </c>
      <c r="LA7" s="284">
        <v>7.9258700000000001E-2</v>
      </c>
      <c r="LB7" s="284">
        <v>0.58862729999999996</v>
      </c>
      <c r="LC7" s="284">
        <v>0.77207840000000005</v>
      </c>
      <c r="LD7" s="284">
        <v>2.0998599999999999E-2</v>
      </c>
      <c r="LE7" s="284">
        <v>0.92613659999999998</v>
      </c>
      <c r="LF7" s="284">
        <v>1.0359500000000001E-2</v>
      </c>
      <c r="LG7" s="284">
        <v>4.25052E-2</v>
      </c>
      <c r="LH7" s="284">
        <v>10109</v>
      </c>
      <c r="LI7" s="284">
        <v>7.6416500000000003</v>
      </c>
      <c r="LJ7" s="284">
        <v>7704</v>
      </c>
      <c r="LK7" s="284">
        <v>7704</v>
      </c>
      <c r="LL7" s="284">
        <v>1775</v>
      </c>
      <c r="LM7" s="284">
        <v>0.74479839999999997</v>
      </c>
      <c r="LN7" s="284">
        <v>0.2307543</v>
      </c>
      <c r="LO7" s="284">
        <v>2.4447199999999999E-2</v>
      </c>
      <c r="LP7" s="284">
        <v>0.24822</v>
      </c>
      <c r="LQ7" s="284">
        <v>0.79644000000000004</v>
      </c>
      <c r="LR7" s="284">
        <v>0.18923999999999999</v>
      </c>
      <c r="LS7" s="284">
        <v>5</v>
      </c>
      <c r="LT7" s="284">
        <v>1.8434299999999999</v>
      </c>
      <c r="LU7" s="284">
        <v>56</v>
      </c>
      <c r="LV7" s="284">
        <v>1.3729899999999999</v>
      </c>
      <c r="LW7" s="284">
        <v>0.14610999999999999</v>
      </c>
      <c r="LX7" s="284">
        <v>0.13900999999999999</v>
      </c>
      <c r="LY7" s="285">
        <v>4.4843000000000001E-2</v>
      </c>
      <c r="LZ7" s="285">
        <v>1.1819000000000001E-3</v>
      </c>
      <c r="MA7" s="285">
        <v>9.5423099999999997E-2</v>
      </c>
      <c r="MB7" s="285">
        <v>0</v>
      </c>
      <c r="MC7" s="285">
        <v>6.9580299999999998E-2</v>
      </c>
      <c r="MD7" s="285">
        <v>1.351E-4</v>
      </c>
      <c r="ME7" s="285">
        <v>0.79739329999999997</v>
      </c>
      <c r="MF7" s="285">
        <v>6.7507899999999996E-2</v>
      </c>
      <c r="MG7" s="285">
        <v>0.52633350000000001</v>
      </c>
      <c r="MH7" s="285"/>
    </row>
    <row r="8" spans="1:346" s="203" customFormat="1" x14ac:dyDescent="0.2">
      <c r="A8" s="6" t="s">
        <v>1975</v>
      </c>
      <c r="B8" s="6" t="s">
        <v>2821</v>
      </c>
      <c r="C8" s="203" t="s">
        <v>1976</v>
      </c>
      <c r="D8" s="203" t="s">
        <v>1977</v>
      </c>
      <c r="E8" s="203" t="s">
        <v>2157</v>
      </c>
      <c r="F8" s="203" t="s">
        <v>2223</v>
      </c>
      <c r="G8" s="203" t="s">
        <v>2157</v>
      </c>
      <c r="H8" s="203" t="s">
        <v>3501</v>
      </c>
      <c r="I8" s="203" t="s">
        <v>3502</v>
      </c>
      <c r="J8" s="203" t="s">
        <v>2318</v>
      </c>
      <c r="K8" s="203" t="s">
        <v>2157</v>
      </c>
      <c r="L8" s="203" t="s">
        <v>3503</v>
      </c>
      <c r="M8" s="203" t="s">
        <v>3504</v>
      </c>
      <c r="N8" s="203" t="s">
        <v>2401</v>
      </c>
      <c r="O8" s="203" t="s">
        <v>2473</v>
      </c>
      <c r="P8" s="203" t="s">
        <v>2550</v>
      </c>
      <c r="Q8" s="203" t="s">
        <v>2624</v>
      </c>
      <c r="R8" s="203" t="s">
        <v>2679</v>
      </c>
      <c r="S8" s="203" t="s">
        <v>4673</v>
      </c>
      <c r="T8" s="203" t="s">
        <v>2713</v>
      </c>
      <c r="U8" s="203" t="s">
        <v>2723</v>
      </c>
      <c r="V8" s="203" t="s">
        <v>2729</v>
      </c>
      <c r="W8" s="203">
        <v>1</v>
      </c>
      <c r="X8" s="203">
        <v>7</v>
      </c>
      <c r="Y8" s="203">
        <v>1</v>
      </c>
      <c r="Z8" s="203">
        <v>2</v>
      </c>
      <c r="AA8" s="10">
        <v>20278</v>
      </c>
      <c r="AB8" s="203">
        <v>49.36</v>
      </c>
      <c r="AC8" s="203">
        <v>0</v>
      </c>
      <c r="AD8" s="203">
        <v>49.36</v>
      </c>
      <c r="AE8" s="203">
        <v>79.48</v>
      </c>
      <c r="AF8" s="203">
        <v>128.84</v>
      </c>
      <c r="AG8" s="286">
        <v>0.38311079999999997</v>
      </c>
      <c r="AH8" s="246">
        <v>106700</v>
      </c>
      <c r="AI8" s="246" t="s">
        <v>4674</v>
      </c>
      <c r="AJ8" s="274" t="s">
        <v>3404</v>
      </c>
      <c r="AK8" s="276">
        <v>36472</v>
      </c>
      <c r="AL8" s="276">
        <v>12.6</v>
      </c>
      <c r="AM8" s="276">
        <v>13.91</v>
      </c>
      <c r="AN8" s="276">
        <v>16.13</v>
      </c>
      <c r="AO8" s="246">
        <v>0</v>
      </c>
      <c r="AP8" s="246">
        <v>9095142</v>
      </c>
      <c r="AQ8" s="246">
        <v>9095142</v>
      </c>
      <c r="AR8" s="246">
        <v>222753</v>
      </c>
      <c r="AS8" s="246">
        <v>0</v>
      </c>
      <c r="AT8" s="246">
        <v>222753</v>
      </c>
      <c r="AU8" s="246">
        <v>0</v>
      </c>
      <c r="AV8" s="246">
        <v>0</v>
      </c>
      <c r="AW8" s="246">
        <v>0</v>
      </c>
      <c r="AX8" s="246">
        <v>298212</v>
      </c>
      <c r="AY8" s="246">
        <v>9616107</v>
      </c>
      <c r="AZ8" s="246">
        <v>5359348</v>
      </c>
      <c r="BA8" s="246">
        <v>1257131</v>
      </c>
      <c r="BB8" s="246">
        <v>6616479</v>
      </c>
      <c r="BC8" s="246">
        <v>792197</v>
      </c>
      <c r="BD8" s="246">
        <v>134000</v>
      </c>
      <c r="BE8" s="246">
        <v>248006</v>
      </c>
      <c r="BF8" s="246">
        <v>1174203</v>
      </c>
      <c r="BG8" s="246">
        <v>1281362</v>
      </c>
      <c r="BH8" s="246">
        <v>9072044</v>
      </c>
      <c r="BI8" s="246">
        <v>534773</v>
      </c>
      <c r="BJ8" s="283">
        <v>5.5612200000000001E-2</v>
      </c>
      <c r="BK8" s="246">
        <v>0</v>
      </c>
      <c r="BL8" s="246">
        <v>0</v>
      </c>
      <c r="BM8" s="246">
        <v>0</v>
      </c>
      <c r="BN8" s="246">
        <v>0</v>
      </c>
      <c r="BO8" s="246">
        <v>0</v>
      </c>
      <c r="BP8" s="246">
        <v>23182</v>
      </c>
      <c r="BQ8" s="10">
        <v>182865</v>
      </c>
      <c r="BR8" s="10">
        <v>172119</v>
      </c>
      <c r="BS8" s="10">
        <v>354984</v>
      </c>
      <c r="BT8" s="10">
        <v>159860</v>
      </c>
      <c r="BU8" s="10">
        <v>67431</v>
      </c>
      <c r="BV8" s="10">
        <v>227291</v>
      </c>
      <c r="BW8" s="10">
        <v>23686</v>
      </c>
      <c r="BX8" s="10">
        <v>2357</v>
      </c>
      <c r="BY8" s="10">
        <v>26043</v>
      </c>
      <c r="BZ8" s="10">
        <v>608318</v>
      </c>
      <c r="CA8" s="10" t="s">
        <v>3403</v>
      </c>
      <c r="CB8" s="10">
        <v>608318</v>
      </c>
      <c r="CC8" s="10">
        <v>0</v>
      </c>
      <c r="CD8" s="258">
        <v>31147</v>
      </c>
      <c r="CE8" s="244">
        <v>14</v>
      </c>
      <c r="CF8" s="244">
        <v>67</v>
      </c>
      <c r="CG8" s="244">
        <v>81</v>
      </c>
      <c r="CH8" s="258">
        <v>40168</v>
      </c>
      <c r="CI8" s="258">
        <v>3948</v>
      </c>
      <c r="CJ8" s="258">
        <v>40400</v>
      </c>
      <c r="CK8" s="258">
        <v>564</v>
      </c>
      <c r="CL8" s="203">
        <v>0</v>
      </c>
      <c r="CM8" s="203">
        <v>157</v>
      </c>
      <c r="CN8" s="244">
        <v>663</v>
      </c>
      <c r="CO8" s="10">
        <v>531222</v>
      </c>
      <c r="CP8" s="10">
        <v>423182</v>
      </c>
      <c r="CQ8" s="10">
        <v>954404</v>
      </c>
      <c r="CR8" s="10">
        <v>89092</v>
      </c>
      <c r="CS8" s="10">
        <v>4484</v>
      </c>
      <c r="CT8" s="10">
        <v>93576</v>
      </c>
      <c r="CU8" s="10">
        <v>992974</v>
      </c>
      <c r="CV8" s="10">
        <v>197665</v>
      </c>
      <c r="CW8" s="10">
        <v>1190639</v>
      </c>
      <c r="CX8" s="10">
        <v>2238619</v>
      </c>
      <c r="CY8" s="10">
        <v>3546</v>
      </c>
      <c r="CZ8" s="10" t="s">
        <v>3403</v>
      </c>
      <c r="DA8" s="10">
        <v>2242165</v>
      </c>
      <c r="DB8" s="10">
        <v>240703</v>
      </c>
      <c r="DC8" s="10">
        <v>16674</v>
      </c>
      <c r="DD8" s="10">
        <v>257377</v>
      </c>
      <c r="DE8" s="10">
        <v>651109</v>
      </c>
      <c r="DF8" s="10">
        <v>39128</v>
      </c>
      <c r="DG8" s="10">
        <v>0</v>
      </c>
      <c r="DH8" s="10">
        <v>55802</v>
      </c>
      <c r="DI8" s="258" t="s">
        <v>3403</v>
      </c>
      <c r="DJ8" s="258">
        <v>891812</v>
      </c>
      <c r="DK8" s="10">
        <v>596999</v>
      </c>
      <c r="DL8" s="10">
        <v>2550648</v>
      </c>
      <c r="DM8" s="10">
        <v>18021</v>
      </c>
      <c r="DN8" s="10">
        <v>31668</v>
      </c>
      <c r="DO8" s="10">
        <v>3197336</v>
      </c>
      <c r="DP8" s="10" t="s">
        <v>3403</v>
      </c>
      <c r="DQ8" s="10">
        <v>151961</v>
      </c>
      <c r="DR8" s="10">
        <v>45661</v>
      </c>
      <c r="DS8" s="10">
        <v>197622</v>
      </c>
      <c r="DT8" s="10">
        <v>1646088</v>
      </c>
      <c r="DU8" s="244">
        <v>1415</v>
      </c>
      <c r="DV8" s="244">
        <v>29</v>
      </c>
      <c r="DW8" s="244">
        <v>2927</v>
      </c>
      <c r="DX8" s="244">
        <v>655</v>
      </c>
      <c r="DY8" s="244">
        <v>586</v>
      </c>
      <c r="DZ8" s="244">
        <v>44</v>
      </c>
      <c r="EA8" s="244">
        <v>5656</v>
      </c>
      <c r="EB8" s="244">
        <v>14782</v>
      </c>
      <c r="EC8" s="244">
        <v>1458</v>
      </c>
      <c r="ED8" s="244">
        <v>16240</v>
      </c>
      <c r="EE8" s="10">
        <v>115733</v>
      </c>
      <c r="EF8" s="10">
        <v>22040</v>
      </c>
      <c r="EG8" s="10">
        <v>137773</v>
      </c>
      <c r="EH8" s="10">
        <v>5212</v>
      </c>
      <c r="EI8" s="10">
        <v>1733</v>
      </c>
      <c r="EJ8" s="10">
        <v>6945</v>
      </c>
      <c r="EK8" s="10">
        <v>160958</v>
      </c>
      <c r="EL8" s="10" t="s">
        <v>5026</v>
      </c>
      <c r="EM8" s="10" t="s">
        <v>5026</v>
      </c>
      <c r="EN8" s="10" t="s">
        <v>5026</v>
      </c>
      <c r="EO8" s="10" t="s">
        <v>5026</v>
      </c>
      <c r="EP8" s="258">
        <v>12711</v>
      </c>
      <c r="EQ8" s="258">
        <v>112006</v>
      </c>
      <c r="ER8" s="10">
        <v>224484</v>
      </c>
      <c r="ES8" s="10" t="s">
        <v>5026</v>
      </c>
      <c r="ET8" s="10" t="s">
        <v>5026</v>
      </c>
      <c r="EU8" s="244">
        <v>508</v>
      </c>
      <c r="EV8" s="244">
        <v>2482</v>
      </c>
      <c r="EW8" s="203" t="s">
        <v>3505</v>
      </c>
      <c r="EX8" s="244">
        <v>143</v>
      </c>
      <c r="EY8" s="244">
        <v>215</v>
      </c>
      <c r="EZ8" s="258">
        <v>413072</v>
      </c>
      <c r="FA8" s="10">
        <v>2893882</v>
      </c>
      <c r="FB8" s="10" t="s">
        <v>3403</v>
      </c>
      <c r="FC8" s="203" t="s">
        <v>1530</v>
      </c>
      <c r="FD8" s="203" t="s">
        <v>1530</v>
      </c>
      <c r="FE8" s="203" t="s">
        <v>1530</v>
      </c>
      <c r="FF8" s="203" t="s">
        <v>1530</v>
      </c>
      <c r="FG8" s="203" t="s">
        <v>1530</v>
      </c>
      <c r="FH8" s="203" t="s">
        <v>1530</v>
      </c>
      <c r="FI8" s="203" t="s">
        <v>1530</v>
      </c>
      <c r="FJ8" s="203" t="s">
        <v>1530</v>
      </c>
      <c r="FK8" s="203" t="s">
        <v>1530</v>
      </c>
      <c r="FL8" s="203" t="s">
        <v>1530</v>
      </c>
      <c r="FM8" s="203" t="s">
        <v>1530</v>
      </c>
      <c r="FN8" s="203" t="s">
        <v>1530</v>
      </c>
      <c r="FO8" s="203" t="s">
        <v>1530</v>
      </c>
      <c r="FP8" s="203" t="s">
        <v>1530</v>
      </c>
      <c r="FQ8" s="203" t="s">
        <v>1530</v>
      </c>
      <c r="FR8" s="203" t="s">
        <v>1530</v>
      </c>
      <c r="FS8" s="203" t="s">
        <v>1530</v>
      </c>
      <c r="FT8" s="203" t="s">
        <v>1530</v>
      </c>
      <c r="FU8" s="203" t="s">
        <v>1530</v>
      </c>
      <c r="FV8" s="203" t="s">
        <v>1530</v>
      </c>
      <c r="FW8" s="203" t="s">
        <v>1530</v>
      </c>
      <c r="FX8" s="203" t="s">
        <v>1530</v>
      </c>
      <c r="FY8" s="203" t="s">
        <v>1530</v>
      </c>
      <c r="FZ8" s="203" t="s">
        <v>1530</v>
      </c>
      <c r="GA8" s="203" t="s">
        <v>1530</v>
      </c>
      <c r="GB8" s="203" t="s">
        <v>1975</v>
      </c>
      <c r="GC8" s="203" t="s">
        <v>439</v>
      </c>
      <c r="GD8" s="203" t="s">
        <v>416</v>
      </c>
      <c r="GE8" s="203" t="s">
        <v>493</v>
      </c>
      <c r="GF8" s="203" t="s">
        <v>499</v>
      </c>
      <c r="GG8" s="203" t="s">
        <v>4527</v>
      </c>
      <c r="GH8" s="203" t="s">
        <v>508</v>
      </c>
      <c r="GI8" s="203" t="s">
        <v>2303</v>
      </c>
      <c r="GJ8" s="258">
        <v>277732</v>
      </c>
      <c r="GK8" s="203">
        <v>3</v>
      </c>
      <c r="GL8" s="203" t="s">
        <v>2135</v>
      </c>
      <c r="GM8" s="203" t="s">
        <v>503</v>
      </c>
      <c r="GN8" s="203">
        <v>4222</v>
      </c>
      <c r="GO8" s="203">
        <v>739</v>
      </c>
      <c r="GP8" s="203">
        <v>29349</v>
      </c>
      <c r="GQ8" s="203">
        <v>321568</v>
      </c>
      <c r="GR8" s="203">
        <v>587</v>
      </c>
      <c r="GS8" s="203">
        <v>125</v>
      </c>
      <c r="GT8" s="203">
        <v>1585</v>
      </c>
      <c r="GU8" s="203">
        <v>30145</v>
      </c>
      <c r="GV8" s="283">
        <v>0.85596000000000005</v>
      </c>
      <c r="GW8" s="283">
        <v>0.1009</v>
      </c>
      <c r="GX8" s="245">
        <v>28.457920000000001</v>
      </c>
      <c r="GY8" s="245">
        <v>38.462589999999999</v>
      </c>
      <c r="GZ8" s="245">
        <v>11.24654</v>
      </c>
      <c r="HA8" s="284">
        <v>2.83738</v>
      </c>
      <c r="HB8" s="284">
        <v>2.0693700000000002</v>
      </c>
      <c r="HC8" s="284">
        <v>0.36724000000000001</v>
      </c>
      <c r="HD8" s="284">
        <v>45.906039999999997</v>
      </c>
      <c r="HE8" s="284">
        <v>33.48048</v>
      </c>
      <c r="HF8" s="284">
        <v>5.9416599999999997</v>
      </c>
      <c r="HG8" s="284">
        <v>5.5112800000000002</v>
      </c>
      <c r="HH8" s="284">
        <v>4.01952</v>
      </c>
      <c r="HI8" s="284">
        <v>0.71333000000000002</v>
      </c>
      <c r="HJ8" s="284">
        <v>40.412880000000001</v>
      </c>
      <c r="HK8" s="284">
        <v>29.474170000000001</v>
      </c>
      <c r="HL8" s="284">
        <v>5.2306800000000004</v>
      </c>
      <c r="HM8" s="284">
        <v>56.3628</v>
      </c>
      <c r="HN8" s="284">
        <v>41.106870000000001</v>
      </c>
      <c r="HO8" s="284">
        <v>7.2950900000000001</v>
      </c>
      <c r="HP8" s="284">
        <v>7.0642699999999996</v>
      </c>
      <c r="HQ8" s="284">
        <v>5.1521600000000003</v>
      </c>
      <c r="HR8" s="284">
        <v>0.91434000000000004</v>
      </c>
      <c r="HS8" s="284">
        <v>11.512309999999999</v>
      </c>
      <c r="HT8" s="284">
        <v>5.9268900000000002</v>
      </c>
      <c r="HU8" s="284">
        <v>2.57056</v>
      </c>
      <c r="HV8" s="284">
        <v>12.559329999999999</v>
      </c>
      <c r="HW8" s="284">
        <v>0.80828</v>
      </c>
      <c r="HX8" s="284">
        <v>4.6239400000000002</v>
      </c>
      <c r="HY8" s="284">
        <v>0.71155999999999997</v>
      </c>
      <c r="HZ8" s="284">
        <v>0.57954000000000006</v>
      </c>
      <c r="IA8" s="284">
        <v>1.83E-3</v>
      </c>
      <c r="IB8" s="284">
        <v>8.94E-3</v>
      </c>
      <c r="IC8" s="284">
        <v>1.4873000000000001</v>
      </c>
      <c r="ID8" s="284">
        <v>5.8470000000000001E-2</v>
      </c>
      <c r="IE8" s="284">
        <v>0.49606</v>
      </c>
      <c r="IF8" s="284">
        <v>1742</v>
      </c>
      <c r="IG8" s="284">
        <v>4547</v>
      </c>
      <c r="IH8" s="284">
        <v>4547</v>
      </c>
      <c r="II8" s="284">
        <v>12776</v>
      </c>
      <c r="IJ8" s="284">
        <v>33348</v>
      </c>
      <c r="IK8" s="284">
        <v>33348</v>
      </c>
      <c r="IL8" s="284">
        <v>64775</v>
      </c>
      <c r="IM8" s="284">
        <v>64775</v>
      </c>
      <c r="IN8" s="284">
        <v>4.4031700000000003</v>
      </c>
      <c r="IO8" s="284">
        <v>24816</v>
      </c>
      <c r="IP8" s="284">
        <v>11.93093</v>
      </c>
      <c r="IQ8" s="284">
        <v>0.80203999999999998</v>
      </c>
      <c r="IR8" s="284">
        <v>32.747909999999997</v>
      </c>
      <c r="IS8" s="284">
        <v>0</v>
      </c>
      <c r="IT8" s="284">
        <v>1.0737399999999999</v>
      </c>
      <c r="IU8" s="284">
        <v>34.623690000000003</v>
      </c>
      <c r="IV8" s="284">
        <v>23.823250000000002</v>
      </c>
      <c r="IW8" s="284">
        <v>2.6145499999999999</v>
      </c>
      <c r="IX8" s="284">
        <v>0</v>
      </c>
      <c r="IY8" s="284">
        <v>2.3900000000000002E-3</v>
      </c>
      <c r="IZ8" s="284">
        <v>0.11215</v>
      </c>
      <c r="JA8" s="284">
        <v>2.9E-4</v>
      </c>
      <c r="JB8" s="284">
        <v>0.24976999999999999</v>
      </c>
      <c r="JC8" s="284">
        <v>0.65195000000000003</v>
      </c>
      <c r="JD8" s="284">
        <v>3.3548900000000001</v>
      </c>
      <c r="JE8" s="284">
        <v>2.1903100000000002</v>
      </c>
      <c r="JF8" s="284">
        <v>0.28617999999999999</v>
      </c>
      <c r="JG8" s="284">
        <v>157</v>
      </c>
      <c r="JH8" s="284">
        <v>0.40987000000000001</v>
      </c>
      <c r="JI8" s="284">
        <v>4.6136600000000003</v>
      </c>
      <c r="JJ8" s="284">
        <v>223</v>
      </c>
      <c r="JK8" s="284">
        <v>207</v>
      </c>
      <c r="JL8" s="284">
        <v>32.664740000000002</v>
      </c>
      <c r="JM8" s="284">
        <v>4.22783</v>
      </c>
      <c r="JN8" s="284">
        <v>2.8523800000000001</v>
      </c>
      <c r="JO8" s="284">
        <v>0.46389999999999998</v>
      </c>
      <c r="JP8" s="284">
        <v>0.17773</v>
      </c>
      <c r="JQ8" s="284">
        <v>0.40217999999999998</v>
      </c>
      <c r="JR8" s="284">
        <v>9</v>
      </c>
      <c r="JS8" s="284">
        <v>47</v>
      </c>
      <c r="JT8" s="284">
        <v>1.94238</v>
      </c>
      <c r="JU8" s="284">
        <v>61487</v>
      </c>
      <c r="JV8" s="284">
        <v>81.176050000000004</v>
      </c>
      <c r="JW8" s="284">
        <v>31655</v>
      </c>
      <c r="JX8" s="284">
        <v>11.070320000000001</v>
      </c>
      <c r="JY8" s="284">
        <v>157.67511999999999</v>
      </c>
      <c r="JZ8" s="284">
        <v>0.13636999999999999</v>
      </c>
      <c r="KA8" s="284">
        <v>4317</v>
      </c>
      <c r="KB8" s="284">
        <v>0.22711000000000001</v>
      </c>
      <c r="KC8" s="284">
        <v>0.71333000000000002</v>
      </c>
      <c r="KD8" s="284">
        <v>0.44113000000000002</v>
      </c>
      <c r="KE8" s="284">
        <v>7.3012800000000002</v>
      </c>
      <c r="KF8" s="284">
        <v>16.17905</v>
      </c>
      <c r="KG8" s="284">
        <v>5.5112800000000002</v>
      </c>
      <c r="KH8" s="294">
        <v>35.451050000000002</v>
      </c>
      <c r="KI8" s="284">
        <v>51354</v>
      </c>
      <c r="KJ8" s="284">
        <v>41596</v>
      </c>
      <c r="KK8" s="284">
        <v>4.0300000000000002E-2</v>
      </c>
      <c r="KL8" s="284">
        <v>0.57394000000000001</v>
      </c>
      <c r="KM8" s="284">
        <v>7.8270000000000006E-2</v>
      </c>
      <c r="KN8" s="284">
        <v>1.5440000000000001E-2</v>
      </c>
      <c r="KO8" s="284">
        <v>0.21987999999999999</v>
      </c>
      <c r="KP8" s="284">
        <v>2.9989999999999999E-2</v>
      </c>
      <c r="KQ8" s="284">
        <v>1</v>
      </c>
      <c r="KR8" s="284">
        <v>0.38311079999999997</v>
      </c>
      <c r="KS8" s="284">
        <v>0.61688920000000003</v>
      </c>
      <c r="KT8" s="284">
        <v>0.19</v>
      </c>
      <c r="KU8" s="284">
        <v>0.81</v>
      </c>
      <c r="KV8" s="284">
        <v>0.12943089999999999</v>
      </c>
      <c r="KW8" s="284">
        <v>1.4770699999999999E-2</v>
      </c>
      <c r="KX8" s="284">
        <v>0.138572</v>
      </c>
      <c r="KY8" s="284">
        <v>2.7337400000000001E-2</v>
      </c>
      <c r="KZ8" s="284">
        <v>0.1412429</v>
      </c>
      <c r="LA8" s="284">
        <v>8.7322899999999995E-2</v>
      </c>
      <c r="LB8" s="284">
        <v>0.59075420000000001</v>
      </c>
      <c r="LC8" s="284">
        <v>0.72932620000000004</v>
      </c>
      <c r="LD8" s="284">
        <v>0</v>
      </c>
      <c r="LE8" s="284">
        <v>0.94582370000000004</v>
      </c>
      <c r="LF8" s="284">
        <v>3.10117E-2</v>
      </c>
      <c r="LG8" s="284">
        <v>2.31646E-2</v>
      </c>
      <c r="LH8" s="284">
        <v>9757</v>
      </c>
      <c r="LI8" s="284">
        <v>8.3294800000000002</v>
      </c>
      <c r="LJ8" s="284">
        <v>5626</v>
      </c>
      <c r="LK8" s="284">
        <v>5626</v>
      </c>
      <c r="LL8" s="284">
        <v>2155</v>
      </c>
      <c r="LM8" s="284">
        <v>0.67466780000000004</v>
      </c>
      <c r="LN8" s="284">
        <v>0.11412</v>
      </c>
      <c r="LO8" s="284">
        <v>0.21121219999999999</v>
      </c>
      <c r="LP8" s="284">
        <v>0.59658999999999995</v>
      </c>
      <c r="LQ8" s="284">
        <v>2.5433599999999998</v>
      </c>
      <c r="LR8" s="284">
        <v>0.48324</v>
      </c>
      <c r="LS8" s="284">
        <v>23</v>
      </c>
      <c r="LT8" s="284">
        <v>4.0360399999999998</v>
      </c>
      <c r="LU8" s="284">
        <v>12</v>
      </c>
      <c r="LV8" s="284">
        <v>2.7229800000000002</v>
      </c>
      <c r="LW8" s="284">
        <v>0.35243999999999998</v>
      </c>
      <c r="LX8" s="284">
        <v>0.33250000000000002</v>
      </c>
      <c r="LY8" s="285">
        <v>5.6413100000000001E-2</v>
      </c>
      <c r="LZ8" s="285">
        <v>9.1299999999999997E-4</v>
      </c>
      <c r="MA8" s="285">
        <v>4.91073E-2</v>
      </c>
      <c r="MB8" s="285">
        <v>0</v>
      </c>
      <c r="MC8" s="285">
        <v>4.28937E-2</v>
      </c>
      <c r="MD8" s="285">
        <v>1.115E-4</v>
      </c>
      <c r="ME8" s="285">
        <v>0.83773739999999997</v>
      </c>
      <c r="MF8" s="285">
        <v>6.0753799999999997E-2</v>
      </c>
      <c r="MG8" s="285">
        <v>0.4016516</v>
      </c>
      <c r="MH8" s="285"/>
    </row>
    <row r="9" spans="1:346" s="203" customFormat="1" x14ac:dyDescent="0.2">
      <c r="A9" s="6" t="s">
        <v>1934</v>
      </c>
      <c r="B9" s="6" t="s">
        <v>2807</v>
      </c>
      <c r="C9" s="203" t="s">
        <v>1935</v>
      </c>
      <c r="D9" s="203" t="s">
        <v>1936</v>
      </c>
      <c r="E9" s="203" t="s">
        <v>2144</v>
      </c>
      <c r="F9" s="203" t="s">
        <v>2210</v>
      </c>
      <c r="G9" s="203" t="s">
        <v>2334</v>
      </c>
      <c r="H9" s="203" t="s">
        <v>3434</v>
      </c>
      <c r="I9" s="203" t="s">
        <v>3435</v>
      </c>
      <c r="J9" s="203" t="s">
        <v>2210</v>
      </c>
      <c r="K9" s="203" t="s">
        <v>2334</v>
      </c>
      <c r="L9" s="203" t="s">
        <v>3434</v>
      </c>
      <c r="M9" s="203" t="s">
        <v>3435</v>
      </c>
      <c r="N9" s="203" t="s">
        <v>2389</v>
      </c>
      <c r="O9" s="203" t="s">
        <v>2460</v>
      </c>
      <c r="P9" s="203" t="s">
        <v>3403</v>
      </c>
      <c r="Q9" s="203" t="s">
        <v>2612</v>
      </c>
      <c r="R9" s="203" t="s">
        <v>4572</v>
      </c>
      <c r="S9" s="203" t="s">
        <v>4573</v>
      </c>
      <c r="T9" s="203" t="s">
        <v>4574</v>
      </c>
      <c r="U9" s="203" t="s">
        <v>3403</v>
      </c>
      <c r="V9" s="203" t="s">
        <v>4575</v>
      </c>
      <c r="W9" s="203">
        <v>1</v>
      </c>
      <c r="X9" s="203">
        <v>12</v>
      </c>
      <c r="Y9" s="203">
        <v>0</v>
      </c>
      <c r="Z9" s="203">
        <v>0</v>
      </c>
      <c r="AA9" s="10">
        <v>32188</v>
      </c>
      <c r="AB9" s="203">
        <v>13</v>
      </c>
      <c r="AC9" s="203">
        <v>0</v>
      </c>
      <c r="AD9" s="203">
        <v>13</v>
      </c>
      <c r="AE9" s="203">
        <v>50</v>
      </c>
      <c r="AF9" s="203">
        <v>63</v>
      </c>
      <c r="AG9" s="286">
        <v>0.20634920000000001</v>
      </c>
      <c r="AH9" s="246">
        <v>134972</v>
      </c>
      <c r="AI9" s="246" t="s">
        <v>4576</v>
      </c>
      <c r="AJ9" s="274" t="s">
        <v>3437</v>
      </c>
      <c r="AK9" s="276">
        <v>38916</v>
      </c>
      <c r="AL9" s="276">
        <v>12.03</v>
      </c>
      <c r="AM9" s="276">
        <v>13.73</v>
      </c>
      <c r="AN9" s="276">
        <v>17.14</v>
      </c>
      <c r="AO9" s="246">
        <v>0</v>
      </c>
      <c r="AP9" s="246">
        <v>4414366</v>
      </c>
      <c r="AQ9" s="246">
        <v>4414366</v>
      </c>
      <c r="AR9" s="246">
        <v>216793</v>
      </c>
      <c r="AS9" s="246">
        <v>0</v>
      </c>
      <c r="AT9" s="246">
        <v>216793</v>
      </c>
      <c r="AU9" s="246">
        <v>20000</v>
      </c>
      <c r="AV9" s="246">
        <v>37071</v>
      </c>
      <c r="AW9" s="246">
        <v>57071</v>
      </c>
      <c r="AX9" s="246">
        <v>232947</v>
      </c>
      <c r="AY9" s="246">
        <v>4921177</v>
      </c>
      <c r="AZ9" s="246">
        <v>2481195</v>
      </c>
      <c r="BA9" s="246">
        <v>1188531</v>
      </c>
      <c r="BB9" s="246">
        <v>3669726</v>
      </c>
      <c r="BC9" s="246">
        <v>599656</v>
      </c>
      <c r="BD9" s="246">
        <v>56385</v>
      </c>
      <c r="BE9" s="246">
        <v>0</v>
      </c>
      <c r="BF9" s="246">
        <v>656041</v>
      </c>
      <c r="BG9" s="246">
        <v>595437</v>
      </c>
      <c r="BH9" s="246">
        <v>4921204</v>
      </c>
      <c r="BI9" s="246">
        <v>0</v>
      </c>
      <c r="BJ9" s="283">
        <v>0</v>
      </c>
      <c r="BK9" s="246">
        <v>0</v>
      </c>
      <c r="BL9" s="246">
        <v>0</v>
      </c>
      <c r="BM9" s="246">
        <v>0</v>
      </c>
      <c r="BN9" s="246">
        <v>0</v>
      </c>
      <c r="BO9" s="246">
        <v>0</v>
      </c>
      <c r="BP9" s="246">
        <v>0</v>
      </c>
      <c r="BQ9" s="10">
        <v>176092</v>
      </c>
      <c r="BR9" s="10">
        <v>157043</v>
      </c>
      <c r="BS9" s="10">
        <v>333135</v>
      </c>
      <c r="BT9" s="10">
        <v>130710</v>
      </c>
      <c r="BU9" s="10">
        <v>56520</v>
      </c>
      <c r="BV9" s="10">
        <v>187230</v>
      </c>
      <c r="BW9" s="10">
        <v>20432</v>
      </c>
      <c r="BX9" s="10">
        <v>6689</v>
      </c>
      <c r="BY9" s="10">
        <v>27121</v>
      </c>
      <c r="BZ9" s="10">
        <v>547486</v>
      </c>
      <c r="CA9" s="10" t="s">
        <v>3403</v>
      </c>
      <c r="CB9" s="10">
        <v>547486</v>
      </c>
      <c r="CC9" s="10">
        <v>2362</v>
      </c>
      <c r="CD9" s="258">
        <v>43504</v>
      </c>
      <c r="CE9" s="244">
        <v>6</v>
      </c>
      <c r="CF9" s="244">
        <v>67</v>
      </c>
      <c r="CG9" s="244">
        <v>73</v>
      </c>
      <c r="CH9" s="258">
        <v>48076</v>
      </c>
      <c r="CI9" s="258">
        <v>13880</v>
      </c>
      <c r="CJ9" s="258">
        <v>19445</v>
      </c>
      <c r="CK9" s="258">
        <v>796</v>
      </c>
      <c r="CL9" s="203">
        <v>49</v>
      </c>
      <c r="CM9" s="203">
        <v>148</v>
      </c>
      <c r="CN9" s="244">
        <v>700</v>
      </c>
      <c r="CO9" s="10">
        <v>417195</v>
      </c>
      <c r="CP9" s="10">
        <v>198183</v>
      </c>
      <c r="CQ9" s="10">
        <v>615378</v>
      </c>
      <c r="CR9" s="10">
        <v>37106</v>
      </c>
      <c r="CS9" s="10">
        <v>11292</v>
      </c>
      <c r="CT9" s="10">
        <v>48398</v>
      </c>
      <c r="CU9" s="10">
        <v>403711</v>
      </c>
      <c r="CV9" s="10">
        <v>86198</v>
      </c>
      <c r="CW9" s="10">
        <v>489909</v>
      </c>
      <c r="CX9" s="10">
        <v>1153685</v>
      </c>
      <c r="CY9" s="10">
        <v>0</v>
      </c>
      <c r="CZ9" s="10" t="s">
        <v>3403</v>
      </c>
      <c r="DA9" s="10">
        <v>1153685</v>
      </c>
      <c r="DB9" s="10">
        <v>187583</v>
      </c>
      <c r="DC9" s="10">
        <v>25486</v>
      </c>
      <c r="DD9" s="10">
        <v>213069</v>
      </c>
      <c r="DE9" s="10">
        <v>175989</v>
      </c>
      <c r="DF9" s="10">
        <v>44025</v>
      </c>
      <c r="DG9" s="10">
        <v>5511</v>
      </c>
      <c r="DH9" s="10">
        <v>75022</v>
      </c>
      <c r="DI9" s="258" t="s">
        <v>3403</v>
      </c>
      <c r="DJ9" s="258">
        <v>363572</v>
      </c>
      <c r="DK9" s="10">
        <v>333673</v>
      </c>
      <c r="DL9" s="10">
        <v>1232507</v>
      </c>
      <c r="DM9" s="10" t="s">
        <v>3403</v>
      </c>
      <c r="DN9" s="10">
        <v>27900</v>
      </c>
      <c r="DO9" s="10">
        <v>1594080</v>
      </c>
      <c r="DP9" s="10">
        <v>1416</v>
      </c>
      <c r="DQ9" s="10">
        <v>111617</v>
      </c>
      <c r="DR9" s="10">
        <v>21427</v>
      </c>
      <c r="DS9" s="10">
        <v>133044</v>
      </c>
      <c r="DT9" s="10">
        <v>1822870</v>
      </c>
      <c r="DU9" s="244">
        <v>321</v>
      </c>
      <c r="DV9" s="244">
        <v>24</v>
      </c>
      <c r="DW9" s="244">
        <v>1645</v>
      </c>
      <c r="DX9" s="244">
        <v>2444</v>
      </c>
      <c r="DY9" s="244">
        <v>18</v>
      </c>
      <c r="DZ9" s="244">
        <v>0</v>
      </c>
      <c r="EA9" s="244">
        <v>4452</v>
      </c>
      <c r="EB9" s="244">
        <v>6099</v>
      </c>
      <c r="EC9" s="244">
        <v>2458</v>
      </c>
      <c r="ED9" s="244">
        <v>8557</v>
      </c>
      <c r="EE9" s="10">
        <v>50870</v>
      </c>
      <c r="EF9" s="10" t="s">
        <v>3403</v>
      </c>
      <c r="EG9" s="10">
        <v>50870</v>
      </c>
      <c r="EH9" s="10">
        <v>101</v>
      </c>
      <c r="EI9" s="10" t="s">
        <v>3403</v>
      </c>
      <c r="EJ9" s="10">
        <v>101</v>
      </c>
      <c r="EK9" s="10">
        <v>59528</v>
      </c>
      <c r="EL9" s="10" t="s">
        <v>5026</v>
      </c>
      <c r="EM9" s="10" t="s">
        <v>5026</v>
      </c>
      <c r="EN9" s="10" t="s">
        <v>5026</v>
      </c>
      <c r="EO9" s="10" t="s">
        <v>5026</v>
      </c>
      <c r="EP9" s="258">
        <v>1199</v>
      </c>
      <c r="EQ9" s="258">
        <v>35360</v>
      </c>
      <c r="ER9" s="10">
        <v>116540</v>
      </c>
      <c r="ES9" s="10" t="s">
        <v>5026</v>
      </c>
      <c r="ET9" s="10" t="s">
        <v>5026</v>
      </c>
      <c r="EU9" s="244">
        <v>4825</v>
      </c>
      <c r="EV9" s="244">
        <v>5047</v>
      </c>
      <c r="EW9" s="203" t="s">
        <v>3436</v>
      </c>
      <c r="EX9" s="244">
        <v>82</v>
      </c>
      <c r="EY9" s="244">
        <v>162</v>
      </c>
      <c r="EZ9" s="258">
        <v>141311</v>
      </c>
      <c r="FA9" s="10">
        <v>223371</v>
      </c>
      <c r="FB9" s="10">
        <v>8767</v>
      </c>
      <c r="FC9" s="203" t="s">
        <v>1530</v>
      </c>
      <c r="FD9" s="203" t="s">
        <v>1530</v>
      </c>
      <c r="FE9" s="203" t="s">
        <v>1530</v>
      </c>
      <c r="FF9" s="203" t="s">
        <v>1530</v>
      </c>
      <c r="FG9" s="203" t="s">
        <v>1530</v>
      </c>
      <c r="FH9" s="203" t="s">
        <v>1530</v>
      </c>
      <c r="FI9" s="203" t="s">
        <v>1530</v>
      </c>
      <c r="FJ9" s="203" t="s">
        <v>1530</v>
      </c>
      <c r="FK9" s="203" t="s">
        <v>1530</v>
      </c>
      <c r="FL9" s="203" t="s">
        <v>1530</v>
      </c>
      <c r="FM9" s="203" t="s">
        <v>1530</v>
      </c>
      <c r="FN9" s="203" t="s">
        <v>1530</v>
      </c>
      <c r="FO9" s="203" t="s">
        <v>1530</v>
      </c>
      <c r="FP9" s="203" t="s">
        <v>1530</v>
      </c>
      <c r="FQ9" s="203" t="s">
        <v>1530</v>
      </c>
      <c r="FR9" s="203" t="s">
        <v>1530</v>
      </c>
      <c r="FS9" s="203" t="s">
        <v>1530</v>
      </c>
      <c r="FT9" s="203" t="s">
        <v>1530</v>
      </c>
      <c r="FU9" s="203" t="s">
        <v>1530</v>
      </c>
      <c r="FV9" s="203" t="s">
        <v>1530</v>
      </c>
      <c r="FW9" s="203" t="s">
        <v>1530</v>
      </c>
      <c r="FX9" s="203" t="s">
        <v>1530</v>
      </c>
      <c r="FY9" s="203" t="s">
        <v>1530</v>
      </c>
      <c r="FZ9" s="203" t="s">
        <v>1530</v>
      </c>
      <c r="GA9" s="203" t="s">
        <v>1530</v>
      </c>
      <c r="GB9" s="203" t="s">
        <v>1934</v>
      </c>
      <c r="GC9" s="203" t="s">
        <v>425</v>
      </c>
      <c r="GD9" s="203" t="s">
        <v>416</v>
      </c>
      <c r="GE9" s="203" t="s">
        <v>493</v>
      </c>
      <c r="GF9" s="203" t="s">
        <v>499</v>
      </c>
      <c r="GG9" s="203" t="s">
        <v>4527</v>
      </c>
      <c r="GH9" s="203" t="s">
        <v>505</v>
      </c>
      <c r="GI9" s="203" t="s">
        <v>2303</v>
      </c>
      <c r="GJ9" s="258">
        <v>245228</v>
      </c>
      <c r="GK9" s="203">
        <v>3</v>
      </c>
      <c r="GL9" s="203" t="s">
        <v>2135</v>
      </c>
      <c r="GM9" s="203" t="s">
        <v>503</v>
      </c>
      <c r="GN9" s="203">
        <v>5797</v>
      </c>
      <c r="GO9" s="203">
        <v>452</v>
      </c>
      <c r="GP9" s="203">
        <v>16514</v>
      </c>
      <c r="GQ9" s="203">
        <v>142487</v>
      </c>
      <c r="GR9" s="203">
        <v>612</v>
      </c>
      <c r="GS9" s="203">
        <v>9</v>
      </c>
      <c r="GT9" s="203">
        <v>103</v>
      </c>
      <c r="GU9" s="203">
        <v>16213</v>
      </c>
      <c r="GV9" s="283">
        <v>0.85455999999999999</v>
      </c>
      <c r="GW9" s="283">
        <v>0.14374999999999999</v>
      </c>
      <c r="GX9" s="245">
        <v>13.37107</v>
      </c>
      <c r="GY9" s="245">
        <v>12.44069</v>
      </c>
      <c r="GZ9" s="245">
        <v>24.802900000000001</v>
      </c>
      <c r="HA9" s="284">
        <v>3.08718</v>
      </c>
      <c r="HB9" s="284">
        <v>2.3020999999999998</v>
      </c>
      <c r="HC9" s="284">
        <v>0.41155000000000003</v>
      </c>
      <c r="HD9" s="284">
        <v>36.9893</v>
      </c>
      <c r="HE9" s="284">
        <v>27.582799999999999</v>
      </c>
      <c r="HF9" s="284">
        <v>4.9310099999999997</v>
      </c>
      <c r="HG9" s="284">
        <v>2.6997</v>
      </c>
      <c r="HH9" s="284">
        <v>2.0131600000000001</v>
      </c>
      <c r="HI9" s="284">
        <v>0.35988999999999999</v>
      </c>
      <c r="HJ9" s="284">
        <v>42.227600000000002</v>
      </c>
      <c r="HK9" s="284">
        <v>31.488980000000002</v>
      </c>
      <c r="HL9" s="284">
        <v>5.6293199999999999</v>
      </c>
      <c r="HM9" s="284">
        <v>82.670410000000004</v>
      </c>
      <c r="HN9" s="284">
        <v>61.647060000000003</v>
      </c>
      <c r="HO9" s="284">
        <v>11.020709999999999</v>
      </c>
      <c r="HP9" s="284">
        <v>9.1419999999999995</v>
      </c>
      <c r="HQ9" s="284">
        <v>6.8171600000000003</v>
      </c>
      <c r="HR9" s="284">
        <v>1.21871</v>
      </c>
      <c r="HS9" s="284">
        <v>6.5004</v>
      </c>
      <c r="HT9" s="284">
        <v>7.43337</v>
      </c>
      <c r="HU9" s="284">
        <v>36.266199999999998</v>
      </c>
      <c r="HV9" s="284">
        <v>37.934820000000002</v>
      </c>
      <c r="HW9" s="284">
        <v>0.47522999999999999</v>
      </c>
      <c r="HX9" s="284">
        <v>2.1951299999999998</v>
      </c>
      <c r="HY9" s="284">
        <v>0.54252999999999996</v>
      </c>
      <c r="HZ9" s="284">
        <v>0.24274999999999999</v>
      </c>
      <c r="IA9" s="284">
        <v>1.968E-2</v>
      </c>
      <c r="IB9" s="284">
        <v>2.0580000000000001E-2</v>
      </c>
      <c r="IC9" s="284">
        <v>0.57623999999999997</v>
      </c>
      <c r="ID9" s="284">
        <v>3.4889999999999997E-2</v>
      </c>
      <c r="IE9" s="284">
        <v>0.20744000000000001</v>
      </c>
      <c r="IF9" s="284">
        <v>1849</v>
      </c>
      <c r="IG9" s="284">
        <v>8964</v>
      </c>
      <c r="IH9" s="284">
        <v>8964</v>
      </c>
      <c r="II9" s="284">
        <v>28934</v>
      </c>
      <c r="IJ9" s="284">
        <v>140220</v>
      </c>
      <c r="IK9" s="284">
        <v>140220</v>
      </c>
      <c r="IL9" s="284">
        <v>122621</v>
      </c>
      <c r="IM9" s="284">
        <v>122621</v>
      </c>
      <c r="IN9" s="284">
        <v>2.3563499999999999</v>
      </c>
      <c r="IO9" s="284">
        <v>25302</v>
      </c>
      <c r="IP9" s="284">
        <v>12.16484</v>
      </c>
      <c r="IQ9" s="284">
        <v>0.88405</v>
      </c>
      <c r="IR9" s="284">
        <v>18.001069999999999</v>
      </c>
      <c r="IS9" s="284">
        <v>0.23272999999999999</v>
      </c>
      <c r="IT9" s="284">
        <v>0.94991999999999999</v>
      </c>
      <c r="IU9" s="284">
        <v>20.06776</v>
      </c>
      <c r="IV9" s="284">
        <v>14.964549999999999</v>
      </c>
      <c r="IW9" s="284">
        <v>2.75868</v>
      </c>
      <c r="IX9" s="284">
        <v>0</v>
      </c>
      <c r="IY9" s="284">
        <v>2.8500000000000001E-3</v>
      </c>
      <c r="IZ9" s="284">
        <v>0.1774</v>
      </c>
      <c r="JA9" s="284">
        <v>2.9999999999999997E-4</v>
      </c>
      <c r="JB9" s="284">
        <v>9.7710000000000005E-2</v>
      </c>
      <c r="JC9" s="284">
        <v>0.47353000000000001</v>
      </c>
      <c r="JD9" s="284">
        <v>5.2614200000000002</v>
      </c>
      <c r="JE9" s="284">
        <v>2.2325599999999999</v>
      </c>
      <c r="JF9" s="284">
        <v>0.20388999999999999</v>
      </c>
      <c r="JG9" s="284">
        <v>326</v>
      </c>
      <c r="JH9" s="284">
        <v>0.54869000000000001</v>
      </c>
      <c r="JI9" s="284">
        <v>2.4281000000000001</v>
      </c>
      <c r="JJ9" s="284">
        <v>465</v>
      </c>
      <c r="JK9" s="284">
        <v>152</v>
      </c>
      <c r="JL9" s="284">
        <v>20.067869999999999</v>
      </c>
      <c r="JM9" s="284">
        <v>2.67523</v>
      </c>
      <c r="JN9" s="284">
        <v>2.4453</v>
      </c>
      <c r="JO9" s="284">
        <v>0.25690000000000002</v>
      </c>
      <c r="JP9" s="284">
        <v>5.3010000000000002E-2</v>
      </c>
      <c r="JQ9" s="284">
        <v>0.37581999999999999</v>
      </c>
      <c r="JR9" s="284">
        <v>92</v>
      </c>
      <c r="JS9" s="284">
        <v>97</v>
      </c>
      <c r="JT9" s="284">
        <v>0.87448999999999999</v>
      </c>
      <c r="JU9" s="284">
        <v>30655</v>
      </c>
      <c r="JV9" s="284">
        <v>56.631970000000003</v>
      </c>
      <c r="JW9" s="284">
        <v>35055</v>
      </c>
      <c r="JX9" s="284">
        <v>3.6206</v>
      </c>
      <c r="JY9" s="284">
        <v>49.524050000000003</v>
      </c>
      <c r="JZ9" s="284">
        <v>6.3930000000000001E-2</v>
      </c>
      <c r="KA9" s="284">
        <v>2241</v>
      </c>
      <c r="KB9" s="284">
        <v>0.42438999999999999</v>
      </c>
      <c r="KC9" s="284">
        <v>0.35988999999999999</v>
      </c>
      <c r="KD9" s="284">
        <v>0.37112000000000001</v>
      </c>
      <c r="KE9" s="284">
        <v>13.12574</v>
      </c>
      <c r="KF9" s="284">
        <v>11.9816</v>
      </c>
      <c r="KG9" s="284">
        <v>2.6997</v>
      </c>
      <c r="KH9" s="294">
        <v>47.615380000000002</v>
      </c>
      <c r="KI9" s="284">
        <v>58249</v>
      </c>
      <c r="KJ9" s="284">
        <v>39384</v>
      </c>
      <c r="KK9" s="284">
        <v>3.952E-2</v>
      </c>
      <c r="KL9" s="284">
        <v>0.54059000000000001</v>
      </c>
      <c r="KM9" s="284">
        <v>3.456E-2</v>
      </c>
      <c r="KN9" s="284">
        <v>8.1600000000000006E-3</v>
      </c>
      <c r="KO9" s="284">
        <v>0.11155</v>
      </c>
      <c r="KP9" s="284">
        <v>7.1300000000000001E-3</v>
      </c>
      <c r="KQ9" s="284">
        <v>1</v>
      </c>
      <c r="KR9" s="284">
        <v>0.20634920000000001</v>
      </c>
      <c r="KS9" s="284">
        <v>0.79365079999999999</v>
      </c>
      <c r="KT9" s="284">
        <v>0.32387460000000001</v>
      </c>
      <c r="KU9" s="284">
        <v>0.67612539999999999</v>
      </c>
      <c r="KV9" s="284">
        <v>0.13330900000000001</v>
      </c>
      <c r="KW9" s="284">
        <v>1.14576E-2</v>
      </c>
      <c r="KX9" s="284">
        <v>0.24151220000000001</v>
      </c>
      <c r="KY9" s="284">
        <v>0</v>
      </c>
      <c r="KZ9" s="284">
        <v>0.1209942</v>
      </c>
      <c r="LA9" s="284">
        <v>0.1218515</v>
      </c>
      <c r="LB9" s="284">
        <v>0.50418450000000004</v>
      </c>
      <c r="LC9" s="284">
        <v>0.74569680000000005</v>
      </c>
      <c r="LD9" s="284">
        <v>1.1597E-2</v>
      </c>
      <c r="LE9" s="284">
        <v>0.89701430000000004</v>
      </c>
      <c r="LF9" s="284">
        <v>4.7335599999999999E-2</v>
      </c>
      <c r="LG9" s="284">
        <v>4.4053099999999998E-2</v>
      </c>
      <c r="LH9" s="284">
        <v>18865</v>
      </c>
      <c r="LI9" s="284">
        <v>13.70126</v>
      </c>
      <c r="LJ9" s="284">
        <v>18863</v>
      </c>
      <c r="LK9" s="284">
        <v>18863</v>
      </c>
      <c r="LL9" s="284">
        <v>3892</v>
      </c>
      <c r="LM9" s="284">
        <v>0.91405259999999999</v>
      </c>
      <c r="LN9" s="284">
        <v>8.5947399999999993E-2</v>
      </c>
      <c r="LO9" s="284">
        <v>0</v>
      </c>
      <c r="LP9" s="284">
        <v>0.64246000000000003</v>
      </c>
      <c r="LQ9" s="284">
        <v>1.3412200000000001</v>
      </c>
      <c r="LR9" s="284">
        <v>0.43439</v>
      </c>
      <c r="LS9" s="284">
        <v>28</v>
      </c>
      <c r="LT9" s="284">
        <v>2.6583199999999998</v>
      </c>
      <c r="LU9" s="284">
        <v>0</v>
      </c>
      <c r="LV9" s="284">
        <v>2.4298500000000001</v>
      </c>
      <c r="LW9" s="284">
        <v>0.32391999999999999</v>
      </c>
      <c r="LX9" s="284">
        <v>0.32391999999999999</v>
      </c>
      <c r="LY9" s="285">
        <v>2.9919999999999999E-2</v>
      </c>
      <c r="LZ9" s="285">
        <v>1.0346999999999999E-3</v>
      </c>
      <c r="MA9" s="285">
        <v>8.6073300000000005E-2</v>
      </c>
      <c r="MB9" s="285">
        <v>0</v>
      </c>
      <c r="MC9" s="285">
        <v>6.4307000000000003E-2</v>
      </c>
      <c r="MD9" s="285">
        <v>1.0789999999999999E-4</v>
      </c>
      <c r="ME9" s="285">
        <v>0.80928599999999995</v>
      </c>
      <c r="MF9" s="285">
        <v>9.1582499999999997E-2</v>
      </c>
      <c r="MG9" s="285">
        <v>0.33769130000000003</v>
      </c>
      <c r="MH9" s="285"/>
    </row>
    <row r="10" spans="1:346" s="203" customFormat="1" x14ac:dyDescent="0.2">
      <c r="A10" s="6" t="s">
        <v>2056</v>
      </c>
      <c r="B10" s="6" t="s">
        <v>2848</v>
      </c>
      <c r="C10" s="203" t="s">
        <v>2057</v>
      </c>
      <c r="D10" s="203" t="s">
        <v>2058</v>
      </c>
      <c r="E10" s="203" t="s">
        <v>2177</v>
      </c>
      <c r="F10" s="203" t="s">
        <v>2251</v>
      </c>
      <c r="G10" s="203" t="s">
        <v>2362</v>
      </c>
      <c r="H10" s="203" t="s">
        <v>3600</v>
      </c>
      <c r="I10" s="203" t="s">
        <v>3601</v>
      </c>
      <c r="J10" s="203" t="s">
        <v>2251</v>
      </c>
      <c r="K10" s="203" t="s">
        <v>2362</v>
      </c>
      <c r="L10" s="203" t="s">
        <v>3600</v>
      </c>
      <c r="M10" s="203" t="s">
        <v>3601</v>
      </c>
      <c r="N10" s="203" t="s">
        <v>2426</v>
      </c>
      <c r="O10" s="203" t="s">
        <v>2501</v>
      </c>
      <c r="P10" s="203" t="s">
        <v>2578</v>
      </c>
      <c r="Q10" s="203" t="s">
        <v>2648</v>
      </c>
      <c r="R10" s="203" t="s">
        <v>2687</v>
      </c>
      <c r="S10" s="203" t="s">
        <v>2704</v>
      </c>
      <c r="T10" s="203" t="s">
        <v>4840</v>
      </c>
      <c r="U10" s="203" t="s">
        <v>2578</v>
      </c>
      <c r="V10" s="203" t="s">
        <v>2738</v>
      </c>
      <c r="W10" s="203">
        <v>1</v>
      </c>
      <c r="X10" s="203">
        <v>3</v>
      </c>
      <c r="Y10" s="203">
        <v>0</v>
      </c>
      <c r="Z10" s="203">
        <v>1</v>
      </c>
      <c r="AA10" s="10">
        <v>11856</v>
      </c>
      <c r="AB10" s="203">
        <v>15</v>
      </c>
      <c r="AC10" s="203">
        <v>0</v>
      </c>
      <c r="AD10" s="203">
        <v>15</v>
      </c>
      <c r="AE10" s="203">
        <v>31</v>
      </c>
      <c r="AF10" s="203">
        <v>46</v>
      </c>
      <c r="AG10" s="286">
        <v>0.32608700000000002</v>
      </c>
      <c r="AH10" s="246">
        <v>100998</v>
      </c>
      <c r="AI10" s="246" t="s">
        <v>4841</v>
      </c>
      <c r="AJ10" s="274" t="s">
        <v>3407</v>
      </c>
      <c r="AK10" s="276">
        <v>49442</v>
      </c>
      <c r="AL10" s="276">
        <v>14.19</v>
      </c>
      <c r="AM10" s="276" t="s">
        <v>3403</v>
      </c>
      <c r="AN10" s="276">
        <v>16.93</v>
      </c>
      <c r="AO10" s="246">
        <v>0</v>
      </c>
      <c r="AP10" s="246">
        <v>3089448</v>
      </c>
      <c r="AQ10" s="246">
        <v>3089448</v>
      </c>
      <c r="AR10" s="246">
        <v>179300</v>
      </c>
      <c r="AS10" s="246">
        <v>148225</v>
      </c>
      <c r="AT10" s="246">
        <v>327525</v>
      </c>
      <c r="AU10" s="246">
        <v>55996</v>
      </c>
      <c r="AV10" s="246">
        <v>0</v>
      </c>
      <c r="AW10" s="246">
        <v>55996</v>
      </c>
      <c r="AX10" s="246">
        <v>271871</v>
      </c>
      <c r="AY10" s="246">
        <v>3744840</v>
      </c>
      <c r="AZ10" s="246">
        <v>2177320</v>
      </c>
      <c r="BA10" s="246">
        <v>654485</v>
      </c>
      <c r="BB10" s="246">
        <v>2831805</v>
      </c>
      <c r="BC10" s="246">
        <v>271959</v>
      </c>
      <c r="BD10" s="246">
        <v>183881</v>
      </c>
      <c r="BE10" s="246">
        <v>140083</v>
      </c>
      <c r="BF10" s="246">
        <v>595923</v>
      </c>
      <c r="BG10" s="246">
        <v>317151</v>
      </c>
      <c r="BH10" s="246">
        <v>3744879</v>
      </c>
      <c r="BI10" s="246">
        <v>0</v>
      </c>
      <c r="BJ10" s="283">
        <v>0</v>
      </c>
      <c r="BK10" s="246">
        <v>0</v>
      </c>
      <c r="BL10" s="246">
        <v>0</v>
      </c>
      <c r="BM10" s="246">
        <v>0</v>
      </c>
      <c r="BN10" s="246">
        <v>0</v>
      </c>
      <c r="BO10" s="246">
        <v>0</v>
      </c>
      <c r="BP10" s="246">
        <v>0</v>
      </c>
      <c r="BQ10" s="10">
        <v>98751</v>
      </c>
      <c r="BR10" s="10">
        <v>151080</v>
      </c>
      <c r="BS10" s="10">
        <v>249831</v>
      </c>
      <c r="BT10" s="10">
        <v>78955</v>
      </c>
      <c r="BU10" s="10">
        <v>36620</v>
      </c>
      <c r="BV10" s="10">
        <v>115575</v>
      </c>
      <c r="BW10" s="10">
        <v>11763</v>
      </c>
      <c r="BX10" s="10">
        <v>294</v>
      </c>
      <c r="BY10" s="10">
        <v>12057</v>
      </c>
      <c r="BZ10" s="10">
        <v>377463</v>
      </c>
      <c r="CA10" s="10" t="s">
        <v>3403</v>
      </c>
      <c r="CB10" s="10">
        <v>377463</v>
      </c>
      <c r="CC10" s="10">
        <v>16</v>
      </c>
      <c r="CD10" s="258">
        <v>42779</v>
      </c>
      <c r="CE10" s="244">
        <v>29</v>
      </c>
      <c r="CF10" s="244">
        <v>67</v>
      </c>
      <c r="CG10" s="244">
        <v>96</v>
      </c>
      <c r="CH10" s="258">
        <v>20253</v>
      </c>
      <c r="CI10" s="258">
        <v>11528</v>
      </c>
      <c r="CJ10" s="258">
        <v>15445</v>
      </c>
      <c r="CK10" s="258">
        <v>793</v>
      </c>
      <c r="CL10" s="203">
        <v>0</v>
      </c>
      <c r="CM10" s="203">
        <v>42</v>
      </c>
      <c r="CN10" s="244">
        <v>472</v>
      </c>
      <c r="CO10" s="10">
        <v>363028</v>
      </c>
      <c r="CP10" s="10">
        <v>171903</v>
      </c>
      <c r="CQ10" s="10">
        <v>534931</v>
      </c>
      <c r="CR10" s="10">
        <v>38774</v>
      </c>
      <c r="CS10" s="10">
        <v>992</v>
      </c>
      <c r="CT10" s="10">
        <v>39766</v>
      </c>
      <c r="CU10" s="10">
        <v>323770</v>
      </c>
      <c r="CV10" s="10">
        <v>74080</v>
      </c>
      <c r="CW10" s="10">
        <v>397850</v>
      </c>
      <c r="CX10" s="10">
        <v>972547</v>
      </c>
      <c r="CY10" s="10">
        <v>11877</v>
      </c>
      <c r="CZ10" s="10" t="s">
        <v>3403</v>
      </c>
      <c r="DA10" s="10">
        <v>984424</v>
      </c>
      <c r="DB10" s="10">
        <v>107293</v>
      </c>
      <c r="DC10" s="10">
        <v>20402</v>
      </c>
      <c r="DD10" s="10">
        <v>127695</v>
      </c>
      <c r="DE10" s="10">
        <v>239748</v>
      </c>
      <c r="DF10" s="10">
        <v>45375</v>
      </c>
      <c r="DG10" s="10" t="s">
        <v>3403</v>
      </c>
      <c r="DH10" s="10">
        <v>65777</v>
      </c>
      <c r="DI10" s="258" t="s">
        <v>3403</v>
      </c>
      <c r="DJ10" s="258">
        <v>347041</v>
      </c>
      <c r="DK10" s="10">
        <v>444656</v>
      </c>
      <c r="DL10" s="10">
        <v>936667</v>
      </c>
      <c r="DM10" s="10">
        <v>0</v>
      </c>
      <c r="DN10" s="10">
        <v>15394</v>
      </c>
      <c r="DO10" s="10">
        <v>1396717</v>
      </c>
      <c r="DP10" s="10">
        <v>285</v>
      </c>
      <c r="DQ10" s="10">
        <v>85114</v>
      </c>
      <c r="DR10" s="10" t="s">
        <v>5101</v>
      </c>
      <c r="DS10" s="10">
        <v>85114</v>
      </c>
      <c r="DT10" s="10">
        <v>944216</v>
      </c>
      <c r="DU10" s="244">
        <v>698</v>
      </c>
      <c r="DV10" s="244">
        <v>0</v>
      </c>
      <c r="DW10" s="244">
        <v>830</v>
      </c>
      <c r="DX10" s="244">
        <v>0</v>
      </c>
      <c r="DY10" s="244">
        <v>0</v>
      </c>
      <c r="DZ10" s="244">
        <v>0</v>
      </c>
      <c r="EA10" s="244">
        <v>1528</v>
      </c>
      <c r="EB10" s="244">
        <v>5519</v>
      </c>
      <c r="EC10" s="244">
        <v>0</v>
      </c>
      <c r="ED10" s="244">
        <v>5519</v>
      </c>
      <c r="EE10" s="10">
        <v>23428</v>
      </c>
      <c r="EF10" s="10">
        <v>0</v>
      </c>
      <c r="EG10" s="10">
        <v>23428</v>
      </c>
      <c r="EH10" s="10" t="s">
        <v>3403</v>
      </c>
      <c r="EI10" s="10" t="s">
        <v>3403</v>
      </c>
      <c r="EJ10" s="10" t="s">
        <v>3403</v>
      </c>
      <c r="EK10" s="10">
        <v>28947</v>
      </c>
      <c r="EL10" s="10" t="s">
        <v>5026</v>
      </c>
      <c r="EM10" s="10" t="s">
        <v>5026</v>
      </c>
      <c r="EN10" s="10" t="s">
        <v>5026</v>
      </c>
      <c r="EO10" s="10" t="s">
        <v>5026</v>
      </c>
      <c r="EP10" s="258">
        <v>2299</v>
      </c>
      <c r="EQ10" s="258">
        <v>50770</v>
      </c>
      <c r="ER10" s="10">
        <v>191561</v>
      </c>
      <c r="ES10" s="10" t="s">
        <v>5026</v>
      </c>
      <c r="ET10" s="10" t="s">
        <v>5026</v>
      </c>
      <c r="EU10" s="244">
        <v>1103</v>
      </c>
      <c r="EV10" s="244">
        <v>2061</v>
      </c>
      <c r="EW10" s="203" t="s">
        <v>1501</v>
      </c>
      <c r="EX10" s="244">
        <v>80</v>
      </c>
      <c r="EY10" s="244">
        <v>89</v>
      </c>
      <c r="EZ10" s="258">
        <v>158446</v>
      </c>
      <c r="FA10" s="10">
        <v>151666</v>
      </c>
      <c r="FB10" s="10" t="s">
        <v>3403</v>
      </c>
      <c r="FC10" s="203" t="s">
        <v>1530</v>
      </c>
      <c r="FD10" s="203" t="s">
        <v>1530</v>
      </c>
      <c r="FE10" s="203" t="s">
        <v>1530</v>
      </c>
      <c r="FF10" s="203" t="s">
        <v>1530</v>
      </c>
      <c r="FG10" s="203" t="s">
        <v>1530</v>
      </c>
      <c r="FH10" s="203" t="s">
        <v>1530</v>
      </c>
      <c r="FI10" s="203" t="s">
        <v>1530</v>
      </c>
      <c r="FJ10" s="203" t="s">
        <v>1530</v>
      </c>
      <c r="FK10" s="203" t="s">
        <v>1530</v>
      </c>
      <c r="FL10" s="203" t="s">
        <v>1530</v>
      </c>
      <c r="FM10" s="203" t="s">
        <v>1530</v>
      </c>
      <c r="FN10" s="203" t="s">
        <v>1530</v>
      </c>
      <c r="FO10" s="203" t="s">
        <v>1530</v>
      </c>
      <c r="FP10" s="203" t="s">
        <v>1530</v>
      </c>
      <c r="FQ10" s="203" t="s">
        <v>1530</v>
      </c>
      <c r="FR10" s="203" t="s">
        <v>1530</v>
      </c>
      <c r="FS10" s="203" t="s">
        <v>1530</v>
      </c>
      <c r="FT10" s="203" t="s">
        <v>1530</v>
      </c>
      <c r="FU10" s="203" t="s">
        <v>1530</v>
      </c>
      <c r="FV10" s="203" t="s">
        <v>1530</v>
      </c>
      <c r="FW10" s="203" t="s">
        <v>1530</v>
      </c>
      <c r="FX10" s="203" t="s">
        <v>1530</v>
      </c>
      <c r="FY10" s="203" t="s">
        <v>1530</v>
      </c>
      <c r="FZ10" s="203" t="s">
        <v>1530</v>
      </c>
      <c r="GA10" s="203" t="s">
        <v>1530</v>
      </c>
      <c r="GB10" s="203" t="s">
        <v>2056</v>
      </c>
      <c r="GC10" s="203" t="s">
        <v>465</v>
      </c>
      <c r="GD10" s="203" t="s">
        <v>416</v>
      </c>
      <c r="GE10" s="203" t="s">
        <v>493</v>
      </c>
      <c r="GF10" s="203" t="s">
        <v>499</v>
      </c>
      <c r="GG10" s="203" t="s">
        <v>4527</v>
      </c>
      <c r="GH10" s="203" t="s">
        <v>505</v>
      </c>
      <c r="GI10" s="203" t="s">
        <v>2303</v>
      </c>
      <c r="GJ10" s="258">
        <v>209846</v>
      </c>
      <c r="GK10" s="203">
        <v>3</v>
      </c>
      <c r="GL10" s="203" t="s">
        <v>2135</v>
      </c>
      <c r="GM10" s="203" t="s">
        <v>503</v>
      </c>
      <c r="GN10" s="203">
        <v>1446</v>
      </c>
      <c r="GO10" s="203">
        <v>281</v>
      </c>
      <c r="GP10" s="203">
        <v>8580</v>
      </c>
      <c r="GQ10" s="203">
        <v>113355</v>
      </c>
      <c r="GR10" s="203">
        <v>110</v>
      </c>
      <c r="GS10" s="203">
        <v>16</v>
      </c>
      <c r="GT10" s="203">
        <v>89</v>
      </c>
      <c r="GU10" s="203">
        <v>12579</v>
      </c>
      <c r="GV10" s="283">
        <v>0.80933999999999995</v>
      </c>
      <c r="GW10" s="283">
        <v>0.19066</v>
      </c>
      <c r="GX10" s="245">
        <v>18.944369999999999</v>
      </c>
      <c r="GY10" s="245">
        <v>28.226510000000001</v>
      </c>
      <c r="GZ10" s="245">
        <v>7.9068800000000001</v>
      </c>
      <c r="HA10" s="284">
        <v>2.6812</v>
      </c>
      <c r="HB10" s="284">
        <v>2.0274700000000001</v>
      </c>
      <c r="HC10" s="284">
        <v>0.42665999999999998</v>
      </c>
      <c r="HD10" s="284">
        <v>43.998390000000001</v>
      </c>
      <c r="HE10" s="284">
        <v>33.27073</v>
      </c>
      <c r="HF10" s="284">
        <v>7.0014700000000003</v>
      </c>
      <c r="HG10" s="284">
        <v>3.9661300000000002</v>
      </c>
      <c r="HH10" s="284">
        <v>2.9991099999999999</v>
      </c>
      <c r="HI10" s="284">
        <v>0.63112999999999997</v>
      </c>
      <c r="HJ10" s="284">
        <v>19.54928</v>
      </c>
      <c r="HK10" s="284">
        <v>14.782780000000001</v>
      </c>
      <c r="HL10" s="284">
        <v>3.1108799999999999</v>
      </c>
      <c r="HM10" s="284">
        <v>129.37019000000001</v>
      </c>
      <c r="HN10" s="284">
        <v>97.827240000000003</v>
      </c>
      <c r="HO10" s="284">
        <v>20.586690000000001</v>
      </c>
      <c r="HP10" s="284">
        <v>8.5574499999999993</v>
      </c>
      <c r="HQ10" s="284">
        <v>6.47098</v>
      </c>
      <c r="HR10" s="284">
        <v>1.36175</v>
      </c>
      <c r="HS10" s="284">
        <v>6.6559100000000004</v>
      </c>
      <c r="HT10" s="284">
        <v>4.4995700000000003</v>
      </c>
      <c r="HU10" s="284">
        <v>12.95909</v>
      </c>
      <c r="HV10" s="284">
        <v>24.214580000000002</v>
      </c>
      <c r="HW10" s="284">
        <v>0.91286</v>
      </c>
      <c r="HX10" s="284">
        <v>2.0854200000000001</v>
      </c>
      <c r="HY10" s="284">
        <v>0.40560000000000002</v>
      </c>
      <c r="HZ10" s="284">
        <v>0.13794000000000001</v>
      </c>
      <c r="IA10" s="284">
        <v>5.2599999999999999E-3</v>
      </c>
      <c r="IB10" s="284">
        <v>9.8200000000000006E-3</v>
      </c>
      <c r="IC10" s="284">
        <v>0.75505999999999995</v>
      </c>
      <c r="ID10" s="284">
        <v>2.63E-2</v>
      </c>
      <c r="IE10" s="284">
        <v>0.11164</v>
      </c>
      <c r="IF10" s="284">
        <v>4164</v>
      </c>
      <c r="IG10" s="284">
        <v>12770</v>
      </c>
      <c r="IH10" s="284">
        <v>12770</v>
      </c>
      <c r="II10" s="284">
        <v>20526</v>
      </c>
      <c r="IJ10" s="284">
        <v>62947</v>
      </c>
      <c r="IK10" s="284">
        <v>62947</v>
      </c>
      <c r="IL10" s="284">
        <v>93114</v>
      </c>
      <c r="IM10" s="284">
        <v>93114</v>
      </c>
      <c r="IN10" s="284">
        <v>2.9789599999999998</v>
      </c>
      <c r="IO10" s="284">
        <v>30363</v>
      </c>
      <c r="IP10" s="284">
        <v>14.59779</v>
      </c>
      <c r="IQ10" s="284">
        <v>1.5607899999999999</v>
      </c>
      <c r="IR10" s="284">
        <v>14.72245</v>
      </c>
      <c r="IS10" s="284">
        <v>0.26684000000000002</v>
      </c>
      <c r="IT10" s="284">
        <v>1.2955700000000001</v>
      </c>
      <c r="IU10" s="284">
        <v>17.845659999999999</v>
      </c>
      <c r="IV10" s="284">
        <v>13.494680000000001</v>
      </c>
      <c r="IW10" s="284">
        <v>2.2343099999999998</v>
      </c>
      <c r="IX10" s="284">
        <v>0</v>
      </c>
      <c r="IY10" s="284">
        <v>2.2499999999999998E-3</v>
      </c>
      <c r="IZ10" s="284">
        <v>0.20386000000000001</v>
      </c>
      <c r="JA10" s="284">
        <v>4.6000000000000001E-4</v>
      </c>
      <c r="JB10" s="284">
        <v>0.17623</v>
      </c>
      <c r="JC10" s="284">
        <v>0.54044999999999999</v>
      </c>
      <c r="JD10" s="284">
        <v>5.5454999999999997</v>
      </c>
      <c r="JE10" s="284">
        <v>1.7987599999999999</v>
      </c>
      <c r="JF10" s="284">
        <v>0.14773</v>
      </c>
      <c r="JG10" s="284">
        <v>502</v>
      </c>
      <c r="JH10" s="284">
        <v>1.1278999999999999</v>
      </c>
      <c r="JI10" s="284">
        <v>1.51135</v>
      </c>
      <c r="JJ10" s="284">
        <v>373</v>
      </c>
      <c r="JK10" s="284">
        <v>190</v>
      </c>
      <c r="JL10" s="284">
        <v>17.845839999999999</v>
      </c>
      <c r="JM10" s="284">
        <v>2.8398099999999999</v>
      </c>
      <c r="JN10" s="284">
        <v>1.29599</v>
      </c>
      <c r="JO10" s="284">
        <v>0.21920999999999999</v>
      </c>
      <c r="JP10" s="284">
        <v>7.1480000000000002E-2</v>
      </c>
      <c r="JQ10" s="284">
        <v>0.36421999999999999</v>
      </c>
      <c r="JR10" s="284">
        <v>21</v>
      </c>
      <c r="JS10" s="284">
        <v>39</v>
      </c>
      <c r="JT10" s="284">
        <v>1.47923</v>
      </c>
      <c r="JU10" s="284">
        <v>26859</v>
      </c>
      <c r="JV10" s="284">
        <v>79.640349999999998</v>
      </c>
      <c r="JW10" s="284">
        <v>18158</v>
      </c>
      <c r="JX10" s="284">
        <v>16.157299999999999</v>
      </c>
      <c r="JY10" s="284">
        <v>117.80676</v>
      </c>
      <c r="JZ10" s="284">
        <v>0.20288</v>
      </c>
      <c r="KA10" s="284">
        <v>3683</v>
      </c>
      <c r="KB10" s="284">
        <v>0.33568999999999999</v>
      </c>
      <c r="KC10" s="284">
        <v>0.63112999999999997</v>
      </c>
      <c r="KD10" s="284">
        <v>0.49656</v>
      </c>
      <c r="KE10" s="284">
        <v>5.6498600000000003</v>
      </c>
      <c r="KF10" s="284">
        <v>16.409960000000002</v>
      </c>
      <c r="KG10" s="284">
        <v>3.9661300000000002</v>
      </c>
      <c r="KH10" s="294">
        <v>45.6</v>
      </c>
      <c r="KI10" s="284">
        <v>61560</v>
      </c>
      <c r="KJ10" s="284">
        <v>47333</v>
      </c>
      <c r="KK10" s="284">
        <v>3.2930000000000001E-2</v>
      </c>
      <c r="KL10" s="284">
        <v>0.24013000000000001</v>
      </c>
      <c r="KM10" s="284">
        <v>4.8719999999999999E-2</v>
      </c>
      <c r="KN10" s="284">
        <v>1.074E-2</v>
      </c>
      <c r="KO10" s="284">
        <v>7.8299999999999995E-2</v>
      </c>
      <c r="KP10" s="284">
        <v>1.5890000000000001E-2</v>
      </c>
      <c r="KQ10" s="284">
        <v>1</v>
      </c>
      <c r="KR10" s="284">
        <v>0.32608700000000002</v>
      </c>
      <c r="KS10" s="284">
        <v>0.67391299999999998</v>
      </c>
      <c r="KT10" s="284">
        <v>0.2311194</v>
      </c>
      <c r="KU10" s="284">
        <v>0.76888060000000003</v>
      </c>
      <c r="KV10" s="284">
        <v>0.1591301</v>
      </c>
      <c r="KW10" s="284">
        <v>4.9102E-2</v>
      </c>
      <c r="KX10" s="284">
        <v>0.17476800000000001</v>
      </c>
      <c r="KY10" s="284">
        <v>3.7406500000000002E-2</v>
      </c>
      <c r="KZ10" s="284">
        <v>8.4689299999999995E-2</v>
      </c>
      <c r="LA10" s="284">
        <v>7.2621599999999994E-2</v>
      </c>
      <c r="LB10" s="284">
        <v>0.58141259999999995</v>
      </c>
      <c r="LC10" s="284">
        <v>0.75618059999999998</v>
      </c>
      <c r="LD10" s="284">
        <v>1.49528E-2</v>
      </c>
      <c r="LE10" s="284">
        <v>0.82498800000000005</v>
      </c>
      <c r="LF10" s="284">
        <v>7.2598800000000005E-2</v>
      </c>
      <c r="LG10" s="284">
        <v>8.7460300000000005E-2</v>
      </c>
      <c r="LH10" s="284">
        <v>14227</v>
      </c>
      <c r="LI10" s="284">
        <v>11.09355</v>
      </c>
      <c r="LJ10" s="284">
        <v>13989</v>
      </c>
      <c r="LK10" s="284">
        <v>13989</v>
      </c>
      <c r="LL10" s="284">
        <v>4561</v>
      </c>
      <c r="LM10" s="284">
        <v>0.45636599999999999</v>
      </c>
      <c r="LN10" s="284">
        <v>0.30856499999999998</v>
      </c>
      <c r="LO10" s="284">
        <v>0.235069</v>
      </c>
      <c r="LP10" s="284">
        <v>0.64148000000000005</v>
      </c>
      <c r="LQ10" s="284">
        <v>2.1340699999999999</v>
      </c>
      <c r="LR10" s="284">
        <v>0.49321999999999999</v>
      </c>
      <c r="LS10" s="284">
        <v>7</v>
      </c>
      <c r="LT10" s="284">
        <v>5.1357600000000003</v>
      </c>
      <c r="LU10" s="284">
        <v>9</v>
      </c>
      <c r="LV10" s="284">
        <v>2.3437899999999998</v>
      </c>
      <c r="LW10" s="284">
        <v>0.37297000000000002</v>
      </c>
      <c r="LX10" s="284">
        <v>0.37297000000000002</v>
      </c>
      <c r="LY10" s="285">
        <v>3.4632900000000001E-2</v>
      </c>
      <c r="LZ10" s="285">
        <v>1.0066999999999999E-3</v>
      </c>
      <c r="MA10" s="285">
        <v>0.11751880000000001</v>
      </c>
      <c r="MB10" s="285">
        <v>0</v>
      </c>
      <c r="MC10" s="285">
        <v>9.1240299999999996E-2</v>
      </c>
      <c r="MD10" s="285">
        <v>2.0479999999999999E-4</v>
      </c>
      <c r="ME10" s="285">
        <v>0.8050638</v>
      </c>
      <c r="MF10" s="285">
        <v>6.7783399999999994E-2</v>
      </c>
      <c r="MG10" s="285">
        <v>0.31331759999999997</v>
      </c>
      <c r="MH10" s="285"/>
    </row>
    <row r="11" spans="1:346" s="203" customFormat="1" x14ac:dyDescent="0.2">
      <c r="A11" s="6" t="s">
        <v>2119</v>
      </c>
      <c r="B11" s="6" t="s">
        <v>2867</v>
      </c>
      <c r="C11" s="203" t="s">
        <v>2120</v>
      </c>
      <c r="D11" s="203" t="s">
        <v>2121</v>
      </c>
      <c r="E11" s="203" t="s">
        <v>2194</v>
      </c>
      <c r="F11" s="203" t="s">
        <v>2271</v>
      </c>
      <c r="G11" s="203" t="s">
        <v>2375</v>
      </c>
      <c r="H11" s="203" t="s">
        <v>3674</v>
      </c>
      <c r="I11" s="203" t="s">
        <v>3428</v>
      </c>
      <c r="J11" s="203" t="s">
        <v>2271</v>
      </c>
      <c r="K11" s="203" t="s">
        <v>2375</v>
      </c>
      <c r="L11" s="203" t="s">
        <v>3674</v>
      </c>
      <c r="M11" s="203" t="s">
        <v>3428</v>
      </c>
      <c r="N11" s="203" t="s">
        <v>3675</v>
      </c>
      <c r="O11" s="203" t="s">
        <v>2521</v>
      </c>
      <c r="P11" s="203" t="s">
        <v>2598</v>
      </c>
      <c r="Q11" s="203" t="s">
        <v>4972</v>
      </c>
      <c r="R11" s="203" t="s">
        <v>2691</v>
      </c>
      <c r="S11" s="203" t="s">
        <v>2708</v>
      </c>
      <c r="T11" s="203" t="s">
        <v>2521</v>
      </c>
      <c r="U11" s="203" t="s">
        <v>2598</v>
      </c>
      <c r="V11" s="203" t="s">
        <v>2742</v>
      </c>
      <c r="W11" s="203">
        <v>1</v>
      </c>
      <c r="X11" s="203">
        <v>3</v>
      </c>
      <c r="Y11" s="203">
        <v>0</v>
      </c>
      <c r="Z11" s="203">
        <v>0</v>
      </c>
      <c r="AA11" s="10">
        <v>9823</v>
      </c>
      <c r="AB11" s="203">
        <v>7</v>
      </c>
      <c r="AC11" s="203">
        <v>2</v>
      </c>
      <c r="AD11" s="203">
        <v>9</v>
      </c>
      <c r="AE11" s="203">
        <v>36.1</v>
      </c>
      <c r="AF11" s="203">
        <v>45.1</v>
      </c>
      <c r="AG11" s="286">
        <v>0.1552106</v>
      </c>
      <c r="AH11" s="246">
        <v>68484</v>
      </c>
      <c r="AI11" s="246" t="s">
        <v>3676</v>
      </c>
      <c r="AJ11" s="274" t="s">
        <v>3414</v>
      </c>
      <c r="AK11" s="276">
        <v>37736</v>
      </c>
      <c r="AL11" s="276">
        <v>12.75</v>
      </c>
      <c r="AM11" s="276">
        <v>13.52</v>
      </c>
      <c r="AN11" s="276">
        <v>16.16</v>
      </c>
      <c r="AO11" s="246">
        <v>0</v>
      </c>
      <c r="AP11" s="246">
        <v>4108891</v>
      </c>
      <c r="AQ11" s="246">
        <v>4108891</v>
      </c>
      <c r="AR11" s="246">
        <v>179296</v>
      </c>
      <c r="AS11" s="246">
        <v>73671</v>
      </c>
      <c r="AT11" s="246">
        <v>252967</v>
      </c>
      <c r="AU11" s="246">
        <v>0</v>
      </c>
      <c r="AV11" s="246">
        <v>0</v>
      </c>
      <c r="AW11" s="246">
        <v>0</v>
      </c>
      <c r="AX11" s="246">
        <v>177956</v>
      </c>
      <c r="AY11" s="246">
        <v>4539814</v>
      </c>
      <c r="AZ11" s="246">
        <v>1941667</v>
      </c>
      <c r="BA11" s="246">
        <v>961161</v>
      </c>
      <c r="BB11" s="246">
        <v>2902828</v>
      </c>
      <c r="BC11" s="246">
        <v>282583</v>
      </c>
      <c r="BD11" s="246">
        <v>56258</v>
      </c>
      <c r="BE11" s="246">
        <v>74574</v>
      </c>
      <c r="BF11" s="246">
        <v>413415</v>
      </c>
      <c r="BG11" s="246">
        <v>937535</v>
      </c>
      <c r="BH11" s="246">
        <v>4253778</v>
      </c>
      <c r="BI11" s="246">
        <v>93448</v>
      </c>
      <c r="BJ11" s="283">
        <v>2.0584100000000001E-2</v>
      </c>
      <c r="BK11" s="246">
        <v>0</v>
      </c>
      <c r="BL11" s="246">
        <v>0</v>
      </c>
      <c r="BM11" s="246">
        <v>0</v>
      </c>
      <c r="BN11" s="246">
        <v>0</v>
      </c>
      <c r="BO11" s="246">
        <v>0</v>
      </c>
      <c r="BP11" s="246">
        <v>0</v>
      </c>
      <c r="BQ11" s="10">
        <v>47872</v>
      </c>
      <c r="BR11" s="10">
        <v>65735</v>
      </c>
      <c r="BS11" s="10">
        <v>113607</v>
      </c>
      <c r="BT11" s="10">
        <v>52575</v>
      </c>
      <c r="BU11" s="10">
        <v>21942</v>
      </c>
      <c r="BV11" s="10">
        <v>74517</v>
      </c>
      <c r="BW11" s="10">
        <v>10404</v>
      </c>
      <c r="BX11" s="10" t="s">
        <v>3403</v>
      </c>
      <c r="BY11" s="10" t="s">
        <v>3403</v>
      </c>
      <c r="BZ11" s="10">
        <v>198528</v>
      </c>
      <c r="CA11" s="10" t="s">
        <v>3403</v>
      </c>
      <c r="CB11" s="10">
        <v>198528</v>
      </c>
      <c r="CC11" s="10">
        <v>2844</v>
      </c>
      <c r="CD11" s="258">
        <v>31182</v>
      </c>
      <c r="CE11" s="244">
        <v>9</v>
      </c>
      <c r="CF11" s="244">
        <v>67</v>
      </c>
      <c r="CG11" s="244">
        <v>76</v>
      </c>
      <c r="CH11" s="258">
        <v>10396</v>
      </c>
      <c r="CI11" s="258">
        <v>2039</v>
      </c>
      <c r="CJ11" s="258">
        <v>10273</v>
      </c>
      <c r="CK11" s="258">
        <v>563</v>
      </c>
      <c r="CL11" s="203">
        <v>303</v>
      </c>
      <c r="CM11" s="203" t="s">
        <v>2305</v>
      </c>
      <c r="CN11" s="244">
        <v>276</v>
      </c>
      <c r="CO11" s="10">
        <v>202709</v>
      </c>
      <c r="CP11" s="10">
        <v>76800</v>
      </c>
      <c r="CQ11" s="10">
        <v>279509</v>
      </c>
      <c r="CR11" s="10">
        <v>28074</v>
      </c>
      <c r="CS11" s="10" t="s">
        <v>3403</v>
      </c>
      <c r="CT11" s="10">
        <v>28074</v>
      </c>
      <c r="CU11" s="10">
        <v>318204</v>
      </c>
      <c r="CV11" s="10">
        <v>62549</v>
      </c>
      <c r="CW11" s="10">
        <v>380753</v>
      </c>
      <c r="CX11" s="10">
        <v>688336</v>
      </c>
      <c r="CY11" s="10">
        <v>4016</v>
      </c>
      <c r="CZ11" s="10" t="s">
        <v>3403</v>
      </c>
      <c r="DA11" s="10">
        <v>692352</v>
      </c>
      <c r="DB11" s="10">
        <v>47051</v>
      </c>
      <c r="DC11" s="10">
        <v>974</v>
      </c>
      <c r="DD11" s="10">
        <v>48025</v>
      </c>
      <c r="DE11" s="10">
        <v>144382</v>
      </c>
      <c r="DF11" s="10">
        <v>29405</v>
      </c>
      <c r="DG11" s="10">
        <v>2636</v>
      </c>
      <c r="DH11" s="10">
        <v>33015</v>
      </c>
      <c r="DI11" s="258" t="s">
        <v>3403</v>
      </c>
      <c r="DJ11" s="258">
        <v>191433</v>
      </c>
      <c r="DK11" s="10">
        <v>334239</v>
      </c>
      <c r="DL11" s="10">
        <v>582946</v>
      </c>
      <c r="DM11" s="10">
        <v>0</v>
      </c>
      <c r="DN11" s="10">
        <v>0</v>
      </c>
      <c r="DO11" s="10">
        <v>917185</v>
      </c>
      <c r="DP11" s="10" t="s">
        <v>3403</v>
      </c>
      <c r="DQ11" s="10">
        <v>45602</v>
      </c>
      <c r="DR11" s="10">
        <v>20244</v>
      </c>
      <c r="DS11" s="10">
        <v>65846</v>
      </c>
      <c r="DT11" s="10">
        <v>541771</v>
      </c>
      <c r="DU11" s="244">
        <v>343</v>
      </c>
      <c r="DV11" s="244">
        <v>13</v>
      </c>
      <c r="DW11" s="244">
        <v>958</v>
      </c>
      <c r="DX11" s="244">
        <v>0</v>
      </c>
      <c r="DY11" s="244">
        <v>56</v>
      </c>
      <c r="DZ11" s="244">
        <v>0</v>
      </c>
      <c r="EA11" s="244">
        <v>1370</v>
      </c>
      <c r="EB11" s="244">
        <v>2162</v>
      </c>
      <c r="EC11" s="244">
        <v>1163</v>
      </c>
      <c r="ED11" s="244">
        <v>3325</v>
      </c>
      <c r="EE11" s="10">
        <v>21064</v>
      </c>
      <c r="EF11" s="10" t="s">
        <v>3403</v>
      </c>
      <c r="EG11" s="10">
        <v>21064</v>
      </c>
      <c r="EH11" s="10">
        <v>473</v>
      </c>
      <c r="EI11" s="10" t="s">
        <v>3403</v>
      </c>
      <c r="EJ11" s="10">
        <v>473</v>
      </c>
      <c r="EK11" s="10">
        <v>24862</v>
      </c>
      <c r="EL11" s="10" t="s">
        <v>5026</v>
      </c>
      <c r="EM11" s="10" t="s">
        <v>5026</v>
      </c>
      <c r="EN11" s="10" t="s">
        <v>5026</v>
      </c>
      <c r="EO11" s="10" t="s">
        <v>5026</v>
      </c>
      <c r="EP11" s="258" t="s">
        <v>3403</v>
      </c>
      <c r="EQ11" s="258" t="s">
        <v>3403</v>
      </c>
      <c r="ER11" s="10">
        <v>86460</v>
      </c>
      <c r="ES11" s="10" t="s">
        <v>5026</v>
      </c>
      <c r="ET11" s="10" t="s">
        <v>5026</v>
      </c>
      <c r="EU11" s="244" t="s">
        <v>3403</v>
      </c>
      <c r="EV11" s="244" t="s">
        <v>3403</v>
      </c>
      <c r="EW11" s="203" t="s">
        <v>1520</v>
      </c>
      <c r="EX11" s="244">
        <v>65</v>
      </c>
      <c r="EY11" s="244">
        <v>90</v>
      </c>
      <c r="EZ11" s="258">
        <v>92792</v>
      </c>
      <c r="FA11" s="10">
        <v>391328</v>
      </c>
      <c r="FB11" s="10" t="s">
        <v>3403</v>
      </c>
      <c r="FC11" s="203" t="s">
        <v>1530</v>
      </c>
      <c r="FD11" s="203" t="s">
        <v>1530</v>
      </c>
      <c r="FE11" s="203" t="s">
        <v>1530</v>
      </c>
      <c r="FF11" s="203" t="s">
        <v>1530</v>
      </c>
      <c r="FG11" s="203" t="s">
        <v>1530</v>
      </c>
      <c r="FH11" s="203" t="s">
        <v>1530</v>
      </c>
      <c r="FI11" s="203" t="s">
        <v>1530</v>
      </c>
      <c r="FJ11" s="203" t="s">
        <v>1530</v>
      </c>
      <c r="FK11" s="203" t="s">
        <v>1530</v>
      </c>
      <c r="FL11" s="203" t="s">
        <v>1530</v>
      </c>
      <c r="FM11" s="203" t="s">
        <v>1530</v>
      </c>
      <c r="FN11" s="203" t="s">
        <v>1530</v>
      </c>
      <c r="FO11" s="203" t="s">
        <v>1530</v>
      </c>
      <c r="FP11" s="203" t="s">
        <v>1530</v>
      </c>
      <c r="FQ11" s="203" t="s">
        <v>1530</v>
      </c>
      <c r="FR11" s="203" t="s">
        <v>1530</v>
      </c>
      <c r="FS11" s="203" t="s">
        <v>1530</v>
      </c>
      <c r="FT11" s="203" t="s">
        <v>1530</v>
      </c>
      <c r="FU11" s="203" t="s">
        <v>1530</v>
      </c>
      <c r="FV11" s="203" t="s">
        <v>1530</v>
      </c>
      <c r="FW11" s="203" t="s">
        <v>1530</v>
      </c>
      <c r="FX11" s="203" t="s">
        <v>1530</v>
      </c>
      <c r="FY11" s="203" t="s">
        <v>1530</v>
      </c>
      <c r="FZ11" s="203" t="s">
        <v>1530</v>
      </c>
      <c r="GA11" s="203" t="s">
        <v>1530</v>
      </c>
      <c r="GB11" s="203" t="s">
        <v>2119</v>
      </c>
      <c r="GC11" s="203" t="s">
        <v>485</v>
      </c>
      <c r="GD11" s="203" t="s">
        <v>416</v>
      </c>
      <c r="GE11" s="203" t="s">
        <v>493</v>
      </c>
      <c r="GF11" s="203" t="s">
        <v>499</v>
      </c>
      <c r="GG11" s="203" t="s">
        <v>4527</v>
      </c>
      <c r="GH11" s="203" t="s">
        <v>505</v>
      </c>
      <c r="GI11" s="203" t="s">
        <v>2303</v>
      </c>
      <c r="GJ11" s="258">
        <v>207896</v>
      </c>
      <c r="GK11" s="203">
        <v>3</v>
      </c>
      <c r="GL11" s="203" t="s">
        <v>2135</v>
      </c>
      <c r="GM11" s="203" t="s">
        <v>503</v>
      </c>
      <c r="GN11" s="203">
        <v>1623</v>
      </c>
      <c r="GO11" s="203">
        <v>253</v>
      </c>
      <c r="GP11" s="203">
        <v>6234</v>
      </c>
      <c r="GQ11" s="203">
        <v>114995</v>
      </c>
      <c r="GR11" s="203">
        <v>392</v>
      </c>
      <c r="GS11" s="203">
        <v>23</v>
      </c>
      <c r="GT11" s="203">
        <v>254</v>
      </c>
      <c r="GU11" s="203">
        <v>13666</v>
      </c>
      <c r="GV11" s="283">
        <v>0.84723999999999999</v>
      </c>
      <c r="GW11" s="283">
        <v>0.13374</v>
      </c>
      <c r="GX11" s="245">
        <v>18.147449999999999</v>
      </c>
      <c r="GY11" s="245">
        <v>21.987469999999998</v>
      </c>
      <c r="GZ11" s="245">
        <v>9.3398900000000005</v>
      </c>
      <c r="HA11" s="284">
        <v>4.6378599999999999</v>
      </c>
      <c r="HB11" s="284">
        <v>3.16493</v>
      </c>
      <c r="HC11" s="284">
        <v>0.45073999999999997</v>
      </c>
      <c r="HD11" s="284">
        <v>64.601920000000007</v>
      </c>
      <c r="HE11" s="284">
        <v>44.08511</v>
      </c>
      <c r="HF11" s="284">
        <v>6.2785099999999998</v>
      </c>
      <c r="HG11" s="284">
        <v>7.8516199999999996</v>
      </c>
      <c r="HH11" s="284">
        <v>5.3580399999999999</v>
      </c>
      <c r="HI11" s="284">
        <v>0.76307999999999998</v>
      </c>
      <c r="HJ11" s="284">
        <v>49.199379999999998</v>
      </c>
      <c r="HK11" s="284">
        <v>33.57423</v>
      </c>
      <c r="HL11" s="284">
        <v>4.7815799999999999</v>
      </c>
      <c r="HM11" s="284">
        <v>171.09557000000001</v>
      </c>
      <c r="HN11" s="284">
        <v>116.75762</v>
      </c>
      <c r="HO11" s="284">
        <v>16.62839</v>
      </c>
      <c r="HP11" s="284">
        <v>10.40484</v>
      </c>
      <c r="HQ11" s="284">
        <v>7.1003800000000004</v>
      </c>
      <c r="HR11" s="284">
        <v>1.01122</v>
      </c>
      <c r="HS11" s="284">
        <v>4.4117499999999996</v>
      </c>
      <c r="HT11" s="284">
        <v>2.6059700000000001</v>
      </c>
      <c r="HU11" s="284">
        <v>0</v>
      </c>
      <c r="HV11" s="284">
        <v>0</v>
      </c>
      <c r="HW11" s="284">
        <v>0.41588000000000003</v>
      </c>
      <c r="HX11" s="284">
        <v>1.9664999999999999</v>
      </c>
      <c r="HY11" s="284">
        <v>0.31673000000000001</v>
      </c>
      <c r="HZ11" s="284">
        <v>0.11959</v>
      </c>
      <c r="IA11" s="284">
        <v>0</v>
      </c>
      <c r="IB11" s="284">
        <v>0</v>
      </c>
      <c r="IC11" s="284">
        <v>0.44634000000000001</v>
      </c>
      <c r="ID11" s="284">
        <v>1.5990000000000001E-2</v>
      </c>
      <c r="IE11" s="284">
        <v>0.10131999999999999</v>
      </c>
      <c r="IF11" s="284">
        <v>1917</v>
      </c>
      <c r="IG11" s="284">
        <v>12351</v>
      </c>
      <c r="IH11" s="284">
        <v>9606</v>
      </c>
      <c r="II11" s="284">
        <v>12012</v>
      </c>
      <c r="IJ11" s="284">
        <v>77395</v>
      </c>
      <c r="IK11" s="284">
        <v>60196</v>
      </c>
      <c r="IL11" s="284">
        <v>101909</v>
      </c>
      <c r="IM11" s="284">
        <v>131026</v>
      </c>
      <c r="IN11" s="284">
        <v>3.5752700000000002</v>
      </c>
      <c r="IO11" s="284">
        <v>20336</v>
      </c>
      <c r="IP11" s="284">
        <v>9.7772600000000001</v>
      </c>
      <c r="IQ11" s="284">
        <v>1.2168000000000001</v>
      </c>
      <c r="IR11" s="284">
        <v>19.76417</v>
      </c>
      <c r="IS11" s="284">
        <v>0</v>
      </c>
      <c r="IT11" s="284">
        <v>0.85599000000000003</v>
      </c>
      <c r="IU11" s="284">
        <v>21.836950000000002</v>
      </c>
      <c r="IV11" s="284">
        <v>13.96289</v>
      </c>
      <c r="IW11" s="284">
        <v>1.2339599999999999</v>
      </c>
      <c r="IX11" s="284">
        <v>0</v>
      </c>
      <c r="IY11" s="284">
        <v>1.33E-3</v>
      </c>
      <c r="IZ11" s="284">
        <v>0.14999000000000001</v>
      </c>
      <c r="JA11" s="284">
        <v>3.6999999999999999E-4</v>
      </c>
      <c r="JB11" s="284">
        <v>0.10631</v>
      </c>
      <c r="JC11" s="284">
        <v>0.68493000000000004</v>
      </c>
      <c r="JD11" s="284">
        <v>4.1916000000000002</v>
      </c>
      <c r="JE11" s="284">
        <v>0.95494000000000001</v>
      </c>
      <c r="JF11" s="284">
        <v>0.17363999999999999</v>
      </c>
      <c r="JG11" s="284">
        <v>473</v>
      </c>
      <c r="JH11" s="284">
        <v>1.15421</v>
      </c>
      <c r="JI11" s="284">
        <v>4.5096299999999996</v>
      </c>
      <c r="JJ11" s="284">
        <v>188</v>
      </c>
      <c r="JK11" s="284">
        <v>164</v>
      </c>
      <c r="JL11" s="284">
        <v>20.461089999999999</v>
      </c>
      <c r="JM11" s="284">
        <v>1.9885699999999999</v>
      </c>
      <c r="JN11" s="284">
        <v>1.3592500000000001</v>
      </c>
      <c r="JO11" s="284">
        <v>0.21693999999999999</v>
      </c>
      <c r="JP11" s="284">
        <v>3.3669999999999999E-2</v>
      </c>
      <c r="JQ11" s="284">
        <v>0.54825000000000002</v>
      </c>
      <c r="JR11" s="284" t="s">
        <v>3403</v>
      </c>
      <c r="JS11" s="284" t="s">
        <v>3403</v>
      </c>
      <c r="JT11" s="284">
        <v>1.6929399999999999</v>
      </c>
      <c r="JU11" s="284">
        <v>17638</v>
      </c>
      <c r="JV11" s="284">
        <v>55.153309999999998</v>
      </c>
      <c r="JW11" s="284">
        <v>10418</v>
      </c>
      <c r="JX11" s="284">
        <v>8.8017900000000004</v>
      </c>
      <c r="JY11" s="284">
        <v>93.371170000000006</v>
      </c>
      <c r="JZ11" s="284">
        <v>0.15959000000000001</v>
      </c>
      <c r="KA11" s="284">
        <v>1662</v>
      </c>
      <c r="KB11" s="284">
        <v>0.2797</v>
      </c>
      <c r="KC11" s="284">
        <v>0.76307999999999998</v>
      </c>
      <c r="KD11" s="284">
        <v>0.47350999999999999</v>
      </c>
      <c r="KE11" s="284">
        <v>4.7249600000000003</v>
      </c>
      <c r="KF11" s="284">
        <v>13.92924</v>
      </c>
      <c r="KG11" s="284">
        <v>7.8516199999999996</v>
      </c>
      <c r="KH11" s="294">
        <v>47.225960000000001</v>
      </c>
      <c r="KI11" s="284">
        <v>64364</v>
      </c>
      <c r="KJ11" s="284">
        <v>43052</v>
      </c>
      <c r="KK11" s="284">
        <v>4.9169999999999998E-2</v>
      </c>
      <c r="KL11" s="284">
        <v>0.52163000000000004</v>
      </c>
      <c r="KM11" s="284">
        <v>8.3250000000000005E-2</v>
      </c>
      <c r="KN11" s="284">
        <v>7.6299999999999996E-3</v>
      </c>
      <c r="KO11" s="284">
        <v>8.0960000000000004E-2</v>
      </c>
      <c r="KP11" s="284">
        <v>1.2919999999999999E-2</v>
      </c>
      <c r="KQ11" s="284">
        <v>0.77777779999999996</v>
      </c>
      <c r="KR11" s="284">
        <v>0.1995565</v>
      </c>
      <c r="KS11" s="284">
        <v>0.80044349999999997</v>
      </c>
      <c r="KT11" s="284">
        <v>0.33111190000000001</v>
      </c>
      <c r="KU11" s="284">
        <v>0.66888809999999999</v>
      </c>
      <c r="KV11" s="284">
        <v>9.7187700000000002E-2</v>
      </c>
      <c r="KW11" s="284">
        <v>1.32254E-2</v>
      </c>
      <c r="KX11" s="284">
        <v>0.22595470000000001</v>
      </c>
      <c r="KY11" s="284">
        <v>1.75312E-2</v>
      </c>
      <c r="KZ11" s="284">
        <v>0.2204005</v>
      </c>
      <c r="LA11" s="284">
        <v>6.6431100000000007E-2</v>
      </c>
      <c r="LB11" s="284">
        <v>0.4564571</v>
      </c>
      <c r="LC11" s="284">
        <v>0.68241169999999995</v>
      </c>
      <c r="LD11" s="284">
        <v>0</v>
      </c>
      <c r="LE11" s="284">
        <v>0.90507919999999997</v>
      </c>
      <c r="LF11" s="284">
        <v>3.9198999999999998E-2</v>
      </c>
      <c r="LG11" s="284">
        <v>5.5721899999999998E-2</v>
      </c>
      <c r="LH11" s="284">
        <v>21311</v>
      </c>
      <c r="LI11" s="284">
        <v>8.2278500000000001</v>
      </c>
      <c r="LJ11" s="284">
        <v>23099</v>
      </c>
      <c r="LK11" s="284">
        <v>29699</v>
      </c>
      <c r="LL11" s="284">
        <v>4609</v>
      </c>
      <c r="LM11" s="284">
        <v>0.68353350000000002</v>
      </c>
      <c r="LN11" s="284">
        <v>0.13608120000000001</v>
      </c>
      <c r="LO11" s="284">
        <v>0.1803853</v>
      </c>
      <c r="LP11" s="284">
        <v>0.47237000000000001</v>
      </c>
      <c r="LQ11" s="284">
        <v>0.95425000000000004</v>
      </c>
      <c r="LR11" s="284">
        <v>0.31596000000000002</v>
      </c>
      <c r="LS11" s="284">
        <v>16</v>
      </c>
      <c r="LT11" s="284">
        <v>3.2457199999999999</v>
      </c>
      <c r="LU11" s="284">
        <v>12</v>
      </c>
      <c r="LV11" s="284">
        <v>2.2185600000000001</v>
      </c>
      <c r="LW11" s="284">
        <v>0.21562000000000001</v>
      </c>
      <c r="LX11" s="284">
        <v>0.20202999999999999</v>
      </c>
      <c r="LY11" s="285">
        <v>4.2239699999999998E-2</v>
      </c>
      <c r="LZ11" s="285">
        <v>1.0759000000000001E-3</v>
      </c>
      <c r="MA11" s="285">
        <v>0.13287409999999999</v>
      </c>
      <c r="MB11" s="285">
        <v>0</v>
      </c>
      <c r="MC11" s="285">
        <v>0.1215502</v>
      </c>
      <c r="MD11" s="285">
        <v>2.9629999999999999E-4</v>
      </c>
      <c r="ME11" s="285">
        <v>0.77387969999999995</v>
      </c>
      <c r="MF11" s="285">
        <v>4.8472700000000001E-2</v>
      </c>
      <c r="MG11" s="285">
        <v>0.445741</v>
      </c>
      <c r="MH11" s="285"/>
    </row>
    <row r="12" spans="1:346" s="203" customFormat="1" x14ac:dyDescent="0.2">
      <c r="A12" s="6" t="s">
        <v>3525</v>
      </c>
      <c r="B12" s="6" t="s">
        <v>3690</v>
      </c>
      <c r="C12" s="6" t="s">
        <v>5000</v>
      </c>
      <c r="D12" s="203" t="s">
        <v>3524</v>
      </c>
      <c r="E12" s="203" t="s">
        <v>1362</v>
      </c>
      <c r="F12" s="203" t="s">
        <v>3527</v>
      </c>
      <c r="G12" s="203" t="s">
        <v>3528</v>
      </c>
      <c r="H12" s="203" t="s">
        <v>3529</v>
      </c>
      <c r="I12" s="203" t="s">
        <v>3530</v>
      </c>
      <c r="J12" s="203" t="s">
        <v>3527</v>
      </c>
      <c r="K12" s="203" t="s">
        <v>3528</v>
      </c>
      <c r="L12" s="203" t="s">
        <v>3529</v>
      </c>
      <c r="M12" s="203" t="s">
        <v>3530</v>
      </c>
      <c r="N12" s="203" t="s">
        <v>3531</v>
      </c>
      <c r="O12" s="203" t="s">
        <v>4715</v>
      </c>
      <c r="P12" s="203" t="s">
        <v>2557</v>
      </c>
      <c r="Q12" s="203" t="s">
        <v>4716</v>
      </c>
      <c r="R12" s="203" t="s">
        <v>4717</v>
      </c>
      <c r="S12" s="203" t="s">
        <v>2694</v>
      </c>
      <c r="T12" s="203" t="s">
        <v>2480</v>
      </c>
      <c r="U12" s="203" t="s">
        <v>2557</v>
      </c>
      <c r="V12" s="203" t="s">
        <v>4716</v>
      </c>
      <c r="W12" s="203">
        <v>1</v>
      </c>
      <c r="X12" s="203">
        <v>9</v>
      </c>
      <c r="Y12" s="203">
        <v>0</v>
      </c>
      <c r="Z12" s="203">
        <v>0</v>
      </c>
      <c r="AA12" s="10">
        <v>14716</v>
      </c>
      <c r="AB12" s="203">
        <v>11.5</v>
      </c>
      <c r="AC12" s="203">
        <v>2</v>
      </c>
      <c r="AD12" s="203">
        <v>13.5</v>
      </c>
      <c r="AE12" s="203">
        <v>37.380000000000003</v>
      </c>
      <c r="AF12" s="203">
        <v>50.88</v>
      </c>
      <c r="AG12" s="286">
        <v>0.226022</v>
      </c>
      <c r="AH12" s="246">
        <v>94269</v>
      </c>
      <c r="AI12" s="246" t="s">
        <v>2779</v>
      </c>
      <c r="AJ12" s="274" t="s">
        <v>3414</v>
      </c>
      <c r="AK12" s="276">
        <v>35670</v>
      </c>
      <c r="AL12" s="276">
        <v>10.199999999999999</v>
      </c>
      <c r="AM12" s="276">
        <v>12.8</v>
      </c>
      <c r="AN12" s="276">
        <v>16.07</v>
      </c>
      <c r="AO12" s="246">
        <v>0</v>
      </c>
      <c r="AP12" s="246">
        <v>3692195</v>
      </c>
      <c r="AQ12" s="246">
        <v>3692195</v>
      </c>
      <c r="AR12" s="246">
        <v>214884</v>
      </c>
      <c r="AS12" s="246">
        <v>0</v>
      </c>
      <c r="AT12" s="246">
        <v>214884</v>
      </c>
      <c r="AU12" s="246">
        <v>0</v>
      </c>
      <c r="AV12" s="246">
        <v>0</v>
      </c>
      <c r="AW12" s="246">
        <v>0</v>
      </c>
      <c r="AX12" s="246">
        <v>33989</v>
      </c>
      <c r="AY12" s="246">
        <v>3941068</v>
      </c>
      <c r="AZ12" s="246">
        <v>1739244</v>
      </c>
      <c r="BA12" s="246">
        <v>692813</v>
      </c>
      <c r="BB12" s="246">
        <v>2432057</v>
      </c>
      <c r="BC12" s="246">
        <v>287922</v>
      </c>
      <c r="BD12" s="246">
        <v>55196</v>
      </c>
      <c r="BE12" s="246">
        <v>0</v>
      </c>
      <c r="BF12" s="246">
        <v>343118</v>
      </c>
      <c r="BG12" s="246">
        <v>687183</v>
      </c>
      <c r="BH12" s="246">
        <v>3462358</v>
      </c>
      <c r="BI12" s="246">
        <v>478720</v>
      </c>
      <c r="BJ12" s="283">
        <v>0.1214696</v>
      </c>
      <c r="BK12" s="246">
        <v>0</v>
      </c>
      <c r="BL12" s="246">
        <v>0</v>
      </c>
      <c r="BM12" s="246">
        <v>0</v>
      </c>
      <c r="BN12" s="246">
        <v>0</v>
      </c>
      <c r="BO12" s="246">
        <v>0</v>
      </c>
      <c r="BP12" s="246">
        <v>0</v>
      </c>
      <c r="BQ12" s="10">
        <v>114487</v>
      </c>
      <c r="BR12" s="10">
        <v>187382</v>
      </c>
      <c r="BS12" s="10">
        <v>301869</v>
      </c>
      <c r="BT12" s="10">
        <v>86867</v>
      </c>
      <c r="BU12" s="10">
        <v>51879</v>
      </c>
      <c r="BV12" s="10">
        <v>138746</v>
      </c>
      <c r="BW12" s="10">
        <v>17915</v>
      </c>
      <c r="BX12" s="10" t="s">
        <v>3403</v>
      </c>
      <c r="BY12" s="10" t="s">
        <v>3403</v>
      </c>
      <c r="BZ12" s="10">
        <v>458530</v>
      </c>
      <c r="CA12" s="10" t="s">
        <v>3403</v>
      </c>
      <c r="CB12" s="10">
        <v>458530</v>
      </c>
      <c r="CC12" s="10">
        <v>0</v>
      </c>
      <c r="CD12" s="258">
        <v>42461</v>
      </c>
      <c r="CE12" s="244">
        <v>10</v>
      </c>
      <c r="CF12" s="244">
        <v>67</v>
      </c>
      <c r="CG12" s="244">
        <v>77</v>
      </c>
      <c r="CH12" s="258">
        <v>13366</v>
      </c>
      <c r="CI12" s="258">
        <v>11853</v>
      </c>
      <c r="CJ12" s="258">
        <v>18782</v>
      </c>
      <c r="CK12" s="258">
        <v>793</v>
      </c>
      <c r="CL12" s="203">
        <v>173</v>
      </c>
      <c r="CM12" s="203">
        <v>85</v>
      </c>
      <c r="CN12" s="244">
        <v>401</v>
      </c>
      <c r="CO12" s="10">
        <v>261913</v>
      </c>
      <c r="CP12" s="10">
        <v>101826</v>
      </c>
      <c r="CQ12" s="10">
        <v>363739</v>
      </c>
      <c r="CR12" s="10">
        <v>40328</v>
      </c>
      <c r="CS12" s="10" t="s">
        <v>3403</v>
      </c>
      <c r="CT12" s="10">
        <v>40328</v>
      </c>
      <c r="CU12" s="10">
        <v>213829</v>
      </c>
      <c r="CV12" s="10">
        <v>53325</v>
      </c>
      <c r="CW12" s="10">
        <v>267154</v>
      </c>
      <c r="CX12" s="10">
        <v>671221</v>
      </c>
      <c r="CY12" s="10" t="s">
        <v>3403</v>
      </c>
      <c r="CZ12" s="10" t="s">
        <v>3403</v>
      </c>
      <c r="DA12" s="10">
        <v>671221</v>
      </c>
      <c r="DB12" s="10">
        <v>46613</v>
      </c>
      <c r="DC12" s="10">
        <v>1725</v>
      </c>
      <c r="DD12" s="10">
        <v>48338</v>
      </c>
      <c r="DE12" s="10">
        <v>121820</v>
      </c>
      <c r="DF12" s="10">
        <v>86084</v>
      </c>
      <c r="DG12" s="10">
        <v>874</v>
      </c>
      <c r="DH12" s="10">
        <v>88683</v>
      </c>
      <c r="DI12" s="258" t="s">
        <v>3403</v>
      </c>
      <c r="DJ12" s="258">
        <v>168433</v>
      </c>
      <c r="DK12" s="10">
        <v>617879</v>
      </c>
      <c r="DL12" s="10">
        <v>310458</v>
      </c>
      <c r="DM12" s="10" t="s">
        <v>3403</v>
      </c>
      <c r="DN12" s="10" t="s">
        <v>3403</v>
      </c>
      <c r="DO12" s="10">
        <v>928337</v>
      </c>
      <c r="DP12" s="10" t="s">
        <v>3403</v>
      </c>
      <c r="DQ12" s="10">
        <v>90063</v>
      </c>
      <c r="DR12" s="10">
        <v>28919</v>
      </c>
      <c r="DS12" s="10">
        <v>118982</v>
      </c>
      <c r="DT12" s="10">
        <v>513339</v>
      </c>
      <c r="DU12" s="244">
        <v>156</v>
      </c>
      <c r="DV12" s="244">
        <v>49</v>
      </c>
      <c r="DW12" s="244">
        <v>1038</v>
      </c>
      <c r="DX12" s="244">
        <v>130</v>
      </c>
      <c r="DY12" s="244">
        <v>64</v>
      </c>
      <c r="DZ12" s="244">
        <v>5</v>
      </c>
      <c r="EA12" s="244">
        <v>1442</v>
      </c>
      <c r="EB12" s="244">
        <v>1904</v>
      </c>
      <c r="EC12" s="244">
        <v>1041</v>
      </c>
      <c r="ED12" s="244">
        <v>2945</v>
      </c>
      <c r="EE12" s="10">
        <v>28002</v>
      </c>
      <c r="EF12" s="10">
        <v>12603</v>
      </c>
      <c r="EG12" s="10">
        <v>40605</v>
      </c>
      <c r="EH12" s="10">
        <v>833</v>
      </c>
      <c r="EI12" s="10">
        <v>2528</v>
      </c>
      <c r="EJ12" s="10">
        <v>3361</v>
      </c>
      <c r="EK12" s="10">
        <v>46911</v>
      </c>
      <c r="EL12" s="10" t="s">
        <v>5026</v>
      </c>
      <c r="EM12" s="10" t="s">
        <v>5026</v>
      </c>
      <c r="EN12" s="10" t="s">
        <v>5026</v>
      </c>
      <c r="EO12" s="10" t="s">
        <v>5026</v>
      </c>
      <c r="EP12" s="258">
        <v>212</v>
      </c>
      <c r="EQ12" s="258">
        <v>15129</v>
      </c>
      <c r="ER12" s="10">
        <v>166738</v>
      </c>
      <c r="ES12" s="10" t="s">
        <v>5026</v>
      </c>
      <c r="ET12" s="10" t="s">
        <v>5026</v>
      </c>
      <c r="EU12" s="244">
        <v>412</v>
      </c>
      <c r="EV12" s="244">
        <v>1357</v>
      </c>
      <c r="EW12" s="203" t="s">
        <v>3532</v>
      </c>
      <c r="EX12" s="244">
        <v>61</v>
      </c>
      <c r="EY12" s="244">
        <v>69</v>
      </c>
      <c r="EZ12" s="258">
        <v>125575</v>
      </c>
      <c r="FA12" s="10">
        <v>223108</v>
      </c>
      <c r="FB12" s="10">
        <v>0</v>
      </c>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203" t="s">
        <v>3525</v>
      </c>
      <c r="GC12" s="203" t="s">
        <v>3526</v>
      </c>
      <c r="GD12" s="203" t="s">
        <v>416</v>
      </c>
      <c r="GE12" s="203" t="s">
        <v>494</v>
      </c>
      <c r="GF12" s="203" t="s">
        <v>499</v>
      </c>
      <c r="GG12" s="203" t="s">
        <v>4527</v>
      </c>
      <c r="GH12" s="203" t="s">
        <v>506</v>
      </c>
      <c r="GI12" s="203" t="s">
        <v>4527</v>
      </c>
      <c r="GJ12" s="258">
        <v>207646</v>
      </c>
      <c r="GK12" s="203">
        <v>2</v>
      </c>
      <c r="GL12" s="203" t="s">
        <v>2135</v>
      </c>
      <c r="GM12" s="203" t="s">
        <v>503</v>
      </c>
      <c r="GN12" s="203">
        <v>2877</v>
      </c>
      <c r="GO12" s="203">
        <v>334</v>
      </c>
      <c r="GP12" s="203">
        <v>11834</v>
      </c>
      <c r="GQ12" s="203">
        <v>81653</v>
      </c>
      <c r="GR12" s="203">
        <v>415</v>
      </c>
      <c r="GS12" s="203">
        <v>38</v>
      </c>
      <c r="GT12" s="203">
        <v>279</v>
      </c>
      <c r="GU12" s="203">
        <v>13042</v>
      </c>
      <c r="GV12" s="283">
        <v>0.86558000000000002</v>
      </c>
      <c r="GW12" s="283">
        <v>6.2780000000000002E-2</v>
      </c>
      <c r="GX12" s="245">
        <v>32.5319</v>
      </c>
      <c r="GY12" s="245">
        <v>34.76455</v>
      </c>
      <c r="GZ12" s="245">
        <v>14.36585</v>
      </c>
      <c r="HA12" s="284">
        <v>3.7296299999999998</v>
      </c>
      <c r="HB12" s="284">
        <v>2.6198000000000001</v>
      </c>
      <c r="HC12" s="284">
        <v>0.36960999999999999</v>
      </c>
      <c r="HD12" s="284">
        <v>29.09985</v>
      </c>
      <c r="HE12" s="284">
        <v>20.440550000000002</v>
      </c>
      <c r="HF12" s="284">
        <v>2.8837799999999998</v>
      </c>
      <c r="HG12" s="284">
        <v>6.7447800000000004</v>
      </c>
      <c r="HH12" s="284">
        <v>4.7377200000000004</v>
      </c>
      <c r="HI12" s="284">
        <v>0.66839999999999999</v>
      </c>
      <c r="HJ12" s="284">
        <v>20.765260000000001</v>
      </c>
      <c r="HK12" s="284">
        <v>14.5861</v>
      </c>
      <c r="HL12" s="284">
        <v>2.05783</v>
      </c>
      <c r="HM12" s="284">
        <v>73.806950000000001</v>
      </c>
      <c r="HN12" s="284">
        <v>51.844070000000002</v>
      </c>
      <c r="HO12" s="284">
        <v>7.3142300000000002</v>
      </c>
      <c r="HP12" s="284">
        <v>11.26036</v>
      </c>
      <c r="HQ12" s="284">
        <v>7.9095899999999997</v>
      </c>
      <c r="HR12" s="284">
        <v>1.1158999999999999</v>
      </c>
      <c r="HS12" s="284">
        <v>4.4707699999999999</v>
      </c>
      <c r="HT12" s="284">
        <v>2.4721799999999998</v>
      </c>
      <c r="HU12" s="284">
        <v>3.46271</v>
      </c>
      <c r="HV12" s="284">
        <v>11.40509</v>
      </c>
      <c r="HW12" s="284">
        <v>0.80298999999999998</v>
      </c>
      <c r="HX12" s="284">
        <v>1.4807999999999999</v>
      </c>
      <c r="HY12" s="284">
        <v>0.57299999999999995</v>
      </c>
      <c r="HZ12" s="284">
        <v>0.22592000000000001</v>
      </c>
      <c r="IA12" s="284">
        <v>1.98E-3</v>
      </c>
      <c r="IB12" s="284">
        <v>6.5399999999999998E-3</v>
      </c>
      <c r="IC12" s="284">
        <v>0.60475999999999996</v>
      </c>
      <c r="ID12" s="284">
        <v>1.418E-2</v>
      </c>
      <c r="IE12" s="284">
        <v>0.19555</v>
      </c>
      <c r="IF12" s="284">
        <v>3277</v>
      </c>
      <c r="IG12" s="284">
        <v>14498</v>
      </c>
      <c r="IH12" s="284">
        <v>12350</v>
      </c>
      <c r="II12" s="284">
        <v>10089</v>
      </c>
      <c r="IJ12" s="284">
        <v>44638</v>
      </c>
      <c r="IK12" s="284">
        <v>38025</v>
      </c>
      <c r="IL12" s="284">
        <v>68765</v>
      </c>
      <c r="IM12" s="284">
        <v>80724</v>
      </c>
      <c r="IN12" s="284">
        <v>1.6963999999999999</v>
      </c>
      <c r="IO12" s="284">
        <v>18245</v>
      </c>
      <c r="IP12" s="284">
        <v>8.7719299999999993</v>
      </c>
      <c r="IQ12" s="284">
        <v>1.0348599999999999</v>
      </c>
      <c r="IR12" s="284">
        <v>17.781199999999998</v>
      </c>
      <c r="IS12" s="284">
        <v>0</v>
      </c>
      <c r="IT12" s="284">
        <v>0.16369</v>
      </c>
      <c r="IU12" s="284">
        <v>18.97974</v>
      </c>
      <c r="IV12" s="284">
        <v>11.71252</v>
      </c>
      <c r="IW12" s="284">
        <v>2.6354500000000001</v>
      </c>
      <c r="IX12" s="284">
        <v>0</v>
      </c>
      <c r="IY12" s="284">
        <v>1.9300000000000001E-3</v>
      </c>
      <c r="IZ12" s="284">
        <v>0.20449000000000001</v>
      </c>
      <c r="JA12" s="284">
        <v>3.6999999999999999E-4</v>
      </c>
      <c r="JB12" s="284">
        <v>9.665E-2</v>
      </c>
      <c r="JC12" s="284">
        <v>0.42763000000000001</v>
      </c>
      <c r="JD12" s="284">
        <v>3.37026</v>
      </c>
      <c r="JE12" s="284">
        <v>2.2082299999999999</v>
      </c>
      <c r="JF12" s="284">
        <v>0.18002000000000001</v>
      </c>
      <c r="JG12" s="284">
        <v>356</v>
      </c>
      <c r="JH12" s="284">
        <v>0.64715999999999996</v>
      </c>
      <c r="JI12" s="284">
        <v>3.3094000000000001</v>
      </c>
      <c r="JJ12" s="284">
        <v>211</v>
      </c>
      <c r="JK12" s="284">
        <v>164</v>
      </c>
      <c r="JL12" s="284">
        <v>16.674330000000001</v>
      </c>
      <c r="JM12" s="284">
        <v>1.65242</v>
      </c>
      <c r="JN12" s="284">
        <v>1.3866000000000001</v>
      </c>
      <c r="JO12" s="284">
        <v>0.24503</v>
      </c>
      <c r="JP12" s="284">
        <v>5.5379999999999999E-2</v>
      </c>
      <c r="JQ12" s="284">
        <v>0.31417</v>
      </c>
      <c r="JR12" s="284">
        <v>7</v>
      </c>
      <c r="JS12" s="284">
        <v>26</v>
      </c>
      <c r="JT12" s="284">
        <v>1.80843</v>
      </c>
      <c r="JU12" s="284">
        <v>17852</v>
      </c>
      <c r="JV12" s="284">
        <v>34.883049999999997</v>
      </c>
      <c r="JW12" s="284">
        <v>9871</v>
      </c>
      <c r="JX12" s="284">
        <v>11.33039</v>
      </c>
      <c r="JY12" s="284">
        <v>63.083509999999997</v>
      </c>
      <c r="JZ12" s="284">
        <v>0.32480999999999999</v>
      </c>
      <c r="KA12" s="284">
        <v>3206</v>
      </c>
      <c r="KB12" s="284">
        <v>0.58948</v>
      </c>
      <c r="KC12" s="284">
        <v>0.66839999999999999</v>
      </c>
      <c r="KD12" s="284">
        <v>1.0660400000000001</v>
      </c>
      <c r="KE12" s="284">
        <v>7.0870600000000001</v>
      </c>
      <c r="KF12" s="284">
        <v>7.8023300000000004</v>
      </c>
      <c r="KG12" s="284">
        <v>6.7447800000000004</v>
      </c>
      <c r="KH12" s="294">
        <v>28.3</v>
      </c>
      <c r="KI12" s="284">
        <v>47799</v>
      </c>
      <c r="KJ12" s="284">
        <v>34183</v>
      </c>
      <c r="KK12" s="284">
        <v>5.4809999999999998E-2</v>
      </c>
      <c r="KL12" s="284">
        <v>0.30514999999999998</v>
      </c>
      <c r="KM12" s="284">
        <v>9.912E-2</v>
      </c>
      <c r="KN12" s="284">
        <v>1.239E-2</v>
      </c>
      <c r="KO12" s="284">
        <v>6.8970000000000004E-2</v>
      </c>
      <c r="KP12" s="284">
        <v>2.24E-2</v>
      </c>
      <c r="KQ12" s="284">
        <v>0.8518519</v>
      </c>
      <c r="KR12" s="284">
        <v>0.26533020000000002</v>
      </c>
      <c r="KS12" s="284">
        <v>0.73466980000000004</v>
      </c>
      <c r="KT12" s="284">
        <v>0.28486709999999998</v>
      </c>
      <c r="KU12" s="284">
        <v>0.71513289999999996</v>
      </c>
      <c r="KV12" s="284">
        <v>9.9099499999999993E-2</v>
      </c>
      <c r="KW12" s="284">
        <v>1.59417E-2</v>
      </c>
      <c r="KX12" s="284">
        <v>0.20009859999999999</v>
      </c>
      <c r="KY12" s="284">
        <v>0</v>
      </c>
      <c r="KZ12" s="284">
        <v>0.1984725</v>
      </c>
      <c r="LA12" s="284">
        <v>8.3157800000000004E-2</v>
      </c>
      <c r="LB12" s="284">
        <v>0.50232929999999998</v>
      </c>
      <c r="LC12" s="284">
        <v>0.70242789999999999</v>
      </c>
      <c r="LD12" s="284">
        <v>0</v>
      </c>
      <c r="LE12" s="284">
        <v>0.9368514</v>
      </c>
      <c r="LF12" s="284">
        <v>8.6242999999999997E-3</v>
      </c>
      <c r="LG12" s="284">
        <v>5.4524299999999998E-2</v>
      </c>
      <c r="LH12" s="284">
        <v>13616</v>
      </c>
      <c r="LI12" s="284">
        <v>4.3144299999999998</v>
      </c>
      <c r="LJ12" s="284">
        <v>15381</v>
      </c>
      <c r="LK12" s="284">
        <v>18056</v>
      </c>
      <c r="LL12" s="284">
        <v>4081</v>
      </c>
      <c r="LM12" s="284">
        <v>0.83913409999999999</v>
      </c>
      <c r="LN12" s="284">
        <v>0.16086590000000001</v>
      </c>
      <c r="LO12" s="284">
        <v>0</v>
      </c>
      <c r="LP12" s="284">
        <v>0.53376000000000001</v>
      </c>
      <c r="LQ12" s="284">
        <v>1.33995</v>
      </c>
      <c r="LR12" s="284">
        <v>0.38170999999999999</v>
      </c>
      <c r="LS12" s="284">
        <v>16</v>
      </c>
      <c r="LT12" s="284">
        <v>3.2242700000000002</v>
      </c>
      <c r="LU12" s="284">
        <v>0</v>
      </c>
      <c r="LV12" s="284">
        <v>2.7055899999999999</v>
      </c>
      <c r="LW12" s="284">
        <v>0.26812000000000002</v>
      </c>
      <c r="LX12" s="284">
        <v>0.23555000000000001</v>
      </c>
      <c r="LY12" s="285">
        <v>3.5770400000000001E-2</v>
      </c>
      <c r="LZ12" s="285">
        <v>7.3280000000000003E-4</v>
      </c>
      <c r="MA12" s="285">
        <v>0.10101599999999999</v>
      </c>
      <c r="MB12" s="285">
        <v>0</v>
      </c>
      <c r="MC12" s="285">
        <v>7.7591199999999999E-2</v>
      </c>
      <c r="MD12" s="285">
        <v>1.407E-4</v>
      </c>
      <c r="ME12" s="285">
        <v>0.83789559999999996</v>
      </c>
      <c r="MF12" s="285">
        <v>4.6084E-2</v>
      </c>
      <c r="MG12" s="285">
        <v>0.33121810000000002</v>
      </c>
      <c r="MH12" s="285"/>
    </row>
    <row r="13" spans="1:346" s="203" customFormat="1" x14ac:dyDescent="0.2">
      <c r="A13" s="6" t="s">
        <v>2062</v>
      </c>
      <c r="B13" s="6" t="s">
        <v>2850</v>
      </c>
      <c r="C13" s="203" t="s">
        <v>2063</v>
      </c>
      <c r="D13" s="203" t="s">
        <v>2064</v>
      </c>
      <c r="E13" s="203" t="s">
        <v>2179</v>
      </c>
      <c r="F13" s="203" t="s">
        <v>2253</v>
      </c>
      <c r="G13" s="203" t="s">
        <v>2363</v>
      </c>
      <c r="H13" s="203" t="s">
        <v>3605</v>
      </c>
      <c r="I13" s="203" t="s">
        <v>3606</v>
      </c>
      <c r="J13" s="203" t="s">
        <v>2253</v>
      </c>
      <c r="K13" s="203" t="s">
        <v>2363</v>
      </c>
      <c r="L13" s="203" t="s">
        <v>3605</v>
      </c>
      <c r="M13" s="203" t="s">
        <v>3607</v>
      </c>
      <c r="N13" s="203" t="s">
        <v>2688</v>
      </c>
      <c r="O13" s="203" t="s">
        <v>2503</v>
      </c>
      <c r="P13" s="203" t="s">
        <v>2580</v>
      </c>
      <c r="Q13" s="203" t="s">
        <v>2650</v>
      </c>
      <c r="R13" s="203" t="s">
        <v>2688</v>
      </c>
      <c r="S13" s="203" t="s">
        <v>2694</v>
      </c>
      <c r="T13" s="203" t="s">
        <v>4852</v>
      </c>
      <c r="U13" s="203" t="s">
        <v>2580</v>
      </c>
      <c r="V13" s="203" t="s">
        <v>548</v>
      </c>
      <c r="W13" s="203">
        <v>1</v>
      </c>
      <c r="X13" s="203">
        <v>3</v>
      </c>
      <c r="Y13" s="203">
        <v>0</v>
      </c>
      <c r="Z13" s="203">
        <v>0</v>
      </c>
      <c r="AA13" s="10">
        <v>10852</v>
      </c>
      <c r="AB13" s="203">
        <v>5</v>
      </c>
      <c r="AC13" s="203">
        <v>0</v>
      </c>
      <c r="AD13" s="203">
        <v>5</v>
      </c>
      <c r="AE13" s="203">
        <v>30</v>
      </c>
      <c r="AF13" s="203">
        <v>35</v>
      </c>
      <c r="AG13" s="286">
        <v>0.14285709999999999</v>
      </c>
      <c r="AH13" s="246">
        <v>81120</v>
      </c>
      <c r="AI13" s="246" t="s">
        <v>4853</v>
      </c>
      <c r="AJ13" s="274" t="s">
        <v>3414</v>
      </c>
      <c r="AK13" s="276">
        <v>43844</v>
      </c>
      <c r="AL13" s="276">
        <v>10.4</v>
      </c>
      <c r="AM13" s="276">
        <v>12.17</v>
      </c>
      <c r="AN13" s="276">
        <v>19.48</v>
      </c>
      <c r="AO13" s="246">
        <v>0</v>
      </c>
      <c r="AP13" s="246">
        <v>1546670</v>
      </c>
      <c r="AQ13" s="246">
        <v>1546670</v>
      </c>
      <c r="AR13" s="246">
        <v>207046</v>
      </c>
      <c r="AS13" s="246">
        <v>0</v>
      </c>
      <c r="AT13" s="246">
        <v>207046</v>
      </c>
      <c r="AU13" s="246">
        <v>0</v>
      </c>
      <c r="AV13" s="246">
        <v>23418</v>
      </c>
      <c r="AW13" s="246">
        <v>23418</v>
      </c>
      <c r="AX13" s="246">
        <v>171703</v>
      </c>
      <c r="AY13" s="246">
        <v>1948837</v>
      </c>
      <c r="AZ13" s="246">
        <v>1128023</v>
      </c>
      <c r="BA13" s="246">
        <v>344118</v>
      </c>
      <c r="BB13" s="246">
        <v>1472141</v>
      </c>
      <c r="BC13" s="246">
        <v>100224</v>
      </c>
      <c r="BD13" s="246">
        <v>24705</v>
      </c>
      <c r="BE13" s="246">
        <v>33772</v>
      </c>
      <c r="BF13" s="246">
        <v>158701</v>
      </c>
      <c r="BG13" s="246">
        <v>317995</v>
      </c>
      <c r="BH13" s="246">
        <v>1948837</v>
      </c>
      <c r="BI13" s="246">
        <v>238793</v>
      </c>
      <c r="BJ13" s="283">
        <v>0.122531</v>
      </c>
      <c r="BK13" s="246">
        <v>0</v>
      </c>
      <c r="BL13" s="246">
        <v>0</v>
      </c>
      <c r="BM13" s="246">
        <v>0</v>
      </c>
      <c r="BN13" s="246">
        <v>0</v>
      </c>
      <c r="BO13" s="246">
        <v>0</v>
      </c>
      <c r="BP13" s="246">
        <v>0</v>
      </c>
      <c r="BQ13" s="10">
        <v>42940</v>
      </c>
      <c r="BR13" s="10">
        <v>28088</v>
      </c>
      <c r="BS13" s="10">
        <v>71028</v>
      </c>
      <c r="BT13" s="10">
        <v>28476</v>
      </c>
      <c r="BU13" s="10">
        <v>11936</v>
      </c>
      <c r="BV13" s="10">
        <v>40412</v>
      </c>
      <c r="BW13" s="10">
        <v>6402</v>
      </c>
      <c r="BX13" s="10">
        <v>1326</v>
      </c>
      <c r="BY13" s="10">
        <v>7728</v>
      </c>
      <c r="BZ13" s="10">
        <v>119168</v>
      </c>
      <c r="CA13" s="10" t="s">
        <v>3403</v>
      </c>
      <c r="CB13" s="10">
        <v>119168</v>
      </c>
      <c r="CC13" s="10">
        <v>0</v>
      </c>
      <c r="CD13" s="258">
        <v>42809</v>
      </c>
      <c r="CE13" s="244">
        <v>7</v>
      </c>
      <c r="CF13" s="244">
        <v>67</v>
      </c>
      <c r="CG13" s="244">
        <v>74</v>
      </c>
      <c r="CH13" s="258">
        <v>8203</v>
      </c>
      <c r="CI13" s="258">
        <v>11566</v>
      </c>
      <c r="CJ13" s="258">
        <v>8109</v>
      </c>
      <c r="CK13" s="258">
        <v>793</v>
      </c>
      <c r="CL13" s="203">
        <v>0</v>
      </c>
      <c r="CM13" s="203" t="s">
        <v>2305</v>
      </c>
      <c r="CN13" s="244">
        <v>142</v>
      </c>
      <c r="CO13" s="10">
        <v>133808</v>
      </c>
      <c r="CP13" s="10">
        <v>44136</v>
      </c>
      <c r="CQ13" s="10">
        <v>177944</v>
      </c>
      <c r="CR13" s="10">
        <v>23336</v>
      </c>
      <c r="CS13" s="10">
        <v>2415</v>
      </c>
      <c r="CT13" s="10">
        <v>25751</v>
      </c>
      <c r="CU13" s="10">
        <v>144859</v>
      </c>
      <c r="CV13" s="10">
        <v>29938</v>
      </c>
      <c r="CW13" s="10">
        <v>174797</v>
      </c>
      <c r="CX13" s="10">
        <v>378492</v>
      </c>
      <c r="CY13" s="10">
        <v>1698</v>
      </c>
      <c r="CZ13" s="10" t="s">
        <v>3403</v>
      </c>
      <c r="DA13" s="10">
        <v>380190</v>
      </c>
      <c r="DB13" s="10">
        <v>34928</v>
      </c>
      <c r="DC13" s="10">
        <v>6070</v>
      </c>
      <c r="DD13" s="10">
        <v>40998</v>
      </c>
      <c r="DE13" s="10">
        <v>39775</v>
      </c>
      <c r="DF13" s="10">
        <v>18396</v>
      </c>
      <c r="DG13" s="10" t="s">
        <v>3403</v>
      </c>
      <c r="DH13" s="10">
        <v>24466</v>
      </c>
      <c r="DI13" s="258" t="s">
        <v>3403</v>
      </c>
      <c r="DJ13" s="258">
        <v>74703</v>
      </c>
      <c r="DK13" s="10">
        <v>298189</v>
      </c>
      <c r="DL13" s="10">
        <v>183142</v>
      </c>
      <c r="DM13" s="10" t="s">
        <v>3403</v>
      </c>
      <c r="DN13" s="10" t="s">
        <v>3403</v>
      </c>
      <c r="DO13" s="10">
        <v>481331</v>
      </c>
      <c r="DP13" s="10">
        <v>31</v>
      </c>
      <c r="DQ13" s="10">
        <v>37466</v>
      </c>
      <c r="DR13" s="10">
        <v>11168</v>
      </c>
      <c r="DS13" s="10">
        <v>48634</v>
      </c>
      <c r="DT13" s="10">
        <v>345982</v>
      </c>
      <c r="DU13" s="244">
        <v>31</v>
      </c>
      <c r="DV13" s="244">
        <v>3</v>
      </c>
      <c r="DW13" s="244">
        <v>733</v>
      </c>
      <c r="DX13" s="244">
        <v>15</v>
      </c>
      <c r="DY13" s="244">
        <v>67</v>
      </c>
      <c r="DZ13" s="244">
        <v>2</v>
      </c>
      <c r="EA13" s="244">
        <v>851</v>
      </c>
      <c r="EB13" s="244">
        <v>425</v>
      </c>
      <c r="EC13" s="244">
        <v>95</v>
      </c>
      <c r="ED13" s="244">
        <v>520</v>
      </c>
      <c r="EE13" s="10">
        <v>23523</v>
      </c>
      <c r="EF13" s="10">
        <v>1002</v>
      </c>
      <c r="EG13" s="10">
        <v>24525</v>
      </c>
      <c r="EH13" s="10">
        <v>615</v>
      </c>
      <c r="EI13" s="10">
        <v>155</v>
      </c>
      <c r="EJ13" s="10">
        <v>770</v>
      </c>
      <c r="EK13" s="10">
        <v>25815</v>
      </c>
      <c r="EL13" s="10" t="s">
        <v>5026</v>
      </c>
      <c r="EM13" s="10" t="s">
        <v>5026</v>
      </c>
      <c r="EN13" s="10" t="s">
        <v>5026</v>
      </c>
      <c r="EO13" s="10" t="s">
        <v>5026</v>
      </c>
      <c r="EP13" s="258">
        <v>82</v>
      </c>
      <c r="EQ13" s="258">
        <v>1331</v>
      </c>
      <c r="ER13" s="10" t="s">
        <v>3403</v>
      </c>
      <c r="ES13" s="10" t="s">
        <v>5026</v>
      </c>
      <c r="ET13" s="10" t="s">
        <v>5026</v>
      </c>
      <c r="EU13" s="244">
        <v>659</v>
      </c>
      <c r="EV13" s="244">
        <v>127</v>
      </c>
      <c r="EW13" s="203" t="s">
        <v>3608</v>
      </c>
      <c r="EX13" s="244">
        <v>42</v>
      </c>
      <c r="EY13" s="244">
        <v>79</v>
      </c>
      <c r="EZ13" s="258">
        <v>76143</v>
      </c>
      <c r="FA13" s="10" t="s">
        <v>3403</v>
      </c>
      <c r="FB13" s="10" t="s">
        <v>3403</v>
      </c>
      <c r="FC13" s="203" t="s">
        <v>1530</v>
      </c>
      <c r="FD13" s="203" t="s">
        <v>1530</v>
      </c>
      <c r="FE13" s="203" t="s">
        <v>1530</v>
      </c>
      <c r="FF13" s="203" t="s">
        <v>1530</v>
      </c>
      <c r="FG13" s="203" t="s">
        <v>1530</v>
      </c>
      <c r="FH13" s="203" t="s">
        <v>1530</v>
      </c>
      <c r="FI13" s="203" t="s">
        <v>1530</v>
      </c>
      <c r="FJ13" s="203" t="s">
        <v>1530</v>
      </c>
      <c r="FK13" s="203" t="s">
        <v>1530</v>
      </c>
      <c r="FL13" s="203" t="s">
        <v>1530</v>
      </c>
      <c r="FM13" s="203" t="s">
        <v>1530</v>
      </c>
      <c r="FN13" s="203" t="s">
        <v>1530</v>
      </c>
      <c r="FO13" s="203" t="s">
        <v>1530</v>
      </c>
      <c r="FP13" s="203" t="s">
        <v>1530</v>
      </c>
      <c r="FQ13" s="203" t="s">
        <v>1530</v>
      </c>
      <c r="FR13" s="203" t="s">
        <v>1530</v>
      </c>
      <c r="FS13" s="203" t="s">
        <v>1530</v>
      </c>
      <c r="FT13" s="203" t="s">
        <v>1530</v>
      </c>
      <c r="FU13" s="203" t="s">
        <v>1530</v>
      </c>
      <c r="FV13" s="203" t="s">
        <v>1530</v>
      </c>
      <c r="FW13" s="203" t="s">
        <v>1530</v>
      </c>
      <c r="FX13" s="203" t="s">
        <v>1530</v>
      </c>
      <c r="FY13" s="203" t="s">
        <v>1530</v>
      </c>
      <c r="FZ13" s="203" t="s">
        <v>1530</v>
      </c>
      <c r="GA13" s="203" t="s">
        <v>1530</v>
      </c>
      <c r="GB13" s="203" t="s">
        <v>2062</v>
      </c>
      <c r="GC13" s="203" t="s">
        <v>467</v>
      </c>
      <c r="GD13" s="203" t="s">
        <v>416</v>
      </c>
      <c r="GE13" s="203" t="s">
        <v>493</v>
      </c>
      <c r="GF13" s="203" t="s">
        <v>499</v>
      </c>
      <c r="GG13" s="203" t="s">
        <v>4527</v>
      </c>
      <c r="GH13" s="203" t="s">
        <v>505</v>
      </c>
      <c r="GI13" s="203" t="s">
        <v>2303</v>
      </c>
      <c r="GJ13" s="258">
        <v>190187</v>
      </c>
      <c r="GK13" s="203">
        <v>2</v>
      </c>
      <c r="GL13" s="203" t="s">
        <v>2135</v>
      </c>
      <c r="GM13" s="203" t="s">
        <v>512</v>
      </c>
      <c r="GN13" s="203">
        <v>1533</v>
      </c>
      <c r="GO13" s="203">
        <v>146</v>
      </c>
      <c r="GP13" s="203">
        <v>6635</v>
      </c>
      <c r="GQ13" s="203">
        <v>30009</v>
      </c>
      <c r="GR13" s="203">
        <v>269</v>
      </c>
      <c r="GS13" s="203">
        <v>33</v>
      </c>
      <c r="GT13" s="203">
        <v>584</v>
      </c>
      <c r="GU13" s="203">
        <v>4143</v>
      </c>
      <c r="GV13" s="283">
        <v>0.95003000000000004</v>
      </c>
      <c r="GW13" s="283">
        <v>2.0140000000000002E-2</v>
      </c>
      <c r="GX13" s="245">
        <v>30.334900000000001</v>
      </c>
      <c r="GY13" s="245">
        <v>32.787430000000001</v>
      </c>
      <c r="GZ13" s="245">
        <v>15.294119999999999</v>
      </c>
      <c r="HA13" s="284">
        <v>4.0488499999999998</v>
      </c>
      <c r="HB13" s="284">
        <v>3.0584799999999999</v>
      </c>
      <c r="HC13" s="284">
        <v>0.32971</v>
      </c>
      <c r="HD13" s="284">
        <v>40.071489999999997</v>
      </c>
      <c r="HE13" s="284">
        <v>30.26979</v>
      </c>
      <c r="HF13" s="284">
        <v>3.2631700000000001</v>
      </c>
      <c r="HG13" s="284">
        <v>5.6327699999999998</v>
      </c>
      <c r="HH13" s="284">
        <v>4.2549599999999996</v>
      </c>
      <c r="HI13" s="284">
        <v>0.4587</v>
      </c>
      <c r="HJ13" s="284">
        <v>0</v>
      </c>
      <c r="HK13" s="284">
        <v>0</v>
      </c>
      <c r="HL13" s="284">
        <v>0</v>
      </c>
      <c r="HM13" s="284">
        <v>75.492429999999999</v>
      </c>
      <c r="HN13" s="284">
        <v>57.02657</v>
      </c>
      <c r="HO13" s="284">
        <v>6.1476300000000004</v>
      </c>
      <c r="HP13" s="284">
        <v>9.7175600000000006</v>
      </c>
      <c r="HQ13" s="284">
        <v>7.3405899999999997</v>
      </c>
      <c r="HR13" s="284">
        <v>0.79134000000000004</v>
      </c>
      <c r="HS13" s="284">
        <v>2.5308299999999999</v>
      </c>
      <c r="HT13" s="284">
        <v>1.81917</v>
      </c>
      <c r="HU13" s="284">
        <v>13.550190000000001</v>
      </c>
      <c r="HV13" s="284">
        <v>2.6113400000000002</v>
      </c>
      <c r="HW13" s="284">
        <v>0</v>
      </c>
      <c r="HX13" s="284">
        <v>1.0544800000000001</v>
      </c>
      <c r="HY13" s="284">
        <v>0.25572</v>
      </c>
      <c r="HZ13" s="284">
        <v>0.13572999999999999</v>
      </c>
      <c r="IA13" s="284">
        <v>3.47E-3</v>
      </c>
      <c r="IB13" s="284">
        <v>6.7000000000000002E-4</v>
      </c>
      <c r="IC13" s="284">
        <v>0.40035999999999999</v>
      </c>
      <c r="ID13" s="284">
        <v>2.7299999999999998E-3</v>
      </c>
      <c r="IE13" s="284">
        <v>0.12895000000000001</v>
      </c>
      <c r="IF13" s="284">
        <v>0</v>
      </c>
      <c r="IG13" s="284">
        <v>0</v>
      </c>
      <c r="IH13" s="284">
        <v>0</v>
      </c>
      <c r="II13" s="284">
        <v>9885</v>
      </c>
      <c r="IJ13" s="284">
        <v>69196</v>
      </c>
      <c r="IK13" s="284">
        <v>69196</v>
      </c>
      <c r="IL13" s="284">
        <v>96266</v>
      </c>
      <c r="IM13" s="284">
        <v>96266</v>
      </c>
      <c r="IN13" s="284">
        <v>2.4991699999999999</v>
      </c>
      <c r="IO13" s="284">
        <v>13752</v>
      </c>
      <c r="IP13" s="284">
        <v>6.6116900000000003</v>
      </c>
      <c r="IQ13" s="284">
        <v>1.0886400000000001</v>
      </c>
      <c r="IR13" s="284">
        <v>8.1323600000000003</v>
      </c>
      <c r="IS13" s="284">
        <v>0.12313</v>
      </c>
      <c r="IT13" s="284">
        <v>0.90281</v>
      </c>
      <c r="IU13" s="284">
        <v>10.24695</v>
      </c>
      <c r="IV13" s="284">
        <v>7.7404900000000003</v>
      </c>
      <c r="IW13" s="284">
        <v>1.01267</v>
      </c>
      <c r="IX13" s="284">
        <v>0</v>
      </c>
      <c r="IY13" s="284">
        <v>7.5000000000000002E-4</v>
      </c>
      <c r="IZ13" s="284">
        <v>0.22509000000000001</v>
      </c>
      <c r="JA13" s="284">
        <v>3.8999999999999999E-4</v>
      </c>
      <c r="JB13" s="284">
        <v>0.10281</v>
      </c>
      <c r="JC13" s="284">
        <v>0.71965999999999997</v>
      </c>
      <c r="JD13" s="284">
        <v>2.9197700000000002</v>
      </c>
      <c r="JE13" s="284">
        <v>0.62658000000000003</v>
      </c>
      <c r="JF13" s="284">
        <v>0.15773999999999999</v>
      </c>
      <c r="JG13" s="284">
        <v>880</v>
      </c>
      <c r="JH13" s="284">
        <v>1.5215700000000001</v>
      </c>
      <c r="JI13" s="284">
        <v>1.67201</v>
      </c>
      <c r="JJ13" s="284">
        <v>406</v>
      </c>
      <c r="JK13" s="284">
        <v>183</v>
      </c>
      <c r="JL13" s="284">
        <v>10.24695</v>
      </c>
      <c r="JM13" s="284">
        <v>0.83445000000000003</v>
      </c>
      <c r="JN13" s="284">
        <v>0.52698</v>
      </c>
      <c r="JO13" s="284">
        <v>0.18403</v>
      </c>
      <c r="JP13" s="284">
        <v>2.6290000000000001E-2</v>
      </c>
      <c r="JQ13" s="284">
        <v>0.61685000000000001</v>
      </c>
      <c r="JR13" s="284">
        <v>12</v>
      </c>
      <c r="JS13" s="284">
        <v>2</v>
      </c>
      <c r="JT13" s="284">
        <v>1.3912</v>
      </c>
      <c r="JU13" s="284">
        <v>9256</v>
      </c>
      <c r="JV13" s="284">
        <v>31.881869999999999</v>
      </c>
      <c r="JW13" s="284">
        <v>6653</v>
      </c>
      <c r="JX13" s="284">
        <v>0</v>
      </c>
      <c r="JY13" s="284">
        <v>44.354129999999998</v>
      </c>
      <c r="JZ13" s="284">
        <v>0</v>
      </c>
      <c r="KA13" s="284" t="s">
        <v>3403</v>
      </c>
      <c r="KB13" s="284">
        <v>0.40012999999999999</v>
      </c>
      <c r="KC13" s="284">
        <v>0.4587</v>
      </c>
      <c r="KD13" s="284">
        <v>0.55666000000000004</v>
      </c>
      <c r="KE13" s="284">
        <v>5.7059600000000001</v>
      </c>
      <c r="KF13" s="284">
        <v>9.8970099999999999</v>
      </c>
      <c r="KG13" s="284">
        <v>5.6327699999999998</v>
      </c>
      <c r="KH13" s="294">
        <v>52.173079999999999</v>
      </c>
      <c r="KI13" s="284">
        <v>42061</v>
      </c>
      <c r="KJ13" s="284">
        <v>32229</v>
      </c>
      <c r="KK13" s="284">
        <v>7.2720000000000007E-2</v>
      </c>
      <c r="KL13" s="284">
        <v>0</v>
      </c>
      <c r="KM13" s="284">
        <v>0.10116</v>
      </c>
      <c r="KN13" s="284">
        <v>1.039E-2</v>
      </c>
      <c r="KO13" s="284">
        <v>0</v>
      </c>
      <c r="KP13" s="284">
        <v>1.4449999999999999E-2</v>
      </c>
      <c r="KQ13" s="284">
        <v>1</v>
      </c>
      <c r="KR13" s="284">
        <v>0.14285709999999999</v>
      </c>
      <c r="KS13" s="284">
        <v>0.85714290000000004</v>
      </c>
      <c r="KT13" s="284">
        <v>0.2337534</v>
      </c>
      <c r="KU13" s="284">
        <v>0.7662466</v>
      </c>
      <c r="KV13" s="284">
        <v>8.1433699999999998E-2</v>
      </c>
      <c r="KW13" s="284">
        <v>1.26768E-2</v>
      </c>
      <c r="KX13" s="284">
        <v>0.17657610000000001</v>
      </c>
      <c r="KY13" s="284">
        <v>1.7329299999999999E-2</v>
      </c>
      <c r="KZ13" s="284">
        <v>0.1631717</v>
      </c>
      <c r="LA13" s="284">
        <v>5.1427599999999997E-2</v>
      </c>
      <c r="LB13" s="284">
        <v>0.57881850000000001</v>
      </c>
      <c r="LC13" s="284">
        <v>0.75539460000000003</v>
      </c>
      <c r="LD13" s="284">
        <v>1.20164E-2</v>
      </c>
      <c r="LE13" s="284">
        <v>0.79363740000000005</v>
      </c>
      <c r="LF13" s="284">
        <v>8.81054E-2</v>
      </c>
      <c r="LG13" s="284">
        <v>0.1062408</v>
      </c>
      <c r="LH13" s="284">
        <v>9831</v>
      </c>
      <c r="LI13" s="284">
        <v>7.1139900000000003</v>
      </c>
      <c r="LJ13" s="284">
        <v>38037</v>
      </c>
      <c r="LK13" s="284">
        <v>38037</v>
      </c>
      <c r="LL13" s="284">
        <v>5433</v>
      </c>
      <c r="LM13" s="284">
        <v>0.63152719999999996</v>
      </c>
      <c r="LN13" s="284">
        <v>0.15567010000000001</v>
      </c>
      <c r="LO13" s="284">
        <v>0.21280270000000001</v>
      </c>
      <c r="LP13" s="284">
        <v>0.42670000000000002</v>
      </c>
      <c r="LQ13" s="284">
        <v>1.3987400000000001</v>
      </c>
      <c r="LR13" s="284">
        <v>0.32695999999999997</v>
      </c>
      <c r="LS13" s="284">
        <v>19</v>
      </c>
      <c r="LT13" s="284">
        <v>4.8025500000000001</v>
      </c>
      <c r="LU13" s="284">
        <v>14</v>
      </c>
      <c r="LV13" s="284">
        <v>3.03294</v>
      </c>
      <c r="LW13" s="284">
        <v>0.24698000000000001</v>
      </c>
      <c r="LX13" s="284">
        <v>0.24698000000000001</v>
      </c>
      <c r="LY13" s="285">
        <v>4.6221100000000001E-2</v>
      </c>
      <c r="LZ13" s="285">
        <v>7.3729999999999998E-4</v>
      </c>
      <c r="MA13" s="285">
        <v>0.28644419999999998</v>
      </c>
      <c r="MB13" s="285">
        <v>0</v>
      </c>
      <c r="MC13" s="285">
        <v>0.22227359999999999</v>
      </c>
      <c r="MD13" s="285">
        <v>3.8420000000000001E-4</v>
      </c>
      <c r="ME13" s="285">
        <v>0.61874600000000002</v>
      </c>
      <c r="MF13" s="285">
        <v>0.1026449</v>
      </c>
      <c r="MG13" s="285">
        <v>0.416653</v>
      </c>
      <c r="MH13" s="285"/>
    </row>
    <row r="14" spans="1:346" s="203" customFormat="1" x14ac:dyDescent="0.2">
      <c r="A14" s="6" t="s">
        <v>1940</v>
      </c>
      <c r="B14" s="6" t="s">
        <v>2809</v>
      </c>
      <c r="C14" s="203" t="s">
        <v>1941</v>
      </c>
      <c r="D14" s="203" t="s">
        <v>1942</v>
      </c>
      <c r="E14" s="203" t="s">
        <v>2146</v>
      </c>
      <c r="F14" s="203" t="s">
        <v>2212</v>
      </c>
      <c r="G14" s="203" t="s">
        <v>2336</v>
      </c>
      <c r="H14" s="203" t="s">
        <v>3442</v>
      </c>
      <c r="I14" s="203" t="s">
        <v>3443</v>
      </c>
      <c r="J14" s="203" t="s">
        <v>2212</v>
      </c>
      <c r="K14" s="203" t="s">
        <v>2336</v>
      </c>
      <c r="L14" s="203" t="s">
        <v>3442</v>
      </c>
      <c r="M14" s="203" t="s">
        <v>3443</v>
      </c>
      <c r="N14" s="203" t="s">
        <v>2391</v>
      </c>
      <c r="O14" s="203" t="s">
        <v>2461</v>
      </c>
      <c r="P14" s="203" t="s">
        <v>2538</v>
      </c>
      <c r="Q14" s="203" t="s">
        <v>2614</v>
      </c>
      <c r="R14" s="203" t="s">
        <v>2391</v>
      </c>
      <c r="S14" s="203" t="s">
        <v>2380</v>
      </c>
      <c r="T14" s="203" t="s">
        <v>2461</v>
      </c>
      <c r="U14" s="203" t="s">
        <v>2538</v>
      </c>
      <c r="V14" s="203" t="s">
        <v>2614</v>
      </c>
      <c r="W14" s="203">
        <v>1</v>
      </c>
      <c r="X14" s="203">
        <v>3</v>
      </c>
      <c r="Y14" s="203">
        <v>0</v>
      </c>
      <c r="Z14" s="203">
        <v>1</v>
      </c>
      <c r="AA14" s="10">
        <v>9672</v>
      </c>
      <c r="AB14" s="203">
        <v>9</v>
      </c>
      <c r="AC14" s="203">
        <v>0</v>
      </c>
      <c r="AD14" s="203">
        <v>9</v>
      </c>
      <c r="AE14" s="203">
        <v>25.4</v>
      </c>
      <c r="AF14" s="203">
        <v>34.4</v>
      </c>
      <c r="AG14" s="286">
        <v>0.26162790000000002</v>
      </c>
      <c r="AH14" s="246">
        <v>86256</v>
      </c>
      <c r="AI14" s="246" t="s">
        <v>4587</v>
      </c>
      <c r="AJ14" s="274" t="s">
        <v>3444</v>
      </c>
      <c r="AK14" s="276">
        <v>41909</v>
      </c>
      <c r="AL14" s="276">
        <v>14.32</v>
      </c>
      <c r="AM14" s="276">
        <v>14.32</v>
      </c>
      <c r="AN14" s="276">
        <v>14.32</v>
      </c>
      <c r="AO14" s="246">
        <v>0</v>
      </c>
      <c r="AP14" s="246">
        <v>1902090</v>
      </c>
      <c r="AQ14" s="246">
        <v>1902090</v>
      </c>
      <c r="AR14" s="246">
        <v>175227</v>
      </c>
      <c r="AS14" s="246">
        <v>2000</v>
      </c>
      <c r="AT14" s="246">
        <v>177227</v>
      </c>
      <c r="AU14" s="246">
        <v>0</v>
      </c>
      <c r="AV14" s="246">
        <v>0</v>
      </c>
      <c r="AW14" s="246">
        <v>0</v>
      </c>
      <c r="AX14" s="246">
        <v>350469</v>
      </c>
      <c r="AY14" s="246">
        <v>2429786</v>
      </c>
      <c r="AZ14" s="246">
        <v>1401869</v>
      </c>
      <c r="BA14" s="246">
        <v>475647</v>
      </c>
      <c r="BB14" s="246">
        <v>1877516</v>
      </c>
      <c r="BC14" s="246">
        <v>228353</v>
      </c>
      <c r="BD14" s="246">
        <v>45814</v>
      </c>
      <c r="BE14" s="246">
        <v>37173</v>
      </c>
      <c r="BF14" s="246">
        <v>311340</v>
      </c>
      <c r="BG14" s="246">
        <v>207070</v>
      </c>
      <c r="BH14" s="246">
        <v>2395926</v>
      </c>
      <c r="BI14" s="246">
        <v>33860</v>
      </c>
      <c r="BJ14" s="283">
        <v>1.3935400000000001E-2</v>
      </c>
      <c r="BK14" s="246">
        <v>0</v>
      </c>
      <c r="BL14" s="246">
        <v>0</v>
      </c>
      <c r="BM14" s="246">
        <v>0</v>
      </c>
      <c r="BN14" s="246">
        <v>0</v>
      </c>
      <c r="BO14" s="246">
        <v>0</v>
      </c>
      <c r="BP14" s="246">
        <v>0</v>
      </c>
      <c r="BQ14" s="10">
        <v>66640</v>
      </c>
      <c r="BR14" s="10">
        <v>63924</v>
      </c>
      <c r="BS14" s="10">
        <v>130564</v>
      </c>
      <c r="BT14" s="10">
        <v>50557</v>
      </c>
      <c r="BU14" s="10">
        <v>27761</v>
      </c>
      <c r="BV14" s="10">
        <v>78318</v>
      </c>
      <c r="BW14" s="10">
        <v>7895</v>
      </c>
      <c r="BX14" s="10" t="s">
        <v>3403</v>
      </c>
      <c r="BY14" s="10" t="s">
        <v>3403</v>
      </c>
      <c r="BZ14" s="10">
        <v>216777</v>
      </c>
      <c r="CA14" s="10" t="s">
        <v>3403</v>
      </c>
      <c r="CB14" s="10">
        <v>216777</v>
      </c>
      <c r="CC14" s="10">
        <v>0</v>
      </c>
      <c r="CD14" s="258">
        <v>30245</v>
      </c>
      <c r="CE14" s="244">
        <v>10</v>
      </c>
      <c r="CF14" s="244">
        <v>67</v>
      </c>
      <c r="CG14" s="244">
        <v>77</v>
      </c>
      <c r="CH14" s="258">
        <v>6925</v>
      </c>
      <c r="CI14" s="258">
        <v>3135</v>
      </c>
      <c r="CJ14" s="258">
        <v>5738</v>
      </c>
      <c r="CK14" s="258">
        <v>563</v>
      </c>
      <c r="CL14" s="203">
        <v>0</v>
      </c>
      <c r="CM14" s="203" t="s">
        <v>2305</v>
      </c>
      <c r="CN14" s="244">
        <v>395</v>
      </c>
      <c r="CO14" s="10">
        <v>232187</v>
      </c>
      <c r="CP14" s="10">
        <v>68203</v>
      </c>
      <c r="CQ14" s="10">
        <v>300390</v>
      </c>
      <c r="CR14" s="10" t="s">
        <v>3403</v>
      </c>
      <c r="CS14" s="10" t="s">
        <v>3403</v>
      </c>
      <c r="CT14" s="10" t="s">
        <v>3403</v>
      </c>
      <c r="CU14" s="10">
        <v>246331</v>
      </c>
      <c r="CV14" s="10">
        <v>66799</v>
      </c>
      <c r="CW14" s="10">
        <v>313130</v>
      </c>
      <c r="CX14" s="10">
        <v>613520</v>
      </c>
      <c r="CY14" s="10" t="s">
        <v>3403</v>
      </c>
      <c r="CZ14" s="10" t="s">
        <v>3403</v>
      </c>
      <c r="DA14" s="10">
        <v>613520</v>
      </c>
      <c r="DB14" s="10">
        <v>28872</v>
      </c>
      <c r="DC14" s="10">
        <v>1764</v>
      </c>
      <c r="DD14" s="10">
        <v>30636</v>
      </c>
      <c r="DE14" s="10">
        <v>51047</v>
      </c>
      <c r="DF14" s="10">
        <v>7434</v>
      </c>
      <c r="DG14" s="10" t="s">
        <v>3403</v>
      </c>
      <c r="DH14" s="10">
        <v>9198</v>
      </c>
      <c r="DI14" s="258" t="s">
        <v>3403</v>
      </c>
      <c r="DJ14" s="258">
        <v>79919</v>
      </c>
      <c r="DK14" s="10">
        <v>285316</v>
      </c>
      <c r="DL14" s="10">
        <v>414435</v>
      </c>
      <c r="DM14" s="10" t="s">
        <v>3403</v>
      </c>
      <c r="DN14" s="10" t="s">
        <v>3403</v>
      </c>
      <c r="DO14" s="10">
        <v>699751</v>
      </c>
      <c r="DP14" s="10" t="s">
        <v>3403</v>
      </c>
      <c r="DQ14" s="10">
        <v>49230</v>
      </c>
      <c r="DR14" s="10">
        <v>15444</v>
      </c>
      <c r="DS14" s="10">
        <v>64674</v>
      </c>
      <c r="DT14" s="10">
        <v>420963</v>
      </c>
      <c r="DU14" s="244">
        <v>264</v>
      </c>
      <c r="DV14" s="244">
        <v>22</v>
      </c>
      <c r="DW14" s="244">
        <v>1138</v>
      </c>
      <c r="DX14" s="244">
        <v>13</v>
      </c>
      <c r="DY14" s="244">
        <v>108</v>
      </c>
      <c r="DZ14" s="244">
        <v>28</v>
      </c>
      <c r="EA14" s="244">
        <v>1573</v>
      </c>
      <c r="EB14" s="244">
        <v>1956</v>
      </c>
      <c r="EC14" s="244">
        <v>1205</v>
      </c>
      <c r="ED14" s="244">
        <v>3161</v>
      </c>
      <c r="EE14" s="10">
        <v>25535</v>
      </c>
      <c r="EF14" s="10">
        <v>1797</v>
      </c>
      <c r="EG14" s="10">
        <v>27332</v>
      </c>
      <c r="EH14" s="10">
        <v>764</v>
      </c>
      <c r="EI14" s="10">
        <v>1151</v>
      </c>
      <c r="EJ14" s="10">
        <v>1915</v>
      </c>
      <c r="EK14" s="10">
        <v>32408</v>
      </c>
      <c r="EL14" s="10" t="s">
        <v>5026</v>
      </c>
      <c r="EM14" s="10" t="s">
        <v>5026</v>
      </c>
      <c r="EN14" s="10" t="s">
        <v>5026</v>
      </c>
      <c r="EO14" s="10" t="s">
        <v>5026</v>
      </c>
      <c r="EP14" s="258">
        <v>640</v>
      </c>
      <c r="EQ14" s="258">
        <v>3005</v>
      </c>
      <c r="ER14" s="10">
        <v>57234</v>
      </c>
      <c r="ES14" s="10" t="s">
        <v>5026</v>
      </c>
      <c r="ET14" s="10" t="s">
        <v>5026</v>
      </c>
      <c r="EU14" s="244">
        <v>132</v>
      </c>
      <c r="EV14" s="244">
        <v>151</v>
      </c>
      <c r="EW14" s="203" t="s">
        <v>1474</v>
      </c>
      <c r="EX14" s="244">
        <v>53</v>
      </c>
      <c r="EY14" s="244">
        <v>52</v>
      </c>
      <c r="EZ14" s="258">
        <v>76844</v>
      </c>
      <c r="FA14" s="10" t="s">
        <v>3403</v>
      </c>
      <c r="FB14" s="10" t="s">
        <v>3403</v>
      </c>
      <c r="FC14" s="203" t="s">
        <v>1530</v>
      </c>
      <c r="FD14" s="203" t="s">
        <v>1530</v>
      </c>
      <c r="FE14" s="203" t="s">
        <v>1530</v>
      </c>
      <c r="FF14" s="203" t="s">
        <v>1530</v>
      </c>
      <c r="FG14" s="203" t="s">
        <v>1530</v>
      </c>
      <c r="FH14" s="203" t="s">
        <v>1530</v>
      </c>
      <c r="FI14" s="203" t="s">
        <v>1530</v>
      </c>
      <c r="FJ14" s="203" t="s">
        <v>1530</v>
      </c>
      <c r="FK14" s="203" t="s">
        <v>1530</v>
      </c>
      <c r="FL14" s="203" t="s">
        <v>1530</v>
      </c>
      <c r="FM14" s="203" t="s">
        <v>1530</v>
      </c>
      <c r="FN14" s="203" t="s">
        <v>1530</v>
      </c>
      <c r="FO14" s="203" t="s">
        <v>1530</v>
      </c>
      <c r="FP14" s="203" t="s">
        <v>1530</v>
      </c>
      <c r="FQ14" s="203" t="s">
        <v>1530</v>
      </c>
      <c r="FR14" s="203" t="s">
        <v>1530</v>
      </c>
      <c r="FS14" s="203" t="s">
        <v>1530</v>
      </c>
      <c r="FT14" s="203" t="s">
        <v>1530</v>
      </c>
      <c r="FU14" s="203" t="s">
        <v>1530</v>
      </c>
      <c r="FV14" s="203" t="s">
        <v>1530</v>
      </c>
      <c r="FW14" s="203" t="s">
        <v>1530</v>
      </c>
      <c r="FX14" s="203" t="s">
        <v>1530</v>
      </c>
      <c r="FY14" s="203" t="s">
        <v>1530</v>
      </c>
      <c r="FZ14" s="203" t="s">
        <v>1530</v>
      </c>
      <c r="GA14" s="203" t="s">
        <v>1530</v>
      </c>
      <c r="GB14" s="203" t="s">
        <v>1940</v>
      </c>
      <c r="GC14" s="203" t="s">
        <v>427</v>
      </c>
      <c r="GD14" s="203" t="s">
        <v>416</v>
      </c>
      <c r="GE14" s="203" t="s">
        <v>493</v>
      </c>
      <c r="GF14" s="203" t="s">
        <v>499</v>
      </c>
      <c r="GG14" s="203" t="s">
        <v>4527</v>
      </c>
      <c r="GH14" s="203" t="s">
        <v>505</v>
      </c>
      <c r="GI14" s="203" t="s">
        <v>2303</v>
      </c>
      <c r="GJ14" s="258">
        <v>183806</v>
      </c>
      <c r="GK14" s="203">
        <v>3</v>
      </c>
      <c r="GL14" s="203" t="s">
        <v>2135</v>
      </c>
      <c r="GM14" s="203" t="s">
        <v>503</v>
      </c>
      <c r="GN14" s="203">
        <v>4102</v>
      </c>
      <c r="GO14" s="203">
        <v>213</v>
      </c>
      <c r="GP14" s="203">
        <v>8527</v>
      </c>
      <c r="GQ14" s="203">
        <v>102267</v>
      </c>
      <c r="GR14" s="203">
        <v>921</v>
      </c>
      <c r="GS14" s="203">
        <v>40</v>
      </c>
      <c r="GT14" s="203">
        <v>320</v>
      </c>
      <c r="GU14" s="203">
        <v>9440</v>
      </c>
      <c r="GV14" s="283">
        <v>0.84336999999999995</v>
      </c>
      <c r="GW14" s="283">
        <v>9.7540000000000002E-2</v>
      </c>
      <c r="GX14" s="245">
        <v>20.60267</v>
      </c>
      <c r="GY14" s="245">
        <v>23.746310000000001</v>
      </c>
      <c r="GZ14" s="245">
        <v>11.05245</v>
      </c>
      <c r="HA14" s="284">
        <v>3.4239700000000002</v>
      </c>
      <c r="HB14" s="284">
        <v>2.6831200000000002</v>
      </c>
      <c r="HC14" s="284">
        <v>0.44492999999999999</v>
      </c>
      <c r="HD14" s="284">
        <v>37.046199999999999</v>
      </c>
      <c r="HE14" s="284">
        <v>29.030460000000001</v>
      </c>
      <c r="HF14" s="284">
        <v>4.8139900000000004</v>
      </c>
      <c r="HG14" s="284">
        <v>5.6915399999999998</v>
      </c>
      <c r="HH14" s="284">
        <v>4.4600499999999998</v>
      </c>
      <c r="HI14" s="284">
        <v>0.73958999999999997</v>
      </c>
      <c r="HJ14" s="284">
        <v>41.861939999999997</v>
      </c>
      <c r="HK14" s="284">
        <v>32.804209999999998</v>
      </c>
      <c r="HL14" s="284">
        <v>5.4397700000000002</v>
      </c>
      <c r="HM14" s="284">
        <v>73.930080000000004</v>
      </c>
      <c r="HN14" s="284">
        <v>57.933720000000001</v>
      </c>
      <c r="HO14" s="284">
        <v>9.6068899999999999</v>
      </c>
      <c r="HP14" s="284">
        <v>7.6515399999999998</v>
      </c>
      <c r="HQ14" s="284">
        <v>5.9959600000000002</v>
      </c>
      <c r="HR14" s="284">
        <v>0.99428000000000005</v>
      </c>
      <c r="HS14" s="284">
        <v>3.80701</v>
      </c>
      <c r="HT14" s="284">
        <v>2.29026</v>
      </c>
      <c r="HU14" s="284">
        <v>2.04101</v>
      </c>
      <c r="HV14" s="284">
        <v>2.3347899999999999</v>
      </c>
      <c r="HW14" s="284">
        <v>0.31137999999999999</v>
      </c>
      <c r="HX14" s="284">
        <v>1.7035899999999999</v>
      </c>
      <c r="HY14" s="284">
        <v>0.35186000000000001</v>
      </c>
      <c r="HZ14" s="284">
        <v>0.17632</v>
      </c>
      <c r="IA14" s="284">
        <v>7.2000000000000005E-4</v>
      </c>
      <c r="IB14" s="284">
        <v>8.1999999999999998E-4</v>
      </c>
      <c r="IC14" s="284">
        <v>0.41807</v>
      </c>
      <c r="ID14" s="284">
        <v>1.72E-2</v>
      </c>
      <c r="IE14" s="284">
        <v>0.1487</v>
      </c>
      <c r="IF14" s="284">
        <v>1663</v>
      </c>
      <c r="IG14" s="284">
        <v>6359</v>
      </c>
      <c r="IH14" s="284">
        <v>6359</v>
      </c>
      <c r="II14" s="284">
        <v>12237</v>
      </c>
      <c r="IJ14" s="284">
        <v>46773</v>
      </c>
      <c r="IK14" s="284">
        <v>46773</v>
      </c>
      <c r="IL14" s="284">
        <v>77750</v>
      </c>
      <c r="IM14" s="284">
        <v>77750</v>
      </c>
      <c r="IN14" s="284">
        <v>2.6517400000000002</v>
      </c>
      <c r="IO14" s="284">
        <v>20341</v>
      </c>
      <c r="IP14" s="284">
        <v>9.7796099999999999</v>
      </c>
      <c r="IQ14" s="284">
        <v>0.96421000000000001</v>
      </c>
      <c r="IR14" s="284">
        <v>10.34836</v>
      </c>
      <c r="IS14" s="284">
        <v>0</v>
      </c>
      <c r="IT14" s="284">
        <v>1.90673</v>
      </c>
      <c r="IU14" s="284">
        <v>13.2193</v>
      </c>
      <c r="IV14" s="284">
        <v>10.21466</v>
      </c>
      <c r="IW14" s="284">
        <v>1.43567</v>
      </c>
      <c r="IX14" s="284">
        <v>0</v>
      </c>
      <c r="IY14" s="284">
        <v>2.15E-3</v>
      </c>
      <c r="IZ14" s="284">
        <v>0.16455</v>
      </c>
      <c r="JA14" s="284">
        <v>4.2000000000000002E-4</v>
      </c>
      <c r="JB14" s="284">
        <v>0.13916000000000001</v>
      </c>
      <c r="JC14" s="284">
        <v>0.53190000000000004</v>
      </c>
      <c r="JD14" s="284">
        <v>6.1075499999999998</v>
      </c>
      <c r="JE14" s="284">
        <v>1.1793800000000001</v>
      </c>
      <c r="JF14" s="284">
        <v>0.13819000000000001</v>
      </c>
      <c r="JG14" s="284">
        <v>467</v>
      </c>
      <c r="JH14" s="284">
        <v>1.19059</v>
      </c>
      <c r="JI14" s="284">
        <v>1.1265700000000001</v>
      </c>
      <c r="JJ14" s="284">
        <v>155</v>
      </c>
      <c r="JK14" s="284">
        <v>97</v>
      </c>
      <c r="JL14" s="284">
        <v>13.035080000000001</v>
      </c>
      <c r="JM14" s="284">
        <v>1.6938500000000001</v>
      </c>
      <c r="JN14" s="284">
        <v>1.2423599999999999</v>
      </c>
      <c r="JO14" s="284">
        <v>0.18715000000000001</v>
      </c>
      <c r="JP14" s="284">
        <v>4.8959999999999997E-2</v>
      </c>
      <c r="JQ14" s="284">
        <v>0.39273999999999998</v>
      </c>
      <c r="JR14" s="284">
        <v>2</v>
      </c>
      <c r="JS14" s="284">
        <v>2</v>
      </c>
      <c r="JT14" s="284">
        <v>1.6622600000000001</v>
      </c>
      <c r="JU14" s="284">
        <v>13456</v>
      </c>
      <c r="JV14" s="284">
        <v>43.523879999999998</v>
      </c>
      <c r="JW14" s="284">
        <v>8095</v>
      </c>
      <c r="JX14" s="284">
        <v>5.9174899999999999</v>
      </c>
      <c r="JY14" s="284">
        <v>72.348119999999994</v>
      </c>
      <c r="JZ14" s="284">
        <v>0.13596</v>
      </c>
      <c r="KA14" s="284">
        <v>1100</v>
      </c>
      <c r="KB14" s="284">
        <v>0.37711</v>
      </c>
      <c r="KC14" s="284">
        <v>0.73958999999999997</v>
      </c>
      <c r="KD14" s="284">
        <v>0.62685999999999997</v>
      </c>
      <c r="KE14" s="284">
        <v>5.2620699999999996</v>
      </c>
      <c r="KF14" s="284">
        <v>10.819660000000001</v>
      </c>
      <c r="KG14" s="284">
        <v>5.6915399999999998</v>
      </c>
      <c r="KH14" s="294">
        <v>37.200000000000003</v>
      </c>
      <c r="KI14" s="284">
        <v>54578</v>
      </c>
      <c r="KJ14" s="284">
        <v>40752</v>
      </c>
      <c r="KK14" s="284">
        <v>4.9160000000000002E-2</v>
      </c>
      <c r="KL14" s="284">
        <v>0.60104000000000002</v>
      </c>
      <c r="KM14" s="284">
        <v>8.1720000000000001E-2</v>
      </c>
      <c r="KN14" s="284">
        <v>1.286E-2</v>
      </c>
      <c r="KO14" s="284">
        <v>0.15725</v>
      </c>
      <c r="KP14" s="284">
        <v>2.138E-2</v>
      </c>
      <c r="KQ14" s="284">
        <v>1</v>
      </c>
      <c r="KR14" s="284">
        <v>0.26162790000000002</v>
      </c>
      <c r="KS14" s="284">
        <v>0.73837209999999998</v>
      </c>
      <c r="KT14" s="284">
        <v>0.25333850000000002</v>
      </c>
      <c r="KU14" s="284">
        <v>0.74666149999999998</v>
      </c>
      <c r="KV14" s="284">
        <v>0.12994559999999999</v>
      </c>
      <c r="KW14" s="284">
        <v>1.9121599999999999E-2</v>
      </c>
      <c r="KX14" s="284">
        <v>0.19852320000000001</v>
      </c>
      <c r="KY14" s="284">
        <v>1.55151E-2</v>
      </c>
      <c r="KZ14" s="284">
        <v>8.64259E-2</v>
      </c>
      <c r="LA14" s="284">
        <v>9.5308900000000002E-2</v>
      </c>
      <c r="LB14" s="284">
        <v>0.58510530000000005</v>
      </c>
      <c r="LC14" s="284">
        <v>0.78362849999999995</v>
      </c>
      <c r="LD14" s="284">
        <v>0</v>
      </c>
      <c r="LE14" s="284">
        <v>0.78282200000000002</v>
      </c>
      <c r="LF14" s="284">
        <v>0.14423859999999999</v>
      </c>
      <c r="LG14" s="284">
        <v>7.2939299999999999E-2</v>
      </c>
      <c r="LH14" s="284">
        <v>13826</v>
      </c>
      <c r="LI14" s="284">
        <v>6.5090000000000003</v>
      </c>
      <c r="LJ14" s="284">
        <v>20422</v>
      </c>
      <c r="LK14" s="284">
        <v>20422</v>
      </c>
      <c r="LL14" s="284">
        <v>5343</v>
      </c>
      <c r="LM14" s="284">
        <v>0.7334522</v>
      </c>
      <c r="LN14" s="284">
        <v>0.147151</v>
      </c>
      <c r="LO14" s="284">
        <v>0.1193968</v>
      </c>
      <c r="LP14" s="284">
        <v>0.49915999999999999</v>
      </c>
      <c r="LQ14" s="284">
        <v>1.47116</v>
      </c>
      <c r="LR14" s="284">
        <v>0.37269999999999998</v>
      </c>
      <c r="LS14" s="284">
        <v>15</v>
      </c>
      <c r="LT14" s="284">
        <v>3.0643400000000001</v>
      </c>
      <c r="LU14" s="284">
        <v>18</v>
      </c>
      <c r="LV14" s="284">
        <v>2.2475499999999999</v>
      </c>
      <c r="LW14" s="284">
        <v>0.29205999999999999</v>
      </c>
      <c r="LX14" s="284">
        <v>0.28799000000000002</v>
      </c>
      <c r="LY14" s="285">
        <v>2.3877900000000001E-2</v>
      </c>
      <c r="LZ14" s="285">
        <v>1.4969E-3</v>
      </c>
      <c r="MA14" s="285">
        <v>0.12862850000000001</v>
      </c>
      <c r="MB14" s="285">
        <v>0</v>
      </c>
      <c r="MC14" s="285">
        <v>0.1146148</v>
      </c>
      <c r="MD14" s="285">
        <v>2.9179999999999999E-4</v>
      </c>
      <c r="ME14" s="285">
        <v>0.82148600000000005</v>
      </c>
      <c r="MF14" s="285">
        <v>3.8122799999999998E-2</v>
      </c>
      <c r="MG14" s="285">
        <v>0.44748769999999999</v>
      </c>
      <c r="MH14" s="285"/>
    </row>
    <row r="15" spans="1:346" s="203" customFormat="1" x14ac:dyDescent="0.2">
      <c r="A15" s="6" t="s">
        <v>2077</v>
      </c>
      <c r="B15" s="6" t="s">
        <v>2837</v>
      </c>
      <c r="C15" s="203" t="s">
        <v>2078</v>
      </c>
      <c r="D15" s="203" t="s">
        <v>2079</v>
      </c>
      <c r="E15" s="203" t="s">
        <v>2183</v>
      </c>
      <c r="F15" s="203" t="s">
        <v>2258</v>
      </c>
      <c r="G15" s="203" t="s">
        <v>2366</v>
      </c>
      <c r="H15" s="203" t="s">
        <v>3632</v>
      </c>
      <c r="I15" s="203" t="s">
        <v>3633</v>
      </c>
      <c r="J15" s="203" t="s">
        <v>2258</v>
      </c>
      <c r="K15" s="203" t="s">
        <v>2366</v>
      </c>
      <c r="L15" s="203" t="s">
        <v>3632</v>
      </c>
      <c r="M15" s="203" t="s">
        <v>3633</v>
      </c>
      <c r="N15" s="203" t="s">
        <v>2431</v>
      </c>
      <c r="O15" s="203" t="s">
        <v>2507</v>
      </c>
      <c r="P15" s="203" t="s">
        <v>2584</v>
      </c>
      <c r="Q15" s="203" t="s">
        <v>2655</v>
      </c>
      <c r="R15" s="203" t="s">
        <v>2431</v>
      </c>
      <c r="S15" s="203" t="s">
        <v>2380</v>
      </c>
      <c r="T15" s="203" t="s">
        <v>2507</v>
      </c>
      <c r="U15" s="203" t="s">
        <v>2584</v>
      </c>
      <c r="V15" s="203" t="s">
        <v>2655</v>
      </c>
      <c r="W15" s="203">
        <v>1</v>
      </c>
      <c r="X15" s="203">
        <v>6</v>
      </c>
      <c r="Y15" s="203">
        <v>1</v>
      </c>
      <c r="Z15" s="203">
        <v>0</v>
      </c>
      <c r="AA15" s="10">
        <v>15366</v>
      </c>
      <c r="AB15" s="203">
        <v>5</v>
      </c>
      <c r="AC15" s="203">
        <v>1</v>
      </c>
      <c r="AD15" s="203">
        <v>6</v>
      </c>
      <c r="AE15" s="203">
        <v>22.18</v>
      </c>
      <c r="AF15" s="203">
        <v>28.18</v>
      </c>
      <c r="AG15" s="286">
        <v>0.1774308</v>
      </c>
      <c r="AH15" s="246">
        <v>58554</v>
      </c>
      <c r="AI15" s="246" t="s">
        <v>3634</v>
      </c>
      <c r="AJ15" s="274" t="s">
        <v>3426</v>
      </c>
      <c r="AK15" s="276">
        <v>36685</v>
      </c>
      <c r="AL15" s="276">
        <v>7.25</v>
      </c>
      <c r="AM15" s="276">
        <v>8.5</v>
      </c>
      <c r="AN15" s="276">
        <v>11</v>
      </c>
      <c r="AO15" s="246">
        <v>1030278</v>
      </c>
      <c r="AP15" s="246">
        <v>441000</v>
      </c>
      <c r="AQ15" s="246">
        <v>1471278</v>
      </c>
      <c r="AR15" s="246">
        <v>187667</v>
      </c>
      <c r="AS15" s="246">
        <v>0</v>
      </c>
      <c r="AT15" s="246">
        <v>187667</v>
      </c>
      <c r="AU15" s="246">
        <v>11000</v>
      </c>
      <c r="AV15" s="246">
        <v>0</v>
      </c>
      <c r="AW15" s="246">
        <v>11000</v>
      </c>
      <c r="AX15" s="246">
        <v>60544</v>
      </c>
      <c r="AY15" s="246">
        <v>1730489</v>
      </c>
      <c r="AZ15" s="246">
        <v>886193</v>
      </c>
      <c r="BA15" s="246">
        <v>342486</v>
      </c>
      <c r="BB15" s="246">
        <v>1228679</v>
      </c>
      <c r="BC15" s="246">
        <v>90296</v>
      </c>
      <c r="BD15" s="246">
        <v>1000</v>
      </c>
      <c r="BE15" s="246">
        <v>23718</v>
      </c>
      <c r="BF15" s="246">
        <v>115014</v>
      </c>
      <c r="BG15" s="246">
        <v>327042</v>
      </c>
      <c r="BH15" s="246">
        <v>1670735</v>
      </c>
      <c r="BI15" s="246">
        <v>59754</v>
      </c>
      <c r="BJ15" s="283">
        <v>3.4530100000000001E-2</v>
      </c>
      <c r="BK15" s="246">
        <v>0</v>
      </c>
      <c r="BL15" s="246">
        <v>0</v>
      </c>
      <c r="BM15" s="246">
        <v>0</v>
      </c>
      <c r="BN15" s="246">
        <v>0</v>
      </c>
      <c r="BO15" s="246">
        <v>0</v>
      </c>
      <c r="BP15" s="246">
        <v>0</v>
      </c>
      <c r="BQ15" s="10">
        <v>102324</v>
      </c>
      <c r="BR15" s="10">
        <v>90050</v>
      </c>
      <c r="BS15" s="10">
        <v>192374</v>
      </c>
      <c r="BT15" s="10">
        <v>76584</v>
      </c>
      <c r="BU15" s="10">
        <v>36416</v>
      </c>
      <c r="BV15" s="10">
        <v>113000</v>
      </c>
      <c r="BW15" s="10">
        <v>10014</v>
      </c>
      <c r="BX15" s="10">
        <v>4603</v>
      </c>
      <c r="BY15" s="10">
        <v>14617</v>
      </c>
      <c r="BZ15" s="10">
        <v>319991</v>
      </c>
      <c r="CA15" s="10" t="s">
        <v>3403</v>
      </c>
      <c r="CB15" s="10">
        <v>319991</v>
      </c>
      <c r="CC15" s="10">
        <v>0</v>
      </c>
      <c r="CD15" s="258">
        <v>28215</v>
      </c>
      <c r="CE15" s="244">
        <v>2</v>
      </c>
      <c r="CF15" s="244">
        <v>67</v>
      </c>
      <c r="CG15" s="244">
        <v>69</v>
      </c>
      <c r="CH15" s="258">
        <v>13898</v>
      </c>
      <c r="CI15" s="258">
        <v>1920</v>
      </c>
      <c r="CJ15" s="258">
        <v>9742</v>
      </c>
      <c r="CK15" s="258">
        <v>563</v>
      </c>
      <c r="CL15" s="203">
        <v>0</v>
      </c>
      <c r="CM15" s="203" t="s">
        <v>2305</v>
      </c>
      <c r="CN15" s="244">
        <v>84</v>
      </c>
      <c r="CO15" s="10">
        <v>128702</v>
      </c>
      <c r="CP15" s="10">
        <v>41935</v>
      </c>
      <c r="CQ15" s="10">
        <v>170637</v>
      </c>
      <c r="CR15" s="10">
        <v>17206</v>
      </c>
      <c r="CS15" s="10">
        <v>7171</v>
      </c>
      <c r="CT15" s="10">
        <v>24377</v>
      </c>
      <c r="CU15" s="10">
        <v>143179</v>
      </c>
      <c r="CV15" s="10">
        <v>34832</v>
      </c>
      <c r="CW15" s="10">
        <v>178011</v>
      </c>
      <c r="CX15" s="10">
        <v>373025</v>
      </c>
      <c r="CY15" s="10">
        <v>0</v>
      </c>
      <c r="CZ15" s="10" t="s">
        <v>3403</v>
      </c>
      <c r="DA15" s="10">
        <v>373025</v>
      </c>
      <c r="DB15" s="10">
        <v>22920</v>
      </c>
      <c r="DC15" s="10">
        <v>245</v>
      </c>
      <c r="DD15" s="10">
        <v>23165</v>
      </c>
      <c r="DE15" s="10">
        <v>13414</v>
      </c>
      <c r="DF15" s="10">
        <v>163</v>
      </c>
      <c r="DG15" s="10">
        <v>0</v>
      </c>
      <c r="DH15" s="10">
        <v>408</v>
      </c>
      <c r="DI15" s="258" t="s">
        <v>3403</v>
      </c>
      <c r="DJ15" s="258">
        <v>36334</v>
      </c>
      <c r="DK15" s="10">
        <v>155760</v>
      </c>
      <c r="DL15" s="10">
        <v>228038</v>
      </c>
      <c r="DM15" s="10">
        <v>25561</v>
      </c>
      <c r="DN15" s="10">
        <v>0</v>
      </c>
      <c r="DO15" s="10">
        <v>409359</v>
      </c>
      <c r="DP15" s="10" t="s">
        <v>3403</v>
      </c>
      <c r="DQ15" s="10">
        <v>35752</v>
      </c>
      <c r="DR15" s="10">
        <v>6794</v>
      </c>
      <c r="DS15" s="10">
        <v>42546</v>
      </c>
      <c r="DT15" s="10">
        <v>355096</v>
      </c>
      <c r="DU15" s="244">
        <v>76</v>
      </c>
      <c r="DV15" s="244">
        <v>0</v>
      </c>
      <c r="DW15" s="244">
        <v>788</v>
      </c>
      <c r="DX15" s="244">
        <v>137</v>
      </c>
      <c r="DY15" s="244">
        <v>64</v>
      </c>
      <c r="DZ15" s="244">
        <v>5</v>
      </c>
      <c r="EA15" s="244">
        <v>1070</v>
      </c>
      <c r="EB15" s="244">
        <v>3571</v>
      </c>
      <c r="EC15" s="244">
        <v>0</v>
      </c>
      <c r="ED15" s="244">
        <v>3571</v>
      </c>
      <c r="EE15" s="10">
        <v>18510</v>
      </c>
      <c r="EF15" s="10">
        <v>4106</v>
      </c>
      <c r="EG15" s="10">
        <v>22616</v>
      </c>
      <c r="EH15" s="10">
        <v>919</v>
      </c>
      <c r="EI15" s="10">
        <v>545</v>
      </c>
      <c r="EJ15" s="10">
        <v>1464</v>
      </c>
      <c r="EK15" s="10">
        <v>27651</v>
      </c>
      <c r="EL15" s="10" t="s">
        <v>5026</v>
      </c>
      <c r="EM15" s="10" t="s">
        <v>5026</v>
      </c>
      <c r="EN15" s="10">
        <v>22</v>
      </c>
      <c r="EO15" s="10">
        <v>110</v>
      </c>
      <c r="EP15" s="258">
        <v>307</v>
      </c>
      <c r="EQ15" s="258">
        <v>5065</v>
      </c>
      <c r="ER15" s="10">
        <v>127826</v>
      </c>
      <c r="ES15" s="10" t="s">
        <v>5026</v>
      </c>
      <c r="ET15" s="10" t="s">
        <v>5026</v>
      </c>
      <c r="EU15" s="244">
        <v>0</v>
      </c>
      <c r="EV15" s="244">
        <v>187</v>
      </c>
      <c r="EW15" s="203" t="s">
        <v>1507</v>
      </c>
      <c r="EX15" s="244">
        <v>34</v>
      </c>
      <c r="EY15" s="244">
        <v>58</v>
      </c>
      <c r="EZ15" s="258">
        <v>66736</v>
      </c>
      <c r="FA15" s="10">
        <v>26380</v>
      </c>
      <c r="FB15" s="10">
        <v>5744</v>
      </c>
      <c r="FC15" s="203" t="s">
        <v>1530</v>
      </c>
      <c r="FD15" s="203" t="s">
        <v>1530</v>
      </c>
      <c r="FE15" s="203" t="s">
        <v>1530</v>
      </c>
      <c r="FF15" s="203" t="s">
        <v>1530</v>
      </c>
      <c r="FG15" s="203" t="s">
        <v>1530</v>
      </c>
      <c r="FH15" s="203" t="s">
        <v>1530</v>
      </c>
      <c r="FI15" s="203" t="s">
        <v>1530</v>
      </c>
      <c r="FJ15" s="203" t="s">
        <v>1530</v>
      </c>
      <c r="FK15" s="203" t="s">
        <v>1530</v>
      </c>
      <c r="FL15" s="203" t="s">
        <v>1530</v>
      </c>
      <c r="FM15" s="203" t="s">
        <v>1530</v>
      </c>
      <c r="FN15" s="203" t="s">
        <v>1530</v>
      </c>
      <c r="FO15" s="203" t="s">
        <v>1530</v>
      </c>
      <c r="FP15" s="203" t="s">
        <v>1530</v>
      </c>
      <c r="FQ15" s="203" t="s">
        <v>1530</v>
      </c>
      <c r="FR15" s="203" t="s">
        <v>1530</v>
      </c>
      <c r="FS15" s="203" t="s">
        <v>1530</v>
      </c>
      <c r="FT15" s="203" t="s">
        <v>1530</v>
      </c>
      <c r="FU15" s="203" t="s">
        <v>1530</v>
      </c>
      <c r="FV15" s="203" t="s">
        <v>1530</v>
      </c>
      <c r="FW15" s="203" t="s">
        <v>1530</v>
      </c>
      <c r="FX15" s="203" t="s">
        <v>1530</v>
      </c>
      <c r="FY15" s="203" t="s">
        <v>1530</v>
      </c>
      <c r="FZ15" s="203" t="s">
        <v>1530</v>
      </c>
      <c r="GA15" s="203" t="s">
        <v>1530</v>
      </c>
      <c r="GB15" s="203" t="s">
        <v>2077</v>
      </c>
      <c r="GC15" s="203" t="s">
        <v>472</v>
      </c>
      <c r="GD15" s="203" t="s">
        <v>416</v>
      </c>
      <c r="GE15" s="203" t="s">
        <v>495</v>
      </c>
      <c r="GF15" s="203" t="s">
        <v>499</v>
      </c>
      <c r="GG15" s="203" t="s">
        <v>4527</v>
      </c>
      <c r="GH15" s="203" t="s">
        <v>505</v>
      </c>
      <c r="GI15" s="203" t="s">
        <v>2303</v>
      </c>
      <c r="GJ15" s="258">
        <v>174933</v>
      </c>
      <c r="GK15" s="203">
        <v>3</v>
      </c>
      <c r="GL15" s="203" t="s">
        <v>2135</v>
      </c>
      <c r="GM15" s="203" t="s">
        <v>503</v>
      </c>
      <c r="GN15" s="203">
        <v>1485</v>
      </c>
      <c r="GO15" s="203">
        <v>267</v>
      </c>
      <c r="GP15" s="203">
        <v>9926</v>
      </c>
      <c r="GQ15" s="203">
        <v>61791</v>
      </c>
      <c r="GR15" s="203">
        <v>177</v>
      </c>
      <c r="GS15" s="203">
        <v>63</v>
      </c>
      <c r="GT15" s="203">
        <v>845</v>
      </c>
      <c r="GU15" s="203">
        <v>8064</v>
      </c>
      <c r="GV15" s="283">
        <v>0.81791000000000003</v>
      </c>
      <c r="GW15" s="283">
        <v>0.12914999999999999</v>
      </c>
      <c r="GX15" s="245">
        <v>25.84206</v>
      </c>
      <c r="GY15" s="245">
        <v>24.449729999999999</v>
      </c>
      <c r="GZ15" s="245">
        <v>46.986840000000001</v>
      </c>
      <c r="HA15" s="284">
        <v>4.08134</v>
      </c>
      <c r="HB15" s="284">
        <v>3.0014699999999999</v>
      </c>
      <c r="HC15" s="284">
        <v>0.28095999999999999</v>
      </c>
      <c r="HD15" s="284">
        <v>39.268909999999998</v>
      </c>
      <c r="HE15" s="284">
        <v>28.87884</v>
      </c>
      <c r="HF15" s="284">
        <v>2.70329</v>
      </c>
      <c r="HG15" s="284">
        <v>4.7050200000000002</v>
      </c>
      <c r="HH15" s="284">
        <v>3.4601299999999999</v>
      </c>
      <c r="HI15" s="284">
        <v>0.32390000000000002</v>
      </c>
      <c r="HJ15" s="284">
        <v>13.07038</v>
      </c>
      <c r="HK15" s="284">
        <v>9.6121200000000009</v>
      </c>
      <c r="HL15" s="284">
        <v>0.89976999999999996</v>
      </c>
      <c r="HM15" s="284">
        <v>60.422229999999999</v>
      </c>
      <c r="HN15" s="284">
        <v>44.435250000000003</v>
      </c>
      <c r="HO15" s="284">
        <v>4.1594899999999999</v>
      </c>
      <c r="HP15" s="284">
        <v>8.2551100000000002</v>
      </c>
      <c r="HQ15" s="284">
        <v>6.0709099999999996</v>
      </c>
      <c r="HR15" s="284">
        <v>0.56828000000000001</v>
      </c>
      <c r="HS15" s="284">
        <v>2.34009</v>
      </c>
      <c r="HT15" s="284">
        <v>2.0299</v>
      </c>
      <c r="HU15" s="284">
        <v>0</v>
      </c>
      <c r="HV15" s="284">
        <v>4.3952400000000003</v>
      </c>
      <c r="HW15" s="284">
        <v>0.73070999999999997</v>
      </c>
      <c r="HX15" s="284">
        <v>1.1569499999999999</v>
      </c>
      <c r="HY15" s="284">
        <v>0.24321000000000001</v>
      </c>
      <c r="HZ15" s="284">
        <v>0.15806999999999999</v>
      </c>
      <c r="IA15" s="284">
        <v>0</v>
      </c>
      <c r="IB15" s="284">
        <v>1.07E-3</v>
      </c>
      <c r="IC15" s="284">
        <v>0.38149</v>
      </c>
      <c r="ID15" s="284">
        <v>2.0410000000000001E-2</v>
      </c>
      <c r="IE15" s="284">
        <v>0.12928000000000001</v>
      </c>
      <c r="IF15" s="284">
        <v>4536</v>
      </c>
      <c r="IG15" s="284">
        <v>25565</v>
      </c>
      <c r="IH15" s="284">
        <v>21304</v>
      </c>
      <c r="II15" s="284">
        <v>12600</v>
      </c>
      <c r="IJ15" s="284">
        <v>71019</v>
      </c>
      <c r="IK15" s="284">
        <v>59182</v>
      </c>
      <c r="IL15" s="284">
        <v>68226</v>
      </c>
      <c r="IM15" s="284">
        <v>81871</v>
      </c>
      <c r="IN15" s="284">
        <v>1.09256</v>
      </c>
      <c r="IO15" s="284">
        <v>14526</v>
      </c>
      <c r="IP15" s="284">
        <v>6.98393</v>
      </c>
      <c r="IQ15" s="284">
        <v>1.0727899999999999</v>
      </c>
      <c r="IR15" s="284">
        <v>8.41052</v>
      </c>
      <c r="IS15" s="284">
        <v>6.2880000000000005E-2</v>
      </c>
      <c r="IT15" s="284">
        <v>0.34610000000000002</v>
      </c>
      <c r="IU15" s="284">
        <v>9.8923000000000005</v>
      </c>
      <c r="IV15" s="284">
        <v>7.0237100000000003</v>
      </c>
      <c r="IW15" s="284">
        <v>2.1418400000000002</v>
      </c>
      <c r="IX15" s="284">
        <v>0</v>
      </c>
      <c r="IY15" s="284">
        <v>4.8000000000000001E-4</v>
      </c>
      <c r="IZ15" s="284">
        <v>0.16128999999999999</v>
      </c>
      <c r="JA15" s="284">
        <v>3.8999999999999999E-4</v>
      </c>
      <c r="JB15" s="284">
        <v>0.11752</v>
      </c>
      <c r="JC15" s="284">
        <v>0.66234000000000004</v>
      </c>
      <c r="JD15" s="284">
        <v>1.9743299999999999</v>
      </c>
      <c r="JE15" s="284">
        <v>1.8292200000000001</v>
      </c>
      <c r="JF15" s="284">
        <v>0.12679000000000001</v>
      </c>
      <c r="JG15" s="284">
        <v>663</v>
      </c>
      <c r="JH15" s="284">
        <v>1.6217699999999999</v>
      </c>
      <c r="JI15" s="284">
        <v>1.8695299999999999</v>
      </c>
      <c r="JJ15" s="284">
        <v>371</v>
      </c>
      <c r="JK15" s="284">
        <v>242</v>
      </c>
      <c r="JL15" s="284">
        <v>9.5507100000000005</v>
      </c>
      <c r="JM15" s="284">
        <v>0.65747</v>
      </c>
      <c r="JN15" s="284">
        <v>0.51617000000000002</v>
      </c>
      <c r="JO15" s="284">
        <v>0.16109000000000001</v>
      </c>
      <c r="JP15" s="284">
        <v>2.8580000000000001E-2</v>
      </c>
      <c r="JQ15" s="284">
        <v>0.52132000000000001</v>
      </c>
      <c r="JR15" s="284">
        <v>0</v>
      </c>
      <c r="JS15" s="284">
        <v>3</v>
      </c>
      <c r="JT15" s="284">
        <v>1.1528099999999999</v>
      </c>
      <c r="JU15" s="284">
        <v>7872</v>
      </c>
      <c r="JV15" s="284">
        <v>23.109200000000001</v>
      </c>
      <c r="JW15" s="284">
        <v>6828</v>
      </c>
      <c r="JX15" s="284">
        <v>8.3187599999999993</v>
      </c>
      <c r="JY15" s="284">
        <v>26.64057</v>
      </c>
      <c r="JZ15" s="284">
        <v>0.35998000000000002</v>
      </c>
      <c r="KA15" s="284">
        <v>2458</v>
      </c>
      <c r="KB15" s="284">
        <v>0.91527999999999998</v>
      </c>
      <c r="KC15" s="284">
        <v>0.32390000000000002</v>
      </c>
      <c r="KD15" s="284">
        <v>1.05515</v>
      </c>
      <c r="KE15" s="284">
        <v>8.7839299999999998</v>
      </c>
      <c r="KF15" s="284">
        <v>9.6215600000000006</v>
      </c>
      <c r="KG15" s="284">
        <v>4.7050200000000002</v>
      </c>
      <c r="KH15" s="294">
        <v>36.9375</v>
      </c>
      <c r="KI15" s="284">
        <v>43601</v>
      </c>
      <c r="KJ15" s="284">
        <v>31447</v>
      </c>
      <c r="KK15" s="284">
        <v>6.8839999999999998E-2</v>
      </c>
      <c r="KL15" s="284">
        <v>0.22045999999999999</v>
      </c>
      <c r="KM15" s="284">
        <v>7.936E-2</v>
      </c>
      <c r="KN15" s="284">
        <v>1.221E-2</v>
      </c>
      <c r="KO15" s="284">
        <v>3.9120000000000002E-2</v>
      </c>
      <c r="KP15" s="284">
        <v>1.4080000000000001E-2</v>
      </c>
      <c r="KQ15" s="284">
        <v>0.83333330000000005</v>
      </c>
      <c r="KR15" s="284">
        <v>0.212917</v>
      </c>
      <c r="KS15" s="284">
        <v>0.78708299999999998</v>
      </c>
      <c r="KT15" s="284">
        <v>0.27874330000000003</v>
      </c>
      <c r="KU15" s="284">
        <v>0.72125669999999997</v>
      </c>
      <c r="KV15" s="284">
        <v>6.8840399999999996E-2</v>
      </c>
      <c r="KW15" s="284">
        <v>5.9849999999999997E-4</v>
      </c>
      <c r="KX15" s="284">
        <v>0.20499120000000001</v>
      </c>
      <c r="KY15" s="284">
        <v>1.41961E-2</v>
      </c>
      <c r="KZ15" s="284">
        <v>0.19574739999999999</v>
      </c>
      <c r="LA15" s="284">
        <v>5.4045700000000002E-2</v>
      </c>
      <c r="LB15" s="284">
        <v>0.53042100000000003</v>
      </c>
      <c r="LC15" s="284">
        <v>0.73541230000000002</v>
      </c>
      <c r="LD15" s="284">
        <v>6.3565999999999996E-3</v>
      </c>
      <c r="LE15" s="284">
        <v>0.8502094</v>
      </c>
      <c r="LF15" s="284">
        <v>3.49866E-2</v>
      </c>
      <c r="LG15" s="284">
        <v>0.1084474</v>
      </c>
      <c r="LH15" s="284">
        <v>12153</v>
      </c>
      <c r="LI15" s="284">
        <v>8.3461700000000008</v>
      </c>
      <c r="LJ15" s="284">
        <v>29155</v>
      </c>
      <c r="LK15" s="284">
        <v>34986</v>
      </c>
      <c r="LL15" s="284">
        <v>6207</v>
      </c>
      <c r="LM15" s="284">
        <v>0.78508699999999998</v>
      </c>
      <c r="LN15" s="284">
        <v>8.6946000000000002E-3</v>
      </c>
      <c r="LO15" s="284">
        <v>0.2062184</v>
      </c>
      <c r="LP15" s="284">
        <v>0.46193000000000001</v>
      </c>
      <c r="LQ15" s="284">
        <v>1.19526</v>
      </c>
      <c r="LR15" s="284">
        <v>0.33317000000000002</v>
      </c>
      <c r="LS15" s="284">
        <v>409</v>
      </c>
      <c r="LT15" s="284">
        <v>4.5335200000000002</v>
      </c>
      <c r="LU15" s="284">
        <v>17</v>
      </c>
      <c r="LV15" s="284">
        <v>3.5592100000000002</v>
      </c>
      <c r="LW15" s="284">
        <v>0.24501999999999999</v>
      </c>
      <c r="LX15" s="284">
        <v>0.23655999999999999</v>
      </c>
      <c r="LY15" s="285">
        <v>2.75035E-2</v>
      </c>
      <c r="LZ15" s="285">
        <v>2.242E-4</v>
      </c>
      <c r="MA15" s="285">
        <v>8.1931500000000004E-2</v>
      </c>
      <c r="MB15" s="285">
        <v>0</v>
      </c>
      <c r="MC15" s="285">
        <v>7.5304499999999996E-2</v>
      </c>
      <c r="MD15" s="285">
        <v>1.8420000000000001E-4</v>
      </c>
      <c r="ME15" s="285">
        <v>0.85404040000000003</v>
      </c>
      <c r="MF15" s="285">
        <v>4.2217499999999998E-2</v>
      </c>
      <c r="MG15" s="285">
        <v>0.49440220000000001</v>
      </c>
      <c r="MH15" s="285"/>
    </row>
    <row r="16" spans="1:346" s="203" customFormat="1" x14ac:dyDescent="0.2">
      <c r="A16" s="6" t="s">
        <v>2107</v>
      </c>
      <c r="B16" s="6" t="s">
        <v>2853</v>
      </c>
      <c r="C16" s="203" t="s">
        <v>2108</v>
      </c>
      <c r="D16" s="203" t="s">
        <v>2109</v>
      </c>
      <c r="E16" s="203" t="s">
        <v>2160</v>
      </c>
      <c r="F16" s="203" t="s">
        <v>2267</v>
      </c>
      <c r="G16" s="203" t="s">
        <v>2372</v>
      </c>
      <c r="H16" s="203" t="s">
        <v>3661</v>
      </c>
      <c r="I16" s="203" t="s">
        <v>3662</v>
      </c>
      <c r="J16" s="203" t="s">
        <v>2267</v>
      </c>
      <c r="K16" s="203" t="s">
        <v>2372</v>
      </c>
      <c r="L16" s="203" t="s">
        <v>3661</v>
      </c>
      <c r="M16" s="203" t="s">
        <v>3662</v>
      </c>
      <c r="N16" s="203" t="s">
        <v>2441</v>
      </c>
      <c r="O16" s="203" t="s">
        <v>2517</v>
      </c>
      <c r="P16" s="203" t="s">
        <v>2594</v>
      </c>
      <c r="Q16" s="203" t="s">
        <v>2664</v>
      </c>
      <c r="R16" s="203" t="s">
        <v>4949</v>
      </c>
      <c r="S16" s="203" t="s">
        <v>4950</v>
      </c>
      <c r="T16" s="203" t="s">
        <v>2720</v>
      </c>
      <c r="U16" s="203" t="s">
        <v>2594</v>
      </c>
      <c r="V16" s="203" t="s">
        <v>4951</v>
      </c>
      <c r="W16" s="203">
        <v>1</v>
      </c>
      <c r="X16" s="203">
        <v>4</v>
      </c>
      <c r="Y16" s="203">
        <v>1</v>
      </c>
      <c r="Z16" s="203">
        <v>1</v>
      </c>
      <c r="AA16" s="10">
        <v>14277</v>
      </c>
      <c r="AB16" s="203">
        <v>1</v>
      </c>
      <c r="AC16" s="203">
        <v>3</v>
      </c>
      <c r="AD16" s="203">
        <v>4</v>
      </c>
      <c r="AE16" s="203">
        <v>26.02</v>
      </c>
      <c r="AF16" s="203">
        <v>30.02</v>
      </c>
      <c r="AG16" s="286">
        <v>3.3311100000000003E-2</v>
      </c>
      <c r="AH16" s="246">
        <v>88442</v>
      </c>
      <c r="AI16" s="246" t="s">
        <v>3663</v>
      </c>
      <c r="AJ16" s="274" t="s">
        <v>3404</v>
      </c>
      <c r="AK16" s="276">
        <v>36296</v>
      </c>
      <c r="AL16" s="276">
        <v>11.48</v>
      </c>
      <c r="AM16" s="276">
        <v>12.66</v>
      </c>
      <c r="AN16" s="276">
        <v>12.66</v>
      </c>
      <c r="AO16" s="246">
        <v>1246619</v>
      </c>
      <c r="AP16" s="246">
        <v>541385</v>
      </c>
      <c r="AQ16" s="246">
        <v>1788004</v>
      </c>
      <c r="AR16" s="246">
        <v>183039</v>
      </c>
      <c r="AS16" s="246">
        <v>0</v>
      </c>
      <c r="AT16" s="246">
        <v>183039</v>
      </c>
      <c r="AU16" s="246">
        <v>45000</v>
      </c>
      <c r="AV16" s="246">
        <v>0</v>
      </c>
      <c r="AW16" s="246">
        <v>45000</v>
      </c>
      <c r="AX16" s="246">
        <v>230976</v>
      </c>
      <c r="AY16" s="246">
        <v>2247019</v>
      </c>
      <c r="AZ16" s="246">
        <v>1066314</v>
      </c>
      <c r="BA16" s="246">
        <v>319587</v>
      </c>
      <c r="BB16" s="246">
        <v>1385901</v>
      </c>
      <c r="BC16" s="246">
        <v>195144</v>
      </c>
      <c r="BD16" s="246">
        <v>23421</v>
      </c>
      <c r="BE16" s="246">
        <v>29515</v>
      </c>
      <c r="BF16" s="246">
        <v>248080</v>
      </c>
      <c r="BG16" s="246">
        <v>509414</v>
      </c>
      <c r="BH16" s="246">
        <v>2143395</v>
      </c>
      <c r="BI16" s="246">
        <v>0</v>
      </c>
      <c r="BJ16" s="283">
        <v>0</v>
      </c>
      <c r="BK16" s="246">
        <v>49999</v>
      </c>
      <c r="BL16" s="246">
        <v>0</v>
      </c>
      <c r="BM16" s="246">
        <v>0</v>
      </c>
      <c r="BN16" s="246">
        <v>0</v>
      </c>
      <c r="BO16" s="246">
        <v>49999</v>
      </c>
      <c r="BP16" s="246">
        <v>208065</v>
      </c>
      <c r="BQ16" s="10">
        <v>76972</v>
      </c>
      <c r="BR16" s="10">
        <v>89795</v>
      </c>
      <c r="BS16" s="10">
        <v>166767</v>
      </c>
      <c r="BT16" s="10">
        <v>45012</v>
      </c>
      <c r="BU16" s="10">
        <v>25045</v>
      </c>
      <c r="BV16" s="10">
        <v>70057</v>
      </c>
      <c r="BW16" s="10" t="s">
        <v>3403</v>
      </c>
      <c r="BX16" s="10" t="s">
        <v>3403</v>
      </c>
      <c r="BY16" s="10" t="s">
        <v>3403</v>
      </c>
      <c r="BZ16" s="10">
        <v>236824</v>
      </c>
      <c r="CA16" s="10" t="s">
        <v>3403</v>
      </c>
      <c r="CB16" s="10">
        <v>236824</v>
      </c>
      <c r="CC16" s="10">
        <v>42196</v>
      </c>
      <c r="CD16" s="258">
        <v>29439</v>
      </c>
      <c r="CE16" s="244">
        <v>9</v>
      </c>
      <c r="CF16" s="244">
        <v>67</v>
      </c>
      <c r="CG16" s="244">
        <v>76</v>
      </c>
      <c r="CH16" s="258">
        <v>9295</v>
      </c>
      <c r="CI16" s="258">
        <v>2129</v>
      </c>
      <c r="CJ16" s="258">
        <v>9182</v>
      </c>
      <c r="CK16" s="258">
        <v>563</v>
      </c>
      <c r="CL16" s="203">
        <v>73</v>
      </c>
      <c r="CM16" s="203">
        <v>23</v>
      </c>
      <c r="CN16" s="244">
        <v>377</v>
      </c>
      <c r="CO16" s="10">
        <v>163592</v>
      </c>
      <c r="CP16" s="10">
        <v>63019</v>
      </c>
      <c r="CQ16" s="10">
        <v>226611</v>
      </c>
      <c r="CR16" s="10">
        <v>0</v>
      </c>
      <c r="CS16" s="10">
        <v>0</v>
      </c>
      <c r="CT16" s="10">
        <v>0</v>
      </c>
      <c r="CU16" s="10">
        <v>183421</v>
      </c>
      <c r="CV16" s="10">
        <v>39934</v>
      </c>
      <c r="CW16" s="10">
        <v>223355</v>
      </c>
      <c r="CX16" s="10">
        <v>449966</v>
      </c>
      <c r="CY16" s="10">
        <v>1335</v>
      </c>
      <c r="CZ16" s="10" t="s">
        <v>3403</v>
      </c>
      <c r="DA16" s="10">
        <v>451301</v>
      </c>
      <c r="DB16" s="10">
        <v>25540</v>
      </c>
      <c r="DC16" s="10">
        <v>1071</v>
      </c>
      <c r="DD16" s="10">
        <v>26611</v>
      </c>
      <c r="DE16" s="10">
        <v>17169</v>
      </c>
      <c r="DF16" s="10">
        <v>8773</v>
      </c>
      <c r="DG16" s="10">
        <v>428</v>
      </c>
      <c r="DH16" s="10">
        <v>10272</v>
      </c>
      <c r="DI16" s="258" t="s">
        <v>3403</v>
      </c>
      <c r="DJ16" s="258">
        <v>42709</v>
      </c>
      <c r="DK16" s="10">
        <v>328634</v>
      </c>
      <c r="DL16" s="10">
        <v>148987</v>
      </c>
      <c r="DM16" s="10">
        <v>21083</v>
      </c>
      <c r="DN16" s="10">
        <v>3618</v>
      </c>
      <c r="DO16" s="10">
        <v>502322</v>
      </c>
      <c r="DP16" s="10">
        <v>98</v>
      </c>
      <c r="DQ16" s="10">
        <v>47845</v>
      </c>
      <c r="DR16" s="10">
        <v>14831</v>
      </c>
      <c r="DS16" s="10">
        <v>62676</v>
      </c>
      <c r="DT16" s="10">
        <v>488909</v>
      </c>
      <c r="DU16" s="244">
        <v>51</v>
      </c>
      <c r="DV16" s="244">
        <v>3</v>
      </c>
      <c r="DW16" s="244">
        <v>265</v>
      </c>
      <c r="DX16" s="244">
        <v>348</v>
      </c>
      <c r="DY16" s="244">
        <v>26</v>
      </c>
      <c r="DZ16" s="244">
        <v>2</v>
      </c>
      <c r="EA16" s="244">
        <v>695</v>
      </c>
      <c r="EB16" s="244">
        <v>1088</v>
      </c>
      <c r="EC16" s="244">
        <v>238</v>
      </c>
      <c r="ED16" s="244">
        <v>1326</v>
      </c>
      <c r="EE16" s="10">
        <v>12648</v>
      </c>
      <c r="EF16" s="10">
        <v>9341</v>
      </c>
      <c r="EG16" s="10">
        <v>21989</v>
      </c>
      <c r="EH16" s="10">
        <v>730</v>
      </c>
      <c r="EI16" s="10">
        <v>269</v>
      </c>
      <c r="EJ16" s="10">
        <v>999</v>
      </c>
      <c r="EK16" s="10">
        <v>24314</v>
      </c>
      <c r="EL16" s="10" t="s">
        <v>5026</v>
      </c>
      <c r="EM16" s="10" t="s">
        <v>5026</v>
      </c>
      <c r="EN16" s="10" t="s">
        <v>5026</v>
      </c>
      <c r="EO16" s="10" t="s">
        <v>5026</v>
      </c>
      <c r="EP16" s="258">
        <v>1755</v>
      </c>
      <c r="EQ16" s="258">
        <v>9777</v>
      </c>
      <c r="ER16" s="10">
        <v>65838</v>
      </c>
      <c r="ES16" s="10" t="s">
        <v>5026</v>
      </c>
      <c r="ET16" s="10" t="s">
        <v>5026</v>
      </c>
      <c r="EU16" s="244">
        <v>108</v>
      </c>
      <c r="EV16" s="244">
        <v>8</v>
      </c>
      <c r="EW16" s="203" t="s">
        <v>1516</v>
      </c>
      <c r="EX16" s="244">
        <v>43</v>
      </c>
      <c r="EY16" s="244">
        <v>136</v>
      </c>
      <c r="EZ16" s="258">
        <v>156120</v>
      </c>
      <c r="FA16" s="10">
        <v>191800</v>
      </c>
      <c r="FB16" s="10">
        <v>37561</v>
      </c>
      <c r="FC16" s="203" t="s">
        <v>1530</v>
      </c>
      <c r="FD16" s="203" t="s">
        <v>1530</v>
      </c>
      <c r="FE16" s="203" t="s">
        <v>1530</v>
      </c>
      <c r="FF16" s="203" t="s">
        <v>1530</v>
      </c>
      <c r="FG16" s="203" t="s">
        <v>1530</v>
      </c>
      <c r="FH16" s="203" t="s">
        <v>1530</v>
      </c>
      <c r="FI16" s="203" t="s">
        <v>1530</v>
      </c>
      <c r="FJ16" s="203" t="s">
        <v>1530</v>
      </c>
      <c r="FK16" s="203" t="s">
        <v>1530</v>
      </c>
      <c r="FL16" s="203" t="s">
        <v>1530</v>
      </c>
      <c r="FM16" s="203" t="s">
        <v>1530</v>
      </c>
      <c r="FN16" s="203" t="s">
        <v>1530</v>
      </c>
      <c r="FO16" s="203" t="s">
        <v>1530</v>
      </c>
      <c r="FP16" s="203" t="s">
        <v>1530</v>
      </c>
      <c r="FQ16" s="203" t="s">
        <v>1530</v>
      </c>
      <c r="FR16" s="203" t="s">
        <v>1530</v>
      </c>
      <c r="FS16" s="203" t="s">
        <v>1530</v>
      </c>
      <c r="FT16" s="203" t="s">
        <v>1530</v>
      </c>
      <c r="FU16" s="203" t="s">
        <v>1530</v>
      </c>
      <c r="FV16" s="203" t="s">
        <v>1530</v>
      </c>
      <c r="FW16" s="203" t="s">
        <v>1530</v>
      </c>
      <c r="FX16" s="203" t="s">
        <v>1530</v>
      </c>
      <c r="FY16" s="203" t="s">
        <v>1530</v>
      </c>
      <c r="FZ16" s="203" t="s">
        <v>1530</v>
      </c>
      <c r="GA16" s="203" t="s">
        <v>1530</v>
      </c>
      <c r="GB16" s="203" t="s">
        <v>2107</v>
      </c>
      <c r="GC16" s="203" t="s">
        <v>481</v>
      </c>
      <c r="GD16" s="203" t="s">
        <v>416</v>
      </c>
      <c r="GE16" s="203" t="s">
        <v>493</v>
      </c>
      <c r="GF16" s="203" t="s">
        <v>499</v>
      </c>
      <c r="GG16" s="203" t="s">
        <v>4527</v>
      </c>
      <c r="GH16" s="203" t="s">
        <v>508</v>
      </c>
      <c r="GI16" s="203" t="s">
        <v>2303</v>
      </c>
      <c r="GJ16" s="258">
        <v>167874</v>
      </c>
      <c r="GK16" s="203">
        <v>2</v>
      </c>
      <c r="GL16" s="203" t="s">
        <v>2135</v>
      </c>
      <c r="GM16" s="203" t="s">
        <v>503</v>
      </c>
      <c r="GN16" s="203">
        <v>1348</v>
      </c>
      <c r="GO16" s="203">
        <v>155</v>
      </c>
      <c r="GP16" s="203">
        <v>6113</v>
      </c>
      <c r="GQ16" s="203">
        <v>84759</v>
      </c>
      <c r="GR16" s="203">
        <v>38</v>
      </c>
      <c r="GS16" s="203">
        <v>12</v>
      </c>
      <c r="GT16" s="203">
        <v>60</v>
      </c>
      <c r="GU16" s="203" t="s">
        <v>3403</v>
      </c>
      <c r="GV16" s="283">
        <v>0.90437999999999996</v>
      </c>
      <c r="GW16" s="283">
        <v>5.4539999999999998E-2</v>
      </c>
      <c r="GX16" s="245">
        <v>34.984169999999999</v>
      </c>
      <c r="GY16" s="245">
        <v>35.871130000000001</v>
      </c>
      <c r="GZ16" s="245">
        <v>24.55556</v>
      </c>
      <c r="HA16" s="284">
        <v>4.2669699999999997</v>
      </c>
      <c r="HB16" s="284">
        <v>2.7589899999999998</v>
      </c>
      <c r="HC16" s="284">
        <v>0.49386999999999998</v>
      </c>
      <c r="HD16" s="284">
        <v>34.19802</v>
      </c>
      <c r="HE16" s="284">
        <v>22.11215</v>
      </c>
      <c r="HF16" s="284">
        <v>3.9581300000000001</v>
      </c>
      <c r="HG16" s="284">
        <v>4.3840399999999997</v>
      </c>
      <c r="HH16" s="284">
        <v>2.8346800000000001</v>
      </c>
      <c r="HI16" s="284">
        <v>0.50741999999999998</v>
      </c>
      <c r="HJ16" s="284">
        <v>32.555590000000002</v>
      </c>
      <c r="HK16" s="284">
        <v>21.050170000000001</v>
      </c>
      <c r="HL16" s="284">
        <v>3.7680400000000001</v>
      </c>
      <c r="HM16" s="284">
        <v>88.154769999999999</v>
      </c>
      <c r="HN16" s="284">
        <v>57.000120000000003</v>
      </c>
      <c r="HO16" s="284">
        <v>10.20318</v>
      </c>
      <c r="HP16" s="284">
        <v>9.5963600000000007</v>
      </c>
      <c r="HQ16" s="284">
        <v>6.2049200000000004</v>
      </c>
      <c r="HR16" s="284">
        <v>1.1107</v>
      </c>
      <c r="HS16" s="284">
        <v>2.9922599999999999</v>
      </c>
      <c r="HT16" s="284">
        <v>2.9123600000000001</v>
      </c>
      <c r="HU16" s="284">
        <v>1.72315</v>
      </c>
      <c r="HV16" s="284">
        <v>0.12764</v>
      </c>
      <c r="HW16" s="284">
        <v>0.39218999999999998</v>
      </c>
      <c r="HX16" s="284">
        <v>1.33049</v>
      </c>
      <c r="HY16" s="284">
        <v>0.37335000000000002</v>
      </c>
      <c r="HZ16" s="284">
        <v>0.14482999999999999</v>
      </c>
      <c r="IA16" s="284">
        <v>6.4000000000000005E-4</v>
      </c>
      <c r="IB16" s="284">
        <v>5.0000000000000002E-5</v>
      </c>
      <c r="IC16" s="284">
        <v>0.92998000000000003</v>
      </c>
      <c r="ID16" s="284">
        <v>7.9000000000000008E-3</v>
      </c>
      <c r="IE16" s="284">
        <v>0.13099</v>
      </c>
      <c r="IF16" s="284">
        <v>2193</v>
      </c>
      <c r="IG16" s="284">
        <v>65838</v>
      </c>
      <c r="IH16" s="284">
        <v>16459</v>
      </c>
      <c r="II16" s="284">
        <v>16286</v>
      </c>
      <c r="IJ16" s="284">
        <v>488909</v>
      </c>
      <c r="IK16" s="284">
        <v>122227</v>
      </c>
      <c r="IL16" s="284">
        <v>125580</v>
      </c>
      <c r="IM16" s="284">
        <v>502322</v>
      </c>
      <c r="IN16" s="284">
        <v>1.47787</v>
      </c>
      <c r="IO16" s="284">
        <v>16732</v>
      </c>
      <c r="IP16" s="284">
        <v>8.04467</v>
      </c>
      <c r="IQ16" s="284">
        <v>1.0903400000000001</v>
      </c>
      <c r="IR16" s="284">
        <v>10.650869999999999</v>
      </c>
      <c r="IS16" s="284">
        <v>0.26806000000000002</v>
      </c>
      <c r="IT16" s="284">
        <v>1.3758900000000001</v>
      </c>
      <c r="IU16" s="284">
        <v>13.385149999999999</v>
      </c>
      <c r="IV16" s="284">
        <v>8.2555999999999994</v>
      </c>
      <c r="IW16" s="284">
        <v>2.0247000000000002</v>
      </c>
      <c r="IX16" s="284">
        <v>0</v>
      </c>
      <c r="IY16" s="284">
        <v>2.2499999999999998E-3</v>
      </c>
      <c r="IZ16" s="284">
        <v>0.17535999999999999</v>
      </c>
      <c r="JA16" s="284">
        <v>4.4999999999999999E-4</v>
      </c>
      <c r="JB16" s="284">
        <v>1.5959999999999998E-2</v>
      </c>
      <c r="JC16" s="284">
        <v>0.47897000000000001</v>
      </c>
      <c r="JD16" s="284">
        <v>6.0150600000000001</v>
      </c>
      <c r="JE16" s="284">
        <v>1.41072</v>
      </c>
      <c r="JF16" s="284">
        <v>0.155</v>
      </c>
      <c r="JG16" s="284">
        <v>469</v>
      </c>
      <c r="JH16" s="284">
        <v>1.2125900000000001</v>
      </c>
      <c r="JI16" s="284">
        <v>3.0345</v>
      </c>
      <c r="JJ16" s="284">
        <v>182</v>
      </c>
      <c r="JK16" s="284">
        <v>155</v>
      </c>
      <c r="JL16" s="284">
        <v>12.76788</v>
      </c>
      <c r="JM16" s="284">
        <v>1.47777</v>
      </c>
      <c r="JN16" s="284">
        <v>1.1624399999999999</v>
      </c>
      <c r="JO16" s="284">
        <v>0.17882000000000001</v>
      </c>
      <c r="JP16" s="284">
        <v>5.96E-3</v>
      </c>
      <c r="JQ16" s="284">
        <v>0.41515000000000002</v>
      </c>
      <c r="JR16" s="284">
        <v>2</v>
      </c>
      <c r="JS16" s="284">
        <v>0</v>
      </c>
      <c r="JT16" s="284">
        <v>1.0274300000000001</v>
      </c>
      <c r="JU16" s="284">
        <v>9660</v>
      </c>
      <c r="JV16" s="284">
        <v>34.244520000000001</v>
      </c>
      <c r="JW16" s="284">
        <v>9402</v>
      </c>
      <c r="JX16" s="284">
        <v>4.6114699999999997</v>
      </c>
      <c r="JY16" s="284">
        <v>35.183999999999997</v>
      </c>
      <c r="JZ16" s="284">
        <v>0.13466</v>
      </c>
      <c r="KA16" s="284">
        <v>1266</v>
      </c>
      <c r="KB16" s="284">
        <v>0.67664999999999997</v>
      </c>
      <c r="KC16" s="284">
        <v>0.50741999999999998</v>
      </c>
      <c r="KD16" s="284">
        <v>0.69520999999999999</v>
      </c>
      <c r="KE16" s="284">
        <v>8.5045900000000003</v>
      </c>
      <c r="KF16" s="284">
        <v>8.0145800000000005</v>
      </c>
      <c r="KG16" s="284">
        <v>4.3840399999999997</v>
      </c>
      <c r="KH16" s="294">
        <v>39.222529999999999</v>
      </c>
      <c r="KI16" s="284">
        <v>46165</v>
      </c>
      <c r="KJ16" s="284">
        <v>35520</v>
      </c>
      <c r="KK16" s="284">
        <v>5.9760000000000001E-2</v>
      </c>
      <c r="KL16" s="284">
        <v>0.45596999999999999</v>
      </c>
      <c r="KM16" s="284">
        <v>6.1400000000000003E-2</v>
      </c>
      <c r="KN16" s="284">
        <v>1.99E-3</v>
      </c>
      <c r="KO16" s="284">
        <v>1.519E-2</v>
      </c>
      <c r="KP16" s="284">
        <v>2.0500000000000002E-3</v>
      </c>
      <c r="KQ16" s="284">
        <v>0.25</v>
      </c>
      <c r="KR16" s="284">
        <v>0.13324449999999999</v>
      </c>
      <c r="KS16" s="284">
        <v>0.86675550000000001</v>
      </c>
      <c r="KT16" s="284">
        <v>0.23059869999999999</v>
      </c>
      <c r="KU16" s="284">
        <v>0.76940129999999995</v>
      </c>
      <c r="KV16" s="284">
        <v>0.1157416</v>
      </c>
      <c r="KW16" s="284">
        <v>1.09271E-2</v>
      </c>
      <c r="KX16" s="284">
        <v>0.14910319999999999</v>
      </c>
      <c r="KY16" s="284">
        <v>1.37702E-2</v>
      </c>
      <c r="KZ16" s="284">
        <v>0.23766689999999999</v>
      </c>
      <c r="LA16" s="284">
        <v>9.1044299999999995E-2</v>
      </c>
      <c r="LB16" s="284">
        <v>0.49748829999999999</v>
      </c>
      <c r="LC16" s="284">
        <v>0.64659149999999999</v>
      </c>
      <c r="LD16" s="284">
        <v>2.0026499999999999E-2</v>
      </c>
      <c r="LE16" s="284">
        <v>0.79572270000000001</v>
      </c>
      <c r="LF16" s="284">
        <v>0.1027922</v>
      </c>
      <c r="LG16" s="284">
        <v>8.1458600000000006E-2</v>
      </c>
      <c r="LH16" s="284">
        <v>10645</v>
      </c>
      <c r="LI16" s="284">
        <v>7.8005800000000001</v>
      </c>
      <c r="LJ16" s="284">
        <v>41968</v>
      </c>
      <c r="LK16" s="284">
        <v>167874</v>
      </c>
      <c r="LL16" s="284">
        <v>5592</v>
      </c>
      <c r="LM16" s="284">
        <v>0.78661720000000002</v>
      </c>
      <c r="LN16" s="284">
        <v>9.4409099999999996E-2</v>
      </c>
      <c r="LO16" s="284">
        <v>0.1189737</v>
      </c>
      <c r="LP16" s="284">
        <v>0.47108</v>
      </c>
      <c r="LQ16" s="284">
        <v>1.57178</v>
      </c>
      <c r="LR16" s="284">
        <v>0.36244999999999999</v>
      </c>
      <c r="LS16" s="284">
        <v>21</v>
      </c>
      <c r="LT16" s="284">
        <v>2.5741100000000001</v>
      </c>
      <c r="LU16" s="284">
        <v>17</v>
      </c>
      <c r="LV16" s="284">
        <v>2.0248400000000002</v>
      </c>
      <c r="LW16" s="284">
        <v>0.23436000000000001</v>
      </c>
      <c r="LX16" s="284">
        <v>0.22355</v>
      </c>
      <c r="LY16" s="285">
        <v>2.8670600000000001E-2</v>
      </c>
      <c r="LZ16" s="285">
        <v>1.1092000000000001E-3</v>
      </c>
      <c r="MA16" s="285">
        <v>9.4746899999999995E-2</v>
      </c>
      <c r="MB16" s="285">
        <v>0</v>
      </c>
      <c r="MC16" s="285">
        <v>8.6611999999999995E-2</v>
      </c>
      <c r="MD16" s="285">
        <v>2.2359999999999999E-4</v>
      </c>
      <c r="ME16" s="285">
        <v>0.69675640000000005</v>
      </c>
      <c r="MF16" s="285">
        <v>3.3610399999999999E-2</v>
      </c>
      <c r="MG16" s="285">
        <v>0.44464510000000002</v>
      </c>
      <c r="MH16" s="285"/>
    </row>
    <row r="17" spans="1:346" s="203" customFormat="1" x14ac:dyDescent="0.2">
      <c r="A17" s="6" t="s">
        <v>1966</v>
      </c>
      <c r="B17" s="6" t="s">
        <v>2818</v>
      </c>
      <c r="C17" s="203" t="s">
        <v>1967</v>
      </c>
      <c r="D17" s="203" t="s">
        <v>1968</v>
      </c>
      <c r="E17" s="203" t="s">
        <v>2154</v>
      </c>
      <c r="F17" s="203" t="s">
        <v>2220</v>
      </c>
      <c r="G17" s="203" t="s">
        <v>2341</v>
      </c>
      <c r="H17" s="203" t="s">
        <v>3490</v>
      </c>
      <c r="I17" s="203" t="s">
        <v>3403</v>
      </c>
      <c r="J17" s="203" t="s">
        <v>2220</v>
      </c>
      <c r="K17" s="203" t="s">
        <v>2341</v>
      </c>
      <c r="L17" s="203" t="s">
        <v>3490</v>
      </c>
      <c r="M17" s="203" t="s">
        <v>3403</v>
      </c>
      <c r="N17" s="203" t="s">
        <v>2398</v>
      </c>
      <c r="O17" s="203" t="s">
        <v>2470</v>
      </c>
      <c r="P17" s="203" t="s">
        <v>2547</v>
      </c>
      <c r="Q17" s="203" t="s">
        <v>2621</v>
      </c>
      <c r="R17" s="203" t="s">
        <v>2678</v>
      </c>
      <c r="S17" s="203" t="s">
        <v>4657</v>
      </c>
      <c r="T17" s="203" t="s">
        <v>2712</v>
      </c>
      <c r="U17" s="203" t="s">
        <v>2547</v>
      </c>
      <c r="V17" s="203" t="s">
        <v>2728</v>
      </c>
      <c r="W17" s="203">
        <v>1</v>
      </c>
      <c r="X17" s="203">
        <v>4</v>
      </c>
      <c r="Y17" s="203">
        <v>1</v>
      </c>
      <c r="Z17" s="203">
        <v>0</v>
      </c>
      <c r="AA17" s="10">
        <v>16068</v>
      </c>
      <c r="AB17" s="203">
        <v>7.5</v>
      </c>
      <c r="AC17" s="203">
        <v>0</v>
      </c>
      <c r="AD17" s="203">
        <v>7.5</v>
      </c>
      <c r="AE17" s="203">
        <v>51.99</v>
      </c>
      <c r="AF17" s="203">
        <v>59.49</v>
      </c>
      <c r="AG17" s="286">
        <v>0.12607160000000001</v>
      </c>
      <c r="AH17" s="246">
        <v>69011</v>
      </c>
      <c r="AI17" s="246" t="s">
        <v>3492</v>
      </c>
      <c r="AJ17" s="274" t="s">
        <v>3493</v>
      </c>
      <c r="AK17" s="276">
        <v>38884</v>
      </c>
      <c r="AL17" s="276">
        <v>11.87</v>
      </c>
      <c r="AM17" s="276">
        <v>12.49</v>
      </c>
      <c r="AN17" s="276">
        <v>15.21</v>
      </c>
      <c r="AO17" s="246">
        <v>0</v>
      </c>
      <c r="AP17" s="246">
        <v>3095508</v>
      </c>
      <c r="AQ17" s="246">
        <v>3095508</v>
      </c>
      <c r="AR17" s="246">
        <v>183947</v>
      </c>
      <c r="AS17" s="246">
        <v>0</v>
      </c>
      <c r="AT17" s="246">
        <v>183947</v>
      </c>
      <c r="AU17" s="246">
        <v>0</v>
      </c>
      <c r="AV17" s="246">
        <v>0</v>
      </c>
      <c r="AW17" s="246">
        <v>0</v>
      </c>
      <c r="AX17" s="246">
        <v>98798</v>
      </c>
      <c r="AY17" s="246">
        <v>3378253</v>
      </c>
      <c r="AZ17" s="246">
        <v>1675977</v>
      </c>
      <c r="BA17" s="246">
        <v>582950</v>
      </c>
      <c r="BB17" s="246">
        <v>2258927</v>
      </c>
      <c r="BC17" s="246">
        <v>242372</v>
      </c>
      <c r="BD17" s="246">
        <v>19878</v>
      </c>
      <c r="BE17" s="246">
        <v>11000</v>
      </c>
      <c r="BF17" s="246">
        <v>273250</v>
      </c>
      <c r="BG17" s="246">
        <v>846076</v>
      </c>
      <c r="BH17" s="246">
        <v>3378253</v>
      </c>
      <c r="BI17" s="246">
        <v>117078</v>
      </c>
      <c r="BJ17" s="283">
        <v>3.4656399999999997E-2</v>
      </c>
      <c r="BK17" s="246">
        <v>29641</v>
      </c>
      <c r="BL17" s="246">
        <v>0</v>
      </c>
      <c r="BM17" s="246">
        <v>0</v>
      </c>
      <c r="BN17" s="246">
        <v>0</v>
      </c>
      <c r="BO17" s="246">
        <v>29641</v>
      </c>
      <c r="BP17" s="246">
        <v>3407894</v>
      </c>
      <c r="BQ17" s="10">
        <v>108041</v>
      </c>
      <c r="BR17" s="10">
        <v>109882</v>
      </c>
      <c r="BS17" s="10">
        <v>217923</v>
      </c>
      <c r="BT17" s="10">
        <v>66501</v>
      </c>
      <c r="BU17" s="10">
        <v>26325</v>
      </c>
      <c r="BV17" s="10">
        <v>92826</v>
      </c>
      <c r="BW17" s="10">
        <v>15393</v>
      </c>
      <c r="BX17" s="10">
        <v>4453</v>
      </c>
      <c r="BY17" s="10">
        <v>19846</v>
      </c>
      <c r="BZ17" s="10">
        <v>330595</v>
      </c>
      <c r="CA17" s="10" t="s">
        <v>3403</v>
      </c>
      <c r="CB17" s="10">
        <v>330595</v>
      </c>
      <c r="CC17" s="10">
        <v>2257</v>
      </c>
      <c r="CD17" s="258">
        <v>44825</v>
      </c>
      <c r="CE17" s="244">
        <v>22</v>
      </c>
      <c r="CF17" s="244">
        <v>67</v>
      </c>
      <c r="CG17" s="244">
        <v>89</v>
      </c>
      <c r="CH17" s="258">
        <v>15715</v>
      </c>
      <c r="CI17" s="258">
        <v>11806</v>
      </c>
      <c r="CJ17" s="258">
        <v>18449</v>
      </c>
      <c r="CK17" s="258">
        <v>915</v>
      </c>
      <c r="CL17" s="203">
        <v>59</v>
      </c>
      <c r="CM17" s="203">
        <v>52</v>
      </c>
      <c r="CN17" s="244">
        <v>1618</v>
      </c>
      <c r="CO17" s="10">
        <v>203267</v>
      </c>
      <c r="CP17" s="10">
        <v>50153</v>
      </c>
      <c r="CQ17" s="10">
        <v>253420</v>
      </c>
      <c r="CR17" s="10">
        <v>21860</v>
      </c>
      <c r="CS17" s="10">
        <v>2373</v>
      </c>
      <c r="CT17" s="10">
        <v>24233</v>
      </c>
      <c r="CU17" s="10">
        <v>127542</v>
      </c>
      <c r="CV17" s="10">
        <v>26388</v>
      </c>
      <c r="CW17" s="10">
        <v>153930</v>
      </c>
      <c r="CX17" s="10">
        <v>431583</v>
      </c>
      <c r="CY17" s="10">
        <v>2147</v>
      </c>
      <c r="CZ17" s="10" t="s">
        <v>3403</v>
      </c>
      <c r="DA17" s="10">
        <v>433730</v>
      </c>
      <c r="DB17" s="10">
        <v>18720</v>
      </c>
      <c r="DC17" s="10">
        <v>6131</v>
      </c>
      <c r="DD17" s="10">
        <v>24851</v>
      </c>
      <c r="DE17" s="10">
        <v>104005</v>
      </c>
      <c r="DF17" s="10">
        <v>22467</v>
      </c>
      <c r="DG17" s="10">
        <v>2029</v>
      </c>
      <c r="DH17" s="10">
        <v>30627</v>
      </c>
      <c r="DI17" s="258" t="s">
        <v>3403</v>
      </c>
      <c r="DJ17" s="258">
        <v>122725</v>
      </c>
      <c r="DK17" s="10">
        <v>183449</v>
      </c>
      <c r="DL17" s="10">
        <v>390953</v>
      </c>
      <c r="DM17" s="10">
        <v>14928</v>
      </c>
      <c r="DN17" s="10">
        <v>729</v>
      </c>
      <c r="DO17" s="10">
        <v>590059</v>
      </c>
      <c r="DP17" s="10">
        <v>232</v>
      </c>
      <c r="DQ17" s="10">
        <v>60311</v>
      </c>
      <c r="DR17" s="10">
        <v>28202</v>
      </c>
      <c r="DS17" s="10">
        <v>88513</v>
      </c>
      <c r="DT17" s="10">
        <v>558898</v>
      </c>
      <c r="DU17" s="244">
        <v>1459</v>
      </c>
      <c r="DV17" s="244">
        <v>66</v>
      </c>
      <c r="DW17" s="244">
        <v>1596</v>
      </c>
      <c r="DX17" s="244">
        <v>842</v>
      </c>
      <c r="DY17" s="244">
        <v>141</v>
      </c>
      <c r="DZ17" s="244">
        <v>152</v>
      </c>
      <c r="EA17" s="244">
        <v>4256</v>
      </c>
      <c r="EB17" s="244">
        <v>12743</v>
      </c>
      <c r="EC17" s="244">
        <v>2730</v>
      </c>
      <c r="ED17" s="244">
        <v>15473</v>
      </c>
      <c r="EE17" s="10">
        <v>34526</v>
      </c>
      <c r="EF17" s="10">
        <v>23540</v>
      </c>
      <c r="EG17" s="10">
        <v>58066</v>
      </c>
      <c r="EH17" s="10">
        <v>1659</v>
      </c>
      <c r="EI17" s="10">
        <v>2811</v>
      </c>
      <c r="EJ17" s="10">
        <v>4470</v>
      </c>
      <c r="EK17" s="10">
        <v>78009</v>
      </c>
      <c r="EL17" s="10" t="s">
        <v>5026</v>
      </c>
      <c r="EM17" s="10" t="s">
        <v>5026</v>
      </c>
      <c r="EN17" s="10" t="s">
        <v>5026</v>
      </c>
      <c r="EO17" s="10" t="s">
        <v>5026</v>
      </c>
      <c r="EP17" s="258">
        <v>527</v>
      </c>
      <c r="EQ17" s="258">
        <v>5965</v>
      </c>
      <c r="ER17" s="10">
        <v>219508</v>
      </c>
      <c r="ES17" s="10" t="s">
        <v>5026</v>
      </c>
      <c r="ET17" s="10" t="s">
        <v>5026</v>
      </c>
      <c r="EU17" s="244">
        <v>3363</v>
      </c>
      <c r="EV17" s="244">
        <v>2936</v>
      </c>
      <c r="EW17" s="203" t="s">
        <v>3491</v>
      </c>
      <c r="EX17" s="244">
        <v>76</v>
      </c>
      <c r="EY17" s="244">
        <v>140</v>
      </c>
      <c r="EZ17" s="258">
        <v>275324</v>
      </c>
      <c r="FA17" s="10">
        <v>210980</v>
      </c>
      <c r="FB17" s="10" t="s">
        <v>3403</v>
      </c>
      <c r="FC17" s="203" t="s">
        <v>1530</v>
      </c>
      <c r="FD17" s="203" t="s">
        <v>1530</v>
      </c>
      <c r="FE17" s="203" t="s">
        <v>1530</v>
      </c>
      <c r="FF17" s="203" t="s">
        <v>1530</v>
      </c>
      <c r="FG17" s="203" t="s">
        <v>1530</v>
      </c>
      <c r="FH17" s="203" t="s">
        <v>1530</v>
      </c>
      <c r="FI17" s="203" t="s">
        <v>1530</v>
      </c>
      <c r="FJ17" s="203" t="s">
        <v>1530</v>
      </c>
      <c r="FK17" s="203" t="s">
        <v>1530</v>
      </c>
      <c r="FL17" s="203" t="s">
        <v>1530</v>
      </c>
      <c r="FM17" s="203" t="s">
        <v>1530</v>
      </c>
      <c r="FN17" s="203" t="s">
        <v>1530</v>
      </c>
      <c r="FO17" s="203" t="s">
        <v>1530</v>
      </c>
      <c r="FP17" s="203" t="s">
        <v>1530</v>
      </c>
      <c r="FQ17" s="203" t="s">
        <v>1530</v>
      </c>
      <c r="FR17" s="203" t="s">
        <v>1530</v>
      </c>
      <c r="FS17" s="203" t="s">
        <v>1530</v>
      </c>
      <c r="FT17" s="203" t="s">
        <v>1530</v>
      </c>
      <c r="FU17" s="203" t="s">
        <v>1530</v>
      </c>
      <c r="FV17" s="203" t="s">
        <v>1530</v>
      </c>
      <c r="FW17" s="203" t="s">
        <v>1530</v>
      </c>
      <c r="FX17" s="203" t="s">
        <v>1530</v>
      </c>
      <c r="FY17" s="203" t="s">
        <v>1530</v>
      </c>
      <c r="FZ17" s="203" t="s">
        <v>1530</v>
      </c>
      <c r="GA17" s="203" t="s">
        <v>1530</v>
      </c>
      <c r="GB17" s="203" t="s">
        <v>1966</v>
      </c>
      <c r="GC17" s="203" t="s">
        <v>436</v>
      </c>
      <c r="GD17" s="203" t="s">
        <v>416</v>
      </c>
      <c r="GE17" s="203" t="s">
        <v>493</v>
      </c>
      <c r="GF17" s="203" t="s">
        <v>499</v>
      </c>
      <c r="GG17" s="203" t="s">
        <v>4527</v>
      </c>
      <c r="GH17" s="203" t="s">
        <v>508</v>
      </c>
      <c r="GI17" s="203" t="s">
        <v>2303</v>
      </c>
      <c r="GJ17" s="258">
        <v>158179</v>
      </c>
      <c r="GK17" s="203">
        <v>2</v>
      </c>
      <c r="GL17" s="203" t="s">
        <v>2135</v>
      </c>
      <c r="GM17" s="203" t="s">
        <v>503</v>
      </c>
      <c r="GN17" s="203">
        <v>1145</v>
      </c>
      <c r="GO17" s="203">
        <v>199</v>
      </c>
      <c r="GP17" s="203">
        <v>6958</v>
      </c>
      <c r="GQ17" s="203">
        <v>46490</v>
      </c>
      <c r="GR17" s="203">
        <v>324</v>
      </c>
      <c r="GS17" s="203">
        <v>67</v>
      </c>
      <c r="GT17" s="203">
        <v>867</v>
      </c>
      <c r="GU17" s="203">
        <v>7052</v>
      </c>
      <c r="GV17" s="283">
        <v>0.74434999999999996</v>
      </c>
      <c r="GW17" s="283">
        <v>0.19835</v>
      </c>
      <c r="GX17" s="245">
        <v>18.329180000000001</v>
      </c>
      <c r="GY17" s="245">
        <v>23.817060000000001</v>
      </c>
      <c r="GZ17" s="245">
        <v>10.146229999999999</v>
      </c>
      <c r="HA17" s="284">
        <v>5.7252799999999997</v>
      </c>
      <c r="HB17" s="284">
        <v>3.8283100000000001</v>
      </c>
      <c r="HC17" s="284">
        <v>0.46309</v>
      </c>
      <c r="HD17" s="284">
        <v>38.166739999999997</v>
      </c>
      <c r="HE17" s="284">
        <v>25.520849999999999</v>
      </c>
      <c r="HF17" s="284">
        <v>3.0871200000000001</v>
      </c>
      <c r="HG17" s="284">
        <v>6.0444899999999997</v>
      </c>
      <c r="HH17" s="284">
        <v>4.0417500000000004</v>
      </c>
      <c r="HI17" s="284">
        <v>0.48891000000000001</v>
      </c>
      <c r="HJ17" s="284">
        <v>15.39011</v>
      </c>
      <c r="HK17" s="284">
        <v>10.29086</v>
      </c>
      <c r="HL17" s="284">
        <v>1.2448300000000001</v>
      </c>
      <c r="HM17" s="284">
        <v>43.30594</v>
      </c>
      <c r="HN17" s="284">
        <v>28.957260000000002</v>
      </c>
      <c r="HO17" s="284">
        <v>3.5028000000000001</v>
      </c>
      <c r="HP17" s="284">
        <v>18.961590000000001</v>
      </c>
      <c r="HQ17" s="284">
        <v>12.678990000000001</v>
      </c>
      <c r="HR17" s="284">
        <v>1.5337099999999999</v>
      </c>
      <c r="HS17" s="284">
        <v>3.7303199999999999</v>
      </c>
      <c r="HT17" s="284">
        <v>3.5333299999999999</v>
      </c>
      <c r="HU17" s="284">
        <v>37.994419999999998</v>
      </c>
      <c r="HV17" s="284">
        <v>33.170270000000002</v>
      </c>
      <c r="HW17" s="284">
        <v>1.3877200000000001</v>
      </c>
      <c r="HX17" s="284">
        <v>1.1263399999999999</v>
      </c>
      <c r="HY17" s="284">
        <v>0.55957000000000001</v>
      </c>
      <c r="HZ17" s="284">
        <v>0.49317</v>
      </c>
      <c r="IA17" s="284">
        <v>2.1260000000000001E-2</v>
      </c>
      <c r="IB17" s="284">
        <v>1.856E-2</v>
      </c>
      <c r="IC17" s="284">
        <v>1.7405900000000001</v>
      </c>
      <c r="ID17" s="284">
        <v>9.7820000000000004E-2</v>
      </c>
      <c r="IE17" s="284">
        <v>0.36709000000000003</v>
      </c>
      <c r="IF17" s="284">
        <v>3689</v>
      </c>
      <c r="IG17" s="284">
        <v>29267</v>
      </c>
      <c r="IH17" s="284">
        <v>29267</v>
      </c>
      <c r="II17" s="284">
        <v>9394</v>
      </c>
      <c r="IJ17" s="284">
        <v>74519</v>
      </c>
      <c r="IK17" s="284">
        <v>74519</v>
      </c>
      <c r="IL17" s="284">
        <v>78674</v>
      </c>
      <c r="IM17" s="284">
        <v>78674</v>
      </c>
      <c r="IN17" s="284">
        <v>1.3831899999999999</v>
      </c>
      <c r="IO17" s="284">
        <v>9918</v>
      </c>
      <c r="IP17" s="284">
        <v>4.7685700000000004</v>
      </c>
      <c r="IQ17" s="284">
        <v>1.1629</v>
      </c>
      <c r="IR17" s="284">
        <v>19.569649999999999</v>
      </c>
      <c r="IS17" s="284">
        <v>0</v>
      </c>
      <c r="IT17" s="284">
        <v>0.62460000000000004</v>
      </c>
      <c r="IU17" s="284">
        <v>21.357150000000001</v>
      </c>
      <c r="IV17" s="284">
        <v>14.28083</v>
      </c>
      <c r="IW17" s="284">
        <v>2.6968899999999998</v>
      </c>
      <c r="IX17" s="284">
        <v>0</v>
      </c>
      <c r="IY17" s="284">
        <v>1.023E-2</v>
      </c>
      <c r="IZ17" s="284">
        <v>0.28338000000000002</v>
      </c>
      <c r="JA17" s="284">
        <v>5.5999999999999995E-4</v>
      </c>
      <c r="JB17" s="284">
        <v>8.473E-2</v>
      </c>
      <c r="JC17" s="284">
        <v>0.67210000000000003</v>
      </c>
      <c r="JD17" s="284">
        <v>18.279800000000002</v>
      </c>
      <c r="JE17" s="284">
        <v>2.0900099999999999</v>
      </c>
      <c r="JF17" s="284">
        <v>0.32868000000000003</v>
      </c>
      <c r="JG17" s="284">
        <v>506</v>
      </c>
      <c r="JH17" s="284">
        <v>1.0055000000000001</v>
      </c>
      <c r="JI17" s="284">
        <v>5.3488499999999997</v>
      </c>
      <c r="JJ17" s="284">
        <v>310</v>
      </c>
      <c r="JK17" s="284">
        <v>218</v>
      </c>
      <c r="JL17" s="284">
        <v>21.357150000000001</v>
      </c>
      <c r="JM17" s="284">
        <v>1.7274700000000001</v>
      </c>
      <c r="JN17" s="284">
        <v>1.53226</v>
      </c>
      <c r="JO17" s="284">
        <v>0.37608999999999998</v>
      </c>
      <c r="JP17" s="284">
        <v>4.7410000000000001E-2</v>
      </c>
      <c r="JQ17" s="284">
        <v>0.58736999999999995</v>
      </c>
      <c r="JR17" s="284">
        <v>64</v>
      </c>
      <c r="JS17" s="284">
        <v>56</v>
      </c>
      <c r="JT17" s="284">
        <v>1.05575</v>
      </c>
      <c r="JU17" s="284">
        <v>11347</v>
      </c>
      <c r="JV17" s="284">
        <v>34.783299999999997</v>
      </c>
      <c r="JW17" s="284">
        <v>10748</v>
      </c>
      <c r="JX17" s="284">
        <v>13.66119</v>
      </c>
      <c r="JY17" s="284">
        <v>36.722619999999999</v>
      </c>
      <c r="JZ17" s="284">
        <v>0.39274999999999999</v>
      </c>
      <c r="KA17" s="284">
        <v>4221</v>
      </c>
      <c r="KB17" s="284">
        <v>0.72296000000000005</v>
      </c>
      <c r="KC17" s="284">
        <v>0.48891000000000001</v>
      </c>
      <c r="KD17" s="284">
        <v>0.76327</v>
      </c>
      <c r="KE17" s="284">
        <v>10.158110000000001</v>
      </c>
      <c r="KF17" s="284">
        <v>6.6663500000000004</v>
      </c>
      <c r="KG17" s="284">
        <v>6.0444899999999997</v>
      </c>
      <c r="KH17" s="294">
        <v>51.5</v>
      </c>
      <c r="KI17" s="284">
        <v>37971</v>
      </c>
      <c r="KJ17" s="284">
        <v>28172</v>
      </c>
      <c r="KK17" s="284">
        <v>0.10082000000000001</v>
      </c>
      <c r="KL17" s="284">
        <v>0.27101999999999998</v>
      </c>
      <c r="KM17" s="284">
        <v>0.10644000000000001</v>
      </c>
      <c r="KN17" s="284">
        <v>1.2710000000000001E-2</v>
      </c>
      <c r="KO17" s="284">
        <v>3.4169999999999999E-2</v>
      </c>
      <c r="KP17" s="284">
        <v>1.342E-2</v>
      </c>
      <c r="KQ17" s="284">
        <v>1</v>
      </c>
      <c r="KR17" s="284">
        <v>0.12607160000000001</v>
      </c>
      <c r="KS17" s="284">
        <v>0.87392840000000005</v>
      </c>
      <c r="KT17" s="284">
        <v>0.25806499999999999</v>
      </c>
      <c r="KU17" s="284">
        <v>0.74193500000000001</v>
      </c>
      <c r="KV17" s="284">
        <v>8.0884999999999999E-2</v>
      </c>
      <c r="KW17" s="284">
        <v>5.8840999999999997E-3</v>
      </c>
      <c r="KX17" s="284">
        <v>0.17255960000000001</v>
      </c>
      <c r="KY17" s="284">
        <v>3.2561000000000001E-3</v>
      </c>
      <c r="KZ17" s="284">
        <v>0.2504478</v>
      </c>
      <c r="LA17" s="284">
        <v>7.1744799999999997E-2</v>
      </c>
      <c r="LB17" s="284">
        <v>0.49610759999999998</v>
      </c>
      <c r="LC17" s="284">
        <v>0.66866720000000002</v>
      </c>
      <c r="LD17" s="284">
        <v>0</v>
      </c>
      <c r="LE17" s="284">
        <v>0.91630440000000002</v>
      </c>
      <c r="LF17" s="284">
        <v>2.9245299999999998E-2</v>
      </c>
      <c r="LG17" s="284">
        <v>5.44503E-2</v>
      </c>
      <c r="LH17" s="284">
        <v>9799</v>
      </c>
      <c r="LI17" s="284">
        <v>6.3143000000000002</v>
      </c>
      <c r="LJ17" s="284">
        <v>21090</v>
      </c>
      <c r="LK17" s="284">
        <v>21090</v>
      </c>
      <c r="LL17" s="284">
        <v>2658</v>
      </c>
      <c r="LM17" s="284">
        <v>0.88699729999999999</v>
      </c>
      <c r="LN17" s="284">
        <v>7.2746599999999995E-2</v>
      </c>
      <c r="LO17" s="284">
        <v>4.0256199999999999E-2</v>
      </c>
      <c r="LP17" s="284">
        <v>0.35206999999999999</v>
      </c>
      <c r="LQ17" s="284">
        <v>1.0121899999999999</v>
      </c>
      <c r="LR17" s="284">
        <v>0.26121</v>
      </c>
      <c r="LS17" s="284">
        <v>29</v>
      </c>
      <c r="LT17" s="284">
        <v>2.43452</v>
      </c>
      <c r="LU17" s="284">
        <v>53</v>
      </c>
      <c r="LV17" s="284">
        <v>2.1594099999999998</v>
      </c>
      <c r="LW17" s="284">
        <v>0.17466000000000001</v>
      </c>
      <c r="LX17" s="284">
        <v>0.17466000000000001</v>
      </c>
      <c r="LY17" s="285">
        <v>4.5392299999999997E-2</v>
      </c>
      <c r="LZ17" s="285">
        <v>3.7929000000000001E-3</v>
      </c>
      <c r="MA17" s="285">
        <v>0.1350353</v>
      </c>
      <c r="MB17" s="285">
        <v>0</v>
      </c>
      <c r="MC17" s="285">
        <v>0.105077</v>
      </c>
      <c r="MD17" s="285">
        <v>2.086E-4</v>
      </c>
      <c r="ME17" s="285">
        <v>0.77496770000000004</v>
      </c>
      <c r="MF17" s="285">
        <v>6.4513600000000004E-2</v>
      </c>
      <c r="MG17" s="285">
        <v>0.30194100000000001</v>
      </c>
      <c r="MH17" s="285"/>
    </row>
    <row r="18" spans="1:346" s="203" customFormat="1" x14ac:dyDescent="0.2">
      <c r="A18" s="6" t="s">
        <v>1907</v>
      </c>
      <c r="B18" s="6" t="s">
        <v>2799</v>
      </c>
      <c r="C18" s="203" t="s">
        <v>1908</v>
      </c>
      <c r="D18" s="203" t="s">
        <v>1909</v>
      </c>
      <c r="E18" s="203" t="s">
        <v>2136</v>
      </c>
      <c r="F18" s="203" t="s">
        <v>2201</v>
      </c>
      <c r="G18" s="203" t="s">
        <v>2278</v>
      </c>
      <c r="H18" s="203" t="s">
        <v>3401</v>
      </c>
      <c r="I18" s="203" t="s">
        <v>3402</v>
      </c>
      <c r="J18" s="203" t="s">
        <v>2201</v>
      </c>
      <c r="K18" s="203" t="s">
        <v>2278</v>
      </c>
      <c r="L18" s="203" t="s">
        <v>3401</v>
      </c>
      <c r="M18" s="203" t="s">
        <v>3402</v>
      </c>
      <c r="N18" s="203" t="s">
        <v>2381</v>
      </c>
      <c r="O18" s="203" t="s">
        <v>2451</v>
      </c>
      <c r="P18" s="203" t="s">
        <v>2528</v>
      </c>
      <c r="Q18" s="203" t="s">
        <v>2605</v>
      </c>
      <c r="R18" s="203" t="s">
        <v>2381</v>
      </c>
      <c r="S18" s="203" t="s">
        <v>2694</v>
      </c>
      <c r="T18" s="203" t="s">
        <v>4528</v>
      </c>
      <c r="U18" s="203" t="s">
        <v>2528</v>
      </c>
      <c r="V18" s="203" t="s">
        <v>2605</v>
      </c>
      <c r="W18" s="203">
        <v>1</v>
      </c>
      <c r="X18" s="203">
        <v>4</v>
      </c>
      <c r="Y18" s="203">
        <v>0</v>
      </c>
      <c r="Z18" s="203">
        <v>0</v>
      </c>
      <c r="AA18" s="10">
        <v>10669</v>
      </c>
      <c r="AB18" s="203">
        <v>10</v>
      </c>
      <c r="AC18" s="203">
        <v>0</v>
      </c>
      <c r="AD18" s="203">
        <v>10</v>
      </c>
      <c r="AE18" s="203">
        <v>32.67</v>
      </c>
      <c r="AF18" s="203">
        <v>42.67</v>
      </c>
      <c r="AG18" s="286">
        <v>0.2343567</v>
      </c>
      <c r="AH18" s="246">
        <v>65000</v>
      </c>
      <c r="AI18" s="246" t="s">
        <v>2776</v>
      </c>
      <c r="AJ18" s="274" t="s">
        <v>3404</v>
      </c>
      <c r="AK18" s="276">
        <v>34986</v>
      </c>
      <c r="AL18" s="276">
        <v>10.83</v>
      </c>
      <c r="AM18" s="276">
        <v>12.36</v>
      </c>
      <c r="AN18" s="276">
        <v>14.1</v>
      </c>
      <c r="AO18" s="246">
        <v>10000</v>
      </c>
      <c r="AP18" s="246">
        <v>2201269</v>
      </c>
      <c r="AQ18" s="246">
        <v>2211269</v>
      </c>
      <c r="AR18" s="246">
        <v>163489</v>
      </c>
      <c r="AS18" s="246">
        <v>0</v>
      </c>
      <c r="AT18" s="246">
        <v>163489</v>
      </c>
      <c r="AU18" s="246">
        <v>0</v>
      </c>
      <c r="AV18" s="246">
        <v>0</v>
      </c>
      <c r="AW18" s="246">
        <v>0</v>
      </c>
      <c r="AX18" s="246">
        <v>17110</v>
      </c>
      <c r="AY18" s="246">
        <v>2391868</v>
      </c>
      <c r="AZ18" s="246">
        <v>1327874</v>
      </c>
      <c r="BA18" s="246">
        <v>343249</v>
      </c>
      <c r="BB18" s="246">
        <v>1671123</v>
      </c>
      <c r="BC18" s="246">
        <v>84073</v>
      </c>
      <c r="BD18" s="246">
        <v>22809</v>
      </c>
      <c r="BE18" s="246">
        <v>40100</v>
      </c>
      <c r="BF18" s="246">
        <v>146982</v>
      </c>
      <c r="BG18" s="246">
        <v>240562</v>
      </c>
      <c r="BH18" s="246">
        <v>2058667</v>
      </c>
      <c r="BI18" s="246">
        <v>175103</v>
      </c>
      <c r="BJ18" s="283">
        <v>7.3207599999999998E-2</v>
      </c>
      <c r="BK18" s="246">
        <v>0</v>
      </c>
      <c r="BL18" s="246">
        <v>0</v>
      </c>
      <c r="BM18" s="246">
        <v>0</v>
      </c>
      <c r="BN18" s="246">
        <v>0</v>
      </c>
      <c r="BO18" s="246">
        <v>0</v>
      </c>
      <c r="BP18" s="246">
        <v>0</v>
      </c>
      <c r="BQ18" s="10">
        <v>63576</v>
      </c>
      <c r="BR18" s="10">
        <v>65862</v>
      </c>
      <c r="BS18" s="10">
        <v>129438</v>
      </c>
      <c r="BT18" s="10">
        <v>53380</v>
      </c>
      <c r="BU18" s="10">
        <v>26586</v>
      </c>
      <c r="BV18" s="10">
        <v>79966</v>
      </c>
      <c r="BW18" s="10">
        <v>8358</v>
      </c>
      <c r="BX18" s="10">
        <v>667</v>
      </c>
      <c r="BY18" s="10">
        <v>9025</v>
      </c>
      <c r="BZ18" s="10">
        <v>218429</v>
      </c>
      <c r="CA18" s="10" t="s">
        <v>3403</v>
      </c>
      <c r="CB18" s="10">
        <v>218429</v>
      </c>
      <c r="CC18" s="10">
        <v>14635</v>
      </c>
      <c r="CD18" s="258">
        <v>29058</v>
      </c>
      <c r="CE18" s="244">
        <v>5</v>
      </c>
      <c r="CF18" s="244">
        <v>67</v>
      </c>
      <c r="CG18" s="244">
        <v>72</v>
      </c>
      <c r="CH18" s="258">
        <v>14671</v>
      </c>
      <c r="CI18" s="258">
        <v>1920</v>
      </c>
      <c r="CJ18" s="258">
        <v>23417</v>
      </c>
      <c r="CK18" s="258">
        <v>563</v>
      </c>
      <c r="CL18" s="203">
        <v>1</v>
      </c>
      <c r="CM18" s="203">
        <v>67</v>
      </c>
      <c r="CN18" s="244">
        <v>228</v>
      </c>
      <c r="CO18" s="10">
        <v>194462</v>
      </c>
      <c r="CP18" s="10">
        <v>66488</v>
      </c>
      <c r="CQ18" s="10">
        <v>260950</v>
      </c>
      <c r="CR18" s="10">
        <v>27760</v>
      </c>
      <c r="CS18" s="10">
        <v>329</v>
      </c>
      <c r="CT18" s="10">
        <v>28089</v>
      </c>
      <c r="CU18" s="10">
        <v>186971</v>
      </c>
      <c r="CV18" s="10">
        <v>40768</v>
      </c>
      <c r="CW18" s="10">
        <v>227739</v>
      </c>
      <c r="CX18" s="10">
        <v>516778</v>
      </c>
      <c r="CY18" s="10">
        <v>6252</v>
      </c>
      <c r="CZ18" s="10" t="s">
        <v>3403</v>
      </c>
      <c r="DA18" s="10">
        <v>523030</v>
      </c>
      <c r="DB18" s="10">
        <v>65918</v>
      </c>
      <c r="DC18" s="10">
        <v>714</v>
      </c>
      <c r="DD18" s="10">
        <v>66632</v>
      </c>
      <c r="DE18" s="10">
        <v>254458</v>
      </c>
      <c r="DF18" s="10">
        <v>2036</v>
      </c>
      <c r="DG18" s="10" t="s">
        <v>3403</v>
      </c>
      <c r="DH18" s="10">
        <v>2750</v>
      </c>
      <c r="DI18" s="258" t="s">
        <v>3403</v>
      </c>
      <c r="DJ18" s="258">
        <v>320376</v>
      </c>
      <c r="DK18" s="10">
        <v>350323</v>
      </c>
      <c r="DL18" s="10">
        <v>447897</v>
      </c>
      <c r="DM18" s="10" t="s">
        <v>3403</v>
      </c>
      <c r="DN18" s="10" t="s">
        <v>3403</v>
      </c>
      <c r="DO18" s="10">
        <v>798220</v>
      </c>
      <c r="DP18" s="10">
        <v>1107</v>
      </c>
      <c r="DQ18" s="10">
        <v>63107</v>
      </c>
      <c r="DR18" s="10">
        <v>11175</v>
      </c>
      <c r="DS18" s="10">
        <v>74282</v>
      </c>
      <c r="DT18" s="10">
        <v>592433</v>
      </c>
      <c r="DU18" s="244">
        <v>219</v>
      </c>
      <c r="DV18" s="244">
        <v>11</v>
      </c>
      <c r="DW18" s="244">
        <v>1153</v>
      </c>
      <c r="DX18" s="244">
        <v>11</v>
      </c>
      <c r="DY18" s="244">
        <v>108</v>
      </c>
      <c r="DZ18" s="244">
        <v>3</v>
      </c>
      <c r="EA18" s="244">
        <v>1505</v>
      </c>
      <c r="EB18" s="244">
        <v>1894</v>
      </c>
      <c r="EC18" s="244">
        <v>1332</v>
      </c>
      <c r="ED18" s="244">
        <v>3226</v>
      </c>
      <c r="EE18" s="10">
        <v>27246</v>
      </c>
      <c r="EF18" s="10">
        <v>543</v>
      </c>
      <c r="EG18" s="10">
        <v>27789</v>
      </c>
      <c r="EH18" s="10">
        <v>1299</v>
      </c>
      <c r="EI18" s="10">
        <v>97</v>
      </c>
      <c r="EJ18" s="10">
        <v>1396</v>
      </c>
      <c r="EK18" s="10">
        <v>32411</v>
      </c>
      <c r="EL18" s="10" t="s">
        <v>5026</v>
      </c>
      <c r="EM18" s="10" t="s">
        <v>5026</v>
      </c>
      <c r="EN18" s="10">
        <v>46</v>
      </c>
      <c r="EO18" s="10" t="s">
        <v>5026</v>
      </c>
      <c r="EP18" s="258">
        <v>331</v>
      </c>
      <c r="EQ18" s="258">
        <v>4223</v>
      </c>
      <c r="ER18" s="10">
        <v>49379</v>
      </c>
      <c r="ES18" s="10">
        <v>27682</v>
      </c>
      <c r="ET18" s="10" t="s">
        <v>5026</v>
      </c>
      <c r="EU18" s="244">
        <v>519</v>
      </c>
      <c r="EV18" s="244">
        <v>229</v>
      </c>
      <c r="EW18" s="203" t="s">
        <v>1466</v>
      </c>
      <c r="EX18" s="244">
        <v>55</v>
      </c>
      <c r="EY18" s="244">
        <v>93</v>
      </c>
      <c r="EZ18" s="258">
        <v>135462</v>
      </c>
      <c r="FA18" s="10">
        <v>266342</v>
      </c>
      <c r="FB18" s="10" t="s">
        <v>3403</v>
      </c>
      <c r="FC18" s="203" t="s">
        <v>1530</v>
      </c>
      <c r="FD18" s="203" t="s">
        <v>1530</v>
      </c>
      <c r="FE18" s="203" t="s">
        <v>1530</v>
      </c>
      <c r="FF18" s="203" t="s">
        <v>1530</v>
      </c>
      <c r="FG18" s="203" t="s">
        <v>1530</v>
      </c>
      <c r="FH18" s="203" t="s">
        <v>1530</v>
      </c>
      <c r="FI18" s="203" t="s">
        <v>1530</v>
      </c>
      <c r="FJ18" s="203" t="s">
        <v>1530</v>
      </c>
      <c r="FK18" s="203" t="s">
        <v>1530</v>
      </c>
      <c r="FL18" s="203" t="s">
        <v>1530</v>
      </c>
      <c r="FM18" s="203" t="s">
        <v>1530</v>
      </c>
      <c r="FN18" s="203" t="s">
        <v>1530</v>
      </c>
      <c r="FO18" s="203" t="s">
        <v>1530</v>
      </c>
      <c r="FP18" s="203" t="s">
        <v>1530</v>
      </c>
      <c r="FQ18" s="203" t="s">
        <v>1530</v>
      </c>
      <c r="FR18" s="203" t="s">
        <v>1530</v>
      </c>
      <c r="FS18" s="203" t="s">
        <v>1530</v>
      </c>
      <c r="FT18" s="203" t="s">
        <v>1530</v>
      </c>
      <c r="FU18" s="203" t="s">
        <v>1530</v>
      </c>
      <c r="FV18" s="203" t="s">
        <v>1530</v>
      </c>
      <c r="FW18" s="203" t="s">
        <v>1530</v>
      </c>
      <c r="FX18" s="203" t="s">
        <v>1530</v>
      </c>
      <c r="FY18" s="203" t="s">
        <v>1530</v>
      </c>
      <c r="FZ18" s="203" t="s">
        <v>1530</v>
      </c>
      <c r="GA18" s="203" t="s">
        <v>1530</v>
      </c>
      <c r="GB18" s="203" t="s">
        <v>1907</v>
      </c>
      <c r="GC18" s="203" t="s">
        <v>417</v>
      </c>
      <c r="GD18" s="203" t="s">
        <v>416</v>
      </c>
      <c r="GE18" s="203" t="s">
        <v>493</v>
      </c>
      <c r="GF18" s="203" t="s">
        <v>499</v>
      </c>
      <c r="GG18" s="203" t="s">
        <v>4527</v>
      </c>
      <c r="GH18" s="203" t="s">
        <v>505</v>
      </c>
      <c r="GI18" s="203" t="s">
        <v>2303</v>
      </c>
      <c r="GJ18" s="258">
        <v>153033</v>
      </c>
      <c r="GK18" s="203">
        <v>2</v>
      </c>
      <c r="GL18" s="203" t="s">
        <v>2135</v>
      </c>
      <c r="GM18" s="203" t="s">
        <v>503</v>
      </c>
      <c r="GN18" s="203">
        <v>1270</v>
      </c>
      <c r="GO18" s="203">
        <v>320</v>
      </c>
      <c r="GP18" s="203">
        <v>8315</v>
      </c>
      <c r="GQ18" s="203">
        <v>64466</v>
      </c>
      <c r="GR18" s="203">
        <v>111</v>
      </c>
      <c r="GS18" s="203">
        <v>41</v>
      </c>
      <c r="GT18" s="203">
        <v>493</v>
      </c>
      <c r="GU18" s="203">
        <v>9195</v>
      </c>
      <c r="GV18" s="283">
        <v>0.85738999999999999</v>
      </c>
      <c r="GW18" s="283">
        <v>9.9529999999999993E-2</v>
      </c>
      <c r="GX18" s="245">
        <v>21.535550000000001</v>
      </c>
      <c r="GY18" s="245">
        <v>23.873709999999999</v>
      </c>
      <c r="GZ18" s="245">
        <v>14.02609</v>
      </c>
      <c r="HA18" s="284">
        <v>2.5790700000000002</v>
      </c>
      <c r="HB18" s="284">
        <v>2.0935600000000001</v>
      </c>
      <c r="HC18" s="284">
        <v>0.18414</v>
      </c>
      <c r="HD18" s="284">
        <v>27.714210000000001</v>
      </c>
      <c r="HE18" s="284">
        <v>22.49701</v>
      </c>
      <c r="HF18" s="284">
        <v>1.9786999999999999</v>
      </c>
      <c r="HG18" s="284">
        <v>3.4749400000000001</v>
      </c>
      <c r="HH18" s="284">
        <v>2.8207800000000001</v>
      </c>
      <c r="HI18" s="284">
        <v>0.24809999999999999</v>
      </c>
      <c r="HJ18" s="284">
        <v>41.691139999999997</v>
      </c>
      <c r="HK18" s="284">
        <v>33.842790000000001</v>
      </c>
      <c r="HL18" s="284">
        <v>2.97661</v>
      </c>
      <c r="HM18" s="284">
        <v>63.517539999999997</v>
      </c>
      <c r="HN18" s="284">
        <v>51.560369999999999</v>
      </c>
      <c r="HO18" s="284">
        <v>4.5349399999999997</v>
      </c>
      <c r="HP18" s="284">
        <v>8.0470699999999997</v>
      </c>
      <c r="HQ18" s="284">
        <v>6.5322100000000001</v>
      </c>
      <c r="HR18" s="284">
        <v>0.57452999999999999</v>
      </c>
      <c r="HS18" s="284">
        <v>5.2160000000000002</v>
      </c>
      <c r="HT18" s="284">
        <v>3.8712800000000001</v>
      </c>
      <c r="HU18" s="284">
        <v>6.9868899999999998</v>
      </c>
      <c r="HV18" s="284">
        <v>3.0828500000000001</v>
      </c>
      <c r="HW18" s="284">
        <v>0.32267000000000001</v>
      </c>
      <c r="HX18" s="284">
        <v>1.6717200000000001</v>
      </c>
      <c r="HY18" s="284">
        <v>0.4854</v>
      </c>
      <c r="HZ18" s="284">
        <v>0.21179000000000001</v>
      </c>
      <c r="IA18" s="284">
        <v>3.3899999999999998E-3</v>
      </c>
      <c r="IB18" s="284">
        <v>1.5E-3</v>
      </c>
      <c r="IC18" s="284">
        <v>0.88517999999999997</v>
      </c>
      <c r="ID18" s="284">
        <v>2.1080000000000002E-2</v>
      </c>
      <c r="IE18" s="284">
        <v>0.18159</v>
      </c>
      <c r="IF18" s="284">
        <v>1157</v>
      </c>
      <c r="IG18" s="284">
        <v>4937</v>
      </c>
      <c r="IH18" s="284">
        <v>4937</v>
      </c>
      <c r="II18" s="284">
        <v>13884</v>
      </c>
      <c r="IJ18" s="284">
        <v>59243</v>
      </c>
      <c r="IK18" s="284">
        <v>59243</v>
      </c>
      <c r="IL18" s="284">
        <v>79822</v>
      </c>
      <c r="IM18" s="284">
        <v>79822</v>
      </c>
      <c r="IN18" s="284">
        <v>2.2694200000000002</v>
      </c>
      <c r="IO18" s="284">
        <v>18706</v>
      </c>
      <c r="IP18" s="284">
        <v>8.9936600000000002</v>
      </c>
      <c r="IQ18" s="284">
        <v>1.06833</v>
      </c>
      <c r="IR18" s="284">
        <v>14.449619999999999</v>
      </c>
      <c r="IS18" s="284">
        <v>0</v>
      </c>
      <c r="IT18" s="284">
        <v>0.11181000000000001</v>
      </c>
      <c r="IU18" s="284">
        <v>15.62975</v>
      </c>
      <c r="IV18" s="284">
        <v>10.920019999999999</v>
      </c>
      <c r="IW18" s="284">
        <v>2.2983899999999999</v>
      </c>
      <c r="IX18" s="284">
        <v>0</v>
      </c>
      <c r="IY18" s="284">
        <v>1.49E-3</v>
      </c>
      <c r="IZ18" s="284">
        <v>0.18987999999999999</v>
      </c>
      <c r="JA18" s="284">
        <v>4.6999999999999999E-4</v>
      </c>
      <c r="JB18" s="284">
        <v>0.13461999999999999</v>
      </c>
      <c r="JC18" s="284">
        <v>0.57443</v>
      </c>
      <c r="JD18" s="284">
        <v>3.0693800000000002</v>
      </c>
      <c r="JE18" s="284">
        <v>1.42733</v>
      </c>
      <c r="JF18" s="284">
        <v>0.21348</v>
      </c>
      <c r="JG18" s="284">
        <v>391</v>
      </c>
      <c r="JH18" s="284">
        <v>0.96928000000000003</v>
      </c>
      <c r="JI18" s="284">
        <v>1.57196</v>
      </c>
      <c r="JJ18" s="284">
        <v>223</v>
      </c>
      <c r="JK18" s="284">
        <v>322</v>
      </c>
      <c r="JL18" s="284">
        <v>13.452439999999999</v>
      </c>
      <c r="JM18" s="284">
        <v>0.96045999999999998</v>
      </c>
      <c r="JN18" s="284">
        <v>0.54937999999999998</v>
      </c>
      <c r="JO18" s="284">
        <v>0.27883000000000002</v>
      </c>
      <c r="JP18" s="284">
        <v>6.5350000000000005E-2</v>
      </c>
      <c r="JQ18" s="284">
        <v>0.43980999999999998</v>
      </c>
      <c r="JR18" s="284">
        <v>9</v>
      </c>
      <c r="JS18" s="284">
        <v>4</v>
      </c>
      <c r="JT18" s="284">
        <v>1.3473599999999999</v>
      </c>
      <c r="JU18" s="284">
        <v>15350</v>
      </c>
      <c r="JV18" s="284">
        <v>55.528449999999999</v>
      </c>
      <c r="JW18" s="284">
        <v>11392</v>
      </c>
      <c r="JX18" s="284">
        <v>4.6282699999999997</v>
      </c>
      <c r="JY18" s="284">
        <v>74.816760000000002</v>
      </c>
      <c r="JZ18" s="284">
        <v>8.3349999999999994E-2</v>
      </c>
      <c r="KA18" s="284">
        <v>949</v>
      </c>
      <c r="KB18" s="284">
        <v>0.44063999999999998</v>
      </c>
      <c r="KC18" s="284">
        <v>0.24809999999999999</v>
      </c>
      <c r="KD18" s="284">
        <v>0.59370000000000001</v>
      </c>
      <c r="KE18" s="284">
        <v>6.9717000000000002</v>
      </c>
      <c r="KF18" s="284">
        <v>10.745810000000001</v>
      </c>
      <c r="KG18" s="284">
        <v>3.4749400000000001</v>
      </c>
      <c r="KH18" s="294">
        <v>41.034619999999997</v>
      </c>
      <c r="KI18" s="284">
        <v>39163</v>
      </c>
      <c r="KJ18" s="284">
        <v>31119</v>
      </c>
      <c r="KK18" s="284">
        <v>5.3460000000000001E-2</v>
      </c>
      <c r="KL18" s="284">
        <v>0.86412999999999995</v>
      </c>
      <c r="KM18" s="284">
        <v>7.2029999999999997E-2</v>
      </c>
      <c r="KN18" s="284">
        <v>1.2529999999999999E-2</v>
      </c>
      <c r="KO18" s="284">
        <v>0.20252000000000001</v>
      </c>
      <c r="KP18" s="284">
        <v>1.6879999999999999E-2</v>
      </c>
      <c r="KQ18" s="284">
        <v>1</v>
      </c>
      <c r="KR18" s="284">
        <v>0.2343567</v>
      </c>
      <c r="KS18" s="284">
        <v>0.76564330000000003</v>
      </c>
      <c r="KT18" s="284">
        <v>0.2054002</v>
      </c>
      <c r="KU18" s="284">
        <v>0.79459979999999997</v>
      </c>
      <c r="KV18" s="284">
        <v>7.1396699999999994E-2</v>
      </c>
      <c r="KW18" s="284">
        <v>1.1079500000000001E-2</v>
      </c>
      <c r="KX18" s="284">
        <v>0.16673360000000001</v>
      </c>
      <c r="KY18" s="284">
        <v>1.9478599999999999E-2</v>
      </c>
      <c r="KZ18" s="284">
        <v>0.11685329999999999</v>
      </c>
      <c r="LA18" s="284">
        <v>4.0838600000000003E-2</v>
      </c>
      <c r="LB18" s="284">
        <v>0.64501640000000005</v>
      </c>
      <c r="LC18" s="284">
        <v>0.81174999999999997</v>
      </c>
      <c r="LD18" s="284">
        <v>0</v>
      </c>
      <c r="LE18" s="284">
        <v>0.92449460000000006</v>
      </c>
      <c r="LF18" s="284">
        <v>7.1533999999999999E-3</v>
      </c>
      <c r="LG18" s="284">
        <v>6.8351999999999996E-2</v>
      </c>
      <c r="LH18" s="284">
        <v>8044</v>
      </c>
      <c r="LI18" s="284">
        <v>7.97546</v>
      </c>
      <c r="LJ18" s="284">
        <v>15303</v>
      </c>
      <c r="LK18" s="284">
        <v>15303</v>
      </c>
      <c r="LL18" s="284">
        <v>3586</v>
      </c>
      <c r="LM18" s="284">
        <v>0.57199520000000004</v>
      </c>
      <c r="LN18" s="284">
        <v>0.1551823</v>
      </c>
      <c r="LO18" s="284">
        <v>0.27282250000000002</v>
      </c>
      <c r="LP18" s="284">
        <v>0.60113000000000005</v>
      </c>
      <c r="LQ18" s="284">
        <v>2.3254800000000002</v>
      </c>
      <c r="LR18" s="284">
        <v>0.47765000000000002</v>
      </c>
      <c r="LS18" s="284">
        <v>34</v>
      </c>
      <c r="LT18" s="284">
        <v>9.49437</v>
      </c>
      <c r="LU18" s="284">
        <v>19</v>
      </c>
      <c r="LV18" s="284">
        <v>5.4307299999999996</v>
      </c>
      <c r="LW18" s="284">
        <v>0.38773999999999997</v>
      </c>
      <c r="LX18" s="284">
        <v>0.33372000000000002</v>
      </c>
      <c r="LY18" s="285">
        <v>6.8177500000000002E-2</v>
      </c>
      <c r="LZ18" s="285">
        <v>6.4820000000000003E-4</v>
      </c>
      <c r="MA18" s="285">
        <v>8.9677000000000007E-2</v>
      </c>
      <c r="MB18" s="285">
        <v>0</v>
      </c>
      <c r="MC18" s="285">
        <v>8.2614699999999999E-2</v>
      </c>
      <c r="MD18" s="285">
        <v>2.0469999999999999E-4</v>
      </c>
      <c r="ME18" s="285">
        <v>0.62101499999999998</v>
      </c>
      <c r="MF18" s="285">
        <v>4.7169799999999998E-2</v>
      </c>
      <c r="MG18" s="285">
        <v>0.32049810000000001</v>
      </c>
      <c r="MH18" s="285"/>
    </row>
    <row r="19" spans="1:346" s="203" customFormat="1" x14ac:dyDescent="0.2">
      <c r="A19" s="6" t="s">
        <v>2080</v>
      </c>
      <c r="B19" s="6" t="s">
        <v>2855</v>
      </c>
      <c r="C19" s="203" t="s">
        <v>2081</v>
      </c>
      <c r="D19" s="203" t="s">
        <v>2082</v>
      </c>
      <c r="E19" s="203" t="s">
        <v>2184</v>
      </c>
      <c r="F19" s="203" t="s">
        <v>2259</v>
      </c>
      <c r="G19" s="203" t="s">
        <v>2367</v>
      </c>
      <c r="H19" s="203" t="s">
        <v>3635</v>
      </c>
      <c r="I19" s="203" t="s">
        <v>3636</v>
      </c>
      <c r="J19" s="203" t="s">
        <v>2259</v>
      </c>
      <c r="K19" s="203" t="s">
        <v>2367</v>
      </c>
      <c r="L19" s="203" t="s">
        <v>3635</v>
      </c>
      <c r="M19" s="203" t="s">
        <v>3636</v>
      </c>
      <c r="N19" s="203" t="s">
        <v>2432</v>
      </c>
      <c r="O19" s="203" t="s">
        <v>2508</v>
      </c>
      <c r="P19" s="203" t="s">
        <v>2585</v>
      </c>
      <c r="Q19" s="203" t="s">
        <v>2656</v>
      </c>
      <c r="R19" s="203" t="s">
        <v>4898</v>
      </c>
      <c r="S19" s="203" t="s">
        <v>4899</v>
      </c>
      <c r="T19" s="203" t="s">
        <v>2719</v>
      </c>
      <c r="U19" s="203" t="s">
        <v>2585</v>
      </c>
      <c r="V19" s="203" t="s">
        <v>2739</v>
      </c>
      <c r="W19" s="203">
        <v>1</v>
      </c>
      <c r="X19" s="203">
        <v>6</v>
      </c>
      <c r="Y19" s="203">
        <v>0</v>
      </c>
      <c r="Z19" s="203">
        <v>3</v>
      </c>
      <c r="AA19" s="10">
        <v>16198</v>
      </c>
      <c r="AB19" s="203">
        <v>11</v>
      </c>
      <c r="AC19" s="203">
        <v>0</v>
      </c>
      <c r="AD19" s="203">
        <v>11</v>
      </c>
      <c r="AE19" s="203">
        <v>31.99</v>
      </c>
      <c r="AF19" s="203">
        <v>42.99</v>
      </c>
      <c r="AG19" s="286">
        <v>0.25587349999999998</v>
      </c>
      <c r="AH19" s="246">
        <v>66315</v>
      </c>
      <c r="AI19" s="246" t="s">
        <v>3637</v>
      </c>
      <c r="AJ19" s="274" t="s">
        <v>3412</v>
      </c>
      <c r="AK19" s="276">
        <v>38605</v>
      </c>
      <c r="AL19" s="276">
        <v>11.97</v>
      </c>
      <c r="AM19" s="276">
        <v>12.56</v>
      </c>
      <c r="AN19" s="276">
        <v>16.03</v>
      </c>
      <c r="AO19" s="246">
        <v>546451</v>
      </c>
      <c r="AP19" s="246">
        <v>1475508</v>
      </c>
      <c r="AQ19" s="246">
        <v>2021959</v>
      </c>
      <c r="AR19" s="246">
        <v>172390</v>
      </c>
      <c r="AS19" s="246">
        <v>0</v>
      </c>
      <c r="AT19" s="246">
        <v>172390</v>
      </c>
      <c r="AU19" s="246">
        <v>10551</v>
      </c>
      <c r="AV19" s="246">
        <v>0</v>
      </c>
      <c r="AW19" s="246">
        <v>10551</v>
      </c>
      <c r="AX19" s="246">
        <v>168392</v>
      </c>
      <c r="AY19" s="246">
        <v>2373292</v>
      </c>
      <c r="AZ19" s="246">
        <v>1402794</v>
      </c>
      <c r="BA19" s="246">
        <v>395667</v>
      </c>
      <c r="BB19" s="246">
        <v>1798461</v>
      </c>
      <c r="BC19" s="246">
        <v>198883</v>
      </c>
      <c r="BD19" s="246">
        <v>56991</v>
      </c>
      <c r="BE19" s="246">
        <v>24284</v>
      </c>
      <c r="BF19" s="246">
        <v>280158</v>
      </c>
      <c r="BG19" s="246">
        <v>288573</v>
      </c>
      <c r="BH19" s="246">
        <v>2367192</v>
      </c>
      <c r="BI19" s="246">
        <v>31035</v>
      </c>
      <c r="BJ19" s="283">
        <v>1.30768E-2</v>
      </c>
      <c r="BK19" s="246">
        <v>21393</v>
      </c>
      <c r="BL19" s="246">
        <v>0</v>
      </c>
      <c r="BM19" s="246">
        <v>0</v>
      </c>
      <c r="BN19" s="246">
        <v>0</v>
      </c>
      <c r="BO19" s="246">
        <v>21393</v>
      </c>
      <c r="BP19" s="246">
        <v>21393</v>
      </c>
      <c r="BQ19" s="10">
        <v>70671</v>
      </c>
      <c r="BR19" s="10">
        <v>86683</v>
      </c>
      <c r="BS19" s="10">
        <v>157354</v>
      </c>
      <c r="BT19" s="10">
        <v>59660</v>
      </c>
      <c r="BU19" s="10">
        <v>28842</v>
      </c>
      <c r="BV19" s="10">
        <v>88502</v>
      </c>
      <c r="BW19" s="10">
        <v>9327</v>
      </c>
      <c r="BX19" s="10">
        <v>3683</v>
      </c>
      <c r="BY19" s="10">
        <v>13010</v>
      </c>
      <c r="BZ19" s="10">
        <v>258866</v>
      </c>
      <c r="CA19" s="10" t="s">
        <v>3403</v>
      </c>
      <c r="CB19" s="10">
        <v>258866</v>
      </c>
      <c r="CC19" s="10">
        <v>0</v>
      </c>
      <c r="CD19" s="258">
        <v>29521</v>
      </c>
      <c r="CE19" s="244">
        <v>12</v>
      </c>
      <c r="CF19" s="244">
        <v>67</v>
      </c>
      <c r="CG19" s="244">
        <v>79</v>
      </c>
      <c r="CH19" s="258">
        <v>5867</v>
      </c>
      <c r="CI19" s="258">
        <v>1920</v>
      </c>
      <c r="CJ19" s="258">
        <v>16765</v>
      </c>
      <c r="CK19" s="258">
        <v>563</v>
      </c>
      <c r="CL19" s="203">
        <v>0</v>
      </c>
      <c r="CM19" s="203" t="s">
        <v>2305</v>
      </c>
      <c r="CN19" s="244">
        <v>469</v>
      </c>
      <c r="CO19" s="10">
        <v>157592</v>
      </c>
      <c r="CP19" s="10">
        <v>59042</v>
      </c>
      <c r="CQ19" s="10">
        <v>216634</v>
      </c>
      <c r="CR19" s="10">
        <v>22886</v>
      </c>
      <c r="CS19" s="10">
        <v>2774</v>
      </c>
      <c r="CT19" s="10">
        <v>25660</v>
      </c>
      <c r="CU19" s="10">
        <v>129579</v>
      </c>
      <c r="CV19" s="10">
        <v>30217</v>
      </c>
      <c r="CW19" s="10">
        <v>159796</v>
      </c>
      <c r="CX19" s="10">
        <v>402090</v>
      </c>
      <c r="CY19" s="10">
        <v>2590</v>
      </c>
      <c r="CZ19" s="10" t="s">
        <v>3403</v>
      </c>
      <c r="DA19" s="10">
        <v>404680</v>
      </c>
      <c r="DB19" s="10">
        <v>14228</v>
      </c>
      <c r="DC19" s="10">
        <v>293</v>
      </c>
      <c r="DD19" s="10">
        <v>14521</v>
      </c>
      <c r="DE19" s="10">
        <v>126844</v>
      </c>
      <c r="DF19" s="10">
        <v>10446</v>
      </c>
      <c r="DG19" s="10" t="s">
        <v>3403</v>
      </c>
      <c r="DH19" s="10">
        <v>10739</v>
      </c>
      <c r="DI19" s="258" t="s">
        <v>3403</v>
      </c>
      <c r="DJ19" s="258">
        <v>141072</v>
      </c>
      <c r="DK19" s="10">
        <v>210838</v>
      </c>
      <c r="DL19" s="10">
        <v>322901</v>
      </c>
      <c r="DM19" s="10" t="s">
        <v>3403</v>
      </c>
      <c r="DN19" s="10">
        <v>22752</v>
      </c>
      <c r="DO19" s="10">
        <v>556491</v>
      </c>
      <c r="DP19" s="10">
        <v>0</v>
      </c>
      <c r="DQ19" s="10">
        <v>82017</v>
      </c>
      <c r="DR19" s="10">
        <v>24909</v>
      </c>
      <c r="DS19" s="10">
        <v>106926</v>
      </c>
      <c r="DT19" s="10">
        <v>507547</v>
      </c>
      <c r="DU19" s="244">
        <v>151</v>
      </c>
      <c r="DV19" s="244">
        <v>42</v>
      </c>
      <c r="DW19" s="244">
        <v>722</v>
      </c>
      <c r="DX19" s="244">
        <v>563</v>
      </c>
      <c r="DY19" s="244">
        <v>12</v>
      </c>
      <c r="DZ19" s="244">
        <v>3</v>
      </c>
      <c r="EA19" s="244">
        <v>1493</v>
      </c>
      <c r="EB19" s="244">
        <v>2122</v>
      </c>
      <c r="EC19" s="244">
        <v>2316</v>
      </c>
      <c r="ED19" s="244">
        <v>4438</v>
      </c>
      <c r="EE19" s="10">
        <v>19742</v>
      </c>
      <c r="EF19" s="10">
        <v>16280</v>
      </c>
      <c r="EG19" s="10">
        <v>36022</v>
      </c>
      <c r="EH19" s="10">
        <v>495</v>
      </c>
      <c r="EI19" s="10">
        <v>2755</v>
      </c>
      <c r="EJ19" s="10">
        <v>3250</v>
      </c>
      <c r="EK19" s="10">
        <v>43710</v>
      </c>
      <c r="EL19" s="10" t="s">
        <v>5026</v>
      </c>
      <c r="EM19" s="10" t="s">
        <v>5026</v>
      </c>
      <c r="EN19" s="10" t="s">
        <v>5026</v>
      </c>
      <c r="EO19" s="10" t="s">
        <v>5026</v>
      </c>
      <c r="EP19" s="258">
        <v>735</v>
      </c>
      <c r="EQ19" s="258">
        <v>9703</v>
      </c>
      <c r="ER19" s="10">
        <v>106049</v>
      </c>
      <c r="ES19" s="10" t="s">
        <v>5026</v>
      </c>
      <c r="ET19" s="10" t="s">
        <v>5026</v>
      </c>
      <c r="EU19" s="244">
        <v>640</v>
      </c>
      <c r="EV19" s="244">
        <v>810</v>
      </c>
      <c r="EW19" s="203" t="s">
        <v>1508</v>
      </c>
      <c r="EX19" s="244">
        <v>64</v>
      </c>
      <c r="EY19" s="244">
        <v>101</v>
      </c>
      <c r="EZ19" s="258">
        <v>135625</v>
      </c>
      <c r="FA19" s="10">
        <v>71586</v>
      </c>
      <c r="FB19" s="10">
        <v>11511</v>
      </c>
      <c r="FC19" s="203" t="s">
        <v>1530</v>
      </c>
      <c r="FD19" s="203" t="s">
        <v>1530</v>
      </c>
      <c r="FE19" s="203" t="s">
        <v>1530</v>
      </c>
      <c r="FF19" s="203" t="s">
        <v>1530</v>
      </c>
      <c r="FG19" s="203" t="s">
        <v>1530</v>
      </c>
      <c r="FH19" s="203" t="s">
        <v>1530</v>
      </c>
      <c r="FI19" s="203" t="s">
        <v>1530</v>
      </c>
      <c r="FJ19" s="203" t="s">
        <v>1530</v>
      </c>
      <c r="FK19" s="203" t="s">
        <v>1530</v>
      </c>
      <c r="FL19" s="203" t="s">
        <v>1530</v>
      </c>
      <c r="FM19" s="203" t="s">
        <v>1530</v>
      </c>
      <c r="FN19" s="203" t="s">
        <v>1530</v>
      </c>
      <c r="FO19" s="203" t="s">
        <v>1530</v>
      </c>
      <c r="FP19" s="203" t="s">
        <v>1530</v>
      </c>
      <c r="FQ19" s="203" t="s">
        <v>1530</v>
      </c>
      <c r="FR19" s="203" t="s">
        <v>1530</v>
      </c>
      <c r="FS19" s="203" t="s">
        <v>1530</v>
      </c>
      <c r="FT19" s="203" t="s">
        <v>1530</v>
      </c>
      <c r="FU19" s="203" t="s">
        <v>1530</v>
      </c>
      <c r="FV19" s="203" t="s">
        <v>1530</v>
      </c>
      <c r="FW19" s="203" t="s">
        <v>1530</v>
      </c>
      <c r="FX19" s="203" t="s">
        <v>1530</v>
      </c>
      <c r="FY19" s="203" t="s">
        <v>1530</v>
      </c>
      <c r="FZ19" s="203" t="s">
        <v>1530</v>
      </c>
      <c r="GA19" s="203" t="s">
        <v>1530</v>
      </c>
      <c r="GB19" s="203" t="s">
        <v>2080</v>
      </c>
      <c r="GC19" s="203" t="s">
        <v>473</v>
      </c>
      <c r="GD19" s="203" t="s">
        <v>416</v>
      </c>
      <c r="GE19" s="203" t="s">
        <v>493</v>
      </c>
      <c r="GF19" s="203" t="s">
        <v>499</v>
      </c>
      <c r="GG19" s="203" t="s">
        <v>4527</v>
      </c>
      <c r="GH19" s="203" t="s">
        <v>508</v>
      </c>
      <c r="GI19" s="203" t="s">
        <v>2303</v>
      </c>
      <c r="GJ19" s="258">
        <v>142460</v>
      </c>
      <c r="GK19" s="203">
        <v>2</v>
      </c>
      <c r="GL19" s="203" t="s">
        <v>2135</v>
      </c>
      <c r="GM19" s="203" t="s">
        <v>503</v>
      </c>
      <c r="GN19" s="203">
        <v>2804</v>
      </c>
      <c r="GO19" s="203">
        <v>275</v>
      </c>
      <c r="GP19" s="203">
        <v>8857</v>
      </c>
      <c r="GQ19" s="203">
        <v>51073</v>
      </c>
      <c r="GR19" s="203">
        <v>238</v>
      </c>
      <c r="GS19" s="203">
        <v>23</v>
      </c>
      <c r="GT19" s="203">
        <v>484</v>
      </c>
      <c r="GU19" s="203">
        <v>8862</v>
      </c>
      <c r="GV19" s="283">
        <v>0.82411000000000001</v>
      </c>
      <c r="GW19" s="283">
        <v>0.10153</v>
      </c>
      <c r="GX19" s="245">
        <v>29.276620000000001</v>
      </c>
      <c r="GY19" s="245">
        <v>28.032679999999999</v>
      </c>
      <c r="GZ19" s="245">
        <v>22.994820000000001</v>
      </c>
      <c r="HA19" s="284">
        <v>4.2537799999999999</v>
      </c>
      <c r="HB19" s="284">
        <v>3.2317900000000002</v>
      </c>
      <c r="HC19" s="284">
        <v>0.50344</v>
      </c>
      <c r="HD19" s="284">
        <v>22.1386</v>
      </c>
      <c r="HE19" s="284">
        <v>16.819680000000002</v>
      </c>
      <c r="HF19" s="284">
        <v>2.6201099999999999</v>
      </c>
      <c r="HG19" s="284">
        <v>4.6639900000000001</v>
      </c>
      <c r="HH19" s="284">
        <v>3.5434399999999999</v>
      </c>
      <c r="HI19" s="284">
        <v>0.55198000000000003</v>
      </c>
      <c r="HJ19" s="284">
        <v>22.321680000000001</v>
      </c>
      <c r="HK19" s="284">
        <v>16.958770000000001</v>
      </c>
      <c r="HL19" s="284">
        <v>2.6417799999999998</v>
      </c>
      <c r="HM19" s="284">
        <v>54.156759999999998</v>
      </c>
      <c r="HN19" s="284">
        <v>41.145299999999999</v>
      </c>
      <c r="HO19" s="284">
        <v>6.4094699999999998</v>
      </c>
      <c r="HP19" s="284">
        <v>12.76417</v>
      </c>
      <c r="HQ19" s="284">
        <v>9.6975099999999994</v>
      </c>
      <c r="HR19" s="284">
        <v>1.51064</v>
      </c>
      <c r="HS19" s="284">
        <v>3.9062999999999999</v>
      </c>
      <c r="HT19" s="284">
        <v>3.5627300000000002</v>
      </c>
      <c r="HU19" s="284">
        <v>5.9854500000000002</v>
      </c>
      <c r="HV19" s="284">
        <v>7.5753300000000001</v>
      </c>
      <c r="HW19" s="284">
        <v>0.74441000000000002</v>
      </c>
      <c r="HX19" s="284">
        <v>1.3018099999999999</v>
      </c>
      <c r="HY19" s="284">
        <v>0.75056999999999996</v>
      </c>
      <c r="HZ19" s="284">
        <v>0.30681999999999998</v>
      </c>
      <c r="IA19" s="284">
        <v>4.4900000000000001E-3</v>
      </c>
      <c r="IB19" s="284">
        <v>5.6899999999999997E-3</v>
      </c>
      <c r="IC19" s="284">
        <v>0.95201999999999998</v>
      </c>
      <c r="ID19" s="284">
        <v>3.1150000000000001E-2</v>
      </c>
      <c r="IE19" s="284">
        <v>0.25285999999999997</v>
      </c>
      <c r="IF19" s="284">
        <v>2466</v>
      </c>
      <c r="IG19" s="284">
        <v>9640</v>
      </c>
      <c r="IH19" s="284">
        <v>9640</v>
      </c>
      <c r="II19" s="284">
        <v>11806</v>
      </c>
      <c r="IJ19" s="284">
        <v>46140</v>
      </c>
      <c r="IK19" s="284">
        <v>46140</v>
      </c>
      <c r="IL19" s="284">
        <v>50590</v>
      </c>
      <c r="IM19" s="284">
        <v>50590</v>
      </c>
      <c r="IN19" s="284">
        <v>1.7719499999999999</v>
      </c>
      <c r="IO19" s="284">
        <v>12944</v>
      </c>
      <c r="IP19" s="284">
        <v>6.2233900000000002</v>
      </c>
      <c r="IQ19" s="284">
        <v>1.2100900000000001</v>
      </c>
      <c r="IR19" s="284">
        <v>14.19317</v>
      </c>
      <c r="IS19" s="284">
        <v>7.4060000000000001E-2</v>
      </c>
      <c r="IT19" s="284">
        <v>1.1820299999999999</v>
      </c>
      <c r="IU19" s="284">
        <v>16.65936</v>
      </c>
      <c r="IV19" s="284">
        <v>12.624320000000001</v>
      </c>
      <c r="IW19" s="284">
        <v>2.20451</v>
      </c>
      <c r="IX19" s="284">
        <v>0</v>
      </c>
      <c r="IY19" s="284">
        <v>3.29E-3</v>
      </c>
      <c r="IZ19" s="284">
        <v>0.20721999999999999</v>
      </c>
      <c r="JA19" s="284">
        <v>5.5000000000000003E-4</v>
      </c>
      <c r="JB19" s="284">
        <v>0.10287</v>
      </c>
      <c r="JC19" s="284">
        <v>0.40205000000000002</v>
      </c>
      <c r="JD19" s="284">
        <v>4.3862100000000002</v>
      </c>
      <c r="JE19" s="284">
        <v>1.81711</v>
      </c>
      <c r="JF19" s="284">
        <v>0.22455</v>
      </c>
      <c r="JG19" s="284">
        <v>276</v>
      </c>
      <c r="JH19" s="284">
        <v>0.73882999999999999</v>
      </c>
      <c r="JI19" s="284">
        <v>2.0256400000000001</v>
      </c>
      <c r="JJ19" s="284">
        <v>72</v>
      </c>
      <c r="JK19" s="284">
        <v>162</v>
      </c>
      <c r="JL19" s="284">
        <v>16.616540000000001</v>
      </c>
      <c r="JM19" s="284">
        <v>1.9665699999999999</v>
      </c>
      <c r="JN19" s="284">
        <v>1.3960600000000001</v>
      </c>
      <c r="JO19" s="284">
        <v>0.30176999999999998</v>
      </c>
      <c r="JP19" s="284">
        <v>7.7210000000000001E-2</v>
      </c>
      <c r="JQ19" s="284">
        <v>0.29918</v>
      </c>
      <c r="JR19" s="284">
        <v>12</v>
      </c>
      <c r="JS19" s="284">
        <v>15</v>
      </c>
      <c r="JT19" s="284">
        <v>1.09643</v>
      </c>
      <c r="JU19" s="284">
        <v>10701</v>
      </c>
      <c r="JV19" s="284">
        <v>31.333929999999999</v>
      </c>
      <c r="JW19" s="284">
        <v>9760</v>
      </c>
      <c r="JX19" s="284">
        <v>6.54704</v>
      </c>
      <c r="JY19" s="284">
        <v>34.355539999999998</v>
      </c>
      <c r="JZ19" s="284">
        <v>0.20893999999999999</v>
      </c>
      <c r="KA19" s="284">
        <v>2039</v>
      </c>
      <c r="KB19" s="284">
        <v>0.56435000000000002</v>
      </c>
      <c r="KC19" s="284">
        <v>0.55198000000000003</v>
      </c>
      <c r="KD19" s="284">
        <v>0.61877000000000004</v>
      </c>
      <c r="KE19" s="284">
        <v>11.37021</v>
      </c>
      <c r="KF19" s="284">
        <v>5.2044499999999996</v>
      </c>
      <c r="KG19" s="284">
        <v>4.6639900000000001</v>
      </c>
      <c r="KH19" s="294">
        <v>31.15</v>
      </c>
      <c r="KI19" s="284">
        <v>41834</v>
      </c>
      <c r="KJ19" s="284">
        <v>32630</v>
      </c>
      <c r="KK19" s="284">
        <v>7.7249999999999999E-2</v>
      </c>
      <c r="KL19" s="284">
        <v>0.40538000000000002</v>
      </c>
      <c r="KM19" s="284">
        <v>8.4699999999999998E-2</v>
      </c>
      <c r="KN19" s="284">
        <v>1.9769999999999999E-2</v>
      </c>
      <c r="KO19" s="284">
        <v>0.10373</v>
      </c>
      <c r="KP19" s="284">
        <v>2.1669999999999998E-2</v>
      </c>
      <c r="KQ19" s="284">
        <v>1</v>
      </c>
      <c r="KR19" s="284">
        <v>0.25587349999999998</v>
      </c>
      <c r="KS19" s="284">
        <v>0.74412650000000002</v>
      </c>
      <c r="KT19" s="284">
        <v>0.22000310000000001</v>
      </c>
      <c r="KU19" s="284">
        <v>0.77999689999999999</v>
      </c>
      <c r="KV19" s="284">
        <v>0.11835030000000001</v>
      </c>
      <c r="KW19" s="284">
        <v>2.40754E-2</v>
      </c>
      <c r="KX19" s="284">
        <v>0.16714609999999999</v>
      </c>
      <c r="KY19" s="284">
        <v>1.02586E-2</v>
      </c>
      <c r="KZ19" s="284">
        <v>0.12190520000000001</v>
      </c>
      <c r="LA19" s="284">
        <v>8.4016400000000005E-2</v>
      </c>
      <c r="LB19" s="284">
        <v>0.59259830000000002</v>
      </c>
      <c r="LC19" s="284">
        <v>0.75974450000000004</v>
      </c>
      <c r="LD19" s="284">
        <v>4.4457000000000003E-3</v>
      </c>
      <c r="LE19" s="284">
        <v>0.8519639</v>
      </c>
      <c r="LF19" s="284">
        <v>7.0952899999999999E-2</v>
      </c>
      <c r="LG19" s="284">
        <v>7.2637499999999994E-2</v>
      </c>
      <c r="LH19" s="284">
        <v>9203</v>
      </c>
      <c r="LI19" s="284">
        <v>4.7467100000000002</v>
      </c>
      <c r="LJ19" s="284">
        <v>12950</v>
      </c>
      <c r="LK19" s="284">
        <v>12950</v>
      </c>
      <c r="LL19" s="284">
        <v>3313</v>
      </c>
      <c r="LM19" s="284">
        <v>0.70989579999999997</v>
      </c>
      <c r="LN19" s="284">
        <v>0.20342450000000001</v>
      </c>
      <c r="LO19" s="284">
        <v>8.6679699999999998E-2</v>
      </c>
      <c r="LP19" s="284">
        <v>0.3967</v>
      </c>
      <c r="LQ19" s="284">
        <v>1.40646</v>
      </c>
      <c r="LR19" s="284">
        <v>0.30942999999999998</v>
      </c>
      <c r="LS19" s="284">
        <v>9</v>
      </c>
      <c r="LT19" s="284">
        <v>2.7980800000000001</v>
      </c>
      <c r="LU19" s="284">
        <v>22</v>
      </c>
      <c r="LV19" s="284">
        <v>1.9863500000000001</v>
      </c>
      <c r="LW19" s="284">
        <v>0.23508000000000001</v>
      </c>
      <c r="LX19" s="284">
        <v>0.23447999999999999</v>
      </c>
      <c r="LY19" s="285">
        <v>5.5175000000000002E-2</v>
      </c>
      <c r="LZ19" s="285">
        <v>1.4934E-3</v>
      </c>
      <c r="MA19" s="285">
        <v>0.1019057</v>
      </c>
      <c r="MB19" s="285">
        <v>0</v>
      </c>
      <c r="MC19" s="285">
        <v>9.39995E-2</v>
      </c>
      <c r="MD19" s="285">
        <v>2.5149999999999999E-4</v>
      </c>
      <c r="ME19" s="285">
        <v>0.82426960000000005</v>
      </c>
      <c r="MF19" s="285">
        <v>2.4795000000000001E-2</v>
      </c>
      <c r="MG19" s="285">
        <v>0.33325969999999999</v>
      </c>
      <c r="MH19" s="285"/>
    </row>
    <row r="20" spans="1:346" s="203" customFormat="1" x14ac:dyDescent="0.2">
      <c r="A20" s="6" t="s">
        <v>2092</v>
      </c>
      <c r="B20" s="6" t="s">
        <v>2859</v>
      </c>
      <c r="C20" s="203" t="s">
        <v>2093</v>
      </c>
      <c r="D20" s="203" t="s">
        <v>2094</v>
      </c>
      <c r="E20" s="203" t="s">
        <v>2187</v>
      </c>
      <c r="F20" s="203" t="s">
        <v>2263</v>
      </c>
      <c r="G20" s="203" t="s">
        <v>2369</v>
      </c>
      <c r="H20" s="203" t="s">
        <v>3646</v>
      </c>
      <c r="I20" s="203" t="s">
        <v>3647</v>
      </c>
      <c r="J20" s="203" t="s">
        <v>2263</v>
      </c>
      <c r="K20" s="203" t="s">
        <v>2369</v>
      </c>
      <c r="L20" s="203" t="s">
        <v>3646</v>
      </c>
      <c r="M20" s="203" t="s">
        <v>3647</v>
      </c>
      <c r="N20" s="203" t="s">
        <v>2436</v>
      </c>
      <c r="O20" s="203" t="s">
        <v>2512</v>
      </c>
      <c r="P20" s="203" t="s">
        <v>2589</v>
      </c>
      <c r="Q20" s="203" t="s">
        <v>2660</v>
      </c>
      <c r="R20" s="203" t="s">
        <v>2689</v>
      </c>
      <c r="S20" s="203" t="s">
        <v>4918</v>
      </c>
      <c r="T20" s="203" t="s">
        <v>4919</v>
      </c>
      <c r="U20" s="203" t="s">
        <v>1385</v>
      </c>
      <c r="V20" s="203" t="s">
        <v>4920</v>
      </c>
      <c r="W20" s="203">
        <v>1</v>
      </c>
      <c r="X20" s="203">
        <v>2</v>
      </c>
      <c r="Y20" s="203">
        <v>1</v>
      </c>
      <c r="Z20" s="203">
        <v>1</v>
      </c>
      <c r="AA20" s="10">
        <v>9546</v>
      </c>
      <c r="AB20" s="203">
        <v>11.43</v>
      </c>
      <c r="AC20" s="203">
        <v>0</v>
      </c>
      <c r="AD20" s="203">
        <v>11.43</v>
      </c>
      <c r="AE20" s="203">
        <v>34.799999999999997</v>
      </c>
      <c r="AF20" s="203">
        <v>46.23</v>
      </c>
      <c r="AG20" s="286">
        <v>0.24724209999999999</v>
      </c>
      <c r="AH20" s="246">
        <v>76436</v>
      </c>
      <c r="AI20" s="246" t="s">
        <v>3648</v>
      </c>
      <c r="AJ20" s="274" t="s">
        <v>3441</v>
      </c>
      <c r="AK20" s="276">
        <v>36016</v>
      </c>
      <c r="AL20" s="276">
        <v>10.6</v>
      </c>
      <c r="AM20" s="276">
        <v>12.27</v>
      </c>
      <c r="AN20" s="276" t="s">
        <v>3403</v>
      </c>
      <c r="AO20" s="246">
        <v>0</v>
      </c>
      <c r="AP20" s="246">
        <v>2813591</v>
      </c>
      <c r="AQ20" s="246">
        <v>2813591</v>
      </c>
      <c r="AR20" s="246">
        <v>170151</v>
      </c>
      <c r="AS20" s="246">
        <v>0</v>
      </c>
      <c r="AT20" s="246">
        <v>170151</v>
      </c>
      <c r="AU20" s="246">
        <v>2000</v>
      </c>
      <c r="AV20" s="246">
        <v>0</v>
      </c>
      <c r="AW20" s="246">
        <v>2000</v>
      </c>
      <c r="AX20" s="246">
        <v>0</v>
      </c>
      <c r="AY20" s="246">
        <v>2985742</v>
      </c>
      <c r="AZ20" s="246">
        <v>1463965</v>
      </c>
      <c r="BA20" s="246">
        <v>553857</v>
      </c>
      <c r="BB20" s="246">
        <v>2017822</v>
      </c>
      <c r="BC20" s="246">
        <v>174349</v>
      </c>
      <c r="BD20" s="246">
        <v>24484</v>
      </c>
      <c r="BE20" s="246">
        <v>24506</v>
      </c>
      <c r="BF20" s="246">
        <v>223339</v>
      </c>
      <c r="BG20" s="246">
        <v>526185</v>
      </c>
      <c r="BH20" s="246">
        <v>2767346</v>
      </c>
      <c r="BI20" s="246">
        <v>187646</v>
      </c>
      <c r="BJ20" s="283">
        <v>6.2847399999999998E-2</v>
      </c>
      <c r="BK20" s="246">
        <v>0</v>
      </c>
      <c r="BL20" s="246">
        <v>0</v>
      </c>
      <c r="BM20" s="246">
        <v>0</v>
      </c>
      <c r="BN20" s="246">
        <v>0</v>
      </c>
      <c r="BO20" s="246">
        <v>0</v>
      </c>
      <c r="BP20" s="246">
        <v>0</v>
      </c>
      <c r="BQ20" s="10">
        <v>51882</v>
      </c>
      <c r="BR20" s="10">
        <v>89606</v>
      </c>
      <c r="BS20" s="10">
        <v>141488</v>
      </c>
      <c r="BT20" s="10">
        <v>46802</v>
      </c>
      <c r="BU20" s="10">
        <v>25257</v>
      </c>
      <c r="BV20" s="10">
        <v>72059</v>
      </c>
      <c r="BW20" s="10">
        <v>9153</v>
      </c>
      <c r="BX20" s="10">
        <v>2834</v>
      </c>
      <c r="BY20" s="10">
        <v>11987</v>
      </c>
      <c r="BZ20" s="10">
        <v>225534</v>
      </c>
      <c r="CA20" s="10" t="s">
        <v>3403</v>
      </c>
      <c r="CB20" s="10">
        <v>225534</v>
      </c>
      <c r="CC20" s="10">
        <v>0</v>
      </c>
      <c r="CD20" s="258">
        <v>57838</v>
      </c>
      <c r="CE20" s="244">
        <v>8</v>
      </c>
      <c r="CF20" s="244">
        <v>67</v>
      </c>
      <c r="CG20" s="244">
        <v>75</v>
      </c>
      <c r="CH20" s="258">
        <v>5135</v>
      </c>
      <c r="CI20" s="258">
        <v>11528</v>
      </c>
      <c r="CJ20" s="258">
        <v>18359</v>
      </c>
      <c r="CK20" s="258">
        <v>793</v>
      </c>
      <c r="CL20" s="203">
        <v>1</v>
      </c>
      <c r="CM20" s="203">
        <v>112</v>
      </c>
      <c r="CN20" s="244">
        <v>208</v>
      </c>
      <c r="CO20" s="10">
        <v>172842</v>
      </c>
      <c r="CP20" s="10">
        <v>32745</v>
      </c>
      <c r="CQ20" s="10">
        <v>205587</v>
      </c>
      <c r="CR20" s="10">
        <v>18940</v>
      </c>
      <c r="CS20" s="10">
        <v>1392</v>
      </c>
      <c r="CT20" s="10">
        <v>20332</v>
      </c>
      <c r="CU20" s="10">
        <v>142049</v>
      </c>
      <c r="CV20" s="10">
        <v>33442</v>
      </c>
      <c r="CW20" s="10">
        <v>175491</v>
      </c>
      <c r="CX20" s="10">
        <v>401410</v>
      </c>
      <c r="CY20" s="10" t="s">
        <v>3403</v>
      </c>
      <c r="CZ20" s="10" t="s">
        <v>3403</v>
      </c>
      <c r="DA20" s="10">
        <v>401410</v>
      </c>
      <c r="DB20" s="10">
        <v>18898</v>
      </c>
      <c r="DC20" s="10">
        <v>4121</v>
      </c>
      <c r="DD20" s="10">
        <v>23019</v>
      </c>
      <c r="DE20" s="10">
        <v>102965</v>
      </c>
      <c r="DF20" s="10">
        <v>12336</v>
      </c>
      <c r="DG20" s="10" t="s">
        <v>3403</v>
      </c>
      <c r="DH20" s="10">
        <v>16457</v>
      </c>
      <c r="DI20" s="258" t="s">
        <v>3403</v>
      </c>
      <c r="DJ20" s="258">
        <v>121863</v>
      </c>
      <c r="DK20" s="10">
        <v>389016</v>
      </c>
      <c r="DL20" s="10">
        <v>345179</v>
      </c>
      <c r="DM20" s="10">
        <v>24722</v>
      </c>
      <c r="DN20" s="10">
        <v>10606</v>
      </c>
      <c r="DO20" s="10">
        <v>769523</v>
      </c>
      <c r="DP20" s="10">
        <v>290</v>
      </c>
      <c r="DQ20" s="10">
        <v>56821</v>
      </c>
      <c r="DR20" s="10">
        <v>23862</v>
      </c>
      <c r="DS20" s="10">
        <v>80683</v>
      </c>
      <c r="DT20" s="10">
        <v>394427</v>
      </c>
      <c r="DU20" s="244">
        <v>61</v>
      </c>
      <c r="DV20" s="244">
        <v>97</v>
      </c>
      <c r="DW20" s="244">
        <v>634</v>
      </c>
      <c r="DX20" s="244">
        <v>461</v>
      </c>
      <c r="DY20" s="244">
        <v>45</v>
      </c>
      <c r="DZ20" s="244">
        <v>2</v>
      </c>
      <c r="EA20" s="244">
        <v>1300</v>
      </c>
      <c r="EB20" s="244">
        <v>2361</v>
      </c>
      <c r="EC20" s="244">
        <v>2551</v>
      </c>
      <c r="ED20" s="244">
        <v>4912</v>
      </c>
      <c r="EE20" s="10">
        <v>19409</v>
      </c>
      <c r="EF20" s="10">
        <v>14680</v>
      </c>
      <c r="EG20" s="10">
        <v>34089</v>
      </c>
      <c r="EH20" s="10">
        <v>880</v>
      </c>
      <c r="EI20" s="10">
        <v>20</v>
      </c>
      <c r="EJ20" s="10">
        <v>900</v>
      </c>
      <c r="EK20" s="10">
        <v>39901</v>
      </c>
      <c r="EL20" s="10" t="s">
        <v>5026</v>
      </c>
      <c r="EM20" s="10" t="s">
        <v>5026</v>
      </c>
      <c r="EN20" s="10" t="s">
        <v>5026</v>
      </c>
      <c r="EO20" s="10" t="s">
        <v>5026</v>
      </c>
      <c r="EP20" s="258">
        <v>698</v>
      </c>
      <c r="EQ20" s="258">
        <v>16026</v>
      </c>
      <c r="ER20" s="10">
        <v>139761</v>
      </c>
      <c r="ES20" s="10" t="s">
        <v>5026</v>
      </c>
      <c r="ET20" s="10" t="s">
        <v>5026</v>
      </c>
      <c r="EU20" s="244">
        <v>478</v>
      </c>
      <c r="EV20" s="244">
        <v>52</v>
      </c>
      <c r="EW20" s="203" t="s">
        <v>1511</v>
      </c>
      <c r="EX20" s="244">
        <v>50</v>
      </c>
      <c r="EY20" s="244">
        <v>97</v>
      </c>
      <c r="EZ20" s="258">
        <v>97261</v>
      </c>
      <c r="FA20" s="10">
        <v>301661</v>
      </c>
      <c r="FB20" s="10" t="s">
        <v>3403</v>
      </c>
      <c r="FC20" s="203" t="s">
        <v>1530</v>
      </c>
      <c r="FD20" s="203" t="s">
        <v>1530</v>
      </c>
      <c r="FE20" s="203" t="s">
        <v>1530</v>
      </c>
      <c r="FF20" s="203" t="s">
        <v>1530</v>
      </c>
      <c r="FG20" s="203" t="s">
        <v>1530</v>
      </c>
      <c r="FH20" s="203" t="s">
        <v>1530</v>
      </c>
      <c r="FI20" s="203" t="s">
        <v>1530</v>
      </c>
      <c r="FJ20" s="203" t="s">
        <v>1530</v>
      </c>
      <c r="FK20" s="203" t="s">
        <v>1530</v>
      </c>
      <c r="FL20" s="203" t="s">
        <v>1530</v>
      </c>
      <c r="FM20" s="203" t="s">
        <v>1530</v>
      </c>
      <c r="FN20" s="203" t="s">
        <v>1530</v>
      </c>
      <c r="FO20" s="203" t="s">
        <v>1530</v>
      </c>
      <c r="FP20" s="203" t="s">
        <v>1530</v>
      </c>
      <c r="FQ20" s="203" t="s">
        <v>1530</v>
      </c>
      <c r="FR20" s="203" t="s">
        <v>1530</v>
      </c>
      <c r="FS20" s="203" t="s">
        <v>1530</v>
      </c>
      <c r="FT20" s="203" t="s">
        <v>1530</v>
      </c>
      <c r="FU20" s="203" t="s">
        <v>1530</v>
      </c>
      <c r="FV20" s="203" t="s">
        <v>1530</v>
      </c>
      <c r="FW20" s="203" t="s">
        <v>1530</v>
      </c>
      <c r="FX20" s="203" t="s">
        <v>1530</v>
      </c>
      <c r="FY20" s="203" t="s">
        <v>1530</v>
      </c>
      <c r="FZ20" s="203" t="s">
        <v>1530</v>
      </c>
      <c r="GA20" s="203" t="s">
        <v>1530</v>
      </c>
      <c r="GB20" s="203" t="s">
        <v>2092</v>
      </c>
      <c r="GC20" s="203" t="s">
        <v>330</v>
      </c>
      <c r="GD20" s="203" t="s">
        <v>416</v>
      </c>
      <c r="GE20" s="203" t="s">
        <v>493</v>
      </c>
      <c r="GF20" s="203" t="s">
        <v>499</v>
      </c>
      <c r="GG20" s="203" t="s">
        <v>4527</v>
      </c>
      <c r="GH20" s="203" t="s">
        <v>505</v>
      </c>
      <c r="GI20" s="203" t="s">
        <v>2303</v>
      </c>
      <c r="GJ20" s="258">
        <v>138252</v>
      </c>
      <c r="GK20" s="203">
        <v>2</v>
      </c>
      <c r="GL20" s="203" t="s">
        <v>2135</v>
      </c>
      <c r="GM20" s="203" t="s">
        <v>503</v>
      </c>
      <c r="GN20" s="203">
        <v>1780</v>
      </c>
      <c r="GO20" s="203">
        <v>109</v>
      </c>
      <c r="GP20" s="203">
        <v>9343</v>
      </c>
      <c r="GQ20" s="203">
        <v>42196</v>
      </c>
      <c r="GR20" s="203">
        <v>227</v>
      </c>
      <c r="GS20" s="203">
        <v>19</v>
      </c>
      <c r="GT20" s="203">
        <v>642</v>
      </c>
      <c r="GU20" s="203">
        <v>5331</v>
      </c>
      <c r="GV20" s="283">
        <v>0.85433999999999999</v>
      </c>
      <c r="GW20" s="283">
        <v>0.1231</v>
      </c>
      <c r="GX20" s="245">
        <v>30.693079999999998</v>
      </c>
      <c r="GY20" s="245">
        <v>31.131509999999999</v>
      </c>
      <c r="GZ20" s="245">
        <v>31.088609999999999</v>
      </c>
      <c r="HA20" s="284">
        <v>3.5961799999999999</v>
      </c>
      <c r="HB20" s="284">
        <v>2.6221700000000001</v>
      </c>
      <c r="HC20" s="284">
        <v>0.29022999999999999</v>
      </c>
      <c r="HD20" s="284">
        <v>34.298999999999999</v>
      </c>
      <c r="HE20" s="284">
        <v>25.009260000000001</v>
      </c>
      <c r="HF20" s="284">
        <v>2.7681</v>
      </c>
      <c r="HG20" s="284">
        <v>7.0161199999999999</v>
      </c>
      <c r="HH20" s="284">
        <v>5.1158299999999999</v>
      </c>
      <c r="HI20" s="284">
        <v>0.56623999999999997</v>
      </c>
      <c r="HJ20" s="284">
        <v>19.800560000000001</v>
      </c>
      <c r="HK20" s="284">
        <v>14.437659999999999</v>
      </c>
      <c r="HL20" s="284">
        <v>1.5980099999999999</v>
      </c>
      <c r="HM20" s="284">
        <v>69.3553</v>
      </c>
      <c r="HN20" s="284">
        <v>50.570709999999998</v>
      </c>
      <c r="HO20" s="284">
        <v>5.5973300000000004</v>
      </c>
      <c r="HP20" s="284">
        <v>14.131869999999999</v>
      </c>
      <c r="HQ20" s="284">
        <v>10.304320000000001</v>
      </c>
      <c r="HR20" s="284">
        <v>1.1405099999999999</v>
      </c>
      <c r="HS20" s="284">
        <v>5.56609</v>
      </c>
      <c r="HT20" s="284">
        <v>2.8529599999999999</v>
      </c>
      <c r="HU20" s="284">
        <v>5.9244199999999996</v>
      </c>
      <c r="HV20" s="284">
        <v>0.64449999999999996</v>
      </c>
      <c r="HW20" s="284">
        <v>1.01091</v>
      </c>
      <c r="HX20" s="284">
        <v>1.41642</v>
      </c>
      <c r="HY20" s="284">
        <v>0.58359000000000005</v>
      </c>
      <c r="HZ20" s="284">
        <v>0.28860999999999998</v>
      </c>
      <c r="IA20" s="284">
        <v>3.46E-3</v>
      </c>
      <c r="IB20" s="284">
        <v>3.8000000000000002E-4</v>
      </c>
      <c r="IC20" s="284">
        <v>0.70350999999999997</v>
      </c>
      <c r="ID20" s="284">
        <v>3.5529999999999999E-2</v>
      </c>
      <c r="IE20" s="284">
        <v>0.24657000000000001</v>
      </c>
      <c r="IF20" s="284">
        <v>3023</v>
      </c>
      <c r="IG20" s="284">
        <v>12227</v>
      </c>
      <c r="IH20" s="284">
        <v>12227</v>
      </c>
      <c r="II20" s="284">
        <v>8531</v>
      </c>
      <c r="IJ20" s="284">
        <v>34508</v>
      </c>
      <c r="IK20" s="284">
        <v>34508</v>
      </c>
      <c r="IL20" s="284">
        <v>67324</v>
      </c>
      <c r="IM20" s="284">
        <v>67324</v>
      </c>
      <c r="IN20" s="284">
        <v>2.3633600000000001</v>
      </c>
      <c r="IO20" s="284">
        <v>16645</v>
      </c>
      <c r="IP20" s="284">
        <v>8.0026600000000006</v>
      </c>
      <c r="IQ20" s="284">
        <v>1.2307300000000001</v>
      </c>
      <c r="IR20" s="284">
        <v>20.351179999999999</v>
      </c>
      <c r="IS20" s="284">
        <v>1.447E-2</v>
      </c>
      <c r="IT20" s="284">
        <v>0</v>
      </c>
      <c r="IU20" s="284">
        <v>21.59637</v>
      </c>
      <c r="IV20" s="284">
        <v>14.59525</v>
      </c>
      <c r="IW20" s="284">
        <v>2.3551600000000001</v>
      </c>
      <c r="IX20" s="284">
        <v>0</v>
      </c>
      <c r="IY20" s="284">
        <v>1.5E-3</v>
      </c>
      <c r="IZ20" s="284">
        <v>0.41835</v>
      </c>
      <c r="JA20" s="284">
        <v>5.4000000000000001E-4</v>
      </c>
      <c r="JB20" s="284">
        <v>0.14166999999999999</v>
      </c>
      <c r="JC20" s="284">
        <v>0.57298000000000004</v>
      </c>
      <c r="JD20" s="284">
        <v>2.5779899999999998</v>
      </c>
      <c r="JE20" s="284">
        <v>1.6313299999999999</v>
      </c>
      <c r="JF20" s="284">
        <v>0.25170999999999999</v>
      </c>
      <c r="JG20" s="284">
        <v>716</v>
      </c>
      <c r="JH20" s="284">
        <v>0.92956000000000005</v>
      </c>
      <c r="JI20" s="284">
        <v>3.8059799999999999</v>
      </c>
      <c r="JJ20" s="284">
        <v>206</v>
      </c>
      <c r="JK20" s="284">
        <v>237</v>
      </c>
      <c r="JL20" s="284">
        <v>20.016680000000001</v>
      </c>
      <c r="JM20" s="284">
        <v>1.6154500000000001</v>
      </c>
      <c r="JN20" s="284">
        <v>1.2611000000000001</v>
      </c>
      <c r="JO20" s="284">
        <v>0.33439000000000002</v>
      </c>
      <c r="JP20" s="284">
        <v>8.2680000000000003E-2</v>
      </c>
      <c r="JQ20" s="284">
        <v>0.43131999999999998</v>
      </c>
      <c r="JR20" s="284">
        <v>9</v>
      </c>
      <c r="JS20" s="284">
        <v>1</v>
      </c>
      <c r="JT20" s="284">
        <v>1.95099</v>
      </c>
      <c r="JU20" s="284">
        <v>14798</v>
      </c>
      <c r="JV20" s="284">
        <v>41.318559999999998</v>
      </c>
      <c r="JW20" s="284">
        <v>7585</v>
      </c>
      <c r="JX20" s="284">
        <v>14.640790000000001</v>
      </c>
      <c r="JY20" s="284">
        <v>80.612089999999995</v>
      </c>
      <c r="JZ20" s="284">
        <v>0.35433999999999999</v>
      </c>
      <c r="KA20" s="284">
        <v>2687</v>
      </c>
      <c r="KB20" s="284">
        <v>0.42313000000000001</v>
      </c>
      <c r="KC20" s="284">
        <v>0.56623999999999997</v>
      </c>
      <c r="KD20" s="284">
        <v>0.82550999999999997</v>
      </c>
      <c r="KE20" s="284">
        <v>6.9047799999999997</v>
      </c>
      <c r="KF20" s="284">
        <v>9.5376100000000008</v>
      </c>
      <c r="KG20" s="284">
        <v>7.0161199999999999</v>
      </c>
      <c r="KH20" s="294">
        <v>36.715380000000003</v>
      </c>
      <c r="KI20" s="284">
        <v>43647</v>
      </c>
      <c r="KJ20" s="284">
        <v>31666</v>
      </c>
      <c r="KK20" s="284">
        <v>6.0080000000000001E-2</v>
      </c>
      <c r="KL20" s="284">
        <v>0.33078000000000002</v>
      </c>
      <c r="KM20" s="284">
        <v>0.11720999999999999</v>
      </c>
      <c r="KN20" s="284">
        <v>1.485E-2</v>
      </c>
      <c r="KO20" s="284">
        <v>8.1780000000000005E-2</v>
      </c>
      <c r="KP20" s="284">
        <v>2.8979999999999999E-2</v>
      </c>
      <c r="KQ20" s="284">
        <v>1</v>
      </c>
      <c r="KR20" s="284">
        <v>0.24724209999999999</v>
      </c>
      <c r="KS20" s="284">
        <v>0.75275789999999998</v>
      </c>
      <c r="KT20" s="284">
        <v>0.27448260000000002</v>
      </c>
      <c r="KU20" s="284">
        <v>0.72551739999999998</v>
      </c>
      <c r="KV20" s="284">
        <v>8.0705100000000002E-2</v>
      </c>
      <c r="KW20" s="284">
        <v>8.8474999999999995E-3</v>
      </c>
      <c r="KX20" s="284">
        <v>0.20014009999999999</v>
      </c>
      <c r="KY20" s="284">
        <v>8.8553999999999994E-3</v>
      </c>
      <c r="KZ20" s="284">
        <v>0.1901407</v>
      </c>
      <c r="LA20" s="284">
        <v>6.3002199999999994E-2</v>
      </c>
      <c r="LB20" s="284">
        <v>0.52901410000000004</v>
      </c>
      <c r="LC20" s="284">
        <v>0.72915419999999997</v>
      </c>
      <c r="LD20" s="284">
        <v>6.6989999999999997E-4</v>
      </c>
      <c r="LE20" s="284">
        <v>0.94234229999999997</v>
      </c>
      <c r="LF20" s="284">
        <v>0</v>
      </c>
      <c r="LG20" s="284">
        <v>5.6987799999999998E-2</v>
      </c>
      <c r="LH20" s="284">
        <v>11980</v>
      </c>
      <c r="LI20" s="284">
        <v>4.8886000000000003</v>
      </c>
      <c r="LJ20" s="284">
        <v>12095</v>
      </c>
      <c r="LK20" s="284">
        <v>12095</v>
      </c>
      <c r="LL20" s="284">
        <v>2990</v>
      </c>
      <c r="LM20" s="284">
        <v>0.78064739999999999</v>
      </c>
      <c r="LN20" s="284">
        <v>0.10962710000000001</v>
      </c>
      <c r="LO20" s="284">
        <v>0.10972560000000001</v>
      </c>
      <c r="LP20" s="284">
        <v>0.52564</v>
      </c>
      <c r="LQ20" s="284">
        <v>1.3893899999999999</v>
      </c>
      <c r="LR20" s="284">
        <v>0.38135999999999998</v>
      </c>
      <c r="LS20" s="284">
        <v>31</v>
      </c>
      <c r="LT20" s="284">
        <v>4.4136899999999999</v>
      </c>
      <c r="LU20" s="284">
        <v>31</v>
      </c>
      <c r="LV20" s="284">
        <v>3.4455399999999998</v>
      </c>
      <c r="LW20" s="284">
        <v>0.27806999999999998</v>
      </c>
      <c r="LX20" s="284">
        <v>0.25773000000000001</v>
      </c>
      <c r="LY20" s="285">
        <v>5.8819700000000003E-2</v>
      </c>
      <c r="LZ20" s="285">
        <v>6.3880000000000002E-4</v>
      </c>
      <c r="MA20" s="285">
        <v>0.2154758</v>
      </c>
      <c r="MB20" s="285">
        <v>0</v>
      </c>
      <c r="MC20" s="285">
        <v>0.1776324</v>
      </c>
      <c r="MD20" s="285">
        <v>2.3029999999999999E-4</v>
      </c>
      <c r="ME20" s="285">
        <v>0.69266139999999998</v>
      </c>
      <c r="MF20" s="285">
        <v>5.1175499999999999E-2</v>
      </c>
      <c r="MG20" s="285">
        <v>0.25447320000000001</v>
      </c>
      <c r="MH20" s="285"/>
    </row>
    <row r="21" spans="1:346" s="203" customFormat="1" x14ac:dyDescent="0.2">
      <c r="A21" s="6" t="s">
        <v>2086</v>
      </c>
      <c r="B21" s="6" t="s">
        <v>2857</v>
      </c>
      <c r="C21" s="203" t="s">
        <v>2087</v>
      </c>
      <c r="D21" s="203" t="s">
        <v>2088</v>
      </c>
      <c r="E21" s="203" t="s">
        <v>2185</v>
      </c>
      <c r="F21" s="203" t="s">
        <v>2261</v>
      </c>
      <c r="G21" s="203" t="s">
        <v>2293</v>
      </c>
      <c r="H21" s="203" t="s">
        <v>3641</v>
      </c>
      <c r="I21" s="203" t="s">
        <v>2310</v>
      </c>
      <c r="J21" s="203" t="s">
        <v>2327</v>
      </c>
      <c r="K21" s="203" t="s">
        <v>2293</v>
      </c>
      <c r="L21" s="203" t="s">
        <v>3642</v>
      </c>
      <c r="M21" s="203" t="s">
        <v>2310</v>
      </c>
      <c r="N21" s="203" t="s">
        <v>2434</v>
      </c>
      <c r="O21" s="203" t="s">
        <v>2510</v>
      </c>
      <c r="P21" s="203" t="s">
        <v>2587</v>
      </c>
      <c r="Q21" s="203" t="s">
        <v>2658</v>
      </c>
      <c r="R21" s="203" t="s">
        <v>2434</v>
      </c>
      <c r="S21" s="203" t="s">
        <v>2694</v>
      </c>
      <c r="T21" s="203" t="s">
        <v>4907</v>
      </c>
      <c r="U21" s="203" t="s">
        <v>2587</v>
      </c>
      <c r="V21" s="203" t="s">
        <v>2658</v>
      </c>
      <c r="W21" s="203">
        <v>1</v>
      </c>
      <c r="X21" s="203">
        <v>6</v>
      </c>
      <c r="Y21" s="203">
        <v>1</v>
      </c>
      <c r="Z21" s="203">
        <v>1</v>
      </c>
      <c r="AA21" s="10">
        <v>14248</v>
      </c>
      <c r="AB21" s="203">
        <v>3</v>
      </c>
      <c r="AC21" s="203">
        <v>0</v>
      </c>
      <c r="AD21" s="203">
        <v>3</v>
      </c>
      <c r="AE21" s="203">
        <v>14.26</v>
      </c>
      <c r="AF21" s="203">
        <v>17.260000000000002</v>
      </c>
      <c r="AG21" s="286">
        <v>0.1738123</v>
      </c>
      <c r="AH21" s="246">
        <v>64504</v>
      </c>
      <c r="AI21" s="246" t="s">
        <v>3403</v>
      </c>
      <c r="AJ21" s="274" t="s">
        <v>3412</v>
      </c>
      <c r="AK21" s="276">
        <v>37230</v>
      </c>
      <c r="AL21" s="276">
        <v>8.25</v>
      </c>
      <c r="AM21" s="276">
        <v>9</v>
      </c>
      <c r="AN21" s="276">
        <v>10</v>
      </c>
      <c r="AO21" s="246">
        <v>310200</v>
      </c>
      <c r="AP21" s="246">
        <v>387000</v>
      </c>
      <c r="AQ21" s="246">
        <v>697200</v>
      </c>
      <c r="AR21" s="246">
        <v>207727</v>
      </c>
      <c r="AS21" s="246">
        <v>0</v>
      </c>
      <c r="AT21" s="246">
        <v>207727</v>
      </c>
      <c r="AU21" s="246">
        <v>40000</v>
      </c>
      <c r="AV21" s="246">
        <v>0</v>
      </c>
      <c r="AW21" s="246">
        <v>40000</v>
      </c>
      <c r="AX21" s="246">
        <v>111609</v>
      </c>
      <c r="AY21" s="246">
        <v>1056536</v>
      </c>
      <c r="AZ21" s="246">
        <v>496000</v>
      </c>
      <c r="BA21" s="246">
        <v>171057</v>
      </c>
      <c r="BB21" s="246">
        <v>667057</v>
      </c>
      <c r="BC21" s="246">
        <v>91289</v>
      </c>
      <c r="BD21" s="246">
        <v>3985</v>
      </c>
      <c r="BE21" s="246">
        <v>3797</v>
      </c>
      <c r="BF21" s="246">
        <v>99071</v>
      </c>
      <c r="BG21" s="246">
        <v>268670</v>
      </c>
      <c r="BH21" s="246">
        <v>1034798</v>
      </c>
      <c r="BI21" s="246">
        <v>18930</v>
      </c>
      <c r="BJ21" s="283">
        <v>1.7916999999999999E-2</v>
      </c>
      <c r="BK21" s="246">
        <v>10000</v>
      </c>
      <c r="BL21" s="246">
        <v>0</v>
      </c>
      <c r="BM21" s="246">
        <v>0</v>
      </c>
      <c r="BN21" s="246">
        <v>0</v>
      </c>
      <c r="BO21" s="246">
        <v>10000</v>
      </c>
      <c r="BP21" s="246">
        <v>0</v>
      </c>
      <c r="BQ21" s="10">
        <v>54101</v>
      </c>
      <c r="BR21" s="10">
        <v>48975</v>
      </c>
      <c r="BS21" s="10">
        <v>103076</v>
      </c>
      <c r="BT21" s="10">
        <v>28358</v>
      </c>
      <c r="BU21" s="10">
        <v>16476</v>
      </c>
      <c r="BV21" s="10">
        <v>44834</v>
      </c>
      <c r="BW21" s="10">
        <v>4540</v>
      </c>
      <c r="BX21" s="10">
        <v>263</v>
      </c>
      <c r="BY21" s="10">
        <v>4803</v>
      </c>
      <c r="BZ21" s="10">
        <v>152713</v>
      </c>
      <c r="CA21" s="10" t="s">
        <v>3403</v>
      </c>
      <c r="CB21" s="10">
        <v>152713</v>
      </c>
      <c r="CC21" s="10">
        <v>0</v>
      </c>
      <c r="CD21" s="258">
        <v>28215</v>
      </c>
      <c r="CE21" s="244">
        <v>2</v>
      </c>
      <c r="CF21" s="244">
        <v>67</v>
      </c>
      <c r="CG21" s="244">
        <v>69</v>
      </c>
      <c r="CH21" s="258">
        <v>611</v>
      </c>
      <c r="CI21" s="258">
        <v>1920</v>
      </c>
      <c r="CJ21" s="258">
        <v>10710</v>
      </c>
      <c r="CK21" s="258">
        <v>563</v>
      </c>
      <c r="CL21" s="203">
        <v>0</v>
      </c>
      <c r="CM21" s="203">
        <v>2</v>
      </c>
      <c r="CN21" s="244">
        <v>58</v>
      </c>
      <c r="CO21" s="10">
        <v>47244</v>
      </c>
      <c r="CP21" s="10">
        <v>16734</v>
      </c>
      <c r="CQ21" s="10">
        <v>63978</v>
      </c>
      <c r="CR21" s="10">
        <v>8003</v>
      </c>
      <c r="CS21" s="10">
        <v>198</v>
      </c>
      <c r="CT21" s="10">
        <v>8201</v>
      </c>
      <c r="CU21" s="10">
        <v>15282</v>
      </c>
      <c r="CV21" s="10">
        <v>7979</v>
      </c>
      <c r="CW21" s="10">
        <v>23261</v>
      </c>
      <c r="CX21" s="10">
        <v>95440</v>
      </c>
      <c r="CY21" s="10">
        <v>3998</v>
      </c>
      <c r="CZ21" s="10" t="s">
        <v>3403</v>
      </c>
      <c r="DA21" s="10">
        <v>99438</v>
      </c>
      <c r="DB21" s="10">
        <v>809</v>
      </c>
      <c r="DC21" s="10">
        <v>44</v>
      </c>
      <c r="DD21" s="10">
        <v>853</v>
      </c>
      <c r="DE21" s="10">
        <v>17991</v>
      </c>
      <c r="DF21" s="10">
        <v>75</v>
      </c>
      <c r="DG21" s="10" t="s">
        <v>3403</v>
      </c>
      <c r="DH21" s="10">
        <v>119</v>
      </c>
      <c r="DI21" s="258" t="s">
        <v>3403</v>
      </c>
      <c r="DJ21" s="258">
        <v>18800</v>
      </c>
      <c r="DK21" s="10">
        <v>75180</v>
      </c>
      <c r="DL21" s="10">
        <v>65438</v>
      </c>
      <c r="DM21" s="10">
        <v>8542</v>
      </c>
      <c r="DN21" s="10" t="s">
        <v>3403</v>
      </c>
      <c r="DO21" s="10">
        <v>149160</v>
      </c>
      <c r="DP21" s="10" t="s">
        <v>3403</v>
      </c>
      <c r="DQ21" s="10">
        <v>31613</v>
      </c>
      <c r="DR21" s="10">
        <v>10422</v>
      </c>
      <c r="DS21" s="10">
        <v>42035</v>
      </c>
      <c r="DT21" s="10">
        <v>198007</v>
      </c>
      <c r="DU21" s="244">
        <v>14</v>
      </c>
      <c r="DV21" s="244">
        <v>0</v>
      </c>
      <c r="DW21" s="244">
        <v>299</v>
      </c>
      <c r="DX21" s="244">
        <v>15</v>
      </c>
      <c r="DY21" s="244">
        <v>18</v>
      </c>
      <c r="DZ21" s="244">
        <v>0</v>
      </c>
      <c r="EA21" s="244">
        <v>346</v>
      </c>
      <c r="EB21" s="244">
        <v>68</v>
      </c>
      <c r="EC21" s="244" t="s">
        <v>3403</v>
      </c>
      <c r="ED21" s="244">
        <v>68</v>
      </c>
      <c r="EE21" s="10">
        <v>8418</v>
      </c>
      <c r="EF21" s="10">
        <v>894</v>
      </c>
      <c r="EG21" s="10">
        <v>9312</v>
      </c>
      <c r="EH21" s="10">
        <v>449</v>
      </c>
      <c r="EI21" s="10" t="s">
        <v>3403</v>
      </c>
      <c r="EJ21" s="10">
        <v>449</v>
      </c>
      <c r="EK21" s="10">
        <v>9829</v>
      </c>
      <c r="EL21" s="10" t="s">
        <v>5026</v>
      </c>
      <c r="EM21" s="10" t="s">
        <v>5026</v>
      </c>
      <c r="EN21" s="10" t="s">
        <v>5026</v>
      </c>
      <c r="EO21" s="10" t="s">
        <v>5026</v>
      </c>
      <c r="EP21" s="258">
        <v>141</v>
      </c>
      <c r="EQ21" s="258">
        <v>7698</v>
      </c>
      <c r="ER21" s="10">
        <v>43392</v>
      </c>
      <c r="ES21" s="10" t="s">
        <v>5026</v>
      </c>
      <c r="ET21" s="10" t="s">
        <v>5026</v>
      </c>
      <c r="EU21" s="244">
        <v>19</v>
      </c>
      <c r="EV21" s="244">
        <v>261</v>
      </c>
      <c r="EW21" s="203" t="s">
        <v>1509</v>
      </c>
      <c r="EX21" s="244">
        <v>18</v>
      </c>
      <c r="EY21" s="244">
        <v>55</v>
      </c>
      <c r="EZ21" s="258">
        <v>59572</v>
      </c>
      <c r="FA21" s="10" t="s">
        <v>3403</v>
      </c>
      <c r="FB21" s="10" t="s">
        <v>3403</v>
      </c>
      <c r="FC21" s="203" t="s">
        <v>1530</v>
      </c>
      <c r="FD21" s="203" t="s">
        <v>1530</v>
      </c>
      <c r="FE21" s="203" t="s">
        <v>1530</v>
      </c>
      <c r="FF21" s="203" t="s">
        <v>1530</v>
      </c>
      <c r="FG21" s="203" t="s">
        <v>1530</v>
      </c>
      <c r="FH21" s="203" t="s">
        <v>1530</v>
      </c>
      <c r="FI21" s="203" t="s">
        <v>1530</v>
      </c>
      <c r="FJ21" s="203" t="s">
        <v>1530</v>
      </c>
      <c r="FK21" s="203" t="s">
        <v>1530</v>
      </c>
      <c r="FL21" s="203" t="s">
        <v>1530</v>
      </c>
      <c r="FM21" s="203" t="s">
        <v>1530</v>
      </c>
      <c r="FN21" s="203" t="s">
        <v>1530</v>
      </c>
      <c r="FO21" s="203" t="s">
        <v>1530</v>
      </c>
      <c r="FP21" s="203" t="s">
        <v>1530</v>
      </c>
      <c r="FQ21" s="203" t="s">
        <v>1530</v>
      </c>
      <c r="FR21" s="203" t="s">
        <v>1530</v>
      </c>
      <c r="FS21" s="203" t="s">
        <v>1530</v>
      </c>
      <c r="FT21" s="203" t="s">
        <v>1530</v>
      </c>
      <c r="FU21" s="203" t="s">
        <v>1530</v>
      </c>
      <c r="FV21" s="203" t="s">
        <v>1530</v>
      </c>
      <c r="FW21" s="203" t="s">
        <v>1530</v>
      </c>
      <c r="FX21" s="203" t="s">
        <v>1530</v>
      </c>
      <c r="FY21" s="203" t="s">
        <v>1530</v>
      </c>
      <c r="FZ21" s="203" t="s">
        <v>1530</v>
      </c>
      <c r="GA21" s="203" t="s">
        <v>1530</v>
      </c>
      <c r="GB21" s="203" t="s">
        <v>2086</v>
      </c>
      <c r="GC21" s="203" t="s">
        <v>475</v>
      </c>
      <c r="GD21" s="203" t="s">
        <v>416</v>
      </c>
      <c r="GE21" s="203" t="s">
        <v>415</v>
      </c>
      <c r="GF21" s="203" t="s">
        <v>499</v>
      </c>
      <c r="GG21" s="203" t="s">
        <v>4527</v>
      </c>
      <c r="GH21" s="203" t="s">
        <v>505</v>
      </c>
      <c r="GI21" s="203" t="s">
        <v>2303</v>
      </c>
      <c r="GJ21" s="258">
        <v>134822</v>
      </c>
      <c r="GK21" s="203">
        <v>1</v>
      </c>
      <c r="GL21" s="203" t="s">
        <v>2135</v>
      </c>
      <c r="GM21" s="203" t="s">
        <v>503</v>
      </c>
      <c r="GN21" s="203">
        <v>583</v>
      </c>
      <c r="GO21" s="203">
        <v>85</v>
      </c>
      <c r="GP21" s="203">
        <v>2842</v>
      </c>
      <c r="GQ21" s="203">
        <v>14493</v>
      </c>
      <c r="GR21" s="203">
        <v>113</v>
      </c>
      <c r="GS21" s="203">
        <v>19</v>
      </c>
      <c r="GT21" s="203">
        <v>320</v>
      </c>
      <c r="GU21" s="203">
        <v>2950</v>
      </c>
      <c r="GV21" s="283">
        <v>0.94740000000000002</v>
      </c>
      <c r="GW21" s="283">
        <v>6.9199999999999999E-3</v>
      </c>
      <c r="GX21" s="245">
        <v>28.407509999999998</v>
      </c>
      <c r="GY21" s="245">
        <v>29.65605</v>
      </c>
      <c r="GZ21" s="245">
        <v>4.8571400000000002</v>
      </c>
      <c r="HA21" s="284">
        <v>6.9375</v>
      </c>
      <c r="HB21" s="284">
        <v>4.4720899999999997</v>
      </c>
      <c r="HC21" s="284">
        <v>0.66418999999999995</v>
      </c>
      <c r="HD21" s="284">
        <v>24.617529999999999</v>
      </c>
      <c r="HE21" s="284">
        <v>15.86909</v>
      </c>
      <c r="HF21" s="284">
        <v>2.3568699999999998</v>
      </c>
      <c r="HG21" s="284">
        <v>5.22607</v>
      </c>
      <c r="HH21" s="284">
        <v>3.3688600000000002</v>
      </c>
      <c r="HI21" s="284">
        <v>0.50034000000000001</v>
      </c>
      <c r="HJ21" s="284">
        <v>23.847670000000001</v>
      </c>
      <c r="HK21" s="284">
        <v>15.372809999999999</v>
      </c>
      <c r="HL21" s="284">
        <v>2.2831600000000001</v>
      </c>
      <c r="HM21" s="284">
        <v>105.28009</v>
      </c>
      <c r="HN21" s="284">
        <v>67.866209999999995</v>
      </c>
      <c r="HO21" s="284">
        <v>10.079459999999999</v>
      </c>
      <c r="HP21" s="284">
        <v>32.890410000000003</v>
      </c>
      <c r="HQ21" s="284">
        <v>21.201989999999999</v>
      </c>
      <c r="HR21" s="284">
        <v>3.1489099999999999</v>
      </c>
      <c r="HS21" s="284">
        <v>1.1063499999999999</v>
      </c>
      <c r="HT21" s="284">
        <v>1.46865</v>
      </c>
      <c r="HU21" s="284">
        <v>0.45200000000000001</v>
      </c>
      <c r="HV21" s="284">
        <v>6.2091099999999999</v>
      </c>
      <c r="HW21" s="284">
        <v>0.32185000000000002</v>
      </c>
      <c r="HX21" s="284">
        <v>0.23336000000000001</v>
      </c>
      <c r="HY21" s="284">
        <v>0.31178</v>
      </c>
      <c r="HZ21" s="284">
        <v>7.2900000000000006E-2</v>
      </c>
      <c r="IA21" s="284">
        <v>1.3999999999999999E-4</v>
      </c>
      <c r="IB21" s="284">
        <v>1.9400000000000001E-3</v>
      </c>
      <c r="IC21" s="284">
        <v>0.44185999999999998</v>
      </c>
      <c r="ID21" s="284">
        <v>5.0000000000000001E-4</v>
      </c>
      <c r="IE21" s="284">
        <v>6.9070000000000006E-2</v>
      </c>
      <c r="IF21" s="284">
        <v>2514</v>
      </c>
      <c r="IG21" s="284">
        <v>14464</v>
      </c>
      <c r="IH21" s="284">
        <v>14464</v>
      </c>
      <c r="II21" s="284">
        <v>11472</v>
      </c>
      <c r="IJ21" s="284">
        <v>66002</v>
      </c>
      <c r="IK21" s="284">
        <v>66002</v>
      </c>
      <c r="IL21" s="284">
        <v>49720</v>
      </c>
      <c r="IM21" s="284">
        <v>49720</v>
      </c>
      <c r="IN21" s="284">
        <v>0.76548000000000005</v>
      </c>
      <c r="IO21" s="284">
        <v>8641</v>
      </c>
      <c r="IP21" s="284">
        <v>4.1547799999999997</v>
      </c>
      <c r="IQ21" s="284">
        <v>1.5407500000000001</v>
      </c>
      <c r="IR21" s="284">
        <v>5.1712600000000002</v>
      </c>
      <c r="IS21" s="284">
        <v>0.29669000000000001</v>
      </c>
      <c r="IT21" s="284">
        <v>0.82782</v>
      </c>
      <c r="IU21" s="284">
        <v>7.8365299999999998</v>
      </c>
      <c r="IV21" s="284">
        <v>4.9476899999999997</v>
      </c>
      <c r="IW21" s="284">
        <v>1.4453100000000001</v>
      </c>
      <c r="IX21" s="284">
        <v>0</v>
      </c>
      <c r="IY21" s="284">
        <v>4.2999999999999999E-4</v>
      </c>
      <c r="IZ21" s="284">
        <v>0.20927999999999999</v>
      </c>
      <c r="JA21" s="284">
        <v>5.1000000000000004E-4</v>
      </c>
      <c r="JB21" s="284">
        <v>7.1370000000000003E-2</v>
      </c>
      <c r="JC21" s="284">
        <v>0.41060999999999998</v>
      </c>
      <c r="JD21" s="284">
        <v>1.3797999999999999</v>
      </c>
      <c r="JE21" s="284">
        <v>1.1327</v>
      </c>
      <c r="JF21" s="284">
        <v>0.10577</v>
      </c>
      <c r="JG21" s="284">
        <v>671</v>
      </c>
      <c r="JH21" s="284">
        <v>1.6414899999999999</v>
      </c>
      <c r="JI21" s="284">
        <v>1.99278</v>
      </c>
      <c r="JJ21" s="284">
        <v>60</v>
      </c>
      <c r="JK21" s="284">
        <v>268</v>
      </c>
      <c r="JL21" s="284">
        <v>7.6752900000000004</v>
      </c>
      <c r="JM21" s="284">
        <v>0.73482999999999998</v>
      </c>
      <c r="JN21" s="284">
        <v>0.67710999999999999</v>
      </c>
      <c r="JO21" s="284">
        <v>0.12801999999999999</v>
      </c>
      <c r="JP21" s="284">
        <v>2.2249999999999999E-2</v>
      </c>
      <c r="JQ21" s="284">
        <v>0.33923999999999999</v>
      </c>
      <c r="JR21" s="284">
        <v>0</v>
      </c>
      <c r="JS21" s="284">
        <v>5</v>
      </c>
      <c r="JT21" s="284">
        <v>0.75331000000000004</v>
      </c>
      <c r="JU21" s="284">
        <v>2868</v>
      </c>
      <c r="JV21" s="284">
        <v>13.897180000000001</v>
      </c>
      <c r="JW21" s="284">
        <v>3807</v>
      </c>
      <c r="JX21" s="284">
        <v>3.04548</v>
      </c>
      <c r="JY21" s="284">
        <v>10.46884</v>
      </c>
      <c r="JZ21" s="284">
        <v>0.21914</v>
      </c>
      <c r="KA21" s="284">
        <v>834</v>
      </c>
      <c r="KB21" s="284">
        <v>1.3063800000000001</v>
      </c>
      <c r="KC21" s="284">
        <v>0.50034000000000001</v>
      </c>
      <c r="KD21" s="284">
        <v>0.98409999999999997</v>
      </c>
      <c r="KE21" s="284">
        <v>10.568009999999999</v>
      </c>
      <c r="KF21" s="284">
        <v>3.54847</v>
      </c>
      <c r="KG21" s="284">
        <v>5.22607</v>
      </c>
      <c r="KH21" s="294">
        <v>30.44444</v>
      </c>
      <c r="KI21" s="284">
        <v>38647</v>
      </c>
      <c r="KJ21" s="284">
        <v>28736</v>
      </c>
      <c r="KK21" s="284">
        <v>0.11570999999999999</v>
      </c>
      <c r="KL21" s="284">
        <v>0.39777000000000001</v>
      </c>
      <c r="KM21" s="284">
        <v>8.7169999999999997E-2</v>
      </c>
      <c r="KN21" s="284">
        <v>2.0109999999999999E-2</v>
      </c>
      <c r="KO21" s="284">
        <v>6.9139999999999993E-2</v>
      </c>
      <c r="KP21" s="284">
        <v>1.515E-2</v>
      </c>
      <c r="KQ21" s="284">
        <v>1</v>
      </c>
      <c r="KR21" s="284">
        <v>0.1738123</v>
      </c>
      <c r="KS21" s="284">
        <v>0.82618769999999997</v>
      </c>
      <c r="KT21" s="284">
        <v>0.25643539999999998</v>
      </c>
      <c r="KU21" s="284">
        <v>0.74356460000000002</v>
      </c>
      <c r="KV21" s="284">
        <v>9.5739500000000005E-2</v>
      </c>
      <c r="KW21" s="284">
        <v>3.8509999999999998E-3</v>
      </c>
      <c r="KX21" s="284">
        <v>0.1653047</v>
      </c>
      <c r="KY21" s="284">
        <v>3.6692999999999999E-3</v>
      </c>
      <c r="KZ21" s="284">
        <v>0.25963520000000001</v>
      </c>
      <c r="LA21" s="284">
        <v>8.8219199999999998E-2</v>
      </c>
      <c r="LB21" s="284">
        <v>0.47932059999999999</v>
      </c>
      <c r="LC21" s="284">
        <v>0.64462529999999996</v>
      </c>
      <c r="LD21" s="284">
        <v>3.78596E-2</v>
      </c>
      <c r="LE21" s="284">
        <v>0.65989229999999999</v>
      </c>
      <c r="LF21" s="284">
        <v>0.1056367</v>
      </c>
      <c r="LG21" s="284">
        <v>0.19661139999999999</v>
      </c>
      <c r="LH21" s="284">
        <v>9910</v>
      </c>
      <c r="LI21" s="284">
        <v>4.7105300000000003</v>
      </c>
      <c r="LJ21" s="284">
        <v>44940</v>
      </c>
      <c r="LK21" s="284">
        <v>44940</v>
      </c>
      <c r="LL21" s="284">
        <v>7811</v>
      </c>
      <c r="LM21" s="284">
        <v>0.92145030000000006</v>
      </c>
      <c r="LN21" s="284">
        <v>4.0223700000000001E-2</v>
      </c>
      <c r="LO21" s="284">
        <v>3.8325999999999999E-2</v>
      </c>
      <c r="LP21" s="284">
        <v>0.30073</v>
      </c>
      <c r="LQ21" s="284">
        <v>0.87199000000000004</v>
      </c>
      <c r="LR21" s="284">
        <v>0.22361</v>
      </c>
      <c r="LS21" s="284">
        <v>37</v>
      </c>
      <c r="LT21" s="284">
        <v>1.6339300000000001</v>
      </c>
      <c r="LU21" s="284">
        <v>39</v>
      </c>
      <c r="LV21" s="284">
        <v>1.50559</v>
      </c>
      <c r="LW21" s="284">
        <v>0.14413999999999999</v>
      </c>
      <c r="LX21" s="284">
        <v>0.14118</v>
      </c>
      <c r="LY21" s="285">
        <v>5.7852099999999997E-2</v>
      </c>
      <c r="LZ21" s="285">
        <v>2.9770000000000003E-4</v>
      </c>
      <c r="MA21" s="285">
        <v>0.1575396</v>
      </c>
      <c r="MB21" s="285">
        <v>0</v>
      </c>
      <c r="MC21" s="285">
        <v>0.14479700000000001</v>
      </c>
      <c r="MD21" s="285">
        <v>3.5409999999999999E-4</v>
      </c>
      <c r="ME21" s="285">
        <v>0.78371029999999997</v>
      </c>
      <c r="MF21" s="285">
        <v>1.2988899999999999E-2</v>
      </c>
      <c r="MG21" s="285">
        <v>0.2109279</v>
      </c>
      <c r="MH21" s="285"/>
    </row>
    <row r="22" spans="1:346" s="203" customFormat="1" x14ac:dyDescent="0.2">
      <c r="A22" s="6" t="s">
        <v>2032</v>
      </c>
      <c r="B22" s="6" t="s">
        <v>2836</v>
      </c>
      <c r="C22" s="203" t="s">
        <v>2033</v>
      </c>
      <c r="D22" s="203" t="s">
        <v>2034</v>
      </c>
      <c r="E22" s="203" t="s">
        <v>2171</v>
      </c>
      <c r="F22" s="203" t="s">
        <v>2243</v>
      </c>
      <c r="G22" s="203" t="s">
        <v>2357</v>
      </c>
      <c r="H22" s="203" t="s">
        <v>3569</v>
      </c>
      <c r="I22" s="203" t="s">
        <v>3570</v>
      </c>
      <c r="J22" s="203" t="s">
        <v>2325</v>
      </c>
      <c r="K22" s="203" t="s">
        <v>2357</v>
      </c>
      <c r="L22" s="203" t="s">
        <v>3569</v>
      </c>
      <c r="M22" s="203" t="s">
        <v>3570</v>
      </c>
      <c r="N22" s="203" t="s">
        <v>2418</v>
      </c>
      <c r="O22" s="203" t="s">
        <v>2493</v>
      </c>
      <c r="P22" s="203" t="s">
        <v>2570</v>
      </c>
      <c r="Q22" s="203" t="s">
        <v>2641</v>
      </c>
      <c r="R22" s="203" t="s">
        <v>2418</v>
      </c>
      <c r="S22" s="203" t="s">
        <v>4782</v>
      </c>
      <c r="T22" s="203" t="s">
        <v>2493</v>
      </c>
      <c r="U22" s="203" t="s">
        <v>4783</v>
      </c>
      <c r="V22" s="203" t="s">
        <v>2641</v>
      </c>
      <c r="W22" s="203">
        <v>1</v>
      </c>
      <c r="X22" s="203">
        <v>2</v>
      </c>
      <c r="Y22" s="203">
        <v>0</v>
      </c>
      <c r="Z22" s="203">
        <v>0</v>
      </c>
      <c r="AA22" s="10">
        <v>8112</v>
      </c>
      <c r="AB22" s="203">
        <v>6</v>
      </c>
      <c r="AC22" s="203">
        <v>0</v>
      </c>
      <c r="AD22" s="203">
        <v>6</v>
      </c>
      <c r="AE22" s="203">
        <v>23</v>
      </c>
      <c r="AF22" s="203">
        <v>29</v>
      </c>
      <c r="AG22" s="286">
        <v>0.20689660000000001</v>
      </c>
      <c r="AH22" s="246">
        <v>94813</v>
      </c>
      <c r="AI22" s="246" t="s">
        <v>2780</v>
      </c>
      <c r="AJ22" s="274" t="s">
        <v>3486</v>
      </c>
      <c r="AK22" s="276">
        <v>37274</v>
      </c>
      <c r="AL22" s="276">
        <v>11.43</v>
      </c>
      <c r="AM22" s="276">
        <v>13.08</v>
      </c>
      <c r="AN22" s="276">
        <v>15.67</v>
      </c>
      <c r="AO22" s="246">
        <v>0</v>
      </c>
      <c r="AP22" s="246">
        <v>2206843</v>
      </c>
      <c r="AQ22" s="246">
        <v>2206843</v>
      </c>
      <c r="AR22" s="246">
        <v>134430</v>
      </c>
      <c r="AS22" s="246">
        <v>0</v>
      </c>
      <c r="AT22" s="246">
        <v>134430</v>
      </c>
      <c r="AU22" s="246">
        <v>23525</v>
      </c>
      <c r="AV22" s="246">
        <v>0</v>
      </c>
      <c r="AW22" s="246">
        <v>23525</v>
      </c>
      <c r="AX22" s="246">
        <v>0</v>
      </c>
      <c r="AY22" s="246">
        <v>2364798</v>
      </c>
      <c r="AZ22" s="246">
        <v>1098893</v>
      </c>
      <c r="BA22" s="246">
        <v>414846</v>
      </c>
      <c r="BB22" s="246">
        <v>1513739</v>
      </c>
      <c r="BC22" s="246">
        <v>211693</v>
      </c>
      <c r="BD22" s="246">
        <v>84262</v>
      </c>
      <c r="BE22" s="246">
        <v>4841</v>
      </c>
      <c r="BF22" s="246">
        <v>300796</v>
      </c>
      <c r="BG22" s="246">
        <v>389085</v>
      </c>
      <c r="BH22" s="246">
        <v>2203620</v>
      </c>
      <c r="BI22" s="246">
        <v>0</v>
      </c>
      <c r="BJ22" s="283">
        <v>0</v>
      </c>
      <c r="BK22" s="246">
        <v>0</v>
      </c>
      <c r="BL22" s="246">
        <v>0</v>
      </c>
      <c r="BM22" s="246">
        <v>0</v>
      </c>
      <c r="BN22" s="246">
        <v>0</v>
      </c>
      <c r="BO22" s="246">
        <v>0</v>
      </c>
      <c r="BP22" s="246">
        <v>0</v>
      </c>
      <c r="BQ22" s="10">
        <v>62913</v>
      </c>
      <c r="BR22" s="10">
        <v>70779</v>
      </c>
      <c r="BS22" s="10">
        <v>133692</v>
      </c>
      <c r="BT22" s="10">
        <v>38592</v>
      </c>
      <c r="BU22" s="10">
        <v>25325</v>
      </c>
      <c r="BV22" s="10">
        <v>63917</v>
      </c>
      <c r="BW22" s="10">
        <v>6031</v>
      </c>
      <c r="BX22" s="10">
        <v>2821</v>
      </c>
      <c r="BY22" s="10">
        <v>8852</v>
      </c>
      <c r="BZ22" s="10">
        <v>206461</v>
      </c>
      <c r="CA22" s="10" t="s">
        <v>3403</v>
      </c>
      <c r="CB22" s="10">
        <v>206461</v>
      </c>
      <c r="CC22" s="10">
        <v>17618</v>
      </c>
      <c r="CD22" s="258">
        <v>32412</v>
      </c>
      <c r="CE22" s="244">
        <v>7</v>
      </c>
      <c r="CF22" s="244">
        <v>67</v>
      </c>
      <c r="CG22" s="244">
        <v>74</v>
      </c>
      <c r="CH22" s="258">
        <v>7329</v>
      </c>
      <c r="CI22" s="258">
        <v>2376</v>
      </c>
      <c r="CJ22" s="258">
        <v>8411</v>
      </c>
      <c r="CK22" s="258">
        <v>680</v>
      </c>
      <c r="CL22" s="203">
        <v>0</v>
      </c>
      <c r="CM22" s="203" t="s">
        <v>2305</v>
      </c>
      <c r="CN22" s="244">
        <v>56</v>
      </c>
      <c r="CO22" s="10">
        <v>139011</v>
      </c>
      <c r="CP22" s="10">
        <v>62401</v>
      </c>
      <c r="CQ22" s="10">
        <v>201412</v>
      </c>
      <c r="CR22" s="10">
        <v>16007</v>
      </c>
      <c r="CS22" s="10">
        <v>1935</v>
      </c>
      <c r="CT22" s="10">
        <v>17942</v>
      </c>
      <c r="CU22" s="10">
        <v>89251</v>
      </c>
      <c r="CV22" s="10">
        <v>46160</v>
      </c>
      <c r="CW22" s="10">
        <v>135411</v>
      </c>
      <c r="CX22" s="10">
        <v>354765</v>
      </c>
      <c r="CY22" s="10">
        <v>0</v>
      </c>
      <c r="CZ22" s="10" t="s">
        <v>3403</v>
      </c>
      <c r="DA22" s="10">
        <v>354765</v>
      </c>
      <c r="DB22" s="10">
        <v>21772</v>
      </c>
      <c r="DC22" s="10">
        <v>1888</v>
      </c>
      <c r="DD22" s="10">
        <v>23660</v>
      </c>
      <c r="DE22" s="10">
        <v>41725</v>
      </c>
      <c r="DF22" s="10">
        <v>18136</v>
      </c>
      <c r="DG22" s="10">
        <v>0</v>
      </c>
      <c r="DH22" s="10">
        <v>20024</v>
      </c>
      <c r="DI22" s="258" t="s">
        <v>3403</v>
      </c>
      <c r="DJ22" s="258">
        <v>63497</v>
      </c>
      <c r="DK22" s="10">
        <v>394815</v>
      </c>
      <c r="DL22" s="10">
        <v>55894</v>
      </c>
      <c r="DM22" s="10">
        <v>0</v>
      </c>
      <c r="DN22" s="10">
        <v>17788</v>
      </c>
      <c r="DO22" s="10">
        <v>468497</v>
      </c>
      <c r="DP22" s="10" t="s">
        <v>3403</v>
      </c>
      <c r="DQ22" s="10">
        <v>44359</v>
      </c>
      <c r="DR22" s="10">
        <v>13523</v>
      </c>
      <c r="DS22" s="10">
        <v>57882</v>
      </c>
      <c r="DT22" s="10">
        <v>300891</v>
      </c>
      <c r="DU22" s="244">
        <v>80</v>
      </c>
      <c r="DV22" s="244">
        <v>0</v>
      </c>
      <c r="DW22" s="244">
        <v>319</v>
      </c>
      <c r="DX22" s="244">
        <v>0</v>
      </c>
      <c r="DY22" s="244">
        <v>0</v>
      </c>
      <c r="DZ22" s="244">
        <v>0</v>
      </c>
      <c r="EA22" s="244">
        <v>399</v>
      </c>
      <c r="EB22" s="244">
        <v>1590</v>
      </c>
      <c r="EC22" s="244">
        <v>0</v>
      </c>
      <c r="ED22" s="244">
        <v>1590</v>
      </c>
      <c r="EE22" s="10">
        <v>10474</v>
      </c>
      <c r="EF22" s="10">
        <v>0</v>
      </c>
      <c r="EG22" s="10">
        <v>10474</v>
      </c>
      <c r="EH22" s="10" t="s">
        <v>3403</v>
      </c>
      <c r="EI22" s="10">
        <v>0</v>
      </c>
      <c r="EJ22" s="10">
        <v>0</v>
      </c>
      <c r="EK22" s="10">
        <v>12064</v>
      </c>
      <c r="EL22" s="10" t="s">
        <v>5026</v>
      </c>
      <c r="EM22" s="10" t="s">
        <v>5026</v>
      </c>
      <c r="EN22" s="10" t="s">
        <v>5026</v>
      </c>
      <c r="EO22" s="10" t="s">
        <v>5026</v>
      </c>
      <c r="EP22" s="258">
        <v>630</v>
      </c>
      <c r="EQ22" s="258">
        <v>7277</v>
      </c>
      <c r="ER22" s="10">
        <v>38371</v>
      </c>
      <c r="ES22" s="10" t="s">
        <v>5026</v>
      </c>
      <c r="ET22" s="10" t="s">
        <v>5026</v>
      </c>
      <c r="EU22" s="244">
        <v>109</v>
      </c>
      <c r="EV22" s="244">
        <v>179</v>
      </c>
      <c r="EW22" s="203" t="s">
        <v>1494</v>
      </c>
      <c r="EX22" s="244">
        <v>50</v>
      </c>
      <c r="EY22" s="244">
        <v>78</v>
      </c>
      <c r="EZ22" s="258">
        <v>91058</v>
      </c>
      <c r="FA22" s="10">
        <v>118395</v>
      </c>
      <c r="FB22" s="10">
        <v>16998</v>
      </c>
      <c r="FC22" s="203" t="s">
        <v>1530</v>
      </c>
      <c r="FD22" s="203" t="s">
        <v>1530</v>
      </c>
      <c r="FE22" s="203" t="s">
        <v>1530</v>
      </c>
      <c r="FF22" s="203" t="s">
        <v>1530</v>
      </c>
      <c r="FG22" s="203" t="s">
        <v>1530</v>
      </c>
      <c r="FH22" s="203" t="s">
        <v>1530</v>
      </c>
      <c r="FI22" s="203" t="s">
        <v>1530</v>
      </c>
      <c r="FJ22" s="203" t="s">
        <v>1530</v>
      </c>
      <c r="FK22" s="203" t="s">
        <v>1530</v>
      </c>
      <c r="FL22" s="203" t="s">
        <v>1530</v>
      </c>
      <c r="FM22" s="203" t="s">
        <v>1530</v>
      </c>
      <c r="FN22" s="203" t="s">
        <v>1530</v>
      </c>
      <c r="FO22" s="203" t="s">
        <v>1530</v>
      </c>
      <c r="FP22" s="203" t="s">
        <v>1530</v>
      </c>
      <c r="FQ22" s="203" t="s">
        <v>1530</v>
      </c>
      <c r="FR22" s="203" t="s">
        <v>1530</v>
      </c>
      <c r="FS22" s="203" t="s">
        <v>1530</v>
      </c>
      <c r="FT22" s="203" t="s">
        <v>1530</v>
      </c>
      <c r="FU22" s="203" t="s">
        <v>1530</v>
      </c>
      <c r="FV22" s="203" t="s">
        <v>1530</v>
      </c>
      <c r="FW22" s="203" t="s">
        <v>1530</v>
      </c>
      <c r="FX22" s="203" t="s">
        <v>1530</v>
      </c>
      <c r="FY22" s="203" t="s">
        <v>1530</v>
      </c>
      <c r="FZ22" s="203" t="s">
        <v>1530</v>
      </c>
      <c r="GA22" s="203" t="s">
        <v>1530</v>
      </c>
      <c r="GB22" s="203" t="s">
        <v>2032</v>
      </c>
      <c r="GC22" s="203" t="s">
        <v>457</v>
      </c>
      <c r="GD22" s="203" t="s">
        <v>416</v>
      </c>
      <c r="GE22" s="203" t="s">
        <v>493</v>
      </c>
      <c r="GF22" s="203" t="s">
        <v>499</v>
      </c>
      <c r="GG22" s="203" t="s">
        <v>4527</v>
      </c>
      <c r="GH22" s="203" t="s">
        <v>508</v>
      </c>
      <c r="GI22" s="203" t="s">
        <v>2303</v>
      </c>
      <c r="GJ22" s="258">
        <v>128980</v>
      </c>
      <c r="GK22" s="203">
        <v>3</v>
      </c>
      <c r="GL22" s="203" t="s">
        <v>2135</v>
      </c>
      <c r="GM22" s="203" t="s">
        <v>512</v>
      </c>
      <c r="GN22" s="203">
        <v>1475</v>
      </c>
      <c r="GO22" s="203">
        <v>66</v>
      </c>
      <c r="GP22" s="203">
        <v>3961</v>
      </c>
      <c r="GQ22" s="203">
        <v>46838</v>
      </c>
      <c r="GR22" s="203">
        <v>262</v>
      </c>
      <c r="GS22" s="203">
        <v>23</v>
      </c>
      <c r="GT22" s="203">
        <v>402</v>
      </c>
      <c r="GU22" s="203">
        <v>8519</v>
      </c>
      <c r="GV22" s="283">
        <v>0.86819999999999997</v>
      </c>
      <c r="GW22" s="283">
        <v>0.1318</v>
      </c>
      <c r="GX22" s="245">
        <v>30.235589999999998</v>
      </c>
      <c r="GY22" s="245">
        <v>32.833860000000001</v>
      </c>
      <c r="GZ22" s="245">
        <v>19.875</v>
      </c>
      <c r="HA22" s="284">
        <v>4.7035900000000002</v>
      </c>
      <c r="HB22" s="284">
        <v>3.2310500000000002</v>
      </c>
      <c r="HC22" s="284">
        <v>0.64204000000000006</v>
      </c>
      <c r="HD22" s="284">
        <v>38.070900000000002</v>
      </c>
      <c r="HE22" s="284">
        <v>26.152149999999999</v>
      </c>
      <c r="HF22" s="284">
        <v>5.1967100000000004</v>
      </c>
      <c r="HG22" s="284">
        <v>7.3236499999999998</v>
      </c>
      <c r="HH22" s="284">
        <v>5.0308599999999997</v>
      </c>
      <c r="HI22" s="284">
        <v>0.99968000000000001</v>
      </c>
      <c r="HJ22" s="284">
        <v>57.429310000000001</v>
      </c>
      <c r="HK22" s="284">
        <v>39.45008</v>
      </c>
      <c r="HL22" s="284">
        <v>7.8391500000000001</v>
      </c>
      <c r="HM22" s="284">
        <v>182.66081</v>
      </c>
      <c r="HN22" s="284">
        <v>125.47571000000001</v>
      </c>
      <c r="HO22" s="284">
        <v>24.93336</v>
      </c>
      <c r="HP22" s="284">
        <v>14.369590000000001</v>
      </c>
      <c r="HQ22" s="284">
        <v>9.8709399999999992</v>
      </c>
      <c r="HR22" s="284">
        <v>1.96146</v>
      </c>
      <c r="HS22" s="284">
        <v>3.63232</v>
      </c>
      <c r="HT22" s="284">
        <v>2.3328500000000001</v>
      </c>
      <c r="HU22" s="284">
        <v>1.88314</v>
      </c>
      <c r="HV22" s="284">
        <v>3.0924999999999998</v>
      </c>
      <c r="HW22" s="284">
        <v>0.29749999999999999</v>
      </c>
      <c r="HX22" s="284">
        <v>1.1889700000000001</v>
      </c>
      <c r="HY22" s="284">
        <v>0.44877</v>
      </c>
      <c r="HZ22" s="284">
        <v>9.3530000000000002E-2</v>
      </c>
      <c r="IA22" s="284">
        <v>8.4999999999999995E-4</v>
      </c>
      <c r="IB22" s="284">
        <v>1.39E-3</v>
      </c>
      <c r="IC22" s="284">
        <v>0.70599000000000001</v>
      </c>
      <c r="ID22" s="284">
        <v>1.2330000000000001E-2</v>
      </c>
      <c r="IE22" s="284">
        <v>8.1210000000000004E-2</v>
      </c>
      <c r="IF22" s="284">
        <v>1323</v>
      </c>
      <c r="IG22" s="284">
        <v>6395</v>
      </c>
      <c r="IH22" s="284">
        <v>6395</v>
      </c>
      <c r="II22" s="284">
        <v>10375</v>
      </c>
      <c r="IJ22" s="284">
        <v>50148</v>
      </c>
      <c r="IK22" s="284">
        <v>50148</v>
      </c>
      <c r="IL22" s="284">
        <v>78082</v>
      </c>
      <c r="IM22" s="284">
        <v>78082</v>
      </c>
      <c r="IN22" s="284">
        <v>1.70052</v>
      </c>
      <c r="IO22" s="284">
        <v>16155</v>
      </c>
      <c r="IP22" s="284">
        <v>7.7668600000000003</v>
      </c>
      <c r="IQ22" s="284">
        <v>1.0422499999999999</v>
      </c>
      <c r="IR22" s="284">
        <v>17.109960000000001</v>
      </c>
      <c r="IS22" s="284">
        <v>0.18239</v>
      </c>
      <c r="IT22" s="284">
        <v>0</v>
      </c>
      <c r="IU22" s="284">
        <v>18.334610000000001</v>
      </c>
      <c r="IV22" s="284">
        <v>11.736230000000001</v>
      </c>
      <c r="IW22" s="284">
        <v>2.1360100000000002</v>
      </c>
      <c r="IX22" s="284">
        <v>0</v>
      </c>
      <c r="IY22" s="284">
        <v>4.2999999999999999E-4</v>
      </c>
      <c r="IZ22" s="284">
        <v>0.25129000000000001</v>
      </c>
      <c r="JA22" s="284">
        <v>5.6999999999999998E-4</v>
      </c>
      <c r="JB22" s="284">
        <v>0.10366</v>
      </c>
      <c r="JC22" s="284">
        <v>0.50102000000000002</v>
      </c>
      <c r="JD22" s="284">
        <v>0.96748999999999996</v>
      </c>
      <c r="JE22" s="284">
        <v>1.6007199999999999</v>
      </c>
      <c r="JF22" s="284">
        <v>0.17832000000000001</v>
      </c>
      <c r="JG22" s="284">
        <v>559</v>
      </c>
      <c r="JH22" s="284">
        <v>1.2784599999999999</v>
      </c>
      <c r="JI22" s="284">
        <v>3.0166300000000001</v>
      </c>
      <c r="JJ22" s="284">
        <v>167</v>
      </c>
      <c r="JK22" s="284">
        <v>157</v>
      </c>
      <c r="JL22" s="284">
        <v>17.084969999999998</v>
      </c>
      <c r="JM22" s="284">
        <v>2.3321100000000001</v>
      </c>
      <c r="JN22" s="284">
        <v>1.6412899999999999</v>
      </c>
      <c r="JO22" s="284">
        <v>0.22484000000000001</v>
      </c>
      <c r="JP22" s="284">
        <v>4.6519999999999999E-2</v>
      </c>
      <c r="JQ22" s="284">
        <v>0.39735999999999999</v>
      </c>
      <c r="JR22" s="284">
        <v>2</v>
      </c>
      <c r="JS22" s="284">
        <v>3</v>
      </c>
      <c r="JT22" s="284">
        <v>1.5570299999999999</v>
      </c>
      <c r="JU22" s="284">
        <v>9009</v>
      </c>
      <c r="JV22" s="284">
        <v>37.092089999999999</v>
      </c>
      <c r="JW22" s="284">
        <v>5786</v>
      </c>
      <c r="JX22" s="284">
        <v>4.7301500000000001</v>
      </c>
      <c r="JY22" s="284">
        <v>57.753570000000003</v>
      </c>
      <c r="JZ22" s="284">
        <v>0.12751999999999999</v>
      </c>
      <c r="KA22" s="284">
        <v>737</v>
      </c>
      <c r="KB22" s="284">
        <v>0.58804999999999996</v>
      </c>
      <c r="KC22" s="284">
        <v>0.99968000000000001</v>
      </c>
      <c r="KD22" s="284">
        <v>0.91561999999999999</v>
      </c>
      <c r="KE22" s="284">
        <v>6.2893499999999998</v>
      </c>
      <c r="KF22" s="284">
        <v>8.0939999999999994</v>
      </c>
      <c r="KG22" s="284">
        <v>7.3236499999999998</v>
      </c>
      <c r="KH22" s="294">
        <v>52</v>
      </c>
      <c r="KI22" s="284">
        <v>52197</v>
      </c>
      <c r="KJ22" s="284">
        <v>37892</v>
      </c>
      <c r="KK22" s="284">
        <v>6.1899999999999997E-2</v>
      </c>
      <c r="KL22" s="284">
        <v>0.75578000000000001</v>
      </c>
      <c r="KM22" s="284">
        <v>9.6379999999999993E-2</v>
      </c>
      <c r="KN22" s="284">
        <v>1.281E-2</v>
      </c>
      <c r="KO22" s="284">
        <v>0.15637000000000001</v>
      </c>
      <c r="KP22" s="284">
        <v>1.9939999999999999E-2</v>
      </c>
      <c r="KQ22" s="284">
        <v>1</v>
      </c>
      <c r="KR22" s="284">
        <v>0.20689660000000001</v>
      </c>
      <c r="KS22" s="284">
        <v>0.79310340000000001</v>
      </c>
      <c r="KT22" s="284">
        <v>0.27405380000000001</v>
      </c>
      <c r="KU22" s="284">
        <v>0.72594619999999999</v>
      </c>
      <c r="KV22" s="284">
        <v>0.13650080000000001</v>
      </c>
      <c r="KW22" s="284">
        <v>3.8238000000000001E-2</v>
      </c>
      <c r="KX22" s="284">
        <v>0.1882566</v>
      </c>
      <c r="KY22" s="284">
        <v>2.1968000000000001E-3</v>
      </c>
      <c r="KZ22" s="284">
        <v>0.17656630000000001</v>
      </c>
      <c r="LA22" s="284">
        <v>9.6065999999999999E-2</v>
      </c>
      <c r="LB22" s="284">
        <v>0.49867630000000002</v>
      </c>
      <c r="LC22" s="284">
        <v>0.68693289999999996</v>
      </c>
      <c r="LD22" s="284">
        <v>9.9480000000000002E-3</v>
      </c>
      <c r="LE22" s="284">
        <v>0.93320570000000003</v>
      </c>
      <c r="LF22" s="284">
        <v>0</v>
      </c>
      <c r="LG22" s="284">
        <v>5.6846300000000002E-2</v>
      </c>
      <c r="LH22" s="284">
        <v>14305</v>
      </c>
      <c r="LI22" s="284">
        <v>5.1983499999999996</v>
      </c>
      <c r="LJ22" s="284">
        <v>21496</v>
      </c>
      <c r="LK22" s="284">
        <v>21496</v>
      </c>
      <c r="LL22" s="284">
        <v>4447</v>
      </c>
      <c r="LM22" s="284">
        <v>0.70377599999999996</v>
      </c>
      <c r="LN22" s="284">
        <v>0.28013009999999999</v>
      </c>
      <c r="LO22" s="284">
        <v>1.6094000000000001E-2</v>
      </c>
      <c r="LP22" s="284">
        <v>0.42634</v>
      </c>
      <c r="LQ22" s="284">
        <v>1.1293299999999999</v>
      </c>
      <c r="LR22" s="284">
        <v>0.3095</v>
      </c>
      <c r="LS22" s="284">
        <v>5</v>
      </c>
      <c r="LT22" s="284">
        <v>2.2130999999999998</v>
      </c>
      <c r="LU22" s="284">
        <v>96</v>
      </c>
      <c r="LV22" s="284">
        <v>1.55752</v>
      </c>
      <c r="LW22" s="284">
        <v>0.21260000000000001</v>
      </c>
      <c r="LX22" s="284">
        <v>0.19811000000000001</v>
      </c>
      <c r="LY22" s="285">
        <v>3.2997899999999997E-2</v>
      </c>
      <c r="LZ22" s="285">
        <v>2.0330000000000001E-4</v>
      </c>
      <c r="MA22" s="285">
        <v>0.12873950000000001</v>
      </c>
      <c r="MB22" s="285">
        <v>0</v>
      </c>
      <c r="MC22" s="285">
        <v>0.1176471</v>
      </c>
      <c r="MD22" s="285">
        <v>2.6860000000000002E-4</v>
      </c>
      <c r="ME22" s="285">
        <v>0.74939929999999999</v>
      </c>
      <c r="MF22" s="285">
        <v>3.5226599999999997E-2</v>
      </c>
      <c r="MG22" s="285">
        <v>0.3273297</v>
      </c>
      <c r="MH22" s="285"/>
    </row>
    <row r="23" spans="1:346" s="203" customFormat="1" x14ac:dyDescent="0.2">
      <c r="A23" s="6" t="s">
        <v>2128</v>
      </c>
      <c r="B23" s="6" t="s">
        <v>2872</v>
      </c>
      <c r="C23" s="203" t="s">
        <v>2129</v>
      </c>
      <c r="D23" s="203" t="s">
        <v>2130</v>
      </c>
      <c r="E23" s="203" t="s">
        <v>2197</v>
      </c>
      <c r="F23" s="203" t="s">
        <v>2274</v>
      </c>
      <c r="G23" s="203" t="s">
        <v>2376</v>
      </c>
      <c r="H23" s="203" t="s">
        <v>3682</v>
      </c>
      <c r="I23" s="203" t="s">
        <v>3683</v>
      </c>
      <c r="J23" s="203" t="s">
        <v>2274</v>
      </c>
      <c r="K23" s="203" t="s">
        <v>2376</v>
      </c>
      <c r="L23" s="203" t="s">
        <v>3682</v>
      </c>
      <c r="M23" s="203" t="s">
        <v>3683</v>
      </c>
      <c r="N23" s="203" t="s">
        <v>2447</v>
      </c>
      <c r="O23" s="203" t="s">
        <v>2524</v>
      </c>
      <c r="P23" s="203" t="s">
        <v>2601</v>
      </c>
      <c r="Q23" s="203" t="s">
        <v>2669</v>
      </c>
      <c r="R23" s="203" t="s">
        <v>4988</v>
      </c>
      <c r="S23" s="203" t="s">
        <v>4989</v>
      </c>
      <c r="T23" s="203" t="s">
        <v>2721</v>
      </c>
      <c r="U23" s="203" t="s">
        <v>2601</v>
      </c>
      <c r="V23" s="203" t="s">
        <v>2744</v>
      </c>
      <c r="W23" s="203">
        <v>1</v>
      </c>
      <c r="X23" s="203">
        <v>3</v>
      </c>
      <c r="Y23" s="203">
        <v>0</v>
      </c>
      <c r="Z23" s="203">
        <v>1</v>
      </c>
      <c r="AA23" s="10">
        <v>8061</v>
      </c>
      <c r="AB23" s="203">
        <v>6.15</v>
      </c>
      <c r="AC23" s="203">
        <v>2</v>
      </c>
      <c r="AD23" s="203">
        <v>8.15</v>
      </c>
      <c r="AE23" s="203">
        <v>22.06</v>
      </c>
      <c r="AF23" s="203">
        <v>30.21</v>
      </c>
      <c r="AG23" s="286">
        <v>0.20357500000000001</v>
      </c>
      <c r="AH23" s="246">
        <v>80025</v>
      </c>
      <c r="AI23" s="246" t="s">
        <v>3684</v>
      </c>
      <c r="AJ23" s="274" t="s">
        <v>3412</v>
      </c>
      <c r="AK23" s="276">
        <v>37183</v>
      </c>
      <c r="AL23" s="276">
        <v>9.9499999999999993</v>
      </c>
      <c r="AM23" s="276">
        <v>10.97</v>
      </c>
      <c r="AN23" s="276">
        <v>12.1</v>
      </c>
      <c r="AO23" s="246">
        <v>5000</v>
      </c>
      <c r="AP23" s="246">
        <v>1347933</v>
      </c>
      <c r="AQ23" s="246">
        <v>1352933</v>
      </c>
      <c r="AR23" s="246">
        <v>161274</v>
      </c>
      <c r="AS23" s="246">
        <v>0</v>
      </c>
      <c r="AT23" s="246">
        <v>161274</v>
      </c>
      <c r="AU23" s="246">
        <v>55269</v>
      </c>
      <c r="AV23" s="246">
        <v>0</v>
      </c>
      <c r="AW23" s="246">
        <v>55269</v>
      </c>
      <c r="AX23" s="246">
        <v>0</v>
      </c>
      <c r="AY23" s="246">
        <v>1569476</v>
      </c>
      <c r="AZ23" s="246">
        <v>861373</v>
      </c>
      <c r="BA23" s="246">
        <v>253539</v>
      </c>
      <c r="BB23" s="246">
        <v>1114912</v>
      </c>
      <c r="BC23" s="246">
        <v>146972</v>
      </c>
      <c r="BD23" s="246">
        <v>63935</v>
      </c>
      <c r="BE23" s="246">
        <v>26254</v>
      </c>
      <c r="BF23" s="246">
        <v>237161</v>
      </c>
      <c r="BG23" s="246">
        <v>217403</v>
      </c>
      <c r="BH23" s="246">
        <v>1569476</v>
      </c>
      <c r="BI23" s="246">
        <v>0</v>
      </c>
      <c r="BJ23" s="283">
        <v>0</v>
      </c>
      <c r="BK23" s="246">
        <v>12884</v>
      </c>
      <c r="BL23" s="246">
        <v>0</v>
      </c>
      <c r="BM23" s="246">
        <v>0</v>
      </c>
      <c r="BN23" s="246">
        <v>36593</v>
      </c>
      <c r="BO23" s="246">
        <v>49477</v>
      </c>
      <c r="BP23" s="246">
        <v>84026</v>
      </c>
      <c r="BQ23" s="10">
        <v>77536</v>
      </c>
      <c r="BR23" s="10">
        <v>42208</v>
      </c>
      <c r="BS23" s="10">
        <v>119744</v>
      </c>
      <c r="BT23" s="10">
        <v>40156</v>
      </c>
      <c r="BU23" s="10">
        <v>23860</v>
      </c>
      <c r="BV23" s="10">
        <v>64016</v>
      </c>
      <c r="BW23" s="10">
        <v>6051</v>
      </c>
      <c r="BX23" s="10">
        <v>887</v>
      </c>
      <c r="BY23" s="10">
        <v>6938</v>
      </c>
      <c r="BZ23" s="10">
        <v>190698</v>
      </c>
      <c r="CA23" s="10" t="s">
        <v>3403</v>
      </c>
      <c r="CB23" s="10">
        <v>190698</v>
      </c>
      <c r="CC23" s="10">
        <v>95</v>
      </c>
      <c r="CD23" s="258">
        <v>37120</v>
      </c>
      <c r="CE23" s="244">
        <v>22</v>
      </c>
      <c r="CF23" s="244">
        <v>67</v>
      </c>
      <c r="CG23" s="244">
        <v>89</v>
      </c>
      <c r="CH23" s="258">
        <v>5130</v>
      </c>
      <c r="CI23" s="258">
        <v>2155</v>
      </c>
      <c r="CJ23" s="258">
        <v>10235</v>
      </c>
      <c r="CK23" s="258">
        <v>563</v>
      </c>
      <c r="CL23" s="203">
        <v>0</v>
      </c>
      <c r="CM23" s="203">
        <v>31</v>
      </c>
      <c r="CN23" s="244">
        <v>262</v>
      </c>
      <c r="CO23" s="10">
        <v>95438</v>
      </c>
      <c r="CP23" s="10">
        <v>32087</v>
      </c>
      <c r="CQ23" s="10">
        <v>127525</v>
      </c>
      <c r="CR23" s="10">
        <v>8284</v>
      </c>
      <c r="CS23" s="10">
        <v>2296</v>
      </c>
      <c r="CT23" s="10">
        <v>10580</v>
      </c>
      <c r="CU23" s="10">
        <v>74791</v>
      </c>
      <c r="CV23" s="10">
        <v>20687</v>
      </c>
      <c r="CW23" s="10">
        <v>95478</v>
      </c>
      <c r="CX23" s="10">
        <v>233583</v>
      </c>
      <c r="CY23" s="10">
        <v>3233</v>
      </c>
      <c r="CZ23" s="10" t="s">
        <v>3403</v>
      </c>
      <c r="DA23" s="10">
        <v>236816</v>
      </c>
      <c r="DB23" s="10">
        <v>12254</v>
      </c>
      <c r="DC23" s="10">
        <v>394</v>
      </c>
      <c r="DD23" s="10">
        <v>12648</v>
      </c>
      <c r="DE23" s="10">
        <v>46457</v>
      </c>
      <c r="DF23" s="10">
        <v>10390</v>
      </c>
      <c r="DG23" s="10">
        <v>0</v>
      </c>
      <c r="DH23" s="10">
        <v>10784</v>
      </c>
      <c r="DI23" s="258" t="s">
        <v>3403</v>
      </c>
      <c r="DJ23" s="258">
        <v>58711</v>
      </c>
      <c r="DK23" s="10">
        <v>237943</v>
      </c>
      <c r="DL23" s="10">
        <v>83232</v>
      </c>
      <c r="DM23" s="10">
        <v>0</v>
      </c>
      <c r="DN23" s="10">
        <v>0</v>
      </c>
      <c r="DO23" s="10">
        <v>321175</v>
      </c>
      <c r="DP23" s="10" t="s">
        <v>3403</v>
      </c>
      <c r="DQ23" s="10">
        <v>27489</v>
      </c>
      <c r="DR23" s="10">
        <v>7922</v>
      </c>
      <c r="DS23" s="10">
        <v>35411</v>
      </c>
      <c r="DT23" s="10">
        <v>316379</v>
      </c>
      <c r="DU23" s="244">
        <v>339</v>
      </c>
      <c r="DV23" s="244">
        <v>8</v>
      </c>
      <c r="DW23" s="244">
        <v>375</v>
      </c>
      <c r="DX23" s="244">
        <v>98</v>
      </c>
      <c r="DY23" s="244">
        <v>14</v>
      </c>
      <c r="DZ23" s="244">
        <v>6</v>
      </c>
      <c r="EA23" s="244">
        <v>840</v>
      </c>
      <c r="EB23" s="244">
        <v>2726</v>
      </c>
      <c r="EC23" s="244">
        <v>91</v>
      </c>
      <c r="ED23" s="244">
        <v>2817</v>
      </c>
      <c r="EE23" s="10">
        <v>9672</v>
      </c>
      <c r="EF23" s="10">
        <v>7209</v>
      </c>
      <c r="EG23" s="10">
        <v>16881</v>
      </c>
      <c r="EH23" s="10">
        <v>148</v>
      </c>
      <c r="EI23" s="10">
        <v>74</v>
      </c>
      <c r="EJ23" s="10">
        <v>222</v>
      </c>
      <c r="EK23" s="10">
        <v>19920</v>
      </c>
      <c r="EL23" s="10" t="s">
        <v>5026</v>
      </c>
      <c r="EM23" s="10" t="s">
        <v>5026</v>
      </c>
      <c r="EN23" s="10" t="s">
        <v>5026</v>
      </c>
      <c r="EO23" s="10" t="s">
        <v>5026</v>
      </c>
      <c r="EP23" s="258">
        <v>118</v>
      </c>
      <c r="EQ23" s="258">
        <v>1805</v>
      </c>
      <c r="ER23" s="10">
        <v>33050</v>
      </c>
      <c r="ES23" s="10" t="s">
        <v>5026</v>
      </c>
      <c r="ET23" s="10" t="s">
        <v>5026</v>
      </c>
      <c r="EU23" s="244">
        <v>97</v>
      </c>
      <c r="EV23" s="244">
        <v>418</v>
      </c>
      <c r="EW23" s="203" t="s">
        <v>1523</v>
      </c>
      <c r="EX23" s="244">
        <v>35</v>
      </c>
      <c r="EY23" s="244">
        <v>75</v>
      </c>
      <c r="EZ23" s="258">
        <v>88175</v>
      </c>
      <c r="FA23" s="10">
        <v>76609</v>
      </c>
      <c r="FB23" s="10" t="s">
        <v>3403</v>
      </c>
      <c r="FC23" s="203" t="s">
        <v>1530</v>
      </c>
      <c r="FD23" s="203" t="s">
        <v>1530</v>
      </c>
      <c r="FE23" s="203" t="s">
        <v>1530</v>
      </c>
      <c r="FF23" s="203" t="s">
        <v>1530</v>
      </c>
      <c r="FG23" s="203" t="s">
        <v>1530</v>
      </c>
      <c r="FH23" s="203" t="s">
        <v>1530</v>
      </c>
      <c r="FI23" s="203" t="s">
        <v>1530</v>
      </c>
      <c r="FJ23" s="203" t="s">
        <v>1530</v>
      </c>
      <c r="FK23" s="203" t="s">
        <v>1530</v>
      </c>
      <c r="FL23" s="203" t="s">
        <v>1530</v>
      </c>
      <c r="FM23" s="203" t="s">
        <v>1530</v>
      </c>
      <c r="FN23" s="203" t="s">
        <v>1530</v>
      </c>
      <c r="FO23" s="203" t="s">
        <v>1530</v>
      </c>
      <c r="FP23" s="203" t="s">
        <v>1530</v>
      </c>
      <c r="FQ23" s="203" t="s">
        <v>1530</v>
      </c>
      <c r="FR23" s="203" t="s">
        <v>1530</v>
      </c>
      <c r="FS23" s="203" t="s">
        <v>1530</v>
      </c>
      <c r="FT23" s="203" t="s">
        <v>1530</v>
      </c>
      <c r="FU23" s="203" t="s">
        <v>1530</v>
      </c>
      <c r="FV23" s="203" t="s">
        <v>1530</v>
      </c>
      <c r="FW23" s="203" t="s">
        <v>1530</v>
      </c>
      <c r="FX23" s="203" t="s">
        <v>1530</v>
      </c>
      <c r="FY23" s="203" t="s">
        <v>1530</v>
      </c>
      <c r="FZ23" s="203" t="s">
        <v>1530</v>
      </c>
      <c r="GA23" s="203" t="s">
        <v>1530</v>
      </c>
      <c r="GB23" s="203" t="s">
        <v>2128</v>
      </c>
      <c r="GC23" s="203" t="s">
        <v>488</v>
      </c>
      <c r="GD23" s="203" t="s">
        <v>416</v>
      </c>
      <c r="GE23" s="203" t="s">
        <v>493</v>
      </c>
      <c r="GF23" s="203" t="s">
        <v>499</v>
      </c>
      <c r="GG23" s="203" t="s">
        <v>4527</v>
      </c>
      <c r="GH23" s="203" t="s">
        <v>505</v>
      </c>
      <c r="GI23" s="203" t="s">
        <v>2303</v>
      </c>
      <c r="GJ23" s="258">
        <v>124341</v>
      </c>
      <c r="GK23" s="203">
        <v>2</v>
      </c>
      <c r="GL23" s="203" t="s">
        <v>2135</v>
      </c>
      <c r="GM23" s="203" t="s">
        <v>503</v>
      </c>
      <c r="GN23" s="203">
        <v>1171</v>
      </c>
      <c r="GO23" s="203">
        <v>34</v>
      </c>
      <c r="GP23" s="203">
        <v>6493</v>
      </c>
      <c r="GQ23" s="203">
        <v>25686</v>
      </c>
      <c r="GR23" s="203">
        <v>107</v>
      </c>
      <c r="GS23" s="203">
        <v>32</v>
      </c>
      <c r="GT23" s="203">
        <v>123</v>
      </c>
      <c r="GU23" s="203">
        <v>3730</v>
      </c>
      <c r="GV23" s="283">
        <v>0.84743999999999997</v>
      </c>
      <c r="GW23" s="283">
        <v>0.14141999999999999</v>
      </c>
      <c r="GX23" s="245">
        <v>23.714289999999998</v>
      </c>
      <c r="GY23" s="245">
        <v>35.689219999999999</v>
      </c>
      <c r="GZ23" s="245">
        <v>8.1181599999999996</v>
      </c>
      <c r="HA23" s="284">
        <v>4.8866699999999996</v>
      </c>
      <c r="HB23" s="284">
        <v>3.4713500000000002</v>
      </c>
      <c r="HC23" s="284">
        <v>0.73841999999999997</v>
      </c>
      <c r="HD23" s="284">
        <v>44.321710000000003</v>
      </c>
      <c r="HE23" s="284">
        <v>31.484909999999999</v>
      </c>
      <c r="HF23" s="284">
        <v>6.6973799999999999</v>
      </c>
      <c r="HG23" s="284">
        <v>4.96075</v>
      </c>
      <c r="HH23" s="284">
        <v>3.5239799999999999</v>
      </c>
      <c r="HI23" s="284">
        <v>0.74961</v>
      </c>
      <c r="HJ23" s="284">
        <v>47.487929999999999</v>
      </c>
      <c r="HK23" s="284">
        <v>33.734099999999998</v>
      </c>
      <c r="HL23" s="284">
        <v>7.1758199999999999</v>
      </c>
      <c r="HM23" s="284">
        <v>78.788960000000003</v>
      </c>
      <c r="HN23" s="284">
        <v>55.969479999999997</v>
      </c>
      <c r="HO23" s="284">
        <v>11.905670000000001</v>
      </c>
      <c r="HP23" s="284">
        <v>14.79828</v>
      </c>
      <c r="HQ23" s="284">
        <v>10.51229</v>
      </c>
      <c r="HR23" s="284">
        <v>2.2361399999999998</v>
      </c>
      <c r="HS23" s="284">
        <v>2.5830199999999999</v>
      </c>
      <c r="HT23" s="284">
        <v>2.5444499999999999</v>
      </c>
      <c r="HU23" s="284">
        <v>2.7392599999999998</v>
      </c>
      <c r="HV23" s="284">
        <v>11.80424</v>
      </c>
      <c r="HW23" s="284">
        <v>0.26579999999999998</v>
      </c>
      <c r="HX23" s="284">
        <v>0.85296000000000005</v>
      </c>
      <c r="HY23" s="284">
        <v>0.28478999999999999</v>
      </c>
      <c r="HZ23" s="284">
        <v>0.16020000000000001</v>
      </c>
      <c r="IA23" s="284">
        <v>7.7999999999999999E-4</v>
      </c>
      <c r="IB23" s="284">
        <v>3.3600000000000001E-3</v>
      </c>
      <c r="IC23" s="284">
        <v>0.70913999999999999</v>
      </c>
      <c r="ID23" s="284">
        <v>2.266E-2</v>
      </c>
      <c r="IE23" s="284">
        <v>0.13575999999999999</v>
      </c>
      <c r="IF23" s="284">
        <v>1094</v>
      </c>
      <c r="IG23" s="284">
        <v>5373</v>
      </c>
      <c r="IH23" s="284">
        <v>4055</v>
      </c>
      <c r="II23" s="284">
        <v>10472</v>
      </c>
      <c r="IJ23" s="284">
        <v>51443</v>
      </c>
      <c r="IK23" s="284">
        <v>38819</v>
      </c>
      <c r="IL23" s="284">
        <v>39407</v>
      </c>
      <c r="IM23" s="284">
        <v>52223</v>
      </c>
      <c r="IN23" s="284">
        <v>1.28976</v>
      </c>
      <c r="IO23" s="284">
        <v>10631</v>
      </c>
      <c r="IP23" s="284">
        <v>5.1112599999999997</v>
      </c>
      <c r="IQ23" s="284">
        <v>1.2970299999999999</v>
      </c>
      <c r="IR23" s="284">
        <v>10.88083</v>
      </c>
      <c r="IS23" s="284">
        <v>0.44450000000000001</v>
      </c>
      <c r="IT23" s="284">
        <v>0</v>
      </c>
      <c r="IU23" s="284">
        <v>12.622350000000001</v>
      </c>
      <c r="IV23" s="284">
        <v>8.9665700000000008</v>
      </c>
      <c r="IW23" s="284">
        <v>2.00271</v>
      </c>
      <c r="IX23" s="284">
        <v>0</v>
      </c>
      <c r="IY23" s="284">
        <v>2.1099999999999999E-3</v>
      </c>
      <c r="IZ23" s="284">
        <v>0.29853000000000002</v>
      </c>
      <c r="JA23" s="284">
        <v>7.2000000000000005E-4</v>
      </c>
      <c r="JB23" s="284">
        <v>0.17366999999999999</v>
      </c>
      <c r="JC23" s="284">
        <v>0.85311999999999999</v>
      </c>
      <c r="JD23" s="284">
        <v>7.3988300000000002</v>
      </c>
      <c r="JE23" s="284">
        <v>1.5336700000000001</v>
      </c>
      <c r="JF23" s="284">
        <v>0.17741999999999999</v>
      </c>
      <c r="JG23" s="284">
        <v>1048</v>
      </c>
      <c r="JH23" s="284">
        <v>2.5133399999999999</v>
      </c>
      <c r="JI23" s="284">
        <v>1.74844</v>
      </c>
      <c r="JJ23" s="284">
        <v>205</v>
      </c>
      <c r="JK23" s="284">
        <v>304</v>
      </c>
      <c r="JL23" s="284">
        <v>12.622350000000001</v>
      </c>
      <c r="JM23" s="284">
        <v>1.90734</v>
      </c>
      <c r="JN23" s="284">
        <v>1.18201</v>
      </c>
      <c r="JO23" s="284">
        <v>0.24296000000000001</v>
      </c>
      <c r="JP23" s="284">
        <v>4.9459999999999997E-2</v>
      </c>
      <c r="JQ23" s="284">
        <v>0.62297000000000002</v>
      </c>
      <c r="JR23" s="284">
        <v>1</v>
      </c>
      <c r="JS23" s="284">
        <v>8</v>
      </c>
      <c r="JT23" s="284">
        <v>1.0151600000000001</v>
      </c>
      <c r="JU23" s="284">
        <v>6176</v>
      </c>
      <c r="JV23" s="284">
        <v>39.248109999999997</v>
      </c>
      <c r="JW23" s="284">
        <v>6084</v>
      </c>
      <c r="JX23" s="284">
        <v>4.09999</v>
      </c>
      <c r="JY23" s="284">
        <v>39.843069999999997</v>
      </c>
      <c r="JZ23" s="284">
        <v>0.10446</v>
      </c>
      <c r="KA23" s="284">
        <v>635</v>
      </c>
      <c r="KB23" s="284">
        <v>0.77534000000000003</v>
      </c>
      <c r="KC23" s="284">
        <v>0.74961</v>
      </c>
      <c r="KD23" s="284">
        <v>0.78708999999999996</v>
      </c>
      <c r="KE23" s="284">
        <v>6.4829800000000004</v>
      </c>
      <c r="KF23" s="284">
        <v>9.0699199999999998</v>
      </c>
      <c r="KG23" s="284">
        <v>4.96075</v>
      </c>
      <c r="KH23" s="294">
        <v>31.00385</v>
      </c>
      <c r="KI23" s="284">
        <v>36905</v>
      </c>
      <c r="KJ23" s="284">
        <v>28512</v>
      </c>
      <c r="KK23" s="284">
        <v>9.4060000000000005E-2</v>
      </c>
      <c r="KL23" s="284">
        <v>0.91407000000000005</v>
      </c>
      <c r="KM23" s="284">
        <v>9.5490000000000005E-2</v>
      </c>
      <c r="KN23" s="284">
        <v>1.915E-2</v>
      </c>
      <c r="KO23" s="284">
        <v>0.18608</v>
      </c>
      <c r="KP23" s="284">
        <v>1.9439999999999999E-2</v>
      </c>
      <c r="KQ23" s="284">
        <v>0.75460119999999997</v>
      </c>
      <c r="KR23" s="284">
        <v>0.26977820000000002</v>
      </c>
      <c r="KS23" s="284">
        <v>0.73022180000000003</v>
      </c>
      <c r="KT23" s="284">
        <v>0.2274072</v>
      </c>
      <c r="KU23" s="284">
        <v>0.77259279999999997</v>
      </c>
      <c r="KV23" s="284">
        <v>0.1511084</v>
      </c>
      <c r="KW23" s="284">
        <v>4.0736500000000002E-2</v>
      </c>
      <c r="KX23" s="284">
        <v>0.16154370000000001</v>
      </c>
      <c r="KY23" s="284">
        <v>1.67279E-2</v>
      </c>
      <c r="KZ23" s="284">
        <v>0.13851949999999999</v>
      </c>
      <c r="LA23" s="284">
        <v>9.3644000000000005E-2</v>
      </c>
      <c r="LB23" s="284">
        <v>0.54882839999999999</v>
      </c>
      <c r="LC23" s="284">
        <v>0.71037209999999995</v>
      </c>
      <c r="LD23" s="284">
        <v>3.52149E-2</v>
      </c>
      <c r="LE23" s="284">
        <v>0.86202849999999998</v>
      </c>
      <c r="LF23" s="284">
        <v>0</v>
      </c>
      <c r="LG23" s="284">
        <v>0.1027566</v>
      </c>
      <c r="LH23" s="284">
        <v>8392</v>
      </c>
      <c r="LI23" s="284">
        <v>8.9344800000000006</v>
      </c>
      <c r="LJ23" s="284">
        <v>15256</v>
      </c>
      <c r="LK23" s="284">
        <v>20218</v>
      </c>
      <c r="LL23" s="284">
        <v>4115</v>
      </c>
      <c r="LM23" s="284">
        <v>0.61971399999999999</v>
      </c>
      <c r="LN23" s="284">
        <v>0.26958480000000001</v>
      </c>
      <c r="LO23" s="284">
        <v>0.1107012</v>
      </c>
      <c r="LP23" s="284">
        <v>0.37286000000000002</v>
      </c>
      <c r="LQ23" s="284">
        <v>1.26677</v>
      </c>
      <c r="LR23" s="284">
        <v>0.28806999999999999</v>
      </c>
      <c r="LS23" s="284">
        <v>5</v>
      </c>
      <c r="LT23" s="284">
        <v>2.1852800000000001</v>
      </c>
      <c r="LU23" s="284">
        <v>12</v>
      </c>
      <c r="LV23" s="284">
        <v>1.35425</v>
      </c>
      <c r="LW23" s="284">
        <v>0.20463999999999999</v>
      </c>
      <c r="LX23" s="284">
        <v>0.20463999999999999</v>
      </c>
      <c r="LY23" s="285">
        <v>4.3362199999999997E-2</v>
      </c>
      <c r="LZ23" s="285">
        <v>1.0521E-3</v>
      </c>
      <c r="MA23" s="285">
        <v>0.15997980000000001</v>
      </c>
      <c r="MB23" s="285">
        <v>0</v>
      </c>
      <c r="MC23" s="285">
        <v>0.1490649</v>
      </c>
      <c r="MD23" s="285">
        <v>3.5740000000000001E-4</v>
      </c>
      <c r="ME23" s="285">
        <v>0.76579699999999995</v>
      </c>
      <c r="MF23" s="285">
        <v>2.9254800000000001E-2</v>
      </c>
      <c r="MG23" s="285">
        <v>0.33021869999999998</v>
      </c>
      <c r="MH23" s="285"/>
    </row>
    <row r="24" spans="1:346" s="203" customFormat="1" x14ac:dyDescent="0.2">
      <c r="A24" s="6" t="s">
        <v>2013</v>
      </c>
      <c r="B24" s="6" t="s">
        <v>2831</v>
      </c>
      <c r="C24" s="203" t="s">
        <v>2014</v>
      </c>
      <c r="D24" s="203" t="s">
        <v>2015</v>
      </c>
      <c r="E24" s="203" t="s">
        <v>2168</v>
      </c>
      <c r="F24" s="203" t="s">
        <v>2236</v>
      </c>
      <c r="G24" s="203" t="s">
        <v>2351</v>
      </c>
      <c r="H24" s="203" t="s">
        <v>3549</v>
      </c>
      <c r="I24" s="203" t="s">
        <v>3550</v>
      </c>
      <c r="J24" s="203" t="s">
        <v>2322</v>
      </c>
      <c r="K24" s="203" t="s">
        <v>2351</v>
      </c>
      <c r="L24" s="203" t="s">
        <v>3549</v>
      </c>
      <c r="M24" s="203" t="s">
        <v>3550</v>
      </c>
      <c r="N24" s="203" t="s">
        <v>527</v>
      </c>
      <c r="O24" s="203" t="s">
        <v>2486</v>
      </c>
      <c r="P24" s="203" t="s">
        <v>2563</v>
      </c>
      <c r="Q24" s="203" t="s">
        <v>4753</v>
      </c>
      <c r="R24" s="203" t="s">
        <v>2682</v>
      </c>
      <c r="S24" s="203" t="s">
        <v>4754</v>
      </c>
      <c r="T24" s="203" t="s">
        <v>2486</v>
      </c>
      <c r="U24" s="203" t="s">
        <v>2563</v>
      </c>
      <c r="V24" s="203" t="s">
        <v>4755</v>
      </c>
      <c r="W24" s="203">
        <v>1</v>
      </c>
      <c r="X24" s="203">
        <v>5</v>
      </c>
      <c r="Y24" s="203">
        <v>0</v>
      </c>
      <c r="Z24" s="203">
        <v>1</v>
      </c>
      <c r="AA24" s="10">
        <v>11008</v>
      </c>
      <c r="AB24" s="203">
        <v>4</v>
      </c>
      <c r="AC24" s="203">
        <v>1</v>
      </c>
      <c r="AD24" s="203">
        <v>5</v>
      </c>
      <c r="AE24" s="203">
        <v>19</v>
      </c>
      <c r="AF24" s="203">
        <v>24</v>
      </c>
      <c r="AG24" s="286">
        <v>0.1666667</v>
      </c>
      <c r="AH24" s="246">
        <v>55510</v>
      </c>
      <c r="AI24" s="246" t="s">
        <v>4756</v>
      </c>
      <c r="AJ24" s="274" t="s">
        <v>3414</v>
      </c>
      <c r="AK24" s="276">
        <v>36141</v>
      </c>
      <c r="AL24" s="276">
        <v>7.25</v>
      </c>
      <c r="AM24" s="276">
        <v>20.99</v>
      </c>
      <c r="AN24" s="276">
        <v>13.21</v>
      </c>
      <c r="AO24" s="246">
        <v>494669</v>
      </c>
      <c r="AP24" s="246">
        <v>766871</v>
      </c>
      <c r="AQ24" s="246">
        <v>1261540</v>
      </c>
      <c r="AR24" s="246">
        <v>154729</v>
      </c>
      <c r="AS24" s="246">
        <v>0</v>
      </c>
      <c r="AT24" s="246">
        <v>154729</v>
      </c>
      <c r="AU24" s="246">
        <v>0</v>
      </c>
      <c r="AV24" s="246">
        <v>0</v>
      </c>
      <c r="AW24" s="246">
        <v>0</v>
      </c>
      <c r="AX24" s="246">
        <v>30781</v>
      </c>
      <c r="AY24" s="246">
        <v>1447050</v>
      </c>
      <c r="AZ24" s="246">
        <v>750594</v>
      </c>
      <c r="BA24" s="246">
        <v>226764</v>
      </c>
      <c r="BB24" s="246">
        <v>977358</v>
      </c>
      <c r="BC24" s="246">
        <v>114196</v>
      </c>
      <c r="BD24" s="246">
        <v>26050</v>
      </c>
      <c r="BE24" s="246">
        <v>17002</v>
      </c>
      <c r="BF24" s="246">
        <v>157248</v>
      </c>
      <c r="BG24" s="246">
        <v>196546</v>
      </c>
      <c r="BH24" s="246">
        <v>1331152</v>
      </c>
      <c r="BI24" s="246">
        <v>115898</v>
      </c>
      <c r="BJ24" s="283">
        <v>8.00926E-2</v>
      </c>
      <c r="BK24" s="246">
        <v>0</v>
      </c>
      <c r="BL24" s="246">
        <v>0</v>
      </c>
      <c r="BM24" s="246">
        <v>0</v>
      </c>
      <c r="BN24" s="246">
        <v>2994</v>
      </c>
      <c r="BO24" s="246">
        <v>2994</v>
      </c>
      <c r="BP24" s="246">
        <v>0</v>
      </c>
      <c r="BQ24" s="10">
        <v>52242</v>
      </c>
      <c r="BR24" s="10">
        <v>49539</v>
      </c>
      <c r="BS24" s="10">
        <v>101781</v>
      </c>
      <c r="BT24" s="10">
        <v>54380</v>
      </c>
      <c r="BU24" s="10">
        <v>29801</v>
      </c>
      <c r="BV24" s="10">
        <v>84181</v>
      </c>
      <c r="BW24" s="10">
        <v>4018</v>
      </c>
      <c r="BX24" s="10">
        <v>3200</v>
      </c>
      <c r="BY24" s="10">
        <v>7218</v>
      </c>
      <c r="BZ24" s="10">
        <v>193180</v>
      </c>
      <c r="CA24" s="10" t="s">
        <v>3403</v>
      </c>
      <c r="CB24" s="10">
        <v>193180</v>
      </c>
      <c r="CC24" s="10">
        <v>0</v>
      </c>
      <c r="CD24" s="258">
        <v>28215</v>
      </c>
      <c r="CE24" s="244">
        <v>6</v>
      </c>
      <c r="CF24" s="244">
        <v>67</v>
      </c>
      <c r="CG24" s="244">
        <v>73</v>
      </c>
      <c r="CH24" s="258">
        <v>7546</v>
      </c>
      <c r="CI24" s="258">
        <v>6726</v>
      </c>
      <c r="CJ24" s="258">
        <v>10380</v>
      </c>
      <c r="CK24" s="258">
        <v>563</v>
      </c>
      <c r="CL24" s="203">
        <v>0</v>
      </c>
      <c r="CM24" s="203">
        <v>6</v>
      </c>
      <c r="CN24" s="244">
        <v>0</v>
      </c>
      <c r="CO24" s="10">
        <v>77055</v>
      </c>
      <c r="CP24" s="10">
        <v>22971</v>
      </c>
      <c r="CQ24" s="10">
        <v>100026</v>
      </c>
      <c r="CR24" s="10">
        <v>5891</v>
      </c>
      <c r="CS24" s="10">
        <v>503</v>
      </c>
      <c r="CT24" s="10">
        <v>6394</v>
      </c>
      <c r="CU24" s="10">
        <v>105544</v>
      </c>
      <c r="CV24" s="10">
        <v>25695</v>
      </c>
      <c r="CW24" s="10">
        <v>131239</v>
      </c>
      <c r="CX24" s="10">
        <v>237659</v>
      </c>
      <c r="CY24" s="10">
        <v>1279</v>
      </c>
      <c r="CZ24" s="10" t="s">
        <v>3403</v>
      </c>
      <c r="DA24" s="10">
        <v>238938</v>
      </c>
      <c r="DB24" s="10">
        <v>12535</v>
      </c>
      <c r="DC24" s="10">
        <v>1775</v>
      </c>
      <c r="DD24" s="10">
        <v>14310</v>
      </c>
      <c r="DE24" s="10">
        <v>41416</v>
      </c>
      <c r="DF24" s="10">
        <v>521</v>
      </c>
      <c r="DG24" s="10" t="s">
        <v>3403</v>
      </c>
      <c r="DH24" s="10">
        <v>2296</v>
      </c>
      <c r="DI24" s="258" t="s">
        <v>3403</v>
      </c>
      <c r="DJ24" s="258">
        <v>53951</v>
      </c>
      <c r="DK24" s="10">
        <v>129868</v>
      </c>
      <c r="DL24" s="10">
        <v>162716</v>
      </c>
      <c r="DM24" s="10" t="s">
        <v>3403</v>
      </c>
      <c r="DN24" s="10" t="s">
        <v>3403</v>
      </c>
      <c r="DO24" s="10">
        <v>292584</v>
      </c>
      <c r="DP24" s="10" t="s">
        <v>3403</v>
      </c>
      <c r="DQ24" s="10">
        <v>32118</v>
      </c>
      <c r="DR24" s="10">
        <v>6611</v>
      </c>
      <c r="DS24" s="10">
        <v>38729</v>
      </c>
      <c r="DT24" s="10">
        <v>267202</v>
      </c>
      <c r="DU24" s="244">
        <v>98</v>
      </c>
      <c r="DV24" s="244">
        <v>3</v>
      </c>
      <c r="DW24" s="244">
        <v>638</v>
      </c>
      <c r="DX24" s="244">
        <v>736</v>
      </c>
      <c r="DY24" s="244">
        <v>47</v>
      </c>
      <c r="DZ24" s="244">
        <v>0</v>
      </c>
      <c r="EA24" s="244">
        <v>1522</v>
      </c>
      <c r="EB24" s="244">
        <v>701</v>
      </c>
      <c r="EC24" s="244">
        <v>0</v>
      </c>
      <c r="ED24" s="244">
        <v>701</v>
      </c>
      <c r="EE24" s="10">
        <v>18576</v>
      </c>
      <c r="EF24" s="10">
        <v>2068</v>
      </c>
      <c r="EG24" s="10">
        <v>20644</v>
      </c>
      <c r="EH24" s="10">
        <v>130</v>
      </c>
      <c r="EI24" s="10">
        <v>0</v>
      </c>
      <c r="EJ24" s="10">
        <v>130</v>
      </c>
      <c r="EK24" s="10">
        <v>21475</v>
      </c>
      <c r="EL24" s="10">
        <v>1</v>
      </c>
      <c r="EM24" s="10">
        <v>60</v>
      </c>
      <c r="EN24" s="10" t="s">
        <v>5026</v>
      </c>
      <c r="EO24" s="10" t="s">
        <v>5026</v>
      </c>
      <c r="EP24" s="258">
        <v>4461</v>
      </c>
      <c r="EQ24" s="258">
        <v>618</v>
      </c>
      <c r="ER24" s="10">
        <v>4166</v>
      </c>
      <c r="ES24" s="10" t="s">
        <v>5026</v>
      </c>
      <c r="ET24" s="10" t="s">
        <v>5026</v>
      </c>
      <c r="EU24" s="244">
        <v>1</v>
      </c>
      <c r="EV24" s="244">
        <v>240</v>
      </c>
      <c r="EW24" s="203" t="s">
        <v>1488</v>
      </c>
      <c r="EX24" s="244">
        <v>31</v>
      </c>
      <c r="EY24" s="244">
        <v>94</v>
      </c>
      <c r="EZ24" s="258">
        <v>51810</v>
      </c>
      <c r="FA24" s="10">
        <v>41669</v>
      </c>
      <c r="FB24" s="10" t="s">
        <v>3403</v>
      </c>
      <c r="FC24" s="203" t="s">
        <v>1530</v>
      </c>
      <c r="FD24" s="203" t="s">
        <v>1530</v>
      </c>
      <c r="FE24" s="203" t="s">
        <v>1530</v>
      </c>
      <c r="FF24" s="203" t="s">
        <v>1530</v>
      </c>
      <c r="FG24" s="203" t="s">
        <v>1530</v>
      </c>
      <c r="FH24" s="203" t="s">
        <v>1530</v>
      </c>
      <c r="FI24" s="203" t="s">
        <v>1530</v>
      </c>
      <c r="FJ24" s="203" t="s">
        <v>1530</v>
      </c>
      <c r="FK24" s="203" t="s">
        <v>1530</v>
      </c>
      <c r="FL24" s="203" t="s">
        <v>1530</v>
      </c>
      <c r="FM24" s="203" t="s">
        <v>1530</v>
      </c>
      <c r="FN24" s="203" t="s">
        <v>1530</v>
      </c>
      <c r="FO24" s="203" t="s">
        <v>1530</v>
      </c>
      <c r="FP24" s="203" t="s">
        <v>1530</v>
      </c>
      <c r="FQ24" s="203" t="s">
        <v>1530</v>
      </c>
      <c r="FR24" s="203" t="s">
        <v>1530</v>
      </c>
      <c r="FS24" s="203" t="s">
        <v>1530</v>
      </c>
      <c r="FT24" s="203" t="s">
        <v>1530</v>
      </c>
      <c r="FU24" s="203" t="s">
        <v>1530</v>
      </c>
      <c r="FV24" s="203" t="s">
        <v>1530</v>
      </c>
      <c r="FW24" s="203" t="s">
        <v>1530</v>
      </c>
      <c r="FX24" s="203" t="s">
        <v>1530</v>
      </c>
      <c r="FY24" s="203" t="s">
        <v>1530</v>
      </c>
      <c r="FZ24" s="203" t="s">
        <v>1530</v>
      </c>
      <c r="GA24" s="203" t="s">
        <v>1530</v>
      </c>
      <c r="GB24" s="203" t="s">
        <v>2013</v>
      </c>
      <c r="GC24" s="203" t="s">
        <v>451</v>
      </c>
      <c r="GD24" s="203" t="s">
        <v>416</v>
      </c>
      <c r="GE24" s="203" t="s">
        <v>493</v>
      </c>
      <c r="GF24" s="203" t="s">
        <v>499</v>
      </c>
      <c r="GG24" s="203" t="s">
        <v>4527</v>
      </c>
      <c r="GH24" s="203" t="s">
        <v>505</v>
      </c>
      <c r="GI24" s="203" t="s">
        <v>2303</v>
      </c>
      <c r="GJ24" s="258">
        <v>120900</v>
      </c>
      <c r="GK24" s="203">
        <v>2</v>
      </c>
      <c r="GL24" s="203" t="s">
        <v>2135</v>
      </c>
      <c r="GM24" s="203" t="s">
        <v>503</v>
      </c>
      <c r="GN24" s="203">
        <v>425</v>
      </c>
      <c r="GO24" s="203">
        <v>104</v>
      </c>
      <c r="GP24" s="203">
        <v>6592</v>
      </c>
      <c r="GQ24" s="203">
        <v>135650</v>
      </c>
      <c r="GR24" s="203">
        <v>8</v>
      </c>
      <c r="GS24" s="203">
        <v>13</v>
      </c>
      <c r="GT24" s="203">
        <v>85</v>
      </c>
      <c r="GU24" s="203">
        <v>6394</v>
      </c>
      <c r="GV24" s="283">
        <v>0.96130000000000004</v>
      </c>
      <c r="GW24" s="283">
        <v>3.2640000000000002E-2</v>
      </c>
      <c r="GX24" s="245">
        <v>14.109719999999999</v>
      </c>
      <c r="GY24" s="245">
        <v>15.024749999999999</v>
      </c>
      <c r="GZ24" s="245">
        <v>6.9405900000000003</v>
      </c>
      <c r="HA24" s="284">
        <v>4.5496400000000001</v>
      </c>
      <c r="HB24" s="284">
        <v>3.3404400000000001</v>
      </c>
      <c r="HC24" s="284">
        <v>0.53744999999999998</v>
      </c>
      <c r="HD24" s="284">
        <v>34.370939999999997</v>
      </c>
      <c r="HE24" s="284">
        <v>25.23582</v>
      </c>
      <c r="HF24" s="284">
        <v>4.0602099999999997</v>
      </c>
      <c r="HG24" s="284">
        <v>4.9818199999999999</v>
      </c>
      <c r="HH24" s="284">
        <v>3.6577500000000001</v>
      </c>
      <c r="HI24" s="284">
        <v>0.58850000000000002</v>
      </c>
      <c r="HJ24" s="284">
        <v>319.52760000000001</v>
      </c>
      <c r="HK24" s="284">
        <v>234.60346000000001</v>
      </c>
      <c r="HL24" s="284">
        <v>37.745559999999998</v>
      </c>
      <c r="HM24" s="284">
        <v>61.98612</v>
      </c>
      <c r="HN24" s="284">
        <v>45.511429999999997</v>
      </c>
      <c r="HO24" s="284">
        <v>7.3223700000000003</v>
      </c>
      <c r="HP24" s="284">
        <v>9.6717499999999994</v>
      </c>
      <c r="HQ24" s="284">
        <v>7.1011899999999999</v>
      </c>
      <c r="HR24" s="284">
        <v>1.14252</v>
      </c>
      <c r="HS24" s="284">
        <v>2.4200499999999998</v>
      </c>
      <c r="HT24" s="284">
        <v>2.2101099999999998</v>
      </c>
      <c r="HU24" s="284">
        <v>2.5819999999999999E-2</v>
      </c>
      <c r="HV24" s="284">
        <v>6.1969099999999999</v>
      </c>
      <c r="HW24" s="284">
        <v>3.4459999999999998E-2</v>
      </c>
      <c r="HX24" s="284">
        <v>1.1384000000000001</v>
      </c>
      <c r="HY24" s="284">
        <v>0.32034000000000001</v>
      </c>
      <c r="HZ24" s="284">
        <v>0.17763000000000001</v>
      </c>
      <c r="IA24" s="284">
        <v>1.0000000000000001E-5</v>
      </c>
      <c r="IB24" s="284">
        <v>1.99E-3</v>
      </c>
      <c r="IC24" s="284">
        <v>0.42853999999999998</v>
      </c>
      <c r="ID24" s="284">
        <v>5.7999999999999996E-3</v>
      </c>
      <c r="IE24" s="284">
        <v>0.17075000000000001</v>
      </c>
      <c r="IF24" s="284">
        <v>173</v>
      </c>
      <c r="IG24" s="284">
        <v>1041</v>
      </c>
      <c r="IH24" s="284">
        <v>833</v>
      </c>
      <c r="II24" s="284">
        <v>11133</v>
      </c>
      <c r="IJ24" s="284">
        <v>66800</v>
      </c>
      <c r="IK24" s="284">
        <v>53440</v>
      </c>
      <c r="IL24" s="284">
        <v>58516</v>
      </c>
      <c r="IM24" s="284">
        <v>73146</v>
      </c>
      <c r="IN24" s="284">
        <v>1.1845699999999999</v>
      </c>
      <c r="IO24" s="284">
        <v>12191</v>
      </c>
      <c r="IP24" s="284">
        <v>5.8610600000000002</v>
      </c>
      <c r="IQ24" s="284">
        <v>1.2798099999999999</v>
      </c>
      <c r="IR24" s="284">
        <v>10.434570000000001</v>
      </c>
      <c r="IS24" s="284">
        <v>0</v>
      </c>
      <c r="IT24" s="284">
        <v>0.25459999999999999</v>
      </c>
      <c r="IU24" s="284">
        <v>11.96898</v>
      </c>
      <c r="IV24" s="284">
        <v>8.0840200000000006</v>
      </c>
      <c r="IW24" s="284">
        <v>2.04297</v>
      </c>
      <c r="IX24" s="284">
        <v>0</v>
      </c>
      <c r="IY24" s="284">
        <v>0</v>
      </c>
      <c r="IZ24" s="284">
        <v>0.23336999999999999</v>
      </c>
      <c r="JA24" s="284">
        <v>5.9999999999999995E-4</v>
      </c>
      <c r="JB24" s="284">
        <v>0.10328</v>
      </c>
      <c r="JC24" s="284">
        <v>0.61968999999999996</v>
      </c>
      <c r="JD24" s="284">
        <v>0</v>
      </c>
      <c r="JE24" s="284">
        <v>1.59785</v>
      </c>
      <c r="JF24" s="284">
        <v>0.15715000000000001</v>
      </c>
      <c r="JG24" s="284">
        <v>728</v>
      </c>
      <c r="JH24" s="284">
        <v>1.88489</v>
      </c>
      <c r="JI24" s="284">
        <v>1.6256900000000001</v>
      </c>
      <c r="JJ24" s="284">
        <v>368</v>
      </c>
      <c r="JK24" s="284">
        <v>282</v>
      </c>
      <c r="JL24" s="284">
        <v>11.01036</v>
      </c>
      <c r="JM24" s="284">
        <v>1.3006500000000001</v>
      </c>
      <c r="JN24" s="284">
        <v>0.94455</v>
      </c>
      <c r="JO24" s="284">
        <v>0.19850999999999999</v>
      </c>
      <c r="JP24" s="284">
        <v>3.3090000000000001E-2</v>
      </c>
      <c r="JQ24" s="284">
        <v>0.49059000000000003</v>
      </c>
      <c r="JR24" s="284">
        <v>0</v>
      </c>
      <c r="JS24" s="284">
        <v>4</v>
      </c>
      <c r="JT24" s="284">
        <v>1.0949899999999999</v>
      </c>
      <c r="JU24" s="284">
        <v>5626</v>
      </c>
      <c r="JV24" s="284">
        <v>24.273440000000001</v>
      </c>
      <c r="JW24" s="284">
        <v>5138</v>
      </c>
      <c r="JX24" s="284">
        <v>0.37845000000000001</v>
      </c>
      <c r="JY24" s="284">
        <v>26.579219999999999</v>
      </c>
      <c r="JZ24" s="284">
        <v>1.559E-2</v>
      </c>
      <c r="KA24" s="284">
        <v>80</v>
      </c>
      <c r="KB24" s="284">
        <v>0.84418000000000004</v>
      </c>
      <c r="KC24" s="284">
        <v>0.58850000000000002</v>
      </c>
      <c r="KD24" s="284">
        <v>0.92437999999999998</v>
      </c>
      <c r="KE24" s="284">
        <v>9.1050500000000003</v>
      </c>
      <c r="KF24" s="284">
        <v>7.5546499999999996</v>
      </c>
      <c r="KG24" s="284">
        <v>4.9818199999999999</v>
      </c>
      <c r="KH24" s="294">
        <v>30.241759999999999</v>
      </c>
      <c r="KI24" s="284">
        <v>40723</v>
      </c>
      <c r="KJ24" s="284">
        <v>31274</v>
      </c>
      <c r="KK24" s="284">
        <v>8.2030000000000006E-2</v>
      </c>
      <c r="KL24" s="284">
        <v>5.7609199999999996</v>
      </c>
      <c r="KM24" s="284">
        <v>8.9819999999999997E-2</v>
      </c>
      <c r="KN24" s="284">
        <v>1.367E-2</v>
      </c>
      <c r="KO24" s="284">
        <v>0.96014999999999995</v>
      </c>
      <c r="KP24" s="284">
        <v>1.4970000000000001E-2</v>
      </c>
      <c r="KQ24" s="284">
        <v>0.8</v>
      </c>
      <c r="KR24" s="284">
        <v>0.2083333</v>
      </c>
      <c r="KS24" s="284">
        <v>0.79166669999999995</v>
      </c>
      <c r="KT24" s="284">
        <v>0.23201730000000001</v>
      </c>
      <c r="KU24" s="284">
        <v>0.76798270000000002</v>
      </c>
      <c r="KV24" s="284">
        <v>0.11812930000000001</v>
      </c>
      <c r="KW24" s="284">
        <v>1.95695E-2</v>
      </c>
      <c r="KX24" s="284">
        <v>0.17035169999999999</v>
      </c>
      <c r="KY24" s="284">
        <v>1.27724E-2</v>
      </c>
      <c r="KZ24" s="284">
        <v>0.14765110000000001</v>
      </c>
      <c r="LA24" s="284">
        <v>8.5787299999999997E-2</v>
      </c>
      <c r="LB24" s="284">
        <v>0.56386800000000004</v>
      </c>
      <c r="LC24" s="284">
        <v>0.73421970000000003</v>
      </c>
      <c r="LD24" s="284">
        <v>0</v>
      </c>
      <c r="LE24" s="284">
        <v>0.8718013</v>
      </c>
      <c r="LF24" s="284">
        <v>2.1271600000000002E-2</v>
      </c>
      <c r="LG24" s="284">
        <v>0.1069272</v>
      </c>
      <c r="LH24" s="284">
        <v>9448</v>
      </c>
      <c r="LI24" s="284">
        <v>6.8992699999999996</v>
      </c>
      <c r="LJ24" s="284">
        <v>24180</v>
      </c>
      <c r="LK24" s="284">
        <v>30225</v>
      </c>
      <c r="LL24" s="284">
        <v>5037</v>
      </c>
      <c r="LM24" s="284">
        <v>0.72621590000000003</v>
      </c>
      <c r="LN24" s="284">
        <v>0.1656619</v>
      </c>
      <c r="LO24" s="284">
        <v>0.1081222</v>
      </c>
      <c r="LP24" s="284">
        <v>0.38979999999999998</v>
      </c>
      <c r="LQ24" s="284">
        <v>1.29026</v>
      </c>
      <c r="LR24" s="284">
        <v>0.29936000000000001</v>
      </c>
      <c r="LS24" s="284">
        <v>11</v>
      </c>
      <c r="LT24" s="284">
        <v>2.5621200000000002</v>
      </c>
      <c r="LU24" s="284">
        <v>17</v>
      </c>
      <c r="LV24" s="284">
        <v>1.8606499999999999</v>
      </c>
      <c r="LW24" s="284">
        <v>0.2198</v>
      </c>
      <c r="LX24" s="284">
        <v>0.20219000000000001</v>
      </c>
      <c r="LY24" s="285">
        <v>4.4304499999999997E-2</v>
      </c>
      <c r="LZ24" s="285">
        <v>0</v>
      </c>
      <c r="MA24" s="285">
        <v>0.1437438</v>
      </c>
      <c r="MB24" s="285">
        <v>0</v>
      </c>
      <c r="MC24" s="285">
        <v>0.1142331</v>
      </c>
      <c r="MD24" s="285">
        <v>2.9559999999999998E-4</v>
      </c>
      <c r="ME24" s="285">
        <v>0.78212110000000001</v>
      </c>
      <c r="MF24" s="285">
        <v>5.7782500000000001E-2</v>
      </c>
      <c r="MG24" s="285">
        <v>0.47040510000000002</v>
      </c>
      <c r="MH24" s="285"/>
    </row>
    <row r="25" spans="1:346" s="203" customFormat="1" x14ac:dyDescent="0.2">
      <c r="A25" s="6" t="s">
        <v>1946</v>
      </c>
      <c r="B25" s="6" t="s">
        <v>2811</v>
      </c>
      <c r="C25" s="203" t="s">
        <v>1947</v>
      </c>
      <c r="D25" s="203" t="s">
        <v>1948</v>
      </c>
      <c r="E25" s="203" t="s">
        <v>2148</v>
      </c>
      <c r="F25" s="203" t="s">
        <v>2214</v>
      </c>
      <c r="G25" s="203" t="s">
        <v>2337</v>
      </c>
      <c r="H25" s="203" t="s">
        <v>3456</v>
      </c>
      <c r="I25" s="203" t="s">
        <v>3457</v>
      </c>
      <c r="J25" s="203" t="s">
        <v>2214</v>
      </c>
      <c r="K25" s="203" t="s">
        <v>2337</v>
      </c>
      <c r="L25" s="203" t="s">
        <v>3456</v>
      </c>
      <c r="M25" s="203" t="s">
        <v>3457</v>
      </c>
      <c r="N25" s="203" t="s">
        <v>3458</v>
      </c>
      <c r="O25" s="203" t="s">
        <v>2463</v>
      </c>
      <c r="P25" s="203" t="s">
        <v>2540</v>
      </c>
      <c r="Q25" s="203" t="s">
        <v>4603</v>
      </c>
      <c r="R25" s="203" t="s">
        <v>4604</v>
      </c>
      <c r="S25" s="203" t="s">
        <v>2706</v>
      </c>
      <c r="T25" s="203" t="s">
        <v>4605</v>
      </c>
      <c r="U25" s="203" t="s">
        <v>2540</v>
      </c>
      <c r="V25" s="203" t="s">
        <v>4606</v>
      </c>
      <c r="W25" s="203">
        <v>1</v>
      </c>
      <c r="X25" s="203">
        <v>6</v>
      </c>
      <c r="Y25" s="203">
        <v>0</v>
      </c>
      <c r="Z25" s="203">
        <v>1</v>
      </c>
      <c r="AA25" s="10">
        <v>16172</v>
      </c>
      <c r="AB25" s="203">
        <v>6</v>
      </c>
      <c r="AC25" s="203">
        <v>4</v>
      </c>
      <c r="AD25" s="203">
        <v>10</v>
      </c>
      <c r="AE25" s="203">
        <v>20.8</v>
      </c>
      <c r="AF25" s="203">
        <v>30.8</v>
      </c>
      <c r="AG25" s="286">
        <v>0.19480520000000001</v>
      </c>
      <c r="AH25" s="246">
        <v>75600</v>
      </c>
      <c r="AI25" s="246" t="s">
        <v>3459</v>
      </c>
      <c r="AJ25" s="274" t="s">
        <v>3414</v>
      </c>
      <c r="AK25" s="276">
        <v>39817</v>
      </c>
      <c r="AL25" s="276">
        <v>11.19</v>
      </c>
      <c r="AM25" s="276">
        <v>12.95</v>
      </c>
      <c r="AN25" s="276">
        <v>16.54</v>
      </c>
      <c r="AO25" s="246">
        <v>44485</v>
      </c>
      <c r="AP25" s="246">
        <v>1890085</v>
      </c>
      <c r="AQ25" s="246">
        <v>1934570</v>
      </c>
      <c r="AR25" s="246">
        <v>143253</v>
      </c>
      <c r="AS25" s="246">
        <v>500</v>
      </c>
      <c r="AT25" s="246">
        <v>143753</v>
      </c>
      <c r="AU25" s="246">
        <v>19840</v>
      </c>
      <c r="AV25" s="246">
        <v>0</v>
      </c>
      <c r="AW25" s="246">
        <v>19840</v>
      </c>
      <c r="AX25" s="246">
        <v>64335</v>
      </c>
      <c r="AY25" s="246">
        <v>2162498</v>
      </c>
      <c r="AZ25" s="246">
        <v>1225675</v>
      </c>
      <c r="BA25" s="246">
        <v>311761</v>
      </c>
      <c r="BB25" s="246">
        <v>1537436</v>
      </c>
      <c r="BC25" s="246">
        <v>276728</v>
      </c>
      <c r="BD25" s="246">
        <v>53000</v>
      </c>
      <c r="BE25" s="246">
        <v>62439</v>
      </c>
      <c r="BF25" s="246">
        <v>392167</v>
      </c>
      <c r="BG25" s="246">
        <v>232895</v>
      </c>
      <c r="BH25" s="246">
        <v>2162498</v>
      </c>
      <c r="BI25" s="246">
        <v>59526</v>
      </c>
      <c r="BJ25" s="283">
        <v>2.7526499999999999E-2</v>
      </c>
      <c r="BK25" s="246">
        <v>0</v>
      </c>
      <c r="BL25" s="246">
        <v>0</v>
      </c>
      <c r="BM25" s="246">
        <v>0</v>
      </c>
      <c r="BN25" s="246">
        <v>0</v>
      </c>
      <c r="BO25" s="246">
        <v>0</v>
      </c>
      <c r="BP25" s="246">
        <v>0</v>
      </c>
      <c r="BQ25" s="10">
        <v>59095</v>
      </c>
      <c r="BR25" s="10">
        <v>72439</v>
      </c>
      <c r="BS25" s="10">
        <v>131534</v>
      </c>
      <c r="BT25" s="10">
        <v>52567</v>
      </c>
      <c r="BU25" s="10">
        <v>25076</v>
      </c>
      <c r="BV25" s="10">
        <v>77643</v>
      </c>
      <c r="BW25" s="10">
        <v>9688</v>
      </c>
      <c r="BX25" s="10">
        <v>6753</v>
      </c>
      <c r="BY25" s="10">
        <v>16441</v>
      </c>
      <c r="BZ25" s="10">
        <v>225618</v>
      </c>
      <c r="CA25" s="10" t="s">
        <v>3403</v>
      </c>
      <c r="CB25" s="10">
        <v>225618</v>
      </c>
      <c r="CC25" s="10">
        <v>0</v>
      </c>
      <c r="CD25" s="258">
        <v>42332</v>
      </c>
      <c r="CE25" s="244">
        <v>2</v>
      </c>
      <c r="CF25" s="244">
        <v>67</v>
      </c>
      <c r="CG25" s="244">
        <v>69</v>
      </c>
      <c r="CH25" s="258">
        <v>11249</v>
      </c>
      <c r="CI25" s="258">
        <v>11528</v>
      </c>
      <c r="CJ25" s="258">
        <v>16430</v>
      </c>
      <c r="CK25" s="258">
        <v>793</v>
      </c>
      <c r="CL25" s="203">
        <v>0</v>
      </c>
      <c r="CM25" s="203">
        <v>110</v>
      </c>
      <c r="CN25" s="244">
        <v>401</v>
      </c>
      <c r="CO25" s="10">
        <v>157571</v>
      </c>
      <c r="CP25" s="10">
        <v>44484</v>
      </c>
      <c r="CQ25" s="10">
        <v>202055</v>
      </c>
      <c r="CR25" s="10">
        <v>21279</v>
      </c>
      <c r="CS25" s="10">
        <v>2838</v>
      </c>
      <c r="CT25" s="10">
        <v>24117</v>
      </c>
      <c r="CU25" s="10">
        <v>124954</v>
      </c>
      <c r="CV25" s="10">
        <v>20509</v>
      </c>
      <c r="CW25" s="10">
        <v>145463</v>
      </c>
      <c r="CX25" s="10">
        <v>371635</v>
      </c>
      <c r="CY25" s="10">
        <v>5788</v>
      </c>
      <c r="CZ25" s="10" t="s">
        <v>3403</v>
      </c>
      <c r="DA25" s="10">
        <v>377423</v>
      </c>
      <c r="DB25" s="10">
        <v>32279</v>
      </c>
      <c r="DC25" s="10">
        <v>9813</v>
      </c>
      <c r="DD25" s="10">
        <v>42092</v>
      </c>
      <c r="DE25" s="10">
        <v>169775</v>
      </c>
      <c r="DF25" s="10">
        <v>15539</v>
      </c>
      <c r="DG25" s="10" t="s">
        <v>3403</v>
      </c>
      <c r="DH25" s="10">
        <v>25352</v>
      </c>
      <c r="DI25" s="258" t="s">
        <v>3403</v>
      </c>
      <c r="DJ25" s="258">
        <v>202054</v>
      </c>
      <c r="DK25" s="10">
        <v>216221</v>
      </c>
      <c r="DL25" s="10">
        <v>388608</v>
      </c>
      <c r="DM25" s="10" t="s">
        <v>3403</v>
      </c>
      <c r="DN25" s="10" t="s">
        <v>3403</v>
      </c>
      <c r="DO25" s="10">
        <v>604829</v>
      </c>
      <c r="DP25" s="10" t="s">
        <v>3403</v>
      </c>
      <c r="DQ25" s="10">
        <v>77194</v>
      </c>
      <c r="DR25" s="10">
        <v>17911</v>
      </c>
      <c r="DS25" s="10">
        <v>95105</v>
      </c>
      <c r="DT25" s="10">
        <v>422078</v>
      </c>
      <c r="DU25" s="244">
        <v>306</v>
      </c>
      <c r="DV25" s="244">
        <v>3</v>
      </c>
      <c r="DW25" s="244">
        <v>973</v>
      </c>
      <c r="DX25" s="244">
        <v>3</v>
      </c>
      <c r="DY25" s="244">
        <v>43</v>
      </c>
      <c r="DZ25" s="244">
        <v>0</v>
      </c>
      <c r="EA25" s="244">
        <v>1328</v>
      </c>
      <c r="EB25" s="244">
        <v>2350</v>
      </c>
      <c r="EC25" s="244">
        <v>160</v>
      </c>
      <c r="ED25" s="244">
        <v>2510</v>
      </c>
      <c r="EE25" s="10">
        <v>12367</v>
      </c>
      <c r="EF25" s="10">
        <v>140</v>
      </c>
      <c r="EG25" s="10">
        <v>12507</v>
      </c>
      <c r="EH25" s="10">
        <v>531</v>
      </c>
      <c r="EI25" s="10">
        <v>0</v>
      </c>
      <c r="EJ25" s="10">
        <v>531</v>
      </c>
      <c r="EK25" s="10">
        <v>15548</v>
      </c>
      <c r="EL25" s="10" t="s">
        <v>5026</v>
      </c>
      <c r="EM25" s="10" t="s">
        <v>5026</v>
      </c>
      <c r="EN25" s="10">
        <v>200</v>
      </c>
      <c r="EO25" s="10">
        <v>626</v>
      </c>
      <c r="EP25" s="258">
        <v>200</v>
      </c>
      <c r="EQ25" s="258">
        <v>24281</v>
      </c>
      <c r="ER25" s="10">
        <v>55319</v>
      </c>
      <c r="ES25" s="10" t="s">
        <v>5026</v>
      </c>
      <c r="ET25" s="10" t="s">
        <v>5026</v>
      </c>
      <c r="EU25" s="244">
        <v>0</v>
      </c>
      <c r="EV25" s="244">
        <v>133</v>
      </c>
      <c r="EW25" s="203" t="s">
        <v>1476</v>
      </c>
      <c r="EX25" s="244">
        <v>49</v>
      </c>
      <c r="EY25" s="244">
        <v>99</v>
      </c>
      <c r="EZ25" s="258">
        <v>149467</v>
      </c>
      <c r="FA25" s="10">
        <v>61401</v>
      </c>
      <c r="FB25" s="10" t="s">
        <v>3403</v>
      </c>
      <c r="FC25" s="203" t="s">
        <v>1530</v>
      </c>
      <c r="FD25" s="203" t="s">
        <v>1530</v>
      </c>
      <c r="FE25" s="203" t="s">
        <v>1530</v>
      </c>
      <c r="FF25" s="203" t="s">
        <v>1530</v>
      </c>
      <c r="FG25" s="203" t="s">
        <v>1530</v>
      </c>
      <c r="FH25" s="203" t="s">
        <v>1530</v>
      </c>
      <c r="FI25" s="203" t="s">
        <v>1530</v>
      </c>
      <c r="FJ25" s="203" t="s">
        <v>1530</v>
      </c>
      <c r="FK25" s="203" t="s">
        <v>1530</v>
      </c>
      <c r="FL25" s="203" t="s">
        <v>1530</v>
      </c>
      <c r="FM25" s="203" t="s">
        <v>1530</v>
      </c>
      <c r="FN25" s="203" t="s">
        <v>1530</v>
      </c>
      <c r="FO25" s="203" t="s">
        <v>1530</v>
      </c>
      <c r="FP25" s="203" t="s">
        <v>1530</v>
      </c>
      <c r="FQ25" s="203" t="s">
        <v>1530</v>
      </c>
      <c r="FR25" s="203" t="s">
        <v>1530</v>
      </c>
      <c r="FS25" s="203" t="s">
        <v>1530</v>
      </c>
      <c r="FT25" s="203" t="s">
        <v>1530</v>
      </c>
      <c r="FU25" s="203" t="s">
        <v>1530</v>
      </c>
      <c r="FV25" s="203" t="s">
        <v>1530</v>
      </c>
      <c r="FW25" s="203" t="s">
        <v>1530</v>
      </c>
      <c r="FX25" s="203" t="s">
        <v>1530</v>
      </c>
      <c r="FY25" s="203" t="s">
        <v>1530</v>
      </c>
      <c r="FZ25" s="203" t="s">
        <v>1530</v>
      </c>
      <c r="GA25" s="203" t="s">
        <v>1530</v>
      </c>
      <c r="GB25" s="203" t="s">
        <v>1946</v>
      </c>
      <c r="GC25" s="203" t="s">
        <v>429</v>
      </c>
      <c r="GD25" s="203" t="s">
        <v>416</v>
      </c>
      <c r="GE25" s="203" t="s">
        <v>493</v>
      </c>
      <c r="GF25" s="203" t="s">
        <v>499</v>
      </c>
      <c r="GG25" s="203" t="s">
        <v>4527</v>
      </c>
      <c r="GH25" s="203" t="s">
        <v>508</v>
      </c>
      <c r="GI25" s="203" t="s">
        <v>2303</v>
      </c>
      <c r="GJ25" s="258">
        <v>115399</v>
      </c>
      <c r="GK25" s="203">
        <v>2</v>
      </c>
      <c r="GL25" s="203" t="s">
        <v>2135</v>
      </c>
      <c r="GM25" s="203" t="s">
        <v>503</v>
      </c>
      <c r="GN25" s="203">
        <v>1438</v>
      </c>
      <c r="GO25" s="203">
        <v>133</v>
      </c>
      <c r="GP25" s="203">
        <v>2931</v>
      </c>
      <c r="GQ25" s="203">
        <v>38675</v>
      </c>
      <c r="GR25" s="203">
        <v>198</v>
      </c>
      <c r="GS25" s="203">
        <v>28</v>
      </c>
      <c r="GT25" s="203">
        <v>163</v>
      </c>
      <c r="GU25" s="203">
        <v>8537</v>
      </c>
      <c r="GV25" s="283">
        <v>0.80440999999999996</v>
      </c>
      <c r="GW25" s="283">
        <v>0.16144</v>
      </c>
      <c r="GX25" s="245">
        <v>11.70783</v>
      </c>
      <c r="GY25" s="245">
        <v>12.814550000000001</v>
      </c>
      <c r="GZ25" s="245">
        <v>8.1229800000000001</v>
      </c>
      <c r="HA25" s="284">
        <v>3.5753900000000001</v>
      </c>
      <c r="HB25" s="284">
        <v>2.5419299999999998</v>
      </c>
      <c r="HC25" s="284">
        <v>0.64839000000000002</v>
      </c>
      <c r="HD25" s="284">
        <v>22.738009999999999</v>
      </c>
      <c r="HE25" s="284">
        <v>16.165669999999999</v>
      </c>
      <c r="HF25" s="284">
        <v>4.1235200000000001</v>
      </c>
      <c r="HG25" s="284">
        <v>5.1234599999999997</v>
      </c>
      <c r="HH25" s="284">
        <v>3.6425399999999999</v>
      </c>
      <c r="HI25" s="284">
        <v>0.92913000000000001</v>
      </c>
      <c r="HJ25" s="284">
        <v>39.091419999999999</v>
      </c>
      <c r="HK25" s="284">
        <v>27.792190000000002</v>
      </c>
      <c r="HL25" s="284">
        <v>7.0891900000000003</v>
      </c>
      <c r="HM25" s="284">
        <v>139.08528000000001</v>
      </c>
      <c r="HN25" s="284">
        <v>98.883200000000002</v>
      </c>
      <c r="HO25" s="284">
        <v>25.222989999999999</v>
      </c>
      <c r="HP25" s="284">
        <v>12.752079999999999</v>
      </c>
      <c r="HQ25" s="284">
        <v>9.0661400000000008</v>
      </c>
      <c r="HR25" s="284">
        <v>2.3125800000000001</v>
      </c>
      <c r="HS25" s="284">
        <v>5.2412000000000001</v>
      </c>
      <c r="HT25" s="284">
        <v>3.6575500000000001</v>
      </c>
      <c r="HU25" s="284">
        <v>0</v>
      </c>
      <c r="HV25" s="284">
        <v>1.39845</v>
      </c>
      <c r="HW25" s="284">
        <v>0.47937000000000002</v>
      </c>
      <c r="HX25" s="284">
        <v>1.4695100000000001</v>
      </c>
      <c r="HY25" s="284">
        <v>0.82413999999999998</v>
      </c>
      <c r="HZ25" s="284">
        <v>0.13472999999999999</v>
      </c>
      <c r="IA25" s="284">
        <v>0</v>
      </c>
      <c r="IB25" s="284">
        <v>1.15E-3</v>
      </c>
      <c r="IC25" s="284">
        <v>1.29522</v>
      </c>
      <c r="ID25" s="284">
        <v>2.1749999999999999E-2</v>
      </c>
      <c r="IE25" s="284">
        <v>0.10838</v>
      </c>
      <c r="IF25" s="284">
        <v>1796</v>
      </c>
      <c r="IG25" s="284">
        <v>9219</v>
      </c>
      <c r="IH25" s="284">
        <v>5531</v>
      </c>
      <c r="II25" s="284">
        <v>13703</v>
      </c>
      <c r="IJ25" s="284">
        <v>70346</v>
      </c>
      <c r="IK25" s="284">
        <v>42207</v>
      </c>
      <c r="IL25" s="284">
        <v>60482</v>
      </c>
      <c r="IM25" s="284">
        <v>100804</v>
      </c>
      <c r="IN25" s="284">
        <v>1.91475</v>
      </c>
      <c r="IO25" s="284">
        <v>19637</v>
      </c>
      <c r="IP25" s="284">
        <v>9.4410100000000003</v>
      </c>
      <c r="IQ25" s="284">
        <v>1.2457</v>
      </c>
      <c r="IR25" s="284">
        <v>16.76418</v>
      </c>
      <c r="IS25" s="284">
        <v>0.17193</v>
      </c>
      <c r="IT25" s="284">
        <v>0.5575</v>
      </c>
      <c r="IU25" s="284">
        <v>18.73931</v>
      </c>
      <c r="IV25" s="284">
        <v>13.32278</v>
      </c>
      <c r="IW25" s="284">
        <v>2.7372800000000002</v>
      </c>
      <c r="IX25" s="284">
        <v>0</v>
      </c>
      <c r="IY25" s="284">
        <v>3.47E-3</v>
      </c>
      <c r="IZ25" s="284">
        <v>0.36682999999999999</v>
      </c>
      <c r="JA25" s="284">
        <v>5.9999999999999995E-4</v>
      </c>
      <c r="JB25" s="284">
        <v>6.3089999999999993E-2</v>
      </c>
      <c r="JC25" s="284">
        <v>0.32385000000000003</v>
      </c>
      <c r="JD25" s="284">
        <v>4.2163899999999996</v>
      </c>
      <c r="JE25" s="284">
        <v>1.9551099999999999</v>
      </c>
      <c r="JF25" s="284">
        <v>0.18024000000000001</v>
      </c>
      <c r="JG25" s="284">
        <v>445</v>
      </c>
      <c r="JH25" s="284">
        <v>0.72550999999999999</v>
      </c>
      <c r="JI25" s="284">
        <v>2.01817</v>
      </c>
      <c r="JJ25" s="284">
        <v>239</v>
      </c>
      <c r="JK25" s="284">
        <v>181</v>
      </c>
      <c r="JL25" s="284">
        <v>18.73931</v>
      </c>
      <c r="JM25" s="284">
        <v>3.3983599999999998</v>
      </c>
      <c r="JN25" s="284">
        <v>2.3980100000000002</v>
      </c>
      <c r="JO25" s="284">
        <v>0.26690000000000003</v>
      </c>
      <c r="JP25" s="284">
        <v>5.1990000000000001E-2</v>
      </c>
      <c r="JQ25" s="284">
        <v>0.21870999999999999</v>
      </c>
      <c r="JR25" s="284">
        <v>0</v>
      </c>
      <c r="JS25" s="284">
        <v>2</v>
      </c>
      <c r="JT25" s="284">
        <v>1.4329799999999999</v>
      </c>
      <c r="JU25" s="284">
        <v>11631</v>
      </c>
      <c r="JV25" s="284">
        <v>26.099309999999999</v>
      </c>
      <c r="JW25" s="284">
        <v>8116</v>
      </c>
      <c r="JX25" s="284">
        <v>3.4206699999999999</v>
      </c>
      <c r="JY25" s="284">
        <v>37.399769999999997</v>
      </c>
      <c r="JZ25" s="284">
        <v>0.13106000000000001</v>
      </c>
      <c r="KA25" s="284">
        <v>1063</v>
      </c>
      <c r="KB25" s="284">
        <v>0.52225999999999995</v>
      </c>
      <c r="KC25" s="284">
        <v>0.92913000000000001</v>
      </c>
      <c r="KD25" s="284">
        <v>0.74839</v>
      </c>
      <c r="KE25" s="284">
        <v>14.01399</v>
      </c>
      <c r="KF25" s="284">
        <v>6.3595899999999999</v>
      </c>
      <c r="KG25" s="284">
        <v>5.1234599999999997</v>
      </c>
      <c r="KH25" s="294">
        <v>38.875</v>
      </c>
      <c r="KI25" s="284">
        <v>49916</v>
      </c>
      <c r="KJ25" s="284">
        <v>39794</v>
      </c>
      <c r="KK25" s="284">
        <v>5.092E-2</v>
      </c>
      <c r="KL25" s="284">
        <v>0.55676999999999999</v>
      </c>
      <c r="KM25" s="284">
        <v>7.2969999999999993E-2</v>
      </c>
      <c r="KN25" s="284">
        <v>9.92E-3</v>
      </c>
      <c r="KO25" s="284">
        <v>0.10846</v>
      </c>
      <c r="KP25" s="284">
        <v>1.422E-2</v>
      </c>
      <c r="KQ25" s="284">
        <v>0.6</v>
      </c>
      <c r="KR25" s="284">
        <v>0.3246753</v>
      </c>
      <c r="KS25" s="284">
        <v>0.6753247</v>
      </c>
      <c r="KT25" s="284">
        <v>0.20277980000000001</v>
      </c>
      <c r="KU25" s="284">
        <v>0.79722020000000005</v>
      </c>
      <c r="KV25" s="284">
        <v>0.18134910000000001</v>
      </c>
      <c r="KW25" s="284">
        <v>2.4508700000000001E-2</v>
      </c>
      <c r="KX25" s="284">
        <v>0.14416709999999999</v>
      </c>
      <c r="KY25" s="284">
        <v>2.8873599999999999E-2</v>
      </c>
      <c r="KZ25" s="284">
        <v>0.10769720000000001</v>
      </c>
      <c r="LA25" s="284">
        <v>0.12796679999999999</v>
      </c>
      <c r="LB25" s="284">
        <v>0.56678669999999998</v>
      </c>
      <c r="LC25" s="284">
        <v>0.71095370000000002</v>
      </c>
      <c r="LD25" s="284">
        <v>9.1745999999999998E-3</v>
      </c>
      <c r="LE25" s="284">
        <v>0.8945997</v>
      </c>
      <c r="LF25" s="284">
        <v>2.97503E-2</v>
      </c>
      <c r="LG25" s="284">
        <v>6.6475400000000004E-2</v>
      </c>
      <c r="LH25" s="284">
        <v>10122</v>
      </c>
      <c r="LI25" s="284">
        <v>4.4380199999999999</v>
      </c>
      <c r="LJ25" s="284">
        <v>11539</v>
      </c>
      <c r="LK25" s="284">
        <v>19233</v>
      </c>
      <c r="LL25" s="284">
        <v>3746</v>
      </c>
      <c r="LM25" s="284">
        <v>0.70563819999999999</v>
      </c>
      <c r="LN25" s="284">
        <v>0.1351465</v>
      </c>
      <c r="LO25" s="284">
        <v>0.1592153</v>
      </c>
      <c r="LP25" s="284">
        <v>0.49347000000000002</v>
      </c>
      <c r="LQ25" s="284">
        <v>1.94004</v>
      </c>
      <c r="LR25" s="284">
        <v>0.39340000000000003</v>
      </c>
      <c r="LS25" s="284">
        <v>11</v>
      </c>
      <c r="LT25" s="284">
        <v>2.1856399999999998</v>
      </c>
      <c r="LU25" s="284">
        <v>9</v>
      </c>
      <c r="LV25" s="284">
        <v>1.54227</v>
      </c>
      <c r="LW25" s="284">
        <v>0.27968999999999999</v>
      </c>
      <c r="LX25" s="284">
        <v>0.27968999999999999</v>
      </c>
      <c r="LY25" s="285">
        <v>5.4524000000000003E-2</v>
      </c>
      <c r="LZ25" s="285">
        <v>1.2695E-3</v>
      </c>
      <c r="MA25" s="285">
        <v>0.1730188</v>
      </c>
      <c r="MB25" s="285">
        <v>0</v>
      </c>
      <c r="MC25" s="285">
        <v>0.1340133</v>
      </c>
      <c r="MD25" s="285">
        <v>2.184E-4</v>
      </c>
      <c r="ME25" s="285">
        <v>0.71425450000000001</v>
      </c>
      <c r="MF25" s="285">
        <v>7.2106699999999996E-2</v>
      </c>
      <c r="MG25" s="285">
        <v>0.28037679999999998</v>
      </c>
      <c r="MH25" s="285"/>
    </row>
    <row r="26" spans="1:346" s="203" customFormat="1" x14ac:dyDescent="0.2">
      <c r="A26" s="6" t="s">
        <v>1931</v>
      </c>
      <c r="B26" s="6" t="s">
        <v>2806</v>
      </c>
      <c r="C26" s="203" t="s">
        <v>1932</v>
      </c>
      <c r="D26" s="203" t="s">
        <v>1933</v>
      </c>
      <c r="E26" s="203" t="s">
        <v>2143</v>
      </c>
      <c r="F26" s="203" t="s">
        <v>2209</v>
      </c>
      <c r="G26" s="203" t="s">
        <v>2333</v>
      </c>
      <c r="H26" s="203" t="s">
        <v>3431</v>
      </c>
      <c r="I26" s="203" t="s">
        <v>3432</v>
      </c>
      <c r="J26" s="203" t="s">
        <v>2209</v>
      </c>
      <c r="K26" s="203" t="s">
        <v>2333</v>
      </c>
      <c r="L26" s="203" t="s">
        <v>3431</v>
      </c>
      <c r="M26" s="203" t="s">
        <v>3432</v>
      </c>
      <c r="N26" s="203" t="s">
        <v>2388</v>
      </c>
      <c r="O26" s="203" t="s">
        <v>2459</v>
      </c>
      <c r="P26" s="203" t="s">
        <v>2536</v>
      </c>
      <c r="Q26" s="203" t="s">
        <v>2611</v>
      </c>
      <c r="R26" s="203" t="s">
        <v>2388</v>
      </c>
      <c r="S26" s="203" t="s">
        <v>2380</v>
      </c>
      <c r="T26" s="203" t="s">
        <v>2459</v>
      </c>
      <c r="U26" s="203" t="s">
        <v>2536</v>
      </c>
      <c r="V26" s="203" t="s">
        <v>2611</v>
      </c>
      <c r="W26" s="203">
        <v>0</v>
      </c>
      <c r="X26" s="203">
        <v>5</v>
      </c>
      <c r="Y26" s="203">
        <v>0</v>
      </c>
      <c r="Z26" s="203">
        <v>0</v>
      </c>
      <c r="AA26" s="10">
        <v>11850</v>
      </c>
      <c r="AB26" s="203">
        <v>1</v>
      </c>
      <c r="AC26" s="203">
        <v>0</v>
      </c>
      <c r="AD26" s="203">
        <v>1</v>
      </c>
      <c r="AE26" s="203">
        <v>16</v>
      </c>
      <c r="AF26" s="203">
        <v>17</v>
      </c>
      <c r="AG26" s="286">
        <v>5.8823500000000001E-2</v>
      </c>
      <c r="AH26" s="246">
        <v>99449</v>
      </c>
      <c r="AI26" s="246" t="s">
        <v>2778</v>
      </c>
      <c r="AJ26" s="274" t="s">
        <v>3433</v>
      </c>
      <c r="AK26" s="276" t="s">
        <v>3403</v>
      </c>
      <c r="AL26" s="276">
        <v>12.18</v>
      </c>
      <c r="AM26" s="276">
        <v>112.18</v>
      </c>
      <c r="AN26" s="276">
        <v>19</v>
      </c>
      <c r="AO26" s="246">
        <v>0</v>
      </c>
      <c r="AP26" s="246">
        <v>1082900</v>
      </c>
      <c r="AQ26" s="246">
        <v>1082900</v>
      </c>
      <c r="AR26" s="246">
        <v>124107</v>
      </c>
      <c r="AS26" s="246">
        <v>0</v>
      </c>
      <c r="AT26" s="246">
        <v>124107</v>
      </c>
      <c r="AU26" s="246">
        <v>0</v>
      </c>
      <c r="AV26" s="246">
        <v>0</v>
      </c>
      <c r="AW26" s="246">
        <v>0</v>
      </c>
      <c r="AX26" s="246">
        <v>0</v>
      </c>
      <c r="AY26" s="246">
        <v>1207007</v>
      </c>
      <c r="AZ26" s="246">
        <v>627348</v>
      </c>
      <c r="BA26" s="246">
        <v>287200</v>
      </c>
      <c r="BB26" s="246">
        <v>914548</v>
      </c>
      <c r="BC26" s="246">
        <v>59759</v>
      </c>
      <c r="BD26" s="246">
        <v>2000</v>
      </c>
      <c r="BE26" s="246">
        <v>4736</v>
      </c>
      <c r="BF26" s="246">
        <v>66495</v>
      </c>
      <c r="BG26" s="246">
        <v>171346</v>
      </c>
      <c r="BH26" s="246">
        <v>1152389</v>
      </c>
      <c r="BI26" s="246">
        <v>54618</v>
      </c>
      <c r="BJ26" s="283">
        <v>4.5250800000000001E-2</v>
      </c>
      <c r="BK26" s="246">
        <v>0</v>
      </c>
      <c r="BL26" s="246">
        <v>0</v>
      </c>
      <c r="BM26" s="246">
        <v>0</v>
      </c>
      <c r="BN26" s="246">
        <v>0</v>
      </c>
      <c r="BO26" s="246">
        <v>0</v>
      </c>
      <c r="BP26" s="246">
        <v>0</v>
      </c>
      <c r="BQ26" s="10">
        <v>47203</v>
      </c>
      <c r="BR26" s="10">
        <v>32614</v>
      </c>
      <c r="BS26" s="10">
        <v>79817</v>
      </c>
      <c r="BT26" s="10">
        <v>32155</v>
      </c>
      <c r="BU26" s="10">
        <v>11347</v>
      </c>
      <c r="BV26" s="10">
        <v>43502</v>
      </c>
      <c r="BW26" s="10" t="s">
        <v>3403</v>
      </c>
      <c r="BX26" s="10" t="s">
        <v>3403</v>
      </c>
      <c r="BY26" s="10" t="s">
        <v>3403</v>
      </c>
      <c r="BZ26" s="10">
        <v>123319</v>
      </c>
      <c r="CA26" s="10" t="s">
        <v>3403</v>
      </c>
      <c r="CB26" s="10">
        <v>123319</v>
      </c>
      <c r="CC26" s="10">
        <v>5000</v>
      </c>
      <c r="CD26" s="258">
        <v>28215</v>
      </c>
      <c r="CE26" s="244">
        <v>1</v>
      </c>
      <c r="CF26" s="244">
        <v>67</v>
      </c>
      <c r="CG26" s="244">
        <v>68</v>
      </c>
      <c r="CH26" s="258">
        <v>4997</v>
      </c>
      <c r="CI26" s="258">
        <v>1920</v>
      </c>
      <c r="CJ26" s="258">
        <v>5563</v>
      </c>
      <c r="CK26" s="258">
        <v>563</v>
      </c>
      <c r="CL26" s="203">
        <v>0</v>
      </c>
      <c r="CM26" s="203">
        <v>32</v>
      </c>
      <c r="CN26" s="244">
        <v>125</v>
      </c>
      <c r="CO26" s="10">
        <v>202527</v>
      </c>
      <c r="CP26" s="10">
        <v>36812</v>
      </c>
      <c r="CQ26" s="10">
        <v>239339</v>
      </c>
      <c r="CR26" s="10" t="s">
        <v>3403</v>
      </c>
      <c r="CS26" s="10" t="s">
        <v>3403</v>
      </c>
      <c r="CT26" s="10" t="s">
        <v>3403</v>
      </c>
      <c r="CU26" s="10">
        <v>79663</v>
      </c>
      <c r="CV26" s="10">
        <v>8133</v>
      </c>
      <c r="CW26" s="10">
        <v>87796</v>
      </c>
      <c r="CX26" s="10">
        <v>327135</v>
      </c>
      <c r="CY26" s="10">
        <v>1449</v>
      </c>
      <c r="CZ26" s="10" t="s">
        <v>3403</v>
      </c>
      <c r="DA26" s="10">
        <v>328584</v>
      </c>
      <c r="DB26" s="10">
        <v>13328</v>
      </c>
      <c r="DC26" s="10">
        <v>266</v>
      </c>
      <c r="DD26" s="10">
        <v>13594</v>
      </c>
      <c r="DE26" s="10">
        <v>31512</v>
      </c>
      <c r="DF26" s="10">
        <v>295</v>
      </c>
      <c r="DG26" s="10" t="s">
        <v>3403</v>
      </c>
      <c r="DH26" s="10">
        <v>561</v>
      </c>
      <c r="DI26" s="258" t="s">
        <v>3403</v>
      </c>
      <c r="DJ26" s="258">
        <v>44840</v>
      </c>
      <c r="DK26" s="10" t="s">
        <v>3403</v>
      </c>
      <c r="DL26" s="10">
        <v>387579</v>
      </c>
      <c r="DM26" s="10" t="s">
        <v>3403</v>
      </c>
      <c r="DN26" s="10" t="s">
        <v>3403</v>
      </c>
      <c r="DO26" s="10">
        <v>387579</v>
      </c>
      <c r="DP26" s="10"/>
      <c r="DQ26" s="10">
        <v>48864</v>
      </c>
      <c r="DR26" s="10">
        <v>8738</v>
      </c>
      <c r="DS26" s="10">
        <v>57602</v>
      </c>
      <c r="DT26" s="10">
        <v>268875</v>
      </c>
      <c r="DU26" s="244">
        <v>442</v>
      </c>
      <c r="DV26" s="244">
        <v>0</v>
      </c>
      <c r="DW26" s="244">
        <v>285</v>
      </c>
      <c r="DX26" s="244">
        <v>0</v>
      </c>
      <c r="DY26" s="244">
        <v>0</v>
      </c>
      <c r="DZ26" s="244">
        <v>0</v>
      </c>
      <c r="EA26" s="244">
        <v>727</v>
      </c>
      <c r="EB26" s="244">
        <v>9744</v>
      </c>
      <c r="EC26" s="244" t="s">
        <v>3403</v>
      </c>
      <c r="ED26" s="244">
        <v>9744</v>
      </c>
      <c r="EE26" s="10">
        <v>5611</v>
      </c>
      <c r="EF26" s="10" t="s">
        <v>3403</v>
      </c>
      <c r="EG26" s="10">
        <v>5611</v>
      </c>
      <c r="EH26" s="10" t="s">
        <v>3403</v>
      </c>
      <c r="EI26" s="10" t="s">
        <v>3403</v>
      </c>
      <c r="EJ26" s="10" t="s">
        <v>3403</v>
      </c>
      <c r="EK26" s="10">
        <v>15355</v>
      </c>
      <c r="EL26" s="10" t="s">
        <v>5026</v>
      </c>
      <c r="EM26" s="10" t="s">
        <v>5026</v>
      </c>
      <c r="EN26" s="10" t="s">
        <v>5026</v>
      </c>
      <c r="EO26" s="10" t="s">
        <v>5026</v>
      </c>
      <c r="EP26" s="258">
        <v>883</v>
      </c>
      <c r="EQ26" s="258">
        <v>16124</v>
      </c>
      <c r="ER26" s="10">
        <v>56439</v>
      </c>
      <c r="ES26" s="10" t="s">
        <v>5026</v>
      </c>
      <c r="ET26" s="10" t="s">
        <v>5026</v>
      </c>
      <c r="EU26" s="244">
        <v>19</v>
      </c>
      <c r="EV26" s="244">
        <v>188</v>
      </c>
      <c r="EW26" s="203" t="s">
        <v>1472</v>
      </c>
      <c r="EX26" s="244">
        <v>12</v>
      </c>
      <c r="EY26" s="244">
        <v>70</v>
      </c>
      <c r="EZ26" s="258">
        <v>94609</v>
      </c>
      <c r="FA26" s="10" t="s">
        <v>3403</v>
      </c>
      <c r="FB26" s="10" t="s">
        <v>3403</v>
      </c>
      <c r="FC26" s="203" t="s">
        <v>1530</v>
      </c>
      <c r="FD26" s="203" t="s">
        <v>1530</v>
      </c>
      <c r="FE26" s="203" t="s">
        <v>1530</v>
      </c>
      <c r="FF26" s="203" t="s">
        <v>1530</v>
      </c>
      <c r="FG26" s="203" t="s">
        <v>1530</v>
      </c>
      <c r="FH26" s="203" t="s">
        <v>1530</v>
      </c>
      <c r="FI26" s="203" t="s">
        <v>1530</v>
      </c>
      <c r="FJ26" s="203" t="s">
        <v>1530</v>
      </c>
      <c r="FK26" s="203" t="s">
        <v>1530</v>
      </c>
      <c r="FL26" s="203" t="s">
        <v>1530</v>
      </c>
      <c r="FM26" s="203" t="s">
        <v>1530</v>
      </c>
      <c r="FN26" s="203" t="s">
        <v>1530</v>
      </c>
      <c r="FO26" s="203" t="s">
        <v>1530</v>
      </c>
      <c r="FP26" s="203" t="s">
        <v>1530</v>
      </c>
      <c r="FQ26" s="203" t="s">
        <v>1530</v>
      </c>
      <c r="FR26" s="203" t="s">
        <v>1530</v>
      </c>
      <c r="FS26" s="203" t="s">
        <v>1530</v>
      </c>
      <c r="FT26" s="203" t="s">
        <v>1530</v>
      </c>
      <c r="FU26" s="203" t="s">
        <v>1530</v>
      </c>
      <c r="FV26" s="203" t="s">
        <v>1530</v>
      </c>
      <c r="FW26" s="203" t="s">
        <v>1530</v>
      </c>
      <c r="FX26" s="203" t="s">
        <v>1530</v>
      </c>
      <c r="FY26" s="203" t="s">
        <v>1530</v>
      </c>
      <c r="FZ26" s="203" t="s">
        <v>1530</v>
      </c>
      <c r="GA26" s="203" t="s">
        <v>1530</v>
      </c>
      <c r="GB26" s="203" t="s">
        <v>1931</v>
      </c>
      <c r="GC26" s="203" t="s">
        <v>424</v>
      </c>
      <c r="GD26" s="203" t="s">
        <v>416</v>
      </c>
      <c r="GE26" s="203" t="s">
        <v>493</v>
      </c>
      <c r="GF26" s="203" t="s">
        <v>499</v>
      </c>
      <c r="GG26" s="203" t="s">
        <v>4527</v>
      </c>
      <c r="GH26" s="203" t="s">
        <v>505</v>
      </c>
      <c r="GI26" s="203" t="s">
        <v>2303</v>
      </c>
      <c r="GJ26" s="258">
        <v>112701</v>
      </c>
      <c r="GK26" s="203">
        <v>3</v>
      </c>
      <c r="GL26" s="203" t="s">
        <v>2135</v>
      </c>
      <c r="GM26" s="203" t="s">
        <v>512</v>
      </c>
      <c r="GN26" s="203">
        <v>719</v>
      </c>
      <c r="GO26" s="203">
        <v>30</v>
      </c>
      <c r="GP26" s="203">
        <v>1777</v>
      </c>
      <c r="GQ26" s="203">
        <v>16784</v>
      </c>
      <c r="GR26" s="203" t="s">
        <v>3403</v>
      </c>
      <c r="GS26" s="203" t="s">
        <v>3403</v>
      </c>
      <c r="GT26" s="203" t="s">
        <v>3403</v>
      </c>
      <c r="GU26" s="203" t="s">
        <v>3403</v>
      </c>
      <c r="GV26" s="283">
        <v>0.36542000000000002</v>
      </c>
      <c r="GW26" s="283">
        <v>0.63458000000000003</v>
      </c>
      <c r="GX26" s="245">
        <v>21.12105</v>
      </c>
      <c r="GY26" s="245">
        <v>19.687719999999999</v>
      </c>
      <c r="GZ26" s="245">
        <v>22.045249999999999</v>
      </c>
      <c r="HA26" s="284">
        <v>2.9733000000000001</v>
      </c>
      <c r="HB26" s="284">
        <v>2.3596400000000002</v>
      </c>
      <c r="HC26" s="284">
        <v>0.17157</v>
      </c>
      <c r="HD26" s="284">
        <v>20.006060000000002</v>
      </c>
      <c r="HE26" s="284">
        <v>15.87702</v>
      </c>
      <c r="HF26" s="284">
        <v>1.15439</v>
      </c>
      <c r="HG26" s="284">
        <v>4.2859699999999998</v>
      </c>
      <c r="HH26" s="284">
        <v>3.4013900000000001</v>
      </c>
      <c r="HI26" s="284">
        <v>0.24731</v>
      </c>
      <c r="HJ26" s="284">
        <v>20.418310000000002</v>
      </c>
      <c r="HK26" s="284">
        <v>16.204190000000001</v>
      </c>
      <c r="HL26" s="284">
        <v>1.1781699999999999</v>
      </c>
      <c r="HM26" s="284">
        <v>75.049760000000006</v>
      </c>
      <c r="HN26" s="284">
        <v>59.560270000000003</v>
      </c>
      <c r="HO26" s="284">
        <v>4.3305100000000003</v>
      </c>
      <c r="HP26" s="284">
        <v>13.12576</v>
      </c>
      <c r="HQ26" s="284">
        <v>10.416740000000001</v>
      </c>
      <c r="HR26" s="284">
        <v>0.75738000000000005</v>
      </c>
      <c r="HS26" s="284">
        <v>3.4390000000000001</v>
      </c>
      <c r="HT26" s="284">
        <v>2.3857400000000002</v>
      </c>
      <c r="HU26" s="284">
        <v>0.32984999999999998</v>
      </c>
      <c r="HV26" s="284">
        <v>3.2637800000000001</v>
      </c>
      <c r="HW26" s="284">
        <v>0.50078999999999996</v>
      </c>
      <c r="HX26" s="284">
        <v>0.77902000000000005</v>
      </c>
      <c r="HY26" s="284">
        <v>0.5111</v>
      </c>
      <c r="HZ26" s="284">
        <v>0.13625000000000001</v>
      </c>
      <c r="IA26" s="284">
        <v>1.7000000000000001E-4</v>
      </c>
      <c r="IB26" s="284">
        <v>1.67E-3</v>
      </c>
      <c r="IC26" s="284">
        <v>0.83947000000000005</v>
      </c>
      <c r="ID26" s="284">
        <v>8.6459999999999995E-2</v>
      </c>
      <c r="IE26" s="284">
        <v>4.9790000000000001E-2</v>
      </c>
      <c r="IF26" s="284">
        <v>3319</v>
      </c>
      <c r="IG26" s="284">
        <v>56439</v>
      </c>
      <c r="IH26" s="284">
        <v>56439</v>
      </c>
      <c r="II26" s="284">
        <v>15816</v>
      </c>
      <c r="IJ26" s="284">
        <v>268875</v>
      </c>
      <c r="IK26" s="284">
        <v>268875</v>
      </c>
      <c r="IL26" s="284">
        <v>387579</v>
      </c>
      <c r="IM26" s="284">
        <v>387579</v>
      </c>
      <c r="IN26" s="284">
        <v>2.2729200000000001</v>
      </c>
      <c r="IO26" s="284">
        <v>22798</v>
      </c>
      <c r="IP26" s="284">
        <v>10.960940000000001</v>
      </c>
      <c r="IQ26" s="284">
        <v>1.10121</v>
      </c>
      <c r="IR26" s="284">
        <v>9.6086100000000005</v>
      </c>
      <c r="IS26" s="284">
        <v>0</v>
      </c>
      <c r="IT26" s="284">
        <v>0</v>
      </c>
      <c r="IU26" s="284">
        <v>10.709820000000001</v>
      </c>
      <c r="IV26" s="284">
        <v>8.1148199999999999</v>
      </c>
      <c r="IW26" s="284">
        <v>1.5130300000000001</v>
      </c>
      <c r="IX26" s="284">
        <v>0</v>
      </c>
      <c r="IY26" s="284">
        <v>1.1100000000000001E-3</v>
      </c>
      <c r="IZ26" s="284">
        <v>0.25035000000000002</v>
      </c>
      <c r="JA26" s="284">
        <v>5.9999999999999995E-4</v>
      </c>
      <c r="JB26" s="284">
        <v>1.736E-2</v>
      </c>
      <c r="JC26" s="284">
        <v>0.29513</v>
      </c>
      <c r="JD26" s="284">
        <v>2.1700599999999999</v>
      </c>
      <c r="JE26" s="284">
        <v>1.0942099999999999</v>
      </c>
      <c r="JF26" s="284">
        <v>0.14197000000000001</v>
      </c>
      <c r="JG26" s="284">
        <v>489</v>
      </c>
      <c r="JH26" s="284">
        <v>1.1805099999999999</v>
      </c>
      <c r="JI26" s="284">
        <v>1.5203599999999999</v>
      </c>
      <c r="JJ26" s="284">
        <v>120</v>
      </c>
      <c r="JK26" s="284">
        <v>106</v>
      </c>
      <c r="JL26" s="284">
        <v>10.22519</v>
      </c>
      <c r="JM26" s="284">
        <v>0.59001000000000003</v>
      </c>
      <c r="JN26" s="284">
        <v>0.53024000000000004</v>
      </c>
      <c r="JO26" s="284">
        <v>0.15084</v>
      </c>
      <c r="JP26" s="284">
        <v>8.8699999999999994E-3</v>
      </c>
      <c r="JQ26" s="284">
        <v>0.27777000000000002</v>
      </c>
      <c r="JR26" s="284">
        <v>0</v>
      </c>
      <c r="JS26" s="284">
        <v>3</v>
      </c>
      <c r="JT26" s="284">
        <v>1.4414800000000001</v>
      </c>
      <c r="JU26" s="284">
        <v>7453</v>
      </c>
      <c r="JV26" s="284">
        <v>22.689869999999999</v>
      </c>
      <c r="JW26" s="284">
        <v>5170</v>
      </c>
      <c r="JX26" s="284">
        <v>4.7627800000000002</v>
      </c>
      <c r="JY26" s="284">
        <v>32.707090000000001</v>
      </c>
      <c r="JZ26" s="284">
        <v>0.20991000000000001</v>
      </c>
      <c r="KA26" s="284">
        <v>1085</v>
      </c>
      <c r="KB26" s="284">
        <v>0.43996000000000002</v>
      </c>
      <c r="KC26" s="284">
        <v>0.24731</v>
      </c>
      <c r="KD26" s="284">
        <v>0.63419999999999999</v>
      </c>
      <c r="KE26" s="284">
        <v>10.51455</v>
      </c>
      <c r="KF26" s="284">
        <v>6.7285700000000004</v>
      </c>
      <c r="KG26" s="284">
        <v>4.2859699999999998</v>
      </c>
      <c r="KH26" s="294">
        <v>45.576920000000001</v>
      </c>
      <c r="KI26" s="284">
        <v>53796</v>
      </c>
      <c r="KJ26" s="284">
        <v>36902</v>
      </c>
      <c r="KK26" s="284">
        <v>4.3860000000000003E-2</v>
      </c>
      <c r="KL26" s="284">
        <v>0.30120999999999998</v>
      </c>
      <c r="KM26" s="284">
        <v>6.3229999999999995E-2</v>
      </c>
      <c r="KN26" s="284">
        <v>2.5799999999999998E-3</v>
      </c>
      <c r="KO26" s="284">
        <v>1.772E-2</v>
      </c>
      <c r="KP26" s="284">
        <v>3.7200000000000002E-3</v>
      </c>
      <c r="KQ26" s="284">
        <v>1</v>
      </c>
      <c r="KR26" s="284">
        <v>5.8823500000000001E-2</v>
      </c>
      <c r="KS26" s="284">
        <v>0.94117649999999997</v>
      </c>
      <c r="KT26" s="284">
        <v>0.31403490000000001</v>
      </c>
      <c r="KU26" s="284">
        <v>0.68596509999999999</v>
      </c>
      <c r="KV26" s="284">
        <v>5.77019E-2</v>
      </c>
      <c r="KW26" s="284">
        <v>1.7355000000000001E-3</v>
      </c>
      <c r="KX26" s="284">
        <v>0.24922140000000001</v>
      </c>
      <c r="KY26" s="284">
        <v>4.1097E-3</v>
      </c>
      <c r="KZ26" s="284">
        <v>0.1486876</v>
      </c>
      <c r="LA26" s="284">
        <v>5.1856600000000003E-2</v>
      </c>
      <c r="LB26" s="284">
        <v>0.54438909999999996</v>
      </c>
      <c r="LC26" s="284">
        <v>0.7936105</v>
      </c>
      <c r="LD26" s="284">
        <v>0</v>
      </c>
      <c r="LE26" s="284">
        <v>0.89717789999999997</v>
      </c>
      <c r="LF26" s="284">
        <v>0</v>
      </c>
      <c r="LG26" s="284">
        <v>0.1028221</v>
      </c>
      <c r="LH26" s="284">
        <v>16894</v>
      </c>
      <c r="LI26" s="284">
        <v>4.6678100000000002</v>
      </c>
      <c r="LJ26" s="284">
        <v>112701</v>
      </c>
      <c r="LK26" s="284">
        <v>112701</v>
      </c>
      <c r="LL26" s="284">
        <v>6629</v>
      </c>
      <c r="LM26" s="284">
        <v>0.89869920000000003</v>
      </c>
      <c r="LN26" s="284">
        <v>3.0077400000000001E-2</v>
      </c>
      <c r="LO26" s="284">
        <v>7.1223400000000006E-2</v>
      </c>
      <c r="LP26" s="284">
        <v>0.61780999999999997</v>
      </c>
      <c r="LQ26" s="284">
        <v>1.34951</v>
      </c>
      <c r="LR26" s="284">
        <v>0.42379</v>
      </c>
      <c r="LS26" s="284">
        <v>193</v>
      </c>
      <c r="LT26" s="284">
        <v>6.4856999999999996</v>
      </c>
      <c r="LU26" s="284">
        <v>81</v>
      </c>
      <c r="LV26" s="284">
        <v>5.8286899999999999</v>
      </c>
      <c r="LW26" s="284">
        <v>0.33633000000000002</v>
      </c>
      <c r="LX26" s="284">
        <v>0.32111000000000001</v>
      </c>
      <c r="LY26" s="285">
        <v>3.5925400000000003E-2</v>
      </c>
      <c r="LZ26" s="285">
        <v>7.3309999999999998E-4</v>
      </c>
      <c r="MA26" s="285">
        <v>0.18002580000000001</v>
      </c>
      <c r="MB26" s="285">
        <v>0</v>
      </c>
      <c r="MC26" s="285">
        <v>0.16546449999999999</v>
      </c>
      <c r="MD26" s="285">
        <v>3.9879999999999999E-4</v>
      </c>
      <c r="ME26" s="285">
        <v>0.7231938</v>
      </c>
      <c r="MF26" s="285">
        <v>4.0564200000000002E-2</v>
      </c>
      <c r="MG26" s="285">
        <v>0.22652410000000001</v>
      </c>
      <c r="MH26" s="285"/>
    </row>
    <row r="27" spans="1:346" s="203" customFormat="1" x14ac:dyDescent="0.2">
      <c r="A27" s="6" t="s">
        <v>2022</v>
      </c>
      <c r="B27" s="6" t="s">
        <v>2833</v>
      </c>
      <c r="C27" s="203" t="s">
        <v>2023</v>
      </c>
      <c r="D27" s="203" t="s">
        <v>2024</v>
      </c>
      <c r="E27" s="203" t="s">
        <v>2170</v>
      </c>
      <c r="F27" s="203" t="s">
        <v>2239</v>
      </c>
      <c r="G27" s="203" t="s">
        <v>2354</v>
      </c>
      <c r="H27" s="203" t="s">
        <v>3557</v>
      </c>
      <c r="I27" s="203" t="s">
        <v>3558</v>
      </c>
      <c r="J27" s="203" t="s">
        <v>2239</v>
      </c>
      <c r="K27" s="203" t="s">
        <v>2354</v>
      </c>
      <c r="L27" s="203" t="s">
        <v>3557</v>
      </c>
      <c r="M27" s="203" t="s">
        <v>3558</v>
      </c>
      <c r="N27" s="203" t="s">
        <v>2414</v>
      </c>
      <c r="O27" s="203" t="s">
        <v>2489</v>
      </c>
      <c r="P27" s="203" t="s">
        <v>2566</v>
      </c>
      <c r="Q27" s="203" t="s">
        <v>2637</v>
      </c>
      <c r="R27" s="203" t="s">
        <v>4768</v>
      </c>
      <c r="S27" s="203" t="s">
        <v>4573</v>
      </c>
      <c r="T27" s="203" t="s">
        <v>2489</v>
      </c>
      <c r="U27" s="203" t="s">
        <v>2566</v>
      </c>
      <c r="V27" s="203" t="s">
        <v>4769</v>
      </c>
      <c r="W27" s="203">
        <v>1</v>
      </c>
      <c r="X27" s="203">
        <v>5</v>
      </c>
      <c r="Y27" s="203">
        <v>0</v>
      </c>
      <c r="Z27" s="203">
        <v>0</v>
      </c>
      <c r="AA27" s="10">
        <v>13750</v>
      </c>
      <c r="AB27" s="203">
        <v>10</v>
      </c>
      <c r="AC27" s="203">
        <v>0</v>
      </c>
      <c r="AD27" s="203">
        <v>10</v>
      </c>
      <c r="AE27" s="203">
        <v>25.9</v>
      </c>
      <c r="AF27" s="203">
        <v>35.9</v>
      </c>
      <c r="AG27" s="286">
        <v>0.27855150000000001</v>
      </c>
      <c r="AH27" s="246">
        <v>94270</v>
      </c>
      <c r="AI27" s="246" t="s">
        <v>3559</v>
      </c>
      <c r="AJ27" s="274" t="s">
        <v>3560</v>
      </c>
      <c r="AK27" s="276">
        <v>37713</v>
      </c>
      <c r="AL27" s="276">
        <v>12.07</v>
      </c>
      <c r="AM27" s="276">
        <v>14.13</v>
      </c>
      <c r="AN27" s="276">
        <v>17.88</v>
      </c>
      <c r="AO27" s="246">
        <v>0</v>
      </c>
      <c r="AP27" s="246">
        <v>2735550</v>
      </c>
      <c r="AQ27" s="246">
        <v>2735550</v>
      </c>
      <c r="AR27" s="246">
        <v>139425</v>
      </c>
      <c r="AS27" s="246">
        <v>0</v>
      </c>
      <c r="AT27" s="246">
        <v>139425</v>
      </c>
      <c r="AU27" s="246">
        <v>0</v>
      </c>
      <c r="AV27" s="246">
        <v>0</v>
      </c>
      <c r="AW27" s="246">
        <v>0</v>
      </c>
      <c r="AX27" s="246">
        <v>53215</v>
      </c>
      <c r="AY27" s="246">
        <v>2928190</v>
      </c>
      <c r="AZ27" s="246">
        <v>1375013</v>
      </c>
      <c r="BA27" s="246">
        <v>639796</v>
      </c>
      <c r="BB27" s="246">
        <v>2014809</v>
      </c>
      <c r="BC27" s="246">
        <v>314913</v>
      </c>
      <c r="BD27" s="246">
        <v>54659</v>
      </c>
      <c r="BE27" s="246">
        <v>58710</v>
      </c>
      <c r="BF27" s="246">
        <v>428282</v>
      </c>
      <c r="BG27" s="246">
        <v>321852</v>
      </c>
      <c r="BH27" s="246">
        <v>2764943</v>
      </c>
      <c r="BI27" s="246">
        <v>153246</v>
      </c>
      <c r="BJ27" s="283">
        <v>5.2334699999999998E-2</v>
      </c>
      <c r="BK27" s="246">
        <v>0</v>
      </c>
      <c r="BL27" s="246">
        <v>0</v>
      </c>
      <c r="BM27" s="246">
        <v>0</v>
      </c>
      <c r="BN27" s="246">
        <v>0</v>
      </c>
      <c r="BO27" s="246">
        <v>0</v>
      </c>
      <c r="BP27" s="246">
        <v>0</v>
      </c>
      <c r="BQ27" s="10">
        <v>96239</v>
      </c>
      <c r="BR27" s="10">
        <v>78304</v>
      </c>
      <c r="BS27" s="10">
        <v>174543</v>
      </c>
      <c r="BT27" s="10">
        <v>50687</v>
      </c>
      <c r="BU27" s="10">
        <v>24872</v>
      </c>
      <c r="BV27" s="10">
        <v>75559</v>
      </c>
      <c r="BW27" s="10">
        <v>10241</v>
      </c>
      <c r="BX27" s="10">
        <v>3933</v>
      </c>
      <c r="BY27" s="10">
        <v>14174</v>
      </c>
      <c r="BZ27" s="10">
        <v>264276</v>
      </c>
      <c r="CA27" s="10" t="s">
        <v>3403</v>
      </c>
      <c r="CB27" s="10">
        <v>264276</v>
      </c>
      <c r="CC27" s="10">
        <v>0</v>
      </c>
      <c r="CD27" s="258">
        <v>43541</v>
      </c>
      <c r="CE27" s="244">
        <v>7</v>
      </c>
      <c r="CF27" s="244">
        <v>67</v>
      </c>
      <c r="CG27" s="244">
        <v>74</v>
      </c>
      <c r="CH27" s="258">
        <v>13954</v>
      </c>
      <c r="CI27" s="258">
        <v>11898</v>
      </c>
      <c r="CJ27" s="258">
        <v>16993</v>
      </c>
      <c r="CK27" s="258">
        <v>793</v>
      </c>
      <c r="CL27" s="203">
        <v>0</v>
      </c>
      <c r="CM27" s="203">
        <v>26</v>
      </c>
      <c r="CN27" s="244">
        <v>285</v>
      </c>
      <c r="CO27" s="10">
        <v>271084</v>
      </c>
      <c r="CP27" s="10">
        <v>100201</v>
      </c>
      <c r="CQ27" s="10">
        <v>371285</v>
      </c>
      <c r="CR27" s="10">
        <v>25285</v>
      </c>
      <c r="CS27" s="10">
        <v>3437</v>
      </c>
      <c r="CT27" s="10">
        <v>28722</v>
      </c>
      <c r="CU27" s="10">
        <v>157060</v>
      </c>
      <c r="CV27" s="10">
        <v>37063</v>
      </c>
      <c r="CW27" s="10">
        <v>194123</v>
      </c>
      <c r="CX27" s="10">
        <v>594130</v>
      </c>
      <c r="CY27" s="10">
        <v>5051</v>
      </c>
      <c r="CZ27" s="10" t="s">
        <v>3403</v>
      </c>
      <c r="DA27" s="10">
        <v>599181</v>
      </c>
      <c r="DB27" s="10">
        <v>66291</v>
      </c>
      <c r="DC27" s="10">
        <v>11830</v>
      </c>
      <c r="DD27" s="10">
        <v>78121</v>
      </c>
      <c r="DE27" s="10">
        <v>237785</v>
      </c>
      <c r="DF27" s="10">
        <v>26460</v>
      </c>
      <c r="DG27" s="10" t="s">
        <v>3403</v>
      </c>
      <c r="DH27" s="10">
        <v>38290</v>
      </c>
      <c r="DI27" s="258" t="s">
        <v>3403</v>
      </c>
      <c r="DJ27" s="258">
        <v>304076</v>
      </c>
      <c r="DK27" s="10">
        <v>673972</v>
      </c>
      <c r="DL27" s="10">
        <v>307406</v>
      </c>
      <c r="DM27" s="10" t="s">
        <v>3403</v>
      </c>
      <c r="DN27" s="10" t="s">
        <v>3403</v>
      </c>
      <c r="DO27" s="10">
        <v>981378</v>
      </c>
      <c r="DP27" s="10">
        <v>206</v>
      </c>
      <c r="DQ27" s="10">
        <v>49530</v>
      </c>
      <c r="DR27" s="10">
        <v>9849</v>
      </c>
      <c r="DS27" s="10">
        <v>59379</v>
      </c>
      <c r="DT27" s="10">
        <v>567812</v>
      </c>
      <c r="DU27" s="244">
        <v>228</v>
      </c>
      <c r="DV27" s="244">
        <v>0</v>
      </c>
      <c r="DW27" s="244">
        <v>493</v>
      </c>
      <c r="DX27" s="244">
        <v>94</v>
      </c>
      <c r="DY27" s="244">
        <v>58</v>
      </c>
      <c r="DZ27" s="244">
        <v>3</v>
      </c>
      <c r="EA27" s="244">
        <v>876</v>
      </c>
      <c r="EB27" s="244">
        <v>3613</v>
      </c>
      <c r="EC27" s="244" t="s">
        <v>3403</v>
      </c>
      <c r="ED27" s="244">
        <v>3613</v>
      </c>
      <c r="EE27" s="10">
        <v>10906</v>
      </c>
      <c r="EF27" s="10">
        <v>1853</v>
      </c>
      <c r="EG27" s="10">
        <v>12759</v>
      </c>
      <c r="EH27" s="10">
        <v>1018</v>
      </c>
      <c r="EI27" s="10">
        <v>75</v>
      </c>
      <c r="EJ27" s="10">
        <v>1093</v>
      </c>
      <c r="EK27" s="10">
        <v>17465</v>
      </c>
      <c r="EL27" s="10" t="s">
        <v>5026</v>
      </c>
      <c r="EM27" s="10" t="s">
        <v>5026</v>
      </c>
      <c r="EN27" s="10" t="s">
        <v>5026</v>
      </c>
      <c r="EO27" s="10" t="s">
        <v>5026</v>
      </c>
      <c r="EP27" s="258">
        <v>192</v>
      </c>
      <c r="EQ27" s="258" t="s">
        <v>3403</v>
      </c>
      <c r="ER27" s="10">
        <v>150943</v>
      </c>
      <c r="ES27" s="10" t="s">
        <v>5026</v>
      </c>
      <c r="ET27" s="10" t="s">
        <v>5026</v>
      </c>
      <c r="EU27" s="244">
        <v>756</v>
      </c>
      <c r="EV27" s="244">
        <v>814</v>
      </c>
      <c r="EW27" s="203" t="s">
        <v>1491</v>
      </c>
      <c r="EX27" s="244">
        <v>52</v>
      </c>
      <c r="EY27" s="244">
        <v>77</v>
      </c>
      <c r="EZ27" s="258">
        <v>77155</v>
      </c>
      <c r="FA27" s="10">
        <v>206355</v>
      </c>
      <c r="FB27" s="10" t="s">
        <v>3403</v>
      </c>
      <c r="FC27" s="203" t="s">
        <v>1530</v>
      </c>
      <c r="FD27" s="203" t="s">
        <v>1530</v>
      </c>
      <c r="FE27" s="203" t="s">
        <v>1530</v>
      </c>
      <c r="FF27" s="203" t="s">
        <v>1530</v>
      </c>
      <c r="FG27" s="203" t="s">
        <v>1530</v>
      </c>
      <c r="FH27" s="203" t="s">
        <v>1530</v>
      </c>
      <c r="FI27" s="203" t="s">
        <v>1530</v>
      </c>
      <c r="FJ27" s="203" t="s">
        <v>1530</v>
      </c>
      <c r="FK27" s="203" t="s">
        <v>1530</v>
      </c>
      <c r="FL27" s="203" t="s">
        <v>1530</v>
      </c>
      <c r="FM27" s="203" t="s">
        <v>1530</v>
      </c>
      <c r="FN27" s="203" t="s">
        <v>1530</v>
      </c>
      <c r="FO27" s="203" t="s">
        <v>1530</v>
      </c>
      <c r="FP27" s="203" t="s">
        <v>1530</v>
      </c>
      <c r="FQ27" s="203" t="s">
        <v>1530</v>
      </c>
      <c r="FR27" s="203" t="s">
        <v>1530</v>
      </c>
      <c r="FS27" s="203" t="s">
        <v>1530</v>
      </c>
      <c r="FT27" s="203" t="s">
        <v>1530</v>
      </c>
      <c r="FU27" s="203" t="s">
        <v>1530</v>
      </c>
      <c r="FV27" s="203" t="s">
        <v>1530</v>
      </c>
      <c r="FW27" s="203" t="s">
        <v>1530</v>
      </c>
      <c r="FX27" s="203" t="s">
        <v>1530</v>
      </c>
      <c r="FY27" s="203" t="s">
        <v>1530</v>
      </c>
      <c r="FZ27" s="203" t="s">
        <v>1530</v>
      </c>
      <c r="GA27" s="203" t="s">
        <v>1530</v>
      </c>
      <c r="GB27" s="203" t="s">
        <v>2022</v>
      </c>
      <c r="GC27" s="203" t="s">
        <v>454</v>
      </c>
      <c r="GD27" s="203" t="s">
        <v>416</v>
      </c>
      <c r="GE27" s="203" t="s">
        <v>493</v>
      </c>
      <c r="GF27" s="203" t="s">
        <v>499</v>
      </c>
      <c r="GG27" s="203" t="s">
        <v>4527</v>
      </c>
      <c r="GH27" s="203" t="s">
        <v>505</v>
      </c>
      <c r="GI27" s="203" t="s">
        <v>2303</v>
      </c>
      <c r="GJ27" s="258">
        <v>108340</v>
      </c>
      <c r="GK27" s="203">
        <v>3</v>
      </c>
      <c r="GL27" s="203" t="s">
        <v>2135</v>
      </c>
      <c r="GM27" s="203" t="s">
        <v>503</v>
      </c>
      <c r="GN27" s="203">
        <v>2012</v>
      </c>
      <c r="GO27" s="203">
        <v>153</v>
      </c>
      <c r="GP27" s="203">
        <v>5139</v>
      </c>
      <c r="GQ27" s="203">
        <v>41576</v>
      </c>
      <c r="GR27" s="203">
        <v>460</v>
      </c>
      <c r="GS27" s="203">
        <v>26</v>
      </c>
      <c r="GT27" s="203">
        <v>342</v>
      </c>
      <c r="GU27" s="203">
        <v>6251</v>
      </c>
      <c r="GV27" s="283">
        <v>0.73055000000000003</v>
      </c>
      <c r="GW27" s="283">
        <v>0.20687</v>
      </c>
      <c r="GX27" s="245">
        <v>19.93721</v>
      </c>
      <c r="GY27" s="245">
        <v>21.735949999999999</v>
      </c>
      <c r="GZ27" s="245">
        <v>15.846489999999999</v>
      </c>
      <c r="HA27" s="284">
        <v>2.8174100000000002</v>
      </c>
      <c r="HB27" s="284">
        <v>2.0530400000000002</v>
      </c>
      <c r="HC27" s="284">
        <v>0.43641000000000002</v>
      </c>
      <c r="HD27" s="284">
        <v>46.564320000000002</v>
      </c>
      <c r="HE27" s="284">
        <v>33.931339999999999</v>
      </c>
      <c r="HF27" s="284">
        <v>7.2126799999999998</v>
      </c>
      <c r="HG27" s="284">
        <v>4.8694699999999997</v>
      </c>
      <c r="HH27" s="284">
        <v>3.5483699999999998</v>
      </c>
      <c r="HI27" s="284">
        <v>0.75427</v>
      </c>
      <c r="HJ27" s="284">
        <v>18.317799999999998</v>
      </c>
      <c r="HK27" s="284">
        <v>13.348140000000001</v>
      </c>
      <c r="HL27" s="284">
        <v>2.83738</v>
      </c>
      <c r="HM27" s="284">
        <v>158.31336999999999</v>
      </c>
      <c r="HN27" s="284">
        <v>115.36266999999999</v>
      </c>
      <c r="HO27" s="284">
        <v>24.522300000000001</v>
      </c>
      <c r="HP27" s="284">
        <v>12.40747</v>
      </c>
      <c r="HQ27" s="284">
        <v>9.0412999999999997</v>
      </c>
      <c r="HR27" s="284">
        <v>1.92188</v>
      </c>
      <c r="HS27" s="284">
        <v>9.0583200000000001</v>
      </c>
      <c r="HT27" s="284">
        <v>5.2410199999999998</v>
      </c>
      <c r="HU27" s="284">
        <v>12.731769999999999</v>
      </c>
      <c r="HV27" s="284">
        <v>13.708550000000001</v>
      </c>
      <c r="HW27" s="284">
        <v>1.39323</v>
      </c>
      <c r="HX27" s="284">
        <v>2.0569000000000002</v>
      </c>
      <c r="HY27" s="284">
        <v>0.54808000000000001</v>
      </c>
      <c r="HZ27" s="284">
        <v>0.16120999999999999</v>
      </c>
      <c r="IA27" s="284">
        <v>6.9800000000000001E-3</v>
      </c>
      <c r="IB27" s="284">
        <v>7.5100000000000002E-3</v>
      </c>
      <c r="IC27" s="284">
        <v>0.71216000000000002</v>
      </c>
      <c r="ID27" s="284">
        <v>3.3349999999999998E-2</v>
      </c>
      <c r="IE27" s="284">
        <v>0.11777</v>
      </c>
      <c r="IF27" s="284">
        <v>4204</v>
      </c>
      <c r="IG27" s="284">
        <v>15094</v>
      </c>
      <c r="IH27" s="284">
        <v>15094</v>
      </c>
      <c r="II27" s="284">
        <v>15816</v>
      </c>
      <c r="IJ27" s="284">
        <v>56781</v>
      </c>
      <c r="IK27" s="284">
        <v>56781</v>
      </c>
      <c r="IL27" s="284">
        <v>98137</v>
      </c>
      <c r="IM27" s="284">
        <v>98137</v>
      </c>
      <c r="IN27" s="284">
        <v>2.7729900000000001</v>
      </c>
      <c r="IO27" s="284">
        <v>27336</v>
      </c>
      <c r="IP27" s="284">
        <v>13.142519999999999</v>
      </c>
      <c r="IQ27" s="284">
        <v>1.2869200000000001</v>
      </c>
      <c r="IR27" s="284">
        <v>25.249680000000001</v>
      </c>
      <c r="IS27" s="284">
        <v>0</v>
      </c>
      <c r="IT27" s="284">
        <v>0.49119000000000002</v>
      </c>
      <c r="IU27" s="284">
        <v>27.02778</v>
      </c>
      <c r="IV27" s="284">
        <v>18.597090000000001</v>
      </c>
      <c r="IW27" s="284">
        <v>3.2666200000000001</v>
      </c>
      <c r="IX27" s="284">
        <v>0</v>
      </c>
      <c r="IY27" s="284">
        <v>2.63E-3</v>
      </c>
      <c r="IZ27" s="284">
        <v>0.40189000000000002</v>
      </c>
      <c r="JA27" s="284">
        <v>6.8000000000000005E-4</v>
      </c>
      <c r="JB27" s="284">
        <v>0.16841</v>
      </c>
      <c r="JC27" s="284">
        <v>0.60458999999999996</v>
      </c>
      <c r="JD27" s="284">
        <v>4.7996800000000004</v>
      </c>
      <c r="JE27" s="284">
        <v>2.4393199999999999</v>
      </c>
      <c r="JF27" s="284">
        <v>0.23905999999999999</v>
      </c>
      <c r="JG27" s="284">
        <v>733</v>
      </c>
      <c r="JH27" s="284">
        <v>1.2462299999999999</v>
      </c>
      <c r="JI27" s="284">
        <v>2.9707599999999998</v>
      </c>
      <c r="JJ27" s="284">
        <v>435</v>
      </c>
      <c r="JK27" s="284">
        <v>299</v>
      </c>
      <c r="JL27" s="284">
        <v>25.520980000000002</v>
      </c>
      <c r="JM27" s="284">
        <v>3.9531299999999998</v>
      </c>
      <c r="JN27" s="284">
        <v>2.9067099999999999</v>
      </c>
      <c r="JO27" s="284">
        <v>0.33135999999999999</v>
      </c>
      <c r="JP27" s="284">
        <v>9.2299999999999993E-2</v>
      </c>
      <c r="JQ27" s="284">
        <v>0.43618000000000001</v>
      </c>
      <c r="JR27" s="284">
        <v>14</v>
      </c>
      <c r="JS27" s="284">
        <v>15</v>
      </c>
      <c r="JT27" s="284">
        <v>1.7283500000000001</v>
      </c>
      <c r="JU27" s="284">
        <v>18872</v>
      </c>
      <c r="JV27" s="284">
        <v>41.29542</v>
      </c>
      <c r="JW27" s="284">
        <v>10919</v>
      </c>
      <c r="JX27" s="284">
        <v>10.97767</v>
      </c>
      <c r="JY27" s="284">
        <v>71.372950000000003</v>
      </c>
      <c r="JZ27" s="284">
        <v>0.26583000000000001</v>
      </c>
      <c r="KA27" s="284">
        <v>2902</v>
      </c>
      <c r="KB27" s="284">
        <v>0.36062</v>
      </c>
      <c r="KC27" s="284">
        <v>0.75427</v>
      </c>
      <c r="KD27" s="284">
        <v>0.62327999999999995</v>
      </c>
      <c r="KE27" s="284">
        <v>12.69153</v>
      </c>
      <c r="KF27" s="284">
        <v>16.527360000000002</v>
      </c>
      <c r="KG27" s="284">
        <v>4.8694699999999997</v>
      </c>
      <c r="KH27" s="294">
        <v>44.070509999999999</v>
      </c>
      <c r="KI27" s="284">
        <v>56122</v>
      </c>
      <c r="KJ27" s="284">
        <v>38301</v>
      </c>
      <c r="KK27" s="284">
        <v>3.6580000000000001E-2</v>
      </c>
      <c r="KL27" s="284">
        <v>0.23784</v>
      </c>
      <c r="KM27" s="284">
        <v>6.3229999999999995E-2</v>
      </c>
      <c r="KN27" s="284">
        <v>1.0189999999999999E-2</v>
      </c>
      <c r="KO27" s="284">
        <v>6.6250000000000003E-2</v>
      </c>
      <c r="KP27" s="284">
        <v>1.7610000000000001E-2</v>
      </c>
      <c r="KQ27" s="284">
        <v>1</v>
      </c>
      <c r="KR27" s="284">
        <v>0.27855150000000001</v>
      </c>
      <c r="KS27" s="284">
        <v>0.72144850000000005</v>
      </c>
      <c r="KT27" s="284">
        <v>0.31754670000000002</v>
      </c>
      <c r="KU27" s="284">
        <v>0.68245330000000004</v>
      </c>
      <c r="KV27" s="284">
        <v>0.15489720000000001</v>
      </c>
      <c r="KW27" s="284">
        <v>1.9768600000000001E-2</v>
      </c>
      <c r="KX27" s="284">
        <v>0.23139570000000001</v>
      </c>
      <c r="KY27" s="284">
        <v>2.1233700000000001E-2</v>
      </c>
      <c r="KZ27" s="284">
        <v>0.1164046</v>
      </c>
      <c r="LA27" s="284">
        <v>0.11389489999999999</v>
      </c>
      <c r="LB27" s="284">
        <v>0.49730249999999998</v>
      </c>
      <c r="LC27" s="284">
        <v>0.72869819999999996</v>
      </c>
      <c r="LD27" s="284">
        <v>0</v>
      </c>
      <c r="LE27" s="284">
        <v>0.93421189999999998</v>
      </c>
      <c r="LF27" s="284">
        <v>1.81733E-2</v>
      </c>
      <c r="LG27" s="284">
        <v>4.7614700000000003E-2</v>
      </c>
      <c r="LH27" s="284">
        <v>17821</v>
      </c>
      <c r="LI27" s="284">
        <v>9.5625099999999996</v>
      </c>
      <c r="LJ27" s="284">
        <v>10834</v>
      </c>
      <c r="LK27" s="284">
        <v>10834</v>
      </c>
      <c r="LL27" s="284">
        <v>3017</v>
      </c>
      <c r="LM27" s="284">
        <v>0.73529359999999999</v>
      </c>
      <c r="LN27" s="284">
        <v>0.12762390000000001</v>
      </c>
      <c r="LO27" s="284">
        <v>0.1370826</v>
      </c>
      <c r="LP27" s="284">
        <v>0.71372000000000002</v>
      </c>
      <c r="LQ27" s="284">
        <v>1.53389</v>
      </c>
      <c r="LR27" s="284">
        <v>0.48708000000000001</v>
      </c>
      <c r="LS27" s="284">
        <v>17</v>
      </c>
      <c r="LT27" s="284">
        <v>3.1163500000000002</v>
      </c>
      <c r="LU27" s="284">
        <v>16</v>
      </c>
      <c r="LV27" s="284">
        <v>2.2914300000000001</v>
      </c>
      <c r="LW27" s="284">
        <v>0.35493999999999998</v>
      </c>
      <c r="LX27" s="284">
        <v>0.33515</v>
      </c>
      <c r="LY27" s="285">
        <v>5.0256299999999997E-2</v>
      </c>
      <c r="LZ27" s="285">
        <v>8.053E-4</v>
      </c>
      <c r="MA27" s="285">
        <v>0.15888959999999999</v>
      </c>
      <c r="MB27" s="285">
        <v>0</v>
      </c>
      <c r="MC27" s="285">
        <v>0.12302979999999999</v>
      </c>
      <c r="MD27" s="285">
        <v>2.0909999999999999E-4</v>
      </c>
      <c r="ME27" s="285">
        <v>0.74674070000000003</v>
      </c>
      <c r="MF27" s="285">
        <v>7.3047600000000004E-2</v>
      </c>
      <c r="MG27" s="285">
        <v>0.22707359999999999</v>
      </c>
      <c r="MH27" s="285"/>
    </row>
    <row r="28" spans="1:346" s="203" customFormat="1" x14ac:dyDescent="0.2">
      <c r="A28" s="6" t="s">
        <v>2089</v>
      </c>
      <c r="B28" s="6" t="s">
        <v>2858</v>
      </c>
      <c r="C28" s="203" t="s">
        <v>2090</v>
      </c>
      <c r="D28" s="203" t="s">
        <v>2091</v>
      </c>
      <c r="E28" s="203" t="s">
        <v>2186</v>
      </c>
      <c r="F28" s="203" t="s">
        <v>2262</v>
      </c>
      <c r="G28" s="203" t="s">
        <v>2368</v>
      </c>
      <c r="H28" s="203" t="s">
        <v>3643</v>
      </c>
      <c r="I28" s="203" t="s">
        <v>3644</v>
      </c>
      <c r="J28" s="203" t="s">
        <v>2262</v>
      </c>
      <c r="K28" s="203" t="s">
        <v>2368</v>
      </c>
      <c r="L28" s="203" t="s">
        <v>3643</v>
      </c>
      <c r="M28" s="203" t="s">
        <v>3644</v>
      </c>
      <c r="N28" s="203" t="s">
        <v>2435</v>
      </c>
      <c r="O28" s="203" t="s">
        <v>2511</v>
      </c>
      <c r="P28" s="203" t="s">
        <v>2588</v>
      </c>
      <c r="Q28" s="203" t="s">
        <v>2659</v>
      </c>
      <c r="R28" s="203" t="s">
        <v>4912</v>
      </c>
      <c r="S28" s="203" t="s">
        <v>2706</v>
      </c>
      <c r="T28" s="203" t="s">
        <v>2511</v>
      </c>
      <c r="U28" s="203" t="s">
        <v>2588</v>
      </c>
      <c r="V28" s="203" t="s">
        <v>2740</v>
      </c>
      <c r="W28" s="203">
        <v>0</v>
      </c>
      <c r="X28" s="203">
        <v>5</v>
      </c>
      <c r="Y28" s="203">
        <v>1</v>
      </c>
      <c r="Z28" s="203">
        <v>1</v>
      </c>
      <c r="AA28" s="10">
        <v>12324</v>
      </c>
      <c r="AB28" s="203">
        <v>8</v>
      </c>
      <c r="AC28" s="203">
        <v>0</v>
      </c>
      <c r="AD28" s="203">
        <v>8</v>
      </c>
      <c r="AE28" s="203">
        <v>21.58</v>
      </c>
      <c r="AF28" s="203">
        <v>29.58</v>
      </c>
      <c r="AG28" s="286">
        <v>0.270453</v>
      </c>
      <c r="AH28" s="246">
        <v>61352</v>
      </c>
      <c r="AI28" s="246" t="s">
        <v>3645</v>
      </c>
      <c r="AJ28" s="274" t="s">
        <v>3404</v>
      </c>
      <c r="AK28" s="276">
        <v>38099</v>
      </c>
      <c r="AL28" s="276">
        <v>10.95</v>
      </c>
      <c r="AM28" s="276">
        <v>16.079999999999998</v>
      </c>
      <c r="AN28" s="276" t="s">
        <v>3403</v>
      </c>
      <c r="AO28" s="246">
        <v>2600</v>
      </c>
      <c r="AP28" s="246">
        <v>1489679</v>
      </c>
      <c r="AQ28" s="246">
        <v>1492279</v>
      </c>
      <c r="AR28" s="246">
        <v>136054</v>
      </c>
      <c r="AS28" s="246">
        <v>0</v>
      </c>
      <c r="AT28" s="246">
        <v>136054</v>
      </c>
      <c r="AU28" s="246">
        <v>2875</v>
      </c>
      <c r="AV28" s="246">
        <v>0</v>
      </c>
      <c r="AW28" s="246">
        <v>2875</v>
      </c>
      <c r="AX28" s="246">
        <v>86636</v>
      </c>
      <c r="AY28" s="246">
        <v>1717844</v>
      </c>
      <c r="AZ28" s="246">
        <v>941263</v>
      </c>
      <c r="BA28" s="246">
        <v>301831</v>
      </c>
      <c r="BB28" s="246">
        <v>1243094</v>
      </c>
      <c r="BC28" s="246">
        <v>182160</v>
      </c>
      <c r="BD28" s="246">
        <v>0</v>
      </c>
      <c r="BE28" s="246">
        <v>8089</v>
      </c>
      <c r="BF28" s="246">
        <v>190249</v>
      </c>
      <c r="BG28" s="246">
        <v>284501</v>
      </c>
      <c r="BH28" s="246">
        <v>1717844</v>
      </c>
      <c r="BI28" s="246">
        <v>0</v>
      </c>
      <c r="BJ28" s="283">
        <v>0</v>
      </c>
      <c r="BK28" s="246">
        <v>12383</v>
      </c>
      <c r="BL28" s="246">
        <v>0</v>
      </c>
      <c r="BM28" s="246">
        <v>0</v>
      </c>
      <c r="BN28" s="246">
        <v>0</v>
      </c>
      <c r="BO28" s="246">
        <v>12383</v>
      </c>
      <c r="BP28" s="246">
        <v>12383</v>
      </c>
      <c r="BQ28" s="10">
        <v>113115</v>
      </c>
      <c r="BR28" s="10">
        <v>109241</v>
      </c>
      <c r="BS28" s="10">
        <v>222356</v>
      </c>
      <c r="BT28" s="10">
        <v>50570</v>
      </c>
      <c r="BU28" s="10">
        <v>32184</v>
      </c>
      <c r="BV28" s="10">
        <v>82754</v>
      </c>
      <c r="BW28" s="10">
        <v>5404</v>
      </c>
      <c r="BX28" s="10">
        <v>2522</v>
      </c>
      <c r="BY28" s="10">
        <v>7926</v>
      </c>
      <c r="BZ28" s="10">
        <v>313036</v>
      </c>
      <c r="CA28" s="10" t="s">
        <v>3403</v>
      </c>
      <c r="CB28" s="10">
        <v>313036</v>
      </c>
      <c r="CC28" s="10">
        <v>9572</v>
      </c>
      <c r="CD28" s="258">
        <v>28215</v>
      </c>
      <c r="CE28" s="244">
        <v>1</v>
      </c>
      <c r="CF28" s="244">
        <v>67</v>
      </c>
      <c r="CG28" s="244">
        <v>68</v>
      </c>
      <c r="CH28" s="258">
        <v>10192</v>
      </c>
      <c r="CI28" s="258">
        <v>12112</v>
      </c>
      <c r="CJ28" s="258">
        <v>11920</v>
      </c>
      <c r="CK28" s="258">
        <v>12483</v>
      </c>
      <c r="CL28" s="203">
        <v>0</v>
      </c>
      <c r="CM28" s="203" t="s">
        <v>2305</v>
      </c>
      <c r="CN28" s="244">
        <v>213</v>
      </c>
      <c r="CO28" s="10">
        <v>144091</v>
      </c>
      <c r="CP28" s="10">
        <v>38509</v>
      </c>
      <c r="CQ28" s="10">
        <v>182600</v>
      </c>
      <c r="CR28" s="10">
        <v>18231</v>
      </c>
      <c r="CS28" s="10">
        <v>947</v>
      </c>
      <c r="CT28" s="10">
        <v>19178</v>
      </c>
      <c r="CU28" s="10">
        <v>65316</v>
      </c>
      <c r="CV28" s="10">
        <v>25686</v>
      </c>
      <c r="CW28" s="10">
        <v>91002</v>
      </c>
      <c r="CX28" s="10">
        <v>292780</v>
      </c>
      <c r="CY28" s="10">
        <v>7499</v>
      </c>
      <c r="CZ28" s="10" t="s">
        <v>3403</v>
      </c>
      <c r="DA28" s="10">
        <v>300279</v>
      </c>
      <c r="DB28" s="10">
        <v>14133</v>
      </c>
      <c r="DC28" s="10">
        <v>47</v>
      </c>
      <c r="DD28" s="10">
        <v>14180</v>
      </c>
      <c r="DE28" s="10">
        <v>67142</v>
      </c>
      <c r="DF28" s="10">
        <v>319</v>
      </c>
      <c r="DG28" s="10" t="s">
        <v>3403</v>
      </c>
      <c r="DH28" s="10">
        <v>366</v>
      </c>
      <c r="DI28" s="258" t="s">
        <v>3403</v>
      </c>
      <c r="DJ28" s="258">
        <v>81275</v>
      </c>
      <c r="DK28" s="10" t="s">
        <v>3403</v>
      </c>
      <c r="DL28" s="10">
        <v>445239</v>
      </c>
      <c r="DM28" s="10">
        <v>67761</v>
      </c>
      <c r="DN28" s="10" t="s">
        <v>3403</v>
      </c>
      <c r="DO28" s="10">
        <v>513000</v>
      </c>
      <c r="DP28" s="10">
        <v>1062</v>
      </c>
      <c r="DQ28" s="10">
        <v>37174</v>
      </c>
      <c r="DR28" s="10">
        <v>16287</v>
      </c>
      <c r="DS28" s="10">
        <v>53461</v>
      </c>
      <c r="DT28" s="10">
        <v>410419</v>
      </c>
      <c r="DU28" s="244">
        <v>220</v>
      </c>
      <c r="DV28" s="244">
        <v>0</v>
      </c>
      <c r="DW28" s="244">
        <v>403</v>
      </c>
      <c r="DX28" s="244">
        <v>34</v>
      </c>
      <c r="DY28" s="244">
        <v>8</v>
      </c>
      <c r="DZ28" s="244">
        <v>0</v>
      </c>
      <c r="EA28" s="244">
        <v>665</v>
      </c>
      <c r="EB28" s="244">
        <v>1811</v>
      </c>
      <c r="EC28" s="244">
        <v>0</v>
      </c>
      <c r="ED28" s="244">
        <v>1811</v>
      </c>
      <c r="EE28" s="10">
        <v>9843</v>
      </c>
      <c r="EF28" s="10">
        <v>1253</v>
      </c>
      <c r="EG28" s="10">
        <v>11096</v>
      </c>
      <c r="EH28" s="10">
        <v>20</v>
      </c>
      <c r="EI28" s="10">
        <v>0</v>
      </c>
      <c r="EJ28" s="10">
        <v>20</v>
      </c>
      <c r="EK28" s="10">
        <v>12927</v>
      </c>
      <c r="EL28" s="10" t="s">
        <v>5026</v>
      </c>
      <c r="EM28" s="10" t="s">
        <v>5026</v>
      </c>
      <c r="EN28" s="10">
        <v>140</v>
      </c>
      <c r="EO28" s="10">
        <v>652</v>
      </c>
      <c r="EP28" s="258">
        <v>1228</v>
      </c>
      <c r="EQ28" s="258">
        <v>3709</v>
      </c>
      <c r="ER28" s="10">
        <v>82576</v>
      </c>
      <c r="ES28" s="10" t="s">
        <v>5026</v>
      </c>
      <c r="ET28" s="10" t="s">
        <v>5026</v>
      </c>
      <c r="EU28" s="244">
        <v>408</v>
      </c>
      <c r="EV28" s="244">
        <v>83</v>
      </c>
      <c r="EW28" s="203" t="s">
        <v>1510</v>
      </c>
      <c r="EX28" s="244">
        <v>39</v>
      </c>
      <c r="EY28" s="244">
        <v>138</v>
      </c>
      <c r="EZ28" s="258">
        <v>82108</v>
      </c>
      <c r="FA28" s="10" t="s">
        <v>3403</v>
      </c>
      <c r="FB28" s="10" t="s">
        <v>3403</v>
      </c>
      <c r="FC28" s="203" t="s">
        <v>1530</v>
      </c>
      <c r="FD28" s="203" t="s">
        <v>1530</v>
      </c>
      <c r="FE28" s="203" t="s">
        <v>1530</v>
      </c>
      <c r="FF28" s="203" t="s">
        <v>1530</v>
      </c>
      <c r="FG28" s="203" t="s">
        <v>1530</v>
      </c>
      <c r="FH28" s="203" t="s">
        <v>1530</v>
      </c>
      <c r="FI28" s="203" t="s">
        <v>1530</v>
      </c>
      <c r="FJ28" s="203" t="s">
        <v>1530</v>
      </c>
      <c r="FK28" s="203" t="s">
        <v>1530</v>
      </c>
      <c r="FL28" s="203" t="s">
        <v>1530</v>
      </c>
      <c r="FM28" s="203" t="s">
        <v>1530</v>
      </c>
      <c r="FN28" s="203" t="s">
        <v>1530</v>
      </c>
      <c r="FO28" s="203" t="s">
        <v>1530</v>
      </c>
      <c r="FP28" s="203" t="s">
        <v>1530</v>
      </c>
      <c r="FQ28" s="203" t="s">
        <v>1530</v>
      </c>
      <c r="FR28" s="203" t="s">
        <v>1530</v>
      </c>
      <c r="FS28" s="203" t="s">
        <v>1530</v>
      </c>
      <c r="FT28" s="203" t="s">
        <v>1530</v>
      </c>
      <c r="FU28" s="203" t="s">
        <v>1530</v>
      </c>
      <c r="FV28" s="203" t="s">
        <v>1530</v>
      </c>
      <c r="FW28" s="203" t="s">
        <v>1530</v>
      </c>
      <c r="FX28" s="203" t="s">
        <v>1530</v>
      </c>
      <c r="FY28" s="203" t="s">
        <v>1530</v>
      </c>
      <c r="FZ28" s="203" t="s">
        <v>1530</v>
      </c>
      <c r="GA28" s="203" t="s">
        <v>1530</v>
      </c>
      <c r="GB28" s="203" t="s">
        <v>2089</v>
      </c>
      <c r="GC28" s="203" t="s">
        <v>476</v>
      </c>
      <c r="GD28" s="203" t="s">
        <v>416</v>
      </c>
      <c r="GE28" s="203" t="s">
        <v>493</v>
      </c>
      <c r="GF28" s="203" t="s">
        <v>500</v>
      </c>
      <c r="GG28" s="203" t="s">
        <v>4527</v>
      </c>
      <c r="GH28" s="203" t="s">
        <v>505</v>
      </c>
      <c r="GI28" s="203" t="s">
        <v>2303</v>
      </c>
      <c r="GJ28" s="258">
        <v>92977</v>
      </c>
      <c r="GK28" s="203">
        <v>1</v>
      </c>
      <c r="GL28" s="203" t="s">
        <v>2135</v>
      </c>
      <c r="GM28" s="203" t="s">
        <v>512</v>
      </c>
      <c r="GN28" s="203">
        <v>1157</v>
      </c>
      <c r="GO28" s="203">
        <v>105</v>
      </c>
      <c r="GP28" s="203">
        <v>3797</v>
      </c>
      <c r="GQ28" s="203">
        <v>23972</v>
      </c>
      <c r="GR28" s="203">
        <v>62</v>
      </c>
      <c r="GS28" s="203">
        <v>8</v>
      </c>
      <c r="GT28" s="203">
        <v>20</v>
      </c>
      <c r="GU28" s="203">
        <v>4596</v>
      </c>
      <c r="GV28" s="283">
        <v>0.85836000000000001</v>
      </c>
      <c r="GW28" s="283">
        <v>0.14008999999999999</v>
      </c>
      <c r="GX28" s="245">
        <v>19.4391</v>
      </c>
      <c r="GY28" s="245">
        <v>25.391300000000001</v>
      </c>
      <c r="GZ28" s="245">
        <v>8.2318200000000008</v>
      </c>
      <c r="HA28" s="284">
        <v>3.3486199999999999</v>
      </c>
      <c r="HB28" s="284">
        <v>2.42319</v>
      </c>
      <c r="HC28" s="284">
        <v>0.37086000000000002</v>
      </c>
      <c r="HD28" s="284">
        <v>32.132660000000001</v>
      </c>
      <c r="HE28" s="284">
        <v>23.25235</v>
      </c>
      <c r="HF28" s="284">
        <v>3.5586500000000001</v>
      </c>
      <c r="HG28" s="284">
        <v>4.1855900000000004</v>
      </c>
      <c r="HH28" s="284">
        <v>3.0288400000000002</v>
      </c>
      <c r="HI28" s="284">
        <v>0.46355000000000002</v>
      </c>
      <c r="HJ28" s="284">
        <v>20.803190000000001</v>
      </c>
      <c r="HK28" s="284">
        <v>15.053940000000001</v>
      </c>
      <c r="HL28" s="284">
        <v>2.3039299999999998</v>
      </c>
      <c r="HM28" s="284">
        <v>132.88806</v>
      </c>
      <c r="HN28" s="284">
        <v>96.162610000000001</v>
      </c>
      <c r="HO28" s="284">
        <v>14.717180000000001</v>
      </c>
      <c r="HP28" s="284">
        <v>15.59125</v>
      </c>
      <c r="HQ28" s="284">
        <v>11.282389999999999</v>
      </c>
      <c r="HR28" s="284">
        <v>1.72671</v>
      </c>
      <c r="HS28" s="284">
        <v>5.5174899999999996</v>
      </c>
      <c r="HT28" s="284">
        <v>4.4142000000000001</v>
      </c>
      <c r="HU28" s="284">
        <v>7.6317300000000001</v>
      </c>
      <c r="HV28" s="284">
        <v>1.55253</v>
      </c>
      <c r="HW28" s="284">
        <v>0.88812999999999998</v>
      </c>
      <c r="HX28" s="284">
        <v>1.18502</v>
      </c>
      <c r="HY28" s="284">
        <v>0.57499</v>
      </c>
      <c r="HZ28" s="284">
        <v>0.13902999999999999</v>
      </c>
      <c r="IA28" s="284">
        <v>4.3899999999999998E-3</v>
      </c>
      <c r="IB28" s="284">
        <v>8.8999999999999995E-4</v>
      </c>
      <c r="IC28" s="284">
        <v>0.8831</v>
      </c>
      <c r="ID28" s="284">
        <v>1.9480000000000001E-2</v>
      </c>
      <c r="IE28" s="284">
        <v>0.11934</v>
      </c>
      <c r="IF28" s="284">
        <v>2791</v>
      </c>
      <c r="IG28" s="284">
        <v>10322</v>
      </c>
      <c r="IH28" s="284">
        <v>10322</v>
      </c>
      <c r="II28" s="284">
        <v>13874</v>
      </c>
      <c r="IJ28" s="284">
        <v>51302</v>
      </c>
      <c r="IK28" s="284">
        <v>51302</v>
      </c>
      <c r="IL28" s="284">
        <v>64125</v>
      </c>
      <c r="IM28" s="284">
        <v>64125</v>
      </c>
      <c r="IN28" s="284">
        <v>1.27623</v>
      </c>
      <c r="IO28" s="284">
        <v>17342</v>
      </c>
      <c r="IP28" s="284">
        <v>8.3378800000000002</v>
      </c>
      <c r="IQ28" s="284">
        <v>1.4633100000000001</v>
      </c>
      <c r="IR28" s="284">
        <v>16.049980000000001</v>
      </c>
      <c r="IS28" s="284">
        <v>3.092E-2</v>
      </c>
      <c r="IT28" s="284">
        <v>0.93179999999999996</v>
      </c>
      <c r="IU28" s="284">
        <v>18.476009999999999</v>
      </c>
      <c r="IV28" s="284">
        <v>13.369910000000001</v>
      </c>
      <c r="IW28" s="284">
        <v>4.3232799999999996</v>
      </c>
      <c r="IX28" s="284">
        <v>0</v>
      </c>
      <c r="IY28" s="284">
        <v>2.2899999999999999E-3</v>
      </c>
      <c r="IZ28" s="284">
        <v>0.30346000000000001</v>
      </c>
      <c r="JA28" s="284">
        <v>7.2999999999999996E-4</v>
      </c>
      <c r="JB28" s="284">
        <v>0.14964</v>
      </c>
      <c r="JC28" s="284">
        <v>0.55330000000000001</v>
      </c>
      <c r="JD28" s="284">
        <v>3.98421</v>
      </c>
      <c r="JE28" s="284">
        <v>3.3668100000000001</v>
      </c>
      <c r="JF28" s="284">
        <v>0.2321</v>
      </c>
      <c r="JG28" s="284">
        <v>527</v>
      </c>
      <c r="JH28" s="284">
        <v>1.27196</v>
      </c>
      <c r="JI28" s="284">
        <v>3.0599099999999999</v>
      </c>
      <c r="JJ28" s="284">
        <v>417</v>
      </c>
      <c r="JK28" s="284">
        <v>456</v>
      </c>
      <c r="JL28" s="284">
        <v>18.476009999999999</v>
      </c>
      <c r="JM28" s="284">
        <v>2.0461900000000002</v>
      </c>
      <c r="JN28" s="284">
        <v>1.95919</v>
      </c>
      <c r="JO28" s="284">
        <v>0.31813999999999998</v>
      </c>
      <c r="JP28" s="284">
        <v>8.6040000000000005E-2</v>
      </c>
      <c r="JQ28" s="284">
        <v>0.40366000000000002</v>
      </c>
      <c r="JR28" s="284">
        <v>7</v>
      </c>
      <c r="JS28" s="284">
        <v>1</v>
      </c>
      <c r="JT28" s="284">
        <v>1.2499400000000001</v>
      </c>
      <c r="JU28" s="284">
        <v>9865</v>
      </c>
      <c r="JV28" s="284">
        <v>33.302419999999998</v>
      </c>
      <c r="JW28" s="284">
        <v>7892</v>
      </c>
      <c r="JX28" s="284">
        <v>6.7004200000000003</v>
      </c>
      <c r="JY28" s="284">
        <v>41.626100000000001</v>
      </c>
      <c r="JZ28" s="284">
        <v>0.20119999999999999</v>
      </c>
      <c r="KA28" s="284">
        <v>1588</v>
      </c>
      <c r="KB28" s="284">
        <v>0.78356000000000003</v>
      </c>
      <c r="KC28" s="284">
        <v>0.46355000000000002</v>
      </c>
      <c r="KD28" s="284">
        <v>0.97940000000000005</v>
      </c>
      <c r="KE28" s="284">
        <v>13.25489</v>
      </c>
      <c r="KF28" s="284">
        <v>9.5957799999999995</v>
      </c>
      <c r="KG28" s="284">
        <v>4.1855900000000004</v>
      </c>
      <c r="KH28" s="294">
        <v>33.857140000000001</v>
      </c>
      <c r="KI28" s="284">
        <v>42024</v>
      </c>
      <c r="KJ28" s="284">
        <v>31820</v>
      </c>
      <c r="KK28" s="284">
        <v>5.7660000000000003E-2</v>
      </c>
      <c r="KL28" s="284">
        <v>0.35821999999999998</v>
      </c>
      <c r="KM28" s="284">
        <v>7.2069999999999995E-2</v>
      </c>
      <c r="KN28" s="284">
        <v>1.559E-2</v>
      </c>
      <c r="KO28" s="284">
        <v>9.6879999999999994E-2</v>
      </c>
      <c r="KP28" s="284">
        <v>1.949E-2</v>
      </c>
      <c r="KQ28" s="284">
        <v>1</v>
      </c>
      <c r="KR28" s="284">
        <v>0.270453</v>
      </c>
      <c r="KS28" s="284">
        <v>0.72954699999999995</v>
      </c>
      <c r="KT28" s="284">
        <v>0.2428063</v>
      </c>
      <c r="KU28" s="284">
        <v>0.75719369999999997</v>
      </c>
      <c r="KV28" s="284">
        <v>0.11074870000000001</v>
      </c>
      <c r="KW28" s="284">
        <v>0</v>
      </c>
      <c r="KX28" s="284">
        <v>0.17570340000000001</v>
      </c>
      <c r="KY28" s="284">
        <v>4.7088E-3</v>
      </c>
      <c r="KZ28" s="284">
        <v>0.16561519999999999</v>
      </c>
      <c r="LA28" s="284">
        <v>0.10603990000000001</v>
      </c>
      <c r="LB28" s="284">
        <v>0.5479328</v>
      </c>
      <c r="LC28" s="284">
        <v>0.7236361</v>
      </c>
      <c r="LD28" s="284">
        <v>1.6735999999999999E-3</v>
      </c>
      <c r="LE28" s="284">
        <v>0.86869300000000005</v>
      </c>
      <c r="LF28" s="284">
        <v>5.0432999999999999E-2</v>
      </c>
      <c r="LG28" s="284">
        <v>7.9200400000000004E-2</v>
      </c>
      <c r="LH28" s="284">
        <v>10203</v>
      </c>
      <c r="LI28" s="284">
        <v>7.6769800000000004</v>
      </c>
      <c r="LJ28" s="284">
        <v>11622</v>
      </c>
      <c r="LK28" s="284">
        <v>11622</v>
      </c>
      <c r="LL28" s="284">
        <v>3143</v>
      </c>
      <c r="LM28" s="284">
        <v>0.95748200000000006</v>
      </c>
      <c r="LN28" s="284">
        <v>0</v>
      </c>
      <c r="LO28" s="284">
        <v>4.2518E-2</v>
      </c>
      <c r="LP28" s="284">
        <v>0.54500999999999999</v>
      </c>
      <c r="LQ28" s="284">
        <v>1.69963</v>
      </c>
      <c r="LR28" s="284">
        <v>0.41267999999999999</v>
      </c>
      <c r="LS28" s="284">
        <v>0</v>
      </c>
      <c r="LT28" s="284">
        <v>2.8162099999999999</v>
      </c>
      <c r="LU28" s="284">
        <v>63</v>
      </c>
      <c r="LV28" s="284">
        <v>2.6964700000000001</v>
      </c>
      <c r="LW28" s="284">
        <v>0.29863000000000001</v>
      </c>
      <c r="LX28" s="284">
        <v>0.29863000000000001</v>
      </c>
      <c r="LY28" s="285">
        <v>6.0709100000000002E-2</v>
      </c>
      <c r="LZ28" s="285">
        <v>5.2990000000000003E-4</v>
      </c>
      <c r="MA28" s="285">
        <v>0.1313793</v>
      </c>
      <c r="MB28" s="285">
        <v>0</v>
      </c>
      <c r="MC28" s="285">
        <v>7.0192500000000005E-2</v>
      </c>
      <c r="MD28" s="285">
        <v>1.6919999999999999E-4</v>
      </c>
      <c r="ME28" s="285">
        <v>0.77876239999999997</v>
      </c>
      <c r="MF28" s="285">
        <v>5.5487300000000003E-2</v>
      </c>
      <c r="MG28" s="285">
        <v>0.21477579999999999</v>
      </c>
      <c r="MH28" s="285"/>
    </row>
    <row r="29" spans="1:346" s="203" customFormat="1" x14ac:dyDescent="0.2">
      <c r="A29" s="6" t="s">
        <v>1928</v>
      </c>
      <c r="B29" s="6" t="s">
        <v>2845</v>
      </c>
      <c r="C29" s="203" t="s">
        <v>1929</v>
      </c>
      <c r="D29" s="203" t="s">
        <v>1930</v>
      </c>
      <c r="E29" s="203" t="s">
        <v>2142</v>
      </c>
      <c r="F29" s="203" t="s">
        <v>2208</v>
      </c>
      <c r="G29" s="203" t="s">
        <v>2332</v>
      </c>
      <c r="H29" s="203" t="s">
        <v>3427</v>
      </c>
      <c r="I29" s="203" t="s">
        <v>3428</v>
      </c>
      <c r="J29" s="203" t="s">
        <v>2208</v>
      </c>
      <c r="K29" s="203" t="s">
        <v>2332</v>
      </c>
      <c r="L29" s="203" t="s">
        <v>3427</v>
      </c>
      <c r="M29" s="203" t="s">
        <v>3428</v>
      </c>
      <c r="N29" s="203" t="s">
        <v>3429</v>
      </c>
      <c r="O29" s="203" t="s">
        <v>2458</v>
      </c>
      <c r="P29" s="203" t="s">
        <v>2535</v>
      </c>
      <c r="Q29" s="203" t="s">
        <v>4560</v>
      </c>
      <c r="R29" s="203" t="s">
        <v>3429</v>
      </c>
      <c r="S29" s="203" t="s">
        <v>4561</v>
      </c>
      <c r="T29" s="203" t="s">
        <v>4562</v>
      </c>
      <c r="U29" s="203" t="s">
        <v>2535</v>
      </c>
      <c r="V29" s="203" t="s">
        <v>4560</v>
      </c>
      <c r="W29" s="203">
        <v>1</v>
      </c>
      <c r="X29" s="203">
        <v>0</v>
      </c>
      <c r="Y29" s="203">
        <v>0</v>
      </c>
      <c r="Z29" s="203">
        <v>3</v>
      </c>
      <c r="AA29" s="10">
        <v>2912</v>
      </c>
      <c r="AB29" s="203">
        <v>7.9</v>
      </c>
      <c r="AC29" s="203">
        <v>0</v>
      </c>
      <c r="AD29" s="203">
        <v>7.9</v>
      </c>
      <c r="AE29" s="203">
        <v>17.3</v>
      </c>
      <c r="AF29" s="203">
        <v>25.2</v>
      </c>
      <c r="AG29" s="286">
        <v>0.3134921</v>
      </c>
      <c r="AH29" s="246">
        <v>83013</v>
      </c>
      <c r="AI29" s="246" t="s">
        <v>3430</v>
      </c>
      <c r="AJ29" s="274" t="s">
        <v>3404</v>
      </c>
      <c r="AK29" s="276">
        <v>34000</v>
      </c>
      <c r="AL29" s="276">
        <v>7.25</v>
      </c>
      <c r="AM29" s="276">
        <v>10.1</v>
      </c>
      <c r="AN29" s="276">
        <v>13.46</v>
      </c>
      <c r="AO29" s="246">
        <v>613280</v>
      </c>
      <c r="AP29" s="246">
        <v>1037684</v>
      </c>
      <c r="AQ29" s="246">
        <v>1650964</v>
      </c>
      <c r="AR29" s="246">
        <v>122214</v>
      </c>
      <c r="AS29" s="246">
        <v>0</v>
      </c>
      <c r="AT29" s="246">
        <v>122214</v>
      </c>
      <c r="AU29" s="246">
        <v>1000</v>
      </c>
      <c r="AV29" s="246">
        <v>12080</v>
      </c>
      <c r="AW29" s="246">
        <v>13080</v>
      </c>
      <c r="AX29" s="246">
        <v>302837</v>
      </c>
      <c r="AY29" s="246">
        <v>2089095</v>
      </c>
      <c r="AZ29" s="246">
        <v>960644</v>
      </c>
      <c r="BA29" s="246">
        <v>309767</v>
      </c>
      <c r="BB29" s="246">
        <v>1270411</v>
      </c>
      <c r="BC29" s="246">
        <v>66749</v>
      </c>
      <c r="BD29" s="246">
        <v>37368</v>
      </c>
      <c r="BE29" s="246">
        <v>8168</v>
      </c>
      <c r="BF29" s="246">
        <v>112285</v>
      </c>
      <c r="BG29" s="246">
        <v>695555</v>
      </c>
      <c r="BH29" s="246">
        <v>2078251</v>
      </c>
      <c r="BI29" s="246">
        <v>0</v>
      </c>
      <c r="BJ29" s="283">
        <v>0</v>
      </c>
      <c r="BK29" s="246">
        <v>0</v>
      </c>
      <c r="BL29" s="246">
        <v>0</v>
      </c>
      <c r="BM29" s="246">
        <v>0</v>
      </c>
      <c r="BN29" s="246">
        <v>0</v>
      </c>
      <c r="BO29" s="246">
        <v>0</v>
      </c>
      <c r="BP29" s="246">
        <v>122463</v>
      </c>
      <c r="BQ29" s="10">
        <v>25932</v>
      </c>
      <c r="BR29" s="10">
        <v>29801</v>
      </c>
      <c r="BS29" s="10">
        <v>55733</v>
      </c>
      <c r="BT29" s="10">
        <v>29792</v>
      </c>
      <c r="BU29" s="10">
        <v>16357</v>
      </c>
      <c r="BV29" s="10">
        <v>46149</v>
      </c>
      <c r="BW29" s="10">
        <v>4262</v>
      </c>
      <c r="BX29" s="10">
        <v>1704</v>
      </c>
      <c r="BY29" s="10">
        <v>5966</v>
      </c>
      <c r="BZ29" s="10">
        <v>107848</v>
      </c>
      <c r="CA29" s="10" t="s">
        <v>3403</v>
      </c>
      <c r="CB29" s="10">
        <v>107848</v>
      </c>
      <c r="CC29" s="10">
        <v>0</v>
      </c>
      <c r="CD29" s="258">
        <v>36946</v>
      </c>
      <c r="CE29" s="244">
        <v>4</v>
      </c>
      <c r="CF29" s="244">
        <v>67</v>
      </c>
      <c r="CG29" s="244">
        <v>71</v>
      </c>
      <c r="CH29" s="258">
        <v>3478</v>
      </c>
      <c r="CI29" s="258">
        <v>2155</v>
      </c>
      <c r="CJ29" s="258">
        <v>1576</v>
      </c>
      <c r="CK29" s="258">
        <v>563</v>
      </c>
      <c r="CL29" s="203">
        <v>0</v>
      </c>
      <c r="CM29" s="203">
        <v>52</v>
      </c>
      <c r="CN29" s="244">
        <v>112</v>
      </c>
      <c r="CO29" s="10">
        <v>68625</v>
      </c>
      <c r="CP29" s="10">
        <v>23312</v>
      </c>
      <c r="CQ29" s="10">
        <v>91937</v>
      </c>
      <c r="CR29" s="10">
        <v>9920</v>
      </c>
      <c r="CS29" s="10">
        <v>953</v>
      </c>
      <c r="CT29" s="10">
        <v>10873</v>
      </c>
      <c r="CU29" s="10">
        <v>84480</v>
      </c>
      <c r="CV29" s="10">
        <v>16918</v>
      </c>
      <c r="CW29" s="10">
        <v>101398</v>
      </c>
      <c r="CX29" s="10">
        <v>204208</v>
      </c>
      <c r="CY29" s="10" t="s">
        <v>3403</v>
      </c>
      <c r="CZ29" s="10" t="s">
        <v>3403</v>
      </c>
      <c r="DA29" s="10">
        <v>204208</v>
      </c>
      <c r="DB29" s="10">
        <v>10939</v>
      </c>
      <c r="DC29" s="10">
        <v>270</v>
      </c>
      <c r="DD29" s="10">
        <v>11209</v>
      </c>
      <c r="DE29" s="10">
        <v>12280</v>
      </c>
      <c r="DF29" s="10">
        <v>10803</v>
      </c>
      <c r="DG29" s="10" t="s">
        <v>3403</v>
      </c>
      <c r="DH29" s="10">
        <v>11073</v>
      </c>
      <c r="DI29" s="258" t="s">
        <v>3403</v>
      </c>
      <c r="DJ29" s="258">
        <v>23219</v>
      </c>
      <c r="DK29" s="10">
        <v>251531</v>
      </c>
      <c r="DL29" s="10" t="s">
        <v>3403</v>
      </c>
      <c r="DM29" s="10" t="s">
        <v>3403</v>
      </c>
      <c r="DN29" s="10" t="s">
        <v>3403</v>
      </c>
      <c r="DO29" s="10">
        <v>251531</v>
      </c>
      <c r="DP29" s="10">
        <v>7084</v>
      </c>
      <c r="DQ29" s="10">
        <v>40671</v>
      </c>
      <c r="DR29" s="10">
        <v>17460</v>
      </c>
      <c r="DS29" s="10">
        <v>58131</v>
      </c>
      <c r="DT29" s="10">
        <v>376238</v>
      </c>
      <c r="DU29" s="244">
        <v>96</v>
      </c>
      <c r="DV29" s="244">
        <v>1</v>
      </c>
      <c r="DW29" s="244">
        <v>213</v>
      </c>
      <c r="DX29" s="244">
        <v>875</v>
      </c>
      <c r="DY29" s="244">
        <v>35</v>
      </c>
      <c r="DZ29" s="244">
        <v>5</v>
      </c>
      <c r="EA29" s="244">
        <v>1225</v>
      </c>
      <c r="EB29" s="244">
        <v>1383</v>
      </c>
      <c r="EC29" s="244">
        <v>207</v>
      </c>
      <c r="ED29" s="244">
        <v>1590</v>
      </c>
      <c r="EE29" s="10">
        <v>5978</v>
      </c>
      <c r="EF29" s="10">
        <v>26817</v>
      </c>
      <c r="EG29" s="10">
        <v>32795</v>
      </c>
      <c r="EH29" s="10">
        <v>405</v>
      </c>
      <c r="EI29" s="10">
        <v>415</v>
      </c>
      <c r="EJ29" s="10">
        <v>820</v>
      </c>
      <c r="EK29" s="10">
        <v>35205</v>
      </c>
      <c r="EL29" s="10" t="s">
        <v>5026</v>
      </c>
      <c r="EM29" s="10" t="s">
        <v>5026</v>
      </c>
      <c r="EN29" s="10" t="s">
        <v>5026</v>
      </c>
      <c r="EO29" s="10" t="s">
        <v>5026</v>
      </c>
      <c r="EP29" s="258">
        <v>466</v>
      </c>
      <c r="EQ29" s="258">
        <v>6376</v>
      </c>
      <c r="ER29" s="10">
        <v>39778</v>
      </c>
      <c r="ES29" s="10" t="s">
        <v>5026</v>
      </c>
      <c r="ET29" s="10" t="s">
        <v>5026</v>
      </c>
      <c r="EU29" s="244">
        <v>2092</v>
      </c>
      <c r="EV29" s="244">
        <v>3960</v>
      </c>
      <c r="EW29" s="203" t="s">
        <v>1471</v>
      </c>
      <c r="EX29" s="244">
        <v>34</v>
      </c>
      <c r="EY29" s="244">
        <v>75</v>
      </c>
      <c r="EZ29" s="258">
        <v>87488</v>
      </c>
      <c r="FA29" s="10">
        <v>72580</v>
      </c>
      <c r="FB29" s="10">
        <v>24782</v>
      </c>
      <c r="FC29" s="203" t="s">
        <v>1530</v>
      </c>
      <c r="FD29" s="203" t="s">
        <v>1530</v>
      </c>
      <c r="FE29" s="203" t="s">
        <v>1530</v>
      </c>
      <c r="FF29" s="203" t="s">
        <v>1530</v>
      </c>
      <c r="FG29" s="203" t="s">
        <v>1530</v>
      </c>
      <c r="FH29" s="203" t="s">
        <v>1530</v>
      </c>
      <c r="FI29" s="203" t="s">
        <v>1530</v>
      </c>
      <c r="FJ29" s="203" t="s">
        <v>1530</v>
      </c>
      <c r="FK29" s="203" t="s">
        <v>1530</v>
      </c>
      <c r="FL29" s="203" t="s">
        <v>1530</v>
      </c>
      <c r="FM29" s="203" t="s">
        <v>1530</v>
      </c>
      <c r="FN29" s="203" t="s">
        <v>1530</v>
      </c>
      <c r="FO29" s="203" t="s">
        <v>1530</v>
      </c>
      <c r="FP29" s="203" t="s">
        <v>1530</v>
      </c>
      <c r="FQ29" s="203" t="s">
        <v>1530</v>
      </c>
      <c r="FR29" s="203" t="s">
        <v>1530</v>
      </c>
      <c r="FS29" s="203" t="s">
        <v>1530</v>
      </c>
      <c r="FT29" s="203" t="s">
        <v>1530</v>
      </c>
      <c r="FU29" s="203" t="s">
        <v>1530</v>
      </c>
      <c r="FV29" s="203" t="s">
        <v>1530</v>
      </c>
      <c r="FW29" s="203" t="s">
        <v>1530</v>
      </c>
      <c r="FX29" s="203" t="s">
        <v>1530</v>
      </c>
      <c r="FY29" s="203" t="s">
        <v>1530</v>
      </c>
      <c r="FZ29" s="203" t="s">
        <v>1530</v>
      </c>
      <c r="GA29" s="203" t="s">
        <v>1530</v>
      </c>
      <c r="GB29" s="203" t="s">
        <v>1928</v>
      </c>
      <c r="GC29" s="203" t="s">
        <v>43</v>
      </c>
      <c r="GD29" s="203" t="s">
        <v>416</v>
      </c>
      <c r="GE29" s="203" t="s">
        <v>494</v>
      </c>
      <c r="GF29" s="203" t="s">
        <v>501</v>
      </c>
      <c r="GG29" s="203" t="s">
        <v>4527</v>
      </c>
      <c r="GH29" s="203" t="s">
        <v>508</v>
      </c>
      <c r="GI29" s="203" t="s">
        <v>2303</v>
      </c>
      <c r="GJ29" s="258">
        <v>90359</v>
      </c>
      <c r="GK29" s="203">
        <v>2</v>
      </c>
      <c r="GL29" s="203" t="s">
        <v>2135</v>
      </c>
      <c r="GM29" s="203" t="s">
        <v>503</v>
      </c>
      <c r="GN29" s="203">
        <v>2580</v>
      </c>
      <c r="GO29" s="203">
        <v>10</v>
      </c>
      <c r="GP29" s="203">
        <v>2299</v>
      </c>
      <c r="GQ29" s="203">
        <v>93206</v>
      </c>
      <c r="GR29" s="203">
        <v>165</v>
      </c>
      <c r="GS29" s="203">
        <v>6</v>
      </c>
      <c r="GT29" s="203">
        <v>117</v>
      </c>
      <c r="GU29" s="203">
        <v>4165</v>
      </c>
      <c r="GV29" s="283">
        <v>0.93154000000000003</v>
      </c>
      <c r="GW29" s="283">
        <v>4.5159999999999999E-2</v>
      </c>
      <c r="GX29" s="245">
        <v>28.738779999999998</v>
      </c>
      <c r="GY29" s="245">
        <v>30.14246</v>
      </c>
      <c r="GZ29" s="245">
        <v>16.391749999999998</v>
      </c>
      <c r="HA29" s="284">
        <v>8.2624099999999991</v>
      </c>
      <c r="HB29" s="284">
        <v>5.0507099999999996</v>
      </c>
      <c r="HC29" s="284">
        <v>0.44640999999999997</v>
      </c>
      <c r="HD29" s="284">
        <v>35.751170000000002</v>
      </c>
      <c r="HE29" s="284">
        <v>21.854279999999999</v>
      </c>
      <c r="HF29" s="284">
        <v>1.9315899999999999</v>
      </c>
      <c r="HG29" s="284">
        <v>5.5237699999999998</v>
      </c>
      <c r="HH29" s="284">
        <v>3.37662</v>
      </c>
      <c r="HI29" s="284">
        <v>0.29843999999999998</v>
      </c>
      <c r="HJ29" s="284">
        <v>52.24624</v>
      </c>
      <c r="HK29" s="284">
        <v>31.937529999999999</v>
      </c>
      <c r="HL29" s="284">
        <v>2.8227899999999999</v>
      </c>
      <c r="HM29" s="284">
        <v>59.03284</v>
      </c>
      <c r="HN29" s="284">
        <v>36.086100000000002</v>
      </c>
      <c r="HO29" s="284">
        <v>3.18946</v>
      </c>
      <c r="HP29" s="284">
        <v>18.511019999999998</v>
      </c>
      <c r="HQ29" s="284">
        <v>11.315580000000001</v>
      </c>
      <c r="HR29" s="284">
        <v>1.0001199999999999</v>
      </c>
      <c r="HS29" s="284">
        <v>2.78369</v>
      </c>
      <c r="HT29" s="284">
        <v>4.1638099999999998</v>
      </c>
      <c r="HU29" s="284">
        <v>35.987679999999997</v>
      </c>
      <c r="HV29" s="284">
        <v>68.122</v>
      </c>
      <c r="HW29" s="284">
        <v>0.44022</v>
      </c>
      <c r="HX29" s="284">
        <v>1.2424999999999999</v>
      </c>
      <c r="HY29" s="284">
        <v>0.64332999999999996</v>
      </c>
      <c r="HZ29" s="284">
        <v>0.38961000000000001</v>
      </c>
      <c r="IA29" s="284">
        <v>2.315E-2</v>
      </c>
      <c r="IB29" s="284">
        <v>4.3830000000000001E-2</v>
      </c>
      <c r="IC29" s="284">
        <v>0.96823000000000004</v>
      </c>
      <c r="ID29" s="284">
        <v>1.7600000000000001E-2</v>
      </c>
      <c r="IE29" s="284">
        <v>0.36293999999999998</v>
      </c>
      <c r="IF29" s="284">
        <v>1578</v>
      </c>
      <c r="IG29" s="284">
        <v>5035</v>
      </c>
      <c r="IH29" s="284">
        <v>5035</v>
      </c>
      <c r="II29" s="284">
        <v>14930</v>
      </c>
      <c r="IJ29" s="284">
        <v>47625</v>
      </c>
      <c r="IK29" s="284">
        <v>47625</v>
      </c>
      <c r="IL29" s="284">
        <v>31839</v>
      </c>
      <c r="IM29" s="284">
        <v>31839</v>
      </c>
      <c r="IN29" s="284">
        <v>1.64425</v>
      </c>
      <c r="IO29" s="284">
        <v>9981</v>
      </c>
      <c r="IP29" s="284">
        <v>4.7987399999999996</v>
      </c>
      <c r="IQ29" s="284">
        <v>1.3525400000000001</v>
      </c>
      <c r="IR29" s="284">
        <v>18.271159999999998</v>
      </c>
      <c r="IS29" s="284">
        <v>0.14476</v>
      </c>
      <c r="IT29" s="284">
        <v>3.3514900000000001</v>
      </c>
      <c r="IU29" s="284">
        <v>23.11994</v>
      </c>
      <c r="IV29" s="284">
        <v>14.0596</v>
      </c>
      <c r="IW29" s="284">
        <v>1.6929799999999999</v>
      </c>
      <c r="IX29" s="284">
        <v>0</v>
      </c>
      <c r="IY29" s="284">
        <v>1.24E-3</v>
      </c>
      <c r="IZ29" s="284">
        <v>0.40888000000000002</v>
      </c>
      <c r="JA29" s="284">
        <v>7.9000000000000001E-4</v>
      </c>
      <c r="JB29" s="284">
        <v>0.13589999999999999</v>
      </c>
      <c r="JC29" s="284">
        <v>0.4335</v>
      </c>
      <c r="JD29" s="284">
        <v>1.9266799999999999</v>
      </c>
      <c r="JE29" s="284">
        <v>1.1935500000000001</v>
      </c>
      <c r="JF29" s="284">
        <v>0.19145999999999999</v>
      </c>
      <c r="JG29" s="284">
        <v>635</v>
      </c>
      <c r="JH29" s="284">
        <v>1.2213799999999999</v>
      </c>
      <c r="JI29" s="284">
        <v>7.6976800000000001</v>
      </c>
      <c r="JJ29" s="284">
        <v>96</v>
      </c>
      <c r="JK29" s="284">
        <v>36</v>
      </c>
      <c r="JL29" s="284">
        <v>22.999929999999999</v>
      </c>
      <c r="JM29" s="284">
        <v>1.24265</v>
      </c>
      <c r="JN29" s="284">
        <v>0.73870999999999998</v>
      </c>
      <c r="JO29" s="284">
        <v>0.27889000000000003</v>
      </c>
      <c r="JP29" s="284">
        <v>8.7429999999999994E-2</v>
      </c>
      <c r="JQ29" s="284">
        <v>0.29759999999999998</v>
      </c>
      <c r="JR29" s="284">
        <v>40</v>
      </c>
      <c r="JS29" s="284">
        <v>76</v>
      </c>
      <c r="JT29" s="284">
        <v>0.66854000000000002</v>
      </c>
      <c r="JU29" s="284">
        <v>4837</v>
      </c>
      <c r="JV29" s="284">
        <v>129.20260999999999</v>
      </c>
      <c r="JW29" s="284">
        <v>7235</v>
      </c>
      <c r="JX29" s="284">
        <v>13.660030000000001</v>
      </c>
      <c r="JY29" s="284">
        <v>86.377399999999994</v>
      </c>
      <c r="JZ29" s="284">
        <v>0.10573</v>
      </c>
      <c r="KA29" s="284">
        <v>764</v>
      </c>
      <c r="KB29" s="284">
        <v>0.60818000000000005</v>
      </c>
      <c r="KC29" s="284">
        <v>0.29843999999999998</v>
      </c>
      <c r="KD29" s="284">
        <v>0.40659000000000001</v>
      </c>
      <c r="KE29" s="284">
        <v>3.2227000000000001</v>
      </c>
      <c r="KF29" s="284">
        <v>4.3269700000000002</v>
      </c>
      <c r="KG29" s="284">
        <v>5.5237699999999998</v>
      </c>
      <c r="KH29" s="294">
        <v>14</v>
      </c>
      <c r="KI29" s="284">
        <v>50413</v>
      </c>
      <c r="KJ29" s="284">
        <v>38120</v>
      </c>
      <c r="KK29" s="284">
        <v>0.10019</v>
      </c>
      <c r="KL29" s="284">
        <v>0.63351999999999997</v>
      </c>
      <c r="KM29" s="284">
        <v>6.6979999999999998E-2</v>
      </c>
      <c r="KN29" s="284">
        <v>3.141E-2</v>
      </c>
      <c r="KO29" s="284">
        <v>0.1986</v>
      </c>
      <c r="KP29" s="284">
        <v>2.1000000000000001E-2</v>
      </c>
      <c r="KQ29" s="284">
        <v>1</v>
      </c>
      <c r="KR29" s="284">
        <v>0.3134921</v>
      </c>
      <c r="KS29" s="284">
        <v>0.68650789999999995</v>
      </c>
      <c r="KT29" s="284">
        <v>0.2438321</v>
      </c>
      <c r="KU29" s="284">
        <v>0.7561679</v>
      </c>
      <c r="KV29" s="284">
        <v>5.4028600000000003E-2</v>
      </c>
      <c r="KW29" s="284">
        <v>1.79805E-2</v>
      </c>
      <c r="KX29" s="284">
        <v>0.14905180000000001</v>
      </c>
      <c r="KY29" s="284">
        <v>3.9302E-3</v>
      </c>
      <c r="KZ29" s="284">
        <v>0.33468290000000001</v>
      </c>
      <c r="LA29" s="284">
        <v>3.2117899999999998E-2</v>
      </c>
      <c r="LB29" s="284">
        <v>0.4622368</v>
      </c>
      <c r="LC29" s="284">
        <v>0.61128850000000001</v>
      </c>
      <c r="LD29" s="284">
        <v>6.2611000000000003E-3</v>
      </c>
      <c r="LE29" s="284">
        <v>0.79027709999999995</v>
      </c>
      <c r="LF29" s="284">
        <v>0.1449609</v>
      </c>
      <c r="LG29" s="284">
        <v>5.8500900000000002E-2</v>
      </c>
      <c r="LH29" s="284">
        <v>12292</v>
      </c>
      <c r="LI29" s="284">
        <v>6.4722400000000002</v>
      </c>
      <c r="LJ29" s="284">
        <v>11437</v>
      </c>
      <c r="LK29" s="284">
        <v>11437</v>
      </c>
      <c r="LL29" s="284">
        <v>3585</v>
      </c>
      <c r="LM29" s="284">
        <v>0.59446049999999995</v>
      </c>
      <c r="LN29" s="284">
        <v>0.33279599999999998</v>
      </c>
      <c r="LO29" s="284">
        <v>7.2743500000000003E-2</v>
      </c>
      <c r="LP29" s="284">
        <v>0.26184000000000002</v>
      </c>
      <c r="LQ29" s="284">
        <v>0.81200000000000006</v>
      </c>
      <c r="LR29" s="284">
        <v>0.19799</v>
      </c>
      <c r="LS29" s="284">
        <v>6</v>
      </c>
      <c r="LT29" s="284">
        <v>3.76831</v>
      </c>
      <c r="LU29" s="284">
        <v>30</v>
      </c>
      <c r="LV29" s="284">
        <v>2.24011</v>
      </c>
      <c r="LW29" s="284">
        <v>0.12103</v>
      </c>
      <c r="LX29" s="284">
        <v>0.12039999999999999</v>
      </c>
      <c r="LY29" s="285">
        <v>1.39826E-2</v>
      </c>
      <c r="LZ29" s="285">
        <v>7.3209999999999996E-4</v>
      </c>
      <c r="MA29" s="285">
        <v>0.25928250000000003</v>
      </c>
      <c r="MB29" s="285">
        <v>0</v>
      </c>
      <c r="MC29" s="285">
        <v>0.24151500000000001</v>
      </c>
      <c r="MD29" s="285">
        <v>4.6410000000000001E-4</v>
      </c>
      <c r="ME29" s="285">
        <v>0.7049995</v>
      </c>
      <c r="MF29" s="285">
        <v>3.6822800000000003E-2</v>
      </c>
      <c r="MG29" s="285">
        <v>0.44635049999999998</v>
      </c>
      <c r="MH29" s="285"/>
    </row>
    <row r="30" spans="1:346" s="203" customFormat="1" x14ac:dyDescent="0.2">
      <c r="A30" s="6" t="s">
        <v>1937</v>
      </c>
      <c r="B30" s="6" t="s">
        <v>2808</v>
      </c>
      <c r="C30" s="203" t="s">
        <v>1938</v>
      </c>
      <c r="D30" s="203" t="s">
        <v>1939</v>
      </c>
      <c r="E30" s="203" t="s">
        <v>2145</v>
      </c>
      <c r="F30" s="203" t="s">
        <v>2211</v>
      </c>
      <c r="G30" s="203" t="s">
        <v>2335</v>
      </c>
      <c r="H30" s="203" t="s">
        <v>3438</v>
      </c>
      <c r="I30" s="203" t="s">
        <v>3439</v>
      </c>
      <c r="J30" s="203" t="s">
        <v>2211</v>
      </c>
      <c r="K30" s="203" t="s">
        <v>2335</v>
      </c>
      <c r="L30" s="203" t="s">
        <v>3438</v>
      </c>
      <c r="M30" s="203" t="s">
        <v>3403</v>
      </c>
      <c r="N30" s="203" t="s">
        <v>2390</v>
      </c>
      <c r="O30" s="203" t="s">
        <v>4581</v>
      </c>
      <c r="P30" s="203" t="s">
        <v>2537</v>
      </c>
      <c r="Q30" s="203" t="s">
        <v>2613</v>
      </c>
      <c r="R30" s="203" t="s">
        <v>2390</v>
      </c>
      <c r="S30" s="203" t="s">
        <v>2694</v>
      </c>
      <c r="T30" s="203" t="s">
        <v>4582</v>
      </c>
      <c r="U30" s="203" t="s">
        <v>2537</v>
      </c>
      <c r="V30" s="203" t="s">
        <v>2613</v>
      </c>
      <c r="W30" s="203">
        <v>1</v>
      </c>
      <c r="X30" s="203">
        <v>2</v>
      </c>
      <c r="Y30" s="203">
        <v>0</v>
      </c>
      <c r="Z30" s="203">
        <v>1</v>
      </c>
      <c r="AA30" s="10">
        <v>7332</v>
      </c>
      <c r="AB30" s="203">
        <v>2</v>
      </c>
      <c r="AC30" s="203">
        <v>0</v>
      </c>
      <c r="AD30" s="203">
        <v>2</v>
      </c>
      <c r="AE30" s="203">
        <v>18.899999999999999</v>
      </c>
      <c r="AF30" s="203">
        <v>20.9</v>
      </c>
      <c r="AG30" s="286">
        <v>9.5693799999999996E-2</v>
      </c>
      <c r="AH30" s="246">
        <v>63763</v>
      </c>
      <c r="AI30" s="246" t="s">
        <v>3440</v>
      </c>
      <c r="AJ30" s="274" t="s">
        <v>3441</v>
      </c>
      <c r="AK30" s="276">
        <v>34301</v>
      </c>
      <c r="AL30" s="276">
        <v>10.119999999999999</v>
      </c>
      <c r="AM30" s="276">
        <v>11.72</v>
      </c>
      <c r="AN30" s="276">
        <v>12.93</v>
      </c>
      <c r="AO30" s="246">
        <v>242977</v>
      </c>
      <c r="AP30" s="246">
        <v>754830</v>
      </c>
      <c r="AQ30" s="246">
        <v>997807</v>
      </c>
      <c r="AR30" s="246">
        <v>144414</v>
      </c>
      <c r="AS30" s="246">
        <v>0</v>
      </c>
      <c r="AT30" s="246">
        <v>144414</v>
      </c>
      <c r="AU30" s="246">
        <v>15416</v>
      </c>
      <c r="AV30" s="246">
        <v>15215</v>
      </c>
      <c r="AW30" s="246">
        <v>30631</v>
      </c>
      <c r="AX30" s="246">
        <v>45299</v>
      </c>
      <c r="AY30" s="246">
        <v>1218151</v>
      </c>
      <c r="AZ30" s="246">
        <v>654147</v>
      </c>
      <c r="BA30" s="246">
        <v>233719</v>
      </c>
      <c r="BB30" s="246">
        <v>887867</v>
      </c>
      <c r="BC30" s="246">
        <v>57830</v>
      </c>
      <c r="BD30" s="246">
        <v>0</v>
      </c>
      <c r="BE30" s="246">
        <v>3794</v>
      </c>
      <c r="BF30" s="246">
        <v>61624</v>
      </c>
      <c r="BG30" s="246">
        <v>237990</v>
      </c>
      <c r="BH30" s="246">
        <v>1187481</v>
      </c>
      <c r="BI30" s="246">
        <v>38465</v>
      </c>
      <c r="BJ30" s="283">
        <v>3.15765E-2</v>
      </c>
      <c r="BK30" s="246">
        <v>47500</v>
      </c>
      <c r="BL30" s="246">
        <v>0</v>
      </c>
      <c r="BM30" s="246">
        <v>0</v>
      </c>
      <c r="BN30" s="246">
        <v>0</v>
      </c>
      <c r="BO30" s="246">
        <v>47500</v>
      </c>
      <c r="BP30" s="246">
        <v>41866</v>
      </c>
      <c r="BQ30" s="10">
        <v>33135</v>
      </c>
      <c r="BR30" s="10">
        <v>34354</v>
      </c>
      <c r="BS30" s="10">
        <v>67489</v>
      </c>
      <c r="BT30" s="10">
        <v>24713</v>
      </c>
      <c r="BU30" s="10">
        <v>14298</v>
      </c>
      <c r="BV30" s="10">
        <v>39011</v>
      </c>
      <c r="BW30" s="10">
        <v>5016</v>
      </c>
      <c r="BX30" s="10">
        <v>1712</v>
      </c>
      <c r="BY30" s="10">
        <v>6728</v>
      </c>
      <c r="BZ30" s="10">
        <v>113228</v>
      </c>
      <c r="CA30" s="10" t="s">
        <v>3403</v>
      </c>
      <c r="CB30" s="10">
        <v>113228</v>
      </c>
      <c r="CC30" s="10">
        <v>1504</v>
      </c>
      <c r="CD30" s="258">
        <v>28215</v>
      </c>
      <c r="CE30" s="244">
        <v>0</v>
      </c>
      <c r="CF30" s="244">
        <v>67</v>
      </c>
      <c r="CG30" s="244">
        <v>67</v>
      </c>
      <c r="CH30" s="258">
        <v>4311</v>
      </c>
      <c r="CI30" s="258">
        <v>1920</v>
      </c>
      <c r="CJ30" s="258">
        <v>2693</v>
      </c>
      <c r="CK30" s="258">
        <v>563</v>
      </c>
      <c r="CL30" s="203">
        <v>0</v>
      </c>
      <c r="CM30" s="203">
        <v>55</v>
      </c>
      <c r="CN30" s="244">
        <v>132</v>
      </c>
      <c r="CO30" s="10">
        <v>71603</v>
      </c>
      <c r="CP30" s="10">
        <v>23803</v>
      </c>
      <c r="CQ30" s="10">
        <v>95406</v>
      </c>
      <c r="CR30" s="10">
        <v>11631</v>
      </c>
      <c r="CS30" s="10">
        <v>2690</v>
      </c>
      <c r="CT30" s="10">
        <v>14321</v>
      </c>
      <c r="CU30" s="10">
        <v>54033</v>
      </c>
      <c r="CV30" s="10">
        <v>13862</v>
      </c>
      <c r="CW30" s="10">
        <v>67895</v>
      </c>
      <c r="CX30" s="10">
        <v>177622</v>
      </c>
      <c r="CY30" s="10">
        <v>182</v>
      </c>
      <c r="CZ30" s="10" t="s">
        <v>3403</v>
      </c>
      <c r="DA30" s="10">
        <v>177804</v>
      </c>
      <c r="DB30" s="10">
        <v>7613</v>
      </c>
      <c r="DC30" s="10">
        <v>293</v>
      </c>
      <c r="DD30" s="10">
        <v>7906</v>
      </c>
      <c r="DE30" s="10">
        <v>2892</v>
      </c>
      <c r="DF30" s="10">
        <v>311</v>
      </c>
      <c r="DG30" s="10" t="s">
        <v>3403</v>
      </c>
      <c r="DH30" s="10">
        <v>604</v>
      </c>
      <c r="DI30" s="258" t="s">
        <v>3403</v>
      </c>
      <c r="DJ30" s="258">
        <v>10505</v>
      </c>
      <c r="DK30" s="10">
        <v>133036</v>
      </c>
      <c r="DL30" s="10">
        <v>55877</v>
      </c>
      <c r="DM30" s="10" t="s">
        <v>3403</v>
      </c>
      <c r="DN30" s="10" t="s">
        <v>3403</v>
      </c>
      <c r="DO30" s="10">
        <v>188913</v>
      </c>
      <c r="DP30" s="10">
        <v>984</v>
      </c>
      <c r="DQ30" s="10">
        <v>42832</v>
      </c>
      <c r="DR30" s="10">
        <v>16099</v>
      </c>
      <c r="DS30" s="10">
        <v>58931</v>
      </c>
      <c r="DT30" s="10">
        <v>116997</v>
      </c>
      <c r="DU30" s="244">
        <v>139</v>
      </c>
      <c r="DV30" s="244">
        <v>28</v>
      </c>
      <c r="DW30" s="244">
        <v>871</v>
      </c>
      <c r="DX30" s="244">
        <v>110</v>
      </c>
      <c r="DY30" s="244">
        <v>51</v>
      </c>
      <c r="DZ30" s="244">
        <v>24</v>
      </c>
      <c r="EA30" s="244">
        <v>1223</v>
      </c>
      <c r="EB30" s="244">
        <v>1984</v>
      </c>
      <c r="EC30" s="244">
        <v>873</v>
      </c>
      <c r="ED30" s="244">
        <v>2857</v>
      </c>
      <c r="EE30" s="10">
        <v>21594</v>
      </c>
      <c r="EF30" s="10">
        <v>5743</v>
      </c>
      <c r="EG30" s="10">
        <v>27337</v>
      </c>
      <c r="EH30" s="10">
        <v>1684</v>
      </c>
      <c r="EI30" s="10">
        <v>2001</v>
      </c>
      <c r="EJ30" s="10">
        <v>3685</v>
      </c>
      <c r="EK30" s="10">
        <v>33879</v>
      </c>
      <c r="EL30" s="10">
        <v>13</v>
      </c>
      <c r="EM30" s="10">
        <v>206</v>
      </c>
      <c r="EN30" s="10">
        <v>45</v>
      </c>
      <c r="EO30" s="10">
        <v>314</v>
      </c>
      <c r="EP30" s="258">
        <v>128</v>
      </c>
      <c r="EQ30" s="258">
        <v>901</v>
      </c>
      <c r="ER30" s="10">
        <v>29068</v>
      </c>
      <c r="ES30" s="10">
        <v>9880</v>
      </c>
      <c r="ET30" s="10" t="s">
        <v>5026</v>
      </c>
      <c r="EU30" s="244">
        <v>70</v>
      </c>
      <c r="EV30" s="244">
        <v>480</v>
      </c>
      <c r="EW30" s="203" t="s">
        <v>1473</v>
      </c>
      <c r="EX30" s="244">
        <v>33</v>
      </c>
      <c r="EY30" s="244">
        <v>54</v>
      </c>
      <c r="EZ30" s="258">
        <v>28674</v>
      </c>
      <c r="FA30" s="10">
        <v>79994</v>
      </c>
      <c r="FB30" s="10" t="s">
        <v>3403</v>
      </c>
      <c r="FC30" s="203" t="s">
        <v>1530</v>
      </c>
      <c r="FD30" s="203" t="s">
        <v>1530</v>
      </c>
      <c r="FE30" s="203" t="s">
        <v>1530</v>
      </c>
      <c r="FF30" s="203" t="s">
        <v>1530</v>
      </c>
      <c r="FG30" s="203" t="s">
        <v>1530</v>
      </c>
      <c r="FH30" s="203" t="s">
        <v>1530</v>
      </c>
      <c r="FI30" s="203" t="s">
        <v>1530</v>
      </c>
      <c r="FJ30" s="203" t="s">
        <v>1530</v>
      </c>
      <c r="FK30" s="203" t="s">
        <v>1530</v>
      </c>
      <c r="FL30" s="203" t="s">
        <v>1530</v>
      </c>
      <c r="FM30" s="203" t="s">
        <v>1530</v>
      </c>
      <c r="FN30" s="203" t="s">
        <v>1530</v>
      </c>
      <c r="FO30" s="203" t="s">
        <v>1530</v>
      </c>
      <c r="FP30" s="203" t="s">
        <v>1530</v>
      </c>
      <c r="FQ30" s="203" t="s">
        <v>1530</v>
      </c>
      <c r="FR30" s="203" t="s">
        <v>1530</v>
      </c>
      <c r="FS30" s="203" t="s">
        <v>1530</v>
      </c>
      <c r="FT30" s="203" t="s">
        <v>1530</v>
      </c>
      <c r="FU30" s="203" t="s">
        <v>1530</v>
      </c>
      <c r="FV30" s="203" t="s">
        <v>1530</v>
      </c>
      <c r="FW30" s="203" t="s">
        <v>1530</v>
      </c>
      <c r="FX30" s="203" t="s">
        <v>1530</v>
      </c>
      <c r="FY30" s="203" t="s">
        <v>1530</v>
      </c>
      <c r="FZ30" s="203" t="s">
        <v>1530</v>
      </c>
      <c r="GA30" s="203" t="s">
        <v>1530</v>
      </c>
      <c r="GB30" s="203" t="s">
        <v>1937</v>
      </c>
      <c r="GC30" s="203" t="s">
        <v>426</v>
      </c>
      <c r="GD30" s="203" t="s">
        <v>416</v>
      </c>
      <c r="GE30" s="203" t="s">
        <v>493</v>
      </c>
      <c r="GF30" s="203" t="s">
        <v>499</v>
      </c>
      <c r="GG30" s="203" t="s">
        <v>4527</v>
      </c>
      <c r="GH30" s="203" t="s">
        <v>505</v>
      </c>
      <c r="GI30" s="203" t="s">
        <v>2303</v>
      </c>
      <c r="GJ30" s="258">
        <v>89985</v>
      </c>
      <c r="GK30" s="203">
        <v>1</v>
      </c>
      <c r="GL30" s="203" t="s">
        <v>2135</v>
      </c>
      <c r="GM30" s="203" t="s">
        <v>503</v>
      </c>
      <c r="GN30" s="203">
        <v>876</v>
      </c>
      <c r="GO30" s="203">
        <v>178</v>
      </c>
      <c r="GP30" s="203">
        <v>7940</v>
      </c>
      <c r="GQ30" s="203">
        <v>25928</v>
      </c>
      <c r="GR30" s="203">
        <v>236</v>
      </c>
      <c r="GS30" s="203">
        <v>24</v>
      </c>
      <c r="GT30" s="203">
        <v>2409</v>
      </c>
      <c r="GU30" s="203">
        <v>5149</v>
      </c>
      <c r="GV30" s="283">
        <v>0.80689999999999995</v>
      </c>
      <c r="GW30" s="283">
        <v>8.4330000000000002E-2</v>
      </c>
      <c r="GX30" s="245">
        <v>27.701550000000001</v>
      </c>
      <c r="GY30" s="245">
        <v>27.86646</v>
      </c>
      <c r="GZ30" s="245">
        <v>17.107780000000002</v>
      </c>
      <c r="HA30" s="284">
        <v>6.2858700000000001</v>
      </c>
      <c r="HB30" s="284">
        <v>4.6998699999999998</v>
      </c>
      <c r="HC30" s="284">
        <v>0.32621</v>
      </c>
      <c r="HD30" s="284">
        <v>20.150379999999998</v>
      </c>
      <c r="HE30" s="284">
        <v>15.06622</v>
      </c>
      <c r="HF30" s="284">
        <v>1.0457099999999999</v>
      </c>
      <c r="HG30" s="284">
        <v>10.14968</v>
      </c>
      <c r="HH30" s="284">
        <v>7.5888</v>
      </c>
      <c r="HI30" s="284">
        <v>0.52671999999999997</v>
      </c>
      <c r="HJ30" s="284">
        <v>40.851860000000002</v>
      </c>
      <c r="HK30" s="284">
        <v>30.54449</v>
      </c>
      <c r="HL30" s="284">
        <v>2.1200199999999998</v>
      </c>
      <c r="HM30" s="284">
        <v>35.05068</v>
      </c>
      <c r="HN30" s="284">
        <v>26.20701</v>
      </c>
      <c r="HO30" s="284">
        <v>1.81897</v>
      </c>
      <c r="HP30" s="284">
        <v>14.443440000000001</v>
      </c>
      <c r="HQ30" s="284">
        <v>10.799200000000001</v>
      </c>
      <c r="HR30" s="284">
        <v>0.74955000000000005</v>
      </c>
      <c r="HS30" s="284">
        <v>2.09938</v>
      </c>
      <c r="HT30" s="284">
        <v>1.3001799999999999</v>
      </c>
      <c r="HU30" s="284">
        <v>1.1878299999999999</v>
      </c>
      <c r="HV30" s="284">
        <v>8.1451200000000004</v>
      </c>
      <c r="HW30" s="284">
        <v>0.32302999999999998</v>
      </c>
      <c r="HX30" s="284">
        <v>0.91366000000000003</v>
      </c>
      <c r="HY30" s="284">
        <v>0.65490000000000004</v>
      </c>
      <c r="HZ30" s="284">
        <v>0.3765</v>
      </c>
      <c r="IA30" s="284">
        <v>7.7999999999999999E-4</v>
      </c>
      <c r="IB30" s="284">
        <v>5.3299999999999997E-3</v>
      </c>
      <c r="IC30" s="284">
        <v>0.31864999999999999</v>
      </c>
      <c r="ID30" s="284">
        <v>3.175E-2</v>
      </c>
      <c r="IE30" s="284">
        <v>0.30380000000000001</v>
      </c>
      <c r="IF30" s="284">
        <v>1390</v>
      </c>
      <c r="IG30" s="284">
        <v>14534</v>
      </c>
      <c r="IH30" s="284">
        <v>14534</v>
      </c>
      <c r="II30" s="284">
        <v>5597</v>
      </c>
      <c r="IJ30" s="284">
        <v>58498</v>
      </c>
      <c r="IK30" s="284">
        <v>58498</v>
      </c>
      <c r="IL30" s="284">
        <v>94456</v>
      </c>
      <c r="IM30" s="284">
        <v>94456</v>
      </c>
      <c r="IN30" s="284">
        <v>1.2279</v>
      </c>
      <c r="IO30" s="284">
        <v>9038</v>
      </c>
      <c r="IP30" s="284">
        <v>4.3456200000000003</v>
      </c>
      <c r="IQ30" s="284">
        <v>1.60487</v>
      </c>
      <c r="IR30" s="284">
        <v>11.08859</v>
      </c>
      <c r="IS30" s="284">
        <v>0.34039999999999998</v>
      </c>
      <c r="IT30" s="284">
        <v>0.50341000000000002</v>
      </c>
      <c r="IU30" s="284">
        <v>13.537269999999999</v>
      </c>
      <c r="IV30" s="284">
        <v>9.8668399999999998</v>
      </c>
      <c r="IW30" s="284">
        <v>1.70974</v>
      </c>
      <c r="IX30" s="284">
        <v>0</v>
      </c>
      <c r="IY30" s="284">
        <v>1.47E-3</v>
      </c>
      <c r="IZ30" s="284">
        <v>0.31355</v>
      </c>
      <c r="JA30" s="284">
        <v>7.3999999999999999E-4</v>
      </c>
      <c r="JB30" s="284">
        <v>3.3939999999999998E-2</v>
      </c>
      <c r="JC30" s="284">
        <v>0.35465000000000002</v>
      </c>
      <c r="JD30" s="284">
        <v>2.2399100000000001</v>
      </c>
      <c r="JE30" s="284">
        <v>1.2583</v>
      </c>
      <c r="JF30" s="284">
        <v>0.21004</v>
      </c>
      <c r="JG30" s="284">
        <v>478</v>
      </c>
      <c r="JH30" s="284">
        <v>1.1369199999999999</v>
      </c>
      <c r="JI30" s="284">
        <v>2.6447699999999998</v>
      </c>
      <c r="JJ30" s="284">
        <v>105</v>
      </c>
      <c r="JK30" s="284">
        <v>55</v>
      </c>
      <c r="JL30" s="284">
        <v>13.196440000000001</v>
      </c>
      <c r="JM30" s="284">
        <v>0.68483000000000005</v>
      </c>
      <c r="JN30" s="284">
        <v>0.64266999999999996</v>
      </c>
      <c r="JO30" s="284">
        <v>0.23225999999999999</v>
      </c>
      <c r="JP30" s="284">
        <v>2.223E-2</v>
      </c>
      <c r="JQ30" s="284">
        <v>0.32071</v>
      </c>
      <c r="JR30" s="284">
        <v>1</v>
      </c>
      <c r="JS30" s="284">
        <v>9</v>
      </c>
      <c r="JT30" s="284">
        <v>1.6146799999999999</v>
      </c>
      <c r="JU30" s="284">
        <v>3632</v>
      </c>
      <c r="JV30" s="284">
        <v>15.957039999999999</v>
      </c>
      <c r="JW30" s="284">
        <v>2249</v>
      </c>
      <c r="JX30" s="284">
        <v>3.96454</v>
      </c>
      <c r="JY30" s="284">
        <v>25.765550000000001</v>
      </c>
      <c r="JZ30" s="284">
        <v>0.24845</v>
      </c>
      <c r="KA30" s="284">
        <v>559</v>
      </c>
      <c r="KB30" s="284">
        <v>0.81440000000000001</v>
      </c>
      <c r="KC30" s="284">
        <v>0.52671999999999997</v>
      </c>
      <c r="KD30" s="284">
        <v>1.3149999999999999</v>
      </c>
      <c r="KE30" s="284">
        <v>8.1480200000000007</v>
      </c>
      <c r="KF30" s="284">
        <v>3.20566</v>
      </c>
      <c r="KG30" s="284">
        <v>10.14968</v>
      </c>
      <c r="KH30" s="294">
        <v>35.25</v>
      </c>
      <c r="KI30" s="284">
        <v>42481</v>
      </c>
      <c r="KJ30" s="284">
        <v>31298</v>
      </c>
      <c r="KK30" s="284">
        <v>0.11063000000000001</v>
      </c>
      <c r="KL30" s="284">
        <v>0.71899999999999997</v>
      </c>
      <c r="KM30" s="284">
        <v>0.17863999999999999</v>
      </c>
      <c r="KN30" s="284">
        <v>1.059E-2</v>
      </c>
      <c r="KO30" s="284">
        <v>6.88E-2</v>
      </c>
      <c r="KP30" s="284">
        <v>1.7090000000000001E-2</v>
      </c>
      <c r="KQ30" s="284">
        <v>1</v>
      </c>
      <c r="KR30" s="284">
        <v>9.5693799999999996E-2</v>
      </c>
      <c r="KS30" s="284">
        <v>0.90430619999999995</v>
      </c>
      <c r="KT30" s="284">
        <v>0.2632372</v>
      </c>
      <c r="KU30" s="284">
        <v>0.73676280000000005</v>
      </c>
      <c r="KV30" s="284">
        <v>5.1895299999999998E-2</v>
      </c>
      <c r="KW30" s="284">
        <v>0</v>
      </c>
      <c r="KX30" s="284">
        <v>0.19681960000000001</v>
      </c>
      <c r="KY30" s="284">
        <v>3.1949999999999999E-3</v>
      </c>
      <c r="KZ30" s="284">
        <v>0.2004157</v>
      </c>
      <c r="LA30" s="284">
        <v>4.8700300000000002E-2</v>
      </c>
      <c r="LB30" s="284">
        <v>0.55086950000000001</v>
      </c>
      <c r="LC30" s="284">
        <v>0.74768900000000005</v>
      </c>
      <c r="LD30" s="284">
        <v>2.5145500000000001E-2</v>
      </c>
      <c r="LE30" s="284">
        <v>0.81911599999999996</v>
      </c>
      <c r="LF30" s="284">
        <v>3.7186700000000003E-2</v>
      </c>
      <c r="LG30" s="284">
        <v>0.1185518</v>
      </c>
      <c r="LH30" s="284">
        <v>11182</v>
      </c>
      <c r="LI30" s="284">
        <v>1.98532</v>
      </c>
      <c r="LJ30" s="284">
        <v>44992</v>
      </c>
      <c r="LK30" s="284">
        <v>44992</v>
      </c>
      <c r="LL30" s="284">
        <v>4305</v>
      </c>
      <c r="LM30" s="284">
        <v>0.93843379999999998</v>
      </c>
      <c r="LN30" s="284">
        <v>0</v>
      </c>
      <c r="LO30" s="284">
        <v>6.1566200000000001E-2</v>
      </c>
      <c r="LP30" s="284">
        <v>0.28878999999999999</v>
      </c>
      <c r="LQ30" s="284">
        <v>0.80828999999999995</v>
      </c>
      <c r="LR30" s="284">
        <v>0.21276999999999999</v>
      </c>
      <c r="LS30" s="284">
        <v>0</v>
      </c>
      <c r="LT30" s="284">
        <v>3.2666499999999998</v>
      </c>
      <c r="LU30" s="284">
        <v>49</v>
      </c>
      <c r="LV30" s="284">
        <v>3.0655399999999999</v>
      </c>
      <c r="LW30" s="284">
        <v>0.15909000000000001</v>
      </c>
      <c r="LX30" s="284">
        <v>0.15508</v>
      </c>
      <c r="LY30" s="285">
        <v>2.1163299999999999E-2</v>
      </c>
      <c r="LZ30" s="285">
        <v>8.5800000000000004E-4</v>
      </c>
      <c r="MA30" s="285">
        <v>0.19953070000000001</v>
      </c>
      <c r="MB30" s="285">
        <v>0</v>
      </c>
      <c r="MC30" s="285">
        <v>0.18339169999999999</v>
      </c>
      <c r="MD30" s="285">
        <v>4.3550000000000001E-4</v>
      </c>
      <c r="ME30" s="285">
        <v>0.73595880000000002</v>
      </c>
      <c r="MF30" s="285">
        <v>4.05002E-2</v>
      </c>
      <c r="MG30" s="285">
        <v>0.43520560000000003</v>
      </c>
      <c r="MH30" s="285"/>
    </row>
    <row r="31" spans="1:346" s="203" customFormat="1" x14ac:dyDescent="0.2">
      <c r="A31" s="6" t="s">
        <v>1955</v>
      </c>
      <c r="B31" s="6" t="s">
        <v>2814</v>
      </c>
      <c r="C31" s="203" t="s">
        <v>1956</v>
      </c>
      <c r="D31" s="203" t="s">
        <v>1957</v>
      </c>
      <c r="E31" s="203" t="s">
        <v>2151</v>
      </c>
      <c r="F31" s="203" t="s">
        <v>2216</v>
      </c>
      <c r="G31" s="203" t="s">
        <v>2339</v>
      </c>
      <c r="H31" s="203" t="s">
        <v>3471</v>
      </c>
      <c r="I31" s="203" t="s">
        <v>3472</v>
      </c>
      <c r="J31" s="203" t="s">
        <v>2316</v>
      </c>
      <c r="K31" s="203" t="s">
        <v>2339</v>
      </c>
      <c r="L31" s="203" t="s">
        <v>3473</v>
      </c>
      <c r="M31" s="203" t="s">
        <v>3474</v>
      </c>
      <c r="N31" s="203" t="s">
        <v>2394</v>
      </c>
      <c r="O31" s="203" t="s">
        <v>2466</v>
      </c>
      <c r="P31" s="203" t="s">
        <v>2543</v>
      </c>
      <c r="Q31" s="203" t="s">
        <v>2617</v>
      </c>
      <c r="R31" s="203" t="s">
        <v>4634</v>
      </c>
      <c r="S31" s="203" t="s">
        <v>2694</v>
      </c>
      <c r="T31" s="203" t="s">
        <v>2466</v>
      </c>
      <c r="U31" s="203" t="s">
        <v>2543</v>
      </c>
      <c r="V31" s="203" t="s">
        <v>2617</v>
      </c>
      <c r="W31" s="203">
        <v>1</v>
      </c>
      <c r="X31" s="203">
        <v>1</v>
      </c>
      <c r="Y31" s="203">
        <v>0</v>
      </c>
      <c r="Z31" s="203">
        <v>1</v>
      </c>
      <c r="AA31" s="10">
        <v>3796</v>
      </c>
      <c r="AB31" s="203">
        <v>3</v>
      </c>
      <c r="AC31" s="203">
        <v>0</v>
      </c>
      <c r="AD31" s="203">
        <v>3</v>
      </c>
      <c r="AE31" s="203">
        <v>15.17</v>
      </c>
      <c r="AF31" s="203">
        <v>18.170000000000002</v>
      </c>
      <c r="AG31" s="286">
        <v>0.16510730000000001</v>
      </c>
      <c r="AH31" s="246">
        <v>62052</v>
      </c>
      <c r="AI31" s="246" t="s">
        <v>3475</v>
      </c>
      <c r="AJ31" s="274" t="s">
        <v>3476</v>
      </c>
      <c r="AK31" s="276">
        <v>37890</v>
      </c>
      <c r="AL31" s="276">
        <v>10.91</v>
      </c>
      <c r="AM31" s="276">
        <v>10.91</v>
      </c>
      <c r="AN31" s="276">
        <v>10.91</v>
      </c>
      <c r="AO31" s="246">
        <v>0</v>
      </c>
      <c r="AP31" s="246">
        <v>772395</v>
      </c>
      <c r="AQ31" s="246">
        <v>772395</v>
      </c>
      <c r="AR31" s="246">
        <v>137601</v>
      </c>
      <c r="AS31" s="246">
        <v>0</v>
      </c>
      <c r="AT31" s="246">
        <v>137601</v>
      </c>
      <c r="AU31" s="246">
        <v>0</v>
      </c>
      <c r="AV31" s="246">
        <v>0</v>
      </c>
      <c r="AW31" s="246">
        <v>0</v>
      </c>
      <c r="AX31" s="246">
        <v>67766</v>
      </c>
      <c r="AY31" s="246">
        <v>977762</v>
      </c>
      <c r="AZ31" s="246">
        <v>521703</v>
      </c>
      <c r="BA31" s="246">
        <v>178013</v>
      </c>
      <c r="BB31" s="246">
        <v>699716</v>
      </c>
      <c r="BC31" s="246">
        <v>56855</v>
      </c>
      <c r="BD31" s="246">
        <v>12623</v>
      </c>
      <c r="BE31" s="246">
        <v>2730</v>
      </c>
      <c r="BF31" s="246">
        <v>72208</v>
      </c>
      <c r="BG31" s="246">
        <v>187686</v>
      </c>
      <c r="BH31" s="246">
        <v>959610</v>
      </c>
      <c r="BI31" s="246">
        <v>0</v>
      </c>
      <c r="BJ31" s="283">
        <v>0</v>
      </c>
      <c r="BK31" s="246">
        <v>0</v>
      </c>
      <c r="BL31" s="246">
        <v>0</v>
      </c>
      <c r="BM31" s="246">
        <v>0</v>
      </c>
      <c r="BN31" s="246">
        <v>0</v>
      </c>
      <c r="BO31" s="246">
        <v>0</v>
      </c>
      <c r="BP31" s="246">
        <v>0</v>
      </c>
      <c r="BQ31" s="10">
        <v>38302</v>
      </c>
      <c r="BR31" s="10">
        <v>44582</v>
      </c>
      <c r="BS31" s="10">
        <v>82884</v>
      </c>
      <c r="BT31" s="10">
        <v>33818</v>
      </c>
      <c r="BU31" s="10">
        <v>10747</v>
      </c>
      <c r="BV31" s="10">
        <v>44565</v>
      </c>
      <c r="BW31" s="10">
        <v>2745</v>
      </c>
      <c r="BX31" s="10" t="s">
        <v>3403</v>
      </c>
      <c r="BY31" s="10" t="s">
        <v>3403</v>
      </c>
      <c r="BZ31" s="10">
        <v>130194</v>
      </c>
      <c r="CA31" s="10" t="s">
        <v>3403</v>
      </c>
      <c r="CB31" s="10">
        <v>130194</v>
      </c>
      <c r="CC31" s="10">
        <v>4329</v>
      </c>
      <c r="CD31" s="258">
        <v>36946</v>
      </c>
      <c r="CE31" s="244">
        <v>3</v>
      </c>
      <c r="CF31" s="244">
        <v>67</v>
      </c>
      <c r="CG31" s="244">
        <v>70</v>
      </c>
      <c r="CH31" s="258">
        <v>7730</v>
      </c>
      <c r="CI31" s="258">
        <v>2155</v>
      </c>
      <c r="CJ31" s="258">
        <v>4138</v>
      </c>
      <c r="CK31" s="258">
        <v>563</v>
      </c>
      <c r="CL31" s="203">
        <v>0</v>
      </c>
      <c r="CM31" s="203">
        <v>21</v>
      </c>
      <c r="CN31" s="244">
        <v>93</v>
      </c>
      <c r="CO31" s="10">
        <v>76724</v>
      </c>
      <c r="CP31" s="10">
        <v>22848</v>
      </c>
      <c r="CQ31" s="10">
        <v>99572</v>
      </c>
      <c r="CR31" s="10">
        <v>6213</v>
      </c>
      <c r="CS31" s="10">
        <v>6</v>
      </c>
      <c r="CT31" s="10">
        <v>6219</v>
      </c>
      <c r="CU31" s="10">
        <v>62360</v>
      </c>
      <c r="CV31" s="10">
        <v>13390</v>
      </c>
      <c r="CW31" s="10">
        <v>75750</v>
      </c>
      <c r="CX31" s="10">
        <v>181541</v>
      </c>
      <c r="CY31" s="10">
        <v>8</v>
      </c>
      <c r="CZ31" s="10" t="s">
        <v>3403</v>
      </c>
      <c r="DA31" s="10">
        <v>181549</v>
      </c>
      <c r="DB31" s="10">
        <v>27895</v>
      </c>
      <c r="DC31" s="10">
        <v>269</v>
      </c>
      <c r="DD31" s="10">
        <v>28164</v>
      </c>
      <c r="DE31" s="10">
        <v>19598</v>
      </c>
      <c r="DF31" s="10">
        <v>132</v>
      </c>
      <c r="DG31" s="10" t="s">
        <v>3403</v>
      </c>
      <c r="DH31" s="10">
        <v>401</v>
      </c>
      <c r="DI31" s="258" t="s">
        <v>3403</v>
      </c>
      <c r="DJ31" s="258">
        <v>47493</v>
      </c>
      <c r="DK31" s="10">
        <v>200487</v>
      </c>
      <c r="DL31" s="10">
        <v>18554</v>
      </c>
      <c r="DM31" s="10">
        <v>26044</v>
      </c>
      <c r="DN31" s="10" t="s">
        <v>3403</v>
      </c>
      <c r="DO31" s="10">
        <v>245085</v>
      </c>
      <c r="DP31" s="10" t="s">
        <v>3403</v>
      </c>
      <c r="DQ31" s="10">
        <v>31314</v>
      </c>
      <c r="DR31" s="10" t="s">
        <v>5101</v>
      </c>
      <c r="DS31" s="10">
        <v>31314</v>
      </c>
      <c r="DT31" s="10">
        <v>150512</v>
      </c>
      <c r="DU31" s="244">
        <v>42</v>
      </c>
      <c r="DV31" s="244">
        <v>12</v>
      </c>
      <c r="DW31" s="244">
        <v>104</v>
      </c>
      <c r="DX31" s="244">
        <v>353</v>
      </c>
      <c r="DY31" s="244">
        <v>10</v>
      </c>
      <c r="DZ31" s="244">
        <v>3</v>
      </c>
      <c r="EA31" s="244">
        <v>524</v>
      </c>
      <c r="EB31" s="244">
        <v>779</v>
      </c>
      <c r="EC31" s="244">
        <v>1384</v>
      </c>
      <c r="ED31" s="244">
        <v>2163</v>
      </c>
      <c r="EE31" s="10">
        <v>4512</v>
      </c>
      <c r="EF31" s="10">
        <v>6710</v>
      </c>
      <c r="EG31" s="10">
        <v>11222</v>
      </c>
      <c r="EH31" s="10">
        <v>309</v>
      </c>
      <c r="EI31" s="10">
        <v>57</v>
      </c>
      <c r="EJ31" s="10">
        <v>366</v>
      </c>
      <c r="EK31" s="10">
        <v>13751</v>
      </c>
      <c r="EL31" s="10" t="s">
        <v>5026</v>
      </c>
      <c r="EM31" s="10" t="s">
        <v>5026</v>
      </c>
      <c r="EN31" s="10" t="s">
        <v>5026</v>
      </c>
      <c r="EO31" s="10" t="s">
        <v>5026</v>
      </c>
      <c r="EP31" s="258">
        <v>394</v>
      </c>
      <c r="EQ31" s="258">
        <v>6526</v>
      </c>
      <c r="ER31" s="10">
        <v>43951</v>
      </c>
      <c r="ES31" s="10" t="s">
        <v>5026</v>
      </c>
      <c r="ET31" s="10" t="s">
        <v>5026</v>
      </c>
      <c r="EU31" s="244">
        <v>122</v>
      </c>
      <c r="EV31" s="244">
        <v>265</v>
      </c>
      <c r="EW31" s="203" t="s">
        <v>1478</v>
      </c>
      <c r="EX31" s="244">
        <v>23</v>
      </c>
      <c r="EY31" s="244">
        <v>32</v>
      </c>
      <c r="EZ31" s="258">
        <v>41733</v>
      </c>
      <c r="FA31" s="10">
        <v>132173</v>
      </c>
      <c r="FB31" s="10" t="s">
        <v>3403</v>
      </c>
      <c r="FC31" s="203" t="s">
        <v>1530</v>
      </c>
      <c r="FD31" s="203" t="s">
        <v>1530</v>
      </c>
      <c r="FE31" s="203" t="s">
        <v>1530</v>
      </c>
      <c r="FF31" s="203" t="s">
        <v>1530</v>
      </c>
      <c r="FG31" s="203" t="s">
        <v>1530</v>
      </c>
      <c r="FH31" s="203" t="s">
        <v>1530</v>
      </c>
      <c r="FI31" s="203" t="s">
        <v>1530</v>
      </c>
      <c r="FJ31" s="203" t="s">
        <v>1530</v>
      </c>
      <c r="FK31" s="203" t="s">
        <v>1530</v>
      </c>
      <c r="FL31" s="203" t="s">
        <v>1530</v>
      </c>
      <c r="FM31" s="203" t="s">
        <v>1530</v>
      </c>
      <c r="FN31" s="203" t="s">
        <v>1530</v>
      </c>
      <c r="FO31" s="203" t="s">
        <v>1530</v>
      </c>
      <c r="FP31" s="203" t="s">
        <v>1530</v>
      </c>
      <c r="FQ31" s="203" t="s">
        <v>1530</v>
      </c>
      <c r="FR31" s="203" t="s">
        <v>1530</v>
      </c>
      <c r="FS31" s="203" t="s">
        <v>1530</v>
      </c>
      <c r="FT31" s="203" t="s">
        <v>1530</v>
      </c>
      <c r="FU31" s="203" t="s">
        <v>1530</v>
      </c>
      <c r="FV31" s="203" t="s">
        <v>1530</v>
      </c>
      <c r="FW31" s="203" t="s">
        <v>1530</v>
      </c>
      <c r="FX31" s="203" t="s">
        <v>1530</v>
      </c>
      <c r="FY31" s="203" t="s">
        <v>1530</v>
      </c>
      <c r="FZ31" s="203" t="s">
        <v>1530</v>
      </c>
      <c r="GA31" s="203" t="s">
        <v>1530</v>
      </c>
      <c r="GB31" s="203" t="s">
        <v>1955</v>
      </c>
      <c r="GC31" s="203" t="s">
        <v>432</v>
      </c>
      <c r="GD31" s="203" t="s">
        <v>416</v>
      </c>
      <c r="GE31" s="203" t="s">
        <v>493</v>
      </c>
      <c r="GF31" s="203" t="s">
        <v>499</v>
      </c>
      <c r="GG31" s="203" t="s">
        <v>4527</v>
      </c>
      <c r="GH31" s="203" t="s">
        <v>508</v>
      </c>
      <c r="GI31" s="203" t="s">
        <v>2303</v>
      </c>
      <c r="GJ31" s="258">
        <v>88281</v>
      </c>
      <c r="GK31" s="203">
        <v>2</v>
      </c>
      <c r="GL31" s="203" t="s">
        <v>2135</v>
      </c>
      <c r="GM31" s="203" t="s">
        <v>503</v>
      </c>
      <c r="GN31" s="203">
        <v>790</v>
      </c>
      <c r="GO31" s="203">
        <v>104</v>
      </c>
      <c r="GP31" s="203">
        <v>3023</v>
      </c>
      <c r="GQ31" s="203">
        <v>21254</v>
      </c>
      <c r="GR31" s="203">
        <v>85</v>
      </c>
      <c r="GS31" s="203">
        <v>8</v>
      </c>
      <c r="GT31" s="203">
        <v>342</v>
      </c>
      <c r="GU31" s="203">
        <v>1930</v>
      </c>
      <c r="GV31" s="283">
        <v>0.81608999999999998</v>
      </c>
      <c r="GW31" s="283">
        <v>0.1573</v>
      </c>
      <c r="GX31" s="245">
        <v>26.242370000000001</v>
      </c>
      <c r="GY31" s="245">
        <v>24.555800000000001</v>
      </c>
      <c r="GZ31" s="245">
        <v>40.05556</v>
      </c>
      <c r="HA31" s="284">
        <v>3.9154200000000001</v>
      </c>
      <c r="HB31" s="284">
        <v>2.8549899999999999</v>
      </c>
      <c r="HC31" s="284">
        <v>0.29461999999999999</v>
      </c>
      <c r="HD31" s="284">
        <v>30.644760000000002</v>
      </c>
      <c r="HE31" s="284">
        <v>22.34515</v>
      </c>
      <c r="HF31" s="284">
        <v>2.30593</v>
      </c>
      <c r="HG31" s="284">
        <v>6.3756399999999998</v>
      </c>
      <c r="HH31" s="284">
        <v>4.6489099999999999</v>
      </c>
      <c r="HI31" s="284">
        <v>0.47975000000000001</v>
      </c>
      <c r="HJ31" s="284">
        <v>21.833629999999999</v>
      </c>
      <c r="HK31" s="284">
        <v>15.92037</v>
      </c>
      <c r="HL31" s="284">
        <v>1.6429199999999999</v>
      </c>
      <c r="HM31" s="284">
        <v>69.784739999999999</v>
      </c>
      <c r="HN31" s="284">
        <v>50.884740000000001</v>
      </c>
      <c r="HO31" s="284">
        <v>5.2511099999999997</v>
      </c>
      <c r="HP31" s="284">
        <v>11.706989999999999</v>
      </c>
      <c r="HQ31" s="284">
        <v>8.5363500000000005</v>
      </c>
      <c r="HR31" s="284">
        <v>0.88092000000000004</v>
      </c>
      <c r="HS31" s="284">
        <v>2.7761900000000002</v>
      </c>
      <c r="HT31" s="284">
        <v>1.70492</v>
      </c>
      <c r="HU31" s="284">
        <v>3.89602</v>
      </c>
      <c r="HV31" s="284">
        <v>8.4626699999999992</v>
      </c>
      <c r="HW31" s="284">
        <v>0.49785000000000001</v>
      </c>
      <c r="HX31" s="284">
        <v>0.92849999999999999</v>
      </c>
      <c r="HY31" s="284">
        <v>0.35471000000000003</v>
      </c>
      <c r="HZ31" s="284">
        <v>0.15576000000000001</v>
      </c>
      <c r="IA31" s="284">
        <v>1.3799999999999999E-3</v>
      </c>
      <c r="IB31" s="284">
        <v>3.0000000000000001E-3</v>
      </c>
      <c r="IC31" s="284">
        <v>0.47272999999999998</v>
      </c>
      <c r="ID31" s="284">
        <v>2.4500000000000001E-2</v>
      </c>
      <c r="IE31" s="284">
        <v>0.12712000000000001</v>
      </c>
      <c r="IF31" s="284">
        <v>2418</v>
      </c>
      <c r="IG31" s="284">
        <v>14650</v>
      </c>
      <c r="IH31" s="284">
        <v>14650</v>
      </c>
      <c r="II31" s="284">
        <v>8283</v>
      </c>
      <c r="IJ31" s="284">
        <v>50170</v>
      </c>
      <c r="IK31" s="284">
        <v>50170</v>
      </c>
      <c r="IL31" s="284">
        <v>81695</v>
      </c>
      <c r="IM31" s="284">
        <v>81695</v>
      </c>
      <c r="IN31" s="284">
        <v>1.2988</v>
      </c>
      <c r="IO31" s="284">
        <v>13488</v>
      </c>
      <c r="IP31" s="284">
        <v>6.4848299999999997</v>
      </c>
      <c r="IQ31" s="284">
        <v>1.55867</v>
      </c>
      <c r="IR31" s="284">
        <v>8.7492800000000006</v>
      </c>
      <c r="IS31" s="284">
        <v>0</v>
      </c>
      <c r="IT31" s="284">
        <v>0.76761999999999997</v>
      </c>
      <c r="IU31" s="284">
        <v>11.075570000000001</v>
      </c>
      <c r="IV31" s="284">
        <v>7.9260099999999998</v>
      </c>
      <c r="IW31" s="284">
        <v>2.1375000000000002</v>
      </c>
      <c r="IX31" s="284">
        <v>0</v>
      </c>
      <c r="IY31" s="284">
        <v>1.0499999999999999E-3</v>
      </c>
      <c r="IZ31" s="284">
        <v>0.41849999999999998</v>
      </c>
      <c r="JA31" s="284">
        <v>7.9000000000000001E-4</v>
      </c>
      <c r="JB31" s="284">
        <v>9.5799999999999996E-2</v>
      </c>
      <c r="JC31" s="284">
        <v>0.58025000000000004</v>
      </c>
      <c r="JD31" s="284">
        <v>2.9699200000000001</v>
      </c>
      <c r="JE31" s="284">
        <v>1.4747699999999999</v>
      </c>
      <c r="JF31" s="284">
        <v>0.17183999999999999</v>
      </c>
      <c r="JG31" s="284">
        <v>1179</v>
      </c>
      <c r="JH31" s="284">
        <v>2.23542</v>
      </c>
      <c r="JI31" s="284">
        <v>2.12601</v>
      </c>
      <c r="JJ31" s="284">
        <v>315</v>
      </c>
      <c r="JK31" s="284">
        <v>150</v>
      </c>
      <c r="JL31" s="284">
        <v>10.869949999999999</v>
      </c>
      <c r="JM31" s="284">
        <v>0.81793000000000005</v>
      </c>
      <c r="JN31" s="284">
        <v>0.64402000000000004</v>
      </c>
      <c r="JO31" s="284">
        <v>0.20582</v>
      </c>
      <c r="JP31" s="284">
        <v>3.3980000000000003E-2</v>
      </c>
      <c r="JQ31" s="284">
        <v>0.48444999999999999</v>
      </c>
      <c r="JR31" s="284">
        <v>2</v>
      </c>
      <c r="JS31" s="284">
        <v>5</v>
      </c>
      <c r="JT31" s="284">
        <v>1.6283399999999999</v>
      </c>
      <c r="JU31" s="284">
        <v>4713</v>
      </c>
      <c r="JV31" s="284">
        <v>39.65016</v>
      </c>
      <c r="JW31" s="284">
        <v>2894</v>
      </c>
      <c r="JX31" s="284">
        <v>11.578239999999999</v>
      </c>
      <c r="JY31" s="284">
        <v>64.564009999999996</v>
      </c>
      <c r="JZ31" s="284">
        <v>0.29200999999999999</v>
      </c>
      <c r="KA31" s="284">
        <v>845</v>
      </c>
      <c r="KB31" s="284">
        <v>0.76993999999999996</v>
      </c>
      <c r="KC31" s="284">
        <v>0.47975000000000001</v>
      </c>
      <c r="KD31" s="284">
        <v>1.25373</v>
      </c>
      <c r="KE31" s="284">
        <v>4.2999099999999997</v>
      </c>
      <c r="KF31" s="284">
        <v>7.8266900000000001</v>
      </c>
      <c r="KG31" s="284">
        <v>6.3756399999999998</v>
      </c>
      <c r="KH31" s="294">
        <v>24.33333</v>
      </c>
      <c r="KI31" s="284">
        <v>38509</v>
      </c>
      <c r="KJ31" s="284">
        <v>28712</v>
      </c>
      <c r="KK31" s="284">
        <v>7.4139999999999998E-2</v>
      </c>
      <c r="KL31" s="284">
        <v>0.41341</v>
      </c>
      <c r="KM31" s="284">
        <v>0.12071999999999999</v>
      </c>
      <c r="KN31" s="284">
        <v>1.2239999999999999E-2</v>
      </c>
      <c r="KO31" s="284">
        <v>6.8260000000000001E-2</v>
      </c>
      <c r="KP31" s="284">
        <v>1.993E-2</v>
      </c>
      <c r="KQ31" s="284">
        <v>1</v>
      </c>
      <c r="KR31" s="284">
        <v>0.16510730000000001</v>
      </c>
      <c r="KS31" s="284">
        <v>0.83489270000000004</v>
      </c>
      <c r="KT31" s="284">
        <v>0.25440750000000001</v>
      </c>
      <c r="KU31" s="284">
        <v>0.74559249999999999</v>
      </c>
      <c r="KV31" s="284">
        <v>7.52472E-2</v>
      </c>
      <c r="KW31" s="284">
        <v>1.3154300000000001E-2</v>
      </c>
      <c r="KX31" s="284">
        <v>0.18550559999999999</v>
      </c>
      <c r="KY31" s="284">
        <v>2.8449E-3</v>
      </c>
      <c r="KZ31" s="284">
        <v>0.1955857</v>
      </c>
      <c r="LA31" s="284">
        <v>5.9248000000000002E-2</v>
      </c>
      <c r="LB31" s="284">
        <v>0.54366150000000002</v>
      </c>
      <c r="LC31" s="284">
        <v>0.72916709999999996</v>
      </c>
      <c r="LD31" s="284">
        <v>0</v>
      </c>
      <c r="LE31" s="284">
        <v>0.78996219999999995</v>
      </c>
      <c r="LF31" s="284">
        <v>6.9307300000000002E-2</v>
      </c>
      <c r="LG31" s="284">
        <v>0.14073060000000001</v>
      </c>
      <c r="LH31" s="284">
        <v>9797</v>
      </c>
      <c r="LI31" s="284">
        <v>4.80654</v>
      </c>
      <c r="LJ31" s="284">
        <v>29427</v>
      </c>
      <c r="LK31" s="284">
        <v>29427</v>
      </c>
      <c r="LL31" s="284">
        <v>4858</v>
      </c>
      <c r="LM31" s="284">
        <v>0.78737809999999997</v>
      </c>
      <c r="LN31" s="284">
        <v>0.17481440000000001</v>
      </c>
      <c r="LO31" s="284">
        <v>3.7807399999999998E-2</v>
      </c>
      <c r="LP31" s="284">
        <v>0.46977999999999998</v>
      </c>
      <c r="LQ31" s="284">
        <v>1.3767799999999999</v>
      </c>
      <c r="LR31" s="284">
        <v>0.35026000000000002</v>
      </c>
      <c r="LS31" s="284">
        <v>19</v>
      </c>
      <c r="LT31" s="284">
        <v>4.3106999999999998</v>
      </c>
      <c r="LU31" s="284">
        <v>89</v>
      </c>
      <c r="LV31" s="284">
        <v>3.3941499999999998</v>
      </c>
      <c r="LW31" s="284">
        <v>0.25540000000000002</v>
      </c>
      <c r="LX31" s="284">
        <v>0.25065999999999999</v>
      </c>
      <c r="LY31" s="285">
        <v>2.4912400000000001E-2</v>
      </c>
      <c r="LZ31" s="285">
        <v>4.9280000000000005E-4</v>
      </c>
      <c r="MA31" s="285">
        <v>0.21019499999999999</v>
      </c>
      <c r="MB31" s="285">
        <v>0</v>
      </c>
      <c r="MC31" s="285">
        <v>0.1957912</v>
      </c>
      <c r="MD31" s="285">
        <v>3.7100000000000002E-4</v>
      </c>
      <c r="ME31" s="285">
        <v>0.68994860000000002</v>
      </c>
      <c r="MF31" s="285">
        <v>5.2384500000000001E-2</v>
      </c>
      <c r="MG31" s="285">
        <v>0.33445130000000001</v>
      </c>
      <c r="MH31" s="285"/>
    </row>
    <row r="32" spans="1:346" s="203" customFormat="1" x14ac:dyDescent="0.2">
      <c r="A32" s="6" t="s">
        <v>1943</v>
      </c>
      <c r="B32" s="6" t="s">
        <v>2810</v>
      </c>
      <c r="C32" s="203" t="s">
        <v>1944</v>
      </c>
      <c r="D32" s="203" t="s">
        <v>1945</v>
      </c>
      <c r="E32" s="203" t="s">
        <v>2147</v>
      </c>
      <c r="F32" s="203" t="s">
        <v>2213</v>
      </c>
      <c r="G32" s="203" t="s">
        <v>2176</v>
      </c>
      <c r="H32" s="203" t="s">
        <v>3445</v>
      </c>
      <c r="I32" s="203" t="s">
        <v>3446</v>
      </c>
      <c r="J32" s="203" t="s">
        <v>2213</v>
      </c>
      <c r="K32" s="203" t="s">
        <v>2176</v>
      </c>
      <c r="L32" s="203" t="s">
        <v>3445</v>
      </c>
      <c r="M32" s="203" t="s">
        <v>3446</v>
      </c>
      <c r="N32" s="203" t="s">
        <v>2392</v>
      </c>
      <c r="O32" s="203" t="s">
        <v>2462</v>
      </c>
      <c r="P32" s="203" t="s">
        <v>2539</v>
      </c>
      <c r="Q32" s="203" t="s">
        <v>2615</v>
      </c>
      <c r="R32" s="203" t="s">
        <v>2392</v>
      </c>
      <c r="S32" s="203" t="s">
        <v>2380</v>
      </c>
      <c r="T32" s="203" t="s">
        <v>2462</v>
      </c>
      <c r="U32" s="203" t="s">
        <v>2539</v>
      </c>
      <c r="V32" s="203" t="s">
        <v>2615</v>
      </c>
      <c r="W32" s="203">
        <v>1</v>
      </c>
      <c r="X32" s="203">
        <v>2</v>
      </c>
      <c r="Y32" s="203">
        <v>0</v>
      </c>
      <c r="Z32" s="203">
        <v>0</v>
      </c>
      <c r="AA32" s="10">
        <v>7280</v>
      </c>
      <c r="AB32" s="203">
        <v>4</v>
      </c>
      <c r="AC32" s="203">
        <v>1</v>
      </c>
      <c r="AD32" s="203">
        <v>5</v>
      </c>
      <c r="AE32" s="203">
        <v>14</v>
      </c>
      <c r="AF32" s="203">
        <v>19</v>
      </c>
      <c r="AG32" s="286">
        <v>0.2105263</v>
      </c>
      <c r="AH32" s="246">
        <v>56283</v>
      </c>
      <c r="AI32" s="246" t="s">
        <v>3447</v>
      </c>
      <c r="AJ32" s="274" t="s">
        <v>3444</v>
      </c>
      <c r="AK32" s="276">
        <v>34236</v>
      </c>
      <c r="AL32" s="276" t="s">
        <v>3403</v>
      </c>
      <c r="AM32" s="276">
        <v>11.05</v>
      </c>
      <c r="AN32" s="276">
        <v>11.05</v>
      </c>
      <c r="AO32" s="246">
        <v>0</v>
      </c>
      <c r="AP32" s="246">
        <v>830598</v>
      </c>
      <c r="AQ32" s="246">
        <v>830598</v>
      </c>
      <c r="AR32" s="246">
        <v>131298</v>
      </c>
      <c r="AS32" s="246">
        <v>0</v>
      </c>
      <c r="AT32" s="246">
        <v>131298</v>
      </c>
      <c r="AU32" s="246">
        <v>27197</v>
      </c>
      <c r="AV32" s="246">
        <v>0</v>
      </c>
      <c r="AW32" s="246">
        <v>27197</v>
      </c>
      <c r="AX32" s="246">
        <v>33784</v>
      </c>
      <c r="AY32" s="246">
        <v>1022877</v>
      </c>
      <c r="AZ32" s="246">
        <v>622943</v>
      </c>
      <c r="BA32" s="246">
        <v>183420</v>
      </c>
      <c r="BB32" s="246">
        <v>806363</v>
      </c>
      <c r="BC32" s="246">
        <v>88005</v>
      </c>
      <c r="BD32" s="246">
        <v>9578</v>
      </c>
      <c r="BE32" s="246">
        <v>14979</v>
      </c>
      <c r="BF32" s="246">
        <v>112562</v>
      </c>
      <c r="BG32" s="246">
        <v>105723</v>
      </c>
      <c r="BH32" s="246">
        <v>1024648</v>
      </c>
      <c r="BI32" s="246">
        <v>76491</v>
      </c>
      <c r="BJ32" s="283">
        <v>7.4780299999999994E-2</v>
      </c>
      <c r="BK32" s="246">
        <v>0</v>
      </c>
      <c r="BL32" s="246">
        <v>0</v>
      </c>
      <c r="BM32" s="246">
        <v>0</v>
      </c>
      <c r="BN32" s="246">
        <v>0</v>
      </c>
      <c r="BO32" s="246">
        <v>0</v>
      </c>
      <c r="BP32" s="246">
        <v>0</v>
      </c>
      <c r="BQ32" s="10">
        <v>43871</v>
      </c>
      <c r="BR32" s="10">
        <v>45633</v>
      </c>
      <c r="BS32" s="10">
        <v>89504</v>
      </c>
      <c r="BT32" s="10">
        <v>25806</v>
      </c>
      <c r="BU32" s="10">
        <v>12141</v>
      </c>
      <c r="BV32" s="10">
        <v>37947</v>
      </c>
      <c r="BW32" s="10">
        <v>5309</v>
      </c>
      <c r="BX32" s="10">
        <v>0</v>
      </c>
      <c r="BY32" s="10">
        <v>5309</v>
      </c>
      <c r="BZ32" s="10">
        <v>132760</v>
      </c>
      <c r="CA32" s="10" t="s">
        <v>3403</v>
      </c>
      <c r="CB32" s="10">
        <v>132760</v>
      </c>
      <c r="CC32" s="10">
        <v>1227</v>
      </c>
      <c r="CD32" s="258">
        <v>42332</v>
      </c>
      <c r="CE32" s="244">
        <v>3</v>
      </c>
      <c r="CF32" s="244">
        <v>67</v>
      </c>
      <c r="CG32" s="244">
        <v>70</v>
      </c>
      <c r="CH32" s="258">
        <v>4891</v>
      </c>
      <c r="CI32" s="258">
        <v>11528</v>
      </c>
      <c r="CJ32" s="258">
        <v>11397</v>
      </c>
      <c r="CK32" s="258">
        <v>793</v>
      </c>
      <c r="CL32" s="203">
        <v>0</v>
      </c>
      <c r="CM32" s="203">
        <v>7</v>
      </c>
      <c r="CN32" s="244">
        <v>219</v>
      </c>
      <c r="CO32" s="10">
        <v>96591</v>
      </c>
      <c r="CP32" s="10">
        <v>31458</v>
      </c>
      <c r="CQ32" s="10">
        <v>128049</v>
      </c>
      <c r="CR32" s="10">
        <v>15581</v>
      </c>
      <c r="CS32" s="10">
        <v>756</v>
      </c>
      <c r="CT32" s="10">
        <v>16337</v>
      </c>
      <c r="CU32" s="10">
        <v>62586</v>
      </c>
      <c r="CV32" s="10">
        <v>13193</v>
      </c>
      <c r="CW32" s="10">
        <v>75779</v>
      </c>
      <c r="CX32" s="10">
        <v>220165</v>
      </c>
      <c r="CY32" s="10">
        <v>5157</v>
      </c>
      <c r="CZ32" s="10" t="s">
        <v>3403</v>
      </c>
      <c r="DA32" s="10">
        <v>225322</v>
      </c>
      <c r="DB32" s="10">
        <v>10705</v>
      </c>
      <c r="DC32" s="10">
        <v>5157</v>
      </c>
      <c r="DD32" s="10">
        <v>15862</v>
      </c>
      <c r="DE32" s="10">
        <v>79971</v>
      </c>
      <c r="DF32" s="10">
        <v>9450</v>
      </c>
      <c r="DG32" s="10" t="s">
        <v>3403</v>
      </c>
      <c r="DH32" s="10">
        <v>14607</v>
      </c>
      <c r="DI32" s="258" t="s">
        <v>3403</v>
      </c>
      <c r="DJ32" s="258">
        <v>90676</v>
      </c>
      <c r="DK32" s="10">
        <v>194695</v>
      </c>
      <c r="DL32" s="10">
        <v>122230</v>
      </c>
      <c r="DM32" s="10" t="s">
        <v>3403</v>
      </c>
      <c r="DN32" s="10">
        <v>14327</v>
      </c>
      <c r="DO32" s="10">
        <v>331252</v>
      </c>
      <c r="DP32" s="10" t="s">
        <v>3403</v>
      </c>
      <c r="DQ32" s="10">
        <v>28784</v>
      </c>
      <c r="DR32" s="10">
        <v>8133</v>
      </c>
      <c r="DS32" s="10">
        <v>36917</v>
      </c>
      <c r="DT32" s="10">
        <v>283828</v>
      </c>
      <c r="DU32" s="244">
        <v>64</v>
      </c>
      <c r="DV32" s="244">
        <v>0</v>
      </c>
      <c r="DW32" s="244">
        <v>196</v>
      </c>
      <c r="DX32" s="244">
        <v>0</v>
      </c>
      <c r="DY32" s="244">
        <v>6</v>
      </c>
      <c r="DZ32" s="244">
        <v>0</v>
      </c>
      <c r="EA32" s="244">
        <v>266</v>
      </c>
      <c r="EB32" s="244">
        <v>-1</v>
      </c>
      <c r="EC32" s="244" t="s">
        <v>3403</v>
      </c>
      <c r="ED32" s="244">
        <v>-1</v>
      </c>
      <c r="EE32" s="10">
        <v>4712</v>
      </c>
      <c r="EF32" s="10" t="s">
        <v>3403</v>
      </c>
      <c r="EG32" s="10">
        <v>4712</v>
      </c>
      <c r="EH32" s="10">
        <v>95</v>
      </c>
      <c r="EI32" s="10" t="s">
        <v>3403</v>
      </c>
      <c r="EJ32" s="10">
        <v>95</v>
      </c>
      <c r="EK32" s="10">
        <v>4806</v>
      </c>
      <c r="EL32" s="10" t="s">
        <v>5026</v>
      </c>
      <c r="EM32" s="10" t="s">
        <v>5026</v>
      </c>
      <c r="EN32" s="10" t="s">
        <v>5026</v>
      </c>
      <c r="EO32" s="10" t="s">
        <v>5026</v>
      </c>
      <c r="EP32" s="258">
        <v>1539</v>
      </c>
      <c r="EQ32" s="258">
        <v>26857</v>
      </c>
      <c r="ER32" s="10">
        <v>50038</v>
      </c>
      <c r="ES32" s="10" t="s">
        <v>5026</v>
      </c>
      <c r="ET32" s="10" t="s">
        <v>5026</v>
      </c>
      <c r="EU32" s="244">
        <v>238</v>
      </c>
      <c r="EV32" s="244">
        <v>147</v>
      </c>
      <c r="EW32" s="203" t="s">
        <v>1475</v>
      </c>
      <c r="EX32" s="244">
        <v>36</v>
      </c>
      <c r="EY32" s="244">
        <v>39</v>
      </c>
      <c r="EZ32" s="258">
        <v>59341</v>
      </c>
      <c r="FA32" s="10" t="s">
        <v>3403</v>
      </c>
      <c r="FB32" s="10" t="s">
        <v>3403</v>
      </c>
      <c r="FC32" s="203" t="s">
        <v>1530</v>
      </c>
      <c r="FD32" s="203" t="s">
        <v>1530</v>
      </c>
      <c r="FE32" s="203" t="s">
        <v>1530</v>
      </c>
      <c r="FF32" s="203" t="s">
        <v>1530</v>
      </c>
      <c r="FG32" s="203" t="s">
        <v>1530</v>
      </c>
      <c r="FH32" s="203" t="s">
        <v>1530</v>
      </c>
      <c r="FI32" s="203" t="s">
        <v>1530</v>
      </c>
      <c r="FJ32" s="203" t="s">
        <v>1530</v>
      </c>
      <c r="FK32" s="203" t="s">
        <v>1530</v>
      </c>
      <c r="FL32" s="203" t="s">
        <v>1530</v>
      </c>
      <c r="FM32" s="203" t="s">
        <v>1530</v>
      </c>
      <c r="FN32" s="203" t="s">
        <v>1530</v>
      </c>
      <c r="FO32" s="203" t="s">
        <v>1530</v>
      </c>
      <c r="FP32" s="203" t="s">
        <v>1530</v>
      </c>
      <c r="FQ32" s="203" t="s">
        <v>1530</v>
      </c>
      <c r="FR32" s="203" t="s">
        <v>1530</v>
      </c>
      <c r="FS32" s="203" t="s">
        <v>1530</v>
      </c>
      <c r="FT32" s="203" t="s">
        <v>1530</v>
      </c>
      <c r="FU32" s="203" t="s">
        <v>1530</v>
      </c>
      <c r="FV32" s="203" t="s">
        <v>1530</v>
      </c>
      <c r="FW32" s="203" t="s">
        <v>1530</v>
      </c>
      <c r="FX32" s="203" t="s">
        <v>1530</v>
      </c>
      <c r="FY32" s="203" t="s">
        <v>1530</v>
      </c>
      <c r="FZ32" s="203" t="s">
        <v>1530</v>
      </c>
      <c r="GA32" s="203" t="s">
        <v>1530</v>
      </c>
      <c r="GB32" s="203" t="s">
        <v>1943</v>
      </c>
      <c r="GC32" s="203" t="s">
        <v>428</v>
      </c>
      <c r="GD32" s="203" t="s">
        <v>416</v>
      </c>
      <c r="GE32" s="203" t="s">
        <v>493</v>
      </c>
      <c r="GF32" s="203" t="s">
        <v>499</v>
      </c>
      <c r="GG32" s="203" t="s">
        <v>4527</v>
      </c>
      <c r="GH32" s="203" t="s">
        <v>505</v>
      </c>
      <c r="GI32" s="203" t="s">
        <v>2303</v>
      </c>
      <c r="GJ32" s="258">
        <v>82571</v>
      </c>
      <c r="GK32" s="203">
        <v>1</v>
      </c>
      <c r="GL32" s="203" t="s">
        <v>2135</v>
      </c>
      <c r="GM32" s="203" t="s">
        <v>512</v>
      </c>
      <c r="GN32" s="203">
        <v>261</v>
      </c>
      <c r="GO32" s="203">
        <v>61</v>
      </c>
      <c r="GP32" s="203">
        <v>2201</v>
      </c>
      <c r="GQ32" s="203">
        <v>26186</v>
      </c>
      <c r="GR32" s="203">
        <v>65</v>
      </c>
      <c r="GS32" s="203">
        <v>9</v>
      </c>
      <c r="GT32" s="203">
        <v>108</v>
      </c>
      <c r="GU32" s="203">
        <v>5339</v>
      </c>
      <c r="GV32" s="283">
        <v>0.98043999999999998</v>
      </c>
      <c r="GW32" s="283">
        <v>-2.1000000000000001E-4</v>
      </c>
      <c r="GX32" s="245">
        <v>18.06767</v>
      </c>
      <c r="GY32" s="245">
        <v>24.04082</v>
      </c>
      <c r="GZ32" s="245">
        <v>-1.5630000000000002E-2</v>
      </c>
      <c r="HA32" s="284">
        <v>3.0932599999999999</v>
      </c>
      <c r="HB32" s="284">
        <v>2.4342899999999998</v>
      </c>
      <c r="HC32" s="284">
        <v>0.33981</v>
      </c>
      <c r="HD32" s="284">
        <v>27.75545</v>
      </c>
      <c r="HE32" s="284">
        <v>21.842590000000001</v>
      </c>
      <c r="HF32" s="284">
        <v>3.0490599999999999</v>
      </c>
      <c r="HG32" s="284">
        <v>3.6101000000000001</v>
      </c>
      <c r="HH32" s="284">
        <v>2.8410299999999999</v>
      </c>
      <c r="HI32" s="284">
        <v>0.39659</v>
      </c>
      <c r="HJ32" s="284">
        <v>20.477399999999999</v>
      </c>
      <c r="HK32" s="284">
        <v>16.115010000000002</v>
      </c>
      <c r="HL32" s="284">
        <v>2.24953</v>
      </c>
      <c r="HM32" s="284">
        <v>213.20183</v>
      </c>
      <c r="HN32" s="284">
        <v>167.78255999999999</v>
      </c>
      <c r="HO32" s="284">
        <v>23.421140000000001</v>
      </c>
      <c r="HP32" s="284">
        <v>11.12345</v>
      </c>
      <c r="HQ32" s="284">
        <v>8.7537800000000008</v>
      </c>
      <c r="HR32" s="284">
        <v>1.2219599999999999</v>
      </c>
      <c r="HS32" s="284">
        <v>4.0117200000000004</v>
      </c>
      <c r="HT32" s="284">
        <v>3.4373800000000001</v>
      </c>
      <c r="HU32" s="284">
        <v>6.4468899999999998</v>
      </c>
      <c r="HV32" s="284">
        <v>3.9819100000000001</v>
      </c>
      <c r="HW32" s="284">
        <v>0.60599999999999998</v>
      </c>
      <c r="HX32" s="284">
        <v>1.1155999999999999</v>
      </c>
      <c r="HY32" s="284">
        <v>0.44708999999999999</v>
      </c>
      <c r="HZ32" s="284">
        <v>5.8200000000000002E-2</v>
      </c>
      <c r="IA32" s="284">
        <v>2.8800000000000002E-3</v>
      </c>
      <c r="IB32" s="284">
        <v>1.7799999999999999E-3</v>
      </c>
      <c r="IC32" s="284">
        <v>0.71867000000000003</v>
      </c>
      <c r="ID32" s="284">
        <v>-1.0000000000000001E-5</v>
      </c>
      <c r="IE32" s="284">
        <v>5.7070000000000003E-2</v>
      </c>
      <c r="IF32" s="284">
        <v>2633</v>
      </c>
      <c r="IG32" s="284">
        <v>12509</v>
      </c>
      <c r="IH32" s="284">
        <v>10007</v>
      </c>
      <c r="II32" s="284">
        <v>14938</v>
      </c>
      <c r="IJ32" s="284">
        <v>70957</v>
      </c>
      <c r="IK32" s="284">
        <v>56765</v>
      </c>
      <c r="IL32" s="284">
        <v>66250</v>
      </c>
      <c r="IM32" s="284">
        <v>82813</v>
      </c>
      <c r="IN32" s="284">
        <v>1.61415</v>
      </c>
      <c r="IO32" s="284">
        <v>17434</v>
      </c>
      <c r="IP32" s="284">
        <v>8.3818800000000007</v>
      </c>
      <c r="IQ32" s="284">
        <v>1.59012</v>
      </c>
      <c r="IR32" s="284">
        <v>10.059200000000001</v>
      </c>
      <c r="IS32" s="284">
        <v>0.32938000000000001</v>
      </c>
      <c r="IT32" s="284">
        <v>0.40915000000000001</v>
      </c>
      <c r="IU32" s="284">
        <v>12.38785</v>
      </c>
      <c r="IV32" s="284">
        <v>9.7656899999999993</v>
      </c>
      <c r="IW32" s="284">
        <v>2.4853399999999999</v>
      </c>
      <c r="IX32" s="284">
        <v>0</v>
      </c>
      <c r="IY32" s="284">
        <v>2.65E-3</v>
      </c>
      <c r="IZ32" s="284">
        <v>0.51266999999999996</v>
      </c>
      <c r="JA32" s="284">
        <v>8.4999999999999995E-4</v>
      </c>
      <c r="JB32" s="284">
        <v>0.10835</v>
      </c>
      <c r="JC32" s="284">
        <v>0.51466999999999996</v>
      </c>
      <c r="JD32" s="284">
        <v>5.9322299999999997</v>
      </c>
      <c r="JE32" s="284">
        <v>1.6078300000000001</v>
      </c>
      <c r="JF32" s="284">
        <v>0.16955000000000001</v>
      </c>
      <c r="JG32" s="284">
        <v>1146</v>
      </c>
      <c r="JH32" s="284">
        <v>1.89615</v>
      </c>
      <c r="JI32" s="284">
        <v>1.2803899999999999</v>
      </c>
      <c r="JJ32" s="284">
        <v>444</v>
      </c>
      <c r="JK32" s="284">
        <v>330</v>
      </c>
      <c r="JL32" s="284">
        <v>12.4093</v>
      </c>
      <c r="JM32" s="284">
        <v>1.36321</v>
      </c>
      <c r="JN32" s="284">
        <v>1.0658099999999999</v>
      </c>
      <c r="JO32" s="284">
        <v>0.23011000000000001</v>
      </c>
      <c r="JP32" s="284">
        <v>4.8439999999999997E-2</v>
      </c>
      <c r="JQ32" s="284">
        <v>0.37923000000000001</v>
      </c>
      <c r="JR32" s="284">
        <v>4</v>
      </c>
      <c r="JS32" s="284">
        <v>2</v>
      </c>
      <c r="JT32" s="284">
        <v>1.16709</v>
      </c>
      <c r="JU32" s="284">
        <v>6370</v>
      </c>
      <c r="JV32" s="284">
        <v>38.987360000000002</v>
      </c>
      <c r="JW32" s="284">
        <v>5458</v>
      </c>
      <c r="JX32" s="284">
        <v>6.8733500000000003</v>
      </c>
      <c r="JY32" s="284">
        <v>45.501649999999998</v>
      </c>
      <c r="JZ32" s="284">
        <v>0.17630000000000001</v>
      </c>
      <c r="KA32" s="284">
        <v>962</v>
      </c>
      <c r="KB32" s="284">
        <v>0.61951999999999996</v>
      </c>
      <c r="KC32" s="284">
        <v>0.39659</v>
      </c>
      <c r="KD32" s="284">
        <v>0.72302999999999995</v>
      </c>
      <c r="KE32" s="284">
        <v>8.8166499999999992</v>
      </c>
      <c r="KF32" s="284">
        <v>8.9728899999999996</v>
      </c>
      <c r="KG32" s="284">
        <v>3.6101000000000001</v>
      </c>
      <c r="KH32" s="294">
        <v>46.666670000000003</v>
      </c>
      <c r="KI32" s="284">
        <v>42440</v>
      </c>
      <c r="KJ32" s="284">
        <v>32786</v>
      </c>
      <c r="KK32" s="284">
        <v>5.7360000000000001E-2</v>
      </c>
      <c r="KL32" s="284">
        <v>0.37970999999999999</v>
      </c>
      <c r="KM32" s="284">
        <v>6.694E-2</v>
      </c>
      <c r="KN32" s="284">
        <v>1.208E-2</v>
      </c>
      <c r="KO32" s="284">
        <v>7.9939999999999997E-2</v>
      </c>
      <c r="KP32" s="284">
        <v>1.409E-2</v>
      </c>
      <c r="KQ32" s="284">
        <v>0.8</v>
      </c>
      <c r="KR32" s="284">
        <v>0.2631579</v>
      </c>
      <c r="KS32" s="284">
        <v>0.73684210000000006</v>
      </c>
      <c r="KT32" s="284">
        <v>0.2274658</v>
      </c>
      <c r="KU32" s="284">
        <v>0.77253419999999995</v>
      </c>
      <c r="KV32" s="284">
        <v>0.1098543</v>
      </c>
      <c r="KW32" s="284">
        <v>9.3475999999999993E-3</v>
      </c>
      <c r="KX32" s="284">
        <v>0.17900779999999999</v>
      </c>
      <c r="KY32" s="284">
        <v>1.46187E-2</v>
      </c>
      <c r="KZ32" s="284">
        <v>0.1031798</v>
      </c>
      <c r="LA32" s="284">
        <v>8.5888000000000006E-2</v>
      </c>
      <c r="LB32" s="284">
        <v>0.607958</v>
      </c>
      <c r="LC32" s="284">
        <v>0.7869659</v>
      </c>
      <c r="LD32" s="284">
        <v>2.65887E-2</v>
      </c>
      <c r="LE32" s="284">
        <v>0.8120214</v>
      </c>
      <c r="LF32" s="284">
        <v>3.3028399999999999E-2</v>
      </c>
      <c r="LG32" s="284">
        <v>0.12836149999999999</v>
      </c>
      <c r="LH32" s="284">
        <v>9653</v>
      </c>
      <c r="LI32" s="284">
        <v>7.6882700000000002</v>
      </c>
      <c r="LJ32" s="284">
        <v>16514</v>
      </c>
      <c r="LK32" s="284">
        <v>20642</v>
      </c>
      <c r="LL32" s="284">
        <v>4345</v>
      </c>
      <c r="LM32" s="284">
        <v>0.78183579999999997</v>
      </c>
      <c r="LN32" s="284">
        <v>8.5090899999999997E-2</v>
      </c>
      <c r="LO32" s="284">
        <v>0.13307330000000001</v>
      </c>
      <c r="LP32" s="284">
        <v>0.53174999999999994</v>
      </c>
      <c r="LQ32" s="284">
        <v>1.8059799999999999</v>
      </c>
      <c r="LR32" s="284">
        <v>0.4108</v>
      </c>
      <c r="LS32" s="284">
        <v>34</v>
      </c>
      <c r="LT32" s="284">
        <v>3.7640099999999999</v>
      </c>
      <c r="LU32" s="284">
        <v>22</v>
      </c>
      <c r="LV32" s="284">
        <v>2.9428399999999999</v>
      </c>
      <c r="LW32" s="284">
        <v>0.32328000000000001</v>
      </c>
      <c r="LX32" s="284">
        <v>0.32384000000000002</v>
      </c>
      <c r="LY32" s="285">
        <v>5.9400500000000002E-2</v>
      </c>
      <c r="LZ32" s="285">
        <v>1.0671999999999999E-3</v>
      </c>
      <c r="MA32" s="285">
        <v>0.2663181</v>
      </c>
      <c r="MB32" s="285">
        <v>0</v>
      </c>
      <c r="MC32" s="285">
        <v>0.2062792</v>
      </c>
      <c r="MD32" s="285">
        <v>3.411E-4</v>
      </c>
      <c r="ME32" s="285">
        <v>0.64692499999999997</v>
      </c>
      <c r="MF32" s="285">
        <v>8.0007999999999996E-2</v>
      </c>
      <c r="MG32" s="285">
        <v>0.27808440000000001</v>
      </c>
      <c r="MH32" s="285"/>
    </row>
    <row r="33" spans="1:346" s="203" customFormat="1" x14ac:dyDescent="0.2">
      <c r="A33" s="6" t="s">
        <v>3609</v>
      </c>
      <c r="B33" s="6" t="s">
        <v>3691</v>
      </c>
      <c r="C33" s="6" t="s">
        <v>5003</v>
      </c>
      <c r="D33" s="203" t="s">
        <v>1724</v>
      </c>
      <c r="E33" s="203" t="s">
        <v>2149</v>
      </c>
      <c r="F33" s="203" t="s">
        <v>2324</v>
      </c>
      <c r="G33" s="203" t="s">
        <v>2287</v>
      </c>
      <c r="H33" s="203" t="s">
        <v>3611</v>
      </c>
      <c r="I33" s="203" t="s">
        <v>3403</v>
      </c>
      <c r="J33" s="203" t="s">
        <v>2324</v>
      </c>
      <c r="K33" s="203" t="s">
        <v>2287</v>
      </c>
      <c r="L33" s="203" t="s">
        <v>4858</v>
      </c>
      <c r="M33" s="203" t="s">
        <v>3403</v>
      </c>
      <c r="N33" s="203" t="s">
        <v>2417</v>
      </c>
      <c r="O33" s="203" t="s">
        <v>2492</v>
      </c>
      <c r="P33" s="203" t="s">
        <v>2569</v>
      </c>
      <c r="Q33" s="203" t="s">
        <v>2640</v>
      </c>
      <c r="R33" s="203" t="s">
        <v>2686</v>
      </c>
      <c r="S33" s="203" t="s">
        <v>4859</v>
      </c>
      <c r="T33" s="203" t="s">
        <v>2717</v>
      </c>
      <c r="U33" s="203" t="s">
        <v>2569</v>
      </c>
      <c r="V33" s="203" t="s">
        <v>2736</v>
      </c>
      <c r="W33" s="203">
        <v>1</v>
      </c>
      <c r="X33" s="203">
        <v>2</v>
      </c>
      <c r="Y33" s="203">
        <v>0</v>
      </c>
      <c r="Z33" s="203">
        <v>0</v>
      </c>
      <c r="AA33" s="10">
        <v>6708</v>
      </c>
      <c r="AB33" s="203">
        <v>10.75</v>
      </c>
      <c r="AC33" s="203">
        <v>0</v>
      </c>
      <c r="AD33" s="203">
        <v>10.75</v>
      </c>
      <c r="AE33" s="203">
        <v>11.8</v>
      </c>
      <c r="AF33" s="203">
        <v>22.55</v>
      </c>
      <c r="AG33" s="286">
        <v>0.47671839999999999</v>
      </c>
      <c r="AH33" s="246">
        <v>90882</v>
      </c>
      <c r="AI33" s="246" t="s">
        <v>3613</v>
      </c>
      <c r="AJ33" s="274" t="s">
        <v>3444</v>
      </c>
      <c r="AK33" s="276">
        <v>39387</v>
      </c>
      <c r="AL33" s="276">
        <v>10.97</v>
      </c>
      <c r="AM33" s="276">
        <v>10.97</v>
      </c>
      <c r="AN33" s="276">
        <v>13.4</v>
      </c>
      <c r="AO33" s="246">
        <v>4000</v>
      </c>
      <c r="AP33" s="246">
        <v>1500161</v>
      </c>
      <c r="AQ33" s="246">
        <v>1504161</v>
      </c>
      <c r="AR33" s="246">
        <v>101072</v>
      </c>
      <c r="AS33" s="246">
        <v>0</v>
      </c>
      <c r="AT33" s="246">
        <v>101072</v>
      </c>
      <c r="AU33" s="246">
        <v>15010</v>
      </c>
      <c r="AV33" s="246">
        <v>0</v>
      </c>
      <c r="AW33" s="246">
        <v>15010</v>
      </c>
      <c r="AX33" s="246">
        <v>54641</v>
      </c>
      <c r="AY33" s="246">
        <v>1674884</v>
      </c>
      <c r="AZ33" s="246">
        <v>1005681</v>
      </c>
      <c r="BA33" s="246">
        <v>340863</v>
      </c>
      <c r="BB33" s="246">
        <v>1346544</v>
      </c>
      <c r="BC33" s="246">
        <v>129050</v>
      </c>
      <c r="BD33" s="246">
        <v>29441</v>
      </c>
      <c r="BE33" s="246">
        <v>30585</v>
      </c>
      <c r="BF33" s="246">
        <v>189076</v>
      </c>
      <c r="BG33" s="246">
        <v>118828</v>
      </c>
      <c r="BH33" s="246">
        <v>1654448</v>
      </c>
      <c r="BI33" s="246">
        <v>86975</v>
      </c>
      <c r="BJ33" s="283">
        <v>5.1929000000000003E-2</v>
      </c>
      <c r="BK33" s="246">
        <v>250000</v>
      </c>
      <c r="BL33" s="246">
        <v>0</v>
      </c>
      <c r="BM33" s="246">
        <v>0</v>
      </c>
      <c r="BN33" s="246">
        <v>0</v>
      </c>
      <c r="BO33" s="246">
        <v>250000</v>
      </c>
      <c r="BP33" s="246">
        <v>250000</v>
      </c>
      <c r="BQ33" s="10">
        <v>24774</v>
      </c>
      <c r="BR33" s="10">
        <v>28856</v>
      </c>
      <c r="BS33" s="10">
        <v>53630</v>
      </c>
      <c r="BT33" s="10">
        <v>30048</v>
      </c>
      <c r="BU33" s="10">
        <v>15914</v>
      </c>
      <c r="BV33" s="10">
        <v>45962</v>
      </c>
      <c r="BW33" s="10">
        <v>3174</v>
      </c>
      <c r="BX33" s="10">
        <v>1626</v>
      </c>
      <c r="BY33" s="10">
        <v>4800</v>
      </c>
      <c r="BZ33" s="10">
        <v>104392</v>
      </c>
      <c r="CA33" s="10" t="s">
        <v>3403</v>
      </c>
      <c r="CB33" s="10">
        <v>104392</v>
      </c>
      <c r="CC33" s="10">
        <v>257</v>
      </c>
      <c r="CD33" s="258">
        <v>28954</v>
      </c>
      <c r="CE33" s="244">
        <v>5</v>
      </c>
      <c r="CF33" s="244">
        <v>67</v>
      </c>
      <c r="CG33" s="244">
        <v>72</v>
      </c>
      <c r="CH33" s="258">
        <v>4083</v>
      </c>
      <c r="CI33" s="258">
        <v>1920</v>
      </c>
      <c r="CJ33" s="258">
        <v>4289</v>
      </c>
      <c r="CK33" s="258">
        <v>563</v>
      </c>
      <c r="CL33" s="203">
        <v>0</v>
      </c>
      <c r="CM33" s="203">
        <v>5</v>
      </c>
      <c r="CN33" s="244">
        <v>294</v>
      </c>
      <c r="CO33" s="10">
        <v>64204</v>
      </c>
      <c r="CP33" s="10">
        <v>44541</v>
      </c>
      <c r="CQ33" s="10">
        <v>108745</v>
      </c>
      <c r="CR33" s="10">
        <v>10691</v>
      </c>
      <c r="CS33" s="10">
        <v>4884</v>
      </c>
      <c r="CT33" s="10">
        <v>15575</v>
      </c>
      <c r="CU33" s="10">
        <v>148149</v>
      </c>
      <c r="CV33" s="10">
        <v>54704</v>
      </c>
      <c r="CW33" s="10">
        <v>202853</v>
      </c>
      <c r="CX33" s="10">
        <v>327173</v>
      </c>
      <c r="CY33" s="10">
        <v>4842</v>
      </c>
      <c r="CZ33" s="10" t="s">
        <v>3403</v>
      </c>
      <c r="DA33" s="10">
        <v>332015</v>
      </c>
      <c r="DB33" s="10">
        <v>28547</v>
      </c>
      <c r="DC33" s="10">
        <v>369</v>
      </c>
      <c r="DD33" s="10">
        <v>28916</v>
      </c>
      <c r="DE33" s="10">
        <v>80269</v>
      </c>
      <c r="DF33" s="10">
        <v>5121</v>
      </c>
      <c r="DG33" s="10" t="s">
        <v>3403</v>
      </c>
      <c r="DH33" s="10">
        <v>5490</v>
      </c>
      <c r="DI33" s="258" t="s">
        <v>3403</v>
      </c>
      <c r="DJ33" s="258">
        <v>108816</v>
      </c>
      <c r="DK33" s="10">
        <v>397379</v>
      </c>
      <c r="DL33" s="10">
        <v>46882</v>
      </c>
      <c r="DM33" s="10">
        <v>0</v>
      </c>
      <c r="DN33" s="10">
        <v>0</v>
      </c>
      <c r="DO33" s="10">
        <v>444261</v>
      </c>
      <c r="DP33" s="10">
        <v>300</v>
      </c>
      <c r="DQ33" s="10">
        <v>14412</v>
      </c>
      <c r="DR33" s="10">
        <v>4926</v>
      </c>
      <c r="DS33" s="10">
        <v>19338</v>
      </c>
      <c r="DT33" s="10">
        <v>198240</v>
      </c>
      <c r="DU33" s="244">
        <v>129</v>
      </c>
      <c r="DV33" s="244">
        <v>0</v>
      </c>
      <c r="DW33" s="244">
        <v>177</v>
      </c>
      <c r="DX33" s="244">
        <v>4</v>
      </c>
      <c r="DY33" s="244">
        <v>39</v>
      </c>
      <c r="DZ33" s="244">
        <v>0</v>
      </c>
      <c r="EA33" s="244">
        <v>349</v>
      </c>
      <c r="EB33" s="244">
        <v>1950</v>
      </c>
      <c r="EC33" s="244">
        <v>0</v>
      </c>
      <c r="ED33" s="244">
        <v>1950</v>
      </c>
      <c r="EE33" s="10">
        <v>6104</v>
      </c>
      <c r="EF33" s="10">
        <v>291</v>
      </c>
      <c r="EG33" s="10">
        <v>6395</v>
      </c>
      <c r="EH33" s="10">
        <v>692</v>
      </c>
      <c r="EI33" s="10">
        <v>0</v>
      </c>
      <c r="EJ33" s="10">
        <v>692</v>
      </c>
      <c r="EK33" s="10">
        <v>9037</v>
      </c>
      <c r="EL33" s="10" t="s">
        <v>5026</v>
      </c>
      <c r="EM33" s="10" t="s">
        <v>5026</v>
      </c>
      <c r="EN33" s="10" t="s">
        <v>5026</v>
      </c>
      <c r="EO33" s="10" t="s">
        <v>5026</v>
      </c>
      <c r="EP33" s="258">
        <v>53</v>
      </c>
      <c r="EQ33" s="258">
        <v>825</v>
      </c>
      <c r="ER33" s="10">
        <v>60256</v>
      </c>
      <c r="ES33" s="10" t="s">
        <v>5026</v>
      </c>
      <c r="ET33" s="10" t="s">
        <v>5026</v>
      </c>
      <c r="EU33" s="244">
        <v>28</v>
      </c>
      <c r="EV33" s="244">
        <v>810</v>
      </c>
      <c r="EW33" s="203" t="s">
        <v>3612</v>
      </c>
      <c r="EX33" s="244">
        <v>30</v>
      </c>
      <c r="EY33" s="244">
        <v>49</v>
      </c>
      <c r="EZ33" s="258">
        <v>38377</v>
      </c>
      <c r="FA33" s="10">
        <v>128529</v>
      </c>
      <c r="FB33" s="10" t="s">
        <v>3403</v>
      </c>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203" t="s">
        <v>3609</v>
      </c>
      <c r="GC33" s="203" t="s">
        <v>3610</v>
      </c>
      <c r="GD33" s="203" t="s">
        <v>416</v>
      </c>
      <c r="GE33" s="203" t="s">
        <v>493</v>
      </c>
      <c r="GF33" s="203" t="s">
        <v>500</v>
      </c>
      <c r="GG33" s="203" t="s">
        <v>4527</v>
      </c>
      <c r="GH33" s="203" t="s">
        <v>508</v>
      </c>
      <c r="GI33" s="203" t="s">
        <v>2303</v>
      </c>
      <c r="GJ33" s="258">
        <v>82248</v>
      </c>
      <c r="GK33" s="203">
        <v>3</v>
      </c>
      <c r="GL33" s="203" t="s">
        <v>2135</v>
      </c>
      <c r="GM33" s="203" t="s">
        <v>503</v>
      </c>
      <c r="GN33" s="203">
        <v>887</v>
      </c>
      <c r="GO33" s="203">
        <v>31</v>
      </c>
      <c r="GP33" s="203">
        <v>1683</v>
      </c>
      <c r="GQ33" s="203">
        <v>68612</v>
      </c>
      <c r="GR33" s="203">
        <v>4</v>
      </c>
      <c r="GS33" s="203">
        <v>12</v>
      </c>
      <c r="GT33" s="203">
        <v>89</v>
      </c>
      <c r="GU33" s="203">
        <v>5204</v>
      </c>
      <c r="GV33" s="283">
        <v>0.70765</v>
      </c>
      <c r="GW33" s="283">
        <v>0.21578</v>
      </c>
      <c r="GX33" s="245">
        <v>25.893979999999999</v>
      </c>
      <c r="GY33" s="245">
        <v>35.331490000000002</v>
      </c>
      <c r="GZ33" s="245">
        <v>15.11628</v>
      </c>
      <c r="HA33" s="284">
        <v>3.7240500000000001</v>
      </c>
      <c r="HB33" s="284">
        <v>3.03098</v>
      </c>
      <c r="HC33" s="284">
        <v>0.42559999999999998</v>
      </c>
      <c r="HD33" s="284">
        <v>85.554249999999996</v>
      </c>
      <c r="HE33" s="284">
        <v>69.632019999999997</v>
      </c>
      <c r="HF33" s="284">
        <v>9.7774300000000007</v>
      </c>
      <c r="HG33" s="284">
        <v>8.3456799999999998</v>
      </c>
      <c r="HH33" s="284">
        <v>6.7924899999999999</v>
      </c>
      <c r="HI33" s="284">
        <v>0.95377000000000001</v>
      </c>
      <c r="HJ33" s="284">
        <v>27.456980000000001</v>
      </c>
      <c r="HK33" s="284">
        <v>22.347049999999999</v>
      </c>
      <c r="HL33" s="284">
        <v>3.13788</v>
      </c>
      <c r="HM33" s="284">
        <v>183.07490999999999</v>
      </c>
      <c r="HN33" s="284">
        <v>149.00343000000001</v>
      </c>
      <c r="HO33" s="284">
        <v>20.922429999999999</v>
      </c>
      <c r="HP33" s="284">
        <v>7.5743400000000003</v>
      </c>
      <c r="HQ33" s="284">
        <v>6.1646999999999998</v>
      </c>
      <c r="HR33" s="284">
        <v>0.86561999999999995</v>
      </c>
      <c r="HS33" s="284">
        <v>5.4014800000000003</v>
      </c>
      <c r="HT33" s="284">
        <v>2.4102700000000001</v>
      </c>
      <c r="HU33" s="284">
        <v>1.4479299999999999</v>
      </c>
      <c r="HV33" s="284">
        <v>41.88644</v>
      </c>
      <c r="HW33" s="284">
        <v>0.73260999999999998</v>
      </c>
      <c r="HX33" s="284">
        <v>2.6557200000000001</v>
      </c>
      <c r="HY33" s="284">
        <v>0.23512</v>
      </c>
      <c r="HZ33" s="284">
        <v>0.10988000000000001</v>
      </c>
      <c r="IA33" s="284">
        <v>3.4000000000000002E-4</v>
      </c>
      <c r="IB33" s="284">
        <v>9.8499999999999994E-3</v>
      </c>
      <c r="IC33" s="284">
        <v>0.46660000000000001</v>
      </c>
      <c r="ID33" s="284">
        <v>2.3709999999999998E-2</v>
      </c>
      <c r="IE33" s="284">
        <v>7.775E-2</v>
      </c>
      <c r="IF33" s="284">
        <v>2672</v>
      </c>
      <c r="IG33" s="284">
        <v>5605</v>
      </c>
      <c r="IH33" s="284">
        <v>5605</v>
      </c>
      <c r="II33" s="284">
        <v>8791</v>
      </c>
      <c r="IJ33" s="284">
        <v>18440</v>
      </c>
      <c r="IK33" s="284">
        <v>18440</v>
      </c>
      <c r="IL33" s="284">
        <v>41326</v>
      </c>
      <c r="IM33" s="284">
        <v>41326</v>
      </c>
      <c r="IN33" s="284">
        <v>3.06216</v>
      </c>
      <c r="IO33" s="284">
        <v>19701</v>
      </c>
      <c r="IP33" s="284">
        <v>9.4717099999999999</v>
      </c>
      <c r="IQ33" s="284">
        <v>1.2288699999999999</v>
      </c>
      <c r="IR33" s="284">
        <v>18.288119999999999</v>
      </c>
      <c r="IS33" s="284">
        <v>0.1825</v>
      </c>
      <c r="IT33" s="284">
        <v>0.66434000000000004</v>
      </c>
      <c r="IU33" s="284">
        <v>20.36383</v>
      </c>
      <c r="IV33" s="284">
        <v>16.371749999999999</v>
      </c>
      <c r="IW33" s="284">
        <v>1.7639499999999999</v>
      </c>
      <c r="IX33" s="284">
        <v>0</v>
      </c>
      <c r="IY33" s="284">
        <v>3.5699999999999998E-3</v>
      </c>
      <c r="IZ33" s="284">
        <v>0.35203000000000001</v>
      </c>
      <c r="JA33" s="284">
        <v>8.8000000000000003E-4</v>
      </c>
      <c r="JB33" s="284">
        <v>0.55589999999999995</v>
      </c>
      <c r="JC33" s="284">
        <v>1.1660999999999999</v>
      </c>
      <c r="JD33" s="284">
        <v>15.20323</v>
      </c>
      <c r="JE33" s="284">
        <v>1.2692300000000001</v>
      </c>
      <c r="JF33" s="284">
        <v>0.14346999999999999</v>
      </c>
      <c r="JG33" s="284">
        <v>1497</v>
      </c>
      <c r="JH33" s="284">
        <v>3.7232400000000001</v>
      </c>
      <c r="JI33" s="284">
        <v>1.44475</v>
      </c>
      <c r="JJ33" s="284">
        <v>310</v>
      </c>
      <c r="JK33" s="284">
        <v>250</v>
      </c>
      <c r="JL33" s="284">
        <v>20.115359999999999</v>
      </c>
      <c r="JM33" s="284">
        <v>2.2988499999999998</v>
      </c>
      <c r="JN33" s="284">
        <v>1.56904</v>
      </c>
      <c r="JO33" s="284">
        <v>0.27417000000000002</v>
      </c>
      <c r="JP33" s="284">
        <v>0.13070000000000001</v>
      </c>
      <c r="JQ33" s="284">
        <v>0.61019999999999996</v>
      </c>
      <c r="JR33" s="284">
        <v>0</v>
      </c>
      <c r="JS33" s="284">
        <v>15</v>
      </c>
      <c r="JT33" s="284">
        <v>2.2410299999999999</v>
      </c>
      <c r="JU33" s="284">
        <v>8543</v>
      </c>
      <c r="JV33" s="284">
        <v>29.552769999999999</v>
      </c>
      <c r="JW33" s="284">
        <v>3812</v>
      </c>
      <c r="JX33" s="284">
        <v>8.9827100000000009</v>
      </c>
      <c r="JY33" s="284">
        <v>66.228530000000006</v>
      </c>
      <c r="JZ33" s="284">
        <v>0.30395</v>
      </c>
      <c r="KA33" s="284">
        <v>1158</v>
      </c>
      <c r="KB33" s="284">
        <v>0.32657000000000003</v>
      </c>
      <c r="KC33" s="284">
        <v>0.95377000000000001</v>
      </c>
      <c r="KD33" s="284">
        <v>0.73185</v>
      </c>
      <c r="KE33" s="284">
        <v>8.1558200000000003</v>
      </c>
      <c r="KF33" s="284">
        <v>22.973469999999999</v>
      </c>
      <c r="KG33" s="284">
        <v>8.3456799999999998</v>
      </c>
      <c r="KH33" s="294">
        <v>43</v>
      </c>
      <c r="KI33" s="284">
        <v>59713</v>
      </c>
      <c r="KJ33" s="284">
        <v>44597</v>
      </c>
      <c r="KK33" s="284">
        <v>5.076E-2</v>
      </c>
      <c r="KL33" s="284">
        <v>0.37424000000000002</v>
      </c>
      <c r="KM33" s="284">
        <v>0.11375</v>
      </c>
      <c r="KN33" s="284">
        <v>2.4199999999999999E-2</v>
      </c>
      <c r="KO33" s="284">
        <v>0.17841000000000001</v>
      </c>
      <c r="KP33" s="284">
        <v>5.423E-2</v>
      </c>
      <c r="KQ33" s="284">
        <v>1</v>
      </c>
      <c r="KR33" s="284">
        <v>0.47671839999999999</v>
      </c>
      <c r="KS33" s="284">
        <v>0.52328160000000001</v>
      </c>
      <c r="KT33" s="284">
        <v>0.25313910000000001</v>
      </c>
      <c r="KU33" s="284">
        <v>0.74686090000000005</v>
      </c>
      <c r="KV33" s="284">
        <v>0.11428339999999999</v>
      </c>
      <c r="KW33" s="284">
        <v>1.7795100000000001E-2</v>
      </c>
      <c r="KX33" s="284">
        <v>0.20602819999999999</v>
      </c>
      <c r="KY33" s="284">
        <v>1.8486499999999999E-2</v>
      </c>
      <c r="KZ33" s="284">
        <v>7.1823399999999996E-2</v>
      </c>
      <c r="LA33" s="284">
        <v>7.8001799999999996E-2</v>
      </c>
      <c r="LB33" s="284">
        <v>0.60786499999999999</v>
      </c>
      <c r="LC33" s="284">
        <v>0.81389319999999998</v>
      </c>
      <c r="LD33" s="284">
        <v>8.9618000000000007E-3</v>
      </c>
      <c r="LE33" s="284">
        <v>0.8980688</v>
      </c>
      <c r="LF33" s="284">
        <v>3.2623800000000001E-2</v>
      </c>
      <c r="LG33" s="284">
        <v>6.0345700000000002E-2</v>
      </c>
      <c r="LH33" s="284">
        <v>15115</v>
      </c>
      <c r="LI33" s="284">
        <v>10.25132</v>
      </c>
      <c r="LJ33" s="284">
        <v>7650</v>
      </c>
      <c r="LK33" s="284">
        <v>7650</v>
      </c>
      <c r="LL33" s="284">
        <v>3647</v>
      </c>
      <c r="LM33" s="284">
        <v>0.68252979999999996</v>
      </c>
      <c r="LN33" s="284">
        <v>0.15570990000000001</v>
      </c>
      <c r="LO33" s="284">
        <v>0.1617604</v>
      </c>
      <c r="LP33" s="284">
        <v>0.44174999999999998</v>
      </c>
      <c r="LQ33" s="284">
        <v>1.3033399999999999</v>
      </c>
      <c r="LR33" s="284">
        <v>0.32993</v>
      </c>
      <c r="LS33" s="284">
        <v>15</v>
      </c>
      <c r="LT33" s="284">
        <v>3.4425500000000002</v>
      </c>
      <c r="LU33" s="284">
        <v>14</v>
      </c>
      <c r="LV33" s="284">
        <v>2.34964</v>
      </c>
      <c r="LW33" s="284">
        <v>0.26852999999999999</v>
      </c>
      <c r="LX33" s="284">
        <v>0.26524999999999999</v>
      </c>
      <c r="LY33" s="285">
        <v>3.3443399999999998E-2</v>
      </c>
      <c r="LZ33" s="285">
        <v>2.0265000000000001E-3</v>
      </c>
      <c r="MA33" s="285">
        <v>0.21668589999999999</v>
      </c>
      <c r="MB33" s="285">
        <v>0</v>
      </c>
      <c r="MC33" s="285">
        <v>0.19957130000000001</v>
      </c>
      <c r="MD33" s="285">
        <v>4.9629999999999997E-4</v>
      </c>
      <c r="ME33" s="285">
        <v>0.71954289999999999</v>
      </c>
      <c r="MF33" s="285">
        <v>4.1376900000000001E-2</v>
      </c>
      <c r="MG33" s="285">
        <v>0.49166589999999999</v>
      </c>
      <c r="MH33" s="285"/>
    </row>
    <row r="34" spans="1:346" s="203" customFormat="1" x14ac:dyDescent="0.2">
      <c r="A34" s="6" t="s">
        <v>2131</v>
      </c>
      <c r="B34" s="6" t="s">
        <v>2873</v>
      </c>
      <c r="C34" s="6" t="s">
        <v>2132</v>
      </c>
      <c r="D34" s="203" t="s">
        <v>2133</v>
      </c>
      <c r="E34" s="203" t="s">
        <v>2198</v>
      </c>
      <c r="F34" s="203" t="s">
        <v>2275</v>
      </c>
      <c r="G34" s="203" t="s">
        <v>2198</v>
      </c>
      <c r="H34" s="203" t="s">
        <v>3685</v>
      </c>
      <c r="I34" s="203" t="s">
        <v>3686</v>
      </c>
      <c r="J34" s="203" t="s">
        <v>2275</v>
      </c>
      <c r="K34" s="203" t="s">
        <v>2198</v>
      </c>
      <c r="L34" s="203" t="s">
        <v>3685</v>
      </c>
      <c r="M34" s="203" t="s">
        <v>3686</v>
      </c>
      <c r="N34" s="203" t="s">
        <v>2448</v>
      </c>
      <c r="O34" s="203" t="s">
        <v>2525</v>
      </c>
      <c r="P34" s="203" t="s">
        <v>2602</v>
      </c>
      <c r="Q34" s="203" t="s">
        <v>2670</v>
      </c>
      <c r="R34" s="203" t="s">
        <v>2448</v>
      </c>
      <c r="S34" s="203" t="s">
        <v>2380</v>
      </c>
      <c r="T34" s="203" t="s">
        <v>2525</v>
      </c>
      <c r="U34" s="203" t="s">
        <v>2602</v>
      </c>
      <c r="V34" s="203" t="s">
        <v>2670</v>
      </c>
      <c r="W34" s="203">
        <v>1</v>
      </c>
      <c r="X34" s="203">
        <v>5</v>
      </c>
      <c r="Y34" s="203">
        <v>1</v>
      </c>
      <c r="Z34" s="203">
        <v>0</v>
      </c>
      <c r="AA34" s="10">
        <v>7709</v>
      </c>
      <c r="AB34" s="203">
        <v>5</v>
      </c>
      <c r="AC34" s="203">
        <v>3</v>
      </c>
      <c r="AD34" s="203">
        <v>8</v>
      </c>
      <c r="AE34" s="203">
        <v>17.25</v>
      </c>
      <c r="AF34" s="203">
        <v>25.25</v>
      </c>
      <c r="AG34" s="286">
        <v>0.1980198</v>
      </c>
      <c r="AH34" s="246">
        <v>75348</v>
      </c>
      <c r="AI34" s="246" t="s">
        <v>3688</v>
      </c>
      <c r="AJ34" s="274" t="s">
        <v>3404</v>
      </c>
      <c r="AK34" s="276">
        <v>33588</v>
      </c>
      <c r="AL34" s="276">
        <v>8.5</v>
      </c>
      <c r="AM34" s="276">
        <v>8.8800000000000008</v>
      </c>
      <c r="AN34" s="276">
        <v>8.8800000000000008</v>
      </c>
      <c r="AO34" s="246">
        <v>0</v>
      </c>
      <c r="AP34" s="246">
        <v>1374121</v>
      </c>
      <c r="AQ34" s="246">
        <v>1374121</v>
      </c>
      <c r="AR34" s="246">
        <v>126627</v>
      </c>
      <c r="AS34" s="246">
        <v>0</v>
      </c>
      <c r="AT34" s="246">
        <v>126627</v>
      </c>
      <c r="AU34" s="246">
        <v>19828</v>
      </c>
      <c r="AV34" s="246">
        <v>0</v>
      </c>
      <c r="AW34" s="246">
        <v>19828</v>
      </c>
      <c r="AX34" s="246">
        <v>57690</v>
      </c>
      <c r="AY34" s="246">
        <v>1578266</v>
      </c>
      <c r="AZ34" s="246">
        <v>824137</v>
      </c>
      <c r="BA34" s="246">
        <v>268979</v>
      </c>
      <c r="BB34" s="246">
        <v>1093116</v>
      </c>
      <c r="BC34" s="246">
        <v>87477</v>
      </c>
      <c r="BD34" s="246">
        <v>12961</v>
      </c>
      <c r="BE34" s="246">
        <v>4280</v>
      </c>
      <c r="BF34" s="246">
        <v>104718</v>
      </c>
      <c r="BG34" s="246">
        <v>391623</v>
      </c>
      <c r="BH34" s="246">
        <v>1589457</v>
      </c>
      <c r="BI34" s="246">
        <v>-11199</v>
      </c>
      <c r="BJ34" s="283">
        <v>-7.0958000000000002E-3</v>
      </c>
      <c r="BK34" s="246">
        <v>45538</v>
      </c>
      <c r="BL34" s="246">
        <v>0</v>
      </c>
      <c r="BM34" s="246">
        <v>0</v>
      </c>
      <c r="BN34" s="246">
        <v>0</v>
      </c>
      <c r="BO34" s="246">
        <v>45538</v>
      </c>
      <c r="BP34" s="246">
        <v>43233</v>
      </c>
      <c r="BQ34" s="10">
        <v>62032</v>
      </c>
      <c r="BR34" s="10">
        <v>56791</v>
      </c>
      <c r="BS34" s="10">
        <v>118823</v>
      </c>
      <c r="BT34" s="10">
        <v>45367</v>
      </c>
      <c r="BU34" s="10">
        <v>21300</v>
      </c>
      <c r="BV34" s="10">
        <v>66667</v>
      </c>
      <c r="BW34" s="10">
        <v>10195</v>
      </c>
      <c r="BX34" s="10">
        <v>350</v>
      </c>
      <c r="BY34" s="10">
        <v>10545</v>
      </c>
      <c r="BZ34" s="10">
        <v>196035</v>
      </c>
      <c r="CA34" s="10" t="s">
        <v>3403</v>
      </c>
      <c r="CB34" s="10">
        <v>196035</v>
      </c>
      <c r="CC34" s="10">
        <v>0</v>
      </c>
      <c r="CD34" s="258">
        <v>28539</v>
      </c>
      <c r="CE34" s="244">
        <v>2</v>
      </c>
      <c r="CF34" s="244">
        <v>67</v>
      </c>
      <c r="CG34" s="244">
        <v>69</v>
      </c>
      <c r="CH34" s="258">
        <v>1988</v>
      </c>
      <c r="CI34" s="258">
        <v>1920</v>
      </c>
      <c r="CJ34" s="258">
        <v>4057</v>
      </c>
      <c r="CK34" s="258">
        <v>563</v>
      </c>
      <c r="CL34" s="203">
        <v>0</v>
      </c>
      <c r="CM34" s="203">
        <v>10</v>
      </c>
      <c r="CN34" s="244">
        <v>199</v>
      </c>
      <c r="CO34" s="10">
        <v>104499</v>
      </c>
      <c r="CP34" s="10">
        <v>29171</v>
      </c>
      <c r="CQ34" s="10">
        <v>133670</v>
      </c>
      <c r="CR34" s="10" t="s">
        <v>3403</v>
      </c>
      <c r="CS34" s="10" t="s">
        <v>3403</v>
      </c>
      <c r="CT34" s="10" t="s">
        <v>3403</v>
      </c>
      <c r="CU34" s="10">
        <v>95401</v>
      </c>
      <c r="CV34" s="10">
        <v>23157</v>
      </c>
      <c r="CW34" s="10">
        <v>118558</v>
      </c>
      <c r="CX34" s="10">
        <v>252228</v>
      </c>
      <c r="CY34" s="10">
        <v>6994</v>
      </c>
      <c r="CZ34" s="10" t="s">
        <v>3403</v>
      </c>
      <c r="DA34" s="10">
        <v>259222</v>
      </c>
      <c r="DB34" s="10">
        <v>8777</v>
      </c>
      <c r="DC34" s="10">
        <v>105</v>
      </c>
      <c r="DD34" s="10">
        <v>8882</v>
      </c>
      <c r="DE34" s="10">
        <v>40850</v>
      </c>
      <c r="DF34" s="10">
        <v>1529</v>
      </c>
      <c r="DG34" s="10">
        <v>0</v>
      </c>
      <c r="DH34" s="10">
        <v>1634</v>
      </c>
      <c r="DI34" s="258" t="s">
        <v>3403</v>
      </c>
      <c r="DJ34" s="258">
        <v>49627</v>
      </c>
      <c r="DK34" s="10">
        <v>268156</v>
      </c>
      <c r="DL34" s="10">
        <v>38963</v>
      </c>
      <c r="DM34" s="10">
        <v>1730</v>
      </c>
      <c r="DN34" s="10">
        <v>0</v>
      </c>
      <c r="DO34" s="10">
        <v>308849</v>
      </c>
      <c r="DP34" s="10">
        <v>45</v>
      </c>
      <c r="DQ34" s="10">
        <v>38084</v>
      </c>
      <c r="DR34" s="10">
        <v>12626</v>
      </c>
      <c r="DS34" s="10">
        <v>50710</v>
      </c>
      <c r="DT34" s="10">
        <v>228840</v>
      </c>
      <c r="DU34" s="244">
        <v>46</v>
      </c>
      <c r="DV34" s="244">
        <v>0</v>
      </c>
      <c r="DW34" s="244">
        <v>313</v>
      </c>
      <c r="DX34" s="244">
        <v>0</v>
      </c>
      <c r="DY34" s="244">
        <v>42</v>
      </c>
      <c r="DZ34" s="244">
        <v>0</v>
      </c>
      <c r="EA34" s="244">
        <v>401</v>
      </c>
      <c r="EB34" s="244">
        <v>557</v>
      </c>
      <c r="EC34" s="244" t="s">
        <v>3403</v>
      </c>
      <c r="ED34" s="244">
        <v>557</v>
      </c>
      <c r="EE34" s="10">
        <v>10036</v>
      </c>
      <c r="EF34" s="10" t="s">
        <v>3403</v>
      </c>
      <c r="EG34" s="10">
        <v>10036</v>
      </c>
      <c r="EH34" s="10">
        <v>450</v>
      </c>
      <c r="EI34" s="10" t="s">
        <v>3403</v>
      </c>
      <c r="EJ34" s="10">
        <v>450</v>
      </c>
      <c r="EK34" s="10">
        <v>11043</v>
      </c>
      <c r="EL34" s="10">
        <v>6</v>
      </c>
      <c r="EM34" s="10">
        <v>15</v>
      </c>
      <c r="EN34" s="10">
        <v>48</v>
      </c>
      <c r="EO34" s="10">
        <v>83</v>
      </c>
      <c r="EP34" s="258">
        <v>549</v>
      </c>
      <c r="EQ34" s="258">
        <v>5827</v>
      </c>
      <c r="ER34" s="10">
        <v>27168</v>
      </c>
      <c r="ES34" s="10" t="s">
        <v>5026</v>
      </c>
      <c r="ET34" s="10" t="s">
        <v>5026</v>
      </c>
      <c r="EU34" s="244">
        <v>407</v>
      </c>
      <c r="EV34" s="244">
        <v>317</v>
      </c>
      <c r="EW34" s="203" t="s">
        <v>3687</v>
      </c>
      <c r="EX34" s="244">
        <v>32</v>
      </c>
      <c r="EY34" s="244">
        <v>55</v>
      </c>
      <c r="EZ34" s="258">
        <v>61299</v>
      </c>
      <c r="FA34" s="10">
        <v>49774</v>
      </c>
      <c r="FB34" s="10" t="s">
        <v>3403</v>
      </c>
      <c r="FC34" s="6" t="s">
        <v>1530</v>
      </c>
      <c r="FD34" s="6" t="s">
        <v>1530</v>
      </c>
      <c r="FE34" s="6" t="s">
        <v>1530</v>
      </c>
      <c r="FF34" s="6" t="s">
        <v>1530</v>
      </c>
      <c r="FG34" s="6" t="s">
        <v>1530</v>
      </c>
      <c r="FH34" s="6" t="s">
        <v>1530</v>
      </c>
      <c r="FI34" s="6" t="s">
        <v>1530</v>
      </c>
      <c r="FJ34" s="6" t="s">
        <v>1530</v>
      </c>
      <c r="FK34" s="6" t="s">
        <v>1530</v>
      </c>
      <c r="FL34" s="6" t="s">
        <v>1530</v>
      </c>
      <c r="FM34" s="6" t="s">
        <v>1530</v>
      </c>
      <c r="FN34" s="6" t="s">
        <v>1530</v>
      </c>
      <c r="FO34" s="6" t="s">
        <v>1530</v>
      </c>
      <c r="FP34" s="6" t="s">
        <v>1530</v>
      </c>
      <c r="FQ34" s="6" t="s">
        <v>1530</v>
      </c>
      <c r="FR34" s="6" t="s">
        <v>1530</v>
      </c>
      <c r="FS34" s="6" t="s">
        <v>1530</v>
      </c>
      <c r="FT34" s="6" t="s">
        <v>1530</v>
      </c>
      <c r="FU34" s="6" t="s">
        <v>1530</v>
      </c>
      <c r="FV34" s="6" t="s">
        <v>1530</v>
      </c>
      <c r="FW34" s="6" t="s">
        <v>1530</v>
      </c>
      <c r="FX34" s="6" t="s">
        <v>1530</v>
      </c>
      <c r="FY34" s="6" t="s">
        <v>1530</v>
      </c>
      <c r="FZ34" s="6" t="s">
        <v>1530</v>
      </c>
      <c r="GA34" s="6" t="s">
        <v>1530</v>
      </c>
      <c r="GB34" s="203" t="s">
        <v>2131</v>
      </c>
      <c r="GC34" s="203" t="s">
        <v>489</v>
      </c>
      <c r="GD34" s="203" t="s">
        <v>416</v>
      </c>
      <c r="GE34" s="203" t="s">
        <v>493</v>
      </c>
      <c r="GF34" s="203" t="s">
        <v>499</v>
      </c>
      <c r="GG34" s="203" t="s">
        <v>4527</v>
      </c>
      <c r="GH34" s="203" t="s">
        <v>505</v>
      </c>
      <c r="GI34" s="203" t="s">
        <v>2303</v>
      </c>
      <c r="GJ34" s="258">
        <v>82020</v>
      </c>
      <c r="GK34" s="203">
        <v>2</v>
      </c>
      <c r="GL34" s="6" t="s">
        <v>2135</v>
      </c>
      <c r="GM34" s="203" t="s">
        <v>503</v>
      </c>
      <c r="GN34" s="203">
        <v>793</v>
      </c>
      <c r="GO34" s="203">
        <v>111</v>
      </c>
      <c r="GP34" s="203">
        <v>3402</v>
      </c>
      <c r="GQ34" s="203">
        <v>34432</v>
      </c>
      <c r="GR34" s="203">
        <v>22</v>
      </c>
      <c r="GS34" s="203">
        <v>11</v>
      </c>
      <c r="GT34" s="203">
        <v>123</v>
      </c>
      <c r="GU34" s="203">
        <v>3361</v>
      </c>
      <c r="GV34" s="283">
        <v>0.90881000000000001</v>
      </c>
      <c r="GW34" s="283">
        <v>5.0439999999999999E-2</v>
      </c>
      <c r="GX34" s="245">
        <v>27.538650000000001</v>
      </c>
      <c r="GY34" s="245">
        <v>32.063899999999997</v>
      </c>
      <c r="GZ34" s="245">
        <v>12.108700000000001</v>
      </c>
      <c r="HA34" s="284">
        <v>5.1463900000000002</v>
      </c>
      <c r="HB34" s="284">
        <v>3.53932</v>
      </c>
      <c r="HC34" s="284">
        <v>0.33905999999999997</v>
      </c>
      <c r="HD34" s="284">
        <v>31.344049999999999</v>
      </c>
      <c r="HE34" s="284">
        <v>21.55622</v>
      </c>
      <c r="HF34" s="284">
        <v>2.0650400000000002</v>
      </c>
      <c r="HG34" s="284">
        <v>6.9457100000000001</v>
      </c>
      <c r="HH34" s="284">
        <v>4.77677</v>
      </c>
      <c r="HI34" s="284">
        <v>0.45760000000000001</v>
      </c>
      <c r="HJ34" s="284">
        <v>58.504750000000001</v>
      </c>
      <c r="HK34" s="284">
        <v>40.235419999999998</v>
      </c>
      <c r="HL34" s="284">
        <v>3.85446</v>
      </c>
      <c r="HM34" s="284">
        <v>143.93343999999999</v>
      </c>
      <c r="HN34" s="284">
        <v>98.987229999999997</v>
      </c>
      <c r="HO34" s="284">
        <v>9.4827499999999993</v>
      </c>
      <c r="HP34" s="284">
        <v>13.40658</v>
      </c>
      <c r="HQ34" s="284">
        <v>9.2200900000000008</v>
      </c>
      <c r="HR34" s="284">
        <v>0.88326000000000005</v>
      </c>
      <c r="HS34" s="284">
        <v>3.76553</v>
      </c>
      <c r="HT34" s="284">
        <v>2.7900499999999999</v>
      </c>
      <c r="HU34" s="284">
        <v>8.0260300000000004</v>
      </c>
      <c r="HV34" s="284">
        <v>6.2512299999999996</v>
      </c>
      <c r="HW34" s="284">
        <v>0.33123999999999998</v>
      </c>
      <c r="HX34" s="284">
        <v>1.4454800000000001</v>
      </c>
      <c r="HY34" s="284">
        <v>0.61826000000000003</v>
      </c>
      <c r="HZ34" s="284">
        <v>0.13464000000000001</v>
      </c>
      <c r="IA34" s="284">
        <v>4.96E-3</v>
      </c>
      <c r="IB34" s="284">
        <v>3.8600000000000001E-3</v>
      </c>
      <c r="IC34" s="284">
        <v>0.74736999999999998</v>
      </c>
      <c r="ID34" s="284">
        <v>6.79E-3</v>
      </c>
      <c r="IE34" s="284">
        <v>0.12236</v>
      </c>
      <c r="IF34" s="284">
        <v>1075</v>
      </c>
      <c r="IG34" s="284">
        <v>5433</v>
      </c>
      <c r="IH34" s="284">
        <v>3396</v>
      </c>
      <c r="II34" s="284">
        <v>9062</v>
      </c>
      <c r="IJ34" s="284">
        <v>45768</v>
      </c>
      <c r="IK34" s="284">
        <v>28605</v>
      </c>
      <c r="IL34" s="284">
        <v>38606</v>
      </c>
      <c r="IM34" s="284">
        <v>61769</v>
      </c>
      <c r="IN34" s="284">
        <v>1.3166800000000001</v>
      </c>
      <c r="IO34" s="284">
        <v>12231</v>
      </c>
      <c r="IP34" s="284">
        <v>5.8806000000000003</v>
      </c>
      <c r="IQ34" s="284">
        <v>1.54386</v>
      </c>
      <c r="IR34" s="284">
        <v>16.753489999999999</v>
      </c>
      <c r="IS34" s="284">
        <v>0.24174999999999999</v>
      </c>
      <c r="IT34" s="284">
        <v>0.70337000000000005</v>
      </c>
      <c r="IU34" s="284">
        <v>19.242450000000002</v>
      </c>
      <c r="IV34" s="284">
        <v>13.32743</v>
      </c>
      <c r="IW34" s="284">
        <v>2.85988</v>
      </c>
      <c r="IX34" s="284">
        <v>0</v>
      </c>
      <c r="IY34" s="284">
        <v>2.4299999999999999E-3</v>
      </c>
      <c r="IZ34" s="284">
        <v>0.34794999999999998</v>
      </c>
      <c r="JA34" s="284">
        <v>8.4000000000000003E-4</v>
      </c>
      <c r="JB34" s="284">
        <v>9.8599999999999993E-2</v>
      </c>
      <c r="JC34" s="284">
        <v>0.49792999999999998</v>
      </c>
      <c r="JD34" s="284">
        <v>3.92428</v>
      </c>
      <c r="JE34" s="284">
        <v>2.3900899999999998</v>
      </c>
      <c r="JF34" s="284">
        <v>0.21031</v>
      </c>
      <c r="JG34" s="284">
        <v>562</v>
      </c>
      <c r="JH34" s="284">
        <v>1.3606799999999999</v>
      </c>
      <c r="JI34" s="284">
        <v>4.7747299999999999</v>
      </c>
      <c r="JJ34" s="284">
        <v>77</v>
      </c>
      <c r="JK34" s="284">
        <v>91</v>
      </c>
      <c r="JL34" s="284">
        <v>19.378900000000002</v>
      </c>
      <c r="JM34" s="284">
        <v>1.27674</v>
      </c>
      <c r="JN34" s="284">
        <v>1.06653</v>
      </c>
      <c r="JO34" s="284">
        <v>0.30785000000000001</v>
      </c>
      <c r="JP34" s="284">
        <v>6.096E-2</v>
      </c>
      <c r="JQ34" s="284">
        <v>0.34016999999999997</v>
      </c>
      <c r="JR34" s="284">
        <v>7</v>
      </c>
      <c r="JS34" s="284">
        <v>6</v>
      </c>
      <c r="JT34" s="284">
        <v>1.3496300000000001</v>
      </c>
      <c r="JU34" s="284">
        <v>5939</v>
      </c>
      <c r="JV34" s="284">
        <v>29.68478</v>
      </c>
      <c r="JW34" s="284">
        <v>4400</v>
      </c>
      <c r="JX34" s="284">
        <v>3.5241899999999999</v>
      </c>
      <c r="JY34" s="284">
        <v>40.063429999999997</v>
      </c>
      <c r="JZ34" s="284">
        <v>0.11872000000000001</v>
      </c>
      <c r="KA34" s="284">
        <v>522</v>
      </c>
      <c r="KB34" s="284">
        <v>0.75949</v>
      </c>
      <c r="KC34" s="284">
        <v>0.45760000000000001</v>
      </c>
      <c r="KD34" s="284">
        <v>1.0250300000000001</v>
      </c>
      <c r="KE34" s="284">
        <v>9.39893</v>
      </c>
      <c r="KF34" s="284">
        <v>6.09049</v>
      </c>
      <c r="KG34" s="284">
        <v>6.9457100000000001</v>
      </c>
      <c r="KH34" s="294">
        <v>21.178570000000001</v>
      </c>
      <c r="KI34" s="284">
        <v>43291</v>
      </c>
      <c r="KJ34" s="284">
        <v>32639</v>
      </c>
      <c r="KK34" s="284">
        <v>8.1759999999999999E-2</v>
      </c>
      <c r="KL34" s="284">
        <v>0.9294</v>
      </c>
      <c r="KM34" s="284">
        <v>0.11033999999999999</v>
      </c>
      <c r="KN34" s="284">
        <v>1.619E-2</v>
      </c>
      <c r="KO34" s="284">
        <v>0.18404000000000001</v>
      </c>
      <c r="KP34" s="284">
        <v>2.1850000000000001E-2</v>
      </c>
      <c r="KQ34" s="284">
        <v>0.625</v>
      </c>
      <c r="KR34" s="284">
        <v>0.31683169999999999</v>
      </c>
      <c r="KS34" s="284">
        <v>0.68316829999999995</v>
      </c>
      <c r="KT34" s="284">
        <v>0.24606629999999999</v>
      </c>
      <c r="KU34" s="284">
        <v>0.75393370000000004</v>
      </c>
      <c r="KV34" s="284">
        <v>6.5882899999999994E-2</v>
      </c>
      <c r="KW34" s="284">
        <v>8.1543999999999991E-3</v>
      </c>
      <c r="KX34" s="284">
        <v>0.16922699999999999</v>
      </c>
      <c r="KY34" s="284">
        <v>2.6927000000000001E-3</v>
      </c>
      <c r="KZ34" s="284">
        <v>0.24638789999999999</v>
      </c>
      <c r="LA34" s="284">
        <v>5.5035800000000003E-2</v>
      </c>
      <c r="LB34" s="284">
        <v>0.51850220000000002</v>
      </c>
      <c r="LC34" s="284">
        <v>0.68772920000000004</v>
      </c>
      <c r="LD34" s="284">
        <v>1.25632E-2</v>
      </c>
      <c r="LE34" s="284">
        <v>0.87065230000000005</v>
      </c>
      <c r="LF34" s="284">
        <v>3.6552800000000003E-2</v>
      </c>
      <c r="LG34" s="284">
        <v>8.0231700000000003E-2</v>
      </c>
      <c r="LH34" s="284">
        <v>10652</v>
      </c>
      <c r="LI34" s="284">
        <v>4.5127199999999998</v>
      </c>
      <c r="LJ34" s="284">
        <v>10252</v>
      </c>
      <c r="LK34" s="284">
        <v>16404</v>
      </c>
      <c r="LL34" s="284">
        <v>3248</v>
      </c>
      <c r="LM34" s="284">
        <v>0.83535780000000004</v>
      </c>
      <c r="LN34" s="284">
        <v>0.12377050000000001</v>
      </c>
      <c r="LO34" s="284">
        <v>4.0871699999999997E-2</v>
      </c>
      <c r="LP34" s="284">
        <v>0.37475000000000003</v>
      </c>
      <c r="LQ34" s="284">
        <v>1.1482300000000001</v>
      </c>
      <c r="LR34" s="284">
        <v>0.28254000000000001</v>
      </c>
      <c r="LS34" s="284">
        <v>23</v>
      </c>
      <c r="LT34" s="284">
        <v>3.5306299999999999</v>
      </c>
      <c r="LU34" s="284">
        <v>72</v>
      </c>
      <c r="LV34" s="284">
        <v>2.9493399999999999</v>
      </c>
      <c r="LW34" s="284">
        <v>0.19431000000000001</v>
      </c>
      <c r="LX34" s="284">
        <v>0.19569</v>
      </c>
      <c r="LY34" s="285">
        <v>1.9695899999999999E-2</v>
      </c>
      <c r="LZ34" s="285">
        <v>8.4840000000000002E-4</v>
      </c>
      <c r="MA34" s="285">
        <v>0.13225219999999999</v>
      </c>
      <c r="MB34" s="285">
        <v>0</v>
      </c>
      <c r="MC34" s="285">
        <v>0.1216667</v>
      </c>
      <c r="MD34" s="285">
        <v>2.942E-4</v>
      </c>
      <c r="ME34" s="285">
        <v>0.83573140000000001</v>
      </c>
      <c r="MF34" s="285">
        <v>1.6660500000000002E-2</v>
      </c>
      <c r="MG34" s="285">
        <v>0.3838704</v>
      </c>
      <c r="MH34" s="285"/>
    </row>
    <row r="35" spans="1:346" s="203" customFormat="1" x14ac:dyDescent="0.2">
      <c r="A35" s="6" t="s">
        <v>3525</v>
      </c>
      <c r="B35" s="6" t="s">
        <v>3689</v>
      </c>
      <c r="C35" s="6" t="s">
        <v>5002</v>
      </c>
      <c r="D35" s="203" t="s">
        <v>3577</v>
      </c>
      <c r="E35" s="203" t="s">
        <v>1363</v>
      </c>
      <c r="F35" s="203" t="s">
        <v>789</v>
      </c>
      <c r="G35" s="203" t="s">
        <v>1063</v>
      </c>
      <c r="H35" s="203" t="s">
        <v>3579</v>
      </c>
      <c r="I35" s="203" t="s">
        <v>3580</v>
      </c>
      <c r="J35" s="203" t="s">
        <v>795</v>
      </c>
      <c r="K35" s="203" t="s">
        <v>1069</v>
      </c>
      <c r="L35" s="203" t="s">
        <v>3581</v>
      </c>
      <c r="M35" s="203" t="s">
        <v>3580</v>
      </c>
      <c r="N35" s="203" t="s">
        <v>3582</v>
      </c>
      <c r="O35" s="203" t="s">
        <v>1379</v>
      </c>
      <c r="P35" s="203" t="s">
        <v>1382</v>
      </c>
      <c r="Q35" s="203" t="s">
        <v>541</v>
      </c>
      <c r="R35" s="203" t="s">
        <v>4798</v>
      </c>
      <c r="S35" s="203" t="s">
        <v>4799</v>
      </c>
      <c r="T35" s="203" t="s">
        <v>4800</v>
      </c>
      <c r="U35" s="203" t="s">
        <v>1382</v>
      </c>
      <c r="V35" s="203" t="s">
        <v>4801</v>
      </c>
      <c r="W35" s="203">
        <v>1</v>
      </c>
      <c r="X35" s="203">
        <v>2</v>
      </c>
      <c r="Y35" s="203">
        <v>0</v>
      </c>
      <c r="Z35" s="203">
        <v>1</v>
      </c>
      <c r="AA35" s="10">
        <v>7641</v>
      </c>
      <c r="AB35" s="203">
        <v>1</v>
      </c>
      <c r="AC35" s="203">
        <v>1</v>
      </c>
      <c r="AD35" s="203">
        <v>2</v>
      </c>
      <c r="AE35" s="203">
        <v>15.75</v>
      </c>
      <c r="AF35" s="203">
        <v>17.75</v>
      </c>
      <c r="AG35" s="286">
        <v>5.6337999999999999E-2</v>
      </c>
      <c r="AH35" s="246">
        <v>75628</v>
      </c>
      <c r="AI35" s="246" t="s">
        <v>3584</v>
      </c>
      <c r="AJ35" s="274" t="s">
        <v>3444</v>
      </c>
      <c r="AK35" s="276">
        <v>30763</v>
      </c>
      <c r="AL35" s="276" t="s">
        <v>3403</v>
      </c>
      <c r="AM35" s="276" t="s">
        <v>3403</v>
      </c>
      <c r="AN35" s="276" t="s">
        <v>3403</v>
      </c>
      <c r="AO35" s="246">
        <v>0</v>
      </c>
      <c r="AP35" s="246">
        <v>1066962</v>
      </c>
      <c r="AQ35" s="246">
        <v>1066962</v>
      </c>
      <c r="AR35" s="246">
        <v>116456</v>
      </c>
      <c r="AS35" s="246">
        <v>0</v>
      </c>
      <c r="AT35" s="246">
        <v>116456</v>
      </c>
      <c r="AU35" s="246">
        <v>100000</v>
      </c>
      <c r="AV35" s="246">
        <v>0</v>
      </c>
      <c r="AW35" s="246">
        <v>100000</v>
      </c>
      <c r="AX35" s="246">
        <v>0</v>
      </c>
      <c r="AY35" s="246">
        <v>1283418</v>
      </c>
      <c r="AZ35" s="246">
        <v>488191</v>
      </c>
      <c r="BA35" s="246">
        <v>172676</v>
      </c>
      <c r="BB35" s="246">
        <v>660867</v>
      </c>
      <c r="BC35" s="246">
        <v>163486</v>
      </c>
      <c r="BD35" s="246">
        <v>5933</v>
      </c>
      <c r="BE35" s="246">
        <v>15967</v>
      </c>
      <c r="BF35" s="246">
        <v>185386</v>
      </c>
      <c r="BG35" s="246">
        <v>236495</v>
      </c>
      <c r="BH35" s="246">
        <v>1082748</v>
      </c>
      <c r="BI35" s="246">
        <v>60985</v>
      </c>
      <c r="BJ35" s="283">
        <v>4.75176E-2</v>
      </c>
      <c r="BK35" s="246">
        <v>0</v>
      </c>
      <c r="BL35" s="246">
        <v>0</v>
      </c>
      <c r="BM35" s="246">
        <v>0</v>
      </c>
      <c r="BN35" s="246">
        <v>0</v>
      </c>
      <c r="BO35" s="246">
        <v>0</v>
      </c>
      <c r="BP35" s="246">
        <v>619193</v>
      </c>
      <c r="BQ35" s="10">
        <v>48454</v>
      </c>
      <c r="BR35" s="10">
        <v>49340</v>
      </c>
      <c r="BS35" s="10">
        <v>97794</v>
      </c>
      <c r="BT35" s="10">
        <v>29524</v>
      </c>
      <c r="BU35" s="10">
        <v>16287</v>
      </c>
      <c r="BV35" s="10">
        <v>45811</v>
      </c>
      <c r="BW35" s="10">
        <v>5296</v>
      </c>
      <c r="BX35" s="10">
        <v>0</v>
      </c>
      <c r="BY35" s="10">
        <v>5296</v>
      </c>
      <c r="BZ35" s="10">
        <v>148901</v>
      </c>
      <c r="CA35" s="10" t="s">
        <v>3403</v>
      </c>
      <c r="CB35" s="10">
        <v>148901</v>
      </c>
      <c r="CC35" s="10">
        <v>146</v>
      </c>
      <c r="CD35" s="258">
        <v>42880</v>
      </c>
      <c r="CE35" s="244">
        <v>7</v>
      </c>
      <c r="CF35" s="244">
        <v>67</v>
      </c>
      <c r="CG35" s="244">
        <v>74</v>
      </c>
      <c r="CH35" s="258">
        <v>6863</v>
      </c>
      <c r="CI35" s="258">
        <v>13922</v>
      </c>
      <c r="CJ35" s="258">
        <v>4800</v>
      </c>
      <c r="CK35" s="258">
        <v>793</v>
      </c>
      <c r="CL35" s="203">
        <v>1861</v>
      </c>
      <c r="CM35" s="203">
        <v>11</v>
      </c>
      <c r="CN35" s="244">
        <v>184</v>
      </c>
      <c r="CO35" s="10">
        <v>74035</v>
      </c>
      <c r="CP35" s="10">
        <v>24911</v>
      </c>
      <c r="CQ35" s="10">
        <v>98946</v>
      </c>
      <c r="CR35" s="10">
        <v>10858</v>
      </c>
      <c r="CS35" s="10" t="s">
        <v>3403</v>
      </c>
      <c r="CT35" s="10">
        <v>10858</v>
      </c>
      <c r="CU35" s="10">
        <v>71060</v>
      </c>
      <c r="CV35" s="10">
        <v>17888</v>
      </c>
      <c r="CW35" s="10">
        <v>88948</v>
      </c>
      <c r="CX35" s="10">
        <v>198752</v>
      </c>
      <c r="CY35" s="10" t="s">
        <v>3403</v>
      </c>
      <c r="CZ35" s="10" t="s">
        <v>3403</v>
      </c>
      <c r="DA35" s="10">
        <v>198752</v>
      </c>
      <c r="DB35" s="10">
        <v>13886</v>
      </c>
      <c r="DC35" s="10">
        <v>1281</v>
      </c>
      <c r="DD35" s="10">
        <v>15167</v>
      </c>
      <c r="DE35" s="10">
        <v>33254</v>
      </c>
      <c r="DF35" s="10">
        <v>4364</v>
      </c>
      <c r="DG35" s="10">
        <v>391</v>
      </c>
      <c r="DH35" s="10">
        <v>6036</v>
      </c>
      <c r="DI35" s="258" t="s">
        <v>3403</v>
      </c>
      <c r="DJ35" s="258">
        <v>47140</v>
      </c>
      <c r="DK35" s="10">
        <v>126851</v>
      </c>
      <c r="DL35" s="10">
        <v>127878</v>
      </c>
      <c r="DM35" s="10" t="s">
        <v>3403</v>
      </c>
      <c r="DN35" s="10">
        <v>5048</v>
      </c>
      <c r="DO35" s="10">
        <v>259777</v>
      </c>
      <c r="DP35" s="10" t="s">
        <v>3403</v>
      </c>
      <c r="DQ35" s="10">
        <v>35950</v>
      </c>
      <c r="DR35" s="10">
        <v>12525</v>
      </c>
      <c r="DS35" s="10">
        <v>48475</v>
      </c>
      <c r="DT35" s="10">
        <v>200661</v>
      </c>
      <c r="DU35" s="244">
        <v>75</v>
      </c>
      <c r="DV35" s="244">
        <v>2</v>
      </c>
      <c r="DW35" s="244">
        <v>149</v>
      </c>
      <c r="DX35" s="244">
        <v>8</v>
      </c>
      <c r="DY35" s="244">
        <v>40</v>
      </c>
      <c r="DZ35" s="244">
        <v>0</v>
      </c>
      <c r="EA35" s="244">
        <v>274</v>
      </c>
      <c r="EB35" s="244">
        <v>550</v>
      </c>
      <c r="EC35" s="244">
        <v>638</v>
      </c>
      <c r="ED35" s="244">
        <v>1188</v>
      </c>
      <c r="EE35" s="10">
        <v>7509</v>
      </c>
      <c r="EF35" s="10">
        <v>1143</v>
      </c>
      <c r="EG35" s="10">
        <v>8652</v>
      </c>
      <c r="EH35" s="10">
        <v>180</v>
      </c>
      <c r="EI35" s="10">
        <v>0</v>
      </c>
      <c r="EJ35" s="10">
        <v>180</v>
      </c>
      <c r="EK35" s="10">
        <v>10020</v>
      </c>
      <c r="EL35" s="10" t="s">
        <v>5026</v>
      </c>
      <c r="EM35" s="10" t="s">
        <v>5026</v>
      </c>
      <c r="EN35" s="10" t="s">
        <v>5026</v>
      </c>
      <c r="EO35" s="10" t="s">
        <v>5026</v>
      </c>
      <c r="EP35" s="258">
        <v>43</v>
      </c>
      <c r="EQ35" s="258">
        <v>548</v>
      </c>
      <c r="ER35" s="10">
        <v>25272</v>
      </c>
      <c r="ES35" s="10" t="s">
        <v>5026</v>
      </c>
      <c r="ET35" s="10" t="s">
        <v>5026</v>
      </c>
      <c r="EU35" s="244" t="s">
        <v>3403</v>
      </c>
      <c r="EV35" s="244">
        <v>433</v>
      </c>
      <c r="EW35" s="203" t="s">
        <v>3583</v>
      </c>
      <c r="EX35" s="244">
        <v>25</v>
      </c>
      <c r="EY35" s="244">
        <v>35</v>
      </c>
      <c r="EZ35" s="258">
        <v>52475</v>
      </c>
      <c r="FA35" s="10">
        <v>74076</v>
      </c>
      <c r="FB35" s="10" t="s">
        <v>3403</v>
      </c>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203" t="s">
        <v>3525</v>
      </c>
      <c r="GC35" s="203" t="s">
        <v>3578</v>
      </c>
      <c r="GD35" s="203" t="s">
        <v>416</v>
      </c>
      <c r="GE35" s="203" t="s">
        <v>415</v>
      </c>
      <c r="GF35" s="203" t="s">
        <v>500</v>
      </c>
      <c r="GG35" s="203" t="s">
        <v>4527</v>
      </c>
      <c r="GH35" s="203" t="s">
        <v>505</v>
      </c>
      <c r="GI35" s="203" t="s">
        <v>2303</v>
      </c>
      <c r="GJ35" s="258">
        <v>79512</v>
      </c>
      <c r="GK35" s="203">
        <v>3</v>
      </c>
      <c r="GL35" s="203" t="s">
        <v>2135</v>
      </c>
      <c r="GM35" s="203" t="s">
        <v>503</v>
      </c>
      <c r="GN35" s="203">
        <v>319</v>
      </c>
      <c r="GO35" s="203">
        <v>17</v>
      </c>
      <c r="GP35" s="203">
        <v>2188</v>
      </c>
      <c r="GQ35" s="203">
        <v>27233</v>
      </c>
      <c r="GR35" s="203">
        <v>63</v>
      </c>
      <c r="GS35" s="203">
        <v>15</v>
      </c>
      <c r="GT35" s="203">
        <v>188</v>
      </c>
      <c r="GU35" s="203">
        <v>3624</v>
      </c>
      <c r="GV35" s="283">
        <v>0.86346999999999996</v>
      </c>
      <c r="GW35" s="283">
        <v>0.11856</v>
      </c>
      <c r="GX35" s="245">
        <v>36.569339999999997</v>
      </c>
      <c r="GY35" s="245">
        <v>55.108280000000001</v>
      </c>
      <c r="GZ35" s="245">
        <v>15.428570000000001</v>
      </c>
      <c r="HA35" s="284">
        <v>4.1679899999999996</v>
      </c>
      <c r="HB35" s="284">
        <v>2.5439799999999999</v>
      </c>
      <c r="HC35" s="284">
        <v>0.71364000000000005</v>
      </c>
      <c r="HD35" s="284">
        <v>22.336210000000001</v>
      </c>
      <c r="HE35" s="284">
        <v>13.633150000000001</v>
      </c>
      <c r="HF35" s="284">
        <v>3.82436</v>
      </c>
      <c r="HG35" s="284">
        <v>5.3959099999999998</v>
      </c>
      <c r="HH35" s="284">
        <v>3.29345</v>
      </c>
      <c r="HI35" s="284">
        <v>0.92388000000000003</v>
      </c>
      <c r="HJ35" s="284">
        <v>42.843780000000002</v>
      </c>
      <c r="HK35" s="284">
        <v>26.150169999999999</v>
      </c>
      <c r="HL35" s="284">
        <v>7.3356300000000001</v>
      </c>
      <c r="HM35" s="284">
        <v>108.05868</v>
      </c>
      <c r="HN35" s="284">
        <v>65.954790000000003</v>
      </c>
      <c r="HO35" s="284">
        <v>18.5016</v>
      </c>
      <c r="HP35" s="284">
        <v>10.84853</v>
      </c>
      <c r="HQ35" s="284">
        <v>6.6215200000000003</v>
      </c>
      <c r="HR35" s="284">
        <v>1.8574600000000001</v>
      </c>
      <c r="HS35" s="284">
        <v>3.2671399999999999</v>
      </c>
      <c r="HT35" s="284">
        <v>2.52366</v>
      </c>
      <c r="HU35" s="284">
        <v>0</v>
      </c>
      <c r="HV35" s="284">
        <v>8.9324399999999997</v>
      </c>
      <c r="HW35" s="284">
        <v>0.31784000000000001</v>
      </c>
      <c r="HX35" s="284">
        <v>1.2552300000000001</v>
      </c>
      <c r="HY35" s="284">
        <v>0.60965999999999998</v>
      </c>
      <c r="HZ35" s="284">
        <v>0.12601999999999999</v>
      </c>
      <c r="IA35" s="284">
        <v>0</v>
      </c>
      <c r="IB35" s="284">
        <v>5.45E-3</v>
      </c>
      <c r="IC35" s="284">
        <v>0.65995999999999999</v>
      </c>
      <c r="ID35" s="284">
        <v>1.494E-2</v>
      </c>
      <c r="IE35" s="284">
        <v>0.10881</v>
      </c>
      <c r="IF35" s="284">
        <v>1423</v>
      </c>
      <c r="IG35" s="284">
        <v>25272</v>
      </c>
      <c r="IH35" s="284">
        <v>12636</v>
      </c>
      <c r="II35" s="284">
        <v>11304</v>
      </c>
      <c r="IJ35" s="284">
        <v>200661</v>
      </c>
      <c r="IK35" s="284">
        <v>100330</v>
      </c>
      <c r="IL35" s="284">
        <v>129888</v>
      </c>
      <c r="IM35" s="284">
        <v>259777</v>
      </c>
      <c r="IN35" s="284">
        <v>1.17815</v>
      </c>
      <c r="IO35" s="284">
        <v>14635</v>
      </c>
      <c r="IP35" s="284">
        <v>7.0362099999999996</v>
      </c>
      <c r="IQ35" s="284">
        <v>1.4646300000000001</v>
      </c>
      <c r="IR35" s="284">
        <v>13.41888</v>
      </c>
      <c r="IS35" s="284">
        <v>1.2576700000000001</v>
      </c>
      <c r="IT35" s="284">
        <v>0</v>
      </c>
      <c r="IU35" s="284">
        <v>16.141190000000002</v>
      </c>
      <c r="IV35" s="284">
        <v>8.3115400000000008</v>
      </c>
      <c r="IW35" s="284">
        <v>2.77312</v>
      </c>
      <c r="IX35" s="284">
        <v>0</v>
      </c>
      <c r="IY35" s="284">
        <v>2.31E-3</v>
      </c>
      <c r="IZ35" s="284">
        <v>0.53929000000000005</v>
      </c>
      <c r="JA35" s="284">
        <v>9.3000000000000005E-4</v>
      </c>
      <c r="JB35" s="284">
        <v>2.0629999999999999E-2</v>
      </c>
      <c r="JC35" s="284">
        <v>0.36617</v>
      </c>
      <c r="JD35" s="284">
        <v>3.7957700000000001</v>
      </c>
      <c r="JE35" s="284">
        <v>1.87269</v>
      </c>
      <c r="JF35" s="284">
        <v>0.19808000000000001</v>
      </c>
      <c r="JG35" s="284">
        <v>884</v>
      </c>
      <c r="JH35" s="284">
        <v>1.5265599999999999</v>
      </c>
      <c r="JI35" s="284">
        <v>2.9743300000000001</v>
      </c>
      <c r="JJ35" s="284">
        <v>428</v>
      </c>
      <c r="JK35" s="284">
        <v>115</v>
      </c>
      <c r="JL35" s="284">
        <v>13.617419999999999</v>
      </c>
      <c r="JM35" s="284">
        <v>2.33155</v>
      </c>
      <c r="JN35" s="284">
        <v>2.0561199999999999</v>
      </c>
      <c r="JO35" s="284">
        <v>0.22323999999999999</v>
      </c>
      <c r="JP35" s="284">
        <v>1.2579999999999999E-2</v>
      </c>
      <c r="JQ35" s="284">
        <v>0.32490999999999998</v>
      </c>
      <c r="JR35" s="284" t="s">
        <v>3403</v>
      </c>
      <c r="JS35" s="284">
        <v>8</v>
      </c>
      <c r="JT35" s="284">
        <v>1.29461</v>
      </c>
      <c r="JU35" s="284">
        <v>4995</v>
      </c>
      <c r="JV35" s="284">
        <v>26.261089999999999</v>
      </c>
      <c r="JW35" s="284">
        <v>3858</v>
      </c>
      <c r="JX35" s="284">
        <v>3.30742</v>
      </c>
      <c r="JY35" s="284">
        <v>33.997779999999999</v>
      </c>
      <c r="JZ35" s="284">
        <v>0.12594</v>
      </c>
      <c r="KA35" s="284">
        <v>486</v>
      </c>
      <c r="KB35" s="284">
        <v>0.84879000000000004</v>
      </c>
      <c r="KC35" s="284">
        <v>0.92388000000000003</v>
      </c>
      <c r="KD35" s="284">
        <v>1.0988500000000001</v>
      </c>
      <c r="KE35" s="284">
        <v>9.6098700000000008</v>
      </c>
      <c r="KF35" s="284">
        <v>5.3589900000000004</v>
      </c>
      <c r="KG35" s="284">
        <v>5.3959099999999998</v>
      </c>
      <c r="KH35" s="294">
        <v>36.735579999999999</v>
      </c>
      <c r="KI35" s="284">
        <v>37231</v>
      </c>
      <c r="KJ35" s="284">
        <v>27503</v>
      </c>
      <c r="KK35" s="284">
        <v>6.8330000000000002E-2</v>
      </c>
      <c r="KL35" s="284">
        <v>0.70235999999999998</v>
      </c>
      <c r="KM35" s="284">
        <v>8.8459999999999997E-2</v>
      </c>
      <c r="KN35" s="284">
        <v>3.8500000000000001E-3</v>
      </c>
      <c r="KO35" s="284">
        <v>3.9570000000000001E-2</v>
      </c>
      <c r="KP35" s="284">
        <v>4.9800000000000001E-3</v>
      </c>
      <c r="KQ35" s="284">
        <v>0.5</v>
      </c>
      <c r="KR35" s="284">
        <v>0.1126761</v>
      </c>
      <c r="KS35" s="284">
        <v>0.88732390000000005</v>
      </c>
      <c r="KT35" s="284">
        <v>0.26128709999999999</v>
      </c>
      <c r="KU35" s="284">
        <v>0.73871290000000001</v>
      </c>
      <c r="KV35" s="284">
        <v>0.17121800000000001</v>
      </c>
      <c r="KW35" s="284">
        <v>5.4796000000000003E-3</v>
      </c>
      <c r="KX35" s="284">
        <v>0.15947939999999999</v>
      </c>
      <c r="KY35" s="284">
        <v>1.47467E-2</v>
      </c>
      <c r="KZ35" s="284">
        <v>0.21842110000000001</v>
      </c>
      <c r="LA35" s="284">
        <v>0.15099170000000001</v>
      </c>
      <c r="LB35" s="284">
        <v>0.45088149999999999</v>
      </c>
      <c r="LC35" s="284">
        <v>0.61036089999999998</v>
      </c>
      <c r="LD35" s="284">
        <v>7.7916899999999997E-2</v>
      </c>
      <c r="LE35" s="284">
        <v>0.83134410000000003</v>
      </c>
      <c r="LF35" s="284">
        <v>0</v>
      </c>
      <c r="LG35" s="284">
        <v>9.0738899999999997E-2</v>
      </c>
      <c r="LH35" s="284">
        <v>9728</v>
      </c>
      <c r="LI35" s="284">
        <v>4.1394700000000002</v>
      </c>
      <c r="LJ35" s="284">
        <v>39756</v>
      </c>
      <c r="LK35" s="284">
        <v>79512</v>
      </c>
      <c r="LL35" s="284">
        <v>4479</v>
      </c>
      <c r="LM35" s="284">
        <v>0.88186810000000004</v>
      </c>
      <c r="LN35" s="284">
        <v>3.2003499999999997E-2</v>
      </c>
      <c r="LO35" s="284">
        <v>8.6128399999999994E-2</v>
      </c>
      <c r="LP35" s="284">
        <v>0.53212000000000004</v>
      </c>
      <c r="LQ35" s="284">
        <v>1.5044200000000001</v>
      </c>
      <c r="LR35" s="284">
        <v>0.39308999999999999</v>
      </c>
      <c r="LS35" s="284">
        <v>43</v>
      </c>
      <c r="LT35" s="284">
        <v>1.5889899999999999</v>
      </c>
      <c r="LU35" s="284">
        <v>16</v>
      </c>
      <c r="LV35" s="284">
        <v>1.4012800000000001</v>
      </c>
      <c r="LW35" s="284">
        <v>0.23991999999999999</v>
      </c>
      <c r="LX35" s="284">
        <v>0.20241000000000001</v>
      </c>
      <c r="LY35" s="285">
        <v>2.5365499999999999E-2</v>
      </c>
      <c r="LZ35" s="285">
        <v>8.3449999999999996E-4</v>
      </c>
      <c r="MA35" s="285">
        <v>0.26964660000000001</v>
      </c>
      <c r="MB35" s="285">
        <v>0</v>
      </c>
      <c r="MC35" s="285">
        <v>0.19447059999999999</v>
      </c>
      <c r="MD35" s="285">
        <v>3.3560000000000003E-4</v>
      </c>
      <c r="ME35" s="285">
        <v>0.67530020000000002</v>
      </c>
      <c r="MF35" s="285">
        <v>9.4264700000000007E-2</v>
      </c>
      <c r="MG35" s="285">
        <v>0.38419880000000001</v>
      </c>
      <c r="MH35" s="285"/>
    </row>
    <row r="36" spans="1:346" s="203" customFormat="1" x14ac:dyDescent="0.2">
      <c r="A36" s="6" t="s">
        <v>2095</v>
      </c>
      <c r="B36" s="6" t="s">
        <v>2860</v>
      </c>
      <c r="C36" s="203" t="s">
        <v>2096</v>
      </c>
      <c r="D36" s="203" t="s">
        <v>2097</v>
      </c>
      <c r="E36" s="203" t="s">
        <v>2188</v>
      </c>
      <c r="F36" s="203" t="s">
        <v>2264</v>
      </c>
      <c r="G36" s="203" t="s">
        <v>2370</v>
      </c>
      <c r="H36" s="203" t="s">
        <v>3649</v>
      </c>
      <c r="I36" s="203" t="s">
        <v>3403</v>
      </c>
      <c r="J36" s="203" t="s">
        <v>2264</v>
      </c>
      <c r="K36" s="203" t="s">
        <v>2370</v>
      </c>
      <c r="L36" s="203" t="s">
        <v>3649</v>
      </c>
      <c r="M36" s="203" t="s">
        <v>3403</v>
      </c>
      <c r="N36" s="203" t="s">
        <v>2437</v>
      </c>
      <c r="O36" s="203" t="s">
        <v>2513</v>
      </c>
      <c r="P36" s="203" t="s">
        <v>2590</v>
      </c>
      <c r="Q36" s="203" t="s">
        <v>2661</v>
      </c>
      <c r="R36" s="203" t="s">
        <v>2437</v>
      </c>
      <c r="S36" s="203" t="s">
        <v>2694</v>
      </c>
      <c r="T36" s="203" t="s">
        <v>2513</v>
      </c>
      <c r="U36" s="203" t="s">
        <v>2590</v>
      </c>
      <c r="V36" s="203" t="s">
        <v>4927</v>
      </c>
      <c r="W36" s="203">
        <v>1</v>
      </c>
      <c r="X36" s="203">
        <v>2</v>
      </c>
      <c r="Y36" s="203">
        <v>0</v>
      </c>
      <c r="Z36" s="203">
        <v>1</v>
      </c>
      <c r="AA36" s="10">
        <v>6734</v>
      </c>
      <c r="AB36" s="203">
        <v>2</v>
      </c>
      <c r="AC36" s="203">
        <v>1</v>
      </c>
      <c r="AD36" s="203">
        <v>3</v>
      </c>
      <c r="AE36" s="203">
        <v>6.2</v>
      </c>
      <c r="AF36" s="203">
        <v>9.1999999999999993</v>
      </c>
      <c r="AG36" s="286">
        <v>0.21739130000000001</v>
      </c>
      <c r="AH36" s="246">
        <v>58302</v>
      </c>
      <c r="AI36" s="246" t="s">
        <v>3650</v>
      </c>
      <c r="AJ36" s="274" t="s">
        <v>3651</v>
      </c>
      <c r="AK36" s="276">
        <v>55169</v>
      </c>
      <c r="AL36" s="276">
        <v>13</v>
      </c>
      <c r="AM36" s="276">
        <v>14.36</v>
      </c>
      <c r="AN36" s="276">
        <v>15.86</v>
      </c>
      <c r="AO36" s="246">
        <v>0</v>
      </c>
      <c r="AP36" s="246">
        <v>450515</v>
      </c>
      <c r="AQ36" s="246">
        <v>450515</v>
      </c>
      <c r="AR36" s="246">
        <v>120599</v>
      </c>
      <c r="AS36" s="246">
        <v>0</v>
      </c>
      <c r="AT36" s="246">
        <v>120599</v>
      </c>
      <c r="AU36" s="246">
        <v>20000</v>
      </c>
      <c r="AV36" s="246">
        <v>0</v>
      </c>
      <c r="AW36" s="246">
        <v>20000</v>
      </c>
      <c r="AX36" s="246">
        <v>25748</v>
      </c>
      <c r="AY36" s="246">
        <v>616862</v>
      </c>
      <c r="AZ36" s="246">
        <v>305163</v>
      </c>
      <c r="BA36" s="246">
        <v>113041</v>
      </c>
      <c r="BB36" s="246">
        <v>418204</v>
      </c>
      <c r="BC36" s="246">
        <v>54190</v>
      </c>
      <c r="BD36" s="246">
        <v>39304</v>
      </c>
      <c r="BE36" s="246">
        <v>10519</v>
      </c>
      <c r="BF36" s="246">
        <v>104013</v>
      </c>
      <c r="BG36" s="246">
        <v>94645</v>
      </c>
      <c r="BH36" s="246">
        <v>616862</v>
      </c>
      <c r="BI36" s="246">
        <v>14734</v>
      </c>
      <c r="BJ36" s="283">
        <v>2.3885400000000001E-2</v>
      </c>
      <c r="BK36" s="246">
        <v>0</v>
      </c>
      <c r="BL36" s="246">
        <v>2325</v>
      </c>
      <c r="BM36" s="246">
        <v>0</v>
      </c>
      <c r="BN36" s="246">
        <v>1900</v>
      </c>
      <c r="BO36" s="246">
        <v>4225</v>
      </c>
      <c r="BP36" s="246">
        <v>6750</v>
      </c>
      <c r="BQ36" s="10">
        <v>29329</v>
      </c>
      <c r="BR36" s="10">
        <v>25872</v>
      </c>
      <c r="BS36" s="10">
        <v>55201</v>
      </c>
      <c r="BT36" s="10">
        <v>17780</v>
      </c>
      <c r="BU36" s="10">
        <v>8321</v>
      </c>
      <c r="BV36" s="10">
        <v>26101</v>
      </c>
      <c r="BW36" s="10">
        <v>2035</v>
      </c>
      <c r="BX36" s="10">
        <v>130</v>
      </c>
      <c r="BY36" s="10">
        <v>2165</v>
      </c>
      <c r="BZ36" s="10">
        <v>83467</v>
      </c>
      <c r="CA36" s="10" t="s">
        <v>3403</v>
      </c>
      <c r="CB36" s="10">
        <v>83467</v>
      </c>
      <c r="CC36" s="10">
        <v>23</v>
      </c>
      <c r="CD36" s="258">
        <v>42332</v>
      </c>
      <c r="CE36" s="244">
        <v>4</v>
      </c>
      <c r="CF36" s="244">
        <v>67</v>
      </c>
      <c r="CG36" s="244">
        <v>71</v>
      </c>
      <c r="CH36" s="258">
        <v>4387</v>
      </c>
      <c r="CI36" s="258">
        <v>11528</v>
      </c>
      <c r="CJ36" s="258">
        <v>9996</v>
      </c>
      <c r="CK36" s="258">
        <v>2323</v>
      </c>
      <c r="CL36" s="203">
        <v>0</v>
      </c>
      <c r="CM36" s="203">
        <v>13</v>
      </c>
      <c r="CN36" s="244">
        <v>54</v>
      </c>
      <c r="CO36" s="10">
        <v>76495</v>
      </c>
      <c r="CP36" s="10">
        <v>20524</v>
      </c>
      <c r="CQ36" s="10">
        <v>97019</v>
      </c>
      <c r="CR36" s="10">
        <v>5690</v>
      </c>
      <c r="CS36" s="10">
        <v>83</v>
      </c>
      <c r="CT36" s="10">
        <v>5773</v>
      </c>
      <c r="CU36" s="10">
        <v>38523</v>
      </c>
      <c r="CV36" s="10">
        <v>8246</v>
      </c>
      <c r="CW36" s="10">
        <v>46769</v>
      </c>
      <c r="CX36" s="10">
        <v>149561</v>
      </c>
      <c r="CY36" s="10">
        <v>12647</v>
      </c>
      <c r="CZ36" s="10" t="s">
        <v>3403</v>
      </c>
      <c r="DA36" s="10">
        <v>162208</v>
      </c>
      <c r="DB36" s="10">
        <v>10847</v>
      </c>
      <c r="DC36" s="10">
        <v>3119</v>
      </c>
      <c r="DD36" s="10">
        <v>13966</v>
      </c>
      <c r="DE36" s="10">
        <v>64326</v>
      </c>
      <c r="DF36" s="10">
        <v>8311</v>
      </c>
      <c r="DG36" s="10">
        <v>0</v>
      </c>
      <c r="DH36" s="10">
        <v>11430</v>
      </c>
      <c r="DI36" s="258" t="s">
        <v>3403</v>
      </c>
      <c r="DJ36" s="258">
        <v>75173</v>
      </c>
      <c r="DK36" s="10">
        <v>172325</v>
      </c>
      <c r="DL36" s="10">
        <v>104914</v>
      </c>
      <c r="DM36" s="10" t="s">
        <v>3403</v>
      </c>
      <c r="DN36" s="10" t="s">
        <v>3403</v>
      </c>
      <c r="DO36" s="10">
        <v>277239</v>
      </c>
      <c r="DP36" s="10">
        <v>137</v>
      </c>
      <c r="DQ36" s="10">
        <v>12963</v>
      </c>
      <c r="DR36" s="10">
        <v>1870</v>
      </c>
      <c r="DS36" s="10">
        <v>14833</v>
      </c>
      <c r="DT36" s="10">
        <v>102865</v>
      </c>
      <c r="DU36" s="244">
        <v>3</v>
      </c>
      <c r="DV36" s="244">
        <v>0</v>
      </c>
      <c r="DW36" s="244">
        <v>125</v>
      </c>
      <c r="DX36" s="244">
        <v>35</v>
      </c>
      <c r="DY36" s="244">
        <v>2</v>
      </c>
      <c r="DZ36" s="244">
        <v>0</v>
      </c>
      <c r="EA36" s="244">
        <v>165</v>
      </c>
      <c r="EB36" s="244">
        <v>58</v>
      </c>
      <c r="EC36" s="244" t="s">
        <v>3403</v>
      </c>
      <c r="ED36" s="244">
        <v>58</v>
      </c>
      <c r="EE36" s="10">
        <v>3475</v>
      </c>
      <c r="EF36" s="10">
        <v>894</v>
      </c>
      <c r="EG36" s="10">
        <v>4369</v>
      </c>
      <c r="EH36" s="10">
        <v>-1</v>
      </c>
      <c r="EI36" s="10" t="s">
        <v>3403</v>
      </c>
      <c r="EJ36" s="10">
        <v>-1</v>
      </c>
      <c r="EK36" s="10">
        <v>4426</v>
      </c>
      <c r="EL36" s="10" t="s">
        <v>5026</v>
      </c>
      <c r="EM36" s="10" t="s">
        <v>5026</v>
      </c>
      <c r="EN36" s="10" t="s">
        <v>5026</v>
      </c>
      <c r="EO36" s="10" t="s">
        <v>5026</v>
      </c>
      <c r="EP36" s="258">
        <v>197</v>
      </c>
      <c r="EQ36" s="258">
        <v>2537</v>
      </c>
      <c r="ER36" s="10">
        <v>46640</v>
      </c>
      <c r="ES36" s="10">
        <v>1896</v>
      </c>
      <c r="ET36" s="10" t="s">
        <v>5026</v>
      </c>
      <c r="EU36" s="244">
        <v>386</v>
      </c>
      <c r="EV36" s="244">
        <v>244</v>
      </c>
      <c r="EW36" s="203" t="s">
        <v>1512</v>
      </c>
      <c r="EX36" s="244">
        <v>20</v>
      </c>
      <c r="EY36" s="244">
        <v>35</v>
      </c>
      <c r="EZ36" s="258">
        <v>44162</v>
      </c>
      <c r="FA36" s="10">
        <v>43081</v>
      </c>
      <c r="FB36" s="10">
        <v>10622</v>
      </c>
      <c r="FC36" s="203" t="s">
        <v>1530</v>
      </c>
      <c r="FD36" s="203" t="s">
        <v>1530</v>
      </c>
      <c r="FE36" s="203" t="s">
        <v>1530</v>
      </c>
      <c r="FF36" s="203" t="s">
        <v>1530</v>
      </c>
      <c r="FG36" s="203" t="s">
        <v>1530</v>
      </c>
      <c r="FH36" s="203" t="s">
        <v>1530</v>
      </c>
      <c r="FI36" s="203" t="s">
        <v>1530</v>
      </c>
      <c r="FJ36" s="203" t="s">
        <v>1530</v>
      </c>
      <c r="FK36" s="203" t="s">
        <v>1530</v>
      </c>
      <c r="FL36" s="203" t="s">
        <v>1530</v>
      </c>
      <c r="FM36" s="203" t="s">
        <v>1530</v>
      </c>
      <c r="FN36" s="203" t="s">
        <v>1530</v>
      </c>
      <c r="FO36" s="203" t="s">
        <v>1530</v>
      </c>
      <c r="FP36" s="203" t="s">
        <v>1530</v>
      </c>
      <c r="FQ36" s="203" t="s">
        <v>1530</v>
      </c>
      <c r="FR36" s="203" t="s">
        <v>1530</v>
      </c>
      <c r="FS36" s="203" t="s">
        <v>1530</v>
      </c>
      <c r="FT36" s="203" t="s">
        <v>1530</v>
      </c>
      <c r="FU36" s="203" t="s">
        <v>1530</v>
      </c>
      <c r="FV36" s="203" t="s">
        <v>1530</v>
      </c>
      <c r="FW36" s="203" t="s">
        <v>1530</v>
      </c>
      <c r="FX36" s="203" t="s">
        <v>1530</v>
      </c>
      <c r="FY36" s="203" t="s">
        <v>1530</v>
      </c>
      <c r="FZ36" s="203" t="s">
        <v>1530</v>
      </c>
      <c r="GA36" s="203" t="s">
        <v>1530</v>
      </c>
      <c r="GB36" s="203" t="s">
        <v>2095</v>
      </c>
      <c r="GC36" s="203" t="s">
        <v>477</v>
      </c>
      <c r="GD36" s="203" t="s">
        <v>416</v>
      </c>
      <c r="GE36" s="203" t="s">
        <v>493</v>
      </c>
      <c r="GF36" s="203" t="s">
        <v>499</v>
      </c>
      <c r="GG36" s="203" t="s">
        <v>4527</v>
      </c>
      <c r="GH36" s="203" t="s">
        <v>505</v>
      </c>
      <c r="GI36" s="203" t="s">
        <v>2303</v>
      </c>
      <c r="GJ36" s="258">
        <v>68032</v>
      </c>
      <c r="GK36" s="203">
        <v>1</v>
      </c>
      <c r="GL36" s="203" t="s">
        <v>2135</v>
      </c>
      <c r="GM36" s="203" t="s">
        <v>503</v>
      </c>
      <c r="GN36" s="203">
        <v>475</v>
      </c>
      <c r="GO36" s="203">
        <v>46</v>
      </c>
      <c r="GP36" s="203">
        <v>3910</v>
      </c>
      <c r="GQ36" s="203">
        <v>25337</v>
      </c>
      <c r="GR36" s="203">
        <v>24</v>
      </c>
      <c r="GS36" s="203">
        <v>2</v>
      </c>
      <c r="GT36" s="203">
        <v>25</v>
      </c>
      <c r="GU36" s="203">
        <v>3134</v>
      </c>
      <c r="GV36" s="283">
        <v>0.98712</v>
      </c>
      <c r="GW36" s="283">
        <v>1.3100000000000001E-2</v>
      </c>
      <c r="GX36" s="245">
        <v>26.82424</v>
      </c>
      <c r="GY36" s="245">
        <v>27.306249999999999</v>
      </c>
      <c r="GZ36" s="245">
        <v>19.33333</v>
      </c>
      <c r="HA36" s="284">
        <v>2.2250200000000002</v>
      </c>
      <c r="HB36" s="284">
        <v>1.5084599999999999</v>
      </c>
      <c r="HC36" s="284">
        <v>0.37517</v>
      </c>
      <c r="HD36" s="284">
        <v>41.587139999999998</v>
      </c>
      <c r="HE36" s="284">
        <v>28.19416</v>
      </c>
      <c r="HF36" s="284">
        <v>7.01227</v>
      </c>
      <c r="HG36" s="284">
        <v>5.99681</v>
      </c>
      <c r="HH36" s="284">
        <v>4.0655599999999996</v>
      </c>
      <c r="HI36" s="284">
        <v>1.0111600000000001</v>
      </c>
      <c r="HJ36" s="284">
        <v>13.22603</v>
      </c>
      <c r="HK36" s="284">
        <v>8.9666399999999999</v>
      </c>
      <c r="HL36" s="284">
        <v>2.2301199999999999</v>
      </c>
      <c r="HM36" s="284">
        <v>139.37235000000001</v>
      </c>
      <c r="HN36" s="284">
        <v>94.488029999999995</v>
      </c>
      <c r="HO36" s="284">
        <v>23.500450000000001</v>
      </c>
      <c r="HP36" s="284">
        <v>11.740360000000001</v>
      </c>
      <c r="HQ36" s="284">
        <v>7.9594199999999997</v>
      </c>
      <c r="HR36" s="284">
        <v>1.9796199999999999</v>
      </c>
      <c r="HS36" s="284">
        <v>4.0751299999999997</v>
      </c>
      <c r="HT36" s="284">
        <v>1.5120100000000001</v>
      </c>
      <c r="HU36" s="284">
        <v>26.023060000000001</v>
      </c>
      <c r="HV36" s="284">
        <v>16.449809999999999</v>
      </c>
      <c r="HW36" s="284">
        <v>0.68555999999999995</v>
      </c>
      <c r="HX36" s="284">
        <v>0.77231000000000005</v>
      </c>
      <c r="HY36" s="284">
        <v>0.21803</v>
      </c>
      <c r="HZ36" s="284">
        <v>6.5060000000000007E-2</v>
      </c>
      <c r="IA36" s="284">
        <v>5.6699999999999997E-3</v>
      </c>
      <c r="IB36" s="284">
        <v>3.5899999999999999E-3</v>
      </c>
      <c r="IC36" s="284">
        <v>0.64914000000000005</v>
      </c>
      <c r="ID36" s="284">
        <v>8.4999999999999995E-4</v>
      </c>
      <c r="IE36" s="284">
        <v>6.4219999999999999E-2</v>
      </c>
      <c r="IF36" s="284">
        <v>5069</v>
      </c>
      <c r="IG36" s="284">
        <v>23320</v>
      </c>
      <c r="IH36" s="284">
        <v>15546</v>
      </c>
      <c r="II36" s="284">
        <v>11180</v>
      </c>
      <c r="IJ36" s="284">
        <v>51432</v>
      </c>
      <c r="IK36" s="284">
        <v>34288</v>
      </c>
      <c r="IL36" s="284">
        <v>92413</v>
      </c>
      <c r="IM36" s="284">
        <v>138619</v>
      </c>
      <c r="IN36" s="284">
        <v>1.7972900000000001</v>
      </c>
      <c r="IO36" s="284">
        <v>30134</v>
      </c>
      <c r="IP36" s="284">
        <v>14.487819999999999</v>
      </c>
      <c r="IQ36" s="284">
        <v>1.77268</v>
      </c>
      <c r="IR36" s="284">
        <v>6.6220999999999997</v>
      </c>
      <c r="IS36" s="284">
        <v>0.29398000000000002</v>
      </c>
      <c r="IT36" s="284">
        <v>0.37846999999999997</v>
      </c>
      <c r="IU36" s="284">
        <v>9.0672300000000003</v>
      </c>
      <c r="IV36" s="284">
        <v>6.14717</v>
      </c>
      <c r="IW36" s="284">
        <v>2.2673700000000001</v>
      </c>
      <c r="IX36" s="284">
        <v>0</v>
      </c>
      <c r="IY36" s="284">
        <v>7.9000000000000001E-4</v>
      </c>
      <c r="IZ36" s="284">
        <v>0.62224000000000002</v>
      </c>
      <c r="JA36" s="284">
        <v>1.0399999999999999E-3</v>
      </c>
      <c r="JB36" s="284">
        <v>0.13483000000000001</v>
      </c>
      <c r="JC36" s="284">
        <v>0.62024000000000001</v>
      </c>
      <c r="JD36" s="284">
        <v>3.64053</v>
      </c>
      <c r="JE36" s="284">
        <v>1.22688</v>
      </c>
      <c r="JF36" s="284">
        <v>9.1130000000000003E-2</v>
      </c>
      <c r="JG36" s="284">
        <v>2853</v>
      </c>
      <c r="JH36" s="284">
        <v>4.7866200000000001</v>
      </c>
      <c r="JI36" s="284">
        <v>1.3911800000000001</v>
      </c>
      <c r="JJ36" s="284">
        <v>1072</v>
      </c>
      <c r="JK36" s="284">
        <v>830</v>
      </c>
      <c r="JL36" s="284">
        <v>9.0672300000000003</v>
      </c>
      <c r="JM36" s="284">
        <v>1.52888</v>
      </c>
      <c r="JN36" s="284">
        <v>0.79654000000000003</v>
      </c>
      <c r="JO36" s="284">
        <v>0.13522999999999999</v>
      </c>
      <c r="JP36" s="284">
        <v>2.9399999999999999E-2</v>
      </c>
      <c r="JQ36" s="284">
        <v>0.41798999999999997</v>
      </c>
      <c r="JR36" s="284">
        <v>7</v>
      </c>
      <c r="JS36" s="284">
        <v>4</v>
      </c>
      <c r="JT36" s="284">
        <v>2.6951700000000001</v>
      </c>
      <c r="JU36" s="284">
        <v>5331</v>
      </c>
      <c r="JV36" s="284">
        <v>15.27547</v>
      </c>
      <c r="JW36" s="284">
        <v>1978</v>
      </c>
      <c r="JX36" s="284">
        <v>6.92605</v>
      </c>
      <c r="JY36" s="284">
        <v>41.170029999999997</v>
      </c>
      <c r="JZ36" s="284">
        <v>0.45340999999999998</v>
      </c>
      <c r="KA36" s="284">
        <v>896</v>
      </c>
      <c r="KB36" s="284">
        <v>0.55639000000000005</v>
      </c>
      <c r="KC36" s="284">
        <v>1.0111600000000001</v>
      </c>
      <c r="KD36" s="284">
        <v>1.4995799999999999</v>
      </c>
      <c r="KE36" s="284">
        <v>9.8982799999999997</v>
      </c>
      <c r="KF36" s="284">
        <v>18.69069</v>
      </c>
      <c r="KG36" s="284">
        <v>5.99681</v>
      </c>
      <c r="KH36" s="294">
        <v>32.375</v>
      </c>
      <c r="KI36" s="284">
        <v>45456</v>
      </c>
      <c r="KJ36" s="284">
        <v>33169</v>
      </c>
      <c r="KK36" s="284">
        <v>3.3180000000000001E-2</v>
      </c>
      <c r="KL36" s="284">
        <v>0.19725999999999999</v>
      </c>
      <c r="KM36" s="284">
        <v>8.9440000000000006E-2</v>
      </c>
      <c r="KN36" s="284">
        <v>7.2100000000000003E-3</v>
      </c>
      <c r="KO36" s="284">
        <v>4.2880000000000001E-2</v>
      </c>
      <c r="KP36" s="284">
        <v>1.9439999999999999E-2</v>
      </c>
      <c r="KQ36" s="284">
        <v>0.66666669999999995</v>
      </c>
      <c r="KR36" s="284">
        <v>0.32608700000000002</v>
      </c>
      <c r="KS36" s="284">
        <v>0.67391299999999998</v>
      </c>
      <c r="KT36" s="284">
        <v>0.27030110000000002</v>
      </c>
      <c r="KU36" s="284">
        <v>0.72969890000000004</v>
      </c>
      <c r="KV36" s="284">
        <v>0.1686163</v>
      </c>
      <c r="KW36" s="284">
        <v>6.3715999999999995E-2</v>
      </c>
      <c r="KX36" s="284">
        <v>0.18325169999999999</v>
      </c>
      <c r="KY36" s="284">
        <v>1.7052399999999999E-2</v>
      </c>
      <c r="KZ36" s="284">
        <v>0.15342980000000001</v>
      </c>
      <c r="LA36" s="284">
        <v>8.7847800000000004E-2</v>
      </c>
      <c r="LB36" s="284">
        <v>0.49470219999999998</v>
      </c>
      <c r="LC36" s="284">
        <v>0.6779539</v>
      </c>
      <c r="LD36" s="284">
        <v>3.2422199999999998E-2</v>
      </c>
      <c r="LE36" s="284">
        <v>0.73033349999999997</v>
      </c>
      <c r="LF36" s="284">
        <v>4.1740300000000001E-2</v>
      </c>
      <c r="LG36" s="284">
        <v>0.19550400000000001</v>
      </c>
      <c r="LH36" s="284">
        <v>12287</v>
      </c>
      <c r="LI36" s="284">
        <v>6.9348700000000001</v>
      </c>
      <c r="LJ36" s="284">
        <v>22677</v>
      </c>
      <c r="LK36" s="284">
        <v>34016</v>
      </c>
      <c r="LL36" s="284">
        <v>7394</v>
      </c>
      <c r="LM36" s="284">
        <v>0.52099260000000003</v>
      </c>
      <c r="LN36" s="284">
        <v>0.37787579999999998</v>
      </c>
      <c r="LO36" s="284">
        <v>0.1011316</v>
      </c>
      <c r="LP36" s="284">
        <v>0.90849000000000002</v>
      </c>
      <c r="LQ36" s="284">
        <v>2.45255</v>
      </c>
      <c r="LR36" s="284">
        <v>0.66293000000000002</v>
      </c>
      <c r="LS36" s="284">
        <v>7</v>
      </c>
      <c r="LT36" s="284">
        <v>5.1160500000000004</v>
      </c>
      <c r="LU36" s="284">
        <v>26</v>
      </c>
      <c r="LV36" s="284">
        <v>2.6654300000000002</v>
      </c>
      <c r="LW36" s="284">
        <v>0.44943</v>
      </c>
      <c r="LX36" s="284">
        <v>0.44943</v>
      </c>
      <c r="LY36" s="285">
        <v>7.9861799999999997E-2</v>
      </c>
      <c r="LZ36" s="285">
        <v>3.501E-4</v>
      </c>
      <c r="MA36" s="285">
        <v>0.36422389999999999</v>
      </c>
      <c r="MB36" s="285">
        <v>0</v>
      </c>
      <c r="MC36" s="285">
        <v>0.27443050000000002</v>
      </c>
      <c r="MD36" s="285">
        <v>4.6030000000000002E-4</v>
      </c>
      <c r="ME36" s="285">
        <v>0.54110100000000005</v>
      </c>
      <c r="MF36" s="285">
        <v>0.103174</v>
      </c>
      <c r="MG36" s="285">
        <v>0.18951879999999999</v>
      </c>
      <c r="MH36" s="285"/>
    </row>
    <row r="37" spans="1:346" s="203" customFormat="1" x14ac:dyDescent="0.2">
      <c r="A37" s="6" t="s">
        <v>1952</v>
      </c>
      <c r="B37" s="6" t="s">
        <v>2813</v>
      </c>
      <c r="C37" s="203" t="s">
        <v>1953</v>
      </c>
      <c r="D37" s="203" t="s">
        <v>1954</v>
      </c>
      <c r="E37" s="203" t="s">
        <v>2150</v>
      </c>
      <c r="F37" s="203" t="s">
        <v>2215</v>
      </c>
      <c r="G37" s="203" t="s">
        <v>2282</v>
      </c>
      <c r="H37" s="203" t="s">
        <v>3467</v>
      </c>
      <c r="I37" s="203" t="s">
        <v>3468</v>
      </c>
      <c r="J37" s="203" t="s">
        <v>2215</v>
      </c>
      <c r="K37" s="203" t="s">
        <v>2282</v>
      </c>
      <c r="L37" s="203" t="s">
        <v>3467</v>
      </c>
      <c r="M37" s="203" t="s">
        <v>3468</v>
      </c>
      <c r="N37" s="203" t="s">
        <v>2393</v>
      </c>
      <c r="O37" s="203" t="s">
        <v>2465</v>
      </c>
      <c r="P37" s="203" t="s">
        <v>2542</v>
      </c>
      <c r="Q37" s="203" t="s">
        <v>2616</v>
      </c>
      <c r="R37" s="203" t="s">
        <v>2393</v>
      </c>
      <c r="S37" s="203" t="s">
        <v>2380</v>
      </c>
      <c r="T37" s="203" t="s">
        <v>2465</v>
      </c>
      <c r="U37" s="203" t="s">
        <v>2542</v>
      </c>
      <c r="V37" s="203" t="s">
        <v>2616</v>
      </c>
      <c r="W37" s="203">
        <v>1</v>
      </c>
      <c r="X37" s="203">
        <v>2</v>
      </c>
      <c r="Y37" s="203">
        <v>0</v>
      </c>
      <c r="Z37" s="203">
        <v>0</v>
      </c>
      <c r="AA37" s="10">
        <v>7100</v>
      </c>
      <c r="AB37" s="203">
        <v>3</v>
      </c>
      <c r="AC37" s="203">
        <v>0</v>
      </c>
      <c r="AD37" s="203">
        <v>3</v>
      </c>
      <c r="AE37" s="203">
        <v>10.5</v>
      </c>
      <c r="AF37" s="203">
        <v>13.5</v>
      </c>
      <c r="AG37" s="286">
        <v>0.22222220000000001</v>
      </c>
      <c r="AH37" s="246">
        <v>72347</v>
      </c>
      <c r="AI37" s="246" t="s">
        <v>3469</v>
      </c>
      <c r="AJ37" s="274" t="s">
        <v>3470</v>
      </c>
      <c r="AK37" s="276">
        <v>35000</v>
      </c>
      <c r="AL37" s="276">
        <v>11.93</v>
      </c>
      <c r="AM37" s="276">
        <v>11.93</v>
      </c>
      <c r="AN37" s="276">
        <v>12.62</v>
      </c>
      <c r="AO37" s="246">
        <v>0</v>
      </c>
      <c r="AP37" s="246">
        <v>1708138</v>
      </c>
      <c r="AQ37" s="246">
        <v>1708138</v>
      </c>
      <c r="AR37" s="246">
        <v>96151</v>
      </c>
      <c r="AS37" s="246">
        <v>0</v>
      </c>
      <c r="AT37" s="246">
        <v>96151</v>
      </c>
      <c r="AU37" s="246">
        <v>0</v>
      </c>
      <c r="AV37" s="246">
        <v>0</v>
      </c>
      <c r="AW37" s="246">
        <v>0</v>
      </c>
      <c r="AX37" s="246">
        <v>127267</v>
      </c>
      <c r="AY37" s="246">
        <v>1931556</v>
      </c>
      <c r="AZ37" s="246">
        <v>614465</v>
      </c>
      <c r="BA37" s="246">
        <v>221520</v>
      </c>
      <c r="BB37" s="246">
        <v>835985</v>
      </c>
      <c r="BC37" s="246">
        <v>103531</v>
      </c>
      <c r="BD37" s="246">
        <v>33177</v>
      </c>
      <c r="BE37" s="246">
        <v>21519</v>
      </c>
      <c r="BF37" s="246">
        <v>158227</v>
      </c>
      <c r="BG37" s="246">
        <v>943399</v>
      </c>
      <c r="BH37" s="246">
        <v>1937611</v>
      </c>
      <c r="BI37" s="246">
        <v>131448</v>
      </c>
      <c r="BJ37" s="283">
        <v>6.80529E-2</v>
      </c>
      <c r="BK37" s="246">
        <v>0</v>
      </c>
      <c r="BL37" s="246">
        <v>0</v>
      </c>
      <c r="BM37" s="246">
        <v>0</v>
      </c>
      <c r="BN37" s="246">
        <v>0</v>
      </c>
      <c r="BO37" s="246">
        <v>0</v>
      </c>
      <c r="BP37" s="246">
        <v>0</v>
      </c>
      <c r="BQ37" s="10">
        <v>27293</v>
      </c>
      <c r="BR37" s="10">
        <v>33832</v>
      </c>
      <c r="BS37" s="10">
        <v>61125</v>
      </c>
      <c r="BT37" s="10">
        <v>19431</v>
      </c>
      <c r="BU37" s="10">
        <v>10868</v>
      </c>
      <c r="BV37" s="10">
        <v>30299</v>
      </c>
      <c r="BW37" s="10">
        <v>3800</v>
      </c>
      <c r="BX37" s="10">
        <v>57</v>
      </c>
      <c r="BY37" s="10">
        <v>3857</v>
      </c>
      <c r="BZ37" s="10">
        <v>95281</v>
      </c>
      <c r="CA37" s="10" t="s">
        <v>3403</v>
      </c>
      <c r="CB37" s="10">
        <v>95281</v>
      </c>
      <c r="CC37" s="10">
        <v>100</v>
      </c>
      <c r="CD37" s="258">
        <v>36945</v>
      </c>
      <c r="CE37" s="244">
        <v>4</v>
      </c>
      <c r="CF37" s="244">
        <v>67</v>
      </c>
      <c r="CG37" s="244">
        <v>71</v>
      </c>
      <c r="CH37" s="258">
        <v>3149</v>
      </c>
      <c r="CI37" s="258">
        <v>2214</v>
      </c>
      <c r="CJ37" s="258">
        <v>5690</v>
      </c>
      <c r="CK37" s="258">
        <v>563</v>
      </c>
      <c r="CL37" s="203">
        <v>0</v>
      </c>
      <c r="CM37" s="203">
        <v>14</v>
      </c>
      <c r="CN37" s="244">
        <v>178</v>
      </c>
      <c r="CO37" s="10">
        <v>66799</v>
      </c>
      <c r="CP37" s="10">
        <v>30223</v>
      </c>
      <c r="CQ37" s="10">
        <v>97022</v>
      </c>
      <c r="CR37" s="10" t="s">
        <v>3403</v>
      </c>
      <c r="CS37" s="10" t="s">
        <v>3403</v>
      </c>
      <c r="CT37" s="10" t="s">
        <v>3403</v>
      </c>
      <c r="CU37" s="10">
        <v>71950</v>
      </c>
      <c r="CV37" s="10">
        <v>16938</v>
      </c>
      <c r="CW37" s="10">
        <v>88888</v>
      </c>
      <c r="CX37" s="10">
        <v>185910</v>
      </c>
      <c r="CY37" s="10">
        <v>2647</v>
      </c>
      <c r="CZ37" s="10" t="s">
        <v>3403</v>
      </c>
      <c r="DA37" s="10">
        <v>188557</v>
      </c>
      <c r="DB37" s="10">
        <v>13393</v>
      </c>
      <c r="DC37" s="10">
        <v>702</v>
      </c>
      <c r="DD37" s="10">
        <v>14095</v>
      </c>
      <c r="DE37" s="10">
        <v>43555</v>
      </c>
      <c r="DF37" s="10">
        <v>11347</v>
      </c>
      <c r="DG37" s="10" t="s">
        <v>3403</v>
      </c>
      <c r="DH37" s="10">
        <v>12049</v>
      </c>
      <c r="DI37" s="258" t="s">
        <v>3403</v>
      </c>
      <c r="DJ37" s="258">
        <v>56948</v>
      </c>
      <c r="DK37" s="10">
        <v>211783</v>
      </c>
      <c r="DL37" s="10">
        <v>70643</v>
      </c>
      <c r="DM37" s="10" t="s">
        <v>3403</v>
      </c>
      <c r="DN37" s="10" t="s">
        <v>3403</v>
      </c>
      <c r="DO37" s="10">
        <v>282426</v>
      </c>
      <c r="DP37" s="10">
        <v>319</v>
      </c>
      <c r="DQ37" s="10">
        <v>26165</v>
      </c>
      <c r="DR37" s="10">
        <v>4701</v>
      </c>
      <c r="DS37" s="10">
        <v>30866</v>
      </c>
      <c r="DT37" s="10">
        <v>191003</v>
      </c>
      <c r="DU37" s="244">
        <v>247</v>
      </c>
      <c r="DV37" s="244">
        <v>1</v>
      </c>
      <c r="DW37" s="244">
        <v>332</v>
      </c>
      <c r="DX37" s="244">
        <v>36</v>
      </c>
      <c r="DY37" s="244">
        <v>36</v>
      </c>
      <c r="DZ37" s="244">
        <v>0</v>
      </c>
      <c r="EA37" s="244">
        <v>652</v>
      </c>
      <c r="EB37" s="244">
        <v>2587</v>
      </c>
      <c r="EC37" s="244">
        <v>42</v>
      </c>
      <c r="ED37" s="244">
        <v>2629</v>
      </c>
      <c r="EE37" s="10">
        <v>8842</v>
      </c>
      <c r="EF37" s="10">
        <v>148</v>
      </c>
      <c r="EG37" s="10">
        <v>8990</v>
      </c>
      <c r="EH37" s="10">
        <v>597</v>
      </c>
      <c r="EI37" s="10">
        <v>0</v>
      </c>
      <c r="EJ37" s="10">
        <v>597</v>
      </c>
      <c r="EK37" s="10">
        <v>12216</v>
      </c>
      <c r="EL37" s="10" t="s">
        <v>5026</v>
      </c>
      <c r="EM37" s="10" t="s">
        <v>5026</v>
      </c>
      <c r="EN37" s="10">
        <v>57</v>
      </c>
      <c r="EO37" s="10">
        <v>461</v>
      </c>
      <c r="EP37" s="258">
        <v>402</v>
      </c>
      <c r="EQ37" s="258">
        <v>8216</v>
      </c>
      <c r="ER37" s="10">
        <v>30507</v>
      </c>
      <c r="ES37" s="10" t="s">
        <v>5026</v>
      </c>
      <c r="ET37" s="10" t="s">
        <v>5026</v>
      </c>
      <c r="EU37" s="244">
        <v>17</v>
      </c>
      <c r="EV37" s="244">
        <v>278</v>
      </c>
      <c r="EW37" s="203" t="s">
        <v>1477</v>
      </c>
      <c r="EX37" s="244">
        <v>24</v>
      </c>
      <c r="EY37" s="244">
        <v>57</v>
      </c>
      <c r="EZ37" s="258">
        <v>36601</v>
      </c>
      <c r="FA37" s="10">
        <v>76940</v>
      </c>
      <c r="FB37" s="10" t="s">
        <v>3403</v>
      </c>
      <c r="FC37" s="203" t="s">
        <v>1530</v>
      </c>
      <c r="FD37" s="203" t="s">
        <v>1530</v>
      </c>
      <c r="FE37" s="203" t="s">
        <v>1530</v>
      </c>
      <c r="FF37" s="203" t="s">
        <v>1530</v>
      </c>
      <c r="FG37" s="203" t="s">
        <v>1530</v>
      </c>
      <c r="FH37" s="203" t="s">
        <v>1530</v>
      </c>
      <c r="FI37" s="203" t="s">
        <v>1530</v>
      </c>
      <c r="FJ37" s="203" t="s">
        <v>1530</v>
      </c>
      <c r="FK37" s="203" t="s">
        <v>1530</v>
      </c>
      <c r="FL37" s="203" t="s">
        <v>1530</v>
      </c>
      <c r="FM37" s="203" t="s">
        <v>1530</v>
      </c>
      <c r="FN37" s="203" t="s">
        <v>1530</v>
      </c>
      <c r="FO37" s="203" t="s">
        <v>1530</v>
      </c>
      <c r="FP37" s="203" t="s">
        <v>1530</v>
      </c>
      <c r="FQ37" s="203" t="s">
        <v>1530</v>
      </c>
      <c r="FR37" s="203" t="s">
        <v>1530</v>
      </c>
      <c r="FS37" s="203" t="s">
        <v>1530</v>
      </c>
      <c r="FT37" s="203" t="s">
        <v>1530</v>
      </c>
      <c r="FU37" s="203" t="s">
        <v>1530</v>
      </c>
      <c r="FV37" s="203" t="s">
        <v>1530</v>
      </c>
      <c r="FW37" s="203" t="s">
        <v>1530</v>
      </c>
      <c r="FX37" s="203" t="s">
        <v>1530</v>
      </c>
      <c r="FY37" s="203" t="s">
        <v>1530</v>
      </c>
      <c r="FZ37" s="203" t="s">
        <v>1530</v>
      </c>
      <c r="GA37" s="203" t="s">
        <v>1530</v>
      </c>
      <c r="GB37" s="203" t="s">
        <v>1952</v>
      </c>
      <c r="GC37" s="203" t="s">
        <v>431</v>
      </c>
      <c r="GD37" s="203" t="s">
        <v>416</v>
      </c>
      <c r="GE37" s="203" t="s">
        <v>493</v>
      </c>
      <c r="GF37" s="203" t="s">
        <v>499</v>
      </c>
      <c r="GG37" s="203" t="s">
        <v>4527</v>
      </c>
      <c r="GH37" s="203" t="s">
        <v>505</v>
      </c>
      <c r="GI37" s="203" t="s">
        <v>2303</v>
      </c>
      <c r="GJ37" s="258">
        <v>66618</v>
      </c>
      <c r="GK37" s="203">
        <v>3</v>
      </c>
      <c r="GL37" s="203" t="s">
        <v>2135</v>
      </c>
      <c r="GM37" s="203" t="s">
        <v>512</v>
      </c>
      <c r="GN37" s="203">
        <v>365</v>
      </c>
      <c r="GO37" s="203">
        <v>105</v>
      </c>
      <c r="GP37" s="203">
        <v>4028</v>
      </c>
      <c r="GQ37" s="203">
        <v>26822</v>
      </c>
      <c r="GR37" s="203">
        <v>49</v>
      </c>
      <c r="GS37" s="203">
        <v>7</v>
      </c>
      <c r="GT37" s="203">
        <v>95</v>
      </c>
      <c r="GU37" s="203">
        <v>2395</v>
      </c>
      <c r="GV37" s="283">
        <v>0.73592000000000002</v>
      </c>
      <c r="GW37" s="283">
        <v>0.21521000000000001</v>
      </c>
      <c r="GX37" s="245">
        <v>18.7362</v>
      </c>
      <c r="GY37" s="245">
        <v>24.429349999999999</v>
      </c>
      <c r="GZ37" s="245">
        <v>10.600809999999999</v>
      </c>
      <c r="HA37" s="284">
        <v>6.8605999999999998</v>
      </c>
      <c r="HB37" s="284">
        <v>2.96001</v>
      </c>
      <c r="HC37" s="284">
        <v>0.56023999999999996</v>
      </c>
      <c r="HD37" s="284">
        <v>62.774929999999998</v>
      </c>
      <c r="HE37" s="284">
        <v>27.084330000000001</v>
      </c>
      <c r="HF37" s="284">
        <v>5.1262600000000003</v>
      </c>
      <c r="HG37" s="284">
        <v>10.144399999999999</v>
      </c>
      <c r="HH37" s="284">
        <v>4.3768200000000004</v>
      </c>
      <c r="HI37" s="284">
        <v>0.82840000000000003</v>
      </c>
      <c r="HJ37" s="284">
        <v>63.513649999999998</v>
      </c>
      <c r="HK37" s="284">
        <v>27.40306</v>
      </c>
      <c r="HL37" s="284">
        <v>5.1865800000000002</v>
      </c>
      <c r="HM37" s="284">
        <v>158.61256</v>
      </c>
      <c r="HN37" s="284">
        <v>68.433610000000002</v>
      </c>
      <c r="HO37" s="284">
        <v>12.952439999999999</v>
      </c>
      <c r="HP37" s="284">
        <v>21.79834</v>
      </c>
      <c r="HQ37" s="284">
        <v>9.4049300000000002</v>
      </c>
      <c r="HR37" s="284">
        <v>1.78007</v>
      </c>
      <c r="HS37" s="284">
        <v>4.2394800000000004</v>
      </c>
      <c r="HT37" s="284">
        <v>2.86714</v>
      </c>
      <c r="HU37" s="284">
        <v>0.55076999999999998</v>
      </c>
      <c r="HV37" s="284">
        <v>9.0066699999999997</v>
      </c>
      <c r="HW37" s="284">
        <v>0.45794000000000001</v>
      </c>
      <c r="HX37" s="284">
        <v>1.33429</v>
      </c>
      <c r="HY37" s="284">
        <v>0.46333000000000002</v>
      </c>
      <c r="HZ37" s="284">
        <v>0.18337000000000001</v>
      </c>
      <c r="IA37" s="284">
        <v>2.5999999999999998E-4</v>
      </c>
      <c r="IB37" s="284">
        <v>4.1700000000000001E-3</v>
      </c>
      <c r="IC37" s="284">
        <v>0.54942000000000002</v>
      </c>
      <c r="ID37" s="284">
        <v>3.9460000000000002E-2</v>
      </c>
      <c r="IE37" s="284">
        <v>0.13494999999999999</v>
      </c>
      <c r="IF37" s="284">
        <v>2259</v>
      </c>
      <c r="IG37" s="284">
        <v>10169</v>
      </c>
      <c r="IH37" s="284">
        <v>10169</v>
      </c>
      <c r="II37" s="284">
        <v>14148</v>
      </c>
      <c r="IJ37" s="284">
        <v>63667</v>
      </c>
      <c r="IK37" s="284">
        <v>63667</v>
      </c>
      <c r="IL37" s="284">
        <v>94142</v>
      </c>
      <c r="IM37" s="284">
        <v>94142</v>
      </c>
      <c r="IN37" s="284">
        <v>1.9536100000000001</v>
      </c>
      <c r="IO37" s="284">
        <v>20920</v>
      </c>
      <c r="IP37" s="284">
        <v>10.05791</v>
      </c>
      <c r="IQ37" s="284">
        <v>1.4433199999999999</v>
      </c>
      <c r="IR37" s="284">
        <v>25.640789999999999</v>
      </c>
      <c r="IS37" s="284">
        <v>0</v>
      </c>
      <c r="IT37" s="284">
        <v>1.9104000000000001</v>
      </c>
      <c r="IU37" s="284">
        <v>28.994509999999998</v>
      </c>
      <c r="IV37" s="284">
        <v>12.54894</v>
      </c>
      <c r="IW37" s="284">
        <v>2.1700699999999999</v>
      </c>
      <c r="IX37" s="284">
        <v>0</v>
      </c>
      <c r="IY37" s="284">
        <v>2.6700000000000001E-3</v>
      </c>
      <c r="IZ37" s="284">
        <v>0.55457999999999996</v>
      </c>
      <c r="JA37" s="284">
        <v>1.07E-3</v>
      </c>
      <c r="JB37" s="284">
        <v>9.7189999999999999E-2</v>
      </c>
      <c r="JC37" s="284">
        <v>0.43736999999999998</v>
      </c>
      <c r="JD37" s="284">
        <v>5.7668600000000003</v>
      </c>
      <c r="JE37" s="284">
        <v>1.4302600000000001</v>
      </c>
      <c r="JF37" s="284">
        <v>0.15762000000000001</v>
      </c>
      <c r="JG37" s="284">
        <v>1196</v>
      </c>
      <c r="JH37" s="284">
        <v>2.3002699999999998</v>
      </c>
      <c r="JI37" s="284">
        <v>14.16132</v>
      </c>
      <c r="JJ37" s="284">
        <v>173</v>
      </c>
      <c r="JK37" s="284">
        <v>202</v>
      </c>
      <c r="JL37" s="284">
        <v>29.0854</v>
      </c>
      <c r="JM37" s="284">
        <v>2.37514</v>
      </c>
      <c r="JN37" s="284">
        <v>1.5541</v>
      </c>
      <c r="JO37" s="284">
        <v>0.20265</v>
      </c>
      <c r="JP37" s="284">
        <v>4.5030000000000001E-2</v>
      </c>
      <c r="JQ37" s="284">
        <v>0.34017999999999998</v>
      </c>
      <c r="JR37" s="284">
        <v>0</v>
      </c>
      <c r="JS37" s="284">
        <v>5</v>
      </c>
      <c r="JT37" s="284">
        <v>1.47865</v>
      </c>
      <c r="JU37" s="284">
        <v>5431</v>
      </c>
      <c r="JV37" s="284">
        <v>26.90183</v>
      </c>
      <c r="JW37" s="284">
        <v>3673</v>
      </c>
      <c r="JX37" s="284">
        <v>4.2967599999999999</v>
      </c>
      <c r="JY37" s="284">
        <v>39.778309999999998</v>
      </c>
      <c r="JZ37" s="284">
        <v>0.15972</v>
      </c>
      <c r="KA37" s="284">
        <v>586</v>
      </c>
      <c r="KB37" s="284">
        <v>0.51187000000000005</v>
      </c>
      <c r="KC37" s="284">
        <v>0.82840000000000003</v>
      </c>
      <c r="KD37" s="284">
        <v>0.75688</v>
      </c>
      <c r="KE37" s="284">
        <v>10.657780000000001</v>
      </c>
      <c r="KF37" s="284">
        <v>9.1500699999999995</v>
      </c>
      <c r="KG37" s="284">
        <v>10.144399999999999</v>
      </c>
      <c r="KH37" s="294">
        <v>45.512819999999998</v>
      </c>
      <c r="KI37" s="284">
        <v>61924</v>
      </c>
      <c r="KJ37" s="284">
        <v>45515</v>
      </c>
      <c r="KK37" s="284">
        <v>4.7800000000000002E-2</v>
      </c>
      <c r="KL37" s="284">
        <v>0.44252000000000002</v>
      </c>
      <c r="KM37" s="284">
        <v>7.0680000000000007E-2</v>
      </c>
      <c r="KN37" s="284">
        <v>1.0619999999999999E-2</v>
      </c>
      <c r="KO37" s="284">
        <v>9.8339999999999997E-2</v>
      </c>
      <c r="KP37" s="284">
        <v>1.5709999999999998E-2</v>
      </c>
      <c r="KQ37" s="284">
        <v>1</v>
      </c>
      <c r="KR37" s="284">
        <v>0.22222220000000001</v>
      </c>
      <c r="KS37" s="284">
        <v>0.77777779999999996</v>
      </c>
      <c r="KT37" s="284">
        <v>0.26498080000000002</v>
      </c>
      <c r="KU37" s="284">
        <v>0.73501919999999998</v>
      </c>
      <c r="KV37" s="284">
        <v>8.1660899999999995E-2</v>
      </c>
      <c r="KW37" s="284">
        <v>1.7122600000000002E-2</v>
      </c>
      <c r="KX37" s="284">
        <v>0.11432639999999999</v>
      </c>
      <c r="KY37" s="284">
        <v>1.11059E-2</v>
      </c>
      <c r="KZ37" s="284">
        <v>0.48688769999999998</v>
      </c>
      <c r="LA37" s="284">
        <v>5.3432300000000002E-2</v>
      </c>
      <c r="LB37" s="284">
        <v>0.31712509999999999</v>
      </c>
      <c r="LC37" s="284">
        <v>0.43145139999999998</v>
      </c>
      <c r="LD37" s="284">
        <v>0</v>
      </c>
      <c r="LE37" s="284">
        <v>0.88433260000000002</v>
      </c>
      <c r="LF37" s="284">
        <v>6.5888299999999997E-2</v>
      </c>
      <c r="LG37" s="284">
        <v>4.9778999999999997E-2</v>
      </c>
      <c r="LH37" s="284">
        <v>16408</v>
      </c>
      <c r="LI37" s="284">
        <v>6.1881399999999998</v>
      </c>
      <c r="LJ37" s="284">
        <v>22206</v>
      </c>
      <c r="LK37" s="284">
        <v>22206</v>
      </c>
      <c r="LL37" s="284">
        <v>4934</v>
      </c>
      <c r="LM37" s="284">
        <v>0.6543194</v>
      </c>
      <c r="LN37" s="284">
        <v>0.2096798</v>
      </c>
      <c r="LO37" s="284">
        <v>0.13600080000000001</v>
      </c>
      <c r="LP37" s="284">
        <v>0.45962999999999998</v>
      </c>
      <c r="LQ37" s="284">
        <v>1.27495</v>
      </c>
      <c r="LR37" s="284">
        <v>0.33783999999999997</v>
      </c>
      <c r="LS37" s="284">
        <v>8</v>
      </c>
      <c r="LT37" s="284">
        <v>2.7279399999999998</v>
      </c>
      <c r="LU37" s="284">
        <v>13</v>
      </c>
      <c r="LV37" s="284">
        <v>1.78494</v>
      </c>
      <c r="LW37" s="284">
        <v>0.14576</v>
      </c>
      <c r="LX37" s="284">
        <v>0.14621999999999999</v>
      </c>
      <c r="LY37" s="285">
        <v>4.3253600000000003E-2</v>
      </c>
      <c r="LZ37" s="285">
        <v>1.2313000000000001E-3</v>
      </c>
      <c r="MA37" s="285">
        <v>0.27476719999999999</v>
      </c>
      <c r="MB37" s="285">
        <v>0</v>
      </c>
      <c r="MC37" s="285">
        <v>0.25555800000000001</v>
      </c>
      <c r="MD37" s="285">
        <v>4.9109999999999996E-4</v>
      </c>
      <c r="ME37" s="285">
        <v>0.65908299999999997</v>
      </c>
      <c r="MF37" s="285">
        <v>3.7097199999999997E-2</v>
      </c>
      <c r="MG37" s="285">
        <v>0.31473020000000002</v>
      </c>
      <c r="MH37" s="285"/>
    </row>
    <row r="38" spans="1:346" s="203" customFormat="1" x14ac:dyDescent="0.2">
      <c r="A38" s="6" t="s">
        <v>2098</v>
      </c>
      <c r="B38" s="6" t="s">
        <v>2861</v>
      </c>
      <c r="C38" s="203" t="s">
        <v>2099</v>
      </c>
      <c r="D38" s="203" t="s">
        <v>2100</v>
      </c>
      <c r="E38" s="203" t="s">
        <v>2189</v>
      </c>
      <c r="F38" s="203" t="s">
        <v>2265</v>
      </c>
      <c r="G38" s="203" t="s">
        <v>2294</v>
      </c>
      <c r="H38" s="203" t="s">
        <v>3652</v>
      </c>
      <c r="I38" s="203" t="s">
        <v>3653</v>
      </c>
      <c r="J38" s="203" t="s">
        <v>2265</v>
      </c>
      <c r="K38" s="203" t="s">
        <v>2294</v>
      </c>
      <c r="L38" s="203" t="s">
        <v>3652</v>
      </c>
      <c r="M38" s="203" t="s">
        <v>3653</v>
      </c>
      <c r="N38" s="203" t="s">
        <v>2438</v>
      </c>
      <c r="O38" s="203" t="s">
        <v>2514</v>
      </c>
      <c r="P38" s="203" t="s">
        <v>2591</v>
      </c>
      <c r="Q38" s="203" t="s">
        <v>4932</v>
      </c>
      <c r="R38" s="203" t="s">
        <v>2438</v>
      </c>
      <c r="S38" s="203" t="s">
        <v>2380</v>
      </c>
      <c r="T38" s="203" t="s">
        <v>2514</v>
      </c>
      <c r="U38" s="203" t="s">
        <v>2591</v>
      </c>
      <c r="V38" s="203" t="s">
        <v>4932</v>
      </c>
      <c r="W38" s="203">
        <v>1</v>
      </c>
      <c r="X38" s="203">
        <v>3</v>
      </c>
      <c r="Y38" s="203">
        <v>1</v>
      </c>
      <c r="Z38" s="203">
        <v>1</v>
      </c>
      <c r="AA38" s="10">
        <v>10058</v>
      </c>
      <c r="AB38" s="203">
        <v>1</v>
      </c>
      <c r="AC38" s="203">
        <v>0</v>
      </c>
      <c r="AD38" s="203">
        <v>1</v>
      </c>
      <c r="AE38" s="203">
        <v>15.8</v>
      </c>
      <c r="AF38" s="203">
        <v>16.8</v>
      </c>
      <c r="AG38" s="286">
        <v>5.9523800000000002E-2</v>
      </c>
      <c r="AH38" s="246">
        <v>60912</v>
      </c>
      <c r="AI38" s="246" t="s">
        <v>2783</v>
      </c>
      <c r="AJ38" s="274" t="s">
        <v>3629</v>
      </c>
      <c r="AK38" s="276" t="s">
        <v>3403</v>
      </c>
      <c r="AL38" s="276">
        <v>9.82</v>
      </c>
      <c r="AM38" s="276">
        <v>12.92</v>
      </c>
      <c r="AN38" s="276">
        <v>14.85</v>
      </c>
      <c r="AO38" s="246">
        <v>4000</v>
      </c>
      <c r="AP38" s="246">
        <v>709052</v>
      </c>
      <c r="AQ38" s="246">
        <v>713052</v>
      </c>
      <c r="AR38" s="246">
        <v>117465</v>
      </c>
      <c r="AS38" s="246">
        <v>0</v>
      </c>
      <c r="AT38" s="246">
        <v>117465</v>
      </c>
      <c r="AU38" s="246">
        <v>0</v>
      </c>
      <c r="AV38" s="246">
        <v>0</v>
      </c>
      <c r="AW38" s="246">
        <v>0</v>
      </c>
      <c r="AX38" s="246">
        <v>51329</v>
      </c>
      <c r="AY38" s="246">
        <v>881846</v>
      </c>
      <c r="AZ38" s="246">
        <v>452872</v>
      </c>
      <c r="BA38" s="246">
        <v>187081</v>
      </c>
      <c r="BB38" s="246">
        <v>639953</v>
      </c>
      <c r="BC38" s="246">
        <v>103843</v>
      </c>
      <c r="BD38" s="246">
        <v>17781</v>
      </c>
      <c r="BE38" s="246">
        <v>8806</v>
      </c>
      <c r="BF38" s="246">
        <v>130430</v>
      </c>
      <c r="BG38" s="246">
        <v>97272</v>
      </c>
      <c r="BH38" s="246">
        <v>867655</v>
      </c>
      <c r="BI38" s="246">
        <v>14191</v>
      </c>
      <c r="BJ38" s="283">
        <v>1.60924E-2</v>
      </c>
      <c r="BK38" s="246">
        <v>0</v>
      </c>
      <c r="BL38" s="246">
        <v>0</v>
      </c>
      <c r="BM38" s="246">
        <v>0</v>
      </c>
      <c r="BN38" s="246">
        <v>0</v>
      </c>
      <c r="BO38" s="246">
        <v>0</v>
      </c>
      <c r="BP38" s="246">
        <v>0</v>
      </c>
      <c r="BQ38" s="10">
        <v>31391</v>
      </c>
      <c r="BR38" s="10">
        <v>26914</v>
      </c>
      <c r="BS38" s="10">
        <v>58305</v>
      </c>
      <c r="BT38" s="10">
        <v>26128</v>
      </c>
      <c r="BU38" s="10">
        <v>10038</v>
      </c>
      <c r="BV38" s="10">
        <v>36166</v>
      </c>
      <c r="BW38" s="10">
        <v>2770</v>
      </c>
      <c r="BX38" s="10">
        <v>677</v>
      </c>
      <c r="BY38" s="10">
        <v>3447</v>
      </c>
      <c r="BZ38" s="10">
        <v>97918</v>
      </c>
      <c r="CA38" s="10" t="s">
        <v>3403</v>
      </c>
      <c r="CB38" s="10">
        <v>97918</v>
      </c>
      <c r="CC38" s="10">
        <v>0</v>
      </c>
      <c r="CD38" s="258">
        <v>36946</v>
      </c>
      <c r="CE38" s="244">
        <v>4</v>
      </c>
      <c r="CF38" s="244">
        <v>67</v>
      </c>
      <c r="CG38" s="244">
        <v>71</v>
      </c>
      <c r="CH38" s="258">
        <v>835</v>
      </c>
      <c r="CI38" s="258">
        <v>2155</v>
      </c>
      <c r="CJ38" s="258">
        <v>5215</v>
      </c>
      <c r="CK38" s="258">
        <v>563</v>
      </c>
      <c r="CL38" s="203">
        <v>0</v>
      </c>
      <c r="CM38" s="203" t="s">
        <v>2305</v>
      </c>
      <c r="CN38" s="244">
        <v>138</v>
      </c>
      <c r="CO38" s="10">
        <v>71281</v>
      </c>
      <c r="CP38" s="10">
        <v>24653</v>
      </c>
      <c r="CQ38" s="10">
        <v>95934</v>
      </c>
      <c r="CR38" s="10">
        <v>4761</v>
      </c>
      <c r="CS38" s="10">
        <v>322</v>
      </c>
      <c r="CT38" s="10">
        <v>5083</v>
      </c>
      <c r="CU38" s="10">
        <v>55704</v>
      </c>
      <c r="CV38" s="10">
        <v>13586</v>
      </c>
      <c r="CW38" s="10">
        <v>69290</v>
      </c>
      <c r="CX38" s="10">
        <v>170307</v>
      </c>
      <c r="CY38" s="10">
        <v>1386</v>
      </c>
      <c r="CZ38" s="10" t="s">
        <v>3403</v>
      </c>
      <c r="DA38" s="10">
        <v>171693</v>
      </c>
      <c r="DB38" s="10">
        <v>1329</v>
      </c>
      <c r="DC38" s="10">
        <v>128</v>
      </c>
      <c r="DD38" s="10">
        <v>1457</v>
      </c>
      <c r="DE38" s="10">
        <v>42469</v>
      </c>
      <c r="DF38" s="10">
        <v>1215</v>
      </c>
      <c r="DG38" s="10" t="s">
        <v>3403</v>
      </c>
      <c r="DH38" s="10">
        <v>1343</v>
      </c>
      <c r="DI38" s="258" t="s">
        <v>3403</v>
      </c>
      <c r="DJ38" s="258">
        <v>43798</v>
      </c>
      <c r="DK38" s="10">
        <v>99170</v>
      </c>
      <c r="DL38" s="10">
        <v>86515</v>
      </c>
      <c r="DM38" s="10">
        <v>29806</v>
      </c>
      <c r="DN38" s="10" t="s">
        <v>3403</v>
      </c>
      <c r="DO38" s="10">
        <v>215491</v>
      </c>
      <c r="DP38" s="10" t="s">
        <v>3403</v>
      </c>
      <c r="DQ38" s="10">
        <v>26488</v>
      </c>
      <c r="DR38" s="10">
        <v>5196</v>
      </c>
      <c r="DS38" s="10">
        <v>31684</v>
      </c>
      <c r="DT38" s="10">
        <v>128452</v>
      </c>
      <c r="DU38" s="244">
        <v>2</v>
      </c>
      <c r="DV38" s="244">
        <v>1</v>
      </c>
      <c r="DW38" s="244">
        <v>96</v>
      </c>
      <c r="DX38" s="244">
        <v>56</v>
      </c>
      <c r="DY38" s="244">
        <v>0</v>
      </c>
      <c r="DZ38" s="244">
        <v>0</v>
      </c>
      <c r="EA38" s="244">
        <v>155</v>
      </c>
      <c r="EB38" s="244">
        <v>66</v>
      </c>
      <c r="EC38" s="244">
        <v>15</v>
      </c>
      <c r="ED38" s="244">
        <v>81</v>
      </c>
      <c r="EE38" s="10">
        <v>2016</v>
      </c>
      <c r="EF38" s="10">
        <v>1387</v>
      </c>
      <c r="EG38" s="10">
        <v>3403</v>
      </c>
      <c r="EH38" s="10" t="s">
        <v>3403</v>
      </c>
      <c r="EI38" s="10" t="s">
        <v>3403</v>
      </c>
      <c r="EJ38" s="10" t="s">
        <v>3403</v>
      </c>
      <c r="EK38" s="10">
        <v>3484</v>
      </c>
      <c r="EL38" s="10" t="s">
        <v>5026</v>
      </c>
      <c r="EM38" s="10" t="s">
        <v>5026</v>
      </c>
      <c r="EN38" s="10" t="s">
        <v>5026</v>
      </c>
      <c r="EO38" s="10" t="s">
        <v>5026</v>
      </c>
      <c r="EP38" s="258" t="s">
        <v>3403</v>
      </c>
      <c r="EQ38" s="258" t="s">
        <v>3403</v>
      </c>
      <c r="ER38" s="10">
        <v>53179</v>
      </c>
      <c r="ES38" s="10" t="s">
        <v>5026</v>
      </c>
      <c r="ET38" s="10" t="s">
        <v>5026</v>
      </c>
      <c r="EU38" s="244">
        <v>24</v>
      </c>
      <c r="EV38" s="244">
        <v>120</v>
      </c>
      <c r="EW38" s="203" t="s">
        <v>1513</v>
      </c>
      <c r="EX38" s="244">
        <v>18</v>
      </c>
      <c r="EY38" s="244">
        <v>27</v>
      </c>
      <c r="EZ38" s="258">
        <v>49956</v>
      </c>
      <c r="FA38" s="10" t="s">
        <v>3403</v>
      </c>
      <c r="FB38" s="10" t="s">
        <v>3403</v>
      </c>
      <c r="FC38" s="203" t="s">
        <v>1530</v>
      </c>
      <c r="FD38" s="203" t="s">
        <v>1530</v>
      </c>
      <c r="FE38" s="203" t="s">
        <v>1530</v>
      </c>
      <c r="FF38" s="203" t="s">
        <v>1530</v>
      </c>
      <c r="FG38" s="203" t="s">
        <v>1530</v>
      </c>
      <c r="FH38" s="203" t="s">
        <v>1530</v>
      </c>
      <c r="FI38" s="203" t="s">
        <v>1530</v>
      </c>
      <c r="FJ38" s="203" t="s">
        <v>1530</v>
      </c>
      <c r="FK38" s="203" t="s">
        <v>1530</v>
      </c>
      <c r="FL38" s="203" t="s">
        <v>1530</v>
      </c>
      <c r="FM38" s="203" t="s">
        <v>1530</v>
      </c>
      <c r="FN38" s="203" t="s">
        <v>1530</v>
      </c>
      <c r="FO38" s="203" t="s">
        <v>1530</v>
      </c>
      <c r="FP38" s="203" t="s">
        <v>1530</v>
      </c>
      <c r="FQ38" s="203" t="s">
        <v>1530</v>
      </c>
      <c r="FR38" s="203" t="s">
        <v>1530</v>
      </c>
      <c r="FS38" s="203" t="s">
        <v>1530</v>
      </c>
      <c r="FT38" s="203" t="s">
        <v>1530</v>
      </c>
      <c r="FU38" s="203" t="s">
        <v>1530</v>
      </c>
      <c r="FV38" s="203" t="s">
        <v>1530</v>
      </c>
      <c r="FW38" s="203" t="s">
        <v>1530</v>
      </c>
      <c r="FX38" s="203" t="s">
        <v>1530</v>
      </c>
      <c r="FY38" s="203" t="s">
        <v>1530</v>
      </c>
      <c r="FZ38" s="203" t="s">
        <v>1530</v>
      </c>
      <c r="GA38" s="203" t="s">
        <v>1530</v>
      </c>
      <c r="GB38" s="203" t="s">
        <v>2098</v>
      </c>
      <c r="GC38" s="203" t="s">
        <v>478</v>
      </c>
      <c r="GD38" s="203" t="s">
        <v>416</v>
      </c>
      <c r="GE38" s="203" t="s">
        <v>493</v>
      </c>
      <c r="GF38" s="203" t="s">
        <v>499</v>
      </c>
      <c r="GG38" s="203" t="s">
        <v>4527</v>
      </c>
      <c r="GH38" s="203" t="s">
        <v>505</v>
      </c>
      <c r="GI38" s="203" t="s">
        <v>2303</v>
      </c>
      <c r="GJ38" s="258">
        <v>64121</v>
      </c>
      <c r="GK38" s="203">
        <v>2</v>
      </c>
      <c r="GL38" s="203" t="s">
        <v>2135</v>
      </c>
      <c r="GM38" s="203" t="s">
        <v>503</v>
      </c>
      <c r="GN38" s="203">
        <v>380</v>
      </c>
      <c r="GO38" s="203">
        <v>24</v>
      </c>
      <c r="GP38" s="203">
        <v>946</v>
      </c>
      <c r="GQ38" s="203">
        <v>25035</v>
      </c>
      <c r="GR38" s="203" t="s">
        <v>3403</v>
      </c>
      <c r="GS38" s="203" t="s">
        <v>3403</v>
      </c>
      <c r="GT38" s="203" t="s">
        <v>3403</v>
      </c>
      <c r="GU38" s="203">
        <v>1592</v>
      </c>
      <c r="GV38" s="283">
        <v>0.97675000000000001</v>
      </c>
      <c r="GW38" s="283">
        <v>2.325E-2</v>
      </c>
      <c r="GX38" s="245">
        <v>22.477419999999999</v>
      </c>
      <c r="GY38" s="245">
        <v>22.388159999999999</v>
      </c>
      <c r="GZ38" s="245">
        <v>27</v>
      </c>
      <c r="HA38" s="284">
        <v>4.0264100000000003</v>
      </c>
      <c r="HB38" s="284">
        <v>2.9697399999999998</v>
      </c>
      <c r="HC38" s="284">
        <v>0.60526999999999997</v>
      </c>
      <c r="HD38" s="284">
        <v>27.384640000000001</v>
      </c>
      <c r="HE38" s="284">
        <v>20.197990000000001</v>
      </c>
      <c r="HF38" s="284">
        <v>4.1165900000000004</v>
      </c>
      <c r="HG38" s="284">
        <v>6.7546999999999997</v>
      </c>
      <c r="HH38" s="284">
        <v>4.9820399999999996</v>
      </c>
      <c r="HI38" s="284">
        <v>1.0154000000000001</v>
      </c>
      <c r="HJ38" s="284">
        <v>16.315740000000002</v>
      </c>
      <c r="HK38" s="284">
        <v>12.033939999999999</v>
      </c>
      <c r="HL38" s="284">
        <v>2.4526599999999998</v>
      </c>
      <c r="HM38" s="284">
        <v>249.03989999999999</v>
      </c>
      <c r="HN38" s="284">
        <v>183.68341000000001</v>
      </c>
      <c r="HO38" s="284">
        <v>37.43685</v>
      </c>
      <c r="HP38" s="284">
        <v>11.666259999999999</v>
      </c>
      <c r="HQ38" s="284">
        <v>8.6046399999999998</v>
      </c>
      <c r="HR38" s="284">
        <v>1.75373</v>
      </c>
      <c r="HS38" s="284">
        <v>3.36069</v>
      </c>
      <c r="HT38" s="284">
        <v>2.0032800000000002</v>
      </c>
      <c r="HU38" s="284">
        <v>0.75748000000000004</v>
      </c>
      <c r="HV38" s="284">
        <v>3.7873999999999999</v>
      </c>
      <c r="HW38" s="284">
        <v>0.82935000000000003</v>
      </c>
      <c r="HX38" s="284">
        <v>1.1598900000000001</v>
      </c>
      <c r="HY38" s="284">
        <v>0.49413000000000001</v>
      </c>
      <c r="HZ38" s="284">
        <v>5.4330000000000003E-2</v>
      </c>
      <c r="IA38" s="284">
        <v>3.6999999999999999E-4</v>
      </c>
      <c r="IB38" s="284">
        <v>1.8699999999999999E-3</v>
      </c>
      <c r="IC38" s="284">
        <v>0.77908999999999995</v>
      </c>
      <c r="ID38" s="284">
        <v>1.2600000000000001E-3</v>
      </c>
      <c r="IE38" s="284">
        <v>5.3069999999999999E-2</v>
      </c>
      <c r="IF38" s="284">
        <v>3165</v>
      </c>
      <c r="IG38" s="284">
        <v>53179</v>
      </c>
      <c r="IH38" s="284">
        <v>53179</v>
      </c>
      <c r="II38" s="284">
        <v>7645</v>
      </c>
      <c r="IJ38" s="284">
        <v>128452</v>
      </c>
      <c r="IK38" s="284">
        <v>128452</v>
      </c>
      <c r="IL38" s="284">
        <v>215491</v>
      </c>
      <c r="IM38" s="284">
        <v>215491</v>
      </c>
      <c r="IN38" s="284">
        <v>1.4881800000000001</v>
      </c>
      <c r="IO38" s="284">
        <v>12826</v>
      </c>
      <c r="IP38" s="284">
        <v>6.1667500000000004</v>
      </c>
      <c r="IQ38" s="284">
        <v>1.8319300000000001</v>
      </c>
      <c r="IR38" s="284">
        <v>11.12041</v>
      </c>
      <c r="IS38" s="284">
        <v>0</v>
      </c>
      <c r="IT38" s="284">
        <v>0.80049999999999999</v>
      </c>
      <c r="IU38" s="284">
        <v>13.752840000000001</v>
      </c>
      <c r="IV38" s="284">
        <v>9.9803999999999995</v>
      </c>
      <c r="IW38" s="284">
        <v>2.2582599999999999</v>
      </c>
      <c r="IX38" s="284">
        <v>0</v>
      </c>
      <c r="IY38" s="284">
        <v>2.15E-3</v>
      </c>
      <c r="IZ38" s="284">
        <v>0.57618999999999998</v>
      </c>
      <c r="JA38" s="284">
        <v>1.1100000000000001E-3</v>
      </c>
      <c r="JB38" s="284">
        <v>3.1559999999999998E-2</v>
      </c>
      <c r="JC38" s="284">
        <v>0.53024000000000004</v>
      </c>
      <c r="JD38" s="284">
        <v>4.3555099999999998</v>
      </c>
      <c r="JE38" s="284">
        <v>1.52708</v>
      </c>
      <c r="JF38" s="284">
        <v>0.24640999999999999</v>
      </c>
      <c r="JG38" s="284">
        <v>1166</v>
      </c>
      <c r="JH38" s="284">
        <v>2.2408800000000002</v>
      </c>
      <c r="JI38" s="284">
        <v>1.51701</v>
      </c>
      <c r="JJ38" s="284">
        <v>94</v>
      </c>
      <c r="JK38" s="284">
        <v>182</v>
      </c>
      <c r="JL38" s="284">
        <v>13.53153</v>
      </c>
      <c r="JM38" s="284">
        <v>2.0341200000000002</v>
      </c>
      <c r="JN38" s="284">
        <v>1.6194900000000001</v>
      </c>
      <c r="JO38" s="284">
        <v>0.26200000000000001</v>
      </c>
      <c r="JP38" s="284">
        <v>1.5599999999999999E-2</v>
      </c>
      <c r="JQ38" s="284">
        <v>0.49867</v>
      </c>
      <c r="JR38" s="284">
        <v>0</v>
      </c>
      <c r="JS38" s="284">
        <v>2</v>
      </c>
      <c r="JT38" s="284">
        <v>1.6776</v>
      </c>
      <c r="JU38" s="284">
        <v>4144</v>
      </c>
      <c r="JV38" s="284">
        <v>12.771129999999999</v>
      </c>
      <c r="JW38" s="284">
        <v>2470</v>
      </c>
      <c r="JX38" s="284">
        <v>5.2872300000000001</v>
      </c>
      <c r="JY38" s="284">
        <v>21.42484</v>
      </c>
      <c r="JZ38" s="284">
        <v>0.41399999999999998</v>
      </c>
      <c r="KA38" s="284">
        <v>1022</v>
      </c>
      <c r="KB38" s="284">
        <v>0.67196</v>
      </c>
      <c r="KC38" s="284">
        <v>1.0154000000000001</v>
      </c>
      <c r="KD38" s="284">
        <v>1.1272800000000001</v>
      </c>
      <c r="KE38" s="284">
        <v>15.685969999999999</v>
      </c>
      <c r="KF38" s="284">
        <v>6.8012600000000001</v>
      </c>
      <c r="KG38" s="284">
        <v>6.7546999999999997</v>
      </c>
      <c r="KH38" s="294">
        <v>32.237180000000002</v>
      </c>
      <c r="KI38" s="284">
        <v>38092</v>
      </c>
      <c r="KJ38" s="284">
        <v>26956</v>
      </c>
      <c r="KK38" s="284">
        <v>7.7960000000000002E-2</v>
      </c>
      <c r="KL38" s="284">
        <v>0.31591000000000002</v>
      </c>
      <c r="KM38" s="284">
        <v>0.13078999999999999</v>
      </c>
      <c r="KN38" s="284">
        <v>4.64E-3</v>
      </c>
      <c r="KO38" s="284">
        <v>1.8800000000000001E-2</v>
      </c>
      <c r="KP38" s="284">
        <v>7.79E-3</v>
      </c>
      <c r="KQ38" s="284">
        <v>1</v>
      </c>
      <c r="KR38" s="284">
        <v>5.9523800000000002E-2</v>
      </c>
      <c r="KS38" s="284">
        <v>0.94047619999999998</v>
      </c>
      <c r="KT38" s="284">
        <v>0.29233550000000003</v>
      </c>
      <c r="KU38" s="284">
        <v>0.70766450000000003</v>
      </c>
      <c r="KV38" s="284">
        <v>0.15032470000000001</v>
      </c>
      <c r="KW38" s="284">
        <v>2.04932E-2</v>
      </c>
      <c r="KX38" s="284">
        <v>0.2156168</v>
      </c>
      <c r="KY38" s="284">
        <v>1.0149200000000001E-2</v>
      </c>
      <c r="KZ38" s="284">
        <v>0.1121091</v>
      </c>
      <c r="LA38" s="284">
        <v>0.11968239999999999</v>
      </c>
      <c r="LB38" s="284">
        <v>0.52194940000000001</v>
      </c>
      <c r="LC38" s="284">
        <v>0.73756619999999995</v>
      </c>
      <c r="LD38" s="284">
        <v>0</v>
      </c>
      <c r="LE38" s="284">
        <v>0.80859020000000004</v>
      </c>
      <c r="LF38" s="284">
        <v>5.8206300000000002E-2</v>
      </c>
      <c r="LG38" s="284">
        <v>0.1332035</v>
      </c>
      <c r="LH38" s="284">
        <v>11135</v>
      </c>
      <c r="LI38" s="284">
        <v>4.0541600000000004</v>
      </c>
      <c r="LJ38" s="284">
        <v>64121</v>
      </c>
      <c r="LK38" s="284">
        <v>64121</v>
      </c>
      <c r="LL38" s="284">
        <v>3816</v>
      </c>
      <c r="LM38" s="284">
        <v>0.7961589</v>
      </c>
      <c r="LN38" s="284">
        <v>0.136326</v>
      </c>
      <c r="LO38" s="284">
        <v>6.7515099999999995E-2</v>
      </c>
      <c r="LP38" s="284">
        <v>0.47582999999999998</v>
      </c>
      <c r="LQ38" s="284">
        <v>1.1518600000000001</v>
      </c>
      <c r="LR38" s="284">
        <v>0.33672999999999997</v>
      </c>
      <c r="LS38" s="284">
        <v>12</v>
      </c>
      <c r="LT38" s="284">
        <v>2.0751599999999999</v>
      </c>
      <c r="LU38" s="284">
        <v>24</v>
      </c>
      <c r="LV38" s="284">
        <v>1.6521600000000001</v>
      </c>
      <c r="LW38" s="284">
        <v>0.24836</v>
      </c>
      <c r="LX38" s="284">
        <v>0.24435999999999999</v>
      </c>
      <c r="LY38" s="285">
        <v>3.9902800000000002E-2</v>
      </c>
      <c r="LZ38" s="285">
        <v>9.5299999999999996E-4</v>
      </c>
      <c r="MA38" s="285">
        <v>0.27391890000000002</v>
      </c>
      <c r="MB38" s="285">
        <v>0</v>
      </c>
      <c r="MC38" s="285">
        <v>0.2551484</v>
      </c>
      <c r="MD38" s="285">
        <v>4.9030000000000005E-4</v>
      </c>
      <c r="ME38" s="285">
        <v>0.67621989999999998</v>
      </c>
      <c r="MF38" s="285">
        <v>2.0648900000000001E-2</v>
      </c>
      <c r="MG38" s="285">
        <v>0.34513270000000001</v>
      </c>
      <c r="MH38" s="285"/>
    </row>
    <row r="39" spans="1:346" s="203" customFormat="1" x14ac:dyDescent="0.2">
      <c r="A39" s="6" t="s">
        <v>1993</v>
      </c>
      <c r="B39" s="6" t="s">
        <v>2827</v>
      </c>
      <c r="C39" s="203" t="s">
        <v>1994</v>
      </c>
      <c r="D39" s="203" t="s">
        <v>1995</v>
      </c>
      <c r="E39" s="203" t="s">
        <v>2163</v>
      </c>
      <c r="F39" s="203" t="s">
        <v>2229</v>
      </c>
      <c r="G39" s="203" t="s">
        <v>2286</v>
      </c>
      <c r="H39" s="203" t="s">
        <v>3520</v>
      </c>
      <c r="I39" s="203" t="s">
        <v>3521</v>
      </c>
      <c r="J39" s="203" t="s">
        <v>2229</v>
      </c>
      <c r="K39" s="203" t="s">
        <v>2286</v>
      </c>
      <c r="L39" s="203" t="s">
        <v>3520</v>
      </c>
      <c r="M39" s="203" t="s">
        <v>3521</v>
      </c>
      <c r="N39" s="203" t="s">
        <v>2407</v>
      </c>
      <c r="O39" s="203" t="s">
        <v>2479</v>
      </c>
      <c r="P39" s="203" t="s">
        <v>2556</v>
      </c>
      <c r="Q39" s="203" t="s">
        <v>2630</v>
      </c>
      <c r="R39" s="203" t="s">
        <v>2694</v>
      </c>
      <c r="S39" s="203" t="s">
        <v>2694</v>
      </c>
      <c r="T39" s="203" t="s">
        <v>2479</v>
      </c>
      <c r="U39" s="203" t="s">
        <v>2556</v>
      </c>
      <c r="V39" s="203" t="s">
        <v>2630</v>
      </c>
      <c r="W39" s="203">
        <v>1</v>
      </c>
      <c r="X39" s="203">
        <v>3</v>
      </c>
      <c r="Y39" s="203">
        <v>1</v>
      </c>
      <c r="Z39" s="203">
        <v>0</v>
      </c>
      <c r="AA39" s="10">
        <v>8236</v>
      </c>
      <c r="AB39" s="203">
        <v>3</v>
      </c>
      <c r="AC39" s="203">
        <v>0</v>
      </c>
      <c r="AD39" s="203">
        <v>3</v>
      </c>
      <c r="AE39" s="203">
        <v>9.1</v>
      </c>
      <c r="AF39" s="203">
        <v>12.1</v>
      </c>
      <c r="AG39" s="286">
        <v>0.24793390000000001</v>
      </c>
      <c r="AH39" s="246">
        <v>63326</v>
      </c>
      <c r="AI39" s="246" t="s">
        <v>3523</v>
      </c>
      <c r="AJ39" s="274" t="s">
        <v>3470</v>
      </c>
      <c r="AK39" s="276">
        <v>36242</v>
      </c>
      <c r="AL39" s="276">
        <v>10.71</v>
      </c>
      <c r="AM39" s="276">
        <v>10.71</v>
      </c>
      <c r="AN39" s="276">
        <v>10.71</v>
      </c>
      <c r="AO39" s="246">
        <v>3000</v>
      </c>
      <c r="AP39" s="246">
        <v>663295</v>
      </c>
      <c r="AQ39" s="246">
        <v>666295</v>
      </c>
      <c r="AR39" s="246">
        <v>108384</v>
      </c>
      <c r="AS39" s="246">
        <v>0</v>
      </c>
      <c r="AT39" s="246">
        <v>108384</v>
      </c>
      <c r="AU39" s="246">
        <v>15000</v>
      </c>
      <c r="AV39" s="246">
        <v>0</v>
      </c>
      <c r="AW39" s="246">
        <v>15000</v>
      </c>
      <c r="AX39" s="246">
        <v>22700</v>
      </c>
      <c r="AY39" s="246">
        <v>812379</v>
      </c>
      <c r="AZ39" s="246">
        <v>436256</v>
      </c>
      <c r="BA39" s="246">
        <v>147528</v>
      </c>
      <c r="BB39" s="246">
        <v>583784</v>
      </c>
      <c r="BC39" s="246">
        <v>95006</v>
      </c>
      <c r="BD39" s="246">
        <v>22990</v>
      </c>
      <c r="BE39" s="246">
        <v>10874</v>
      </c>
      <c r="BF39" s="246">
        <v>128870</v>
      </c>
      <c r="BG39" s="246">
        <v>132600</v>
      </c>
      <c r="BH39" s="246">
        <v>845254</v>
      </c>
      <c r="BI39" s="246">
        <v>25289</v>
      </c>
      <c r="BJ39" s="283">
        <v>3.11296E-2</v>
      </c>
      <c r="BK39" s="246">
        <v>0</v>
      </c>
      <c r="BL39" s="246">
        <v>0</v>
      </c>
      <c r="BM39" s="246">
        <v>0</v>
      </c>
      <c r="BN39" s="246">
        <v>0</v>
      </c>
      <c r="BO39" s="246">
        <v>0</v>
      </c>
      <c r="BP39" s="246">
        <v>0</v>
      </c>
      <c r="BQ39" s="10">
        <v>36418</v>
      </c>
      <c r="BR39" s="10">
        <v>21366</v>
      </c>
      <c r="BS39" s="10">
        <v>57784</v>
      </c>
      <c r="BT39" s="10">
        <v>24121</v>
      </c>
      <c r="BU39" s="10">
        <v>11357</v>
      </c>
      <c r="BV39" s="10">
        <v>35478</v>
      </c>
      <c r="BW39" s="10">
        <v>1489</v>
      </c>
      <c r="BX39" s="10">
        <v>318</v>
      </c>
      <c r="BY39" s="10">
        <v>1807</v>
      </c>
      <c r="BZ39" s="10">
        <v>95069</v>
      </c>
      <c r="CA39" s="10" t="s">
        <v>3403</v>
      </c>
      <c r="CB39" s="10">
        <v>95069</v>
      </c>
      <c r="CC39" s="10">
        <v>926</v>
      </c>
      <c r="CD39" s="258">
        <v>36946</v>
      </c>
      <c r="CE39" s="244">
        <v>5</v>
      </c>
      <c r="CF39" s="244">
        <v>67</v>
      </c>
      <c r="CG39" s="244">
        <v>72</v>
      </c>
      <c r="CH39" s="258">
        <v>5360</v>
      </c>
      <c r="CI39" s="258">
        <v>2155</v>
      </c>
      <c r="CJ39" s="258">
        <v>2550</v>
      </c>
      <c r="CK39" s="258">
        <v>563</v>
      </c>
      <c r="CL39" s="203">
        <v>0</v>
      </c>
      <c r="CM39" s="203">
        <v>8</v>
      </c>
      <c r="CN39" s="244">
        <v>107</v>
      </c>
      <c r="CO39" s="10">
        <v>44154</v>
      </c>
      <c r="CP39" s="10">
        <v>11995</v>
      </c>
      <c r="CQ39" s="10">
        <v>56149</v>
      </c>
      <c r="CR39" s="10">
        <v>3708</v>
      </c>
      <c r="CS39" s="10">
        <v>755</v>
      </c>
      <c r="CT39" s="10">
        <v>4463</v>
      </c>
      <c r="CU39" s="10">
        <v>40374</v>
      </c>
      <c r="CV39" s="10">
        <v>9417</v>
      </c>
      <c r="CW39" s="10">
        <v>49791</v>
      </c>
      <c r="CX39" s="10">
        <v>110403</v>
      </c>
      <c r="CY39" s="10">
        <v>2226</v>
      </c>
      <c r="CZ39" s="10" t="s">
        <v>3403</v>
      </c>
      <c r="DA39" s="10">
        <v>112629</v>
      </c>
      <c r="DB39" s="10">
        <v>12278</v>
      </c>
      <c r="DC39" s="10">
        <v>184</v>
      </c>
      <c r="DD39" s="10">
        <v>12462</v>
      </c>
      <c r="DE39" s="10">
        <v>5955</v>
      </c>
      <c r="DF39" s="10">
        <v>2579</v>
      </c>
      <c r="DG39" s="10">
        <v>0</v>
      </c>
      <c r="DH39" s="10">
        <v>2763</v>
      </c>
      <c r="DI39" s="258" t="s">
        <v>3403</v>
      </c>
      <c r="DJ39" s="258">
        <v>18233</v>
      </c>
      <c r="DK39" s="10">
        <v>52600</v>
      </c>
      <c r="DL39" s="10">
        <v>99147</v>
      </c>
      <c r="DM39" s="10">
        <v>756</v>
      </c>
      <c r="DN39" s="10">
        <v>0</v>
      </c>
      <c r="DO39" s="10">
        <v>152503</v>
      </c>
      <c r="DP39" s="10" t="s">
        <v>3403</v>
      </c>
      <c r="DQ39" s="10">
        <v>22002</v>
      </c>
      <c r="DR39" s="10">
        <v>7935</v>
      </c>
      <c r="DS39" s="10">
        <v>29937</v>
      </c>
      <c r="DT39" s="10">
        <v>173988</v>
      </c>
      <c r="DU39" s="244">
        <v>0</v>
      </c>
      <c r="DV39" s="244">
        <v>1</v>
      </c>
      <c r="DW39" s="244">
        <v>239</v>
      </c>
      <c r="DX39" s="244">
        <v>25</v>
      </c>
      <c r="DY39" s="244">
        <v>0</v>
      </c>
      <c r="DZ39" s="244">
        <v>1</v>
      </c>
      <c r="EA39" s="244">
        <v>266</v>
      </c>
      <c r="EB39" s="244">
        <v>0</v>
      </c>
      <c r="EC39" s="244">
        <v>87</v>
      </c>
      <c r="ED39" s="244">
        <v>87</v>
      </c>
      <c r="EE39" s="10">
        <v>2285</v>
      </c>
      <c r="EF39" s="10">
        <v>376</v>
      </c>
      <c r="EG39" s="10">
        <v>2661</v>
      </c>
      <c r="EH39" s="10">
        <v>0</v>
      </c>
      <c r="EI39" s="10">
        <v>29</v>
      </c>
      <c r="EJ39" s="10">
        <v>29</v>
      </c>
      <c r="EK39" s="10">
        <v>2777</v>
      </c>
      <c r="EL39" s="10" t="s">
        <v>5026</v>
      </c>
      <c r="EM39" s="10" t="s">
        <v>5026</v>
      </c>
      <c r="EN39" s="10" t="s">
        <v>5026</v>
      </c>
      <c r="EO39" s="10" t="s">
        <v>5026</v>
      </c>
      <c r="EP39" s="258">
        <v>352</v>
      </c>
      <c r="EQ39" s="258">
        <v>10776</v>
      </c>
      <c r="ER39" s="10">
        <v>11787</v>
      </c>
      <c r="ES39" s="10">
        <v>4680</v>
      </c>
      <c r="ET39" s="10">
        <v>1560</v>
      </c>
      <c r="EU39" s="244">
        <v>63</v>
      </c>
      <c r="EV39" s="244">
        <v>157</v>
      </c>
      <c r="EW39" s="203" t="s">
        <v>3522</v>
      </c>
      <c r="EX39" s="244">
        <v>19</v>
      </c>
      <c r="EY39" s="244">
        <v>33</v>
      </c>
      <c r="EZ39" s="258">
        <v>24958</v>
      </c>
      <c r="FA39" s="10">
        <v>13500</v>
      </c>
      <c r="FB39" s="10">
        <v>1999</v>
      </c>
      <c r="FC39" s="203" t="s">
        <v>1530</v>
      </c>
      <c r="FD39" s="203" t="s">
        <v>1530</v>
      </c>
      <c r="FE39" s="203" t="s">
        <v>1530</v>
      </c>
      <c r="FF39" s="203" t="s">
        <v>1530</v>
      </c>
      <c r="FG39" s="203" t="s">
        <v>1530</v>
      </c>
      <c r="FH39" s="203" t="s">
        <v>1530</v>
      </c>
      <c r="FI39" s="203" t="s">
        <v>1530</v>
      </c>
      <c r="FJ39" s="203" t="s">
        <v>1530</v>
      </c>
      <c r="FK39" s="203" t="s">
        <v>1530</v>
      </c>
      <c r="FL39" s="203" t="s">
        <v>1530</v>
      </c>
      <c r="FM39" s="203" t="s">
        <v>1530</v>
      </c>
      <c r="FN39" s="203" t="s">
        <v>1530</v>
      </c>
      <c r="FO39" s="203" t="s">
        <v>1530</v>
      </c>
      <c r="FP39" s="203" t="s">
        <v>1530</v>
      </c>
      <c r="FQ39" s="203" t="s">
        <v>1530</v>
      </c>
      <c r="FR39" s="203" t="s">
        <v>1530</v>
      </c>
      <c r="FS39" s="203" t="s">
        <v>1530</v>
      </c>
      <c r="FT39" s="203" t="s">
        <v>1530</v>
      </c>
      <c r="FU39" s="203" t="s">
        <v>1530</v>
      </c>
      <c r="FV39" s="203" t="s">
        <v>1530</v>
      </c>
      <c r="FW39" s="203" t="s">
        <v>1530</v>
      </c>
      <c r="FX39" s="203" t="s">
        <v>1530</v>
      </c>
      <c r="FY39" s="203" t="s">
        <v>1530</v>
      </c>
      <c r="FZ39" s="203" t="s">
        <v>1530</v>
      </c>
      <c r="GA39" s="203" t="s">
        <v>1530</v>
      </c>
      <c r="GB39" s="203" t="s">
        <v>1993</v>
      </c>
      <c r="GC39" s="203" t="s">
        <v>445</v>
      </c>
      <c r="GD39" s="203" t="s">
        <v>416</v>
      </c>
      <c r="GE39" s="203" t="s">
        <v>493</v>
      </c>
      <c r="GF39" s="203" t="s">
        <v>499</v>
      </c>
      <c r="GG39" s="203" t="s">
        <v>4527</v>
      </c>
      <c r="GH39" s="203" t="s">
        <v>505</v>
      </c>
      <c r="GI39" s="203" t="s">
        <v>2303</v>
      </c>
      <c r="GJ39" s="258">
        <v>61633</v>
      </c>
      <c r="GK39" s="203">
        <v>3</v>
      </c>
      <c r="GL39" s="203" t="s">
        <v>2135</v>
      </c>
      <c r="GM39" s="203" t="s">
        <v>512</v>
      </c>
      <c r="GN39" s="203">
        <v>0</v>
      </c>
      <c r="GO39" s="203">
        <v>62</v>
      </c>
      <c r="GP39" s="203">
        <v>1235</v>
      </c>
      <c r="GQ39" s="203" t="s">
        <v>3403</v>
      </c>
      <c r="GR39" s="203" t="s">
        <v>3403</v>
      </c>
      <c r="GS39" s="203" t="s">
        <v>3403</v>
      </c>
      <c r="GT39" s="203" t="s">
        <v>3403</v>
      </c>
      <c r="GU39" s="203" t="s">
        <v>3403</v>
      </c>
      <c r="GV39" s="283">
        <v>0.95823000000000003</v>
      </c>
      <c r="GW39" s="283">
        <v>3.1329999999999997E-2</v>
      </c>
      <c r="GX39" s="245">
        <v>10.43985</v>
      </c>
      <c r="GY39" s="245">
        <v>10.079549999999999</v>
      </c>
      <c r="GZ39" s="245">
        <v>87</v>
      </c>
      <c r="HA39" s="284">
        <v>5.5425399999999998</v>
      </c>
      <c r="HB39" s="284">
        <v>3.82802</v>
      </c>
      <c r="HC39" s="284">
        <v>0.84502999999999995</v>
      </c>
      <c r="HD39" s="284">
        <v>28.23443</v>
      </c>
      <c r="HE39" s="284">
        <v>19.500419999999998</v>
      </c>
      <c r="HF39" s="284">
        <v>4.30471</v>
      </c>
      <c r="HG39" s="284">
        <v>4.8581200000000004</v>
      </c>
      <c r="HH39" s="284">
        <v>3.3553099999999998</v>
      </c>
      <c r="HI39" s="284">
        <v>0.74068000000000001</v>
      </c>
      <c r="HJ39" s="284">
        <v>71.710700000000003</v>
      </c>
      <c r="HK39" s="284">
        <v>49.52778</v>
      </c>
      <c r="HL39" s="284">
        <v>10.93323</v>
      </c>
      <c r="HM39" s="284">
        <v>304.37666999999999</v>
      </c>
      <c r="HN39" s="284">
        <v>210.22110000000001</v>
      </c>
      <c r="HO39" s="284">
        <v>46.406190000000002</v>
      </c>
      <c r="HP39" s="284">
        <v>15.57957</v>
      </c>
      <c r="HQ39" s="284">
        <v>10.760199999999999</v>
      </c>
      <c r="HR39" s="284">
        <v>2.3753099999999998</v>
      </c>
      <c r="HS39" s="284">
        <v>2.47437</v>
      </c>
      <c r="HT39" s="284">
        <v>2.8229700000000002</v>
      </c>
      <c r="HU39" s="284">
        <v>2.1044200000000002</v>
      </c>
      <c r="HV39" s="284">
        <v>5.2443499999999998</v>
      </c>
      <c r="HW39" s="284">
        <v>0.19123999999999999</v>
      </c>
      <c r="HX39" s="284">
        <v>0.88027999999999995</v>
      </c>
      <c r="HY39" s="284">
        <v>0.48573</v>
      </c>
      <c r="HZ39" s="284">
        <v>4.5060000000000003E-2</v>
      </c>
      <c r="IA39" s="284">
        <v>1.0200000000000001E-3</v>
      </c>
      <c r="IB39" s="284">
        <v>2.5500000000000002E-3</v>
      </c>
      <c r="IC39" s="284">
        <v>0.40494999999999998</v>
      </c>
      <c r="ID39" s="284">
        <v>1.41E-3</v>
      </c>
      <c r="IE39" s="284">
        <v>4.317E-2</v>
      </c>
      <c r="IF39" s="284">
        <v>974</v>
      </c>
      <c r="IG39" s="284">
        <v>3929</v>
      </c>
      <c r="IH39" s="284">
        <v>3929</v>
      </c>
      <c r="II39" s="284">
        <v>14379</v>
      </c>
      <c r="IJ39" s="284">
        <v>57996</v>
      </c>
      <c r="IK39" s="284">
        <v>57996</v>
      </c>
      <c r="IL39" s="284">
        <v>50834</v>
      </c>
      <c r="IM39" s="284">
        <v>50834</v>
      </c>
      <c r="IN39" s="284">
        <v>1.0606500000000001</v>
      </c>
      <c r="IO39" s="284">
        <v>12603</v>
      </c>
      <c r="IP39" s="284">
        <v>6.0594000000000001</v>
      </c>
      <c r="IQ39" s="284">
        <v>1.75854</v>
      </c>
      <c r="IR39" s="284">
        <v>10.810689999999999</v>
      </c>
      <c r="IS39" s="284">
        <v>0.24338000000000001</v>
      </c>
      <c r="IT39" s="284">
        <v>0.36831000000000003</v>
      </c>
      <c r="IU39" s="284">
        <v>13.180910000000001</v>
      </c>
      <c r="IV39" s="284">
        <v>9.47194</v>
      </c>
      <c r="IW39" s="284">
        <v>2.3328899999999999</v>
      </c>
      <c r="IX39" s="284">
        <v>0</v>
      </c>
      <c r="IY39" s="284">
        <v>1.74E-3</v>
      </c>
      <c r="IZ39" s="284">
        <v>0.59945000000000004</v>
      </c>
      <c r="JA39" s="284">
        <v>1.17E-3</v>
      </c>
      <c r="JB39" s="284">
        <v>0.10020999999999999</v>
      </c>
      <c r="JC39" s="284">
        <v>0.40417999999999998</v>
      </c>
      <c r="JD39" s="284">
        <v>3.5741700000000001</v>
      </c>
      <c r="JE39" s="284">
        <v>1.5425</v>
      </c>
      <c r="JF39" s="284">
        <v>0.14765</v>
      </c>
      <c r="JG39" s="284">
        <v>1234</v>
      </c>
      <c r="JH39" s="284">
        <v>2.4050500000000001</v>
      </c>
      <c r="JI39" s="284">
        <v>2.15144</v>
      </c>
      <c r="JJ39" s="284">
        <v>251</v>
      </c>
      <c r="JK39" s="284">
        <v>103</v>
      </c>
      <c r="JL39" s="284">
        <v>13.714309999999999</v>
      </c>
      <c r="JM39" s="284">
        <v>2.0909300000000002</v>
      </c>
      <c r="JN39" s="284">
        <v>1.54148</v>
      </c>
      <c r="JO39" s="284">
        <v>0.19631999999999999</v>
      </c>
      <c r="JP39" s="284">
        <v>4.8680000000000001E-2</v>
      </c>
      <c r="JQ39" s="284">
        <v>0.30397000000000002</v>
      </c>
      <c r="JR39" s="284">
        <v>1</v>
      </c>
      <c r="JS39" s="284">
        <v>3</v>
      </c>
      <c r="JT39" s="284">
        <v>0.87651000000000001</v>
      </c>
      <c r="JU39" s="284">
        <v>2932</v>
      </c>
      <c r="JV39" s="284">
        <v>21.125299999999999</v>
      </c>
      <c r="JW39" s="284">
        <v>3345</v>
      </c>
      <c r="JX39" s="284">
        <v>1.43116</v>
      </c>
      <c r="JY39" s="284">
        <v>18.516629999999999</v>
      </c>
      <c r="JZ39" s="284">
        <v>6.7750000000000005E-2</v>
      </c>
      <c r="KA39" s="284">
        <v>226</v>
      </c>
      <c r="KB39" s="284">
        <v>0.94281999999999999</v>
      </c>
      <c r="KC39" s="284">
        <v>0.74068000000000001</v>
      </c>
      <c r="KD39" s="284">
        <v>0.82640000000000002</v>
      </c>
      <c r="KE39" s="284">
        <v>13.362970000000001</v>
      </c>
      <c r="KF39" s="284">
        <v>5.0941299999999998</v>
      </c>
      <c r="KG39" s="284">
        <v>4.8581200000000004</v>
      </c>
      <c r="KH39" s="294">
        <v>31.676919999999999</v>
      </c>
      <c r="KI39" s="284">
        <v>48246</v>
      </c>
      <c r="KJ39" s="284">
        <v>36054</v>
      </c>
      <c r="KK39" s="284">
        <v>7.9339999999999994E-2</v>
      </c>
      <c r="KL39" s="284">
        <v>1.0265500000000001</v>
      </c>
      <c r="KM39" s="284">
        <v>6.9550000000000001E-2</v>
      </c>
      <c r="KN39" s="284">
        <v>1.967E-2</v>
      </c>
      <c r="KO39" s="284">
        <v>0.25452000000000002</v>
      </c>
      <c r="KP39" s="284">
        <v>1.7239999999999998E-2</v>
      </c>
      <c r="KQ39" s="284">
        <v>1</v>
      </c>
      <c r="KR39" s="284">
        <v>0.24793390000000001</v>
      </c>
      <c r="KS39" s="284">
        <v>0.75206609999999996</v>
      </c>
      <c r="KT39" s="284">
        <v>0.25270989999999999</v>
      </c>
      <c r="KU39" s="284">
        <v>0.74729009999999996</v>
      </c>
      <c r="KV39" s="284">
        <v>0.15246299999999999</v>
      </c>
      <c r="KW39" s="284">
        <v>2.7198900000000002E-2</v>
      </c>
      <c r="KX39" s="284">
        <v>0.17453689999999999</v>
      </c>
      <c r="KY39" s="284">
        <v>1.2864799999999999E-2</v>
      </c>
      <c r="KZ39" s="284">
        <v>0.15687590000000001</v>
      </c>
      <c r="LA39" s="284">
        <v>0.11239929999999999</v>
      </c>
      <c r="LB39" s="284">
        <v>0.51612409999999997</v>
      </c>
      <c r="LC39" s="284">
        <v>0.69066099999999997</v>
      </c>
      <c r="LD39" s="284">
        <v>1.8464299999999999E-2</v>
      </c>
      <c r="LE39" s="284">
        <v>0.8201775</v>
      </c>
      <c r="LF39" s="284">
        <v>2.7942600000000001E-2</v>
      </c>
      <c r="LG39" s="284">
        <v>0.1334156</v>
      </c>
      <c r="LH39" s="284">
        <v>12192</v>
      </c>
      <c r="LI39" s="284">
        <v>5.8117999999999999</v>
      </c>
      <c r="LJ39" s="284">
        <v>20544</v>
      </c>
      <c r="LK39" s="284">
        <v>20544</v>
      </c>
      <c r="LL39" s="284">
        <v>5093</v>
      </c>
      <c r="LM39" s="284">
        <v>0.73722359999999998</v>
      </c>
      <c r="LN39" s="284">
        <v>0.17839679999999999</v>
      </c>
      <c r="LO39" s="284">
        <v>8.4379599999999999E-2</v>
      </c>
      <c r="LP39" s="284">
        <v>0.34956999999999999</v>
      </c>
      <c r="LQ39" s="284">
        <v>1.03372</v>
      </c>
      <c r="LR39" s="284">
        <v>0.26123000000000002</v>
      </c>
      <c r="LS39" s="284">
        <v>6</v>
      </c>
      <c r="LT39" s="284">
        <v>1.6051899999999999</v>
      </c>
      <c r="LU39" s="284">
        <v>14</v>
      </c>
      <c r="LV39" s="284">
        <v>1.1833899999999999</v>
      </c>
      <c r="LW39" s="284">
        <v>0.18042</v>
      </c>
      <c r="LX39" s="284">
        <v>0.18772</v>
      </c>
      <c r="LY39" s="285">
        <v>2.1650699999999998E-2</v>
      </c>
      <c r="LZ39" s="285">
        <v>7.4419999999999998E-4</v>
      </c>
      <c r="MA39" s="285">
        <v>0.2758602</v>
      </c>
      <c r="MB39" s="285">
        <v>0</v>
      </c>
      <c r="MC39" s="285">
        <v>0.25695669999999998</v>
      </c>
      <c r="MD39" s="285">
        <v>5.0080000000000003E-4</v>
      </c>
      <c r="ME39" s="285">
        <v>0.66119779999999995</v>
      </c>
      <c r="MF39" s="285">
        <v>5.2266300000000002E-2</v>
      </c>
      <c r="MG39" s="285">
        <v>0.35575689999999999</v>
      </c>
      <c r="MH39" s="285"/>
    </row>
    <row r="40" spans="1:346" s="203" customFormat="1" x14ac:dyDescent="0.2">
      <c r="A40" s="6" t="s">
        <v>2113</v>
      </c>
      <c r="B40" s="6" t="s">
        <v>2865</v>
      </c>
      <c r="C40" s="203" t="s">
        <v>2114</v>
      </c>
      <c r="D40" s="203" t="s">
        <v>2115</v>
      </c>
      <c r="E40" s="203" t="s">
        <v>2192</v>
      </c>
      <c r="F40" s="203" t="s">
        <v>2269</v>
      </c>
      <c r="G40" s="203" t="s">
        <v>2295</v>
      </c>
      <c r="H40" s="203" t="s">
        <v>3668</v>
      </c>
      <c r="I40" s="203" t="s">
        <v>3669</v>
      </c>
      <c r="J40" s="203" t="s">
        <v>2269</v>
      </c>
      <c r="K40" s="203" t="s">
        <v>2295</v>
      </c>
      <c r="L40" s="203" t="s">
        <v>3668</v>
      </c>
      <c r="M40" s="203" t="s">
        <v>3669</v>
      </c>
      <c r="N40" s="203" t="s">
        <v>2443</v>
      </c>
      <c r="O40" s="203" t="s">
        <v>2519</v>
      </c>
      <c r="P40" s="203" t="s">
        <v>2596</v>
      </c>
      <c r="Q40" s="203" t="s">
        <v>2666</v>
      </c>
      <c r="R40" s="203" t="s">
        <v>2443</v>
      </c>
      <c r="S40" s="203" t="s">
        <v>2380</v>
      </c>
      <c r="T40" s="203" t="s">
        <v>2519</v>
      </c>
      <c r="U40" s="203" t="s">
        <v>2596</v>
      </c>
      <c r="V40" s="203" t="s">
        <v>4962</v>
      </c>
      <c r="W40" s="203">
        <v>1</v>
      </c>
      <c r="X40" s="203">
        <v>4</v>
      </c>
      <c r="Y40" s="203">
        <v>0</v>
      </c>
      <c r="Z40" s="203">
        <v>1</v>
      </c>
      <c r="AA40" s="10">
        <v>7232</v>
      </c>
      <c r="AB40" s="203">
        <v>3.75</v>
      </c>
      <c r="AC40" s="203">
        <v>0</v>
      </c>
      <c r="AD40" s="203">
        <v>3.75</v>
      </c>
      <c r="AE40" s="203">
        <v>12.72</v>
      </c>
      <c r="AF40" s="203">
        <v>16.47</v>
      </c>
      <c r="AG40" s="286">
        <v>0.22768669999999999</v>
      </c>
      <c r="AH40" s="246">
        <v>58274</v>
      </c>
      <c r="AI40" s="246" t="s">
        <v>3670</v>
      </c>
      <c r="AJ40" s="274" t="s">
        <v>3444</v>
      </c>
      <c r="AK40" s="276">
        <v>36977</v>
      </c>
      <c r="AL40" s="276">
        <v>9.0500000000000007</v>
      </c>
      <c r="AM40" s="276" t="s">
        <v>3403</v>
      </c>
      <c r="AN40" s="276">
        <v>14.87</v>
      </c>
      <c r="AO40" s="246">
        <v>0</v>
      </c>
      <c r="AP40" s="246">
        <v>1122884</v>
      </c>
      <c r="AQ40" s="246">
        <v>1122884</v>
      </c>
      <c r="AR40" s="246">
        <v>106628</v>
      </c>
      <c r="AS40" s="246">
        <v>0</v>
      </c>
      <c r="AT40" s="246">
        <v>106628</v>
      </c>
      <c r="AU40" s="246">
        <v>0</v>
      </c>
      <c r="AV40" s="246">
        <v>0</v>
      </c>
      <c r="AW40" s="246">
        <v>0</v>
      </c>
      <c r="AX40" s="246">
        <v>53050</v>
      </c>
      <c r="AY40" s="246">
        <v>1282562</v>
      </c>
      <c r="AZ40" s="246">
        <v>606653</v>
      </c>
      <c r="BA40" s="246">
        <v>198610</v>
      </c>
      <c r="BB40" s="246">
        <v>805263</v>
      </c>
      <c r="BC40" s="246">
        <v>84434</v>
      </c>
      <c r="BD40" s="246">
        <v>6000</v>
      </c>
      <c r="BE40" s="246">
        <v>11400</v>
      </c>
      <c r="BF40" s="246">
        <v>101834</v>
      </c>
      <c r="BG40" s="246">
        <v>214402</v>
      </c>
      <c r="BH40" s="246">
        <v>1121499</v>
      </c>
      <c r="BI40" s="246">
        <v>62506</v>
      </c>
      <c r="BJ40" s="283">
        <v>4.8735300000000002E-2</v>
      </c>
      <c r="BK40" s="246">
        <v>4600</v>
      </c>
      <c r="BL40" s="246">
        <v>0</v>
      </c>
      <c r="BM40" s="246">
        <v>0</v>
      </c>
      <c r="BN40" s="246">
        <v>0</v>
      </c>
      <c r="BO40" s="246">
        <v>4600</v>
      </c>
      <c r="BP40" s="246">
        <v>3200</v>
      </c>
      <c r="BQ40" s="10">
        <v>37711</v>
      </c>
      <c r="BR40" s="10">
        <v>29130</v>
      </c>
      <c r="BS40" s="10">
        <v>66841</v>
      </c>
      <c r="BT40" s="10">
        <v>22602</v>
      </c>
      <c r="BU40" s="10">
        <v>8809</v>
      </c>
      <c r="BV40" s="10">
        <v>31411</v>
      </c>
      <c r="BW40" s="10">
        <v>3104</v>
      </c>
      <c r="BX40" s="10">
        <v>147</v>
      </c>
      <c r="BY40" s="10">
        <v>3251</v>
      </c>
      <c r="BZ40" s="10">
        <v>101503</v>
      </c>
      <c r="CA40" s="10" t="s">
        <v>3403</v>
      </c>
      <c r="CB40" s="10">
        <v>101503</v>
      </c>
      <c r="CC40" s="10">
        <v>5</v>
      </c>
      <c r="CD40" s="258">
        <v>36946</v>
      </c>
      <c r="CE40" s="244">
        <v>1</v>
      </c>
      <c r="CF40" s="244">
        <v>67</v>
      </c>
      <c r="CG40" s="244">
        <v>68</v>
      </c>
      <c r="CH40" s="258">
        <v>3466</v>
      </c>
      <c r="CI40" s="258">
        <v>2155</v>
      </c>
      <c r="CJ40" s="258">
        <v>7706</v>
      </c>
      <c r="CK40" s="258">
        <v>563</v>
      </c>
      <c r="CL40" s="203">
        <v>0</v>
      </c>
      <c r="CM40" s="203">
        <v>6</v>
      </c>
      <c r="CN40" s="244">
        <v>12</v>
      </c>
      <c r="CO40" s="10">
        <v>79898</v>
      </c>
      <c r="CP40" s="10">
        <v>17778</v>
      </c>
      <c r="CQ40" s="10">
        <v>97676</v>
      </c>
      <c r="CR40" s="10">
        <v>5458</v>
      </c>
      <c r="CS40" s="10">
        <v>86</v>
      </c>
      <c r="CT40" s="10">
        <v>5544</v>
      </c>
      <c r="CU40" s="10">
        <v>53812</v>
      </c>
      <c r="CV40" s="10">
        <v>9127</v>
      </c>
      <c r="CW40" s="10">
        <v>62939</v>
      </c>
      <c r="CX40" s="10">
        <v>166159</v>
      </c>
      <c r="CY40" s="10">
        <v>29</v>
      </c>
      <c r="CZ40" s="10" t="s">
        <v>3403</v>
      </c>
      <c r="DA40" s="10">
        <v>166188</v>
      </c>
      <c r="DB40" s="10">
        <v>8309</v>
      </c>
      <c r="DC40" s="10">
        <v>262</v>
      </c>
      <c r="DD40" s="10">
        <v>8571</v>
      </c>
      <c r="DE40" s="10">
        <v>28354</v>
      </c>
      <c r="DF40" s="10">
        <v>5860</v>
      </c>
      <c r="DG40" s="10" t="s">
        <v>3403</v>
      </c>
      <c r="DH40" s="10">
        <v>6122</v>
      </c>
      <c r="DI40" s="258" t="s">
        <v>3403</v>
      </c>
      <c r="DJ40" s="258">
        <v>36663</v>
      </c>
      <c r="DK40" s="10">
        <v>114458</v>
      </c>
      <c r="DL40" s="10">
        <v>90195</v>
      </c>
      <c r="DM40" s="10" t="s">
        <v>3403</v>
      </c>
      <c r="DN40" s="10" t="s">
        <v>3403</v>
      </c>
      <c r="DO40" s="10">
        <v>204653</v>
      </c>
      <c r="DP40" s="10">
        <v>1726</v>
      </c>
      <c r="DQ40" s="10">
        <v>15998</v>
      </c>
      <c r="DR40" s="10">
        <v>5118</v>
      </c>
      <c r="DS40" s="10">
        <v>21116</v>
      </c>
      <c r="DT40" s="10">
        <v>153748</v>
      </c>
      <c r="DU40" s="244">
        <v>57</v>
      </c>
      <c r="DV40" s="244">
        <v>54</v>
      </c>
      <c r="DW40" s="244">
        <v>212</v>
      </c>
      <c r="DX40" s="244">
        <v>34</v>
      </c>
      <c r="DY40" s="244">
        <v>0</v>
      </c>
      <c r="DZ40" s="244">
        <v>0</v>
      </c>
      <c r="EA40" s="244">
        <v>357</v>
      </c>
      <c r="EB40" s="244">
        <v>433</v>
      </c>
      <c r="EC40" s="244">
        <v>354</v>
      </c>
      <c r="ED40" s="244">
        <v>787</v>
      </c>
      <c r="EE40" s="10">
        <v>7108</v>
      </c>
      <c r="EF40" s="10">
        <v>930</v>
      </c>
      <c r="EG40" s="10">
        <v>8038</v>
      </c>
      <c r="EH40" s="10" t="s">
        <v>3403</v>
      </c>
      <c r="EI40" s="10" t="s">
        <v>3403</v>
      </c>
      <c r="EJ40" s="10" t="s">
        <v>3403</v>
      </c>
      <c r="EK40" s="10">
        <v>8825</v>
      </c>
      <c r="EL40" s="10" t="s">
        <v>5026</v>
      </c>
      <c r="EM40" s="10" t="s">
        <v>5026</v>
      </c>
      <c r="EN40" s="10">
        <v>26</v>
      </c>
      <c r="EO40" s="10">
        <v>135</v>
      </c>
      <c r="EP40" s="258">
        <v>41</v>
      </c>
      <c r="EQ40" s="258">
        <v>683</v>
      </c>
      <c r="ER40" s="10">
        <v>20696</v>
      </c>
      <c r="ES40" s="10" t="s">
        <v>5026</v>
      </c>
      <c r="ET40" s="10" t="s">
        <v>5026</v>
      </c>
      <c r="EU40" s="244">
        <v>32</v>
      </c>
      <c r="EV40" s="244">
        <v>45</v>
      </c>
      <c r="EW40" s="203" t="s">
        <v>1518</v>
      </c>
      <c r="EX40" s="244">
        <v>24</v>
      </c>
      <c r="EY40" s="244">
        <v>42</v>
      </c>
      <c r="EZ40" s="258">
        <v>30437</v>
      </c>
      <c r="FA40" s="10" t="s">
        <v>3403</v>
      </c>
      <c r="FB40" s="10" t="s">
        <v>3403</v>
      </c>
      <c r="FC40" s="203" t="s">
        <v>1530</v>
      </c>
      <c r="FD40" s="203" t="s">
        <v>1530</v>
      </c>
      <c r="FE40" s="203" t="s">
        <v>1530</v>
      </c>
      <c r="FF40" s="203" t="s">
        <v>1530</v>
      </c>
      <c r="FG40" s="203" t="s">
        <v>1530</v>
      </c>
      <c r="FH40" s="203" t="s">
        <v>1530</v>
      </c>
      <c r="FI40" s="203" t="s">
        <v>1530</v>
      </c>
      <c r="FJ40" s="203" t="s">
        <v>1530</v>
      </c>
      <c r="FK40" s="203" t="s">
        <v>1530</v>
      </c>
      <c r="FL40" s="203" t="s">
        <v>1530</v>
      </c>
      <c r="FM40" s="203" t="s">
        <v>1530</v>
      </c>
      <c r="FN40" s="203" t="s">
        <v>1530</v>
      </c>
      <c r="FO40" s="203" t="s">
        <v>1530</v>
      </c>
      <c r="FP40" s="203" t="s">
        <v>1530</v>
      </c>
      <c r="FQ40" s="203" t="s">
        <v>1530</v>
      </c>
      <c r="FR40" s="203" t="s">
        <v>1530</v>
      </c>
      <c r="FS40" s="203" t="s">
        <v>1530</v>
      </c>
      <c r="FT40" s="203" t="s">
        <v>1530</v>
      </c>
      <c r="FU40" s="203" t="s">
        <v>1530</v>
      </c>
      <c r="FV40" s="203" t="s">
        <v>1530</v>
      </c>
      <c r="FW40" s="203" t="s">
        <v>1530</v>
      </c>
      <c r="FX40" s="203" t="s">
        <v>1530</v>
      </c>
      <c r="FY40" s="203" t="s">
        <v>1530</v>
      </c>
      <c r="FZ40" s="203" t="s">
        <v>1530</v>
      </c>
      <c r="GA40" s="203" t="s">
        <v>1530</v>
      </c>
      <c r="GB40" s="203" t="s">
        <v>2113</v>
      </c>
      <c r="GC40" s="203" t="s">
        <v>483</v>
      </c>
      <c r="GD40" s="203" t="s">
        <v>416</v>
      </c>
      <c r="GE40" s="203" t="s">
        <v>493</v>
      </c>
      <c r="GF40" s="203" t="s">
        <v>499</v>
      </c>
      <c r="GG40" s="203" t="s">
        <v>4527</v>
      </c>
      <c r="GH40" s="203" t="s">
        <v>505</v>
      </c>
      <c r="GI40" s="203" t="s">
        <v>2303</v>
      </c>
      <c r="GJ40" s="258">
        <v>60636</v>
      </c>
      <c r="GK40" s="203">
        <v>2</v>
      </c>
      <c r="GL40" s="203" t="s">
        <v>2135</v>
      </c>
      <c r="GM40" s="203" t="s">
        <v>503</v>
      </c>
      <c r="GN40" s="203">
        <v>738</v>
      </c>
      <c r="GO40" s="203">
        <v>42</v>
      </c>
      <c r="GP40" s="203">
        <v>1552</v>
      </c>
      <c r="GQ40" s="203">
        <v>20703</v>
      </c>
      <c r="GR40" s="203">
        <v>89</v>
      </c>
      <c r="GS40" s="203">
        <v>3</v>
      </c>
      <c r="GT40" s="203">
        <v>27</v>
      </c>
      <c r="GU40" s="203">
        <v>1814</v>
      </c>
      <c r="GV40" s="283">
        <v>0.91081999999999996</v>
      </c>
      <c r="GW40" s="283">
        <v>8.9179999999999995E-2</v>
      </c>
      <c r="GX40" s="245">
        <v>24.719889999999999</v>
      </c>
      <c r="GY40" s="245">
        <v>32.674799999999998</v>
      </c>
      <c r="GZ40" s="245">
        <v>7.09009</v>
      </c>
      <c r="HA40" s="284">
        <v>5.48</v>
      </c>
      <c r="HB40" s="284">
        <v>3.9347699999999999</v>
      </c>
      <c r="HC40" s="284">
        <v>0.49758999999999998</v>
      </c>
      <c r="HD40" s="284">
        <v>53.111339999999998</v>
      </c>
      <c r="HE40" s="284">
        <v>38.135210000000001</v>
      </c>
      <c r="HF40" s="284">
        <v>4.8226000000000004</v>
      </c>
      <c r="HG40" s="284">
        <v>7.2944000000000004</v>
      </c>
      <c r="HH40" s="284">
        <v>5.2375499999999997</v>
      </c>
      <c r="HI40" s="284">
        <v>0.66234000000000004</v>
      </c>
      <c r="HJ40" s="284">
        <v>54.189169999999997</v>
      </c>
      <c r="HK40" s="284">
        <v>38.909109999999998</v>
      </c>
      <c r="HL40" s="284">
        <v>4.9204699999999999</v>
      </c>
      <c r="HM40" s="284">
        <v>127.08204000000001</v>
      </c>
      <c r="HN40" s="284">
        <v>91.247929999999997</v>
      </c>
      <c r="HO40" s="284">
        <v>11.539260000000001</v>
      </c>
      <c r="HP40" s="284">
        <v>16.37631</v>
      </c>
      <c r="HQ40" s="284">
        <v>11.75858</v>
      </c>
      <c r="HR40" s="284">
        <v>1.4870000000000001</v>
      </c>
      <c r="HS40" s="284">
        <v>3.3751099999999998</v>
      </c>
      <c r="HT40" s="284">
        <v>2.53559</v>
      </c>
      <c r="HU40" s="284">
        <v>1.5154399999999999</v>
      </c>
      <c r="HV40" s="284">
        <v>2.1310899999999999</v>
      </c>
      <c r="HW40" s="284">
        <v>0.34132000000000001</v>
      </c>
      <c r="HX40" s="284">
        <v>1.12941</v>
      </c>
      <c r="HY40" s="284">
        <v>0.34823999999999999</v>
      </c>
      <c r="HZ40" s="284">
        <v>0.14554</v>
      </c>
      <c r="IA40" s="284">
        <v>5.2999999999999998E-4</v>
      </c>
      <c r="IB40" s="284">
        <v>7.3999999999999999E-4</v>
      </c>
      <c r="IC40" s="284">
        <v>0.50195999999999996</v>
      </c>
      <c r="ID40" s="284">
        <v>1.298E-2</v>
      </c>
      <c r="IE40" s="284">
        <v>0.13256000000000001</v>
      </c>
      <c r="IF40" s="284">
        <v>1256</v>
      </c>
      <c r="IG40" s="284">
        <v>5518</v>
      </c>
      <c r="IH40" s="284">
        <v>5518</v>
      </c>
      <c r="II40" s="284">
        <v>9335</v>
      </c>
      <c r="IJ40" s="284">
        <v>40999</v>
      </c>
      <c r="IK40" s="284">
        <v>40999</v>
      </c>
      <c r="IL40" s="284">
        <v>54574</v>
      </c>
      <c r="IM40" s="284">
        <v>54574</v>
      </c>
      <c r="IN40" s="284">
        <v>1.33467</v>
      </c>
      <c r="IO40" s="284">
        <v>12425</v>
      </c>
      <c r="IP40" s="284">
        <v>5.9739399999999998</v>
      </c>
      <c r="IQ40" s="284">
        <v>1.7584900000000001</v>
      </c>
      <c r="IR40" s="284">
        <v>18.518439999999998</v>
      </c>
      <c r="IS40" s="284">
        <v>0</v>
      </c>
      <c r="IT40" s="284">
        <v>0.87488999999999995</v>
      </c>
      <c r="IU40" s="284">
        <v>21.151820000000001</v>
      </c>
      <c r="IV40" s="284">
        <v>13.280279999999999</v>
      </c>
      <c r="IW40" s="284">
        <v>2.5287899999999999</v>
      </c>
      <c r="IX40" s="284">
        <v>0</v>
      </c>
      <c r="IY40" s="284">
        <v>2.0000000000000001E-4</v>
      </c>
      <c r="IZ40" s="284">
        <v>0.60931000000000002</v>
      </c>
      <c r="JA40" s="284">
        <v>1.1199999999999999E-3</v>
      </c>
      <c r="JB40" s="284">
        <v>0.17759</v>
      </c>
      <c r="JC40" s="284">
        <v>0.77998000000000001</v>
      </c>
      <c r="JD40" s="284">
        <v>0.56828999999999996</v>
      </c>
      <c r="JE40" s="284">
        <v>1.67397</v>
      </c>
      <c r="JF40" s="284">
        <v>0.20977999999999999</v>
      </c>
      <c r="JG40" s="284">
        <v>1749</v>
      </c>
      <c r="JH40" s="284">
        <v>3.22031</v>
      </c>
      <c r="JI40" s="284">
        <v>3.5358900000000002</v>
      </c>
      <c r="JJ40" s="284">
        <v>266</v>
      </c>
      <c r="JK40" s="284">
        <v>391</v>
      </c>
      <c r="JL40" s="284">
        <v>18.4956</v>
      </c>
      <c r="JM40" s="284">
        <v>1.67943</v>
      </c>
      <c r="JN40" s="284">
        <v>1.3924700000000001</v>
      </c>
      <c r="JO40" s="284">
        <v>0.27161999999999997</v>
      </c>
      <c r="JP40" s="284">
        <v>6.1839999999999999E-2</v>
      </c>
      <c r="JQ40" s="284">
        <v>0.60238999999999998</v>
      </c>
      <c r="JR40" s="284">
        <v>0</v>
      </c>
      <c r="JS40" s="284">
        <v>0</v>
      </c>
      <c r="JT40" s="284">
        <v>1.3310900000000001</v>
      </c>
      <c r="JU40" s="284">
        <v>3935</v>
      </c>
      <c r="JV40" s="284">
        <v>21.259399999999999</v>
      </c>
      <c r="JW40" s="284">
        <v>2956</v>
      </c>
      <c r="JX40" s="284">
        <v>2.8617300000000001</v>
      </c>
      <c r="JY40" s="284">
        <v>28.298259999999999</v>
      </c>
      <c r="JZ40" s="284">
        <v>0.13461000000000001</v>
      </c>
      <c r="KA40" s="284">
        <v>398</v>
      </c>
      <c r="KB40" s="284">
        <v>0.74924999999999997</v>
      </c>
      <c r="KC40" s="284">
        <v>0.66234000000000004</v>
      </c>
      <c r="KD40" s="284">
        <v>0.99731999999999998</v>
      </c>
      <c r="KE40" s="284">
        <v>11.926909999999999</v>
      </c>
      <c r="KF40" s="284">
        <v>9.6918500000000005</v>
      </c>
      <c r="KG40" s="284">
        <v>7.2944000000000004</v>
      </c>
      <c r="KH40" s="294">
        <v>23.179490000000001</v>
      </c>
      <c r="KI40" s="284">
        <v>48892</v>
      </c>
      <c r="KJ40" s="284">
        <v>36833</v>
      </c>
      <c r="KK40" s="284">
        <v>8.0479999999999996E-2</v>
      </c>
      <c r="KL40" s="284">
        <v>0.79581000000000002</v>
      </c>
      <c r="KM40" s="284">
        <v>0.10712000000000001</v>
      </c>
      <c r="KN40" s="284">
        <v>1.8319999999999999E-2</v>
      </c>
      <c r="KO40" s="284">
        <v>0.18118999999999999</v>
      </c>
      <c r="KP40" s="284">
        <v>2.4389999999999998E-2</v>
      </c>
      <c r="KQ40" s="284">
        <v>1</v>
      </c>
      <c r="KR40" s="284">
        <v>0.22768669999999999</v>
      </c>
      <c r="KS40" s="284">
        <v>0.77231329999999998</v>
      </c>
      <c r="KT40" s="284">
        <v>0.2466399</v>
      </c>
      <c r="KU40" s="284">
        <v>0.75336009999999998</v>
      </c>
      <c r="KV40" s="284">
        <v>9.0801699999999999E-2</v>
      </c>
      <c r="KW40" s="284">
        <v>5.3499999999999997E-3</v>
      </c>
      <c r="KX40" s="284">
        <v>0.17709330000000001</v>
      </c>
      <c r="KY40" s="284">
        <v>1.0165E-2</v>
      </c>
      <c r="KZ40" s="284">
        <v>0.1911745</v>
      </c>
      <c r="LA40" s="284">
        <v>7.5286699999999998E-2</v>
      </c>
      <c r="LB40" s="284">
        <v>0.54093049999999998</v>
      </c>
      <c r="LC40" s="284">
        <v>0.71802379999999999</v>
      </c>
      <c r="LD40" s="284">
        <v>0</v>
      </c>
      <c r="LE40" s="284">
        <v>0.87550079999999997</v>
      </c>
      <c r="LF40" s="284">
        <v>4.1362500000000003E-2</v>
      </c>
      <c r="LG40" s="284">
        <v>8.3136699999999994E-2</v>
      </c>
      <c r="LH40" s="284">
        <v>12058</v>
      </c>
      <c r="LI40" s="284">
        <v>7.28111</v>
      </c>
      <c r="LJ40" s="284">
        <v>16169</v>
      </c>
      <c r="LK40" s="284">
        <v>16169</v>
      </c>
      <c r="LL40" s="284">
        <v>3681</v>
      </c>
      <c r="LM40" s="284">
        <v>0.82913369999999997</v>
      </c>
      <c r="LN40" s="284">
        <v>5.8919399999999997E-2</v>
      </c>
      <c r="LO40" s="284">
        <v>0.1119469</v>
      </c>
      <c r="LP40" s="284">
        <v>0.33734999999999998</v>
      </c>
      <c r="LQ40" s="284">
        <v>1.03043</v>
      </c>
      <c r="LR40" s="284">
        <v>0.25413999999999998</v>
      </c>
      <c r="LS40" s="284">
        <v>34</v>
      </c>
      <c r="LT40" s="284">
        <v>2.4238200000000001</v>
      </c>
      <c r="LU40" s="284">
        <v>17</v>
      </c>
      <c r="LV40" s="284">
        <v>2.0096699999999998</v>
      </c>
      <c r="LW40" s="284">
        <v>0.18248</v>
      </c>
      <c r="LX40" s="284">
        <v>0.15956999999999999</v>
      </c>
      <c r="LY40" s="285">
        <v>5.3927299999999997E-2</v>
      </c>
      <c r="LZ40" s="285">
        <v>7.8300000000000006E-5</v>
      </c>
      <c r="MA40" s="285">
        <v>0.25867380000000001</v>
      </c>
      <c r="MB40" s="285">
        <v>0</v>
      </c>
      <c r="MC40" s="285">
        <v>0.240948</v>
      </c>
      <c r="MD40" s="285">
        <v>4.4349999999999999E-4</v>
      </c>
      <c r="ME40" s="285">
        <v>0.66196460000000001</v>
      </c>
      <c r="MF40" s="285">
        <v>3.6658099999999999E-2</v>
      </c>
      <c r="MG40" s="285">
        <v>0.33462979999999998</v>
      </c>
      <c r="MH40" s="285"/>
    </row>
    <row r="41" spans="1:346" s="203" customFormat="1" x14ac:dyDescent="0.2">
      <c r="A41" s="6" t="s">
        <v>1972</v>
      </c>
      <c r="B41" s="6" t="s">
        <v>2820</v>
      </c>
      <c r="C41" s="203" t="s">
        <v>1973</v>
      </c>
      <c r="D41" s="203" t="s">
        <v>1974</v>
      </c>
      <c r="E41" s="203" t="s">
        <v>2156</v>
      </c>
      <c r="F41" s="203" t="s">
        <v>2222</v>
      </c>
      <c r="G41" s="203" t="s">
        <v>2343</v>
      </c>
      <c r="H41" s="203" t="s">
        <v>3498</v>
      </c>
      <c r="I41" s="203" t="s">
        <v>2306</v>
      </c>
      <c r="J41" s="203" t="s">
        <v>2317</v>
      </c>
      <c r="K41" s="203" t="s">
        <v>2343</v>
      </c>
      <c r="L41" s="203" t="s">
        <v>3498</v>
      </c>
      <c r="M41" s="203" t="s">
        <v>2306</v>
      </c>
      <c r="N41" s="203" t="s">
        <v>2400</v>
      </c>
      <c r="O41" s="203" t="s">
        <v>2472</v>
      </c>
      <c r="P41" s="203" t="s">
        <v>2549</v>
      </c>
      <c r="Q41" s="203" t="s">
        <v>2623</v>
      </c>
      <c r="R41" s="203" t="s">
        <v>2400</v>
      </c>
      <c r="S41" s="203" t="s">
        <v>2380</v>
      </c>
      <c r="T41" s="203" t="s">
        <v>2472</v>
      </c>
      <c r="U41" s="203" t="s">
        <v>2549</v>
      </c>
      <c r="V41" s="203" t="s">
        <v>2623</v>
      </c>
      <c r="W41" s="203">
        <v>1</v>
      </c>
      <c r="X41" s="203">
        <v>5</v>
      </c>
      <c r="Y41" s="203">
        <v>0</v>
      </c>
      <c r="Z41" s="203">
        <v>0</v>
      </c>
      <c r="AA41" s="10">
        <v>7515</v>
      </c>
      <c r="AB41" s="203">
        <v>1</v>
      </c>
      <c r="AC41" s="203">
        <v>0</v>
      </c>
      <c r="AD41" s="203">
        <v>1</v>
      </c>
      <c r="AE41" s="203">
        <v>9.15</v>
      </c>
      <c r="AF41" s="203">
        <v>10.15</v>
      </c>
      <c r="AG41" s="286">
        <v>9.8522200000000004E-2</v>
      </c>
      <c r="AH41" s="246">
        <v>43960</v>
      </c>
      <c r="AI41" s="246" t="s">
        <v>3500</v>
      </c>
      <c r="AJ41" s="274" t="s">
        <v>3412</v>
      </c>
      <c r="AK41" s="276">
        <v>42252</v>
      </c>
      <c r="AL41" s="276">
        <v>9.57</v>
      </c>
      <c r="AM41" s="276">
        <v>12.13</v>
      </c>
      <c r="AN41" s="276">
        <v>12.13</v>
      </c>
      <c r="AO41" s="246">
        <v>45507</v>
      </c>
      <c r="AP41" s="246">
        <v>439193</v>
      </c>
      <c r="AQ41" s="246">
        <v>484700</v>
      </c>
      <c r="AR41" s="246">
        <v>119450</v>
      </c>
      <c r="AS41" s="246">
        <v>0</v>
      </c>
      <c r="AT41" s="246">
        <v>119450</v>
      </c>
      <c r="AU41" s="246">
        <v>20000</v>
      </c>
      <c r="AV41" s="246">
        <v>0</v>
      </c>
      <c r="AW41" s="246">
        <v>20000</v>
      </c>
      <c r="AX41" s="246">
        <v>0</v>
      </c>
      <c r="AY41" s="246">
        <v>624150</v>
      </c>
      <c r="AZ41" s="246">
        <v>255645</v>
      </c>
      <c r="BA41" s="246">
        <v>82597</v>
      </c>
      <c r="BB41" s="246">
        <v>338242</v>
      </c>
      <c r="BC41" s="246">
        <v>95963</v>
      </c>
      <c r="BD41" s="246">
        <v>0</v>
      </c>
      <c r="BE41" s="246">
        <v>28223</v>
      </c>
      <c r="BF41" s="246">
        <v>124186</v>
      </c>
      <c r="BG41" s="246">
        <v>90444</v>
      </c>
      <c r="BH41" s="246">
        <v>552872</v>
      </c>
      <c r="BI41" s="246">
        <v>1683</v>
      </c>
      <c r="BJ41" s="283">
        <v>2.6965000000000001E-3</v>
      </c>
      <c r="BK41" s="246">
        <v>0</v>
      </c>
      <c r="BL41" s="246">
        <v>0</v>
      </c>
      <c r="BM41" s="246">
        <v>0</v>
      </c>
      <c r="BN41" s="246">
        <v>0</v>
      </c>
      <c r="BO41" s="246">
        <v>0</v>
      </c>
      <c r="BP41" s="246">
        <v>0</v>
      </c>
      <c r="BQ41" s="10">
        <v>17531</v>
      </c>
      <c r="BR41" s="10">
        <v>20638</v>
      </c>
      <c r="BS41" s="10">
        <v>38169</v>
      </c>
      <c r="BT41" s="10">
        <v>18199</v>
      </c>
      <c r="BU41" s="10">
        <v>12086</v>
      </c>
      <c r="BV41" s="10">
        <v>30285</v>
      </c>
      <c r="BW41" s="10" t="s">
        <v>3403</v>
      </c>
      <c r="BX41" s="10" t="s">
        <v>3403</v>
      </c>
      <c r="BY41" s="10" t="s">
        <v>3403</v>
      </c>
      <c r="BZ41" s="10">
        <v>68454</v>
      </c>
      <c r="CA41" s="10" t="s">
        <v>3403</v>
      </c>
      <c r="CB41" s="10">
        <v>68454</v>
      </c>
      <c r="CC41" s="10">
        <v>991</v>
      </c>
      <c r="CD41" s="258">
        <v>28215</v>
      </c>
      <c r="CE41" s="244">
        <v>19</v>
      </c>
      <c r="CF41" s="244">
        <v>67</v>
      </c>
      <c r="CG41" s="244">
        <v>86</v>
      </c>
      <c r="CH41" s="258">
        <v>3801</v>
      </c>
      <c r="CI41" s="258">
        <v>1920</v>
      </c>
      <c r="CJ41" s="258">
        <v>2582</v>
      </c>
      <c r="CK41" s="258">
        <v>563</v>
      </c>
      <c r="CL41" s="203">
        <v>0</v>
      </c>
      <c r="CM41" s="203" t="s">
        <v>2305</v>
      </c>
      <c r="CN41" s="244">
        <v>75</v>
      </c>
      <c r="CO41" s="10">
        <v>26976</v>
      </c>
      <c r="CP41" s="10">
        <v>7717</v>
      </c>
      <c r="CQ41" s="10">
        <v>34693</v>
      </c>
      <c r="CR41" s="10" t="s">
        <v>3403</v>
      </c>
      <c r="CS41" s="10" t="s">
        <v>3403</v>
      </c>
      <c r="CT41" s="10" t="s">
        <v>3403</v>
      </c>
      <c r="CU41" s="10">
        <v>12284</v>
      </c>
      <c r="CV41" s="10">
        <v>3258</v>
      </c>
      <c r="CW41" s="10">
        <v>15542</v>
      </c>
      <c r="CX41" s="10">
        <v>50235</v>
      </c>
      <c r="CY41" s="10">
        <v>11317</v>
      </c>
      <c r="CZ41" s="10" t="s">
        <v>3403</v>
      </c>
      <c r="DA41" s="10">
        <v>61552</v>
      </c>
      <c r="DB41" s="10">
        <v>1961</v>
      </c>
      <c r="DC41" s="10">
        <v>0</v>
      </c>
      <c r="DD41" s="10">
        <v>1961</v>
      </c>
      <c r="DE41" s="10">
        <v>8698</v>
      </c>
      <c r="DF41" s="10">
        <v>21</v>
      </c>
      <c r="DG41" s="10">
        <v>0</v>
      </c>
      <c r="DH41" s="10">
        <v>21</v>
      </c>
      <c r="DI41" s="258" t="s">
        <v>3403</v>
      </c>
      <c r="DJ41" s="258">
        <v>10659</v>
      </c>
      <c r="DK41" s="10">
        <v>37092</v>
      </c>
      <c r="DL41" s="10">
        <v>37086</v>
      </c>
      <c r="DM41" s="10">
        <v>0</v>
      </c>
      <c r="DN41" s="10">
        <v>0</v>
      </c>
      <c r="DO41" s="10">
        <v>74178</v>
      </c>
      <c r="DP41" s="10" t="s">
        <v>3403</v>
      </c>
      <c r="DQ41" s="10">
        <v>16473</v>
      </c>
      <c r="DR41" s="10">
        <v>4674</v>
      </c>
      <c r="DS41" s="10">
        <v>21147</v>
      </c>
      <c r="DT41" s="10">
        <v>53310</v>
      </c>
      <c r="DU41" s="244">
        <v>17</v>
      </c>
      <c r="DV41" s="244">
        <v>0</v>
      </c>
      <c r="DW41" s="244">
        <v>87</v>
      </c>
      <c r="DX41" s="244">
        <v>6</v>
      </c>
      <c r="DY41" s="244">
        <v>0</v>
      </c>
      <c r="DZ41" s="244">
        <v>0</v>
      </c>
      <c r="EA41" s="244">
        <v>110</v>
      </c>
      <c r="EB41" s="244">
        <v>326</v>
      </c>
      <c r="EC41" s="244">
        <v>0</v>
      </c>
      <c r="ED41" s="244">
        <v>326</v>
      </c>
      <c r="EE41" s="10">
        <v>1915</v>
      </c>
      <c r="EF41" s="10">
        <v>297</v>
      </c>
      <c r="EG41" s="10">
        <v>2212</v>
      </c>
      <c r="EH41" s="10">
        <v>0</v>
      </c>
      <c r="EI41" s="10">
        <v>0</v>
      </c>
      <c r="EJ41" s="10">
        <v>0</v>
      </c>
      <c r="EK41" s="10">
        <v>2538</v>
      </c>
      <c r="EL41" s="10" t="s">
        <v>5026</v>
      </c>
      <c r="EM41" s="10" t="s">
        <v>5026</v>
      </c>
      <c r="EN41" s="10" t="s">
        <v>5026</v>
      </c>
      <c r="EO41" s="10" t="s">
        <v>5026</v>
      </c>
      <c r="EP41" s="258">
        <v>76</v>
      </c>
      <c r="EQ41" s="258">
        <v>620</v>
      </c>
      <c r="ER41" s="10" t="s">
        <v>3403</v>
      </c>
      <c r="ES41" s="10" t="s">
        <v>5026</v>
      </c>
      <c r="ET41" s="10" t="s">
        <v>5026</v>
      </c>
      <c r="EU41" s="244">
        <v>8</v>
      </c>
      <c r="EV41" s="244">
        <v>199</v>
      </c>
      <c r="EW41" s="203" t="s">
        <v>3499</v>
      </c>
      <c r="EX41" s="244">
        <v>14</v>
      </c>
      <c r="EY41" s="244">
        <v>44</v>
      </c>
      <c r="EZ41" s="258">
        <v>11525</v>
      </c>
      <c r="FA41" s="10" t="s">
        <v>3403</v>
      </c>
      <c r="FB41" s="10" t="s">
        <v>3403</v>
      </c>
      <c r="FC41" s="203" t="s">
        <v>1530</v>
      </c>
      <c r="FD41" s="203" t="s">
        <v>1530</v>
      </c>
      <c r="FE41" s="203" t="s">
        <v>1530</v>
      </c>
      <c r="FF41" s="203" t="s">
        <v>1530</v>
      </c>
      <c r="FG41" s="203" t="s">
        <v>1530</v>
      </c>
      <c r="FH41" s="203" t="s">
        <v>1530</v>
      </c>
      <c r="FI41" s="203" t="s">
        <v>1530</v>
      </c>
      <c r="FJ41" s="203" t="s">
        <v>1530</v>
      </c>
      <c r="FK41" s="203" t="s">
        <v>1530</v>
      </c>
      <c r="FL41" s="203" t="s">
        <v>1530</v>
      </c>
      <c r="FM41" s="203" t="s">
        <v>1530</v>
      </c>
      <c r="FN41" s="203" t="s">
        <v>1530</v>
      </c>
      <c r="FO41" s="203" t="s">
        <v>1530</v>
      </c>
      <c r="FP41" s="203" t="s">
        <v>1530</v>
      </c>
      <c r="FQ41" s="203" t="s">
        <v>1530</v>
      </c>
      <c r="FR41" s="203" t="s">
        <v>1530</v>
      </c>
      <c r="FS41" s="203" t="s">
        <v>1530</v>
      </c>
      <c r="FT41" s="203" t="s">
        <v>1530</v>
      </c>
      <c r="FU41" s="203" t="s">
        <v>1530</v>
      </c>
      <c r="FV41" s="203" t="s">
        <v>1530</v>
      </c>
      <c r="FW41" s="203" t="s">
        <v>1530</v>
      </c>
      <c r="FX41" s="203" t="s">
        <v>1530</v>
      </c>
      <c r="FY41" s="203" t="s">
        <v>1530</v>
      </c>
      <c r="FZ41" s="203" t="s">
        <v>1530</v>
      </c>
      <c r="GA41" s="203" t="s">
        <v>1530</v>
      </c>
      <c r="GB41" s="203" t="s">
        <v>1972</v>
      </c>
      <c r="GC41" s="203" t="s">
        <v>438</v>
      </c>
      <c r="GD41" s="203" t="s">
        <v>416</v>
      </c>
      <c r="GE41" s="203" t="s">
        <v>493</v>
      </c>
      <c r="GF41" s="203" t="s">
        <v>499</v>
      </c>
      <c r="GG41" s="203" t="s">
        <v>4527</v>
      </c>
      <c r="GH41" s="203" t="s">
        <v>505</v>
      </c>
      <c r="GI41" s="203" t="s">
        <v>2303</v>
      </c>
      <c r="GJ41" s="258">
        <v>60100</v>
      </c>
      <c r="GK41" s="203">
        <v>2</v>
      </c>
      <c r="GL41" s="203" t="s">
        <v>2135</v>
      </c>
      <c r="GM41" s="203" t="s">
        <v>503</v>
      </c>
      <c r="GN41" s="203">
        <v>95</v>
      </c>
      <c r="GO41" s="203">
        <v>23</v>
      </c>
      <c r="GP41" s="203">
        <v>404</v>
      </c>
      <c r="GQ41" s="203">
        <v>7528</v>
      </c>
      <c r="GR41" s="203" t="s">
        <v>3403</v>
      </c>
      <c r="GS41" s="203" t="s">
        <v>3403</v>
      </c>
      <c r="GT41" s="203" t="s">
        <v>3403</v>
      </c>
      <c r="GU41" s="203" t="s">
        <v>3403</v>
      </c>
      <c r="GV41" s="283">
        <v>0.87155000000000005</v>
      </c>
      <c r="GW41" s="283">
        <v>0.12845000000000001</v>
      </c>
      <c r="GX41" s="245">
        <v>23.07273</v>
      </c>
      <c r="GY41" s="245">
        <v>23.784949999999998</v>
      </c>
      <c r="GZ41" s="245">
        <v>19.176469999999998</v>
      </c>
      <c r="HA41" s="284">
        <v>7.4533100000000001</v>
      </c>
      <c r="HB41" s="284">
        <v>4.5598700000000001</v>
      </c>
      <c r="HC41" s="284">
        <v>1.6741600000000001</v>
      </c>
      <c r="HD41" s="284">
        <v>26.14423</v>
      </c>
      <c r="HE41" s="284">
        <v>15.9948</v>
      </c>
      <c r="HF41" s="284">
        <v>5.8725100000000001</v>
      </c>
      <c r="HG41" s="284">
        <v>10.370889999999999</v>
      </c>
      <c r="HH41" s="284">
        <v>6.3448099999999998</v>
      </c>
      <c r="HI41" s="284">
        <v>2.32951</v>
      </c>
      <c r="HJ41" s="284">
        <v>0</v>
      </c>
      <c r="HK41" s="284">
        <v>0</v>
      </c>
      <c r="HL41" s="284">
        <v>0</v>
      </c>
      <c r="HM41" s="284">
        <v>217.83767</v>
      </c>
      <c r="HN41" s="284">
        <v>133.27108000000001</v>
      </c>
      <c r="HO41" s="284">
        <v>48.93065</v>
      </c>
      <c r="HP41" s="284">
        <v>35.572769999999998</v>
      </c>
      <c r="HQ41" s="284">
        <v>21.763089999999998</v>
      </c>
      <c r="HR41" s="284">
        <v>7.9903500000000003</v>
      </c>
      <c r="HS41" s="284">
        <v>1.23424</v>
      </c>
      <c r="HT41" s="284">
        <v>0.88702000000000003</v>
      </c>
      <c r="HU41" s="284">
        <v>0.37830000000000003</v>
      </c>
      <c r="HV41" s="284">
        <v>9.4103200000000005</v>
      </c>
      <c r="HW41" s="284">
        <v>0</v>
      </c>
      <c r="HX41" s="284">
        <v>0.2586</v>
      </c>
      <c r="HY41" s="284">
        <v>0.35186000000000001</v>
      </c>
      <c r="HZ41" s="284">
        <v>4.2229999999999997E-2</v>
      </c>
      <c r="IA41" s="284">
        <v>1.2999999999999999E-4</v>
      </c>
      <c r="IB41" s="284">
        <v>3.31E-3</v>
      </c>
      <c r="IC41" s="284">
        <v>0.19176000000000001</v>
      </c>
      <c r="ID41" s="284">
        <v>5.4200000000000003E-3</v>
      </c>
      <c r="IE41" s="284">
        <v>3.6810000000000002E-2</v>
      </c>
      <c r="IF41" s="284">
        <v>0</v>
      </c>
      <c r="IG41" s="284">
        <v>0</v>
      </c>
      <c r="IH41" s="284">
        <v>0</v>
      </c>
      <c r="II41" s="284">
        <v>5252</v>
      </c>
      <c r="IJ41" s="284">
        <v>53310</v>
      </c>
      <c r="IK41" s="284">
        <v>53310</v>
      </c>
      <c r="IL41" s="284">
        <v>74178</v>
      </c>
      <c r="IM41" s="284">
        <v>74178</v>
      </c>
      <c r="IN41" s="284">
        <v>0.69079999999999997</v>
      </c>
      <c r="IO41" s="284">
        <v>7308</v>
      </c>
      <c r="IP41" s="284">
        <v>3.51355</v>
      </c>
      <c r="IQ41" s="284">
        <v>1.98752</v>
      </c>
      <c r="IR41" s="284">
        <v>8.0648900000000001</v>
      </c>
      <c r="IS41" s="284">
        <v>0.33278000000000002</v>
      </c>
      <c r="IT41" s="284">
        <v>0</v>
      </c>
      <c r="IU41" s="284">
        <v>10.38519</v>
      </c>
      <c r="IV41" s="284">
        <v>5.6279899999999996</v>
      </c>
      <c r="IW41" s="284">
        <v>1.7866899999999999</v>
      </c>
      <c r="IX41" s="284">
        <v>0</v>
      </c>
      <c r="IY41" s="284">
        <v>1.25E-3</v>
      </c>
      <c r="IZ41" s="284">
        <v>0.46947</v>
      </c>
      <c r="JA41" s="284">
        <v>1.4300000000000001E-3</v>
      </c>
      <c r="JB41" s="284">
        <v>4.7289999999999999E-2</v>
      </c>
      <c r="JC41" s="284">
        <v>0.47997000000000001</v>
      </c>
      <c r="JD41" s="284">
        <v>3.5466000000000002</v>
      </c>
      <c r="JE41" s="284">
        <v>1.139</v>
      </c>
      <c r="JF41" s="284">
        <v>0.15225</v>
      </c>
      <c r="JG41" s="284">
        <v>1334</v>
      </c>
      <c r="JH41" s="284">
        <v>4.06677</v>
      </c>
      <c r="JI41" s="284">
        <v>1.5048900000000001</v>
      </c>
      <c r="JJ41" s="284">
        <v>270</v>
      </c>
      <c r="JK41" s="284">
        <v>148</v>
      </c>
      <c r="JL41" s="284">
        <v>9.1991999999999994</v>
      </c>
      <c r="JM41" s="284">
        <v>2.0663200000000002</v>
      </c>
      <c r="JN41" s="284">
        <v>1.5967199999999999</v>
      </c>
      <c r="JO41" s="284">
        <v>0.16889000000000001</v>
      </c>
      <c r="JP41" s="284">
        <v>1.6639999999999999E-2</v>
      </c>
      <c r="JQ41" s="284">
        <v>0.43269000000000002</v>
      </c>
      <c r="JR41" s="284">
        <v>0</v>
      </c>
      <c r="JS41" s="284">
        <v>3</v>
      </c>
      <c r="JT41" s="284">
        <v>1.3914500000000001</v>
      </c>
      <c r="JU41" s="284">
        <v>1426</v>
      </c>
      <c r="JV41" s="284">
        <v>7.0938100000000004</v>
      </c>
      <c r="JW41" s="284">
        <v>1025</v>
      </c>
      <c r="JX41" s="284">
        <v>0</v>
      </c>
      <c r="JY41" s="284">
        <v>9.8706600000000009</v>
      </c>
      <c r="JZ41" s="284">
        <v>0</v>
      </c>
      <c r="KA41" s="284" t="s">
        <v>3403</v>
      </c>
      <c r="KB41" s="284">
        <v>1.4476</v>
      </c>
      <c r="KC41" s="284">
        <v>2.32951</v>
      </c>
      <c r="KD41" s="284">
        <v>2.0142600000000002</v>
      </c>
      <c r="KE41" s="284">
        <v>12.504160000000001</v>
      </c>
      <c r="KF41" s="284">
        <v>3.50773</v>
      </c>
      <c r="KG41" s="284">
        <v>10.370889999999999</v>
      </c>
      <c r="KH41" s="294">
        <v>24.086539999999999</v>
      </c>
      <c r="KI41" s="284">
        <v>33324</v>
      </c>
      <c r="KJ41" s="284">
        <v>25186</v>
      </c>
      <c r="KK41" s="284">
        <v>0.13683000000000001</v>
      </c>
      <c r="KL41" s="284">
        <v>0</v>
      </c>
      <c r="KM41" s="284">
        <v>0.19040000000000001</v>
      </c>
      <c r="KN41" s="284">
        <v>1.3480000000000001E-2</v>
      </c>
      <c r="KO41" s="284">
        <v>0</v>
      </c>
      <c r="KP41" s="284">
        <v>1.8759999999999999E-2</v>
      </c>
      <c r="KQ41" s="284">
        <v>1</v>
      </c>
      <c r="KR41" s="284">
        <v>9.8522200000000004E-2</v>
      </c>
      <c r="KS41" s="284">
        <v>0.9014778</v>
      </c>
      <c r="KT41" s="284">
        <v>0.244195</v>
      </c>
      <c r="KU41" s="284">
        <v>0.75580499999999995</v>
      </c>
      <c r="KV41" s="284">
        <v>0.22461980000000001</v>
      </c>
      <c r="KW41" s="284">
        <v>0</v>
      </c>
      <c r="KX41" s="284">
        <v>0.14939620000000001</v>
      </c>
      <c r="KY41" s="284">
        <v>5.1048000000000003E-2</v>
      </c>
      <c r="KZ41" s="284">
        <v>0.1635894</v>
      </c>
      <c r="LA41" s="284">
        <v>0.1735718</v>
      </c>
      <c r="LB41" s="284">
        <v>0.46239459999999999</v>
      </c>
      <c r="LC41" s="284">
        <v>0.61179079999999997</v>
      </c>
      <c r="LD41" s="284">
        <v>3.2043599999999998E-2</v>
      </c>
      <c r="LE41" s="284">
        <v>0.77657609999999999</v>
      </c>
      <c r="LF41" s="284">
        <v>0</v>
      </c>
      <c r="LG41" s="284">
        <v>0.1913803</v>
      </c>
      <c r="LH41" s="284">
        <v>8137</v>
      </c>
      <c r="LI41" s="284">
        <v>2.5209199999999998</v>
      </c>
      <c r="LJ41" s="284">
        <v>60100</v>
      </c>
      <c r="LK41" s="284">
        <v>60100</v>
      </c>
      <c r="LL41" s="284">
        <v>5921</v>
      </c>
      <c r="LM41" s="284">
        <v>0.77273610000000004</v>
      </c>
      <c r="LN41" s="284">
        <v>0</v>
      </c>
      <c r="LO41" s="284">
        <v>0.22726389999999999</v>
      </c>
      <c r="LP41" s="284">
        <v>0.29015999999999997</v>
      </c>
      <c r="LQ41" s="284">
        <v>0.89807000000000003</v>
      </c>
      <c r="LR41" s="284">
        <v>0.21929999999999999</v>
      </c>
      <c r="LS41" s="284">
        <v>0</v>
      </c>
      <c r="LT41" s="284">
        <v>0.77298999999999995</v>
      </c>
      <c r="LU41" s="284">
        <v>2</v>
      </c>
      <c r="LV41" s="284">
        <v>0.59731000000000001</v>
      </c>
      <c r="LW41" s="284">
        <v>0.13417000000000001</v>
      </c>
      <c r="LX41" s="284">
        <v>0.11885</v>
      </c>
      <c r="LY41" s="285">
        <v>2.9288499999999999E-2</v>
      </c>
      <c r="LZ41" s="285">
        <v>6.9850000000000001E-4</v>
      </c>
      <c r="MA41" s="285">
        <v>0.28588190000000002</v>
      </c>
      <c r="MB41" s="285">
        <v>0</v>
      </c>
      <c r="MC41" s="285">
        <v>0.2627584</v>
      </c>
      <c r="MD41" s="285">
        <v>8.0090000000000001E-4</v>
      </c>
      <c r="ME41" s="285">
        <v>0.63749299999999998</v>
      </c>
      <c r="MF41" s="285">
        <v>5.3278100000000002E-2</v>
      </c>
      <c r="MG41" s="285">
        <v>0.20952299999999999</v>
      </c>
      <c r="MH41" s="285"/>
    </row>
    <row r="42" spans="1:346" s="203" customFormat="1" x14ac:dyDescent="0.2">
      <c r="A42" s="6" t="s">
        <v>2019</v>
      </c>
      <c r="B42" s="6" t="s">
        <v>2832</v>
      </c>
      <c r="C42" s="203" t="s">
        <v>2020</v>
      </c>
      <c r="D42" s="203" t="s">
        <v>2021</v>
      </c>
      <c r="E42" s="203" t="s">
        <v>2169</v>
      </c>
      <c r="F42" s="203" t="s">
        <v>2238</v>
      </c>
      <c r="G42" s="203" t="s">
        <v>2353</v>
      </c>
      <c r="H42" s="203" t="s">
        <v>3554</v>
      </c>
      <c r="I42" s="203" t="s">
        <v>3555</v>
      </c>
      <c r="J42" s="203" t="s">
        <v>2238</v>
      </c>
      <c r="K42" s="203" t="s">
        <v>2353</v>
      </c>
      <c r="L42" s="203" t="s">
        <v>3554</v>
      </c>
      <c r="M42" s="203" t="s">
        <v>3555</v>
      </c>
      <c r="N42" s="203" t="s">
        <v>2413</v>
      </c>
      <c r="O42" s="203" t="s">
        <v>2488</v>
      </c>
      <c r="P42" s="203" t="s">
        <v>2565</v>
      </c>
      <c r="Q42" s="203" t="s">
        <v>2636</v>
      </c>
      <c r="R42" s="203" t="s">
        <v>2413</v>
      </c>
      <c r="S42" s="203" t="s">
        <v>2380</v>
      </c>
      <c r="T42" s="203" t="s">
        <v>2488</v>
      </c>
      <c r="U42" s="203" t="s">
        <v>2565</v>
      </c>
      <c r="V42" s="203" t="s">
        <v>2636</v>
      </c>
      <c r="W42" s="203">
        <v>1</v>
      </c>
      <c r="X42" s="203">
        <v>3</v>
      </c>
      <c r="Y42" s="203">
        <v>0</v>
      </c>
      <c r="Z42" s="203">
        <v>1</v>
      </c>
      <c r="AA42" s="10">
        <v>7022</v>
      </c>
      <c r="AB42" s="203">
        <v>3</v>
      </c>
      <c r="AC42" s="203">
        <v>2</v>
      </c>
      <c r="AD42" s="203">
        <v>5</v>
      </c>
      <c r="AE42" s="203">
        <v>12</v>
      </c>
      <c r="AF42" s="203">
        <v>17</v>
      </c>
      <c r="AG42" s="286">
        <v>0.17647060000000001</v>
      </c>
      <c r="AH42" s="246">
        <v>66380</v>
      </c>
      <c r="AI42" s="246" t="s">
        <v>3556</v>
      </c>
      <c r="AJ42" s="274" t="s">
        <v>3412</v>
      </c>
      <c r="AK42" s="276">
        <v>36685</v>
      </c>
      <c r="AL42" s="276">
        <v>9.65</v>
      </c>
      <c r="AM42" s="276">
        <v>10.19</v>
      </c>
      <c r="AN42" s="276">
        <v>11.8</v>
      </c>
      <c r="AO42" s="246">
        <v>0</v>
      </c>
      <c r="AP42" s="246">
        <v>1253328</v>
      </c>
      <c r="AQ42" s="246">
        <v>1253328</v>
      </c>
      <c r="AR42" s="246">
        <v>101372</v>
      </c>
      <c r="AS42" s="246">
        <v>0</v>
      </c>
      <c r="AT42" s="246">
        <v>101372</v>
      </c>
      <c r="AU42" s="246">
        <v>41012</v>
      </c>
      <c r="AV42" s="246">
        <v>0</v>
      </c>
      <c r="AW42" s="246">
        <v>41012</v>
      </c>
      <c r="AX42" s="246">
        <v>0</v>
      </c>
      <c r="AY42" s="246">
        <v>1395712</v>
      </c>
      <c r="AZ42" s="246">
        <v>699108</v>
      </c>
      <c r="BA42" s="246">
        <v>273999</v>
      </c>
      <c r="BB42" s="246">
        <v>973107</v>
      </c>
      <c r="BC42" s="246">
        <v>118518</v>
      </c>
      <c r="BD42" s="246">
        <v>29774</v>
      </c>
      <c r="BE42" s="246">
        <v>24181</v>
      </c>
      <c r="BF42" s="246">
        <v>172473</v>
      </c>
      <c r="BG42" s="246">
        <v>181753</v>
      </c>
      <c r="BH42" s="246">
        <v>1327333</v>
      </c>
      <c r="BI42" s="246">
        <v>34189</v>
      </c>
      <c r="BJ42" s="283">
        <v>2.4495699999999999E-2</v>
      </c>
      <c r="BK42" s="246">
        <v>0</v>
      </c>
      <c r="BL42" s="246">
        <v>0</v>
      </c>
      <c r="BM42" s="246">
        <v>99966</v>
      </c>
      <c r="BN42" s="246">
        <v>33642</v>
      </c>
      <c r="BO42" s="246">
        <v>133608</v>
      </c>
      <c r="BP42" s="246">
        <v>125856</v>
      </c>
      <c r="BQ42" s="10">
        <v>46664</v>
      </c>
      <c r="BR42" s="10">
        <v>47508</v>
      </c>
      <c r="BS42" s="10">
        <v>94172</v>
      </c>
      <c r="BT42" s="10">
        <v>25979</v>
      </c>
      <c r="BU42" s="10">
        <v>11101</v>
      </c>
      <c r="BV42" s="10">
        <v>37080</v>
      </c>
      <c r="BW42" s="10">
        <v>3906</v>
      </c>
      <c r="BX42" s="10">
        <v>0</v>
      </c>
      <c r="BY42" s="10">
        <v>3906</v>
      </c>
      <c r="BZ42" s="10">
        <v>135158</v>
      </c>
      <c r="CA42" s="10" t="s">
        <v>3403</v>
      </c>
      <c r="CB42" s="10">
        <v>135158</v>
      </c>
      <c r="CC42" s="10">
        <v>112</v>
      </c>
      <c r="CD42" s="258">
        <v>42582</v>
      </c>
      <c r="CE42" s="244">
        <v>5</v>
      </c>
      <c r="CF42" s="244">
        <v>67</v>
      </c>
      <c r="CG42" s="244">
        <v>72</v>
      </c>
      <c r="CH42" s="258">
        <v>9249</v>
      </c>
      <c r="CI42" s="258">
        <v>11528</v>
      </c>
      <c r="CJ42" s="258">
        <v>7798</v>
      </c>
      <c r="CK42" s="258">
        <v>793</v>
      </c>
      <c r="CL42" s="203">
        <v>32</v>
      </c>
      <c r="CM42" s="203">
        <v>18</v>
      </c>
      <c r="CN42" s="244">
        <v>253</v>
      </c>
      <c r="CO42" s="10">
        <v>136088</v>
      </c>
      <c r="CP42" s="10">
        <v>49737</v>
      </c>
      <c r="CQ42" s="10">
        <v>185825</v>
      </c>
      <c r="CR42" s="10">
        <v>6335</v>
      </c>
      <c r="CS42" s="10">
        <v>7</v>
      </c>
      <c r="CT42" s="10">
        <v>6342</v>
      </c>
      <c r="CU42" s="10">
        <v>57159</v>
      </c>
      <c r="CV42" s="10">
        <v>15429</v>
      </c>
      <c r="CW42" s="10">
        <v>72588</v>
      </c>
      <c r="CX42" s="10">
        <v>264755</v>
      </c>
      <c r="CY42" s="10">
        <v>8795</v>
      </c>
      <c r="CZ42" s="10" t="s">
        <v>3403</v>
      </c>
      <c r="DA42" s="10">
        <v>273550</v>
      </c>
      <c r="DB42" s="10">
        <v>31454</v>
      </c>
      <c r="DC42" s="10">
        <v>335</v>
      </c>
      <c r="DD42" s="10">
        <v>31789</v>
      </c>
      <c r="DE42" s="10">
        <v>84358</v>
      </c>
      <c r="DF42" s="10">
        <v>13273</v>
      </c>
      <c r="DG42" s="10">
        <v>462</v>
      </c>
      <c r="DH42" s="10">
        <v>14070</v>
      </c>
      <c r="DI42" s="258" t="s">
        <v>3403</v>
      </c>
      <c r="DJ42" s="258">
        <v>115812</v>
      </c>
      <c r="DK42" s="10">
        <v>274246</v>
      </c>
      <c r="DL42" s="10">
        <v>160785</v>
      </c>
      <c r="DM42" s="10">
        <v>279</v>
      </c>
      <c r="DN42" s="10" t="s">
        <v>3403</v>
      </c>
      <c r="DO42" s="10">
        <v>435310</v>
      </c>
      <c r="DP42" s="10" t="s">
        <v>3403</v>
      </c>
      <c r="DQ42" s="10">
        <v>26924</v>
      </c>
      <c r="DR42" s="10">
        <v>4367</v>
      </c>
      <c r="DS42" s="10">
        <v>31291</v>
      </c>
      <c r="DT42" s="10">
        <v>250000</v>
      </c>
      <c r="DU42" s="244">
        <v>260</v>
      </c>
      <c r="DV42" s="244">
        <v>44</v>
      </c>
      <c r="DW42" s="244">
        <v>317</v>
      </c>
      <c r="DX42" s="244">
        <v>12</v>
      </c>
      <c r="DY42" s="244">
        <v>0</v>
      </c>
      <c r="DZ42" s="244">
        <v>0</v>
      </c>
      <c r="EA42" s="244">
        <v>633</v>
      </c>
      <c r="EB42" s="244">
        <v>1900</v>
      </c>
      <c r="EC42" s="244">
        <v>100</v>
      </c>
      <c r="ED42" s="244">
        <v>2000</v>
      </c>
      <c r="EE42" s="10">
        <v>6159</v>
      </c>
      <c r="EF42" s="10">
        <v>453</v>
      </c>
      <c r="EG42" s="10">
        <v>6612</v>
      </c>
      <c r="EH42" s="10" t="s">
        <v>3403</v>
      </c>
      <c r="EI42" s="10" t="s">
        <v>3403</v>
      </c>
      <c r="EJ42" s="10" t="s">
        <v>3403</v>
      </c>
      <c r="EK42" s="10">
        <v>8612</v>
      </c>
      <c r="EL42" s="10">
        <v>1</v>
      </c>
      <c r="EM42" s="10">
        <v>14</v>
      </c>
      <c r="EN42" s="10" t="s">
        <v>5026</v>
      </c>
      <c r="EO42" s="10" t="s">
        <v>5026</v>
      </c>
      <c r="EP42" s="258">
        <v>440</v>
      </c>
      <c r="EQ42" s="258">
        <v>4540</v>
      </c>
      <c r="ER42" s="10" t="s">
        <v>3403</v>
      </c>
      <c r="ES42" s="10">
        <v>260</v>
      </c>
      <c r="ET42" s="10" t="s">
        <v>5026</v>
      </c>
      <c r="EU42" s="244">
        <v>2860</v>
      </c>
      <c r="EV42" s="244">
        <v>2037</v>
      </c>
      <c r="EW42" s="203" t="s">
        <v>1490</v>
      </c>
      <c r="EX42" s="244">
        <v>28</v>
      </c>
      <c r="EY42" s="244">
        <v>40</v>
      </c>
      <c r="EZ42" s="258">
        <v>37371</v>
      </c>
      <c r="FA42" s="10">
        <v>164544</v>
      </c>
      <c r="FB42" s="10" t="s">
        <v>3403</v>
      </c>
      <c r="FC42" s="203" t="s">
        <v>1530</v>
      </c>
      <c r="FD42" s="203" t="s">
        <v>1530</v>
      </c>
      <c r="FE42" s="203" t="s">
        <v>1530</v>
      </c>
      <c r="FF42" s="203" t="s">
        <v>1530</v>
      </c>
      <c r="FG42" s="203" t="s">
        <v>1530</v>
      </c>
      <c r="FH42" s="203" t="s">
        <v>1530</v>
      </c>
      <c r="FI42" s="203" t="s">
        <v>1530</v>
      </c>
      <c r="FJ42" s="203" t="s">
        <v>1530</v>
      </c>
      <c r="FK42" s="203" t="s">
        <v>1530</v>
      </c>
      <c r="FL42" s="203" t="s">
        <v>1530</v>
      </c>
      <c r="FM42" s="203" t="s">
        <v>1530</v>
      </c>
      <c r="FN42" s="203" t="s">
        <v>1530</v>
      </c>
      <c r="FO42" s="203" t="s">
        <v>1530</v>
      </c>
      <c r="FP42" s="203" t="s">
        <v>1530</v>
      </c>
      <c r="FQ42" s="203" t="s">
        <v>1530</v>
      </c>
      <c r="FR42" s="203" t="s">
        <v>1530</v>
      </c>
      <c r="FS42" s="203" t="s">
        <v>1530</v>
      </c>
      <c r="FT42" s="203" t="s">
        <v>1530</v>
      </c>
      <c r="FU42" s="203" t="s">
        <v>1530</v>
      </c>
      <c r="FV42" s="203" t="s">
        <v>1530</v>
      </c>
      <c r="FW42" s="203" t="s">
        <v>1530</v>
      </c>
      <c r="FX42" s="203" t="s">
        <v>1530</v>
      </c>
      <c r="FY42" s="203" t="s">
        <v>1530</v>
      </c>
      <c r="FZ42" s="203" t="s">
        <v>1530</v>
      </c>
      <c r="GA42" s="203" t="s">
        <v>1530</v>
      </c>
      <c r="GB42" s="203" t="s">
        <v>2019</v>
      </c>
      <c r="GC42" s="203" t="s">
        <v>453</v>
      </c>
      <c r="GD42" s="203" t="s">
        <v>416</v>
      </c>
      <c r="GE42" s="203" t="s">
        <v>493</v>
      </c>
      <c r="GF42" s="203" t="s">
        <v>499</v>
      </c>
      <c r="GG42" s="203" t="s">
        <v>4527</v>
      </c>
      <c r="GH42" s="203" t="s">
        <v>505</v>
      </c>
      <c r="GI42" s="203" t="s">
        <v>2303</v>
      </c>
      <c r="GJ42" s="258">
        <v>59276</v>
      </c>
      <c r="GK42" s="203">
        <v>3</v>
      </c>
      <c r="GL42" s="203" t="s">
        <v>2135</v>
      </c>
      <c r="GM42" s="203" t="s">
        <v>503</v>
      </c>
      <c r="GN42" s="203">
        <v>273</v>
      </c>
      <c r="GO42" s="203">
        <v>18</v>
      </c>
      <c r="GP42" s="203">
        <v>1262</v>
      </c>
      <c r="GQ42" s="203">
        <v>22715</v>
      </c>
      <c r="GR42" s="203">
        <v>58</v>
      </c>
      <c r="GS42" s="203">
        <v>8</v>
      </c>
      <c r="GT42" s="203">
        <v>94</v>
      </c>
      <c r="GU42" s="203">
        <v>2595</v>
      </c>
      <c r="GV42" s="283">
        <v>0.76776999999999995</v>
      </c>
      <c r="GW42" s="283">
        <v>0.23222999999999999</v>
      </c>
      <c r="GX42" s="245">
        <v>13.60506</v>
      </c>
      <c r="GY42" s="245">
        <v>20.097259999999999</v>
      </c>
      <c r="GZ42" s="245">
        <v>6.5789499999999999</v>
      </c>
      <c r="HA42" s="284">
        <v>3.0491700000000002</v>
      </c>
      <c r="HB42" s="284">
        <v>2.23543</v>
      </c>
      <c r="HC42" s="284">
        <v>0.39621000000000001</v>
      </c>
      <c r="HD42" s="284">
        <v>42.418999999999997</v>
      </c>
      <c r="HE42" s="284">
        <v>31.09862</v>
      </c>
      <c r="HF42" s="284">
        <v>5.5118999999999998</v>
      </c>
      <c r="HG42" s="284">
        <v>5.3093300000000001</v>
      </c>
      <c r="HH42" s="284">
        <v>3.8924300000000001</v>
      </c>
      <c r="HI42" s="284">
        <v>0.68989</v>
      </c>
      <c r="HJ42" s="284">
        <v>0</v>
      </c>
      <c r="HK42" s="284">
        <v>0</v>
      </c>
      <c r="HL42" s="284">
        <v>0</v>
      </c>
      <c r="HM42" s="284">
        <v>154.12599</v>
      </c>
      <c r="HN42" s="284">
        <v>112.99431</v>
      </c>
      <c r="HO42" s="284">
        <v>20.027059999999999</v>
      </c>
      <c r="HP42" s="284">
        <v>16.816579999999998</v>
      </c>
      <c r="HQ42" s="284">
        <v>12.32873</v>
      </c>
      <c r="HR42" s="284">
        <v>2.1851400000000001</v>
      </c>
      <c r="HS42" s="284">
        <v>7.3437799999999998</v>
      </c>
      <c r="HT42" s="284">
        <v>4.2175599999999998</v>
      </c>
      <c r="HU42" s="284">
        <v>91.400080000000003</v>
      </c>
      <c r="HV42" s="284">
        <v>65.098590000000002</v>
      </c>
      <c r="HW42" s="284">
        <v>0</v>
      </c>
      <c r="HX42" s="284">
        <v>1.3315699999999999</v>
      </c>
      <c r="HY42" s="284">
        <v>0.52788999999999997</v>
      </c>
      <c r="HZ42" s="284">
        <v>0.14529</v>
      </c>
      <c r="IA42" s="284">
        <v>4.8250000000000001E-2</v>
      </c>
      <c r="IB42" s="284">
        <v>3.4360000000000002E-2</v>
      </c>
      <c r="IC42" s="284">
        <v>0.63046000000000002</v>
      </c>
      <c r="ID42" s="284">
        <v>3.3739999999999999E-2</v>
      </c>
      <c r="IE42" s="284">
        <v>0.11155</v>
      </c>
      <c r="IF42" s="284">
        <v>0</v>
      </c>
      <c r="IG42" s="284">
        <v>0</v>
      </c>
      <c r="IH42" s="284">
        <v>0</v>
      </c>
      <c r="II42" s="284">
        <v>14705</v>
      </c>
      <c r="IJ42" s="284">
        <v>83333</v>
      </c>
      <c r="IK42" s="284">
        <v>50000</v>
      </c>
      <c r="IL42" s="284">
        <v>87062</v>
      </c>
      <c r="IM42" s="284">
        <v>145103</v>
      </c>
      <c r="IN42" s="284">
        <v>2.0955400000000002</v>
      </c>
      <c r="IO42" s="284">
        <v>25606</v>
      </c>
      <c r="IP42" s="284">
        <v>12.3108</v>
      </c>
      <c r="IQ42" s="284">
        <v>1.71017</v>
      </c>
      <c r="IR42" s="284">
        <v>21.143940000000001</v>
      </c>
      <c r="IS42" s="284">
        <v>0.69188000000000005</v>
      </c>
      <c r="IT42" s="284">
        <v>0</v>
      </c>
      <c r="IU42" s="284">
        <v>23.54599</v>
      </c>
      <c r="IV42" s="284">
        <v>16.416540000000001</v>
      </c>
      <c r="IW42" s="284">
        <v>3.5044900000000001</v>
      </c>
      <c r="IX42" s="284">
        <v>0</v>
      </c>
      <c r="IY42" s="284">
        <v>4.2700000000000004E-3</v>
      </c>
      <c r="IZ42" s="284">
        <v>0.71836999999999995</v>
      </c>
      <c r="JA42" s="284">
        <v>1.2099999999999999E-3</v>
      </c>
      <c r="JB42" s="284">
        <v>9.5869999999999997E-2</v>
      </c>
      <c r="JC42" s="284">
        <v>0.54329000000000005</v>
      </c>
      <c r="JD42" s="284">
        <v>8.0853900000000003</v>
      </c>
      <c r="JE42" s="284">
        <v>2.2801499999999999</v>
      </c>
      <c r="JF42" s="284">
        <v>0.20244000000000001</v>
      </c>
      <c r="JG42" s="284">
        <v>1360</v>
      </c>
      <c r="JH42" s="284">
        <v>2.30098</v>
      </c>
      <c r="JI42" s="284">
        <v>3.0662199999999999</v>
      </c>
      <c r="JJ42" s="284">
        <v>663</v>
      </c>
      <c r="JK42" s="284">
        <v>274</v>
      </c>
      <c r="JL42" s="284">
        <v>22.392420000000001</v>
      </c>
      <c r="JM42" s="284">
        <v>2.9096600000000001</v>
      </c>
      <c r="JN42" s="284">
        <v>1.99943</v>
      </c>
      <c r="JO42" s="284">
        <v>0.28678999999999999</v>
      </c>
      <c r="JP42" s="284">
        <v>5.0610000000000002E-2</v>
      </c>
      <c r="JQ42" s="284">
        <v>0.38350000000000001</v>
      </c>
      <c r="JR42" s="284">
        <v>55</v>
      </c>
      <c r="JS42" s="284">
        <v>39</v>
      </c>
      <c r="JT42" s="284">
        <v>1.7412399999999999</v>
      </c>
      <c r="JU42" s="284">
        <v>8371</v>
      </c>
      <c r="JV42" s="284">
        <v>35.60239</v>
      </c>
      <c r="JW42" s="284">
        <v>4807</v>
      </c>
      <c r="JX42" s="284">
        <v>0</v>
      </c>
      <c r="JY42" s="284">
        <v>61.992310000000003</v>
      </c>
      <c r="JZ42" s="284">
        <v>0</v>
      </c>
      <c r="KA42" s="284" t="s">
        <v>3403</v>
      </c>
      <c r="KB42" s="284">
        <v>0.47720000000000001</v>
      </c>
      <c r="KC42" s="284">
        <v>0.68989</v>
      </c>
      <c r="KD42" s="284">
        <v>0.83092999999999995</v>
      </c>
      <c r="KE42" s="284">
        <v>11.84628</v>
      </c>
      <c r="KF42" s="284">
        <v>13.911670000000001</v>
      </c>
      <c r="KG42" s="284">
        <v>5.3093300000000001</v>
      </c>
      <c r="KH42" s="294">
        <v>27.00769</v>
      </c>
      <c r="KI42" s="284">
        <v>57241</v>
      </c>
      <c r="KJ42" s="284">
        <v>41124</v>
      </c>
      <c r="KK42" s="284">
        <v>3.9050000000000001E-2</v>
      </c>
      <c r="KL42" s="284">
        <v>0</v>
      </c>
      <c r="KM42" s="284">
        <v>6.8000000000000005E-2</v>
      </c>
      <c r="KN42" s="284">
        <v>6.8900000000000003E-3</v>
      </c>
      <c r="KO42" s="284">
        <v>0</v>
      </c>
      <c r="KP42" s="284">
        <v>1.2E-2</v>
      </c>
      <c r="KQ42" s="284">
        <v>0.6</v>
      </c>
      <c r="KR42" s="284">
        <v>0.29411759999999998</v>
      </c>
      <c r="KS42" s="284">
        <v>0.70588240000000002</v>
      </c>
      <c r="KT42" s="284">
        <v>0.28157130000000002</v>
      </c>
      <c r="KU42" s="284">
        <v>0.71842870000000003</v>
      </c>
      <c r="KV42" s="284">
        <v>0.12993950000000001</v>
      </c>
      <c r="KW42" s="284">
        <v>2.2431400000000001E-2</v>
      </c>
      <c r="KX42" s="284">
        <v>0.20642820000000001</v>
      </c>
      <c r="KY42" s="284">
        <v>1.82177E-2</v>
      </c>
      <c r="KZ42" s="284">
        <v>0.136931</v>
      </c>
      <c r="LA42" s="284">
        <v>8.9290300000000003E-2</v>
      </c>
      <c r="LB42" s="284">
        <v>0.52670130000000004</v>
      </c>
      <c r="LC42" s="284">
        <v>0.73312949999999999</v>
      </c>
      <c r="LD42" s="284">
        <v>2.9384299999999999E-2</v>
      </c>
      <c r="LE42" s="284">
        <v>0.89798469999999997</v>
      </c>
      <c r="LF42" s="284">
        <v>0</v>
      </c>
      <c r="LG42" s="284">
        <v>7.2631000000000001E-2</v>
      </c>
      <c r="LH42" s="284">
        <v>16117</v>
      </c>
      <c r="LI42" s="284">
        <v>7.9895199999999997</v>
      </c>
      <c r="LJ42" s="284">
        <v>11855</v>
      </c>
      <c r="LK42" s="284">
        <v>19758</v>
      </c>
      <c r="LL42" s="284">
        <v>3486</v>
      </c>
      <c r="LM42" s="284">
        <v>0.68716840000000001</v>
      </c>
      <c r="LN42" s="284">
        <v>0.1726299</v>
      </c>
      <c r="LO42" s="284">
        <v>0.14020170000000001</v>
      </c>
      <c r="LP42" s="284">
        <v>0.62265999999999999</v>
      </c>
      <c r="LQ42" s="284">
        <v>1.58873</v>
      </c>
      <c r="LR42" s="284">
        <v>0.44734000000000002</v>
      </c>
      <c r="LS42" s="284">
        <v>14</v>
      </c>
      <c r="LT42" s="284">
        <v>3.6729400000000001</v>
      </c>
      <c r="LU42" s="284">
        <v>18</v>
      </c>
      <c r="LV42" s="284">
        <v>2.52393</v>
      </c>
      <c r="LW42" s="284">
        <v>0.32795999999999997</v>
      </c>
      <c r="LX42" s="284">
        <v>0.31189</v>
      </c>
      <c r="LY42" s="285">
        <v>4.1356200000000003E-2</v>
      </c>
      <c r="LZ42" s="285">
        <v>1.2179000000000001E-3</v>
      </c>
      <c r="MA42" s="285">
        <v>0.2644513</v>
      </c>
      <c r="MB42" s="285">
        <v>0</v>
      </c>
      <c r="MC42" s="285">
        <v>0.20498530000000001</v>
      </c>
      <c r="MD42" s="285">
        <v>3.4660000000000002E-4</v>
      </c>
      <c r="ME42" s="285">
        <v>0.6506364</v>
      </c>
      <c r="MF42" s="285">
        <v>0.1000183</v>
      </c>
      <c r="MG42" s="285">
        <v>0.18131910000000001</v>
      </c>
      <c r="MH42" s="285"/>
    </row>
    <row r="43" spans="1:346" s="203" customFormat="1" x14ac:dyDescent="0.2">
      <c r="A43" s="6" t="s">
        <v>2038</v>
      </c>
      <c r="B43" s="6" t="s">
        <v>2839</v>
      </c>
      <c r="C43" s="203" t="s">
        <v>2039</v>
      </c>
      <c r="D43" s="203" t="s">
        <v>2040</v>
      </c>
      <c r="E43" s="203" t="s">
        <v>2172</v>
      </c>
      <c r="F43" s="203" t="s">
        <v>2245</v>
      </c>
      <c r="G43" s="203" t="s">
        <v>2289</v>
      </c>
      <c r="H43" s="203" t="s">
        <v>3573</v>
      </c>
      <c r="I43" s="203" t="s">
        <v>3574</v>
      </c>
      <c r="J43" s="203" t="s">
        <v>2245</v>
      </c>
      <c r="K43" s="203" t="s">
        <v>2289</v>
      </c>
      <c r="L43" s="203" t="s">
        <v>3573</v>
      </c>
      <c r="M43" s="203" t="s">
        <v>3574</v>
      </c>
      <c r="N43" s="203" t="s">
        <v>2420</v>
      </c>
      <c r="O43" s="203" t="s">
        <v>2495</v>
      </c>
      <c r="P43" s="203" t="s">
        <v>2572</v>
      </c>
      <c r="Q43" s="203" t="s">
        <v>2643</v>
      </c>
      <c r="R43" s="203" t="s">
        <v>2420</v>
      </c>
      <c r="S43" s="203" t="s">
        <v>2696</v>
      </c>
      <c r="T43" s="203" t="s">
        <v>2495</v>
      </c>
      <c r="U43" s="203" t="s">
        <v>2572</v>
      </c>
      <c r="V43" s="203" t="s">
        <v>2643</v>
      </c>
      <c r="W43" s="203">
        <v>1</v>
      </c>
      <c r="X43" s="203">
        <v>1</v>
      </c>
      <c r="Y43" s="203">
        <v>0</v>
      </c>
      <c r="Z43" s="203">
        <v>2</v>
      </c>
      <c r="AA43" s="10">
        <v>3200</v>
      </c>
      <c r="AB43" s="203">
        <v>1</v>
      </c>
      <c r="AC43" s="203">
        <v>0</v>
      </c>
      <c r="AD43" s="203">
        <v>1</v>
      </c>
      <c r="AE43" s="203">
        <v>9</v>
      </c>
      <c r="AF43" s="203">
        <v>10</v>
      </c>
      <c r="AG43" s="286">
        <v>0.1</v>
      </c>
      <c r="AH43" s="246">
        <v>72968</v>
      </c>
      <c r="AI43" s="246" t="s">
        <v>3576</v>
      </c>
      <c r="AJ43" s="274" t="s">
        <v>3437</v>
      </c>
      <c r="AK43" s="276" t="s">
        <v>3403</v>
      </c>
      <c r="AL43" s="276">
        <v>10.45</v>
      </c>
      <c r="AM43" s="276" t="s">
        <v>3403</v>
      </c>
      <c r="AN43" s="276" t="s">
        <v>3403</v>
      </c>
      <c r="AO43" s="246">
        <v>0</v>
      </c>
      <c r="AP43" s="246">
        <v>529939</v>
      </c>
      <c r="AQ43" s="246">
        <v>529939</v>
      </c>
      <c r="AR43" s="246">
        <v>100640</v>
      </c>
      <c r="AS43" s="246">
        <v>0</v>
      </c>
      <c r="AT43" s="246">
        <v>100640</v>
      </c>
      <c r="AU43" s="246">
        <v>0</v>
      </c>
      <c r="AV43" s="246">
        <v>0</v>
      </c>
      <c r="AW43" s="246">
        <v>0</v>
      </c>
      <c r="AX43" s="246">
        <v>20682</v>
      </c>
      <c r="AY43" s="246">
        <v>651261</v>
      </c>
      <c r="AZ43" s="246">
        <v>304303</v>
      </c>
      <c r="BA43" s="246">
        <v>100023</v>
      </c>
      <c r="BB43" s="246">
        <v>404326</v>
      </c>
      <c r="BC43" s="246">
        <v>77506</v>
      </c>
      <c r="BD43" s="246">
        <v>2500</v>
      </c>
      <c r="BE43" s="246">
        <v>15189</v>
      </c>
      <c r="BF43" s="246">
        <v>95195</v>
      </c>
      <c r="BG43" s="246">
        <v>70006</v>
      </c>
      <c r="BH43" s="246">
        <v>569527</v>
      </c>
      <c r="BI43" s="246">
        <v>52066</v>
      </c>
      <c r="BJ43" s="283">
        <v>7.9946400000000001E-2</v>
      </c>
      <c r="BK43" s="246">
        <v>986</v>
      </c>
      <c r="BL43" s="246">
        <v>0</v>
      </c>
      <c r="BM43" s="246">
        <v>9861</v>
      </c>
      <c r="BN43" s="246">
        <v>0</v>
      </c>
      <c r="BO43" s="246">
        <v>10847</v>
      </c>
      <c r="BP43" s="246">
        <v>986</v>
      </c>
      <c r="BQ43" s="10">
        <v>34176</v>
      </c>
      <c r="BR43" s="10">
        <v>54640</v>
      </c>
      <c r="BS43" s="10">
        <v>88816</v>
      </c>
      <c r="BT43" s="10">
        <v>25010</v>
      </c>
      <c r="BU43" s="10">
        <v>21685</v>
      </c>
      <c r="BV43" s="10">
        <v>46695</v>
      </c>
      <c r="BW43" s="10">
        <v>233</v>
      </c>
      <c r="BX43" s="10">
        <v>0</v>
      </c>
      <c r="BY43" s="10">
        <v>233</v>
      </c>
      <c r="BZ43" s="10">
        <v>135744</v>
      </c>
      <c r="CA43" s="10" t="s">
        <v>3403</v>
      </c>
      <c r="CB43" s="10">
        <v>135744</v>
      </c>
      <c r="CC43" s="10">
        <v>382</v>
      </c>
      <c r="CD43" s="258">
        <v>36946</v>
      </c>
      <c r="CE43" s="244">
        <v>0</v>
      </c>
      <c r="CF43" s="244">
        <v>67</v>
      </c>
      <c r="CG43" s="244">
        <v>67</v>
      </c>
      <c r="CH43" s="258">
        <v>4677</v>
      </c>
      <c r="CI43" s="258">
        <v>2155</v>
      </c>
      <c r="CJ43" s="258">
        <v>3081</v>
      </c>
      <c r="CK43" s="258">
        <v>563</v>
      </c>
      <c r="CL43" s="203">
        <v>0</v>
      </c>
      <c r="CM43" s="203">
        <v>19</v>
      </c>
      <c r="CN43" s="244">
        <v>136</v>
      </c>
      <c r="CO43" s="10">
        <v>48381</v>
      </c>
      <c r="CP43" s="10">
        <v>14354</v>
      </c>
      <c r="CQ43" s="10">
        <v>62735</v>
      </c>
      <c r="CR43" s="10">
        <v>836</v>
      </c>
      <c r="CS43" s="10">
        <v>0</v>
      </c>
      <c r="CT43" s="10">
        <v>836</v>
      </c>
      <c r="CU43" s="10">
        <v>29817</v>
      </c>
      <c r="CV43" s="10">
        <v>10358</v>
      </c>
      <c r="CW43" s="10">
        <v>40175</v>
      </c>
      <c r="CX43" s="10">
        <v>103746</v>
      </c>
      <c r="CY43" s="10">
        <v>1254</v>
      </c>
      <c r="CZ43" s="10" t="s">
        <v>3403</v>
      </c>
      <c r="DA43" s="10">
        <v>105000</v>
      </c>
      <c r="DB43" s="10">
        <v>4953</v>
      </c>
      <c r="DC43" s="10">
        <v>109</v>
      </c>
      <c r="DD43" s="10">
        <v>5062</v>
      </c>
      <c r="DE43" s="10">
        <v>27024</v>
      </c>
      <c r="DF43" s="10">
        <v>1281</v>
      </c>
      <c r="DG43" s="10">
        <v>0</v>
      </c>
      <c r="DH43" s="10">
        <v>1390</v>
      </c>
      <c r="DI43" s="258" t="s">
        <v>3403</v>
      </c>
      <c r="DJ43" s="258">
        <v>31977</v>
      </c>
      <c r="DK43" s="10">
        <v>135521</v>
      </c>
      <c r="DL43" s="10">
        <v>1671</v>
      </c>
      <c r="DM43" s="10" t="s">
        <v>3403</v>
      </c>
      <c r="DN43" s="10">
        <v>2505</v>
      </c>
      <c r="DO43" s="10">
        <v>139697</v>
      </c>
      <c r="DP43" s="10">
        <v>0</v>
      </c>
      <c r="DQ43" s="10">
        <v>39492</v>
      </c>
      <c r="DR43" s="10">
        <v>12920</v>
      </c>
      <c r="DS43" s="10">
        <v>52412</v>
      </c>
      <c r="DT43" s="10">
        <v>135273</v>
      </c>
      <c r="DU43" s="244">
        <v>0</v>
      </c>
      <c r="DV43" s="244">
        <v>0</v>
      </c>
      <c r="DW43" s="244">
        <v>129</v>
      </c>
      <c r="DX43" s="244">
        <v>50</v>
      </c>
      <c r="DY43" s="244">
        <v>0</v>
      </c>
      <c r="DZ43" s="244">
        <v>2</v>
      </c>
      <c r="EA43" s="244">
        <v>181</v>
      </c>
      <c r="EB43" s="244">
        <v>0</v>
      </c>
      <c r="EC43" s="244">
        <v>0</v>
      </c>
      <c r="ED43" s="244">
        <v>0</v>
      </c>
      <c r="EE43" s="10">
        <v>3190</v>
      </c>
      <c r="EF43" s="10">
        <v>1520</v>
      </c>
      <c r="EG43" s="10">
        <v>4710</v>
      </c>
      <c r="EH43" s="10">
        <v>0</v>
      </c>
      <c r="EI43" s="10">
        <v>156</v>
      </c>
      <c r="EJ43" s="10">
        <v>156</v>
      </c>
      <c r="EK43" s="10">
        <v>4866</v>
      </c>
      <c r="EL43" s="10" t="s">
        <v>5026</v>
      </c>
      <c r="EM43" s="10" t="s">
        <v>5026</v>
      </c>
      <c r="EN43" s="10" t="s">
        <v>5026</v>
      </c>
      <c r="EO43" s="10" t="s">
        <v>5026</v>
      </c>
      <c r="EP43" s="258">
        <v>96</v>
      </c>
      <c r="EQ43" s="258">
        <v>1461</v>
      </c>
      <c r="ER43" s="10">
        <v>13200</v>
      </c>
      <c r="ES43" s="10">
        <v>3250</v>
      </c>
      <c r="ET43" s="10">
        <v>800</v>
      </c>
      <c r="EU43" s="244">
        <v>844</v>
      </c>
      <c r="EV43" s="244">
        <v>848</v>
      </c>
      <c r="EW43" s="203" t="s">
        <v>3575</v>
      </c>
      <c r="EX43" s="244">
        <v>13</v>
      </c>
      <c r="EY43" s="244">
        <v>25</v>
      </c>
      <c r="EZ43" s="258">
        <v>26186</v>
      </c>
      <c r="FA43" s="10" t="s">
        <v>3403</v>
      </c>
      <c r="FB43" s="10">
        <v>3526</v>
      </c>
      <c r="FC43" s="203" t="s">
        <v>1530</v>
      </c>
      <c r="FD43" s="203" t="s">
        <v>1530</v>
      </c>
      <c r="FE43" s="203" t="s">
        <v>1530</v>
      </c>
      <c r="FF43" s="203" t="s">
        <v>1530</v>
      </c>
      <c r="FG43" s="203" t="s">
        <v>1530</v>
      </c>
      <c r="FH43" s="203" t="s">
        <v>1530</v>
      </c>
      <c r="FI43" s="203" t="s">
        <v>1530</v>
      </c>
      <c r="FJ43" s="203" t="s">
        <v>1530</v>
      </c>
      <c r="FK43" s="203" t="s">
        <v>1530</v>
      </c>
      <c r="FL43" s="203" t="s">
        <v>1530</v>
      </c>
      <c r="FM43" s="203" t="s">
        <v>1530</v>
      </c>
      <c r="FN43" s="203" t="s">
        <v>1530</v>
      </c>
      <c r="FO43" s="203" t="s">
        <v>1530</v>
      </c>
      <c r="FP43" s="203" t="s">
        <v>1530</v>
      </c>
      <c r="FQ43" s="203" t="s">
        <v>1530</v>
      </c>
      <c r="FR43" s="203" t="s">
        <v>1530</v>
      </c>
      <c r="FS43" s="203" t="s">
        <v>1530</v>
      </c>
      <c r="FT43" s="203" t="s">
        <v>1530</v>
      </c>
      <c r="FU43" s="203" t="s">
        <v>1530</v>
      </c>
      <c r="FV43" s="203" t="s">
        <v>1530</v>
      </c>
      <c r="FW43" s="203" t="s">
        <v>1530</v>
      </c>
      <c r="FX43" s="203" t="s">
        <v>1530</v>
      </c>
      <c r="FY43" s="203" t="s">
        <v>1530</v>
      </c>
      <c r="FZ43" s="203" t="s">
        <v>1530</v>
      </c>
      <c r="GA43" s="203" t="s">
        <v>1530</v>
      </c>
      <c r="GB43" s="203" t="s">
        <v>2038</v>
      </c>
      <c r="GC43" s="203" t="s">
        <v>459</v>
      </c>
      <c r="GD43" s="203" t="s">
        <v>416</v>
      </c>
      <c r="GE43" s="203" t="s">
        <v>493</v>
      </c>
      <c r="GF43" s="203" t="s">
        <v>499</v>
      </c>
      <c r="GG43" s="203" t="s">
        <v>4527</v>
      </c>
      <c r="GH43" s="203" t="s">
        <v>505</v>
      </c>
      <c r="GI43" s="203" t="s">
        <v>2303</v>
      </c>
      <c r="GJ43" s="258">
        <v>59073</v>
      </c>
      <c r="GK43" s="203">
        <v>2</v>
      </c>
      <c r="GL43" s="203" t="s">
        <v>2135</v>
      </c>
      <c r="GM43" s="203" t="s">
        <v>503</v>
      </c>
      <c r="GN43" s="203">
        <v>322</v>
      </c>
      <c r="GO43" s="203">
        <v>17</v>
      </c>
      <c r="GP43" s="203">
        <v>410</v>
      </c>
      <c r="GQ43" s="203">
        <v>2794</v>
      </c>
      <c r="GR43" s="203">
        <v>17</v>
      </c>
      <c r="GS43" s="203">
        <v>6</v>
      </c>
      <c r="GT43" s="203">
        <v>17</v>
      </c>
      <c r="GU43" s="203">
        <v>90</v>
      </c>
      <c r="GV43" s="283">
        <v>0.96794000000000002</v>
      </c>
      <c r="GW43" s="283">
        <v>0</v>
      </c>
      <c r="GX43" s="245">
        <v>26.883980000000001</v>
      </c>
      <c r="GY43" s="245">
        <v>26.312850000000001</v>
      </c>
      <c r="GZ43" s="245" t="s">
        <v>3403</v>
      </c>
      <c r="HA43" s="284">
        <v>4.0768700000000004</v>
      </c>
      <c r="HB43" s="284">
        <v>2.8943099999999999</v>
      </c>
      <c r="HC43" s="284">
        <v>0.68144000000000005</v>
      </c>
      <c r="HD43" s="284">
        <v>10.866350000000001</v>
      </c>
      <c r="HE43" s="284">
        <v>7.7143800000000002</v>
      </c>
      <c r="HF43" s="284">
        <v>1.8162799999999999</v>
      </c>
      <c r="HG43" s="284">
        <v>4.2102000000000004</v>
      </c>
      <c r="HH43" s="284">
        <v>2.9889600000000001</v>
      </c>
      <c r="HI43" s="284">
        <v>0.70372999999999997</v>
      </c>
      <c r="HJ43" s="284">
        <v>43.145980000000002</v>
      </c>
      <c r="HK43" s="284">
        <v>30.630759999999999</v>
      </c>
      <c r="HL43" s="284">
        <v>7.2117399999999998</v>
      </c>
      <c r="HM43" s="284">
        <v>117.04213</v>
      </c>
      <c r="HN43" s="284">
        <v>83.092070000000007</v>
      </c>
      <c r="HO43" s="284">
        <v>19.563300000000002</v>
      </c>
      <c r="HP43" s="284">
        <v>13.887180000000001</v>
      </c>
      <c r="HQ43" s="284">
        <v>9.8589599999999997</v>
      </c>
      <c r="HR43" s="284">
        <v>2.3212100000000002</v>
      </c>
      <c r="HS43" s="284">
        <v>2.3648199999999999</v>
      </c>
      <c r="HT43" s="284">
        <v>2.28993</v>
      </c>
      <c r="HU43" s="284">
        <v>16.103179999999998</v>
      </c>
      <c r="HV43" s="284">
        <v>16.179500000000001</v>
      </c>
      <c r="HW43" s="284">
        <v>0.22345000000000001</v>
      </c>
      <c r="HX43" s="284">
        <v>0.69423999999999997</v>
      </c>
      <c r="HY43" s="284">
        <v>0.88724000000000003</v>
      </c>
      <c r="HZ43" s="284">
        <v>8.2369999999999999E-2</v>
      </c>
      <c r="IA43" s="284">
        <v>1.4290000000000001E-2</v>
      </c>
      <c r="IB43" s="284">
        <v>1.436E-2</v>
      </c>
      <c r="IC43" s="284">
        <v>0.44328000000000001</v>
      </c>
      <c r="ID43" s="284">
        <v>0</v>
      </c>
      <c r="IE43" s="284">
        <v>7.9729999999999995E-2</v>
      </c>
      <c r="IF43" s="284">
        <v>1320</v>
      </c>
      <c r="IG43" s="284">
        <v>13200</v>
      </c>
      <c r="IH43" s="284">
        <v>13200</v>
      </c>
      <c r="II43" s="284">
        <v>13527</v>
      </c>
      <c r="IJ43" s="284">
        <v>135273</v>
      </c>
      <c r="IK43" s="284">
        <v>135273</v>
      </c>
      <c r="IL43" s="284">
        <v>139697</v>
      </c>
      <c r="IM43" s="284">
        <v>139697</v>
      </c>
      <c r="IN43" s="284">
        <v>0.75302000000000002</v>
      </c>
      <c r="IO43" s="284">
        <v>13969</v>
      </c>
      <c r="IP43" s="284">
        <v>6.7161999999999997</v>
      </c>
      <c r="IQ43" s="284">
        <v>1.7036500000000001</v>
      </c>
      <c r="IR43" s="284">
        <v>8.9709199999999996</v>
      </c>
      <c r="IS43" s="284">
        <v>0</v>
      </c>
      <c r="IT43" s="284">
        <v>0.35010999999999998</v>
      </c>
      <c r="IU43" s="284">
        <v>11.02468</v>
      </c>
      <c r="IV43" s="284">
        <v>6.8445099999999996</v>
      </c>
      <c r="IW43" s="284">
        <v>3.14045</v>
      </c>
      <c r="IX43" s="284">
        <v>0</v>
      </c>
      <c r="IY43" s="284">
        <v>2.3E-3</v>
      </c>
      <c r="IZ43" s="284">
        <v>0.62543000000000004</v>
      </c>
      <c r="JA43" s="284">
        <v>1.1299999999999999E-3</v>
      </c>
      <c r="JB43" s="284">
        <v>1.908E-2</v>
      </c>
      <c r="JC43" s="284">
        <v>0.1908</v>
      </c>
      <c r="JD43" s="284">
        <v>2.59483</v>
      </c>
      <c r="JE43" s="284">
        <v>2.2978999999999998</v>
      </c>
      <c r="JF43" s="284">
        <v>0.15235000000000001</v>
      </c>
      <c r="JG43" s="284">
        <v>704</v>
      </c>
      <c r="JH43" s="284">
        <v>1.27833</v>
      </c>
      <c r="JI43" s="284">
        <v>1.1850799999999999</v>
      </c>
      <c r="JJ43" s="284">
        <v>130</v>
      </c>
      <c r="JK43" s="284">
        <v>69</v>
      </c>
      <c r="JL43" s="284">
        <v>9.6410699999999991</v>
      </c>
      <c r="JM43" s="284">
        <v>1.61148</v>
      </c>
      <c r="JN43" s="284">
        <v>1.3120400000000001</v>
      </c>
      <c r="JO43" s="284">
        <v>0.16928000000000001</v>
      </c>
      <c r="JP43" s="284">
        <v>1.6930000000000001E-2</v>
      </c>
      <c r="JQ43" s="284">
        <v>0.17172000000000001</v>
      </c>
      <c r="JR43" s="284">
        <v>16</v>
      </c>
      <c r="JS43" s="284">
        <v>16</v>
      </c>
      <c r="JT43" s="284">
        <v>1.0327</v>
      </c>
      <c r="JU43" s="284">
        <v>2686</v>
      </c>
      <c r="JV43" s="284">
        <v>42.27281</v>
      </c>
      <c r="JW43" s="284">
        <v>2601</v>
      </c>
      <c r="JX43" s="284">
        <v>4.125</v>
      </c>
      <c r="JY43" s="284">
        <v>43.65531</v>
      </c>
      <c r="JZ43" s="284">
        <v>9.758E-2</v>
      </c>
      <c r="KA43" s="284">
        <v>253</v>
      </c>
      <c r="KB43" s="284">
        <v>1.32799</v>
      </c>
      <c r="KC43" s="284">
        <v>0.70372999999999997</v>
      </c>
      <c r="KD43" s="284">
        <v>1.3714200000000001</v>
      </c>
      <c r="KE43" s="284">
        <v>5.4170299999999996</v>
      </c>
      <c r="KF43" s="284">
        <v>2.6653600000000002</v>
      </c>
      <c r="KG43" s="284">
        <v>4.2102000000000004</v>
      </c>
      <c r="KH43" s="294">
        <v>15.38462</v>
      </c>
      <c r="KI43" s="284">
        <v>40432</v>
      </c>
      <c r="KJ43" s="284">
        <v>30430</v>
      </c>
      <c r="KK43" s="284">
        <v>7.1580000000000005E-2</v>
      </c>
      <c r="KL43" s="284">
        <v>0.75758000000000003</v>
      </c>
      <c r="KM43" s="284">
        <v>7.392E-2</v>
      </c>
      <c r="KN43" s="284">
        <v>7.1599999999999997E-3</v>
      </c>
      <c r="KO43" s="284">
        <v>7.5759999999999994E-2</v>
      </c>
      <c r="KP43" s="284">
        <v>7.3899999999999999E-3</v>
      </c>
      <c r="KQ43" s="284">
        <v>1</v>
      </c>
      <c r="KR43" s="284">
        <v>0.1</v>
      </c>
      <c r="KS43" s="284">
        <v>0.9</v>
      </c>
      <c r="KT43" s="284">
        <v>0.24738209999999999</v>
      </c>
      <c r="KU43" s="284">
        <v>0.75261789999999995</v>
      </c>
      <c r="KV43" s="284">
        <v>0.1671475</v>
      </c>
      <c r="KW43" s="284">
        <v>4.3895999999999996E-3</v>
      </c>
      <c r="KX43" s="284">
        <v>0.17562469999999999</v>
      </c>
      <c r="KY43" s="284">
        <v>2.6669499999999999E-2</v>
      </c>
      <c r="KZ43" s="284">
        <v>0.1229195</v>
      </c>
      <c r="LA43" s="284">
        <v>0.1360884</v>
      </c>
      <c r="LB43" s="284">
        <v>0.53430829999999996</v>
      </c>
      <c r="LC43" s="284">
        <v>0.70993300000000004</v>
      </c>
      <c r="LD43" s="284">
        <v>0</v>
      </c>
      <c r="LE43" s="284">
        <v>0.8137122</v>
      </c>
      <c r="LF43" s="284">
        <v>3.1756899999999998E-2</v>
      </c>
      <c r="LG43" s="284">
        <v>0.154531</v>
      </c>
      <c r="LH43" s="284">
        <v>10002</v>
      </c>
      <c r="LI43" s="284">
        <v>2.5809500000000001</v>
      </c>
      <c r="LJ43" s="284">
        <v>59073</v>
      </c>
      <c r="LK43" s="284">
        <v>59073</v>
      </c>
      <c r="LL43" s="284">
        <v>5907</v>
      </c>
      <c r="LM43" s="284">
        <v>0.81418140000000006</v>
      </c>
      <c r="LN43" s="284">
        <v>2.6261900000000001E-2</v>
      </c>
      <c r="LO43" s="284">
        <v>0.1595567</v>
      </c>
      <c r="LP43" s="284">
        <v>0.45906999999999998</v>
      </c>
      <c r="LQ43" s="284">
        <v>1.3966499999999999</v>
      </c>
      <c r="LR43" s="284">
        <v>0.34550999999999998</v>
      </c>
      <c r="LS43" s="284">
        <v>55</v>
      </c>
      <c r="LT43" s="284">
        <v>1.8024</v>
      </c>
      <c r="LU43" s="284">
        <v>9</v>
      </c>
      <c r="LV43" s="284">
        <v>1.4674799999999999</v>
      </c>
      <c r="LW43" s="284">
        <v>0.24529000000000001</v>
      </c>
      <c r="LX43" s="284">
        <v>0.2145</v>
      </c>
      <c r="LY43" s="285">
        <v>1.96425E-2</v>
      </c>
      <c r="LZ43" s="285">
        <v>7.3309999999999998E-4</v>
      </c>
      <c r="MA43" s="285">
        <v>0.21380370000000001</v>
      </c>
      <c r="MB43" s="285">
        <v>0</v>
      </c>
      <c r="MC43" s="285">
        <v>0.19915260000000001</v>
      </c>
      <c r="MD43" s="285">
        <v>3.612E-4</v>
      </c>
      <c r="ME43" s="285">
        <v>0.73171050000000004</v>
      </c>
      <c r="MF43" s="285">
        <v>3.6826999999999999E-2</v>
      </c>
      <c r="MG43" s="285">
        <v>0.29357109999999997</v>
      </c>
      <c r="MH43" s="285"/>
    </row>
    <row r="44" spans="1:346" s="203" customFormat="1" x14ac:dyDescent="0.2">
      <c r="A44" s="6" t="s">
        <v>1958</v>
      </c>
      <c r="B44" s="6" t="s">
        <v>2815</v>
      </c>
      <c r="C44" s="203" t="s">
        <v>1959</v>
      </c>
      <c r="D44" s="203" t="s">
        <v>1960</v>
      </c>
      <c r="E44" s="203" t="s">
        <v>2152</v>
      </c>
      <c r="F44" s="203" t="s">
        <v>2217</v>
      </c>
      <c r="G44" s="203" t="s">
        <v>2340</v>
      </c>
      <c r="H44" s="203" t="s">
        <v>3477</v>
      </c>
      <c r="I44" s="203" t="s">
        <v>3478</v>
      </c>
      <c r="J44" s="203" t="s">
        <v>2217</v>
      </c>
      <c r="K44" s="203" t="s">
        <v>2340</v>
      </c>
      <c r="L44" s="203" t="s">
        <v>3477</v>
      </c>
      <c r="M44" s="203" t="s">
        <v>3479</v>
      </c>
      <c r="N44" s="203" t="s">
        <v>2395</v>
      </c>
      <c r="O44" s="203" t="s">
        <v>2467</v>
      </c>
      <c r="P44" s="203" t="s">
        <v>2544</v>
      </c>
      <c r="Q44" s="203" t="s">
        <v>2618</v>
      </c>
      <c r="R44" s="203" t="s">
        <v>4639</v>
      </c>
      <c r="S44" s="203" t="s">
        <v>2380</v>
      </c>
      <c r="T44" s="203" t="s">
        <v>4640</v>
      </c>
      <c r="U44" s="203" t="s">
        <v>2544</v>
      </c>
      <c r="V44" s="203" t="s">
        <v>2618</v>
      </c>
      <c r="W44" s="203">
        <v>1</v>
      </c>
      <c r="X44" s="203">
        <v>5</v>
      </c>
      <c r="Y44" s="203">
        <v>1</v>
      </c>
      <c r="Z44" s="203">
        <v>2</v>
      </c>
      <c r="AA44" s="10">
        <v>13130</v>
      </c>
      <c r="AB44" s="203">
        <v>1</v>
      </c>
      <c r="AC44" s="203">
        <v>0</v>
      </c>
      <c r="AD44" s="203">
        <v>1</v>
      </c>
      <c r="AE44" s="203">
        <v>24</v>
      </c>
      <c r="AF44" s="203">
        <v>25</v>
      </c>
      <c r="AG44" s="286">
        <v>0.04</v>
      </c>
      <c r="AH44" s="246">
        <v>54989</v>
      </c>
      <c r="AI44" s="246" t="s">
        <v>3481</v>
      </c>
      <c r="AJ44" s="274" t="s">
        <v>3482</v>
      </c>
      <c r="AK44" s="276">
        <v>36685</v>
      </c>
      <c r="AL44" s="276">
        <v>9.82</v>
      </c>
      <c r="AM44" s="276">
        <v>9.82</v>
      </c>
      <c r="AN44" s="276">
        <v>9.82</v>
      </c>
      <c r="AO44" s="246">
        <v>0</v>
      </c>
      <c r="AP44" s="246">
        <v>1158307</v>
      </c>
      <c r="AQ44" s="246">
        <v>1158307</v>
      </c>
      <c r="AR44" s="246">
        <v>116096</v>
      </c>
      <c r="AS44" s="246">
        <v>0</v>
      </c>
      <c r="AT44" s="246">
        <v>116096</v>
      </c>
      <c r="AU44" s="246">
        <v>0</v>
      </c>
      <c r="AV44" s="246">
        <v>0</v>
      </c>
      <c r="AW44" s="246">
        <v>0</v>
      </c>
      <c r="AX44" s="246">
        <v>0</v>
      </c>
      <c r="AY44" s="246">
        <v>1274403</v>
      </c>
      <c r="AZ44" s="246">
        <v>748761</v>
      </c>
      <c r="BA44" s="246">
        <v>283972</v>
      </c>
      <c r="BB44" s="246">
        <v>1032733</v>
      </c>
      <c r="BC44" s="246">
        <v>91500</v>
      </c>
      <c r="BD44" s="246">
        <v>6000</v>
      </c>
      <c r="BE44" s="246">
        <v>9200</v>
      </c>
      <c r="BF44" s="246">
        <v>106700</v>
      </c>
      <c r="BG44" s="246">
        <v>134970</v>
      </c>
      <c r="BH44" s="246">
        <v>1274403</v>
      </c>
      <c r="BI44" s="246">
        <v>0</v>
      </c>
      <c r="BJ44" s="283">
        <v>0</v>
      </c>
      <c r="BK44" s="246">
        <v>0</v>
      </c>
      <c r="BL44" s="246">
        <v>0</v>
      </c>
      <c r="BM44" s="246">
        <v>0</v>
      </c>
      <c r="BN44" s="246">
        <v>0</v>
      </c>
      <c r="BO44" s="246">
        <v>0</v>
      </c>
      <c r="BP44" s="246">
        <v>0</v>
      </c>
      <c r="BQ44" s="10">
        <v>64058</v>
      </c>
      <c r="BR44" s="10">
        <v>49972</v>
      </c>
      <c r="BS44" s="10">
        <v>114030</v>
      </c>
      <c r="BT44" s="10">
        <v>37675</v>
      </c>
      <c r="BU44" s="10">
        <v>15772</v>
      </c>
      <c r="BV44" s="10">
        <v>53447</v>
      </c>
      <c r="BW44" s="10">
        <v>7739</v>
      </c>
      <c r="BX44" s="10">
        <v>2073</v>
      </c>
      <c r="BY44" s="10">
        <v>9812</v>
      </c>
      <c r="BZ44" s="10">
        <v>177289</v>
      </c>
      <c r="CA44" s="10" t="s">
        <v>3403</v>
      </c>
      <c r="CB44" s="10">
        <v>177289</v>
      </c>
      <c r="CC44" s="10">
        <v>0</v>
      </c>
      <c r="CD44" s="258">
        <v>36946</v>
      </c>
      <c r="CE44" s="244">
        <v>0</v>
      </c>
      <c r="CF44" s="244">
        <v>67</v>
      </c>
      <c r="CG44" s="244">
        <v>67</v>
      </c>
      <c r="CH44" s="258">
        <v>1238</v>
      </c>
      <c r="CI44" s="258">
        <v>2155</v>
      </c>
      <c r="CJ44" s="258">
        <v>5118</v>
      </c>
      <c r="CK44" s="258">
        <v>563</v>
      </c>
      <c r="CL44" s="203">
        <v>0</v>
      </c>
      <c r="CM44" s="203">
        <v>22</v>
      </c>
      <c r="CN44" s="244">
        <v>351</v>
      </c>
      <c r="CO44" s="10">
        <v>96105</v>
      </c>
      <c r="CP44" s="10">
        <v>20602</v>
      </c>
      <c r="CQ44" s="10">
        <v>116707</v>
      </c>
      <c r="CR44" s="10" t="s">
        <v>3403</v>
      </c>
      <c r="CS44" s="10" t="s">
        <v>3403</v>
      </c>
      <c r="CT44" s="10" t="s">
        <v>3403</v>
      </c>
      <c r="CU44" s="10">
        <v>47215</v>
      </c>
      <c r="CV44" s="10">
        <v>6615</v>
      </c>
      <c r="CW44" s="10">
        <v>53830</v>
      </c>
      <c r="CX44" s="10">
        <v>170537</v>
      </c>
      <c r="CY44" s="10">
        <v>1754</v>
      </c>
      <c r="CZ44" s="10" t="s">
        <v>3403</v>
      </c>
      <c r="DA44" s="10">
        <v>172291</v>
      </c>
      <c r="DB44" s="10">
        <v>2488</v>
      </c>
      <c r="DC44" s="10">
        <v>41</v>
      </c>
      <c r="DD44" s="10">
        <v>2529</v>
      </c>
      <c r="DE44" s="10">
        <v>14579</v>
      </c>
      <c r="DF44" s="10">
        <v>1656</v>
      </c>
      <c r="DG44" s="10" t="s">
        <v>3403</v>
      </c>
      <c r="DH44" s="10">
        <v>1697</v>
      </c>
      <c r="DI44" s="258" t="s">
        <v>3403</v>
      </c>
      <c r="DJ44" s="258">
        <v>17067</v>
      </c>
      <c r="DK44" s="10">
        <v>81657</v>
      </c>
      <c r="DL44" s="10">
        <v>86642</v>
      </c>
      <c r="DM44" s="10">
        <v>19320</v>
      </c>
      <c r="DN44" s="10">
        <v>0</v>
      </c>
      <c r="DO44" s="10">
        <v>187619</v>
      </c>
      <c r="DP44" s="10" t="s">
        <v>3403</v>
      </c>
      <c r="DQ44" s="10">
        <v>26127</v>
      </c>
      <c r="DR44" s="10">
        <v>10313</v>
      </c>
      <c r="DS44" s="10">
        <v>36440</v>
      </c>
      <c r="DT44" s="10">
        <v>112170</v>
      </c>
      <c r="DU44" s="244">
        <v>18</v>
      </c>
      <c r="DV44" s="244">
        <v>10</v>
      </c>
      <c r="DW44" s="244">
        <v>194</v>
      </c>
      <c r="DX44" s="244">
        <v>574</v>
      </c>
      <c r="DY44" s="244">
        <v>67</v>
      </c>
      <c r="DZ44" s="244">
        <v>11</v>
      </c>
      <c r="EA44" s="244">
        <v>874</v>
      </c>
      <c r="EB44" s="244">
        <v>534</v>
      </c>
      <c r="EC44" s="244">
        <v>0</v>
      </c>
      <c r="ED44" s="244">
        <v>534</v>
      </c>
      <c r="EE44" s="10">
        <v>2180</v>
      </c>
      <c r="EF44" s="10">
        <v>5683</v>
      </c>
      <c r="EG44" s="10">
        <v>7863</v>
      </c>
      <c r="EH44" s="10">
        <v>1693</v>
      </c>
      <c r="EI44" s="10">
        <v>316</v>
      </c>
      <c r="EJ44" s="10">
        <v>2009</v>
      </c>
      <c r="EK44" s="10">
        <v>10406</v>
      </c>
      <c r="EL44" s="10" t="s">
        <v>5026</v>
      </c>
      <c r="EM44" s="10" t="s">
        <v>5026</v>
      </c>
      <c r="EN44" s="10" t="s">
        <v>5026</v>
      </c>
      <c r="EO44" s="10" t="s">
        <v>5026</v>
      </c>
      <c r="EP44" s="258">
        <v>39</v>
      </c>
      <c r="EQ44" s="258">
        <v>460</v>
      </c>
      <c r="ER44" s="10">
        <v>37170</v>
      </c>
      <c r="ES44" s="10" t="s">
        <v>5026</v>
      </c>
      <c r="ET44" s="10" t="s">
        <v>5026</v>
      </c>
      <c r="EU44" s="244">
        <v>0</v>
      </c>
      <c r="EV44" s="244">
        <v>83</v>
      </c>
      <c r="EW44" s="203" t="s">
        <v>3480</v>
      </c>
      <c r="EX44" s="244">
        <v>47</v>
      </c>
      <c r="EY44" s="244">
        <v>92</v>
      </c>
      <c r="EZ44" s="258">
        <v>64497</v>
      </c>
      <c r="FA44" s="10" t="s">
        <v>3403</v>
      </c>
      <c r="FB44" s="10">
        <v>1638</v>
      </c>
      <c r="FC44" s="203" t="s">
        <v>1530</v>
      </c>
      <c r="FD44" s="203" t="s">
        <v>1530</v>
      </c>
      <c r="FE44" s="203" t="s">
        <v>1530</v>
      </c>
      <c r="FF44" s="203" t="s">
        <v>1530</v>
      </c>
      <c r="FG44" s="203" t="s">
        <v>1530</v>
      </c>
      <c r="FH44" s="203" t="s">
        <v>1530</v>
      </c>
      <c r="FI44" s="203" t="s">
        <v>1530</v>
      </c>
      <c r="FJ44" s="203" t="s">
        <v>1530</v>
      </c>
      <c r="FK44" s="203" t="s">
        <v>1530</v>
      </c>
      <c r="FL44" s="203" t="s">
        <v>1530</v>
      </c>
      <c r="FM44" s="203" t="s">
        <v>1530</v>
      </c>
      <c r="FN44" s="203" t="s">
        <v>1530</v>
      </c>
      <c r="FO44" s="203" t="s">
        <v>1530</v>
      </c>
      <c r="FP44" s="203" t="s">
        <v>1530</v>
      </c>
      <c r="FQ44" s="203" t="s">
        <v>1530</v>
      </c>
      <c r="FR44" s="203" t="s">
        <v>1530</v>
      </c>
      <c r="FS44" s="203" t="s">
        <v>1530</v>
      </c>
      <c r="FT44" s="203" t="s">
        <v>1530</v>
      </c>
      <c r="FU44" s="203" t="s">
        <v>1530</v>
      </c>
      <c r="FV44" s="203" t="s">
        <v>1530</v>
      </c>
      <c r="FW44" s="203" t="s">
        <v>1530</v>
      </c>
      <c r="FX44" s="203" t="s">
        <v>1530</v>
      </c>
      <c r="FY44" s="203" t="s">
        <v>1530</v>
      </c>
      <c r="FZ44" s="203" t="s">
        <v>1530</v>
      </c>
      <c r="GA44" s="203" t="s">
        <v>1530</v>
      </c>
      <c r="GB44" s="203" t="s">
        <v>1958</v>
      </c>
      <c r="GC44" s="203" t="s">
        <v>433</v>
      </c>
      <c r="GD44" s="203" t="s">
        <v>416</v>
      </c>
      <c r="GE44" s="203" t="s">
        <v>493</v>
      </c>
      <c r="GF44" s="203" t="s">
        <v>499</v>
      </c>
      <c r="GG44" s="203" t="s">
        <v>4527</v>
      </c>
      <c r="GH44" s="203" t="s">
        <v>505</v>
      </c>
      <c r="GI44" s="203" t="s">
        <v>2303</v>
      </c>
      <c r="GJ44" s="258">
        <v>58107</v>
      </c>
      <c r="GK44" s="203">
        <v>1</v>
      </c>
      <c r="GL44" s="203" t="s">
        <v>2135</v>
      </c>
      <c r="GM44" s="203" t="s">
        <v>512</v>
      </c>
      <c r="GN44" s="203">
        <v>229</v>
      </c>
      <c r="GO44" s="203">
        <v>43</v>
      </c>
      <c r="GP44" s="203">
        <v>1086</v>
      </c>
      <c r="GQ44" s="203">
        <v>14198</v>
      </c>
      <c r="GR44" s="203">
        <v>23</v>
      </c>
      <c r="GS44" s="203">
        <v>6</v>
      </c>
      <c r="GT44" s="203">
        <v>18</v>
      </c>
      <c r="GU44" s="203" t="s">
        <v>3403</v>
      </c>
      <c r="GV44" s="283">
        <v>0.75561999999999996</v>
      </c>
      <c r="GW44" s="283">
        <v>5.1319999999999998E-2</v>
      </c>
      <c r="GX44" s="245">
        <v>11.906180000000001</v>
      </c>
      <c r="GY44" s="245">
        <v>10.23828</v>
      </c>
      <c r="GZ44" s="245">
        <v>19.071429999999999</v>
      </c>
      <c r="HA44" s="284">
        <v>6.79251</v>
      </c>
      <c r="HB44" s="284">
        <v>5.5044199999999996</v>
      </c>
      <c r="HC44" s="284">
        <v>0.56871000000000005</v>
      </c>
      <c r="HD44" s="284">
        <v>34.972639999999998</v>
      </c>
      <c r="HE44" s="284">
        <v>28.34064</v>
      </c>
      <c r="HF44" s="284">
        <v>2.9281000000000001</v>
      </c>
      <c r="HG44" s="284">
        <v>11.36135</v>
      </c>
      <c r="HH44" s="284">
        <v>9.2068600000000007</v>
      </c>
      <c r="HI44" s="284">
        <v>0.95123000000000002</v>
      </c>
      <c r="HJ44" s="284">
        <v>34.285789999999999</v>
      </c>
      <c r="HK44" s="284">
        <v>27.784050000000001</v>
      </c>
      <c r="HL44" s="284">
        <v>2.87059</v>
      </c>
      <c r="HM44" s="284">
        <v>122.46810000000001</v>
      </c>
      <c r="HN44" s="284">
        <v>99.243989999999997</v>
      </c>
      <c r="HO44" s="284">
        <v>10.2537</v>
      </c>
      <c r="HP44" s="284">
        <v>23.674589999999998</v>
      </c>
      <c r="HQ44" s="284">
        <v>19.185079999999999</v>
      </c>
      <c r="HR44" s="284">
        <v>1.98217</v>
      </c>
      <c r="HS44" s="284">
        <v>3.22885</v>
      </c>
      <c r="HT44" s="284">
        <v>1.9303999999999999</v>
      </c>
      <c r="HU44" s="284">
        <v>0</v>
      </c>
      <c r="HV44" s="284">
        <v>2.27772</v>
      </c>
      <c r="HW44" s="284">
        <v>0.63968000000000003</v>
      </c>
      <c r="HX44" s="284">
        <v>0.92639000000000005</v>
      </c>
      <c r="HY44" s="284">
        <v>0.62712000000000001</v>
      </c>
      <c r="HZ44" s="284">
        <v>0.17907999999999999</v>
      </c>
      <c r="IA44" s="284">
        <v>0</v>
      </c>
      <c r="IB44" s="284">
        <v>1.4300000000000001E-3</v>
      </c>
      <c r="IC44" s="284">
        <v>1.1099699999999999</v>
      </c>
      <c r="ID44" s="284">
        <v>9.1900000000000003E-3</v>
      </c>
      <c r="IE44" s="284">
        <v>0.13532</v>
      </c>
      <c r="IF44" s="284">
        <v>1486</v>
      </c>
      <c r="IG44" s="284">
        <v>37170</v>
      </c>
      <c r="IH44" s="284">
        <v>37170</v>
      </c>
      <c r="II44" s="284">
        <v>4486</v>
      </c>
      <c r="IJ44" s="284">
        <v>112170</v>
      </c>
      <c r="IK44" s="284">
        <v>112170</v>
      </c>
      <c r="IL44" s="284">
        <v>187619</v>
      </c>
      <c r="IM44" s="284">
        <v>187619</v>
      </c>
      <c r="IN44" s="284">
        <v>0.83860999999999997</v>
      </c>
      <c r="IO44" s="284">
        <v>7504</v>
      </c>
      <c r="IP44" s="284">
        <v>3.60806</v>
      </c>
      <c r="IQ44" s="284">
        <v>1.99797</v>
      </c>
      <c r="IR44" s="284">
        <v>19.93404</v>
      </c>
      <c r="IS44" s="284">
        <v>0</v>
      </c>
      <c r="IT44" s="284">
        <v>0</v>
      </c>
      <c r="IU44" s="284">
        <v>21.931999999999999</v>
      </c>
      <c r="IV44" s="284">
        <v>17.772950000000002</v>
      </c>
      <c r="IW44" s="284">
        <v>3.85026</v>
      </c>
      <c r="IX44" s="284">
        <v>0</v>
      </c>
      <c r="IY44" s="284">
        <v>6.0400000000000002E-3</v>
      </c>
      <c r="IZ44" s="284">
        <v>0.63583000000000001</v>
      </c>
      <c r="JA44" s="284">
        <v>1.15E-3</v>
      </c>
      <c r="JB44" s="284">
        <v>2.7439999999999999E-2</v>
      </c>
      <c r="JC44" s="284">
        <v>0.68606</v>
      </c>
      <c r="JD44" s="284">
        <v>9.6322700000000001</v>
      </c>
      <c r="JE44" s="284">
        <v>3.0510799999999998</v>
      </c>
      <c r="JF44" s="284">
        <v>0.41303000000000001</v>
      </c>
      <c r="JG44" s="284">
        <v>1013</v>
      </c>
      <c r="JH44" s="284">
        <v>1.8386400000000001</v>
      </c>
      <c r="JI44" s="284">
        <v>2.3227799999999998</v>
      </c>
      <c r="JJ44" s="284">
        <v>93</v>
      </c>
      <c r="JK44" s="284">
        <v>155</v>
      </c>
      <c r="JL44" s="284">
        <v>21.931999999999999</v>
      </c>
      <c r="JM44" s="284">
        <v>1.8362700000000001</v>
      </c>
      <c r="JN44" s="284">
        <v>1.5746800000000001</v>
      </c>
      <c r="JO44" s="284">
        <v>0.43024000000000001</v>
      </c>
      <c r="JP44" s="284">
        <v>1.721E-2</v>
      </c>
      <c r="JQ44" s="284">
        <v>0.65861999999999998</v>
      </c>
      <c r="JR44" s="284">
        <v>0</v>
      </c>
      <c r="JS44" s="284">
        <v>1</v>
      </c>
      <c r="JT44" s="284">
        <v>1.6726300000000001</v>
      </c>
      <c r="JU44" s="284">
        <v>3608</v>
      </c>
      <c r="JV44" s="284">
        <v>8.5430299999999999</v>
      </c>
      <c r="JW44" s="284">
        <v>2157</v>
      </c>
      <c r="JX44" s="284">
        <v>2.8309199999999999</v>
      </c>
      <c r="JY44" s="284">
        <v>14.289339999999999</v>
      </c>
      <c r="JZ44" s="284">
        <v>0.33137</v>
      </c>
      <c r="KA44" s="284">
        <v>714</v>
      </c>
      <c r="KB44" s="284">
        <v>1.19245</v>
      </c>
      <c r="KC44" s="284">
        <v>0.95123000000000002</v>
      </c>
      <c r="KD44" s="284">
        <v>1.99454</v>
      </c>
      <c r="KE44" s="284">
        <v>22.596240000000002</v>
      </c>
      <c r="KF44" s="284">
        <v>5.1487100000000003</v>
      </c>
      <c r="KG44" s="284">
        <v>11.36135</v>
      </c>
      <c r="KH44" s="294">
        <v>28.05556</v>
      </c>
      <c r="KI44" s="284">
        <v>41309</v>
      </c>
      <c r="KJ44" s="284">
        <v>29950</v>
      </c>
      <c r="KK44" s="284">
        <v>0.13325000000000001</v>
      </c>
      <c r="KL44" s="284">
        <v>0.67259000000000002</v>
      </c>
      <c r="KM44" s="284">
        <v>0.22287999999999999</v>
      </c>
      <c r="KN44" s="284">
        <v>5.3299999999999997E-3</v>
      </c>
      <c r="KO44" s="284">
        <v>2.69E-2</v>
      </c>
      <c r="KP44" s="284">
        <v>8.9200000000000008E-3</v>
      </c>
      <c r="KQ44" s="284">
        <v>1</v>
      </c>
      <c r="KR44" s="284">
        <v>0.04</v>
      </c>
      <c r="KS44" s="284">
        <v>0.96</v>
      </c>
      <c r="KT44" s="284">
        <v>0.27497139999999998</v>
      </c>
      <c r="KU44" s="284">
        <v>0.72502860000000002</v>
      </c>
      <c r="KV44" s="284">
        <v>8.3725499999999994E-2</v>
      </c>
      <c r="KW44" s="284">
        <v>4.7080999999999998E-3</v>
      </c>
      <c r="KX44" s="284">
        <v>0.22282750000000001</v>
      </c>
      <c r="KY44" s="284">
        <v>7.2191E-3</v>
      </c>
      <c r="KZ44" s="284">
        <v>0.1059084</v>
      </c>
      <c r="LA44" s="284">
        <v>7.1798299999999995E-2</v>
      </c>
      <c r="LB44" s="284">
        <v>0.58753860000000002</v>
      </c>
      <c r="LC44" s="284">
        <v>0.81036609999999998</v>
      </c>
      <c r="LD44" s="284">
        <v>0</v>
      </c>
      <c r="LE44" s="284">
        <v>0.90890170000000003</v>
      </c>
      <c r="LF44" s="284">
        <v>0</v>
      </c>
      <c r="LG44" s="284">
        <v>9.1098299999999993E-2</v>
      </c>
      <c r="LH44" s="284">
        <v>11358</v>
      </c>
      <c r="LI44" s="284">
        <v>3.0782099999999999</v>
      </c>
      <c r="LJ44" s="284">
        <v>58107</v>
      </c>
      <c r="LK44" s="284">
        <v>58107</v>
      </c>
      <c r="LL44" s="284">
        <v>2324</v>
      </c>
      <c r="LM44" s="284">
        <v>0.85754450000000004</v>
      </c>
      <c r="LN44" s="284">
        <v>5.6232400000000002E-2</v>
      </c>
      <c r="LO44" s="284">
        <v>8.6223099999999997E-2</v>
      </c>
      <c r="LP44" s="284">
        <v>0.25057000000000001</v>
      </c>
      <c r="LQ44" s="284">
        <v>0.66069999999999995</v>
      </c>
      <c r="LR44" s="284">
        <v>0.18167</v>
      </c>
      <c r="LS44" s="284">
        <v>31</v>
      </c>
      <c r="LT44" s="284">
        <v>2.0504799999999999</v>
      </c>
      <c r="LU44" s="284">
        <v>20</v>
      </c>
      <c r="LV44" s="284">
        <v>1.7583800000000001</v>
      </c>
      <c r="LW44" s="284">
        <v>0.14721999999999999</v>
      </c>
      <c r="LX44" s="284">
        <v>0.14721999999999999</v>
      </c>
      <c r="LY44" s="285">
        <v>2.5392600000000001E-2</v>
      </c>
      <c r="LZ44" s="285">
        <v>1.5689E-3</v>
      </c>
      <c r="MA44" s="285">
        <v>0.17728749999999999</v>
      </c>
      <c r="MB44" s="285">
        <v>0</v>
      </c>
      <c r="MC44" s="285">
        <v>0.1651388</v>
      </c>
      <c r="MD44" s="285">
        <v>2.9950000000000002E-4</v>
      </c>
      <c r="ME44" s="285">
        <v>0.79243450000000004</v>
      </c>
      <c r="MF44" s="285">
        <v>1.51658E-2</v>
      </c>
      <c r="MG44" s="285">
        <v>0.28691119999999998</v>
      </c>
      <c r="MH44" s="285"/>
    </row>
    <row r="45" spans="1:346" s="203" customFormat="1" x14ac:dyDescent="0.2">
      <c r="A45" s="6" t="s">
        <v>2001</v>
      </c>
      <c r="B45" s="6" t="s">
        <v>2828</v>
      </c>
      <c r="C45" s="203" t="s">
        <v>2002</v>
      </c>
      <c r="D45" s="203" t="s">
        <v>2003</v>
      </c>
      <c r="E45" s="203" t="s">
        <v>2164</v>
      </c>
      <c r="F45" s="203" t="s">
        <v>2232</v>
      </c>
      <c r="G45" s="203" t="s">
        <v>2349</v>
      </c>
      <c r="H45" s="203" t="s">
        <v>3536</v>
      </c>
      <c r="I45" s="203" t="s">
        <v>2307</v>
      </c>
      <c r="J45" s="203" t="s">
        <v>2319</v>
      </c>
      <c r="K45" s="203" t="s">
        <v>2349</v>
      </c>
      <c r="L45" s="203" t="s">
        <v>3536</v>
      </c>
      <c r="M45" s="203" t="s">
        <v>2307</v>
      </c>
      <c r="N45" s="203" t="s">
        <v>2409</v>
      </c>
      <c r="O45" s="203" t="s">
        <v>2482</v>
      </c>
      <c r="P45" s="203" t="s">
        <v>2559</v>
      </c>
      <c r="Q45" s="203" t="s">
        <v>2632</v>
      </c>
      <c r="R45" s="203" t="s">
        <v>4728</v>
      </c>
      <c r="S45" s="203" t="s">
        <v>2701</v>
      </c>
      <c r="T45" s="203" t="s">
        <v>2482</v>
      </c>
      <c r="U45" s="203" t="s">
        <v>2559</v>
      </c>
      <c r="V45" s="203" t="s">
        <v>4729</v>
      </c>
      <c r="W45" s="203">
        <v>1</v>
      </c>
      <c r="X45" s="203">
        <v>3</v>
      </c>
      <c r="Y45" s="203">
        <v>0</v>
      </c>
      <c r="Z45" s="203">
        <v>0</v>
      </c>
      <c r="AA45" s="10">
        <v>7644</v>
      </c>
      <c r="AB45" s="203">
        <v>4</v>
      </c>
      <c r="AC45" s="203">
        <v>0</v>
      </c>
      <c r="AD45" s="203">
        <v>4</v>
      </c>
      <c r="AE45" s="203">
        <v>14.5</v>
      </c>
      <c r="AF45" s="203">
        <v>18.5</v>
      </c>
      <c r="AG45" s="286">
        <v>0.2162162</v>
      </c>
      <c r="AH45" s="246">
        <v>68305</v>
      </c>
      <c r="AI45" s="246" t="s">
        <v>3537</v>
      </c>
      <c r="AJ45" s="274" t="s">
        <v>3417</v>
      </c>
      <c r="AK45" s="276">
        <v>31470</v>
      </c>
      <c r="AL45" s="276">
        <v>8</v>
      </c>
      <c r="AM45" s="276">
        <v>8</v>
      </c>
      <c r="AN45" s="276">
        <v>8</v>
      </c>
      <c r="AO45" s="246">
        <v>0</v>
      </c>
      <c r="AP45" s="246">
        <v>898562</v>
      </c>
      <c r="AQ45" s="246">
        <v>898562</v>
      </c>
      <c r="AR45" s="246">
        <v>112656</v>
      </c>
      <c r="AS45" s="246">
        <v>0</v>
      </c>
      <c r="AT45" s="246">
        <v>112656</v>
      </c>
      <c r="AU45" s="246">
        <v>0</v>
      </c>
      <c r="AV45" s="246">
        <v>0</v>
      </c>
      <c r="AW45" s="246">
        <v>0</v>
      </c>
      <c r="AX45" s="246">
        <v>44345</v>
      </c>
      <c r="AY45" s="246">
        <v>1055563</v>
      </c>
      <c r="AZ45" s="246">
        <v>477588</v>
      </c>
      <c r="BA45" s="246">
        <v>116796</v>
      </c>
      <c r="BB45" s="246">
        <v>594384</v>
      </c>
      <c r="BC45" s="246">
        <v>94600</v>
      </c>
      <c r="BD45" s="246">
        <v>21053</v>
      </c>
      <c r="BE45" s="246">
        <v>18230</v>
      </c>
      <c r="BF45" s="246">
        <v>133883</v>
      </c>
      <c r="BG45" s="246">
        <v>153383</v>
      </c>
      <c r="BH45" s="246">
        <v>881650</v>
      </c>
      <c r="BI45" s="246">
        <v>61225</v>
      </c>
      <c r="BJ45" s="283">
        <v>5.8002199999999997E-2</v>
      </c>
      <c r="BK45" s="246">
        <v>0</v>
      </c>
      <c r="BL45" s="246">
        <v>0</v>
      </c>
      <c r="BM45" s="246">
        <v>0</v>
      </c>
      <c r="BN45" s="246">
        <v>0</v>
      </c>
      <c r="BO45" s="246">
        <v>0</v>
      </c>
      <c r="BP45" s="246">
        <v>6795616</v>
      </c>
      <c r="BQ45" s="10">
        <v>46168</v>
      </c>
      <c r="BR45" s="10">
        <v>31938</v>
      </c>
      <c r="BS45" s="10">
        <v>78106</v>
      </c>
      <c r="BT45" s="10">
        <v>25088</v>
      </c>
      <c r="BU45" s="10">
        <v>11290</v>
      </c>
      <c r="BV45" s="10">
        <v>36378</v>
      </c>
      <c r="BW45" s="10">
        <v>5876</v>
      </c>
      <c r="BX45" s="10">
        <v>1246</v>
      </c>
      <c r="BY45" s="10">
        <v>7122</v>
      </c>
      <c r="BZ45" s="10">
        <v>121606</v>
      </c>
      <c r="CA45" s="10" t="s">
        <v>3403</v>
      </c>
      <c r="CB45" s="10">
        <v>121606</v>
      </c>
      <c r="CC45" s="10">
        <v>968</v>
      </c>
      <c r="CD45" s="258">
        <v>36946</v>
      </c>
      <c r="CE45" s="244">
        <v>5</v>
      </c>
      <c r="CF45" s="244">
        <v>67</v>
      </c>
      <c r="CG45" s="244">
        <v>72</v>
      </c>
      <c r="CH45" s="258">
        <v>4259</v>
      </c>
      <c r="CI45" s="258">
        <v>6315</v>
      </c>
      <c r="CJ45" s="258">
        <v>6771</v>
      </c>
      <c r="CK45" s="258">
        <v>563</v>
      </c>
      <c r="CL45" s="203">
        <v>0</v>
      </c>
      <c r="CM45" s="203">
        <v>1</v>
      </c>
      <c r="CN45" s="244">
        <v>217</v>
      </c>
      <c r="CO45" s="10">
        <v>64764</v>
      </c>
      <c r="CP45" s="10">
        <v>15501</v>
      </c>
      <c r="CQ45" s="10">
        <v>80265</v>
      </c>
      <c r="CR45" s="10">
        <v>3830</v>
      </c>
      <c r="CS45" s="10">
        <v>200</v>
      </c>
      <c r="CT45" s="10">
        <v>4030</v>
      </c>
      <c r="CU45" s="10">
        <v>44205</v>
      </c>
      <c r="CV45" s="10">
        <v>7594</v>
      </c>
      <c r="CW45" s="10">
        <v>51799</v>
      </c>
      <c r="CX45" s="10">
        <v>136094</v>
      </c>
      <c r="CY45" s="10">
        <v>1525</v>
      </c>
      <c r="CZ45" s="10" t="s">
        <v>3403</v>
      </c>
      <c r="DA45" s="10">
        <v>137619</v>
      </c>
      <c r="DB45" s="10">
        <v>4456</v>
      </c>
      <c r="DC45" s="10">
        <v>904</v>
      </c>
      <c r="DD45" s="10">
        <v>5360</v>
      </c>
      <c r="DE45" s="10">
        <v>22299</v>
      </c>
      <c r="DF45" s="10">
        <v>7584</v>
      </c>
      <c r="DG45" s="10" t="s">
        <v>3403</v>
      </c>
      <c r="DH45" s="10">
        <v>8488</v>
      </c>
      <c r="DI45" s="258" t="s">
        <v>3403</v>
      </c>
      <c r="DJ45" s="258">
        <v>26755</v>
      </c>
      <c r="DK45" s="10">
        <v>86610</v>
      </c>
      <c r="DL45" s="10" t="s">
        <v>3403</v>
      </c>
      <c r="DM45" s="10" t="s">
        <v>3403</v>
      </c>
      <c r="DN45" s="10" t="s">
        <v>3403</v>
      </c>
      <c r="DO45" s="10">
        <v>86610</v>
      </c>
      <c r="DP45" s="10" t="s">
        <v>3403</v>
      </c>
      <c r="DQ45" s="10">
        <v>35877</v>
      </c>
      <c r="DR45" s="10">
        <v>14440</v>
      </c>
      <c r="DS45" s="10">
        <v>50317</v>
      </c>
      <c r="DT45" s="10">
        <v>203587</v>
      </c>
      <c r="DU45" s="244">
        <v>69</v>
      </c>
      <c r="DV45" s="244">
        <v>0</v>
      </c>
      <c r="DW45" s="244">
        <v>246</v>
      </c>
      <c r="DX45" s="244">
        <v>0</v>
      </c>
      <c r="DY45" s="244">
        <v>54</v>
      </c>
      <c r="DZ45" s="244">
        <v>0</v>
      </c>
      <c r="EA45" s="244">
        <v>369</v>
      </c>
      <c r="EB45" s="244">
        <v>602</v>
      </c>
      <c r="EC45" s="244">
        <v>0</v>
      </c>
      <c r="ED45" s="244">
        <v>602</v>
      </c>
      <c r="EE45" s="10">
        <v>5214</v>
      </c>
      <c r="EF45" s="10">
        <v>107</v>
      </c>
      <c r="EG45" s="10">
        <v>5321</v>
      </c>
      <c r="EH45" s="10">
        <v>673</v>
      </c>
      <c r="EI45" s="10">
        <v>0</v>
      </c>
      <c r="EJ45" s="10">
        <v>673</v>
      </c>
      <c r="EK45" s="10">
        <v>6596</v>
      </c>
      <c r="EL45" s="10" t="s">
        <v>5026</v>
      </c>
      <c r="EM45" s="10" t="s">
        <v>5026</v>
      </c>
      <c r="EN45" s="10" t="s">
        <v>5026</v>
      </c>
      <c r="EO45" s="10" t="s">
        <v>5026</v>
      </c>
      <c r="EP45" s="258">
        <v>345</v>
      </c>
      <c r="EQ45" s="258">
        <v>13111</v>
      </c>
      <c r="ER45" s="10">
        <v>12690</v>
      </c>
      <c r="ES45" s="10" t="s">
        <v>5026</v>
      </c>
      <c r="ET45" s="10" t="s">
        <v>5026</v>
      </c>
      <c r="EU45" s="244">
        <v>21</v>
      </c>
      <c r="EV45" s="244">
        <v>91</v>
      </c>
      <c r="EW45" s="203" t="s">
        <v>1485</v>
      </c>
      <c r="EX45" s="244">
        <v>22</v>
      </c>
      <c r="EY45" s="244">
        <v>46</v>
      </c>
      <c r="EZ45" s="258">
        <v>61369</v>
      </c>
      <c r="FA45" s="10" t="s">
        <v>3403</v>
      </c>
      <c r="FB45" s="10" t="s">
        <v>3403</v>
      </c>
      <c r="FC45" s="203" t="s">
        <v>1530</v>
      </c>
      <c r="FD45" s="203" t="s">
        <v>1530</v>
      </c>
      <c r="FE45" s="203" t="s">
        <v>1530</v>
      </c>
      <c r="FF45" s="203" t="s">
        <v>1530</v>
      </c>
      <c r="FG45" s="203" t="s">
        <v>1530</v>
      </c>
      <c r="FH45" s="203" t="s">
        <v>1530</v>
      </c>
      <c r="FI45" s="203" t="s">
        <v>1530</v>
      </c>
      <c r="FJ45" s="203" t="s">
        <v>1530</v>
      </c>
      <c r="FK45" s="203" t="s">
        <v>1530</v>
      </c>
      <c r="FL45" s="203" t="s">
        <v>1530</v>
      </c>
      <c r="FM45" s="203" t="s">
        <v>1530</v>
      </c>
      <c r="FN45" s="203" t="s">
        <v>1530</v>
      </c>
      <c r="FO45" s="203" t="s">
        <v>1530</v>
      </c>
      <c r="FP45" s="203" t="s">
        <v>1530</v>
      </c>
      <c r="FQ45" s="203" t="s">
        <v>1530</v>
      </c>
      <c r="FR45" s="203" t="s">
        <v>1530</v>
      </c>
      <c r="FS45" s="203" t="s">
        <v>1530</v>
      </c>
      <c r="FT45" s="203" t="s">
        <v>1530</v>
      </c>
      <c r="FU45" s="203" t="s">
        <v>1530</v>
      </c>
      <c r="FV45" s="203" t="s">
        <v>1530</v>
      </c>
      <c r="FW45" s="203" t="s">
        <v>1530</v>
      </c>
      <c r="FX45" s="203" t="s">
        <v>1530</v>
      </c>
      <c r="FY45" s="203" t="s">
        <v>1530</v>
      </c>
      <c r="FZ45" s="203" t="s">
        <v>1530</v>
      </c>
      <c r="GA45" s="203" t="s">
        <v>1530</v>
      </c>
      <c r="GB45" s="203" t="s">
        <v>2001</v>
      </c>
      <c r="GC45" s="203" t="s">
        <v>447</v>
      </c>
      <c r="GD45" s="203" t="s">
        <v>416</v>
      </c>
      <c r="GE45" s="203" t="s">
        <v>493</v>
      </c>
      <c r="GF45" s="203" t="s">
        <v>499</v>
      </c>
      <c r="GG45" s="203" t="s">
        <v>4527</v>
      </c>
      <c r="GH45" s="203" t="s">
        <v>505</v>
      </c>
      <c r="GI45" s="203" t="s">
        <v>2303</v>
      </c>
      <c r="GJ45" s="258">
        <v>58036</v>
      </c>
      <c r="GK45" s="203">
        <v>2</v>
      </c>
      <c r="GL45" s="203" t="s">
        <v>2135</v>
      </c>
      <c r="GM45" s="203" t="s">
        <v>503</v>
      </c>
      <c r="GN45" s="203">
        <v>492</v>
      </c>
      <c r="GO45" s="203">
        <v>47</v>
      </c>
      <c r="GP45" s="203">
        <v>2661</v>
      </c>
      <c r="GQ45" s="203">
        <v>10075</v>
      </c>
      <c r="GR45" s="203">
        <v>149</v>
      </c>
      <c r="GS45" s="203">
        <v>13</v>
      </c>
      <c r="GT45" s="203">
        <v>140</v>
      </c>
      <c r="GU45" s="203">
        <v>2152</v>
      </c>
      <c r="GV45" s="283">
        <v>0.80669999999999997</v>
      </c>
      <c r="GW45" s="283">
        <v>9.1270000000000004E-2</v>
      </c>
      <c r="GX45" s="245">
        <v>17.875340000000001</v>
      </c>
      <c r="GY45" s="245">
        <v>21.63008</v>
      </c>
      <c r="GZ45" s="245">
        <v>8.7246400000000008</v>
      </c>
      <c r="HA45" s="284">
        <v>10.179539999999999</v>
      </c>
      <c r="HB45" s="284">
        <v>6.8627599999999997</v>
      </c>
      <c r="HC45" s="284">
        <v>1.5458099999999999</v>
      </c>
      <c r="HD45" s="284">
        <v>17.521909999999998</v>
      </c>
      <c r="HE45" s="284">
        <v>11.81279</v>
      </c>
      <c r="HF45" s="284">
        <v>2.66079</v>
      </c>
      <c r="HG45" s="284">
        <v>4.3305800000000003</v>
      </c>
      <c r="HH45" s="284">
        <v>2.9195600000000002</v>
      </c>
      <c r="HI45" s="284">
        <v>0.65761999999999998</v>
      </c>
      <c r="HJ45" s="284">
        <v>69.475970000000004</v>
      </c>
      <c r="HK45" s="284">
        <v>46.838769999999997</v>
      </c>
      <c r="HL45" s="284">
        <v>10.550280000000001</v>
      </c>
      <c r="HM45" s="284">
        <v>133.66434000000001</v>
      </c>
      <c r="HN45" s="284">
        <v>90.112799999999993</v>
      </c>
      <c r="HO45" s="284">
        <v>20.297599999999999</v>
      </c>
      <c r="HP45" s="284">
        <v>15.791969999999999</v>
      </c>
      <c r="HQ45" s="284">
        <v>10.646509999999999</v>
      </c>
      <c r="HR45" s="284">
        <v>2.3980899999999998</v>
      </c>
      <c r="HS45" s="284">
        <v>1.4923500000000001</v>
      </c>
      <c r="HT45" s="284">
        <v>3.5079400000000001</v>
      </c>
      <c r="HU45" s="284">
        <v>0.41735</v>
      </c>
      <c r="HV45" s="284">
        <v>1.80853</v>
      </c>
      <c r="HW45" s="284">
        <v>0.21865999999999999</v>
      </c>
      <c r="HX45" s="284">
        <v>0.96196999999999999</v>
      </c>
      <c r="HY45" s="284">
        <v>0.86699999999999999</v>
      </c>
      <c r="HZ45" s="284">
        <v>0.11365</v>
      </c>
      <c r="IA45" s="284">
        <v>3.6000000000000002E-4</v>
      </c>
      <c r="IB45" s="284">
        <v>1.57E-3</v>
      </c>
      <c r="IC45" s="284">
        <v>1.0574300000000001</v>
      </c>
      <c r="ID45" s="284">
        <v>1.0370000000000001E-2</v>
      </c>
      <c r="IE45" s="284">
        <v>9.1679999999999998E-2</v>
      </c>
      <c r="IF45" s="284">
        <v>685</v>
      </c>
      <c r="IG45" s="284">
        <v>3172</v>
      </c>
      <c r="IH45" s="284">
        <v>3172</v>
      </c>
      <c r="II45" s="284">
        <v>11004</v>
      </c>
      <c r="IJ45" s="284">
        <v>50896</v>
      </c>
      <c r="IK45" s="284">
        <v>50896</v>
      </c>
      <c r="IL45" s="284">
        <v>21652</v>
      </c>
      <c r="IM45" s="284">
        <v>21652</v>
      </c>
      <c r="IN45" s="284">
        <v>0.48735000000000001</v>
      </c>
      <c r="IO45" s="284">
        <v>4681</v>
      </c>
      <c r="IP45" s="284">
        <v>2.2507799999999998</v>
      </c>
      <c r="IQ45" s="284">
        <v>1.9411400000000001</v>
      </c>
      <c r="IR45" s="284">
        <v>15.482839999999999</v>
      </c>
      <c r="IS45" s="284">
        <v>0</v>
      </c>
      <c r="IT45" s="284">
        <v>0.76409000000000005</v>
      </c>
      <c r="IU45" s="284">
        <v>18.18807</v>
      </c>
      <c r="IV45" s="284">
        <v>10.24164</v>
      </c>
      <c r="IW45" s="284">
        <v>3.0621900000000002</v>
      </c>
      <c r="IX45" s="284">
        <v>0</v>
      </c>
      <c r="IY45" s="284">
        <v>3.7399999999999998E-3</v>
      </c>
      <c r="IZ45" s="284">
        <v>0.63660000000000005</v>
      </c>
      <c r="JA45" s="284">
        <v>1.24E-3</v>
      </c>
      <c r="JB45" s="284">
        <v>7.9500000000000001E-2</v>
      </c>
      <c r="JC45" s="284">
        <v>0.36767</v>
      </c>
      <c r="JD45" s="284">
        <v>4.3126600000000002</v>
      </c>
      <c r="JE45" s="284">
        <v>2.0953499999999998</v>
      </c>
      <c r="JF45" s="284">
        <v>0.24984000000000001</v>
      </c>
      <c r="JG45" s="284">
        <v>734</v>
      </c>
      <c r="JH45" s="284">
        <v>1.43093</v>
      </c>
      <c r="JI45" s="284">
        <v>2.64289</v>
      </c>
      <c r="JJ45" s="284">
        <v>210</v>
      </c>
      <c r="JK45" s="284">
        <v>145</v>
      </c>
      <c r="JL45" s="284">
        <v>15.19143</v>
      </c>
      <c r="JM45" s="284">
        <v>2.3069000000000002</v>
      </c>
      <c r="JN45" s="284">
        <v>1.63002</v>
      </c>
      <c r="JO45" s="284">
        <v>0.31877</v>
      </c>
      <c r="JP45" s="284">
        <v>6.8919999999999995E-2</v>
      </c>
      <c r="JQ45" s="284">
        <v>0.28816999999999998</v>
      </c>
      <c r="JR45" s="284">
        <v>0</v>
      </c>
      <c r="JS45" s="284">
        <v>1</v>
      </c>
      <c r="JT45" s="284">
        <v>0.42542000000000002</v>
      </c>
      <c r="JU45" s="284">
        <v>1665</v>
      </c>
      <c r="JV45" s="284">
        <v>26.633569999999999</v>
      </c>
      <c r="JW45" s="284">
        <v>3915</v>
      </c>
      <c r="JX45" s="284">
        <v>1.6601300000000001</v>
      </c>
      <c r="JY45" s="284">
        <v>11.33046</v>
      </c>
      <c r="JZ45" s="284">
        <v>6.2330000000000003E-2</v>
      </c>
      <c r="KA45" s="284">
        <v>244</v>
      </c>
      <c r="KB45" s="284">
        <v>2.05192</v>
      </c>
      <c r="KC45" s="284">
        <v>0.65761999999999998</v>
      </c>
      <c r="KD45" s="284">
        <v>0.87292999999999998</v>
      </c>
      <c r="KE45" s="284">
        <v>13.171139999999999</v>
      </c>
      <c r="KF45" s="284">
        <v>1.72129</v>
      </c>
      <c r="KG45" s="284">
        <v>4.3305800000000003</v>
      </c>
      <c r="KH45" s="294">
        <v>36.75</v>
      </c>
      <c r="KI45" s="284">
        <v>32128</v>
      </c>
      <c r="KJ45" s="284">
        <v>25815</v>
      </c>
      <c r="KK45" s="284">
        <v>0.21360000000000001</v>
      </c>
      <c r="KL45" s="284">
        <v>1.45784</v>
      </c>
      <c r="KM45" s="284">
        <v>9.0870000000000006E-2</v>
      </c>
      <c r="KN45" s="284">
        <v>4.6179999999999999E-2</v>
      </c>
      <c r="KO45" s="284">
        <v>0.31520999999999999</v>
      </c>
      <c r="KP45" s="284">
        <v>1.9650000000000001E-2</v>
      </c>
      <c r="KQ45" s="284">
        <v>1</v>
      </c>
      <c r="KR45" s="284">
        <v>0.2162162</v>
      </c>
      <c r="KS45" s="284">
        <v>0.78378380000000003</v>
      </c>
      <c r="KT45" s="284">
        <v>0.19649920000000001</v>
      </c>
      <c r="KU45" s="284">
        <v>0.80350080000000002</v>
      </c>
      <c r="KV45" s="284">
        <v>0.15185499999999999</v>
      </c>
      <c r="KW45" s="284">
        <v>2.38791E-2</v>
      </c>
      <c r="KX45" s="284">
        <v>0.13247429999999999</v>
      </c>
      <c r="KY45" s="284">
        <v>2.06771E-2</v>
      </c>
      <c r="KZ45" s="284">
        <v>0.17397270000000001</v>
      </c>
      <c r="LA45" s="284">
        <v>0.1072988</v>
      </c>
      <c r="LB45" s="284">
        <v>0.54169800000000001</v>
      </c>
      <c r="LC45" s="284">
        <v>0.67417229999999995</v>
      </c>
      <c r="LD45" s="284">
        <v>0</v>
      </c>
      <c r="LE45" s="284">
        <v>0.85126329999999995</v>
      </c>
      <c r="LF45" s="284">
        <v>4.2010800000000001E-2</v>
      </c>
      <c r="LG45" s="284">
        <v>0.106726</v>
      </c>
      <c r="LH45" s="284">
        <v>6313</v>
      </c>
      <c r="LI45" s="284">
        <v>4.0460900000000004</v>
      </c>
      <c r="LJ45" s="284">
        <v>14509</v>
      </c>
      <c r="LK45" s="284">
        <v>14509</v>
      </c>
      <c r="LL45" s="284">
        <v>3137</v>
      </c>
      <c r="LM45" s="284">
        <v>0.70658710000000002</v>
      </c>
      <c r="LN45" s="284">
        <v>0.15724920000000001</v>
      </c>
      <c r="LO45" s="284">
        <v>0.1361637</v>
      </c>
      <c r="LP45" s="284">
        <v>0.18135000000000001</v>
      </c>
      <c r="LQ45" s="284">
        <v>0.74155000000000004</v>
      </c>
      <c r="LR45" s="284">
        <v>0.14571000000000001</v>
      </c>
      <c r="LS45" s="284">
        <v>4</v>
      </c>
      <c r="LT45" s="284">
        <v>0.91554000000000002</v>
      </c>
      <c r="LU45" s="284">
        <v>4</v>
      </c>
      <c r="LV45" s="284">
        <v>0.64690999999999999</v>
      </c>
      <c r="LW45" s="284">
        <v>9.8239999999999994E-2</v>
      </c>
      <c r="LX45" s="284">
        <v>8.2049999999999998E-2</v>
      </c>
      <c r="LY45" s="285">
        <v>4.1267900000000003E-2</v>
      </c>
      <c r="LZ45" s="285">
        <v>1.2210000000000001E-3</v>
      </c>
      <c r="MA45" s="285">
        <v>0.24659429999999999</v>
      </c>
      <c r="MB45" s="285">
        <v>0</v>
      </c>
      <c r="MC45" s="285">
        <v>0.2078923</v>
      </c>
      <c r="MD45" s="285">
        <v>4.0509999999999998E-4</v>
      </c>
      <c r="ME45" s="285">
        <v>0.68426770000000003</v>
      </c>
      <c r="MF45" s="285">
        <v>5.9499099999999999E-2</v>
      </c>
      <c r="MG45" s="285">
        <v>0.64460220000000001</v>
      </c>
      <c r="MH45" s="285"/>
    </row>
    <row r="46" spans="1:346" s="203" customFormat="1" x14ac:dyDescent="0.2">
      <c r="A46" s="6" t="s">
        <v>1981</v>
      </c>
      <c r="B46" s="6" t="s">
        <v>2823</v>
      </c>
      <c r="C46" s="203" t="s">
        <v>1982</v>
      </c>
      <c r="D46" s="203" t="s">
        <v>1983</v>
      </c>
      <c r="E46" s="203" t="s">
        <v>2159</v>
      </c>
      <c r="F46" s="203" t="s">
        <v>2225</v>
      </c>
      <c r="G46" s="203" t="s">
        <v>2345</v>
      </c>
      <c r="H46" s="203" t="s">
        <v>3508</v>
      </c>
      <c r="I46" s="203" t="s">
        <v>3509</v>
      </c>
      <c r="J46" s="203" t="s">
        <v>2225</v>
      </c>
      <c r="K46" s="203" t="s">
        <v>2345</v>
      </c>
      <c r="L46" s="203" t="s">
        <v>3508</v>
      </c>
      <c r="M46" s="203" t="s">
        <v>3509</v>
      </c>
      <c r="N46" s="203" t="s">
        <v>2403</v>
      </c>
      <c r="O46" s="203" t="s">
        <v>2475</v>
      </c>
      <c r="P46" s="203" t="s">
        <v>2552</v>
      </c>
      <c r="Q46" s="203" t="s">
        <v>2626</v>
      </c>
      <c r="R46" s="203" t="s">
        <v>4688</v>
      </c>
      <c r="S46" s="203" t="s">
        <v>2698</v>
      </c>
      <c r="T46" s="203" t="s">
        <v>2475</v>
      </c>
      <c r="U46" s="203" t="s">
        <v>2552</v>
      </c>
      <c r="V46" s="203" t="s">
        <v>2731</v>
      </c>
      <c r="W46" s="203">
        <v>1</v>
      </c>
      <c r="X46" s="203">
        <v>1</v>
      </c>
      <c r="Y46" s="203">
        <v>0</v>
      </c>
      <c r="Z46" s="203">
        <v>1</v>
      </c>
      <c r="AA46" s="10">
        <v>5700</v>
      </c>
      <c r="AB46" s="203">
        <v>2</v>
      </c>
      <c r="AC46" s="203">
        <v>0</v>
      </c>
      <c r="AD46" s="203">
        <v>2</v>
      </c>
      <c r="AE46" s="203">
        <v>11.75</v>
      </c>
      <c r="AF46" s="203">
        <v>13.75</v>
      </c>
      <c r="AG46" s="286">
        <v>0.14545449999999999</v>
      </c>
      <c r="AH46" s="246">
        <v>45000</v>
      </c>
      <c r="AI46" s="246" t="s">
        <v>3403</v>
      </c>
      <c r="AJ46" s="274" t="s">
        <v>3407</v>
      </c>
      <c r="AK46" s="276">
        <v>34000</v>
      </c>
      <c r="AL46" s="276">
        <v>8.5</v>
      </c>
      <c r="AM46" s="276">
        <v>8.5</v>
      </c>
      <c r="AN46" s="276">
        <v>9.5</v>
      </c>
      <c r="AO46" s="246">
        <v>174528</v>
      </c>
      <c r="AP46" s="246">
        <v>373850</v>
      </c>
      <c r="AQ46" s="246">
        <v>548378</v>
      </c>
      <c r="AR46" s="246">
        <v>117208</v>
      </c>
      <c r="AS46" s="246">
        <v>0</v>
      </c>
      <c r="AT46" s="246">
        <v>117208</v>
      </c>
      <c r="AU46" s="246">
        <v>0</v>
      </c>
      <c r="AV46" s="246">
        <v>1299</v>
      </c>
      <c r="AW46" s="246">
        <v>1299</v>
      </c>
      <c r="AX46" s="246">
        <v>68449</v>
      </c>
      <c r="AY46" s="246">
        <v>735334</v>
      </c>
      <c r="AZ46" s="246">
        <v>339872</v>
      </c>
      <c r="BA46" s="246">
        <v>124142</v>
      </c>
      <c r="BB46" s="246">
        <v>464014</v>
      </c>
      <c r="BC46" s="246">
        <v>47060</v>
      </c>
      <c r="BD46" s="246">
        <v>1042</v>
      </c>
      <c r="BE46" s="246">
        <v>1150</v>
      </c>
      <c r="BF46" s="246">
        <v>49252</v>
      </c>
      <c r="BG46" s="246">
        <v>194192</v>
      </c>
      <c r="BH46" s="246">
        <v>707458</v>
      </c>
      <c r="BI46" s="246">
        <v>118597</v>
      </c>
      <c r="BJ46" s="283">
        <v>0.16128319999999999</v>
      </c>
      <c r="BK46" s="246">
        <v>0</v>
      </c>
      <c r="BL46" s="246">
        <v>0</v>
      </c>
      <c r="BM46" s="246">
        <v>0</v>
      </c>
      <c r="BN46" s="246">
        <v>0</v>
      </c>
      <c r="BO46" s="246">
        <v>0</v>
      </c>
      <c r="BP46" s="246">
        <v>0</v>
      </c>
      <c r="BQ46" s="10">
        <v>38813</v>
      </c>
      <c r="BR46" s="10">
        <v>33779</v>
      </c>
      <c r="BS46" s="10">
        <v>72592</v>
      </c>
      <c r="BT46" s="10">
        <v>19857</v>
      </c>
      <c r="BU46" s="10">
        <v>15919</v>
      </c>
      <c r="BV46" s="10">
        <v>35776</v>
      </c>
      <c r="BW46" s="10">
        <v>568</v>
      </c>
      <c r="BX46" s="10">
        <v>0</v>
      </c>
      <c r="BY46" s="10">
        <v>568</v>
      </c>
      <c r="BZ46" s="10">
        <v>108936</v>
      </c>
      <c r="CA46" s="10" t="s">
        <v>3403</v>
      </c>
      <c r="CB46" s="10">
        <v>108936</v>
      </c>
      <c r="CC46" s="10">
        <v>698</v>
      </c>
      <c r="CD46" s="258">
        <v>28215</v>
      </c>
      <c r="CE46" s="244">
        <v>1</v>
      </c>
      <c r="CF46" s="244">
        <v>67</v>
      </c>
      <c r="CG46" s="244">
        <v>68</v>
      </c>
      <c r="CH46" s="258">
        <v>1255</v>
      </c>
      <c r="CI46" s="258">
        <v>1920</v>
      </c>
      <c r="CJ46" s="258">
        <v>193</v>
      </c>
      <c r="CK46" s="258">
        <v>563</v>
      </c>
      <c r="CL46" s="203">
        <v>0</v>
      </c>
      <c r="CM46" s="203">
        <v>24</v>
      </c>
      <c r="CN46" s="244">
        <v>108</v>
      </c>
      <c r="CO46" s="10">
        <v>37577</v>
      </c>
      <c r="CP46" s="10">
        <v>8968</v>
      </c>
      <c r="CQ46" s="10">
        <v>46545</v>
      </c>
      <c r="CR46" s="10" t="s">
        <v>3403</v>
      </c>
      <c r="CS46" s="10" t="s">
        <v>3403</v>
      </c>
      <c r="CT46" s="10" t="s">
        <v>3403</v>
      </c>
      <c r="CU46" s="10">
        <v>16794</v>
      </c>
      <c r="CV46" s="10">
        <v>4608</v>
      </c>
      <c r="CW46" s="10">
        <v>21402</v>
      </c>
      <c r="CX46" s="10">
        <v>67947</v>
      </c>
      <c r="CY46" s="10">
        <v>262</v>
      </c>
      <c r="CZ46" s="10" t="s">
        <v>3403</v>
      </c>
      <c r="DA46" s="10">
        <v>68209</v>
      </c>
      <c r="DB46" s="10">
        <v>1852</v>
      </c>
      <c r="DC46" s="10">
        <v>0</v>
      </c>
      <c r="DD46" s="10">
        <v>1852</v>
      </c>
      <c r="DE46" s="10">
        <v>421</v>
      </c>
      <c r="DF46" s="10">
        <v>58</v>
      </c>
      <c r="DG46" s="10" t="s">
        <v>3403</v>
      </c>
      <c r="DH46" s="10">
        <v>58</v>
      </c>
      <c r="DI46" s="258" t="s">
        <v>3403</v>
      </c>
      <c r="DJ46" s="258">
        <v>2273</v>
      </c>
      <c r="DK46" s="10">
        <v>53918</v>
      </c>
      <c r="DL46" s="10">
        <v>12555</v>
      </c>
      <c r="DM46" s="10" t="s">
        <v>3403</v>
      </c>
      <c r="DN46" s="10">
        <v>4106</v>
      </c>
      <c r="DO46" s="10">
        <v>70579</v>
      </c>
      <c r="DP46" s="10" t="s">
        <v>3403</v>
      </c>
      <c r="DQ46" s="10">
        <v>14714</v>
      </c>
      <c r="DR46" s="10">
        <v>5923</v>
      </c>
      <c r="DS46" s="10">
        <v>20637</v>
      </c>
      <c r="DT46" s="10">
        <v>147267</v>
      </c>
      <c r="DU46" s="244">
        <v>18</v>
      </c>
      <c r="DV46" s="244">
        <v>55</v>
      </c>
      <c r="DW46" s="244">
        <v>83</v>
      </c>
      <c r="DX46" s="244">
        <v>551</v>
      </c>
      <c r="DY46" s="244">
        <v>0</v>
      </c>
      <c r="DZ46" s="244">
        <v>0</v>
      </c>
      <c r="EA46" s="244">
        <v>707</v>
      </c>
      <c r="EB46" s="244">
        <v>326</v>
      </c>
      <c r="EC46" s="244">
        <v>657</v>
      </c>
      <c r="ED46" s="244">
        <v>983</v>
      </c>
      <c r="EE46" s="10">
        <v>1381</v>
      </c>
      <c r="EF46" s="10">
        <v>11741</v>
      </c>
      <c r="EG46" s="10">
        <v>13122</v>
      </c>
      <c r="EH46" s="10" t="s">
        <v>3403</v>
      </c>
      <c r="EI46" s="10" t="s">
        <v>3403</v>
      </c>
      <c r="EJ46" s="10" t="s">
        <v>3403</v>
      </c>
      <c r="EK46" s="10">
        <v>14105</v>
      </c>
      <c r="EL46" s="10" t="s">
        <v>5026</v>
      </c>
      <c r="EM46" s="10" t="s">
        <v>5026</v>
      </c>
      <c r="EN46" s="10" t="s">
        <v>5026</v>
      </c>
      <c r="EO46" s="10" t="s">
        <v>5026</v>
      </c>
      <c r="EP46" s="258">
        <v>485</v>
      </c>
      <c r="EQ46" s="258">
        <v>2677</v>
      </c>
      <c r="ER46" s="10">
        <v>2144</v>
      </c>
      <c r="ES46" s="10">
        <v>968</v>
      </c>
      <c r="ET46" s="10">
        <v>159</v>
      </c>
      <c r="EU46" s="244">
        <v>80</v>
      </c>
      <c r="EV46" s="244">
        <v>84</v>
      </c>
      <c r="EW46" s="203" t="s">
        <v>3510</v>
      </c>
      <c r="EX46" s="244">
        <v>18</v>
      </c>
      <c r="EY46" s="244">
        <v>34</v>
      </c>
      <c r="EZ46" s="258">
        <v>42627</v>
      </c>
      <c r="FA46" s="10">
        <v>30798</v>
      </c>
      <c r="FB46" s="10">
        <v>5870</v>
      </c>
      <c r="FC46" s="203" t="s">
        <v>1530</v>
      </c>
      <c r="FD46" s="203" t="s">
        <v>1530</v>
      </c>
      <c r="FE46" s="203" t="s">
        <v>1530</v>
      </c>
      <c r="FF46" s="203" t="s">
        <v>1530</v>
      </c>
      <c r="FG46" s="203" t="s">
        <v>1530</v>
      </c>
      <c r="FH46" s="203" t="s">
        <v>1530</v>
      </c>
      <c r="FI46" s="203" t="s">
        <v>1530</v>
      </c>
      <c r="FJ46" s="203" t="s">
        <v>1530</v>
      </c>
      <c r="FK46" s="203" t="s">
        <v>1530</v>
      </c>
      <c r="FL46" s="203" t="s">
        <v>1530</v>
      </c>
      <c r="FM46" s="203" t="s">
        <v>1530</v>
      </c>
      <c r="FN46" s="203" t="s">
        <v>1530</v>
      </c>
      <c r="FO46" s="203" t="s">
        <v>1530</v>
      </c>
      <c r="FP46" s="203" t="s">
        <v>1530</v>
      </c>
      <c r="FQ46" s="203" t="s">
        <v>1530</v>
      </c>
      <c r="FR46" s="203" t="s">
        <v>1530</v>
      </c>
      <c r="FS46" s="203" t="s">
        <v>1530</v>
      </c>
      <c r="FT46" s="203" t="s">
        <v>1530</v>
      </c>
      <c r="FU46" s="203" t="s">
        <v>1530</v>
      </c>
      <c r="FV46" s="203" t="s">
        <v>1530</v>
      </c>
      <c r="FW46" s="203" t="s">
        <v>1530</v>
      </c>
      <c r="FX46" s="203" t="s">
        <v>1530</v>
      </c>
      <c r="FY46" s="203" t="s">
        <v>1530</v>
      </c>
      <c r="FZ46" s="203" t="s">
        <v>1530</v>
      </c>
      <c r="GA46" s="203" t="s">
        <v>1530</v>
      </c>
      <c r="GB46" s="203" t="s">
        <v>1981</v>
      </c>
      <c r="GC46" s="203" t="s">
        <v>441</v>
      </c>
      <c r="GD46" s="203" t="s">
        <v>416</v>
      </c>
      <c r="GE46" s="203" t="s">
        <v>497</v>
      </c>
      <c r="GF46" s="203" t="s">
        <v>499</v>
      </c>
      <c r="GG46" s="203" t="s">
        <v>4527</v>
      </c>
      <c r="GH46" s="203" t="s">
        <v>505</v>
      </c>
      <c r="GI46" s="203" t="s">
        <v>2303</v>
      </c>
      <c r="GJ46" s="258">
        <v>56039</v>
      </c>
      <c r="GK46" s="203">
        <v>1</v>
      </c>
      <c r="GL46" s="203" t="s">
        <v>2135</v>
      </c>
      <c r="GM46" s="203" t="s">
        <v>503</v>
      </c>
      <c r="GN46" s="203">
        <v>579</v>
      </c>
      <c r="GO46" s="203">
        <v>79</v>
      </c>
      <c r="GP46" s="203">
        <v>2851</v>
      </c>
      <c r="GQ46" s="203">
        <v>6798</v>
      </c>
      <c r="GR46" s="203">
        <v>123</v>
      </c>
      <c r="GS46" s="203">
        <v>52</v>
      </c>
      <c r="GT46" s="203">
        <v>665</v>
      </c>
      <c r="GU46" s="203" t="s">
        <v>3403</v>
      </c>
      <c r="GV46" s="283">
        <v>0.93030999999999997</v>
      </c>
      <c r="GW46" s="283">
        <v>6.9690000000000002E-2</v>
      </c>
      <c r="GX46" s="245">
        <v>19.950500000000002</v>
      </c>
      <c r="GY46" s="245">
        <v>20.69716</v>
      </c>
      <c r="GZ46" s="245">
        <v>13.46575</v>
      </c>
      <c r="HA46" s="284">
        <v>10.023630000000001</v>
      </c>
      <c r="HB46" s="284">
        <v>6.5743900000000002</v>
      </c>
      <c r="HC46" s="284">
        <v>0.69782999999999995</v>
      </c>
      <c r="HD46" s="284">
        <v>34.28105</v>
      </c>
      <c r="HE46" s="284">
        <v>22.484570000000001</v>
      </c>
      <c r="HF46" s="284">
        <v>2.38659</v>
      </c>
      <c r="HG46" s="284">
        <v>4.8039100000000001</v>
      </c>
      <c r="HH46" s="284">
        <v>3.15083</v>
      </c>
      <c r="HI46" s="284">
        <v>0.33444000000000002</v>
      </c>
      <c r="HJ46" s="284">
        <v>329.97107999999997</v>
      </c>
      <c r="HK46" s="284">
        <v>216.42444</v>
      </c>
      <c r="HL46" s="284">
        <v>22.972010000000001</v>
      </c>
      <c r="HM46" s="284">
        <v>50.15654</v>
      </c>
      <c r="HN46" s="284">
        <v>32.897129999999997</v>
      </c>
      <c r="HO46" s="284">
        <v>3.4918100000000001</v>
      </c>
      <c r="HP46" s="284">
        <v>33.055700000000002</v>
      </c>
      <c r="HQ46" s="284">
        <v>21.680869999999999</v>
      </c>
      <c r="HR46" s="284">
        <v>2.3012800000000002</v>
      </c>
      <c r="HS46" s="284">
        <v>1.25946</v>
      </c>
      <c r="HT46" s="284">
        <v>2.6279400000000002</v>
      </c>
      <c r="HU46" s="284">
        <v>3.8765299999999998</v>
      </c>
      <c r="HV46" s="284">
        <v>4.07036</v>
      </c>
      <c r="HW46" s="284">
        <v>3.8260000000000002E-2</v>
      </c>
      <c r="HX46" s="284">
        <v>0.38191000000000003</v>
      </c>
      <c r="HY46" s="284">
        <v>0.36825999999999998</v>
      </c>
      <c r="HZ46" s="284">
        <v>0.25169999999999998</v>
      </c>
      <c r="IA46" s="284">
        <v>1.4300000000000001E-3</v>
      </c>
      <c r="IB46" s="284">
        <v>1.5E-3</v>
      </c>
      <c r="IC46" s="284">
        <v>0.76066999999999996</v>
      </c>
      <c r="ID46" s="284">
        <v>1.754E-2</v>
      </c>
      <c r="IE46" s="284">
        <v>0.23416000000000001</v>
      </c>
      <c r="IF46" s="284">
        <v>155</v>
      </c>
      <c r="IG46" s="284">
        <v>1072</v>
      </c>
      <c r="IH46" s="284">
        <v>1072</v>
      </c>
      <c r="II46" s="284">
        <v>10710</v>
      </c>
      <c r="IJ46" s="284">
        <v>73633</v>
      </c>
      <c r="IK46" s="284">
        <v>73633</v>
      </c>
      <c r="IL46" s="284">
        <v>35289</v>
      </c>
      <c r="IM46" s="284">
        <v>35289</v>
      </c>
      <c r="IN46" s="284">
        <v>0.49571999999999999</v>
      </c>
      <c r="IO46" s="284">
        <v>5133</v>
      </c>
      <c r="IP46" s="284">
        <v>2.4678</v>
      </c>
      <c r="IQ46" s="284">
        <v>2.0915400000000002</v>
      </c>
      <c r="IR46" s="284">
        <v>9.7856500000000004</v>
      </c>
      <c r="IS46" s="284">
        <v>2.3179999999999999E-2</v>
      </c>
      <c r="IT46" s="284">
        <v>1.2214499999999999</v>
      </c>
      <c r="IU46" s="284">
        <v>13.121829999999999</v>
      </c>
      <c r="IV46" s="284">
        <v>8.2802000000000007</v>
      </c>
      <c r="IW46" s="284">
        <v>2.54068</v>
      </c>
      <c r="IX46" s="284">
        <v>0</v>
      </c>
      <c r="IY46" s="284">
        <v>1.9300000000000001E-3</v>
      </c>
      <c r="IZ46" s="284">
        <v>0.50348999999999999</v>
      </c>
      <c r="JA46" s="284">
        <v>1.2099999999999999E-3</v>
      </c>
      <c r="JB46" s="284">
        <v>9.6909999999999996E-2</v>
      </c>
      <c r="JC46" s="284">
        <v>0.66627999999999998</v>
      </c>
      <c r="JD46" s="284">
        <v>5.23332</v>
      </c>
      <c r="JE46" s="284">
        <v>1.9439299999999999</v>
      </c>
      <c r="JF46" s="284">
        <v>0.20968000000000001</v>
      </c>
      <c r="JG46" s="284">
        <v>1367</v>
      </c>
      <c r="JH46" s="284">
        <v>3.2950499999999998</v>
      </c>
      <c r="JI46" s="284">
        <v>3.4653</v>
      </c>
      <c r="JJ46" s="284">
        <v>153</v>
      </c>
      <c r="JK46" s="284">
        <v>36</v>
      </c>
      <c r="JL46" s="284">
        <v>12.62439</v>
      </c>
      <c r="JM46" s="284">
        <v>0.87888999999999995</v>
      </c>
      <c r="JN46" s="284">
        <v>0.83977000000000002</v>
      </c>
      <c r="JO46" s="284">
        <v>0.24535999999999999</v>
      </c>
      <c r="JP46" s="284">
        <v>3.569E-2</v>
      </c>
      <c r="JQ46" s="284">
        <v>0.56937000000000004</v>
      </c>
      <c r="JR46" s="284">
        <v>1</v>
      </c>
      <c r="JS46" s="284">
        <v>1</v>
      </c>
      <c r="JT46" s="284">
        <v>0.47926000000000002</v>
      </c>
      <c r="JU46" s="284">
        <v>1357</v>
      </c>
      <c r="JV46" s="284">
        <v>25.836320000000001</v>
      </c>
      <c r="JW46" s="284">
        <v>2832</v>
      </c>
      <c r="JX46" s="284">
        <v>0.37613999999999997</v>
      </c>
      <c r="JY46" s="284">
        <v>12.38228</v>
      </c>
      <c r="JZ46" s="284">
        <v>1.456E-2</v>
      </c>
      <c r="KA46" s="284">
        <v>41</v>
      </c>
      <c r="KB46" s="284">
        <v>2.0172699999999999</v>
      </c>
      <c r="KC46" s="284">
        <v>0.33444000000000002</v>
      </c>
      <c r="KD46" s="284">
        <v>0.96679999999999999</v>
      </c>
      <c r="KE46" s="284">
        <v>10.17149</v>
      </c>
      <c r="KF46" s="284">
        <v>3.4200200000000001</v>
      </c>
      <c r="KG46" s="284">
        <v>4.8039100000000001</v>
      </c>
      <c r="KH46" s="294">
        <v>36.538460000000001</v>
      </c>
      <c r="KI46" s="284">
        <v>33746</v>
      </c>
      <c r="KJ46" s="284">
        <v>24717</v>
      </c>
      <c r="KK46" s="284">
        <v>0.19481999999999999</v>
      </c>
      <c r="KL46" s="284">
        <v>6.4132499999999997</v>
      </c>
      <c r="KM46" s="284">
        <v>9.3369999999999995E-2</v>
      </c>
      <c r="KN46" s="284">
        <v>2.8340000000000001E-2</v>
      </c>
      <c r="KO46" s="284">
        <v>0.93284</v>
      </c>
      <c r="KP46" s="284">
        <v>1.358E-2</v>
      </c>
      <c r="KQ46" s="284">
        <v>1</v>
      </c>
      <c r="KR46" s="284">
        <v>0.14545449999999999</v>
      </c>
      <c r="KS46" s="284">
        <v>0.85454549999999996</v>
      </c>
      <c r="KT46" s="284">
        <v>0.26753929999999998</v>
      </c>
      <c r="KU46" s="284">
        <v>0.73246069999999996</v>
      </c>
      <c r="KV46" s="284">
        <v>6.9618299999999994E-2</v>
      </c>
      <c r="KW46" s="284">
        <v>1.4729000000000001E-3</v>
      </c>
      <c r="KX46" s="284">
        <v>0.1754761</v>
      </c>
      <c r="KY46" s="284">
        <v>1.6255E-3</v>
      </c>
      <c r="KZ46" s="284">
        <v>0.27449259999999998</v>
      </c>
      <c r="LA46" s="284">
        <v>6.6519800000000004E-2</v>
      </c>
      <c r="LB46" s="284">
        <v>0.48041299999999998</v>
      </c>
      <c r="LC46" s="284">
        <v>0.6558891</v>
      </c>
      <c r="LD46" s="284">
        <v>1.7665000000000001E-3</v>
      </c>
      <c r="LE46" s="284">
        <v>0.74575360000000002</v>
      </c>
      <c r="LF46" s="284">
        <v>9.3085600000000004E-2</v>
      </c>
      <c r="LG46" s="284">
        <v>0.15939420000000001</v>
      </c>
      <c r="LH46" s="284">
        <v>9028</v>
      </c>
      <c r="LI46" s="284">
        <v>7.1360700000000001</v>
      </c>
      <c r="LJ46" s="284">
        <v>28019</v>
      </c>
      <c r="LK46" s="284">
        <v>28019</v>
      </c>
      <c r="LL46" s="284">
        <v>4075</v>
      </c>
      <c r="LM46" s="284">
        <v>0.95549419999999996</v>
      </c>
      <c r="LN46" s="284">
        <v>2.1156500000000002E-2</v>
      </c>
      <c r="LO46" s="284">
        <v>2.33493E-2</v>
      </c>
      <c r="LP46" s="284">
        <v>0.20766000000000001</v>
      </c>
      <c r="LQ46" s="284">
        <v>0.56852999999999998</v>
      </c>
      <c r="LR46" s="284">
        <v>0.15211</v>
      </c>
      <c r="LS46" s="284">
        <v>67</v>
      </c>
      <c r="LT46" s="284">
        <v>1.49977</v>
      </c>
      <c r="LU46" s="284">
        <v>61</v>
      </c>
      <c r="LV46" s="284">
        <v>1.43302</v>
      </c>
      <c r="LW46" s="284">
        <v>9.9760000000000001E-2</v>
      </c>
      <c r="LX46" s="284">
        <v>9.5979999999999996E-2</v>
      </c>
      <c r="LY46" s="285">
        <v>5.3097999999999999E-3</v>
      </c>
      <c r="LZ46" s="285">
        <v>7.5849999999999995E-4</v>
      </c>
      <c r="MA46" s="285">
        <v>0.21561069999999999</v>
      </c>
      <c r="MB46" s="285">
        <v>0</v>
      </c>
      <c r="MC46" s="285">
        <v>0.19817109999999999</v>
      </c>
      <c r="MD46" s="285">
        <v>4.7760000000000001E-4</v>
      </c>
      <c r="ME46" s="285">
        <v>0.76512360000000001</v>
      </c>
      <c r="MF46" s="285">
        <v>2.23E-2</v>
      </c>
      <c r="MG46" s="285">
        <v>0.30323470000000002</v>
      </c>
      <c r="MH46" s="285"/>
    </row>
    <row r="47" spans="1:346" s="203" customFormat="1" x14ac:dyDescent="0.2">
      <c r="A47" s="6" t="s">
        <v>2065</v>
      </c>
      <c r="B47" s="6" t="s">
        <v>2851</v>
      </c>
      <c r="C47" s="203" t="s">
        <v>2066</v>
      </c>
      <c r="D47" s="203" t="s">
        <v>2067</v>
      </c>
      <c r="E47" s="203" t="s">
        <v>2180</v>
      </c>
      <c r="F47" s="203" t="s">
        <v>2254</v>
      </c>
      <c r="G47" s="203" t="s">
        <v>2364</v>
      </c>
      <c r="H47" s="203" t="s">
        <v>3614</v>
      </c>
      <c r="I47" s="203" t="s">
        <v>2309</v>
      </c>
      <c r="J47" s="203" t="s">
        <v>2326</v>
      </c>
      <c r="K47" s="203" t="s">
        <v>2364</v>
      </c>
      <c r="L47" s="203" t="s">
        <v>3614</v>
      </c>
      <c r="M47" s="203" t="s">
        <v>2309</v>
      </c>
      <c r="N47" s="203" t="s">
        <v>2428</v>
      </c>
      <c r="O47" s="203" t="s">
        <v>4866</v>
      </c>
      <c r="P47" s="203" t="s">
        <v>4867</v>
      </c>
      <c r="Q47" s="203" t="s">
        <v>2651</v>
      </c>
      <c r="R47" s="203" t="s">
        <v>4868</v>
      </c>
      <c r="S47" s="203" t="s">
        <v>2694</v>
      </c>
      <c r="T47" s="203" t="s">
        <v>4869</v>
      </c>
      <c r="U47" s="203" t="s">
        <v>3403</v>
      </c>
      <c r="V47" s="203" t="s">
        <v>2651</v>
      </c>
      <c r="W47" s="203">
        <v>1</v>
      </c>
      <c r="X47" s="203">
        <v>1</v>
      </c>
      <c r="Y47" s="203">
        <v>0</v>
      </c>
      <c r="Z47" s="203">
        <v>0</v>
      </c>
      <c r="AA47" s="10">
        <v>4556</v>
      </c>
      <c r="AB47" s="203">
        <v>1</v>
      </c>
      <c r="AC47" s="203">
        <v>0</v>
      </c>
      <c r="AD47" s="203">
        <v>1</v>
      </c>
      <c r="AE47" s="203">
        <v>11.73</v>
      </c>
      <c r="AF47" s="203">
        <v>12.73</v>
      </c>
      <c r="AG47" s="286">
        <v>7.8554600000000002E-2</v>
      </c>
      <c r="AH47" s="246">
        <v>63784</v>
      </c>
      <c r="AI47" s="246" t="s">
        <v>2781</v>
      </c>
      <c r="AJ47" s="274" t="s">
        <v>3615</v>
      </c>
      <c r="AK47" s="276">
        <v>36629</v>
      </c>
      <c r="AL47" s="276">
        <v>11.36</v>
      </c>
      <c r="AM47" s="276">
        <v>11.35</v>
      </c>
      <c r="AN47" s="276">
        <v>11.91</v>
      </c>
      <c r="AO47" s="246">
        <v>0</v>
      </c>
      <c r="AP47" s="246">
        <v>663350</v>
      </c>
      <c r="AQ47" s="246">
        <v>663350</v>
      </c>
      <c r="AR47" s="246">
        <v>99101</v>
      </c>
      <c r="AS47" s="246">
        <v>0</v>
      </c>
      <c r="AT47" s="246">
        <v>99101</v>
      </c>
      <c r="AU47" s="246">
        <v>0</v>
      </c>
      <c r="AV47" s="246">
        <v>0</v>
      </c>
      <c r="AW47" s="246">
        <v>0</v>
      </c>
      <c r="AX47" s="246">
        <v>4000</v>
      </c>
      <c r="AY47" s="246">
        <v>766451</v>
      </c>
      <c r="AZ47" s="246">
        <v>436883</v>
      </c>
      <c r="BA47" s="246">
        <v>140466</v>
      </c>
      <c r="BB47" s="246">
        <v>577349</v>
      </c>
      <c r="BC47" s="246">
        <v>69560</v>
      </c>
      <c r="BD47" s="246">
        <v>7794</v>
      </c>
      <c r="BE47" s="246">
        <v>6158</v>
      </c>
      <c r="BF47" s="246">
        <v>83512</v>
      </c>
      <c r="BG47" s="246">
        <v>92291</v>
      </c>
      <c r="BH47" s="246">
        <v>753152</v>
      </c>
      <c r="BI47" s="246">
        <v>13299</v>
      </c>
      <c r="BJ47" s="283">
        <v>1.7351399999999999E-2</v>
      </c>
      <c r="BK47" s="246">
        <v>0</v>
      </c>
      <c r="BL47" s="246">
        <v>0</v>
      </c>
      <c r="BM47" s="246">
        <v>0</v>
      </c>
      <c r="BN47" s="246">
        <v>0</v>
      </c>
      <c r="BO47" s="246">
        <v>0</v>
      </c>
      <c r="BP47" s="246">
        <v>0</v>
      </c>
      <c r="BQ47" s="10">
        <v>33811</v>
      </c>
      <c r="BR47" s="10">
        <v>39374</v>
      </c>
      <c r="BS47" s="10">
        <v>73185</v>
      </c>
      <c r="BT47" s="10">
        <v>24376</v>
      </c>
      <c r="BU47" s="10">
        <v>13720</v>
      </c>
      <c r="BV47" s="10">
        <v>38096</v>
      </c>
      <c r="BW47" s="10">
        <v>2681</v>
      </c>
      <c r="BX47" s="10" t="s">
        <v>3403</v>
      </c>
      <c r="BY47" s="10">
        <v>2681</v>
      </c>
      <c r="BZ47" s="10">
        <v>113962</v>
      </c>
      <c r="CA47" s="10" t="s">
        <v>3403</v>
      </c>
      <c r="CB47" s="10">
        <v>113962</v>
      </c>
      <c r="CC47" s="10">
        <v>1197</v>
      </c>
      <c r="CD47" s="258">
        <v>36946</v>
      </c>
      <c r="CE47" s="244">
        <v>3</v>
      </c>
      <c r="CF47" s="244">
        <v>67</v>
      </c>
      <c r="CG47" s="244">
        <v>70</v>
      </c>
      <c r="CH47" s="258">
        <v>2737</v>
      </c>
      <c r="CI47" s="258">
        <v>2155</v>
      </c>
      <c r="CJ47" s="258">
        <v>2469</v>
      </c>
      <c r="CK47" s="258">
        <v>563</v>
      </c>
      <c r="CL47" s="203">
        <v>0</v>
      </c>
      <c r="CM47" s="203">
        <v>27</v>
      </c>
      <c r="CN47" s="244">
        <v>97</v>
      </c>
      <c r="CO47" s="10">
        <v>78211</v>
      </c>
      <c r="CP47" s="10">
        <v>18933</v>
      </c>
      <c r="CQ47" s="10">
        <v>97144</v>
      </c>
      <c r="CR47" s="10">
        <v>9669</v>
      </c>
      <c r="CS47" s="10" t="s">
        <v>3403</v>
      </c>
      <c r="CT47" s="10" t="s">
        <v>3403</v>
      </c>
      <c r="CU47" s="10">
        <v>56166</v>
      </c>
      <c r="CV47" s="10">
        <v>21053</v>
      </c>
      <c r="CW47" s="10">
        <v>77219</v>
      </c>
      <c r="CX47" s="10">
        <v>184032</v>
      </c>
      <c r="CY47" s="10">
        <v>390</v>
      </c>
      <c r="CZ47" s="10" t="s">
        <v>3403</v>
      </c>
      <c r="DA47" s="10">
        <v>184422</v>
      </c>
      <c r="DB47" s="10">
        <v>13933</v>
      </c>
      <c r="DC47" s="10">
        <v>151</v>
      </c>
      <c r="DD47" s="10">
        <v>14084</v>
      </c>
      <c r="DE47" s="10">
        <v>33648</v>
      </c>
      <c r="DF47" s="10">
        <v>5336</v>
      </c>
      <c r="DG47" s="10" t="s">
        <v>3403</v>
      </c>
      <c r="DH47" s="10">
        <v>5487</v>
      </c>
      <c r="DI47" s="258" t="s">
        <v>3403</v>
      </c>
      <c r="DJ47" s="258">
        <v>47581</v>
      </c>
      <c r="DK47" s="10">
        <v>134612</v>
      </c>
      <c r="DL47" s="10">
        <v>116064</v>
      </c>
      <c r="DM47" s="10" t="s">
        <v>3403</v>
      </c>
      <c r="DN47" s="10" t="s">
        <v>3403</v>
      </c>
      <c r="DO47" s="10">
        <v>250676</v>
      </c>
      <c r="DP47" s="10" t="s">
        <v>3403</v>
      </c>
      <c r="DQ47" s="10">
        <v>17731</v>
      </c>
      <c r="DR47" s="10">
        <v>6515</v>
      </c>
      <c r="DS47" s="10">
        <v>24246</v>
      </c>
      <c r="DT47" s="10">
        <v>166703</v>
      </c>
      <c r="DU47" s="244">
        <v>37</v>
      </c>
      <c r="DV47" s="244">
        <v>4</v>
      </c>
      <c r="DW47" s="244">
        <v>315</v>
      </c>
      <c r="DX47" s="244">
        <v>5</v>
      </c>
      <c r="DY47" s="244">
        <v>30</v>
      </c>
      <c r="DZ47" s="244">
        <v>0</v>
      </c>
      <c r="EA47" s="244">
        <v>391</v>
      </c>
      <c r="EB47" s="244">
        <v>1148</v>
      </c>
      <c r="EC47" s="244">
        <v>186</v>
      </c>
      <c r="ED47" s="244">
        <v>1334</v>
      </c>
      <c r="EE47" s="10">
        <v>5845</v>
      </c>
      <c r="EF47" s="10">
        <v>275</v>
      </c>
      <c r="EG47" s="10">
        <v>6120</v>
      </c>
      <c r="EH47" s="10">
        <v>254</v>
      </c>
      <c r="EI47" s="10">
        <v>0</v>
      </c>
      <c r="EJ47" s="10">
        <v>254</v>
      </c>
      <c r="EK47" s="10">
        <v>7708</v>
      </c>
      <c r="EL47" s="10" t="s">
        <v>5026</v>
      </c>
      <c r="EM47" s="10" t="s">
        <v>5026</v>
      </c>
      <c r="EN47" s="10" t="s">
        <v>5026</v>
      </c>
      <c r="EO47" s="10" t="s">
        <v>5026</v>
      </c>
      <c r="EP47" s="258">
        <v>677</v>
      </c>
      <c r="EQ47" s="258" t="s">
        <v>3403</v>
      </c>
      <c r="ER47" s="10">
        <v>63666</v>
      </c>
      <c r="ES47" s="10" t="s">
        <v>5026</v>
      </c>
      <c r="ET47" s="10" t="s">
        <v>5026</v>
      </c>
      <c r="EU47" s="244">
        <v>102</v>
      </c>
      <c r="EV47" s="244">
        <v>399</v>
      </c>
      <c r="EW47" s="203" t="s">
        <v>1503</v>
      </c>
      <c r="EX47" s="244">
        <v>19</v>
      </c>
      <c r="EY47" s="244">
        <v>18</v>
      </c>
      <c r="EZ47" s="258">
        <v>16651</v>
      </c>
      <c r="FA47" s="10">
        <v>120360</v>
      </c>
      <c r="FB47" s="10" t="s">
        <v>3403</v>
      </c>
      <c r="FC47" s="203" t="s">
        <v>1530</v>
      </c>
      <c r="FD47" s="203" t="s">
        <v>1530</v>
      </c>
      <c r="FE47" s="203" t="s">
        <v>1530</v>
      </c>
      <c r="FF47" s="203" t="s">
        <v>1530</v>
      </c>
      <c r="FG47" s="203" t="s">
        <v>1530</v>
      </c>
      <c r="FH47" s="203" t="s">
        <v>1530</v>
      </c>
      <c r="FI47" s="203" t="s">
        <v>1530</v>
      </c>
      <c r="FJ47" s="203" t="s">
        <v>1530</v>
      </c>
      <c r="FK47" s="203" t="s">
        <v>1530</v>
      </c>
      <c r="FL47" s="203" t="s">
        <v>1530</v>
      </c>
      <c r="FM47" s="203" t="s">
        <v>1530</v>
      </c>
      <c r="FN47" s="203" t="s">
        <v>1530</v>
      </c>
      <c r="FO47" s="203" t="s">
        <v>1530</v>
      </c>
      <c r="FP47" s="203" t="s">
        <v>1530</v>
      </c>
      <c r="FQ47" s="203" t="s">
        <v>1530</v>
      </c>
      <c r="FR47" s="203" t="s">
        <v>1530</v>
      </c>
      <c r="FS47" s="203" t="s">
        <v>1530</v>
      </c>
      <c r="FT47" s="203" t="s">
        <v>1530</v>
      </c>
      <c r="FU47" s="203" t="s">
        <v>1530</v>
      </c>
      <c r="FV47" s="203" t="s">
        <v>1530</v>
      </c>
      <c r="FW47" s="203" t="s">
        <v>1530</v>
      </c>
      <c r="FX47" s="203" t="s">
        <v>1530</v>
      </c>
      <c r="FY47" s="203" t="s">
        <v>1530</v>
      </c>
      <c r="FZ47" s="203" t="s">
        <v>1530</v>
      </c>
      <c r="GA47" s="203" t="s">
        <v>1530</v>
      </c>
      <c r="GB47" s="203" t="s">
        <v>2065</v>
      </c>
      <c r="GC47" s="203" t="s">
        <v>468</v>
      </c>
      <c r="GD47" s="203" t="s">
        <v>416</v>
      </c>
      <c r="GE47" s="203" t="s">
        <v>493</v>
      </c>
      <c r="GF47" s="203" t="s">
        <v>499</v>
      </c>
      <c r="GG47" s="203" t="s">
        <v>4527</v>
      </c>
      <c r="GH47" s="203" t="s">
        <v>505</v>
      </c>
      <c r="GI47" s="203" t="s">
        <v>2303</v>
      </c>
      <c r="GJ47" s="258">
        <v>54259</v>
      </c>
      <c r="GK47" s="203">
        <v>3</v>
      </c>
      <c r="GL47" s="203" t="s">
        <v>2135</v>
      </c>
      <c r="GM47" s="203" t="s">
        <v>503</v>
      </c>
      <c r="GN47" s="203">
        <v>390</v>
      </c>
      <c r="GO47" s="203">
        <v>106</v>
      </c>
      <c r="GP47" s="203">
        <v>2550</v>
      </c>
      <c r="GQ47" s="203">
        <v>20158</v>
      </c>
      <c r="GR47" s="203" t="s">
        <v>3403</v>
      </c>
      <c r="GS47" s="203" t="s">
        <v>3403</v>
      </c>
      <c r="GT47" s="203" t="s">
        <v>3403</v>
      </c>
      <c r="GU47" s="203" t="s">
        <v>3403</v>
      </c>
      <c r="GV47" s="283">
        <v>0.79398000000000002</v>
      </c>
      <c r="GW47" s="283">
        <v>0.17307</v>
      </c>
      <c r="GX47" s="245">
        <v>19.713550000000001</v>
      </c>
      <c r="GY47" s="245">
        <v>19.125</v>
      </c>
      <c r="GZ47" s="245">
        <v>32.536589999999997</v>
      </c>
      <c r="HA47" s="284">
        <v>3.00448</v>
      </c>
      <c r="HB47" s="284">
        <v>2.3031700000000002</v>
      </c>
      <c r="HC47" s="284">
        <v>0.33315</v>
      </c>
      <c r="HD47" s="284">
        <v>31.062940000000001</v>
      </c>
      <c r="HE47" s="284">
        <v>23.81213</v>
      </c>
      <c r="HF47" s="284">
        <v>3.4443600000000001</v>
      </c>
      <c r="HG47" s="284">
        <v>4.5179299999999998</v>
      </c>
      <c r="HH47" s="284">
        <v>3.4633400000000001</v>
      </c>
      <c r="HI47" s="284">
        <v>0.50095999999999996</v>
      </c>
      <c r="HJ47" s="284">
        <v>11.829739999999999</v>
      </c>
      <c r="HK47" s="284">
        <v>9.0684000000000005</v>
      </c>
      <c r="HL47" s="284">
        <v>1.31172</v>
      </c>
      <c r="HM47" s="284">
        <v>97.710430000000002</v>
      </c>
      <c r="HN47" s="284">
        <v>74.902569999999997</v>
      </c>
      <c r="HO47" s="284">
        <v>10.83446</v>
      </c>
      <c r="HP47" s="284">
        <v>8.6680799999999998</v>
      </c>
      <c r="HQ47" s="284">
        <v>6.6447500000000002</v>
      </c>
      <c r="HR47" s="284">
        <v>0.96114999999999995</v>
      </c>
      <c r="HS47" s="284">
        <v>4.6199899999999996</v>
      </c>
      <c r="HT47" s="284">
        <v>3.0723600000000002</v>
      </c>
      <c r="HU47" s="284">
        <v>4.20688</v>
      </c>
      <c r="HV47" s="284">
        <v>16.456320000000002</v>
      </c>
      <c r="HW47" s="284">
        <v>1.17337</v>
      </c>
      <c r="HX47" s="284">
        <v>1.6013599999999999</v>
      </c>
      <c r="HY47" s="284">
        <v>0.44685999999999998</v>
      </c>
      <c r="HZ47" s="284">
        <v>0.14205999999999999</v>
      </c>
      <c r="IA47" s="284">
        <v>1.8799999999999999E-3</v>
      </c>
      <c r="IB47" s="284">
        <v>7.3499999999999998E-3</v>
      </c>
      <c r="IC47" s="284">
        <v>0.30687999999999999</v>
      </c>
      <c r="ID47" s="284">
        <v>2.4590000000000001E-2</v>
      </c>
      <c r="IE47" s="284">
        <v>0.11279</v>
      </c>
      <c r="IF47" s="284">
        <v>5001</v>
      </c>
      <c r="IG47" s="284">
        <v>63666</v>
      </c>
      <c r="IH47" s="284">
        <v>63666</v>
      </c>
      <c r="II47" s="284">
        <v>13095</v>
      </c>
      <c r="IJ47" s="284">
        <v>166703</v>
      </c>
      <c r="IK47" s="284">
        <v>166703</v>
      </c>
      <c r="IL47" s="284">
        <v>250676</v>
      </c>
      <c r="IM47" s="284">
        <v>250676</v>
      </c>
      <c r="IN47" s="284">
        <v>1.56314</v>
      </c>
      <c r="IO47" s="284">
        <v>19691</v>
      </c>
      <c r="IP47" s="284">
        <v>9.4671900000000004</v>
      </c>
      <c r="IQ47" s="284">
        <v>1.8264400000000001</v>
      </c>
      <c r="IR47" s="284">
        <v>12.225619999999999</v>
      </c>
      <c r="IS47" s="284">
        <v>0</v>
      </c>
      <c r="IT47" s="284">
        <v>7.3719999999999994E-2</v>
      </c>
      <c r="IU47" s="284">
        <v>14.12579</v>
      </c>
      <c r="IV47" s="284">
        <v>10.640610000000001</v>
      </c>
      <c r="IW47" s="284">
        <v>2.9555799999999999</v>
      </c>
      <c r="IX47" s="284">
        <v>0</v>
      </c>
      <c r="IY47" s="284">
        <v>1.7899999999999999E-3</v>
      </c>
      <c r="IZ47" s="284">
        <v>0.68091999999999997</v>
      </c>
      <c r="JA47" s="284">
        <v>1.2899999999999999E-3</v>
      </c>
      <c r="JB47" s="284">
        <v>4.1239999999999999E-2</v>
      </c>
      <c r="JC47" s="284">
        <v>0.52503999999999995</v>
      </c>
      <c r="JD47" s="284">
        <v>4.0006599999999999</v>
      </c>
      <c r="JE47" s="284">
        <v>2.10033</v>
      </c>
      <c r="JF47" s="284">
        <v>0.21618999999999999</v>
      </c>
      <c r="JG47" s="284">
        <v>1523</v>
      </c>
      <c r="JH47" s="284">
        <v>2.88707</v>
      </c>
      <c r="JI47" s="284">
        <v>1.7009300000000001</v>
      </c>
      <c r="JJ47" s="284">
        <v>201</v>
      </c>
      <c r="JK47" s="284">
        <v>125</v>
      </c>
      <c r="JL47" s="284">
        <v>13.88068</v>
      </c>
      <c r="JM47" s="284">
        <v>1.53914</v>
      </c>
      <c r="JN47" s="284">
        <v>1.282</v>
      </c>
      <c r="JO47" s="284">
        <v>0.23462</v>
      </c>
      <c r="JP47" s="284">
        <v>1.8429999999999998E-2</v>
      </c>
      <c r="JQ47" s="284">
        <v>0.48379</v>
      </c>
      <c r="JR47" s="284">
        <v>1</v>
      </c>
      <c r="JS47" s="284">
        <v>7</v>
      </c>
      <c r="JT47" s="284">
        <v>1.50373</v>
      </c>
      <c r="JU47" s="284">
        <v>4820</v>
      </c>
      <c r="JV47" s="284">
        <v>36.589770000000001</v>
      </c>
      <c r="JW47" s="284">
        <v>3205</v>
      </c>
      <c r="JX47" s="284">
        <v>13.9741</v>
      </c>
      <c r="JY47" s="284">
        <v>55.021070000000002</v>
      </c>
      <c r="JZ47" s="284">
        <v>0.38191000000000003</v>
      </c>
      <c r="KA47" s="284">
        <v>1224</v>
      </c>
      <c r="KB47" s="284">
        <v>0.63973999999999998</v>
      </c>
      <c r="KC47" s="284">
        <v>0.50095999999999996</v>
      </c>
      <c r="KD47" s="284">
        <v>0.96199000000000001</v>
      </c>
      <c r="KE47" s="284">
        <v>8.3967600000000004</v>
      </c>
      <c r="KF47" s="284">
        <v>10.33886</v>
      </c>
      <c r="KG47" s="284">
        <v>4.5179299999999998</v>
      </c>
      <c r="KH47" s="294">
        <v>43.807690000000001</v>
      </c>
      <c r="KI47" s="284">
        <v>45353</v>
      </c>
      <c r="KJ47" s="284">
        <v>34319</v>
      </c>
      <c r="KK47" s="284">
        <v>5.0779999999999999E-2</v>
      </c>
      <c r="KL47" s="284">
        <v>0.19994999999999999</v>
      </c>
      <c r="KM47" s="284">
        <v>7.6359999999999997E-2</v>
      </c>
      <c r="KN47" s="284">
        <v>3.9899999999999996E-3</v>
      </c>
      <c r="KO47" s="284">
        <v>1.5709999999999998E-2</v>
      </c>
      <c r="KP47" s="284">
        <v>6.0000000000000001E-3</v>
      </c>
      <c r="KQ47" s="284">
        <v>1</v>
      </c>
      <c r="KR47" s="284">
        <v>7.8554600000000002E-2</v>
      </c>
      <c r="KS47" s="284">
        <v>0.92144539999999997</v>
      </c>
      <c r="KT47" s="284">
        <v>0.24329480000000001</v>
      </c>
      <c r="KU47" s="284">
        <v>0.75670519999999997</v>
      </c>
      <c r="KV47" s="284">
        <v>0.1108833</v>
      </c>
      <c r="KW47" s="284">
        <v>1.03485E-2</v>
      </c>
      <c r="KX47" s="284">
        <v>0.18650420000000001</v>
      </c>
      <c r="KY47" s="284">
        <v>8.1762999999999992E-3</v>
      </c>
      <c r="KZ47" s="284">
        <v>0.1225397</v>
      </c>
      <c r="LA47" s="284">
        <v>9.2358499999999996E-2</v>
      </c>
      <c r="LB47" s="284">
        <v>0.58007280000000006</v>
      </c>
      <c r="LC47" s="284">
        <v>0.76657699999999995</v>
      </c>
      <c r="LD47" s="284">
        <v>0</v>
      </c>
      <c r="LE47" s="284">
        <v>0.86548259999999999</v>
      </c>
      <c r="LF47" s="284">
        <v>5.2189000000000003E-3</v>
      </c>
      <c r="LG47" s="284">
        <v>0.12929850000000001</v>
      </c>
      <c r="LH47" s="284">
        <v>11034</v>
      </c>
      <c r="LI47" s="284">
        <v>6.8754799999999996</v>
      </c>
      <c r="LJ47" s="284">
        <v>54259</v>
      </c>
      <c r="LK47" s="284">
        <v>54259</v>
      </c>
      <c r="LL47" s="284">
        <v>4262</v>
      </c>
      <c r="LM47" s="284">
        <v>0.83293419999999996</v>
      </c>
      <c r="LN47" s="284">
        <v>9.3327900000000005E-2</v>
      </c>
      <c r="LO47" s="284">
        <v>7.3737899999999995E-2</v>
      </c>
      <c r="LP47" s="284">
        <v>0.57377999999999996</v>
      </c>
      <c r="LQ47" s="284">
        <v>1.7846</v>
      </c>
      <c r="LR47" s="284">
        <v>0.43418000000000001</v>
      </c>
      <c r="LS47" s="284">
        <v>32</v>
      </c>
      <c r="LT47" s="284">
        <v>3.6037400000000002</v>
      </c>
      <c r="LU47" s="284">
        <v>40</v>
      </c>
      <c r="LV47" s="284">
        <v>3.0016799999999999</v>
      </c>
      <c r="LW47" s="284">
        <v>0.33284000000000002</v>
      </c>
      <c r="LX47" s="284">
        <v>0.32706000000000002</v>
      </c>
      <c r="LY47" s="285">
        <v>1.8906599999999999E-2</v>
      </c>
      <c r="LZ47" s="285">
        <v>6.0490000000000001E-4</v>
      </c>
      <c r="MA47" s="285">
        <v>0.24733269999999999</v>
      </c>
      <c r="MB47" s="285">
        <v>0</v>
      </c>
      <c r="MC47" s="285">
        <v>0.23038410000000001</v>
      </c>
      <c r="MD47" s="285">
        <v>4.3649999999999998E-4</v>
      </c>
      <c r="ME47" s="285">
        <v>0.7106325</v>
      </c>
      <c r="MF47" s="285">
        <v>3.0505000000000001E-2</v>
      </c>
      <c r="MG47" s="285">
        <v>0.3466148</v>
      </c>
      <c r="MH47" s="285"/>
    </row>
    <row r="48" spans="1:346" s="203" customFormat="1" x14ac:dyDescent="0.2">
      <c r="A48" s="6" t="s">
        <v>2007</v>
      </c>
      <c r="B48" s="6" t="s">
        <v>2868</v>
      </c>
      <c r="C48" s="203" t="s">
        <v>2008</v>
      </c>
      <c r="D48" s="203" t="s">
        <v>1700</v>
      </c>
      <c r="E48" s="203" t="s">
        <v>2166</v>
      </c>
      <c r="F48" s="203" t="s">
        <v>2234</v>
      </c>
      <c r="G48" s="203" t="s">
        <v>2170</v>
      </c>
      <c r="H48" s="203" t="s">
        <v>3542</v>
      </c>
      <c r="I48" s="203" t="s">
        <v>3543</v>
      </c>
      <c r="J48" s="203" t="s">
        <v>2234</v>
      </c>
      <c r="K48" s="203" t="s">
        <v>2170</v>
      </c>
      <c r="L48" s="203" t="s">
        <v>3542</v>
      </c>
      <c r="M48" s="203" t="s">
        <v>3543</v>
      </c>
      <c r="N48" s="203" t="s">
        <v>2411</v>
      </c>
      <c r="O48" s="203" t="s">
        <v>2484</v>
      </c>
      <c r="P48" s="203" t="s">
        <v>2561</v>
      </c>
      <c r="Q48" s="203" t="s">
        <v>2634</v>
      </c>
      <c r="R48" s="203" t="s">
        <v>2411</v>
      </c>
      <c r="S48" s="203" t="s">
        <v>2694</v>
      </c>
      <c r="T48" s="203" t="s">
        <v>2484</v>
      </c>
      <c r="U48" s="203" t="s">
        <v>2561</v>
      </c>
      <c r="V48" s="203" t="s">
        <v>2634</v>
      </c>
      <c r="W48" s="203">
        <v>1</v>
      </c>
      <c r="X48" s="203">
        <v>0</v>
      </c>
      <c r="Y48" s="203">
        <v>0</v>
      </c>
      <c r="Z48" s="203">
        <v>0</v>
      </c>
      <c r="AA48" s="10">
        <v>2500</v>
      </c>
      <c r="AB48" s="203">
        <v>3</v>
      </c>
      <c r="AC48" s="203">
        <v>0</v>
      </c>
      <c r="AD48" s="203">
        <v>3</v>
      </c>
      <c r="AE48" s="203">
        <v>13.25</v>
      </c>
      <c r="AF48" s="203">
        <v>16.25</v>
      </c>
      <c r="AG48" s="286">
        <v>0.18461540000000001</v>
      </c>
      <c r="AH48" s="246">
        <v>65292</v>
      </c>
      <c r="AI48" s="246" t="s">
        <v>3544</v>
      </c>
      <c r="AJ48" s="274" t="s">
        <v>3412</v>
      </c>
      <c r="AK48" s="276">
        <v>36696</v>
      </c>
      <c r="AL48" s="276">
        <v>7.4</v>
      </c>
      <c r="AM48" s="276" t="s">
        <v>3403</v>
      </c>
      <c r="AN48" s="276" t="s">
        <v>3403</v>
      </c>
      <c r="AO48" s="246">
        <v>187315</v>
      </c>
      <c r="AP48" s="246">
        <v>561945</v>
      </c>
      <c r="AQ48" s="246">
        <v>749260</v>
      </c>
      <c r="AR48" s="246">
        <v>103864</v>
      </c>
      <c r="AS48" s="246">
        <v>0</v>
      </c>
      <c r="AT48" s="246">
        <v>103864</v>
      </c>
      <c r="AU48" s="246">
        <v>48873</v>
      </c>
      <c r="AV48" s="246">
        <v>0</v>
      </c>
      <c r="AW48" s="246">
        <v>48873</v>
      </c>
      <c r="AX48" s="246">
        <v>70271</v>
      </c>
      <c r="AY48" s="246">
        <v>972268</v>
      </c>
      <c r="AZ48" s="246">
        <v>448435</v>
      </c>
      <c r="BA48" s="246">
        <v>161153</v>
      </c>
      <c r="BB48" s="246">
        <v>609588</v>
      </c>
      <c r="BC48" s="246">
        <v>86906</v>
      </c>
      <c r="BD48" s="246">
        <v>13277</v>
      </c>
      <c r="BE48" s="246">
        <v>16821</v>
      </c>
      <c r="BF48" s="246">
        <v>117004</v>
      </c>
      <c r="BG48" s="246">
        <v>333299</v>
      </c>
      <c r="BH48" s="246">
        <v>1059891</v>
      </c>
      <c r="BI48" s="246">
        <v>0</v>
      </c>
      <c r="BJ48" s="283">
        <v>0</v>
      </c>
      <c r="BK48" s="246">
        <v>0</v>
      </c>
      <c r="BL48" s="246">
        <v>0</v>
      </c>
      <c r="BM48" s="246">
        <v>0</v>
      </c>
      <c r="BN48" s="246">
        <v>0</v>
      </c>
      <c r="BO48" s="246">
        <v>0</v>
      </c>
      <c r="BP48" s="246">
        <v>0</v>
      </c>
      <c r="BQ48" s="10">
        <v>24991</v>
      </c>
      <c r="BR48" s="10">
        <v>37166</v>
      </c>
      <c r="BS48" s="10">
        <v>62157</v>
      </c>
      <c r="BT48" s="10">
        <v>17374</v>
      </c>
      <c r="BU48" s="10">
        <v>15562</v>
      </c>
      <c r="BV48" s="10">
        <v>32936</v>
      </c>
      <c r="BW48" s="10">
        <v>4558</v>
      </c>
      <c r="BX48" s="10">
        <v>51</v>
      </c>
      <c r="BY48" s="10">
        <v>4609</v>
      </c>
      <c r="BZ48" s="10">
        <v>99702</v>
      </c>
      <c r="CA48" s="10" t="s">
        <v>3403</v>
      </c>
      <c r="CB48" s="10">
        <v>99702</v>
      </c>
      <c r="CC48" s="10">
        <v>0</v>
      </c>
      <c r="CD48" s="258">
        <v>36946</v>
      </c>
      <c r="CE48" s="244">
        <v>6</v>
      </c>
      <c r="CF48" s="244">
        <v>67</v>
      </c>
      <c r="CG48" s="244">
        <v>73</v>
      </c>
      <c r="CH48" s="258">
        <v>2410</v>
      </c>
      <c r="CI48" s="258">
        <v>2155</v>
      </c>
      <c r="CJ48" s="258">
        <v>1535</v>
      </c>
      <c r="CK48" s="258">
        <v>563</v>
      </c>
      <c r="CL48" s="203">
        <v>0</v>
      </c>
      <c r="CM48" s="203">
        <v>5</v>
      </c>
      <c r="CN48" s="244">
        <v>102</v>
      </c>
      <c r="CO48" s="10">
        <v>40588</v>
      </c>
      <c r="CP48" s="10">
        <v>17379</v>
      </c>
      <c r="CQ48" s="10">
        <v>57967</v>
      </c>
      <c r="CR48" s="10">
        <v>9928</v>
      </c>
      <c r="CS48" s="10" t="s">
        <v>3403</v>
      </c>
      <c r="CT48" s="10">
        <v>9928</v>
      </c>
      <c r="CU48" s="10">
        <v>40636</v>
      </c>
      <c r="CV48" s="10">
        <v>5969</v>
      </c>
      <c r="CW48" s="10">
        <v>46605</v>
      </c>
      <c r="CX48" s="10">
        <v>114500</v>
      </c>
      <c r="CY48" s="10">
        <v>1618</v>
      </c>
      <c r="CZ48" s="10" t="s">
        <v>3403</v>
      </c>
      <c r="DA48" s="10">
        <v>116118</v>
      </c>
      <c r="DB48" s="10">
        <v>6256</v>
      </c>
      <c r="DC48" s="10">
        <v>5</v>
      </c>
      <c r="DD48" s="10">
        <v>6261</v>
      </c>
      <c r="DE48" s="10">
        <v>6354</v>
      </c>
      <c r="DF48" s="10">
        <v>618</v>
      </c>
      <c r="DG48" s="10">
        <v>0</v>
      </c>
      <c r="DH48" s="10">
        <v>623</v>
      </c>
      <c r="DI48" s="258" t="s">
        <v>3403</v>
      </c>
      <c r="DJ48" s="258">
        <v>12610</v>
      </c>
      <c r="DK48" s="10">
        <v>130279</v>
      </c>
      <c r="DL48" s="10" t="s">
        <v>3403</v>
      </c>
      <c r="DM48" s="10" t="s">
        <v>3403</v>
      </c>
      <c r="DN48" s="10" t="s">
        <v>3403</v>
      </c>
      <c r="DO48" s="10">
        <v>130279</v>
      </c>
      <c r="DP48" s="10">
        <v>928</v>
      </c>
      <c r="DQ48" s="10">
        <v>22088</v>
      </c>
      <c r="DR48" s="10">
        <v>3785</v>
      </c>
      <c r="DS48" s="10">
        <v>25873</v>
      </c>
      <c r="DT48" s="10">
        <v>169348</v>
      </c>
      <c r="DU48" s="244">
        <v>193</v>
      </c>
      <c r="DV48" s="244">
        <v>12</v>
      </c>
      <c r="DW48" s="244">
        <v>174</v>
      </c>
      <c r="DX48" s="244">
        <v>8</v>
      </c>
      <c r="DY48" s="244">
        <v>16</v>
      </c>
      <c r="DZ48" s="244">
        <v>0</v>
      </c>
      <c r="EA48" s="244">
        <v>403</v>
      </c>
      <c r="EB48" s="244">
        <v>825</v>
      </c>
      <c r="EC48" s="244">
        <v>173</v>
      </c>
      <c r="ED48" s="244">
        <v>998</v>
      </c>
      <c r="EE48" s="10">
        <v>4815</v>
      </c>
      <c r="EF48" s="10">
        <v>1027</v>
      </c>
      <c r="EG48" s="10">
        <v>5842</v>
      </c>
      <c r="EH48" s="10">
        <v>150</v>
      </c>
      <c r="EI48" s="10">
        <v>0</v>
      </c>
      <c r="EJ48" s="10">
        <v>150</v>
      </c>
      <c r="EK48" s="10">
        <v>6990</v>
      </c>
      <c r="EL48" s="10" t="s">
        <v>5026</v>
      </c>
      <c r="EM48" s="10" t="s">
        <v>5026</v>
      </c>
      <c r="EN48" s="10" t="s">
        <v>5026</v>
      </c>
      <c r="EO48" s="10" t="s">
        <v>5026</v>
      </c>
      <c r="EP48" s="258">
        <v>130</v>
      </c>
      <c r="EQ48" s="258">
        <v>4761</v>
      </c>
      <c r="ER48" s="10">
        <v>34976</v>
      </c>
      <c r="ES48" s="10" t="s">
        <v>5026</v>
      </c>
      <c r="ET48" s="10" t="s">
        <v>5026</v>
      </c>
      <c r="EU48" s="244">
        <v>44</v>
      </c>
      <c r="EV48" s="244">
        <v>53</v>
      </c>
      <c r="EW48" s="203" t="s">
        <v>1487</v>
      </c>
      <c r="EX48" s="244">
        <v>21</v>
      </c>
      <c r="EY48" s="244">
        <v>54</v>
      </c>
      <c r="EZ48" s="258">
        <v>45505</v>
      </c>
      <c r="FA48" s="10" t="s">
        <v>3403</v>
      </c>
      <c r="FB48" s="10" t="s">
        <v>3403</v>
      </c>
      <c r="FC48" s="203" t="s">
        <v>1530</v>
      </c>
      <c r="FD48" s="203" t="s">
        <v>1530</v>
      </c>
      <c r="FE48" s="203" t="s">
        <v>1530</v>
      </c>
      <c r="FF48" s="203" t="s">
        <v>1530</v>
      </c>
      <c r="FG48" s="203" t="s">
        <v>1530</v>
      </c>
      <c r="FH48" s="203" t="s">
        <v>1530</v>
      </c>
      <c r="FI48" s="203" t="s">
        <v>1530</v>
      </c>
      <c r="FJ48" s="203" t="s">
        <v>1530</v>
      </c>
      <c r="FK48" s="203" t="s">
        <v>1530</v>
      </c>
      <c r="FL48" s="203" t="s">
        <v>1530</v>
      </c>
      <c r="FM48" s="203" t="s">
        <v>1530</v>
      </c>
      <c r="FN48" s="203" t="s">
        <v>1530</v>
      </c>
      <c r="FO48" s="203" t="s">
        <v>1530</v>
      </c>
      <c r="FP48" s="203" t="s">
        <v>1530</v>
      </c>
      <c r="FQ48" s="203" t="s">
        <v>1530</v>
      </c>
      <c r="FR48" s="203" t="s">
        <v>1530</v>
      </c>
      <c r="FS48" s="203" t="s">
        <v>1530</v>
      </c>
      <c r="FT48" s="203" t="s">
        <v>1530</v>
      </c>
      <c r="FU48" s="203" t="s">
        <v>1530</v>
      </c>
      <c r="FV48" s="203" t="s">
        <v>1530</v>
      </c>
      <c r="FW48" s="203" t="s">
        <v>1530</v>
      </c>
      <c r="FX48" s="203" t="s">
        <v>1530</v>
      </c>
      <c r="FY48" s="203" t="s">
        <v>1530</v>
      </c>
      <c r="FZ48" s="203" t="s">
        <v>1530</v>
      </c>
      <c r="GA48" s="203" t="s">
        <v>1530</v>
      </c>
      <c r="GB48" s="203" t="s">
        <v>2007</v>
      </c>
      <c r="GC48" s="203" t="s">
        <v>449</v>
      </c>
      <c r="GD48" s="203" t="s">
        <v>416</v>
      </c>
      <c r="GE48" s="203" t="s">
        <v>495</v>
      </c>
      <c r="GF48" s="203" t="s">
        <v>501</v>
      </c>
      <c r="GG48" s="203" t="s">
        <v>4527</v>
      </c>
      <c r="GH48" s="203" t="s">
        <v>505</v>
      </c>
      <c r="GI48" s="203" t="s">
        <v>2303</v>
      </c>
      <c r="GJ48" s="258">
        <v>45541</v>
      </c>
      <c r="GK48" s="203">
        <v>1</v>
      </c>
      <c r="GL48" s="203" t="s">
        <v>2135</v>
      </c>
      <c r="GM48" s="203" t="s">
        <v>503</v>
      </c>
      <c r="GN48" s="203">
        <v>497</v>
      </c>
      <c r="GO48" s="203">
        <v>33</v>
      </c>
      <c r="GP48" s="203">
        <v>804</v>
      </c>
      <c r="GQ48" s="203">
        <v>12088</v>
      </c>
      <c r="GR48" s="203">
        <v>125</v>
      </c>
      <c r="GS48" s="203">
        <v>4</v>
      </c>
      <c r="GT48" s="203">
        <v>71</v>
      </c>
      <c r="GU48" s="203">
        <v>2449</v>
      </c>
      <c r="GV48" s="283">
        <v>0.83577000000000001</v>
      </c>
      <c r="GW48" s="283">
        <v>0.14277999999999999</v>
      </c>
      <c r="GX48" s="245">
        <v>17.344909999999999</v>
      </c>
      <c r="GY48" s="245">
        <v>32.0989</v>
      </c>
      <c r="GZ48" s="245">
        <v>4.86829</v>
      </c>
      <c r="HA48" s="284">
        <v>8.1355500000000003</v>
      </c>
      <c r="HB48" s="284">
        <v>4.6791</v>
      </c>
      <c r="HC48" s="284">
        <v>0.89810000000000001</v>
      </c>
      <c r="HD48" s="284">
        <v>40.965139999999998</v>
      </c>
      <c r="HE48" s="284">
        <v>23.560780000000001</v>
      </c>
      <c r="HF48" s="284">
        <v>4.52224</v>
      </c>
      <c r="HG48" s="284">
        <v>6.2586599999999999</v>
      </c>
      <c r="HH48" s="284">
        <v>3.5996199999999998</v>
      </c>
      <c r="HI48" s="284">
        <v>0.69091000000000002</v>
      </c>
      <c r="HJ48" s="284">
        <v>30.303380000000001</v>
      </c>
      <c r="HK48" s="284">
        <v>17.428750000000001</v>
      </c>
      <c r="HL48" s="284">
        <v>3.3452700000000002</v>
      </c>
      <c r="HM48" s="284">
        <v>151.62961000000001</v>
      </c>
      <c r="HN48" s="284">
        <v>87.208579999999998</v>
      </c>
      <c r="HO48" s="284">
        <v>16.738769999999999</v>
      </c>
      <c r="HP48" s="284">
        <v>18.748180000000001</v>
      </c>
      <c r="HQ48" s="284">
        <v>10.782870000000001</v>
      </c>
      <c r="HR48" s="284">
        <v>2.0696599999999998</v>
      </c>
      <c r="HS48" s="284">
        <v>2.8607</v>
      </c>
      <c r="HT48" s="284">
        <v>3.7185800000000002</v>
      </c>
      <c r="HU48" s="284">
        <v>1.70061</v>
      </c>
      <c r="HV48" s="284">
        <v>2.04847</v>
      </c>
      <c r="HW48" s="284">
        <v>0.76800999999999997</v>
      </c>
      <c r="HX48" s="284">
        <v>1.24136</v>
      </c>
      <c r="HY48" s="284">
        <v>0.56813000000000002</v>
      </c>
      <c r="HZ48" s="284">
        <v>0.15348999999999999</v>
      </c>
      <c r="IA48" s="284">
        <v>9.7000000000000005E-4</v>
      </c>
      <c r="IB48" s="284">
        <v>1.16E-3</v>
      </c>
      <c r="IC48" s="284">
        <v>0.99921000000000004</v>
      </c>
      <c r="ID48" s="284">
        <v>2.1909999999999999E-2</v>
      </c>
      <c r="IE48" s="284">
        <v>0.12828000000000001</v>
      </c>
      <c r="IF48" s="284">
        <v>2152</v>
      </c>
      <c r="IG48" s="284">
        <v>11658</v>
      </c>
      <c r="IH48" s="284">
        <v>11658</v>
      </c>
      <c r="II48" s="284">
        <v>10421</v>
      </c>
      <c r="IJ48" s="284">
        <v>56449</v>
      </c>
      <c r="IK48" s="284">
        <v>56449</v>
      </c>
      <c r="IL48" s="284">
        <v>43426</v>
      </c>
      <c r="IM48" s="284">
        <v>43426</v>
      </c>
      <c r="IN48" s="284">
        <v>0.90322999999999998</v>
      </c>
      <c r="IO48" s="284">
        <v>8017</v>
      </c>
      <c r="IP48" s="284">
        <v>3.8544100000000001</v>
      </c>
      <c r="IQ48" s="284">
        <v>2.2806700000000002</v>
      </c>
      <c r="IR48" s="284">
        <v>16.45243</v>
      </c>
      <c r="IS48" s="284">
        <v>1.0731599999999999</v>
      </c>
      <c r="IT48" s="284">
        <v>1.5430299999999999</v>
      </c>
      <c r="IU48" s="284">
        <v>21.34929</v>
      </c>
      <c r="IV48" s="284">
        <v>13.385479999999999</v>
      </c>
      <c r="IW48" s="284">
        <v>3.16717</v>
      </c>
      <c r="IX48" s="284">
        <v>0</v>
      </c>
      <c r="IY48" s="284">
        <v>2.2399999999999998E-3</v>
      </c>
      <c r="IZ48" s="284">
        <v>0.81127000000000005</v>
      </c>
      <c r="JA48" s="284">
        <v>1.6000000000000001E-3</v>
      </c>
      <c r="JB48" s="284">
        <v>0.11595</v>
      </c>
      <c r="JC48" s="284">
        <v>0.62807000000000002</v>
      </c>
      <c r="JD48" s="284">
        <v>3.9423300000000001</v>
      </c>
      <c r="JE48" s="284">
        <v>2.1892800000000001</v>
      </c>
      <c r="JF48" s="284">
        <v>0.29094999999999999</v>
      </c>
      <c r="JG48" s="284">
        <v>1427</v>
      </c>
      <c r="JH48" s="284">
        <v>2.8214700000000001</v>
      </c>
      <c r="JI48" s="284">
        <v>7.3186600000000004</v>
      </c>
      <c r="JJ48" s="284">
        <v>176</v>
      </c>
      <c r="JK48" s="284">
        <v>81</v>
      </c>
      <c r="JL48" s="284">
        <v>23.273340000000001</v>
      </c>
      <c r="JM48" s="284">
        <v>2.5691999999999999</v>
      </c>
      <c r="JN48" s="284">
        <v>1.9083000000000001</v>
      </c>
      <c r="JO48" s="284">
        <v>0.35682000000000003</v>
      </c>
      <c r="JP48" s="284">
        <v>6.5869999999999998E-2</v>
      </c>
      <c r="JQ48" s="284">
        <v>0.51212000000000002</v>
      </c>
      <c r="JR48" s="284">
        <v>0</v>
      </c>
      <c r="JS48" s="284">
        <v>1</v>
      </c>
      <c r="JT48" s="284">
        <v>0.76929999999999998</v>
      </c>
      <c r="JU48" s="284">
        <v>2505</v>
      </c>
      <c r="JV48" s="284">
        <v>67.739199999999997</v>
      </c>
      <c r="JW48" s="284">
        <v>3256</v>
      </c>
      <c r="JX48" s="284">
        <v>13.990399999999999</v>
      </c>
      <c r="JY48" s="284">
        <v>52.111600000000003</v>
      </c>
      <c r="JZ48" s="284">
        <v>0.20652999999999999</v>
      </c>
      <c r="KA48" s="284">
        <v>672</v>
      </c>
      <c r="KB48" s="284">
        <v>1.1071299999999999</v>
      </c>
      <c r="KC48" s="284">
        <v>0.69091000000000002</v>
      </c>
      <c r="KD48" s="284">
        <v>0.85170999999999997</v>
      </c>
      <c r="KE48" s="284">
        <v>5.48956</v>
      </c>
      <c r="KF48" s="284">
        <v>5.0353300000000001</v>
      </c>
      <c r="KG48" s="284">
        <v>6.2586599999999999</v>
      </c>
      <c r="KH48" s="294">
        <v>48.076920000000001</v>
      </c>
      <c r="KI48" s="284">
        <v>37513</v>
      </c>
      <c r="KJ48" s="284">
        <v>27596</v>
      </c>
      <c r="KK48" s="284">
        <v>0.12472999999999999</v>
      </c>
      <c r="KL48" s="284">
        <v>0.46460000000000001</v>
      </c>
      <c r="KM48" s="284">
        <v>9.5960000000000004E-2</v>
      </c>
      <c r="KN48" s="284">
        <v>2.3029999999999998E-2</v>
      </c>
      <c r="KO48" s="284">
        <v>8.5769999999999999E-2</v>
      </c>
      <c r="KP48" s="284">
        <v>1.772E-2</v>
      </c>
      <c r="KQ48" s="284">
        <v>1</v>
      </c>
      <c r="KR48" s="284">
        <v>0.18461540000000001</v>
      </c>
      <c r="KS48" s="284">
        <v>0.81538460000000001</v>
      </c>
      <c r="KT48" s="284">
        <v>0.26436379999999998</v>
      </c>
      <c r="KU48" s="284">
        <v>0.73563619999999996</v>
      </c>
      <c r="KV48" s="284">
        <v>0.1103925</v>
      </c>
      <c r="KW48" s="284">
        <v>1.2526799999999999E-2</v>
      </c>
      <c r="KX48" s="284">
        <v>0.15204680000000001</v>
      </c>
      <c r="KY48" s="284">
        <v>1.5870499999999999E-2</v>
      </c>
      <c r="KZ48" s="284">
        <v>0.31446540000000001</v>
      </c>
      <c r="LA48" s="284">
        <v>8.1995200000000004E-2</v>
      </c>
      <c r="LB48" s="284">
        <v>0.42309540000000001</v>
      </c>
      <c r="LC48" s="284">
        <v>0.57514220000000005</v>
      </c>
      <c r="LD48" s="284">
        <v>5.0266999999999999E-2</v>
      </c>
      <c r="LE48" s="284">
        <v>0.77063110000000001</v>
      </c>
      <c r="LF48" s="284">
        <v>7.2275300000000001E-2</v>
      </c>
      <c r="LG48" s="284">
        <v>0.1068265</v>
      </c>
      <c r="LH48" s="284">
        <v>9917</v>
      </c>
      <c r="LI48" s="284">
        <v>6.5453599999999996</v>
      </c>
      <c r="LJ48" s="284">
        <v>15180</v>
      </c>
      <c r="LK48" s="284">
        <v>15180</v>
      </c>
      <c r="LL48" s="284">
        <v>2802</v>
      </c>
      <c r="LM48" s="284">
        <v>0.74276089999999995</v>
      </c>
      <c r="LN48" s="284">
        <v>0.1134748</v>
      </c>
      <c r="LO48" s="284">
        <v>0.14376430000000001</v>
      </c>
      <c r="LP48" s="284">
        <v>0.29052</v>
      </c>
      <c r="LQ48" s="284">
        <v>0.80842000000000003</v>
      </c>
      <c r="LR48" s="284">
        <v>0.21371999999999999</v>
      </c>
      <c r="LS48" s="284">
        <v>9</v>
      </c>
      <c r="LT48" s="284">
        <v>1.49908</v>
      </c>
      <c r="LU48" s="284">
        <v>7</v>
      </c>
      <c r="LV48" s="284">
        <v>1.1134599999999999</v>
      </c>
      <c r="LW48" s="284">
        <v>0.12292</v>
      </c>
      <c r="LX48" s="284">
        <v>0.13399</v>
      </c>
      <c r="LY48" s="285">
        <v>1.4545600000000001E-2</v>
      </c>
      <c r="LZ48" s="285">
        <v>7.0719999999999995E-4</v>
      </c>
      <c r="MA48" s="285">
        <v>0.27499380000000001</v>
      </c>
      <c r="MB48" s="285">
        <v>0</v>
      </c>
      <c r="MC48" s="285">
        <v>0.25614959999999998</v>
      </c>
      <c r="MD48" s="285">
        <v>5.061E-4</v>
      </c>
      <c r="ME48" s="285">
        <v>0.69124209999999997</v>
      </c>
      <c r="MF48" s="285">
        <v>3.1649499999999997E-2</v>
      </c>
      <c r="MG48" s="285">
        <v>0.43393789999999999</v>
      </c>
      <c r="MH48" s="285"/>
    </row>
    <row r="49" spans="1:346" s="203" customFormat="1" x14ac:dyDescent="0.2">
      <c r="A49" s="6" t="s">
        <v>2044</v>
      </c>
      <c r="B49" s="6" t="s">
        <v>2841</v>
      </c>
      <c r="C49" s="203" t="s">
        <v>2045</v>
      </c>
      <c r="D49" s="203" t="s">
        <v>2046</v>
      </c>
      <c r="E49" s="203" t="s">
        <v>2174</v>
      </c>
      <c r="F49" s="203" t="s">
        <v>2247</v>
      </c>
      <c r="G49" s="203" t="s">
        <v>2359</v>
      </c>
      <c r="H49" s="203" t="s">
        <v>3588</v>
      </c>
      <c r="I49" s="203" t="s">
        <v>3589</v>
      </c>
      <c r="J49" s="203" t="s">
        <v>2247</v>
      </c>
      <c r="K49" s="203" t="s">
        <v>2359</v>
      </c>
      <c r="L49" s="203" t="s">
        <v>3588</v>
      </c>
      <c r="M49" s="203" t="s">
        <v>3589</v>
      </c>
      <c r="N49" s="203" t="s">
        <v>2422</v>
      </c>
      <c r="O49" s="203" t="s">
        <v>2497</v>
      </c>
      <c r="P49" s="203" t="s">
        <v>2574</v>
      </c>
      <c r="Q49" s="203" t="s">
        <v>2644</v>
      </c>
      <c r="R49" s="203" t="s">
        <v>2422</v>
      </c>
      <c r="S49" s="203" t="s">
        <v>2380</v>
      </c>
      <c r="T49" s="203" t="s">
        <v>2497</v>
      </c>
      <c r="U49" s="203" t="s">
        <v>2574</v>
      </c>
      <c r="V49" s="203" t="s">
        <v>2644</v>
      </c>
      <c r="W49" s="203">
        <v>1</v>
      </c>
      <c r="X49" s="203">
        <v>2</v>
      </c>
      <c r="Y49" s="203">
        <v>0</v>
      </c>
      <c r="Z49" s="203">
        <v>0</v>
      </c>
      <c r="AA49" s="10">
        <v>4186</v>
      </c>
      <c r="AB49" s="203">
        <v>1</v>
      </c>
      <c r="AC49" s="203">
        <v>0</v>
      </c>
      <c r="AD49" s="203">
        <v>1</v>
      </c>
      <c r="AE49" s="203">
        <v>13.5</v>
      </c>
      <c r="AF49" s="203">
        <v>14.5</v>
      </c>
      <c r="AG49" s="286">
        <v>6.8965499999999999E-2</v>
      </c>
      <c r="AH49" s="246">
        <v>52668</v>
      </c>
      <c r="AI49" s="246" t="s">
        <v>3590</v>
      </c>
      <c r="AJ49" s="274" t="s">
        <v>3404</v>
      </c>
      <c r="AK49" s="276">
        <v>36685</v>
      </c>
      <c r="AL49" s="276">
        <v>9.0299999999999994</v>
      </c>
      <c r="AM49" s="276">
        <v>9.25</v>
      </c>
      <c r="AN49" s="276">
        <v>9.25</v>
      </c>
      <c r="AO49" s="246">
        <v>0</v>
      </c>
      <c r="AP49" s="246">
        <v>510745</v>
      </c>
      <c r="AQ49" s="246">
        <v>510745</v>
      </c>
      <c r="AR49" s="246">
        <v>100613</v>
      </c>
      <c r="AS49" s="246">
        <v>0</v>
      </c>
      <c r="AT49" s="246">
        <v>100613</v>
      </c>
      <c r="AU49" s="246">
        <v>43154</v>
      </c>
      <c r="AV49" s="246">
        <v>0</v>
      </c>
      <c r="AW49" s="246">
        <v>43154</v>
      </c>
      <c r="AX49" s="246">
        <v>28290</v>
      </c>
      <c r="AY49" s="246">
        <v>682802</v>
      </c>
      <c r="AZ49" s="246">
        <v>337926</v>
      </c>
      <c r="BA49" s="246">
        <v>112449</v>
      </c>
      <c r="BB49" s="246">
        <v>450375</v>
      </c>
      <c r="BC49" s="246">
        <v>60008</v>
      </c>
      <c r="BD49" s="246">
        <v>8307</v>
      </c>
      <c r="BE49" s="246">
        <v>10271</v>
      </c>
      <c r="BF49" s="246">
        <v>78586</v>
      </c>
      <c r="BG49" s="246">
        <v>180396</v>
      </c>
      <c r="BH49" s="246">
        <v>709357</v>
      </c>
      <c r="BI49" s="246">
        <v>0</v>
      </c>
      <c r="BJ49" s="283">
        <v>0</v>
      </c>
      <c r="BK49" s="246">
        <v>0</v>
      </c>
      <c r="BL49" s="246">
        <v>0</v>
      </c>
      <c r="BM49" s="246">
        <v>25206</v>
      </c>
      <c r="BN49" s="246">
        <v>0</v>
      </c>
      <c r="BO49" s="246">
        <v>25206</v>
      </c>
      <c r="BP49" s="246">
        <v>25206</v>
      </c>
      <c r="BQ49" s="10">
        <v>30134</v>
      </c>
      <c r="BR49" s="10">
        <v>41160</v>
      </c>
      <c r="BS49" s="10">
        <v>71294</v>
      </c>
      <c r="BT49" s="10">
        <v>14982</v>
      </c>
      <c r="BU49" s="10">
        <v>10148</v>
      </c>
      <c r="BV49" s="10">
        <v>25130</v>
      </c>
      <c r="BW49" s="10">
        <v>3227</v>
      </c>
      <c r="BX49" s="10">
        <v>723</v>
      </c>
      <c r="BY49" s="10">
        <v>3950</v>
      </c>
      <c r="BZ49" s="10">
        <v>100374</v>
      </c>
      <c r="CA49" s="10" t="s">
        <v>3403</v>
      </c>
      <c r="CB49" s="10">
        <v>100374</v>
      </c>
      <c r="CC49" s="10">
        <v>160</v>
      </c>
      <c r="CD49" s="258">
        <v>36946</v>
      </c>
      <c r="CE49" s="244">
        <v>2</v>
      </c>
      <c r="CF49" s="244">
        <v>67</v>
      </c>
      <c r="CG49" s="244">
        <v>69</v>
      </c>
      <c r="CH49" s="258">
        <v>5253</v>
      </c>
      <c r="CI49" s="258">
        <v>2155</v>
      </c>
      <c r="CJ49" s="258">
        <v>6117</v>
      </c>
      <c r="CK49" s="258">
        <v>563</v>
      </c>
      <c r="CL49" s="203">
        <v>0</v>
      </c>
      <c r="CM49" s="203">
        <v>3</v>
      </c>
      <c r="CN49" s="244">
        <v>153</v>
      </c>
      <c r="CO49" s="10">
        <v>57741</v>
      </c>
      <c r="CP49" s="10">
        <v>18327</v>
      </c>
      <c r="CQ49" s="10">
        <v>76068</v>
      </c>
      <c r="CR49" s="10">
        <v>5818</v>
      </c>
      <c r="CS49" s="10">
        <v>375</v>
      </c>
      <c r="CT49" s="10">
        <v>6193</v>
      </c>
      <c r="CU49" s="10">
        <v>24190</v>
      </c>
      <c r="CV49" s="10">
        <v>4845</v>
      </c>
      <c r="CW49" s="10">
        <v>29035</v>
      </c>
      <c r="CX49" s="10">
        <v>111296</v>
      </c>
      <c r="CY49" s="10">
        <v>2901</v>
      </c>
      <c r="CZ49" s="10" t="s">
        <v>3403</v>
      </c>
      <c r="DA49" s="10">
        <v>114197</v>
      </c>
      <c r="DB49" s="10">
        <v>11049</v>
      </c>
      <c r="DC49" s="10">
        <v>254</v>
      </c>
      <c r="DD49" s="10">
        <v>11303</v>
      </c>
      <c r="DE49" s="10">
        <v>31698</v>
      </c>
      <c r="DF49" s="10">
        <v>5316</v>
      </c>
      <c r="DG49" s="10" t="s">
        <v>3403</v>
      </c>
      <c r="DH49" s="10">
        <v>5570</v>
      </c>
      <c r="DI49" s="258" t="s">
        <v>3403</v>
      </c>
      <c r="DJ49" s="258">
        <v>42747</v>
      </c>
      <c r="DK49" s="10">
        <v>133915</v>
      </c>
      <c r="DL49" s="10">
        <v>28599</v>
      </c>
      <c r="DM49" s="10" t="s">
        <v>3403</v>
      </c>
      <c r="DN49" s="10" t="s">
        <v>3403</v>
      </c>
      <c r="DO49" s="10">
        <v>162514</v>
      </c>
      <c r="DP49" s="10" t="s">
        <v>3403</v>
      </c>
      <c r="DQ49" s="10">
        <v>22847</v>
      </c>
      <c r="DR49" s="10">
        <v>5141</v>
      </c>
      <c r="DS49" s="10">
        <v>27988</v>
      </c>
      <c r="DT49" s="10">
        <v>127462</v>
      </c>
      <c r="DU49" s="244">
        <v>53</v>
      </c>
      <c r="DV49" s="244">
        <v>0</v>
      </c>
      <c r="DW49" s="244">
        <v>212</v>
      </c>
      <c r="DX49" s="244">
        <v>6</v>
      </c>
      <c r="DY49" s="244">
        <v>15</v>
      </c>
      <c r="DZ49" s="244">
        <v>0</v>
      </c>
      <c r="EA49" s="244">
        <v>286</v>
      </c>
      <c r="EB49" s="244">
        <v>338</v>
      </c>
      <c r="EC49" s="244">
        <v>0</v>
      </c>
      <c r="ED49" s="244">
        <v>338</v>
      </c>
      <c r="EE49" s="10">
        <v>5025</v>
      </c>
      <c r="EF49" s="10">
        <v>593</v>
      </c>
      <c r="EG49" s="10">
        <v>5618</v>
      </c>
      <c r="EH49" s="10">
        <v>111</v>
      </c>
      <c r="EI49" s="10">
        <v>0</v>
      </c>
      <c r="EJ49" s="10">
        <v>111</v>
      </c>
      <c r="EK49" s="10">
        <v>6067</v>
      </c>
      <c r="EL49" s="10" t="s">
        <v>5026</v>
      </c>
      <c r="EM49" s="10" t="s">
        <v>5026</v>
      </c>
      <c r="EN49" s="10">
        <v>44</v>
      </c>
      <c r="EO49" s="10">
        <v>156</v>
      </c>
      <c r="EP49" s="258">
        <v>189</v>
      </c>
      <c r="EQ49" s="258">
        <v>1187</v>
      </c>
      <c r="ER49" s="10">
        <v>21000</v>
      </c>
      <c r="ES49" s="10" t="s">
        <v>5026</v>
      </c>
      <c r="ET49" s="10" t="s">
        <v>5026</v>
      </c>
      <c r="EU49" s="244">
        <v>286</v>
      </c>
      <c r="EV49" s="244">
        <v>131</v>
      </c>
      <c r="EW49" s="203" t="s">
        <v>1497</v>
      </c>
      <c r="EX49" s="244">
        <v>15</v>
      </c>
      <c r="EY49" s="244">
        <v>38</v>
      </c>
      <c r="EZ49" s="258">
        <v>21680</v>
      </c>
      <c r="FA49" s="10">
        <v>105360</v>
      </c>
      <c r="FB49" s="10">
        <v>3600</v>
      </c>
      <c r="FC49" s="203" t="s">
        <v>1530</v>
      </c>
      <c r="FD49" s="203" t="s">
        <v>1530</v>
      </c>
      <c r="FE49" s="203" t="s">
        <v>1530</v>
      </c>
      <c r="FF49" s="203" t="s">
        <v>1530</v>
      </c>
      <c r="FG49" s="203" t="s">
        <v>1530</v>
      </c>
      <c r="FH49" s="203" t="s">
        <v>1530</v>
      </c>
      <c r="FI49" s="203" t="s">
        <v>1530</v>
      </c>
      <c r="FJ49" s="203" t="s">
        <v>1530</v>
      </c>
      <c r="FK49" s="203" t="s">
        <v>1530</v>
      </c>
      <c r="FL49" s="203" t="s">
        <v>1530</v>
      </c>
      <c r="FM49" s="203" t="s">
        <v>1530</v>
      </c>
      <c r="FN49" s="203" t="s">
        <v>1530</v>
      </c>
      <c r="FO49" s="203" t="s">
        <v>1530</v>
      </c>
      <c r="FP49" s="203" t="s">
        <v>1530</v>
      </c>
      <c r="FQ49" s="203" t="s">
        <v>1530</v>
      </c>
      <c r="FR49" s="203" t="s">
        <v>1530</v>
      </c>
      <c r="FS49" s="203" t="s">
        <v>1530</v>
      </c>
      <c r="FT49" s="203" t="s">
        <v>1530</v>
      </c>
      <c r="FU49" s="203" t="s">
        <v>1530</v>
      </c>
      <c r="FV49" s="203" t="s">
        <v>1530</v>
      </c>
      <c r="FW49" s="203" t="s">
        <v>1530</v>
      </c>
      <c r="FX49" s="203" t="s">
        <v>1530</v>
      </c>
      <c r="FY49" s="203" t="s">
        <v>1530</v>
      </c>
      <c r="FZ49" s="203" t="s">
        <v>1530</v>
      </c>
      <c r="GA49" s="203" t="s">
        <v>1530</v>
      </c>
      <c r="GB49" s="203" t="s">
        <v>2044</v>
      </c>
      <c r="GC49" s="203" t="s">
        <v>461</v>
      </c>
      <c r="GD49" s="203" t="s">
        <v>416</v>
      </c>
      <c r="GE49" s="203" t="s">
        <v>493</v>
      </c>
      <c r="GF49" s="203" t="s">
        <v>499</v>
      </c>
      <c r="GG49" s="203" t="s">
        <v>4527</v>
      </c>
      <c r="GH49" s="203" t="s">
        <v>505</v>
      </c>
      <c r="GI49" s="203" t="s">
        <v>2303</v>
      </c>
      <c r="GJ49" s="258">
        <v>45269</v>
      </c>
      <c r="GK49" s="203">
        <v>1</v>
      </c>
      <c r="GL49" s="203" t="s">
        <v>2135</v>
      </c>
      <c r="GM49" s="203" t="s">
        <v>512</v>
      </c>
      <c r="GN49" s="203">
        <v>369</v>
      </c>
      <c r="GO49" s="203">
        <v>27</v>
      </c>
      <c r="GP49" s="203">
        <v>1462</v>
      </c>
      <c r="GQ49" s="203">
        <v>12918</v>
      </c>
      <c r="GR49" s="203">
        <v>34</v>
      </c>
      <c r="GS49" s="203">
        <v>8</v>
      </c>
      <c r="GT49" s="203">
        <v>110</v>
      </c>
      <c r="GU49" s="203">
        <v>2485</v>
      </c>
      <c r="GV49" s="283">
        <v>0.92598999999999998</v>
      </c>
      <c r="GW49" s="283">
        <v>5.5710000000000003E-2</v>
      </c>
      <c r="GX49" s="245">
        <v>21.213290000000001</v>
      </c>
      <c r="GY49" s="245">
        <v>25.77064</v>
      </c>
      <c r="GZ49" s="245">
        <v>6.3773600000000004</v>
      </c>
      <c r="HA49" s="284">
        <v>4.3648999999999996</v>
      </c>
      <c r="HB49" s="284">
        <v>2.7713000000000001</v>
      </c>
      <c r="HC49" s="284">
        <v>0.48355999999999999</v>
      </c>
      <c r="HD49" s="284">
        <v>25.345040000000001</v>
      </c>
      <c r="HE49" s="284">
        <v>16.091719999999999</v>
      </c>
      <c r="HF49" s="284">
        <v>2.8078500000000002</v>
      </c>
      <c r="HG49" s="284">
        <v>5.5652400000000002</v>
      </c>
      <c r="HH49" s="284">
        <v>3.5334099999999999</v>
      </c>
      <c r="HI49" s="284">
        <v>0.61653999999999998</v>
      </c>
      <c r="HJ49" s="284">
        <v>33.7789</v>
      </c>
      <c r="HK49" s="284">
        <v>21.446429999999999</v>
      </c>
      <c r="HL49" s="284">
        <v>3.7421899999999999</v>
      </c>
      <c r="HM49" s="284">
        <v>116.92055000000001</v>
      </c>
      <c r="HN49" s="284">
        <v>74.233559999999997</v>
      </c>
      <c r="HO49" s="284">
        <v>12.95302</v>
      </c>
      <c r="HP49" s="284">
        <v>20.13617</v>
      </c>
      <c r="HQ49" s="284">
        <v>12.78457</v>
      </c>
      <c r="HR49" s="284">
        <v>2.2307800000000002</v>
      </c>
      <c r="HS49" s="284">
        <v>3.58996</v>
      </c>
      <c r="HT49" s="284">
        <v>2.8156599999999998</v>
      </c>
      <c r="HU49" s="284">
        <v>10.218669999999999</v>
      </c>
      <c r="HV49" s="284">
        <v>4.68058</v>
      </c>
      <c r="HW49" s="284">
        <v>0.46389000000000002</v>
      </c>
      <c r="HX49" s="284">
        <v>0.77819000000000005</v>
      </c>
      <c r="HY49" s="284">
        <v>0.61826000000000003</v>
      </c>
      <c r="HZ49" s="284">
        <v>0.13402</v>
      </c>
      <c r="IA49" s="284">
        <v>6.3200000000000001E-3</v>
      </c>
      <c r="IB49" s="284">
        <v>2.8900000000000002E-3</v>
      </c>
      <c r="IC49" s="284">
        <v>0.47891</v>
      </c>
      <c r="ID49" s="284">
        <v>7.4700000000000001E-3</v>
      </c>
      <c r="IE49" s="284">
        <v>0.1241</v>
      </c>
      <c r="IF49" s="284">
        <v>1448</v>
      </c>
      <c r="IG49" s="284">
        <v>21000</v>
      </c>
      <c r="IH49" s="284">
        <v>21000</v>
      </c>
      <c r="II49" s="284">
        <v>8790</v>
      </c>
      <c r="IJ49" s="284">
        <v>127462</v>
      </c>
      <c r="IK49" s="284">
        <v>127462</v>
      </c>
      <c r="IL49" s="284">
        <v>162514</v>
      </c>
      <c r="IM49" s="284">
        <v>162514</v>
      </c>
      <c r="IN49" s="284">
        <v>1.0639400000000001</v>
      </c>
      <c r="IO49" s="284">
        <v>11207</v>
      </c>
      <c r="IP49" s="284">
        <v>5.3883999999999999</v>
      </c>
      <c r="IQ49" s="284">
        <v>2.2225600000000001</v>
      </c>
      <c r="IR49" s="284">
        <v>11.282439999999999</v>
      </c>
      <c r="IS49" s="284">
        <v>0.95328000000000002</v>
      </c>
      <c r="IT49" s="284">
        <v>0.62492999999999999</v>
      </c>
      <c r="IU49" s="284">
        <v>15.083209999999999</v>
      </c>
      <c r="IV49" s="284">
        <v>9.9488599999999998</v>
      </c>
      <c r="IW49" s="284">
        <v>3.3742100000000002</v>
      </c>
      <c r="IX49" s="284">
        <v>0</v>
      </c>
      <c r="IY49" s="284">
        <v>3.3800000000000002E-3</v>
      </c>
      <c r="IZ49" s="284">
        <v>0.81613999999999998</v>
      </c>
      <c r="JA49" s="284">
        <v>1.5200000000000001E-3</v>
      </c>
      <c r="JB49" s="284">
        <v>3.5729999999999998E-2</v>
      </c>
      <c r="JC49" s="284">
        <v>0.51807999999999998</v>
      </c>
      <c r="JD49" s="284">
        <v>5.4666300000000003</v>
      </c>
      <c r="JE49" s="284">
        <v>2.2172800000000001</v>
      </c>
      <c r="JF49" s="284">
        <v>0.29821999999999999</v>
      </c>
      <c r="JG49" s="284">
        <v>1320</v>
      </c>
      <c r="JH49" s="284">
        <v>2.4653399999999999</v>
      </c>
      <c r="JI49" s="284">
        <v>3.9849800000000002</v>
      </c>
      <c r="JJ49" s="284">
        <v>264</v>
      </c>
      <c r="JK49" s="284">
        <v>238</v>
      </c>
      <c r="JL49" s="284">
        <v>15.66982</v>
      </c>
      <c r="JM49" s="284">
        <v>1.7359800000000001</v>
      </c>
      <c r="JN49" s="284">
        <v>1.32559</v>
      </c>
      <c r="JO49" s="284">
        <v>0.32030999999999998</v>
      </c>
      <c r="JP49" s="284">
        <v>2.2089999999999999E-2</v>
      </c>
      <c r="JQ49" s="284">
        <v>0.48235</v>
      </c>
      <c r="JR49" s="284">
        <v>5</v>
      </c>
      <c r="JS49" s="284">
        <v>2</v>
      </c>
      <c r="JT49" s="284">
        <v>1.2749999999999999</v>
      </c>
      <c r="JU49" s="284">
        <v>3125</v>
      </c>
      <c r="JV49" s="284">
        <v>30.449590000000001</v>
      </c>
      <c r="JW49" s="284">
        <v>2451</v>
      </c>
      <c r="JX49" s="284">
        <v>5.0167200000000003</v>
      </c>
      <c r="JY49" s="284">
        <v>38.823219999999999</v>
      </c>
      <c r="JZ49" s="284">
        <v>0.16475000000000001</v>
      </c>
      <c r="KA49" s="284">
        <v>403</v>
      </c>
      <c r="KB49" s="284">
        <v>0.93989999999999996</v>
      </c>
      <c r="KC49" s="284">
        <v>0.61653999999999998</v>
      </c>
      <c r="KD49" s="284">
        <v>1.1983699999999999</v>
      </c>
      <c r="KE49" s="284">
        <v>9.24695</v>
      </c>
      <c r="KF49" s="284">
        <v>5.8065600000000002</v>
      </c>
      <c r="KG49" s="284">
        <v>5.5652400000000002</v>
      </c>
      <c r="KH49" s="294">
        <v>26.83333</v>
      </c>
      <c r="KI49" s="284">
        <v>31060</v>
      </c>
      <c r="KJ49" s="284">
        <v>23305</v>
      </c>
      <c r="KK49" s="284">
        <v>8.9219999999999994E-2</v>
      </c>
      <c r="KL49" s="284">
        <v>0.69047999999999998</v>
      </c>
      <c r="KM49" s="284">
        <v>0.11376</v>
      </c>
      <c r="KN49" s="284">
        <v>6.1500000000000001E-3</v>
      </c>
      <c r="KO49" s="284">
        <v>4.7620000000000003E-2</v>
      </c>
      <c r="KP49" s="284">
        <v>7.8499999999999993E-3</v>
      </c>
      <c r="KQ49" s="284">
        <v>1</v>
      </c>
      <c r="KR49" s="284">
        <v>6.8965499999999999E-2</v>
      </c>
      <c r="KS49" s="284">
        <v>0.93103449999999999</v>
      </c>
      <c r="KT49" s="284">
        <v>0.2496786</v>
      </c>
      <c r="KU49" s="284">
        <v>0.75032140000000003</v>
      </c>
      <c r="KV49" s="284">
        <v>0.1107848</v>
      </c>
      <c r="KW49" s="284">
        <v>1.17106E-2</v>
      </c>
      <c r="KX49" s="284">
        <v>0.15852240000000001</v>
      </c>
      <c r="KY49" s="284">
        <v>1.4479300000000001E-2</v>
      </c>
      <c r="KZ49" s="284">
        <v>0.25430920000000001</v>
      </c>
      <c r="LA49" s="284">
        <v>8.4594900000000001E-2</v>
      </c>
      <c r="LB49" s="284">
        <v>0.47638350000000002</v>
      </c>
      <c r="LC49" s="284">
        <v>0.63490599999999997</v>
      </c>
      <c r="LD49" s="284">
        <v>6.3201300000000002E-2</v>
      </c>
      <c r="LE49" s="284">
        <v>0.74801329999999999</v>
      </c>
      <c r="LF49" s="284">
        <v>4.1432200000000002E-2</v>
      </c>
      <c r="LG49" s="284">
        <v>0.14735309999999999</v>
      </c>
      <c r="LH49" s="284">
        <v>7755</v>
      </c>
      <c r="LI49" s="284">
        <v>4.5541700000000001</v>
      </c>
      <c r="LJ49" s="284">
        <v>45269</v>
      </c>
      <c r="LK49" s="284">
        <v>45269</v>
      </c>
      <c r="LL49" s="284">
        <v>3122</v>
      </c>
      <c r="LM49" s="284">
        <v>0.76359659999999996</v>
      </c>
      <c r="LN49" s="284">
        <v>0.10570590000000001</v>
      </c>
      <c r="LO49" s="284">
        <v>0.1306976</v>
      </c>
      <c r="LP49" s="284">
        <v>0.48092000000000001</v>
      </c>
      <c r="LQ49" s="284">
        <v>1.4452199999999999</v>
      </c>
      <c r="LR49" s="284">
        <v>0.36083999999999999</v>
      </c>
      <c r="LS49" s="284">
        <v>19</v>
      </c>
      <c r="LT49" s="284">
        <v>2.7082099999999998</v>
      </c>
      <c r="LU49" s="284">
        <v>15</v>
      </c>
      <c r="LV49" s="284">
        <v>2.0679799999999999</v>
      </c>
      <c r="LW49" s="284">
        <v>0.2291</v>
      </c>
      <c r="LX49" s="284">
        <v>0.23801</v>
      </c>
      <c r="LY49" s="285">
        <v>4.3732399999999998E-2</v>
      </c>
      <c r="LZ49" s="285">
        <v>1.0016999999999999E-3</v>
      </c>
      <c r="MA49" s="285">
        <v>0.25967119999999999</v>
      </c>
      <c r="MB49" s="285">
        <v>0</v>
      </c>
      <c r="MC49" s="285">
        <v>0.24187710000000001</v>
      </c>
      <c r="MD49" s="285">
        <v>4.5169999999999997E-4</v>
      </c>
      <c r="ME49" s="285">
        <v>0.65712579999999998</v>
      </c>
      <c r="MF49" s="285">
        <v>4.84985E-2</v>
      </c>
      <c r="MG49" s="285">
        <v>0.21676899999999999</v>
      </c>
      <c r="MH49" s="285"/>
    </row>
    <row r="50" spans="1:346" s="203" customFormat="1" x14ac:dyDescent="0.2">
      <c r="A50" s="6" t="s">
        <v>1969</v>
      </c>
      <c r="B50" s="6" t="s">
        <v>2819</v>
      </c>
      <c r="C50" s="203" t="s">
        <v>1970</v>
      </c>
      <c r="D50" s="203" t="s">
        <v>1971</v>
      </c>
      <c r="E50" s="203" t="s">
        <v>2155</v>
      </c>
      <c r="F50" s="203" t="s">
        <v>2221</v>
      </c>
      <c r="G50" s="203" t="s">
        <v>2342</v>
      </c>
      <c r="H50" s="203" t="s">
        <v>3494</v>
      </c>
      <c r="I50" s="203" t="s">
        <v>3495</v>
      </c>
      <c r="J50" s="203" t="s">
        <v>2221</v>
      </c>
      <c r="K50" s="203" t="s">
        <v>2342</v>
      </c>
      <c r="L50" s="203" t="s">
        <v>3494</v>
      </c>
      <c r="M50" s="203" t="s">
        <v>3495</v>
      </c>
      <c r="N50" s="203" t="s">
        <v>2399</v>
      </c>
      <c r="O50" s="203" t="s">
        <v>2471</v>
      </c>
      <c r="P50" s="203" t="s">
        <v>2548</v>
      </c>
      <c r="Q50" s="203" t="s">
        <v>2622</v>
      </c>
      <c r="R50" s="203" t="s">
        <v>2399</v>
      </c>
      <c r="S50" s="203" t="s">
        <v>2694</v>
      </c>
      <c r="T50" s="203" t="s">
        <v>2471</v>
      </c>
      <c r="U50" s="203" t="s">
        <v>2548</v>
      </c>
      <c r="V50" s="203" t="s">
        <v>2622</v>
      </c>
      <c r="W50" s="203">
        <v>1</v>
      </c>
      <c r="X50" s="203">
        <v>1</v>
      </c>
      <c r="Y50" s="203">
        <v>0</v>
      </c>
      <c r="Z50" s="203">
        <v>1</v>
      </c>
      <c r="AA50" s="10">
        <v>4663</v>
      </c>
      <c r="AB50" s="203">
        <v>2</v>
      </c>
      <c r="AC50" s="203">
        <v>0</v>
      </c>
      <c r="AD50" s="203">
        <v>2</v>
      </c>
      <c r="AE50" s="203">
        <v>4</v>
      </c>
      <c r="AF50" s="203">
        <v>6</v>
      </c>
      <c r="AG50" s="286">
        <v>0.3333333</v>
      </c>
      <c r="AH50" s="246">
        <v>52019</v>
      </c>
      <c r="AI50" s="246" t="s">
        <v>3497</v>
      </c>
      <c r="AJ50" s="274" t="s">
        <v>3404</v>
      </c>
      <c r="AK50" s="276">
        <v>36969</v>
      </c>
      <c r="AL50" s="276">
        <v>8.32</v>
      </c>
      <c r="AM50" s="276">
        <v>12.22</v>
      </c>
      <c r="AN50" s="276">
        <v>14.15</v>
      </c>
      <c r="AO50" s="246">
        <v>49133</v>
      </c>
      <c r="AP50" s="246">
        <v>411605</v>
      </c>
      <c r="AQ50" s="246">
        <v>460738</v>
      </c>
      <c r="AR50" s="246">
        <v>82366</v>
      </c>
      <c r="AS50" s="246">
        <v>0</v>
      </c>
      <c r="AT50" s="246">
        <v>82366</v>
      </c>
      <c r="AU50" s="246">
        <v>0</v>
      </c>
      <c r="AV50" s="246">
        <v>0</v>
      </c>
      <c r="AW50" s="246">
        <v>0</v>
      </c>
      <c r="AX50" s="246">
        <v>65099</v>
      </c>
      <c r="AY50" s="246">
        <v>608203</v>
      </c>
      <c r="AZ50" s="246">
        <v>311921</v>
      </c>
      <c r="BA50" s="246">
        <v>94971</v>
      </c>
      <c r="BB50" s="246">
        <v>406892</v>
      </c>
      <c r="BC50" s="246">
        <v>80787</v>
      </c>
      <c r="BD50" s="246">
        <v>22677</v>
      </c>
      <c r="BE50" s="246">
        <v>13737</v>
      </c>
      <c r="BF50" s="246">
        <v>117201</v>
      </c>
      <c r="BG50" s="246">
        <v>84110</v>
      </c>
      <c r="BH50" s="246">
        <v>608203</v>
      </c>
      <c r="BI50" s="246">
        <v>57230</v>
      </c>
      <c r="BJ50" s="283">
        <v>9.4096899999999997E-2</v>
      </c>
      <c r="BK50" s="246">
        <v>800</v>
      </c>
      <c r="BL50" s="246">
        <v>0</v>
      </c>
      <c r="BM50" s="246">
        <v>0</v>
      </c>
      <c r="BN50" s="246">
        <v>0</v>
      </c>
      <c r="BO50" s="246">
        <v>800</v>
      </c>
      <c r="BP50" s="246">
        <v>729</v>
      </c>
      <c r="BQ50" s="10">
        <v>24291</v>
      </c>
      <c r="BR50" s="10">
        <v>22376</v>
      </c>
      <c r="BS50" s="10">
        <v>46667</v>
      </c>
      <c r="BT50" s="10">
        <v>15299</v>
      </c>
      <c r="BU50" s="10">
        <v>8970</v>
      </c>
      <c r="BV50" s="10">
        <v>24269</v>
      </c>
      <c r="BW50" s="10">
        <v>2556</v>
      </c>
      <c r="BX50" s="10">
        <v>624</v>
      </c>
      <c r="BY50" s="10">
        <v>3180</v>
      </c>
      <c r="BZ50" s="10">
        <v>74116</v>
      </c>
      <c r="CA50" s="10" t="s">
        <v>3403</v>
      </c>
      <c r="CB50" s="10">
        <v>74116</v>
      </c>
      <c r="CC50" s="10">
        <v>275</v>
      </c>
      <c r="CD50" s="258">
        <v>45159</v>
      </c>
      <c r="CE50" s="244">
        <v>3</v>
      </c>
      <c r="CF50" s="244">
        <v>67</v>
      </c>
      <c r="CG50" s="244">
        <v>70</v>
      </c>
      <c r="CH50" s="258">
        <v>4085</v>
      </c>
      <c r="CI50" s="258">
        <v>2362</v>
      </c>
      <c r="CJ50" s="258">
        <v>2104</v>
      </c>
      <c r="CK50" s="258">
        <v>563</v>
      </c>
      <c r="CL50" s="203">
        <v>0</v>
      </c>
      <c r="CM50" s="203">
        <v>28</v>
      </c>
      <c r="CN50" s="244">
        <v>75</v>
      </c>
      <c r="CO50" s="10">
        <v>36028</v>
      </c>
      <c r="CP50" s="10">
        <v>9979</v>
      </c>
      <c r="CQ50" s="10">
        <v>46007</v>
      </c>
      <c r="CR50" s="10">
        <v>2977</v>
      </c>
      <c r="CS50" s="10">
        <v>785</v>
      </c>
      <c r="CT50" s="10">
        <v>3762</v>
      </c>
      <c r="CU50" s="10">
        <v>28802</v>
      </c>
      <c r="CV50" s="10">
        <v>8130</v>
      </c>
      <c r="CW50" s="10">
        <v>36932</v>
      </c>
      <c r="CX50" s="10">
        <v>86701</v>
      </c>
      <c r="CY50" s="10">
        <v>528</v>
      </c>
      <c r="CZ50" s="10" t="s">
        <v>3403</v>
      </c>
      <c r="DA50" s="10">
        <v>87229</v>
      </c>
      <c r="DB50" s="10">
        <v>1252</v>
      </c>
      <c r="DC50" s="10">
        <v>156</v>
      </c>
      <c r="DD50" s="10">
        <v>1408</v>
      </c>
      <c r="DE50" s="10">
        <v>8929</v>
      </c>
      <c r="DF50" s="10">
        <v>3802</v>
      </c>
      <c r="DG50" s="10">
        <v>0</v>
      </c>
      <c r="DH50" s="10">
        <v>3958</v>
      </c>
      <c r="DI50" s="258" t="s">
        <v>3403</v>
      </c>
      <c r="DJ50" s="258">
        <v>10181</v>
      </c>
      <c r="DK50" s="10">
        <v>97672</v>
      </c>
      <c r="DL50" s="10">
        <v>8007</v>
      </c>
      <c r="DM50" s="10" t="s">
        <v>3403</v>
      </c>
      <c r="DN50" s="10">
        <v>6199</v>
      </c>
      <c r="DO50" s="10">
        <v>111878</v>
      </c>
      <c r="DP50" s="10" t="s">
        <v>3403</v>
      </c>
      <c r="DQ50" s="10">
        <v>13657</v>
      </c>
      <c r="DR50" s="10">
        <v>5084</v>
      </c>
      <c r="DS50" s="10">
        <v>18741</v>
      </c>
      <c r="DT50" s="10">
        <v>65363</v>
      </c>
      <c r="DU50" s="244">
        <v>14</v>
      </c>
      <c r="DV50" s="244">
        <v>12</v>
      </c>
      <c r="DW50" s="244">
        <v>141</v>
      </c>
      <c r="DX50" s="244">
        <v>673</v>
      </c>
      <c r="DY50" s="244">
        <v>32</v>
      </c>
      <c r="DZ50" s="244">
        <v>0</v>
      </c>
      <c r="EA50" s="244">
        <v>872</v>
      </c>
      <c r="EB50" s="244">
        <v>361</v>
      </c>
      <c r="EC50" s="244">
        <v>127</v>
      </c>
      <c r="ED50" s="244">
        <v>488</v>
      </c>
      <c r="EE50" s="10">
        <v>12485</v>
      </c>
      <c r="EF50" s="10">
        <v>19699</v>
      </c>
      <c r="EG50" s="10">
        <v>32184</v>
      </c>
      <c r="EH50" s="10">
        <v>280</v>
      </c>
      <c r="EI50" s="10">
        <v>0</v>
      </c>
      <c r="EJ50" s="10">
        <v>280</v>
      </c>
      <c r="EK50" s="10">
        <v>32952</v>
      </c>
      <c r="EL50" s="10" t="s">
        <v>5026</v>
      </c>
      <c r="EM50" s="10" t="s">
        <v>5026</v>
      </c>
      <c r="EN50" s="10" t="s">
        <v>5026</v>
      </c>
      <c r="EO50" s="10" t="s">
        <v>5026</v>
      </c>
      <c r="EP50" s="258">
        <v>1025</v>
      </c>
      <c r="EQ50" s="258">
        <v>8942</v>
      </c>
      <c r="ER50" s="10">
        <v>9779</v>
      </c>
      <c r="ES50" s="10" t="s">
        <v>5026</v>
      </c>
      <c r="ET50" s="10" t="s">
        <v>5026</v>
      </c>
      <c r="EU50" s="244">
        <v>590</v>
      </c>
      <c r="EV50" s="244">
        <v>505</v>
      </c>
      <c r="EW50" s="203" t="s">
        <v>3496</v>
      </c>
      <c r="EX50" s="244">
        <v>13</v>
      </c>
      <c r="EY50" s="244">
        <v>20</v>
      </c>
      <c r="EZ50" s="258">
        <v>20744</v>
      </c>
      <c r="FA50" s="10">
        <v>52753</v>
      </c>
      <c r="FB50" s="10" t="s">
        <v>3403</v>
      </c>
      <c r="FC50" s="203" t="s">
        <v>1530</v>
      </c>
      <c r="FD50" s="203" t="s">
        <v>1530</v>
      </c>
      <c r="FE50" s="203" t="s">
        <v>1530</v>
      </c>
      <c r="FF50" s="203" t="s">
        <v>1530</v>
      </c>
      <c r="FG50" s="203" t="s">
        <v>1530</v>
      </c>
      <c r="FH50" s="203" t="s">
        <v>1530</v>
      </c>
      <c r="FI50" s="203" t="s">
        <v>1530</v>
      </c>
      <c r="FJ50" s="203" t="s">
        <v>1530</v>
      </c>
      <c r="FK50" s="203" t="s">
        <v>1530</v>
      </c>
      <c r="FL50" s="203" t="s">
        <v>1530</v>
      </c>
      <c r="FM50" s="203" t="s">
        <v>1530</v>
      </c>
      <c r="FN50" s="203" t="s">
        <v>1530</v>
      </c>
      <c r="FO50" s="203" t="s">
        <v>1530</v>
      </c>
      <c r="FP50" s="203" t="s">
        <v>1530</v>
      </c>
      <c r="FQ50" s="203" t="s">
        <v>1530</v>
      </c>
      <c r="FR50" s="203" t="s">
        <v>1530</v>
      </c>
      <c r="FS50" s="203" t="s">
        <v>1530</v>
      </c>
      <c r="FT50" s="203" t="s">
        <v>1530</v>
      </c>
      <c r="FU50" s="203" t="s">
        <v>1530</v>
      </c>
      <c r="FV50" s="203" t="s">
        <v>1530</v>
      </c>
      <c r="FW50" s="203" t="s">
        <v>1530</v>
      </c>
      <c r="FX50" s="203" t="s">
        <v>1530</v>
      </c>
      <c r="FY50" s="203" t="s">
        <v>1530</v>
      </c>
      <c r="FZ50" s="203" t="s">
        <v>1530</v>
      </c>
      <c r="GA50" s="203" t="s">
        <v>1530</v>
      </c>
      <c r="GB50" s="203" t="s">
        <v>1969</v>
      </c>
      <c r="GC50" s="203" t="s">
        <v>437</v>
      </c>
      <c r="GD50" s="203" t="s">
        <v>416</v>
      </c>
      <c r="GE50" s="203" t="s">
        <v>493</v>
      </c>
      <c r="GF50" s="203" t="s">
        <v>499</v>
      </c>
      <c r="GG50" s="203" t="s">
        <v>4527</v>
      </c>
      <c r="GH50" s="203" t="s">
        <v>505</v>
      </c>
      <c r="GI50" s="203" t="s">
        <v>2303</v>
      </c>
      <c r="GJ50" s="258">
        <v>41497</v>
      </c>
      <c r="GK50" s="203">
        <v>2</v>
      </c>
      <c r="GL50" s="203" t="s">
        <v>2135</v>
      </c>
      <c r="GM50" s="203" t="s">
        <v>503</v>
      </c>
      <c r="GN50" s="203">
        <v>241</v>
      </c>
      <c r="GO50" s="203">
        <v>23</v>
      </c>
      <c r="GP50" s="203">
        <v>445</v>
      </c>
      <c r="GQ50" s="203">
        <v>11090</v>
      </c>
      <c r="GR50" s="203">
        <v>87</v>
      </c>
      <c r="GS50" s="203">
        <v>23</v>
      </c>
      <c r="GT50" s="203">
        <v>445</v>
      </c>
      <c r="GU50" s="203">
        <v>1219</v>
      </c>
      <c r="GV50" s="283">
        <v>0.97668999999999995</v>
      </c>
      <c r="GW50" s="283">
        <v>1.481E-2</v>
      </c>
      <c r="GX50" s="245">
        <v>37.788989999999998</v>
      </c>
      <c r="GY50" s="245">
        <v>39.538080000000001</v>
      </c>
      <c r="GZ50" s="245">
        <v>18.76923</v>
      </c>
      <c r="HA50" s="284">
        <v>5.4363099999999998</v>
      </c>
      <c r="HB50" s="284">
        <v>3.63693</v>
      </c>
      <c r="HC50" s="284">
        <v>1.04758</v>
      </c>
      <c r="HD50" s="284">
        <v>32.453069999999997</v>
      </c>
      <c r="HE50" s="284">
        <v>21.71133</v>
      </c>
      <c r="HF50" s="284">
        <v>6.2537200000000004</v>
      </c>
      <c r="HG50" s="284">
        <v>9.3049999999999997</v>
      </c>
      <c r="HH50" s="284">
        <v>6.2251099999999999</v>
      </c>
      <c r="HI50" s="284">
        <v>1.79308</v>
      </c>
      <c r="HJ50" s="284">
        <v>62.194809999999997</v>
      </c>
      <c r="HK50" s="284">
        <v>41.608750000000001</v>
      </c>
      <c r="HL50" s="284">
        <v>11.984970000000001</v>
      </c>
      <c r="HM50" s="284">
        <v>18.457239999999999</v>
      </c>
      <c r="HN50" s="284">
        <v>12.34802</v>
      </c>
      <c r="HO50" s="284">
        <v>3.5567199999999999</v>
      </c>
      <c r="HP50" s="284">
        <v>14.94577</v>
      </c>
      <c r="HQ50" s="284">
        <v>9.9988200000000003</v>
      </c>
      <c r="HR50" s="284">
        <v>2.8800599999999998</v>
      </c>
      <c r="HS50" s="284">
        <v>2.6960500000000001</v>
      </c>
      <c r="HT50" s="284">
        <v>1.5751299999999999</v>
      </c>
      <c r="HU50" s="284">
        <v>31.481780000000001</v>
      </c>
      <c r="HV50" s="284">
        <v>26.946269999999998</v>
      </c>
      <c r="HW50" s="284">
        <v>0.23566000000000001</v>
      </c>
      <c r="HX50" s="284">
        <v>0.98065000000000002</v>
      </c>
      <c r="HY50" s="284">
        <v>0.45162000000000002</v>
      </c>
      <c r="HZ50" s="284">
        <v>0.79408000000000001</v>
      </c>
      <c r="IA50" s="284">
        <v>1.422E-2</v>
      </c>
      <c r="IB50" s="284">
        <v>1.217E-2</v>
      </c>
      <c r="IC50" s="284">
        <v>0.49989</v>
      </c>
      <c r="ID50" s="284">
        <v>1.176E-2</v>
      </c>
      <c r="IE50" s="284">
        <v>0.77556999999999998</v>
      </c>
      <c r="IF50" s="284">
        <v>1629</v>
      </c>
      <c r="IG50" s="284">
        <v>4889</v>
      </c>
      <c r="IH50" s="284">
        <v>4889</v>
      </c>
      <c r="II50" s="284">
        <v>10893</v>
      </c>
      <c r="IJ50" s="284">
        <v>32681</v>
      </c>
      <c r="IK50" s="284">
        <v>32681</v>
      </c>
      <c r="IL50" s="284">
        <v>55939</v>
      </c>
      <c r="IM50" s="284">
        <v>55939</v>
      </c>
      <c r="IN50" s="284">
        <v>0.86697000000000002</v>
      </c>
      <c r="IO50" s="284">
        <v>18646</v>
      </c>
      <c r="IP50" s="284">
        <v>8.9645799999999998</v>
      </c>
      <c r="IQ50" s="284">
        <v>1.9848699999999999</v>
      </c>
      <c r="IR50" s="284">
        <v>11.102919999999999</v>
      </c>
      <c r="IS50" s="284">
        <v>0</v>
      </c>
      <c r="IT50" s="284">
        <v>1.5687599999999999</v>
      </c>
      <c r="IU50" s="284">
        <v>14.656549999999999</v>
      </c>
      <c r="IV50" s="284">
        <v>9.8053399999999993</v>
      </c>
      <c r="IW50" s="284">
        <v>3.1097399999999999</v>
      </c>
      <c r="IX50" s="284">
        <v>0</v>
      </c>
      <c r="IY50" s="284">
        <v>1.81E-3</v>
      </c>
      <c r="IZ50" s="284">
        <v>1.0882499999999999</v>
      </c>
      <c r="JA50" s="284">
        <v>1.6900000000000001E-3</v>
      </c>
      <c r="JB50" s="284">
        <v>0.10672</v>
      </c>
      <c r="JC50" s="284">
        <v>0.32014999999999999</v>
      </c>
      <c r="JD50" s="284">
        <v>4.0019200000000001</v>
      </c>
      <c r="JE50" s="284">
        <v>1.78606</v>
      </c>
      <c r="JF50" s="284">
        <v>9.6390000000000003E-2</v>
      </c>
      <c r="JG50" s="284">
        <v>2409</v>
      </c>
      <c r="JH50" s="284">
        <v>3.7351299999999998</v>
      </c>
      <c r="JI50" s="284">
        <v>2.0268899999999999</v>
      </c>
      <c r="JJ50" s="284">
        <v>344</v>
      </c>
      <c r="JK50" s="284">
        <v>142</v>
      </c>
      <c r="JL50" s="284">
        <v>14.656549999999999</v>
      </c>
      <c r="JM50" s="284">
        <v>2.8243200000000002</v>
      </c>
      <c r="JN50" s="284">
        <v>1.94682</v>
      </c>
      <c r="JO50" s="284">
        <v>0.14459</v>
      </c>
      <c r="JP50" s="284">
        <v>4.82E-2</v>
      </c>
      <c r="JQ50" s="284">
        <v>0.21343999999999999</v>
      </c>
      <c r="JR50" s="284">
        <v>11</v>
      </c>
      <c r="JS50" s="284">
        <v>9</v>
      </c>
      <c r="JT50" s="284">
        <v>1.7116400000000001</v>
      </c>
      <c r="JU50" s="284">
        <v>2151</v>
      </c>
      <c r="JV50" s="284">
        <v>14.01737</v>
      </c>
      <c r="JW50" s="284">
        <v>1256</v>
      </c>
      <c r="JX50" s="284">
        <v>2.0971500000000001</v>
      </c>
      <c r="JY50" s="284">
        <v>23.992709999999999</v>
      </c>
      <c r="JZ50" s="284">
        <v>0.14960999999999999</v>
      </c>
      <c r="KA50" s="284">
        <v>188</v>
      </c>
      <c r="KB50" s="284">
        <v>1.15344</v>
      </c>
      <c r="KC50" s="284">
        <v>1.79308</v>
      </c>
      <c r="KD50" s="284">
        <v>1.97428</v>
      </c>
      <c r="KE50" s="284">
        <v>11.23696</v>
      </c>
      <c r="KF50" s="284">
        <v>5.9696899999999999</v>
      </c>
      <c r="KG50" s="284">
        <v>9.3049999999999997</v>
      </c>
      <c r="KH50" s="294">
        <v>29.891030000000001</v>
      </c>
      <c r="KI50" s="284">
        <v>67815</v>
      </c>
      <c r="KJ50" s="284">
        <v>51986</v>
      </c>
      <c r="KK50" s="284">
        <v>5.3629999999999997E-2</v>
      </c>
      <c r="KL50" s="284">
        <v>0.61355999999999999</v>
      </c>
      <c r="KM50" s="284">
        <v>9.1800000000000007E-2</v>
      </c>
      <c r="KN50" s="284">
        <v>1.788E-2</v>
      </c>
      <c r="KO50" s="284">
        <v>0.20452000000000001</v>
      </c>
      <c r="KP50" s="284">
        <v>3.0599999999999999E-2</v>
      </c>
      <c r="KQ50" s="284">
        <v>1</v>
      </c>
      <c r="KR50" s="284">
        <v>0.3333333</v>
      </c>
      <c r="KS50" s="284">
        <v>0.66666669999999995</v>
      </c>
      <c r="KT50" s="284">
        <v>0.2334059</v>
      </c>
      <c r="KU50" s="284">
        <v>0.76659409999999995</v>
      </c>
      <c r="KV50" s="284">
        <v>0.1927005</v>
      </c>
      <c r="KW50" s="284">
        <v>3.7285199999999998E-2</v>
      </c>
      <c r="KX50" s="284">
        <v>0.15615019999999999</v>
      </c>
      <c r="KY50" s="284">
        <v>2.2586200000000001E-2</v>
      </c>
      <c r="KZ50" s="284">
        <v>0.13829259999999999</v>
      </c>
      <c r="LA50" s="284">
        <v>0.132829</v>
      </c>
      <c r="LB50" s="284">
        <v>0.51285670000000005</v>
      </c>
      <c r="LC50" s="284">
        <v>0.66900689999999996</v>
      </c>
      <c r="LD50" s="284">
        <v>0</v>
      </c>
      <c r="LE50" s="284">
        <v>0.75753979999999999</v>
      </c>
      <c r="LF50" s="284">
        <v>0.10703500000000001</v>
      </c>
      <c r="LG50" s="284">
        <v>0.1354252</v>
      </c>
      <c r="LH50" s="284">
        <v>15828</v>
      </c>
      <c r="LI50" s="284">
        <v>3.4876999999999998</v>
      </c>
      <c r="LJ50" s="284">
        <v>20748</v>
      </c>
      <c r="LK50" s="284">
        <v>20748</v>
      </c>
      <c r="LL50" s="284">
        <v>6916</v>
      </c>
      <c r="LM50" s="284">
        <v>0.689303</v>
      </c>
      <c r="LN50" s="284">
        <v>0.1934881</v>
      </c>
      <c r="LO50" s="284">
        <v>0.1172089</v>
      </c>
      <c r="LP50" s="284">
        <v>0.35866999999999999</v>
      </c>
      <c r="LQ50" s="284">
        <v>1.1780200000000001</v>
      </c>
      <c r="LR50" s="284">
        <v>0.27495999999999998</v>
      </c>
      <c r="LS50" s="284">
        <v>4</v>
      </c>
      <c r="LT50" s="284">
        <v>1.3848499999999999</v>
      </c>
      <c r="LU50" s="284">
        <v>8</v>
      </c>
      <c r="LV50" s="284">
        <v>0.95457999999999998</v>
      </c>
      <c r="LW50" s="284">
        <v>0.18395</v>
      </c>
      <c r="LX50" s="284">
        <v>0.18395</v>
      </c>
      <c r="LY50" s="285">
        <v>2.06672E-2</v>
      </c>
      <c r="LZ50" s="285">
        <v>5.8120000000000003E-4</v>
      </c>
      <c r="MA50" s="285">
        <v>0.37261420000000001</v>
      </c>
      <c r="MB50" s="285">
        <v>0</v>
      </c>
      <c r="MC50" s="285">
        <v>0.34994769999999997</v>
      </c>
      <c r="MD50" s="285">
        <v>5.4239999999999996E-4</v>
      </c>
      <c r="ME50" s="285">
        <v>0.57434229999999997</v>
      </c>
      <c r="MF50" s="285">
        <v>4.9959299999999998E-2</v>
      </c>
      <c r="MG50" s="285">
        <v>0.36373549999999999</v>
      </c>
      <c r="MH50" s="285"/>
    </row>
    <row r="51" spans="1:346" s="203" customFormat="1" x14ac:dyDescent="0.2">
      <c r="A51" s="6" t="s">
        <v>3617</v>
      </c>
      <c r="B51" s="6" t="s">
        <v>3692</v>
      </c>
      <c r="C51" s="6" t="s">
        <v>5004</v>
      </c>
      <c r="D51" s="203" t="s">
        <v>3616</v>
      </c>
      <c r="E51" s="203" t="s">
        <v>1365</v>
      </c>
      <c r="F51" s="203" t="s">
        <v>826</v>
      </c>
      <c r="G51" s="203" t="s">
        <v>1090</v>
      </c>
      <c r="H51" s="203" t="s">
        <v>3619</v>
      </c>
      <c r="I51" s="203" t="s">
        <v>3403</v>
      </c>
      <c r="J51" s="203" t="s">
        <v>826</v>
      </c>
      <c r="K51" s="203" t="s">
        <v>1090</v>
      </c>
      <c r="L51" s="203" t="s">
        <v>3619</v>
      </c>
      <c r="M51" s="203" t="s">
        <v>3403</v>
      </c>
      <c r="N51" s="203" t="s">
        <v>3620</v>
      </c>
      <c r="O51" s="203" t="s">
        <v>1381</v>
      </c>
      <c r="P51" s="203" t="s">
        <v>1384</v>
      </c>
      <c r="Q51" s="203" t="s">
        <v>544</v>
      </c>
      <c r="R51" s="203" t="s">
        <v>3620</v>
      </c>
      <c r="S51" s="203" t="s">
        <v>2380</v>
      </c>
      <c r="T51" s="203" t="s">
        <v>1381</v>
      </c>
      <c r="U51" s="203" t="s">
        <v>1384</v>
      </c>
      <c r="V51" s="203" t="s">
        <v>544</v>
      </c>
      <c r="W51" s="203">
        <v>1</v>
      </c>
      <c r="X51" s="203">
        <v>0</v>
      </c>
      <c r="Y51" s="203">
        <v>0</v>
      </c>
      <c r="Z51" s="203">
        <v>1</v>
      </c>
      <c r="AA51" s="10">
        <v>3020</v>
      </c>
      <c r="AB51" s="203">
        <v>3</v>
      </c>
      <c r="AC51" s="203">
        <v>0</v>
      </c>
      <c r="AD51" s="203">
        <v>3</v>
      </c>
      <c r="AE51" s="203">
        <v>4</v>
      </c>
      <c r="AF51" s="203">
        <v>7</v>
      </c>
      <c r="AG51" s="286">
        <v>0.42857139999999999</v>
      </c>
      <c r="AH51" s="246">
        <v>54348</v>
      </c>
      <c r="AI51" s="246" t="s">
        <v>3622</v>
      </c>
      <c r="AJ51" s="274" t="s">
        <v>3404</v>
      </c>
      <c r="AK51" s="276">
        <v>37805</v>
      </c>
      <c r="AL51" s="276">
        <v>15.25</v>
      </c>
      <c r="AM51" s="276">
        <v>16.53</v>
      </c>
      <c r="AN51" s="276">
        <v>21.22</v>
      </c>
      <c r="AO51" s="246">
        <v>0</v>
      </c>
      <c r="AP51" s="246">
        <v>385269</v>
      </c>
      <c r="AQ51" s="246">
        <v>385269</v>
      </c>
      <c r="AR51" s="246">
        <v>90000</v>
      </c>
      <c r="AS51" s="246">
        <v>0</v>
      </c>
      <c r="AT51" s="246">
        <v>90000</v>
      </c>
      <c r="AU51" s="246">
        <v>19996</v>
      </c>
      <c r="AV51" s="246">
        <v>0</v>
      </c>
      <c r="AW51" s="246">
        <v>19996</v>
      </c>
      <c r="AX51" s="246">
        <v>0</v>
      </c>
      <c r="AY51" s="246">
        <v>495265</v>
      </c>
      <c r="AZ51" s="246">
        <v>274173</v>
      </c>
      <c r="BA51" s="246">
        <v>88485</v>
      </c>
      <c r="BB51" s="246">
        <v>362658</v>
      </c>
      <c r="BC51" s="246">
        <v>65000</v>
      </c>
      <c r="BD51" s="246">
        <v>11000</v>
      </c>
      <c r="BE51" s="246">
        <v>1000</v>
      </c>
      <c r="BF51" s="246">
        <v>77000</v>
      </c>
      <c r="BG51" s="246">
        <v>35596</v>
      </c>
      <c r="BH51" s="246">
        <v>475254</v>
      </c>
      <c r="BI51" s="246">
        <v>23295</v>
      </c>
      <c r="BJ51" s="283">
        <v>4.7035399999999998E-2</v>
      </c>
      <c r="BK51" s="246">
        <v>0</v>
      </c>
      <c r="BL51" s="246">
        <v>0</v>
      </c>
      <c r="BM51" s="246">
        <v>0</v>
      </c>
      <c r="BN51" s="246">
        <v>0</v>
      </c>
      <c r="BO51" s="246">
        <v>0</v>
      </c>
      <c r="BP51" s="246">
        <v>0</v>
      </c>
      <c r="BQ51" s="10">
        <v>16409</v>
      </c>
      <c r="BR51" s="10">
        <v>10290</v>
      </c>
      <c r="BS51" s="10">
        <v>26699</v>
      </c>
      <c r="BT51" s="10">
        <v>14096</v>
      </c>
      <c r="BU51" s="10">
        <v>5978</v>
      </c>
      <c r="BV51" s="10">
        <v>20074</v>
      </c>
      <c r="BW51" s="10">
        <v>1305</v>
      </c>
      <c r="BX51" s="10">
        <v>512</v>
      </c>
      <c r="BY51" s="10">
        <v>1817</v>
      </c>
      <c r="BZ51" s="10">
        <v>48590</v>
      </c>
      <c r="CA51" s="10" t="s">
        <v>3403</v>
      </c>
      <c r="CB51" s="10">
        <v>48590</v>
      </c>
      <c r="CC51" s="10">
        <v>25</v>
      </c>
      <c r="CD51" s="258">
        <v>37013</v>
      </c>
      <c r="CE51" s="244">
        <v>5</v>
      </c>
      <c r="CF51" s="244">
        <v>67</v>
      </c>
      <c r="CG51" s="244">
        <v>72</v>
      </c>
      <c r="CH51" s="258">
        <v>1954</v>
      </c>
      <c r="CI51" s="258">
        <v>5529</v>
      </c>
      <c r="CJ51" s="258">
        <v>1068</v>
      </c>
      <c r="CK51" s="258">
        <v>563</v>
      </c>
      <c r="CL51" s="203">
        <v>0</v>
      </c>
      <c r="CM51" s="203">
        <v>6</v>
      </c>
      <c r="CN51" s="244">
        <v>98</v>
      </c>
      <c r="CO51" s="10">
        <v>41301</v>
      </c>
      <c r="CP51" s="10">
        <v>9902</v>
      </c>
      <c r="CQ51" s="10">
        <v>51203</v>
      </c>
      <c r="CR51" s="10">
        <v>2583</v>
      </c>
      <c r="CS51" s="10">
        <v>674</v>
      </c>
      <c r="CT51" s="10">
        <v>3257</v>
      </c>
      <c r="CU51" s="10">
        <v>68888</v>
      </c>
      <c r="CV51" s="10">
        <v>15552</v>
      </c>
      <c r="CW51" s="10">
        <v>84440</v>
      </c>
      <c r="CX51" s="10">
        <v>138900</v>
      </c>
      <c r="CY51" s="10">
        <v>3821</v>
      </c>
      <c r="CZ51" s="10" t="s">
        <v>3403</v>
      </c>
      <c r="DA51" s="10">
        <v>142721</v>
      </c>
      <c r="DB51" s="10">
        <v>6328</v>
      </c>
      <c r="DC51" s="10">
        <v>622</v>
      </c>
      <c r="DD51" s="10">
        <v>6950</v>
      </c>
      <c r="DE51" s="10">
        <v>10467</v>
      </c>
      <c r="DF51" s="10">
        <v>3577</v>
      </c>
      <c r="DG51" s="10" t="s">
        <v>3403</v>
      </c>
      <c r="DH51" s="10">
        <v>4199</v>
      </c>
      <c r="DI51" s="258" t="s">
        <v>3403</v>
      </c>
      <c r="DJ51" s="258">
        <v>16795</v>
      </c>
      <c r="DK51" s="10">
        <v>130352</v>
      </c>
      <c r="DL51" s="10" t="s">
        <v>3403</v>
      </c>
      <c r="DM51" s="10" t="s">
        <v>3403</v>
      </c>
      <c r="DN51" s="10">
        <v>48027</v>
      </c>
      <c r="DO51" s="10">
        <v>178379</v>
      </c>
      <c r="DP51" s="10" t="s">
        <v>3403</v>
      </c>
      <c r="DQ51" s="10">
        <v>22788</v>
      </c>
      <c r="DR51" s="10">
        <v>6898</v>
      </c>
      <c r="DS51" s="10">
        <v>29686</v>
      </c>
      <c r="DT51" s="10">
        <v>123917</v>
      </c>
      <c r="DU51" s="244">
        <v>22</v>
      </c>
      <c r="DV51" s="244">
        <v>27</v>
      </c>
      <c r="DW51" s="244">
        <v>95</v>
      </c>
      <c r="DX51" s="244">
        <v>130</v>
      </c>
      <c r="DY51" s="244">
        <v>6</v>
      </c>
      <c r="DZ51" s="244">
        <v>0</v>
      </c>
      <c r="EA51" s="244">
        <v>280</v>
      </c>
      <c r="EB51" s="244">
        <v>399</v>
      </c>
      <c r="EC51" s="244">
        <v>608</v>
      </c>
      <c r="ED51" s="244">
        <v>1007</v>
      </c>
      <c r="EE51" s="10">
        <v>3413</v>
      </c>
      <c r="EF51" s="10">
        <v>2986</v>
      </c>
      <c r="EG51" s="10">
        <v>6399</v>
      </c>
      <c r="EH51" s="10">
        <v>17</v>
      </c>
      <c r="EI51" s="10" t="s">
        <v>3403</v>
      </c>
      <c r="EJ51" s="10">
        <v>17</v>
      </c>
      <c r="EK51" s="10">
        <v>7423</v>
      </c>
      <c r="EL51" s="10" t="s">
        <v>5026</v>
      </c>
      <c r="EM51" s="10" t="s">
        <v>5026</v>
      </c>
      <c r="EN51" s="10">
        <v>8</v>
      </c>
      <c r="EO51" s="10">
        <v>10</v>
      </c>
      <c r="EP51" s="258">
        <v>162</v>
      </c>
      <c r="EQ51" s="258">
        <v>8094</v>
      </c>
      <c r="ER51" s="10">
        <v>9209</v>
      </c>
      <c r="ES51" s="10" t="s">
        <v>5026</v>
      </c>
      <c r="ET51" s="10" t="s">
        <v>5026</v>
      </c>
      <c r="EU51" s="244">
        <v>46</v>
      </c>
      <c r="EV51" s="244">
        <v>145</v>
      </c>
      <c r="EW51" s="203" t="s">
        <v>3621</v>
      </c>
      <c r="EX51" s="244">
        <v>10</v>
      </c>
      <c r="EY51" s="244">
        <v>13</v>
      </c>
      <c r="EZ51" s="258">
        <v>19148</v>
      </c>
      <c r="FA51" s="10">
        <v>15219</v>
      </c>
      <c r="FB51" s="10" t="s">
        <v>3403</v>
      </c>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203" t="s">
        <v>3617</v>
      </c>
      <c r="GC51" s="203" t="s">
        <v>3618</v>
      </c>
      <c r="GD51" s="203" t="s">
        <v>416</v>
      </c>
      <c r="GE51" s="203" t="s">
        <v>415</v>
      </c>
      <c r="GF51" s="203" t="s">
        <v>501</v>
      </c>
      <c r="GG51" s="203" t="s">
        <v>4527</v>
      </c>
      <c r="GH51" s="203" t="s">
        <v>505</v>
      </c>
      <c r="GI51" s="203" t="s">
        <v>2303</v>
      </c>
      <c r="GJ51" s="258">
        <v>39394</v>
      </c>
      <c r="GK51" s="203">
        <v>2</v>
      </c>
      <c r="GL51" s="203" t="s">
        <v>2135</v>
      </c>
      <c r="GM51" s="203" t="s">
        <v>503</v>
      </c>
      <c r="GN51" s="203">
        <v>150</v>
      </c>
      <c r="GO51" s="203">
        <v>44</v>
      </c>
      <c r="GP51" s="203">
        <v>1224</v>
      </c>
      <c r="GQ51" s="203">
        <v>5693</v>
      </c>
      <c r="GR51" s="203">
        <v>2</v>
      </c>
      <c r="GS51" s="203">
        <v>8</v>
      </c>
      <c r="GT51" s="203">
        <v>43</v>
      </c>
      <c r="GU51" s="203">
        <v>507</v>
      </c>
      <c r="GV51" s="283">
        <v>0.86204999999999998</v>
      </c>
      <c r="GW51" s="283">
        <v>0.13566</v>
      </c>
      <c r="GX51" s="245">
        <v>26.51071</v>
      </c>
      <c r="GY51" s="245">
        <v>28.44</v>
      </c>
      <c r="GZ51" s="245">
        <v>20.551020000000001</v>
      </c>
      <c r="HA51" s="284">
        <v>2.6642899999999998</v>
      </c>
      <c r="HB51" s="284">
        <v>2.03308</v>
      </c>
      <c r="HC51" s="284">
        <v>0.43167</v>
      </c>
      <c r="HD51" s="284">
        <v>16.009360000000001</v>
      </c>
      <c r="HE51" s="284">
        <v>12.216469999999999</v>
      </c>
      <c r="HF51" s="284">
        <v>2.59382</v>
      </c>
      <c r="HG51" s="284">
        <v>3.8352599999999999</v>
      </c>
      <c r="HH51" s="284">
        <v>2.9266200000000002</v>
      </c>
      <c r="HI51" s="284">
        <v>0.62138000000000004</v>
      </c>
      <c r="HJ51" s="284">
        <v>51.607559999999999</v>
      </c>
      <c r="HK51" s="284">
        <v>39.38082</v>
      </c>
      <c r="HL51" s="284">
        <v>8.3613900000000001</v>
      </c>
      <c r="HM51" s="284">
        <v>64.024519999999995</v>
      </c>
      <c r="HN51" s="284">
        <v>48.855989999999998</v>
      </c>
      <c r="HO51" s="284">
        <v>10.37316</v>
      </c>
      <c r="HP51" s="284">
        <v>5.41927</v>
      </c>
      <c r="HQ51" s="284">
        <v>4.1353499999999999</v>
      </c>
      <c r="HR51" s="284">
        <v>0.87802000000000002</v>
      </c>
      <c r="HS51" s="284">
        <v>4.5280800000000001</v>
      </c>
      <c r="HT51" s="284">
        <v>3.1455799999999998</v>
      </c>
      <c r="HU51" s="284">
        <v>1.54955</v>
      </c>
      <c r="HV51" s="284">
        <v>4.8844599999999998</v>
      </c>
      <c r="HW51" s="284">
        <v>0.23377000000000001</v>
      </c>
      <c r="HX51" s="284">
        <v>2.2261500000000001</v>
      </c>
      <c r="HY51" s="284">
        <v>0.75356999999999996</v>
      </c>
      <c r="HZ51" s="284">
        <v>0.18842999999999999</v>
      </c>
      <c r="IA51" s="284">
        <v>1.17E-3</v>
      </c>
      <c r="IB51" s="284">
        <v>3.6800000000000001E-3</v>
      </c>
      <c r="IC51" s="284">
        <v>0.48605999999999999</v>
      </c>
      <c r="ID51" s="284">
        <v>2.5559999999999999E-2</v>
      </c>
      <c r="IE51" s="284">
        <v>0.16244</v>
      </c>
      <c r="IF51" s="284">
        <v>1315</v>
      </c>
      <c r="IG51" s="284">
        <v>3069</v>
      </c>
      <c r="IH51" s="284">
        <v>3069</v>
      </c>
      <c r="II51" s="284">
        <v>17702</v>
      </c>
      <c r="IJ51" s="284">
        <v>41305</v>
      </c>
      <c r="IK51" s="284">
        <v>41305</v>
      </c>
      <c r="IL51" s="284">
        <v>59459</v>
      </c>
      <c r="IM51" s="284">
        <v>59459</v>
      </c>
      <c r="IN51" s="284">
        <v>1.87035</v>
      </c>
      <c r="IO51" s="284">
        <v>25482</v>
      </c>
      <c r="IP51" s="284">
        <v>12.251300000000001</v>
      </c>
      <c r="IQ51" s="284">
        <v>2.2846099999999998</v>
      </c>
      <c r="IR51" s="284">
        <v>9.77989</v>
      </c>
      <c r="IS51" s="284">
        <v>0.50758999999999999</v>
      </c>
      <c r="IT51" s="284">
        <v>0</v>
      </c>
      <c r="IU51" s="284">
        <v>12.572089999999999</v>
      </c>
      <c r="IV51" s="284">
        <v>9.2059200000000008</v>
      </c>
      <c r="IW51" s="284">
        <v>2.4209800000000001</v>
      </c>
      <c r="IX51" s="284">
        <v>0</v>
      </c>
      <c r="IY51" s="284">
        <v>2.49E-3</v>
      </c>
      <c r="IZ51" s="284">
        <v>0.93955999999999995</v>
      </c>
      <c r="JA51" s="284">
        <v>1.83E-3</v>
      </c>
      <c r="JB51" s="284">
        <v>0.10106</v>
      </c>
      <c r="JC51" s="284">
        <v>0.23580000000000001</v>
      </c>
      <c r="JD51" s="284">
        <v>3.3012199999999998</v>
      </c>
      <c r="JE51" s="284">
        <v>1.2334400000000001</v>
      </c>
      <c r="JF51" s="284">
        <v>0.10154000000000001</v>
      </c>
      <c r="JG51" s="284">
        <v>1246</v>
      </c>
      <c r="JH51" s="284">
        <v>2.4253900000000002</v>
      </c>
      <c r="JI51" s="284">
        <v>0.90359</v>
      </c>
      <c r="JJ51" s="284">
        <v>252</v>
      </c>
      <c r="JK51" s="284">
        <v>54</v>
      </c>
      <c r="JL51" s="284">
        <v>12.064120000000001</v>
      </c>
      <c r="JM51" s="284">
        <v>1.95461</v>
      </c>
      <c r="JN51" s="284">
        <v>1.65</v>
      </c>
      <c r="JO51" s="284">
        <v>0.17768999999999999</v>
      </c>
      <c r="JP51" s="284">
        <v>7.6149999999999995E-2</v>
      </c>
      <c r="JQ51" s="284">
        <v>0.13474</v>
      </c>
      <c r="JR51" s="284">
        <v>0</v>
      </c>
      <c r="JS51" s="284">
        <v>2</v>
      </c>
      <c r="JT51" s="284">
        <v>1.4395</v>
      </c>
      <c r="JU51" s="284">
        <v>3430</v>
      </c>
      <c r="JV51" s="284">
        <v>41.032119999999999</v>
      </c>
      <c r="JW51" s="284">
        <v>2383</v>
      </c>
      <c r="JX51" s="284">
        <v>3.0493399999999999</v>
      </c>
      <c r="JY51" s="284">
        <v>59.065890000000003</v>
      </c>
      <c r="JZ51" s="284">
        <v>7.4319999999999997E-2</v>
      </c>
      <c r="KA51" s="284">
        <v>177</v>
      </c>
      <c r="KB51" s="284">
        <v>0.53466000000000002</v>
      </c>
      <c r="KC51" s="284">
        <v>0.62138000000000004</v>
      </c>
      <c r="KD51" s="284">
        <v>0.76963999999999999</v>
      </c>
      <c r="KE51" s="284">
        <v>7.6661400000000004</v>
      </c>
      <c r="KF51" s="284">
        <v>6.0088600000000003</v>
      </c>
      <c r="KG51" s="284">
        <v>3.8352599999999999</v>
      </c>
      <c r="KH51" s="294">
        <v>29.038460000000001</v>
      </c>
      <c r="KI51" s="284">
        <v>51808</v>
      </c>
      <c r="KJ51" s="284">
        <v>39167</v>
      </c>
      <c r="KK51" s="284">
        <v>3.9239999999999997E-2</v>
      </c>
      <c r="KL51" s="284">
        <v>0.76012999999999997</v>
      </c>
      <c r="KM51" s="284">
        <v>5.6489999999999999E-2</v>
      </c>
      <c r="KN51" s="284">
        <v>1.6820000000000002E-2</v>
      </c>
      <c r="KO51" s="284">
        <v>0.32577</v>
      </c>
      <c r="KP51" s="284">
        <v>2.4209999999999999E-2</v>
      </c>
      <c r="KQ51" s="284">
        <v>1</v>
      </c>
      <c r="KR51" s="284">
        <v>0.42857139999999999</v>
      </c>
      <c r="KS51" s="284">
        <v>0.57142859999999995</v>
      </c>
      <c r="KT51" s="284">
        <v>0.24399019999999999</v>
      </c>
      <c r="KU51" s="284">
        <v>0.75600979999999995</v>
      </c>
      <c r="KV51" s="284">
        <v>0.16201860000000001</v>
      </c>
      <c r="KW51" s="284">
        <v>2.3145499999999999E-2</v>
      </c>
      <c r="KX51" s="284">
        <v>0.18618470000000001</v>
      </c>
      <c r="KY51" s="284">
        <v>2.1040999999999998E-3</v>
      </c>
      <c r="KZ51" s="284">
        <v>7.4898900000000004E-2</v>
      </c>
      <c r="LA51" s="284">
        <v>0.136769</v>
      </c>
      <c r="LB51" s="284">
        <v>0.57689780000000002</v>
      </c>
      <c r="LC51" s="284">
        <v>0.7630825</v>
      </c>
      <c r="LD51" s="284">
        <v>4.0374300000000002E-2</v>
      </c>
      <c r="LE51" s="284">
        <v>0.77790479999999995</v>
      </c>
      <c r="LF51" s="284">
        <v>0</v>
      </c>
      <c r="LG51" s="284">
        <v>0.18172089999999999</v>
      </c>
      <c r="LH51" s="284">
        <v>12640</v>
      </c>
      <c r="LI51" s="284">
        <v>4.1742600000000003</v>
      </c>
      <c r="LJ51" s="284">
        <v>13131</v>
      </c>
      <c r="LK51" s="284">
        <v>13131</v>
      </c>
      <c r="LL51" s="284">
        <v>5627</v>
      </c>
      <c r="LM51" s="284">
        <v>0.84415580000000001</v>
      </c>
      <c r="LN51" s="284">
        <v>0.14285709999999999</v>
      </c>
      <c r="LO51" s="284">
        <v>1.2987E-2</v>
      </c>
      <c r="LP51" s="284">
        <v>0.65061000000000002</v>
      </c>
      <c r="LQ51" s="284">
        <v>2.0159199999999999</v>
      </c>
      <c r="LR51" s="284">
        <v>0.49186999999999997</v>
      </c>
      <c r="LS51" s="284">
        <v>16</v>
      </c>
      <c r="LT51" s="284">
        <v>2.7442899999999999</v>
      </c>
      <c r="LU51" s="284">
        <v>178</v>
      </c>
      <c r="LV51" s="284">
        <v>2.3166099999999998</v>
      </c>
      <c r="LW51" s="284">
        <v>0.37533</v>
      </c>
      <c r="LX51" s="284">
        <v>0.36016999999999999</v>
      </c>
      <c r="LY51" s="285">
        <v>1.7101499999999999E-2</v>
      </c>
      <c r="LZ51" s="285">
        <v>1.0276E-3</v>
      </c>
      <c r="MA51" s="285">
        <v>0.45196700000000001</v>
      </c>
      <c r="MB51" s="285">
        <v>0</v>
      </c>
      <c r="MC51" s="285">
        <v>0.38809080000000001</v>
      </c>
      <c r="MD51" s="285">
        <v>7.5489999999999997E-4</v>
      </c>
      <c r="ME51" s="285">
        <v>0.50947869999999995</v>
      </c>
      <c r="MF51" s="285">
        <v>7.8461199999999995E-2</v>
      </c>
      <c r="MG51" s="285">
        <v>0.49163299999999999</v>
      </c>
      <c r="MH51" s="285"/>
    </row>
    <row r="52" spans="1:346" s="203" customFormat="1" x14ac:dyDescent="0.2">
      <c r="A52" s="6" t="s">
        <v>2010</v>
      </c>
      <c r="B52" s="6" t="s">
        <v>2830</v>
      </c>
      <c r="C52" s="203" t="s">
        <v>2011</v>
      </c>
      <c r="D52" s="203" t="s">
        <v>2012</v>
      </c>
      <c r="E52" s="203" t="s">
        <v>2167</v>
      </c>
      <c r="F52" s="203" t="s">
        <v>2235</v>
      </c>
      <c r="G52" s="203" t="s">
        <v>2167</v>
      </c>
      <c r="H52" s="203" t="s">
        <v>3545</v>
      </c>
      <c r="I52" s="203" t="s">
        <v>2308</v>
      </c>
      <c r="J52" s="203" t="s">
        <v>2321</v>
      </c>
      <c r="K52" s="203" t="s">
        <v>2167</v>
      </c>
      <c r="L52" s="203" t="s">
        <v>3545</v>
      </c>
      <c r="M52" s="203" t="s">
        <v>2308</v>
      </c>
      <c r="N52" s="203" t="s">
        <v>2412</v>
      </c>
      <c r="O52" s="203" t="s">
        <v>2485</v>
      </c>
      <c r="P52" s="203" t="s">
        <v>2562</v>
      </c>
      <c r="Q52" s="203" t="s">
        <v>2635</v>
      </c>
      <c r="R52" s="203" t="s">
        <v>2412</v>
      </c>
      <c r="S52" s="203" t="s">
        <v>2694</v>
      </c>
      <c r="T52" s="203" t="s">
        <v>2485</v>
      </c>
      <c r="U52" s="203" t="s">
        <v>2562</v>
      </c>
      <c r="V52" s="203" t="s">
        <v>2635</v>
      </c>
      <c r="W52" s="203">
        <v>1</v>
      </c>
      <c r="X52" s="203">
        <v>4</v>
      </c>
      <c r="Y52" s="203">
        <v>0</v>
      </c>
      <c r="Z52" s="203">
        <v>1</v>
      </c>
      <c r="AA52" s="10">
        <v>12454</v>
      </c>
      <c r="AB52" s="203">
        <v>1</v>
      </c>
      <c r="AC52" s="203">
        <v>0</v>
      </c>
      <c r="AD52" s="203">
        <v>1</v>
      </c>
      <c r="AE52" s="203">
        <v>10</v>
      </c>
      <c r="AF52" s="203">
        <v>11</v>
      </c>
      <c r="AG52" s="286">
        <v>9.0909100000000007E-2</v>
      </c>
      <c r="AH52" s="246">
        <v>62583</v>
      </c>
      <c r="AI52" s="246" t="s">
        <v>3547</v>
      </c>
      <c r="AJ52" s="274" t="s">
        <v>3548</v>
      </c>
      <c r="AK52" s="276">
        <v>50668</v>
      </c>
      <c r="AL52" s="276">
        <v>13.96</v>
      </c>
      <c r="AM52" s="276">
        <v>12.95</v>
      </c>
      <c r="AN52" s="276">
        <v>11.73</v>
      </c>
      <c r="AO52" s="246">
        <v>0</v>
      </c>
      <c r="AP52" s="246">
        <v>480930</v>
      </c>
      <c r="AQ52" s="246">
        <v>480930</v>
      </c>
      <c r="AR52" s="246">
        <v>98312</v>
      </c>
      <c r="AS52" s="246">
        <v>0</v>
      </c>
      <c r="AT52" s="246">
        <v>98312</v>
      </c>
      <c r="AU52" s="246">
        <v>0</v>
      </c>
      <c r="AV52" s="246">
        <v>0</v>
      </c>
      <c r="AW52" s="246">
        <v>0</v>
      </c>
      <c r="AX52" s="246">
        <v>9724</v>
      </c>
      <c r="AY52" s="246">
        <v>588966</v>
      </c>
      <c r="AZ52" s="246">
        <v>361331</v>
      </c>
      <c r="BA52" s="246">
        <v>125028</v>
      </c>
      <c r="BB52" s="246">
        <v>486359</v>
      </c>
      <c r="BC52" s="246">
        <v>15322</v>
      </c>
      <c r="BD52" s="246">
        <v>0</v>
      </c>
      <c r="BE52" s="246">
        <v>0</v>
      </c>
      <c r="BF52" s="246">
        <v>15322</v>
      </c>
      <c r="BG52" s="246">
        <v>69898</v>
      </c>
      <c r="BH52" s="246">
        <v>571579</v>
      </c>
      <c r="BI52" s="246">
        <v>17387</v>
      </c>
      <c r="BJ52" s="283">
        <v>2.9521200000000001E-2</v>
      </c>
      <c r="BK52" s="246">
        <v>8760</v>
      </c>
      <c r="BL52" s="246">
        <v>0</v>
      </c>
      <c r="BM52" s="246">
        <v>0</v>
      </c>
      <c r="BN52" s="246">
        <v>0</v>
      </c>
      <c r="BO52" s="246">
        <v>8760</v>
      </c>
      <c r="BP52" s="246">
        <v>5821</v>
      </c>
      <c r="BQ52" s="10">
        <v>39891</v>
      </c>
      <c r="BR52" s="10">
        <v>27382</v>
      </c>
      <c r="BS52" s="10">
        <v>67273</v>
      </c>
      <c r="BT52" s="10">
        <v>14339</v>
      </c>
      <c r="BU52" s="10">
        <v>11587</v>
      </c>
      <c r="BV52" s="10">
        <v>25926</v>
      </c>
      <c r="BW52" s="10" t="s">
        <v>3403</v>
      </c>
      <c r="BX52" s="10" t="s">
        <v>3403</v>
      </c>
      <c r="BY52" s="10" t="s">
        <v>3403</v>
      </c>
      <c r="BZ52" s="10">
        <v>93199</v>
      </c>
      <c r="CA52" s="10" t="s">
        <v>3403</v>
      </c>
      <c r="CB52" s="10">
        <v>93199</v>
      </c>
      <c r="CC52" s="10">
        <v>2500</v>
      </c>
      <c r="CD52" s="258">
        <v>28215</v>
      </c>
      <c r="CE52" s="244">
        <v>0</v>
      </c>
      <c r="CF52" s="244">
        <v>67</v>
      </c>
      <c r="CG52" s="244">
        <v>67</v>
      </c>
      <c r="CH52" s="258">
        <v>799</v>
      </c>
      <c r="CI52" s="258">
        <v>1920</v>
      </c>
      <c r="CJ52" s="258">
        <v>0</v>
      </c>
      <c r="CK52" s="258">
        <v>563</v>
      </c>
      <c r="CL52" s="203">
        <v>0</v>
      </c>
      <c r="CM52" s="203">
        <v>36</v>
      </c>
      <c r="CN52" s="244">
        <v>62</v>
      </c>
      <c r="CO52" s="10">
        <v>101247</v>
      </c>
      <c r="CP52" s="10">
        <v>6181</v>
      </c>
      <c r="CQ52" s="10">
        <v>107428</v>
      </c>
      <c r="CR52" s="10" t="s">
        <v>3403</v>
      </c>
      <c r="CS52" s="10" t="s">
        <v>3403</v>
      </c>
      <c r="CT52" s="10" t="s">
        <v>3403</v>
      </c>
      <c r="CU52" s="10">
        <v>9221</v>
      </c>
      <c r="CV52" s="10">
        <v>2766</v>
      </c>
      <c r="CW52" s="10">
        <v>11987</v>
      </c>
      <c r="CX52" s="10">
        <v>119415</v>
      </c>
      <c r="CY52" s="10">
        <v>372</v>
      </c>
      <c r="CZ52" s="10" t="s">
        <v>3403</v>
      </c>
      <c r="DA52" s="10">
        <v>119787</v>
      </c>
      <c r="DB52" s="10">
        <v>573</v>
      </c>
      <c r="DC52" s="10">
        <v>0</v>
      </c>
      <c r="DD52" s="10">
        <v>573</v>
      </c>
      <c r="DE52" s="10">
        <v>0</v>
      </c>
      <c r="DF52" s="10">
        <v>17</v>
      </c>
      <c r="DG52" s="10" t="s">
        <v>3403</v>
      </c>
      <c r="DH52" s="10">
        <v>17</v>
      </c>
      <c r="DI52" s="258" t="s">
        <v>3403</v>
      </c>
      <c r="DJ52" s="258">
        <v>573</v>
      </c>
      <c r="DK52" s="10">
        <v>17577</v>
      </c>
      <c r="DL52" s="10">
        <v>99197</v>
      </c>
      <c r="DM52" s="10">
        <v>3103</v>
      </c>
      <c r="DN52" s="10">
        <v>500</v>
      </c>
      <c r="DO52" s="10">
        <v>120377</v>
      </c>
      <c r="DP52" s="10">
        <v>1000</v>
      </c>
      <c r="DQ52" s="10">
        <v>14448</v>
      </c>
      <c r="DR52" s="10">
        <v>5042</v>
      </c>
      <c r="DS52" s="10">
        <v>19490</v>
      </c>
      <c r="DT52" s="10">
        <v>71016</v>
      </c>
      <c r="DU52" s="244">
        <v>72</v>
      </c>
      <c r="DV52" s="244">
        <v>140</v>
      </c>
      <c r="DW52" s="244">
        <v>170</v>
      </c>
      <c r="DX52" s="244">
        <v>20</v>
      </c>
      <c r="DY52" s="244">
        <v>5</v>
      </c>
      <c r="DZ52" s="244">
        <v>0</v>
      </c>
      <c r="EA52" s="244">
        <v>407</v>
      </c>
      <c r="EB52" s="244">
        <v>580</v>
      </c>
      <c r="EC52" s="244">
        <v>967</v>
      </c>
      <c r="ED52" s="244">
        <v>1547</v>
      </c>
      <c r="EE52" s="10">
        <v>3471</v>
      </c>
      <c r="EF52" s="10">
        <v>250</v>
      </c>
      <c r="EG52" s="10">
        <v>3721</v>
      </c>
      <c r="EH52" s="10" t="s">
        <v>3403</v>
      </c>
      <c r="EI52" s="10" t="s">
        <v>3403</v>
      </c>
      <c r="EJ52" s="10" t="s">
        <v>3403</v>
      </c>
      <c r="EK52" s="10">
        <v>5268</v>
      </c>
      <c r="EL52" s="10" t="s">
        <v>5026</v>
      </c>
      <c r="EM52" s="10" t="s">
        <v>5026</v>
      </c>
      <c r="EN52" s="10" t="s">
        <v>5026</v>
      </c>
      <c r="EO52" s="10" t="s">
        <v>5026</v>
      </c>
      <c r="EP52" s="258">
        <v>160</v>
      </c>
      <c r="EQ52" s="258">
        <v>1217</v>
      </c>
      <c r="ER52" s="10">
        <v>28665</v>
      </c>
      <c r="ES52" s="10" t="s">
        <v>5026</v>
      </c>
      <c r="ET52" s="10" t="s">
        <v>5026</v>
      </c>
      <c r="EU52" s="244">
        <v>1</v>
      </c>
      <c r="EV52" s="244">
        <v>28</v>
      </c>
      <c r="EW52" s="203" t="s">
        <v>3546</v>
      </c>
      <c r="EX52" s="244">
        <v>17</v>
      </c>
      <c r="EY52" s="244">
        <v>55</v>
      </c>
      <c r="EZ52" s="258">
        <v>35007</v>
      </c>
      <c r="FA52" s="10">
        <v>1301</v>
      </c>
      <c r="FB52" s="10">
        <v>1204</v>
      </c>
      <c r="FC52" s="203" t="s">
        <v>1530</v>
      </c>
      <c r="FD52" s="203" t="s">
        <v>1530</v>
      </c>
      <c r="FE52" s="203" t="s">
        <v>1530</v>
      </c>
      <c r="FF52" s="203" t="s">
        <v>1530</v>
      </c>
      <c r="FG52" s="203" t="s">
        <v>1530</v>
      </c>
      <c r="FH52" s="203" t="s">
        <v>1530</v>
      </c>
      <c r="FI52" s="203" t="s">
        <v>1530</v>
      </c>
      <c r="FJ52" s="203" t="s">
        <v>1530</v>
      </c>
      <c r="FK52" s="203" t="s">
        <v>1530</v>
      </c>
      <c r="FL52" s="203" t="s">
        <v>1530</v>
      </c>
      <c r="FM52" s="203" t="s">
        <v>1530</v>
      </c>
      <c r="FN52" s="203" t="s">
        <v>1530</v>
      </c>
      <c r="FO52" s="203" t="s">
        <v>1530</v>
      </c>
      <c r="FP52" s="203" t="s">
        <v>1530</v>
      </c>
      <c r="FQ52" s="203" t="s">
        <v>1530</v>
      </c>
      <c r="FR52" s="203" t="s">
        <v>1530</v>
      </c>
      <c r="FS52" s="203" t="s">
        <v>1530</v>
      </c>
      <c r="FT52" s="203" t="s">
        <v>1530</v>
      </c>
      <c r="FU52" s="203" t="s">
        <v>1530</v>
      </c>
      <c r="FV52" s="203" t="s">
        <v>1530</v>
      </c>
      <c r="FW52" s="203" t="s">
        <v>1530</v>
      </c>
      <c r="FX52" s="203" t="s">
        <v>1530</v>
      </c>
      <c r="FY52" s="203" t="s">
        <v>1530</v>
      </c>
      <c r="FZ52" s="203" t="s">
        <v>1530</v>
      </c>
      <c r="GA52" s="203" t="s">
        <v>1530</v>
      </c>
      <c r="GB52" s="203" t="s">
        <v>2010</v>
      </c>
      <c r="GC52" s="203" t="s">
        <v>450</v>
      </c>
      <c r="GD52" s="203" t="s">
        <v>416</v>
      </c>
      <c r="GE52" s="203" t="s">
        <v>493</v>
      </c>
      <c r="GF52" s="203" t="s">
        <v>499</v>
      </c>
      <c r="GG52" s="203" t="s">
        <v>4527</v>
      </c>
      <c r="GH52" s="203" t="s">
        <v>508</v>
      </c>
      <c r="GI52" s="203" t="s">
        <v>2303</v>
      </c>
      <c r="GJ52" s="258">
        <v>38617</v>
      </c>
      <c r="GK52" s="203">
        <v>1</v>
      </c>
      <c r="GL52" s="203" t="s">
        <v>2135</v>
      </c>
      <c r="GM52" s="203" t="s">
        <v>503</v>
      </c>
      <c r="GN52" s="203">
        <v>315</v>
      </c>
      <c r="GO52" s="203">
        <v>169</v>
      </c>
      <c r="GP52" s="203">
        <v>134</v>
      </c>
      <c r="GQ52" s="203">
        <v>1920</v>
      </c>
      <c r="GR52" s="203">
        <v>5</v>
      </c>
      <c r="GS52" s="203">
        <v>5</v>
      </c>
      <c r="GT52" s="203">
        <v>18</v>
      </c>
      <c r="GU52" s="203">
        <v>20</v>
      </c>
      <c r="GV52" s="283">
        <v>0.70633999999999997</v>
      </c>
      <c r="GW52" s="283">
        <v>0.29365999999999998</v>
      </c>
      <c r="GX52" s="245">
        <v>12.943490000000001</v>
      </c>
      <c r="GY52" s="245">
        <v>19.584209999999999</v>
      </c>
      <c r="GZ52" s="245">
        <v>7.2971700000000004</v>
      </c>
      <c r="HA52" s="284">
        <v>4.74824</v>
      </c>
      <c r="HB52" s="284">
        <v>4.0403000000000002</v>
      </c>
      <c r="HC52" s="284">
        <v>0.12728</v>
      </c>
      <c r="HD52" s="284">
        <v>29.326779999999999</v>
      </c>
      <c r="HE52" s="284">
        <v>24.954280000000001</v>
      </c>
      <c r="HF52" s="284">
        <v>0.78615000000000002</v>
      </c>
      <c r="HG52" s="284">
        <v>8.0485900000000008</v>
      </c>
      <c r="HH52" s="284">
        <v>6.8485800000000001</v>
      </c>
      <c r="HI52" s="284">
        <v>0.21575</v>
      </c>
      <c r="HJ52" s="284">
        <v>19.939959999999999</v>
      </c>
      <c r="HK52" s="284">
        <v>16.966999999999999</v>
      </c>
      <c r="HL52" s="284">
        <v>0.53452</v>
      </c>
      <c r="HM52" s="284">
        <v>108.50019</v>
      </c>
      <c r="HN52" s="284">
        <v>92.323269999999994</v>
      </c>
      <c r="HO52" s="284">
        <v>2.9085000000000001</v>
      </c>
      <c r="HP52" s="284">
        <v>47.683239999999998</v>
      </c>
      <c r="HQ52" s="284">
        <v>40.573869999999999</v>
      </c>
      <c r="HR52" s="284">
        <v>1.2782199999999999</v>
      </c>
      <c r="HS52" s="284">
        <v>3.1172</v>
      </c>
      <c r="HT52" s="284">
        <v>1.8389800000000001</v>
      </c>
      <c r="HU52" s="284">
        <v>5.1310000000000001E-2</v>
      </c>
      <c r="HV52" s="284">
        <v>1.4366300000000001</v>
      </c>
      <c r="HW52" s="284">
        <v>0.74229000000000001</v>
      </c>
      <c r="HX52" s="284">
        <v>0.31041000000000002</v>
      </c>
      <c r="HY52" s="284">
        <v>0.50470000000000004</v>
      </c>
      <c r="HZ52" s="284">
        <v>0.13642000000000001</v>
      </c>
      <c r="IA52" s="284">
        <v>3.0000000000000001E-5</v>
      </c>
      <c r="IB52" s="284">
        <v>7.2999999999999996E-4</v>
      </c>
      <c r="IC52" s="284">
        <v>0.90651999999999999</v>
      </c>
      <c r="ID52" s="284">
        <v>4.0059999999999998E-2</v>
      </c>
      <c r="IE52" s="284">
        <v>9.6360000000000001E-2</v>
      </c>
      <c r="IF52" s="284">
        <v>2605</v>
      </c>
      <c r="IG52" s="284">
        <v>28665</v>
      </c>
      <c r="IH52" s="284">
        <v>28665</v>
      </c>
      <c r="II52" s="284">
        <v>6456</v>
      </c>
      <c r="IJ52" s="284">
        <v>71016</v>
      </c>
      <c r="IK52" s="284">
        <v>71016</v>
      </c>
      <c r="IL52" s="284">
        <v>120377</v>
      </c>
      <c r="IM52" s="284">
        <v>120377</v>
      </c>
      <c r="IN52" s="284">
        <v>0.92013999999999996</v>
      </c>
      <c r="IO52" s="284">
        <v>10943</v>
      </c>
      <c r="IP52" s="284">
        <v>5.2612300000000003</v>
      </c>
      <c r="IQ52" s="284">
        <v>2.54582</v>
      </c>
      <c r="IR52" s="284">
        <v>12.45384</v>
      </c>
      <c r="IS52" s="284">
        <v>0</v>
      </c>
      <c r="IT52" s="284">
        <v>0.25180999999999998</v>
      </c>
      <c r="IU52" s="284">
        <v>15.251469999999999</v>
      </c>
      <c r="IV52" s="284">
        <v>12.594429999999999</v>
      </c>
      <c r="IW52" s="284">
        <v>3.3877600000000001</v>
      </c>
      <c r="IX52" s="284">
        <v>0</v>
      </c>
      <c r="IY52" s="284">
        <v>1.6100000000000001E-3</v>
      </c>
      <c r="IZ52" s="284">
        <v>0.73063999999999996</v>
      </c>
      <c r="JA52" s="284">
        <v>1.73E-3</v>
      </c>
      <c r="JB52" s="284">
        <v>5.1310000000000001E-2</v>
      </c>
      <c r="JC52" s="284">
        <v>0.56438999999999995</v>
      </c>
      <c r="JD52" s="284">
        <v>3.1811199999999999</v>
      </c>
      <c r="JE52" s="284">
        <v>2.4134199999999999</v>
      </c>
      <c r="JF52" s="284">
        <v>0.25895000000000001</v>
      </c>
      <c r="JG52" s="284">
        <v>1447</v>
      </c>
      <c r="JH52" s="284">
        <v>3.4376600000000002</v>
      </c>
      <c r="JI52" s="284">
        <v>1.81003</v>
      </c>
      <c r="JJ52" s="284">
        <v>139</v>
      </c>
      <c r="JK52" s="284">
        <v>28</v>
      </c>
      <c r="JL52" s="284">
        <v>14.80123</v>
      </c>
      <c r="JM52" s="284">
        <v>0.39677000000000001</v>
      </c>
      <c r="JN52" s="284">
        <v>0.39677000000000001</v>
      </c>
      <c r="JO52" s="284">
        <v>0.28484999999999999</v>
      </c>
      <c r="JP52" s="284">
        <v>2.5899999999999999E-2</v>
      </c>
      <c r="JQ52" s="284">
        <v>0.51307999999999998</v>
      </c>
      <c r="JR52" s="284">
        <v>0</v>
      </c>
      <c r="JS52" s="284">
        <v>0</v>
      </c>
      <c r="JT52" s="284">
        <v>1.6950700000000001</v>
      </c>
      <c r="JU52" s="284">
        <v>2314</v>
      </c>
      <c r="JV52" s="284">
        <v>5.7022599999999999</v>
      </c>
      <c r="JW52" s="284">
        <v>1365</v>
      </c>
      <c r="JX52" s="284">
        <v>2.3016700000000001</v>
      </c>
      <c r="JY52" s="284">
        <v>9.6657299999999999</v>
      </c>
      <c r="JZ52" s="284">
        <v>0.40364</v>
      </c>
      <c r="KA52" s="284">
        <v>551</v>
      </c>
      <c r="KB52" s="284">
        <v>1.0867899999999999</v>
      </c>
      <c r="KC52" s="284">
        <v>0.21575</v>
      </c>
      <c r="KD52" s="284">
        <v>1.84219</v>
      </c>
      <c r="KE52" s="284">
        <v>32.250050000000002</v>
      </c>
      <c r="KF52" s="284">
        <v>6.1763500000000002</v>
      </c>
      <c r="KG52" s="284">
        <v>8.0485900000000008</v>
      </c>
      <c r="KH52" s="294">
        <v>39.916670000000003</v>
      </c>
      <c r="KI52" s="284">
        <v>44214</v>
      </c>
      <c r="KJ52" s="284">
        <v>32848</v>
      </c>
      <c r="KK52" s="284">
        <v>9.1380000000000003E-2</v>
      </c>
      <c r="KL52" s="284">
        <v>0.38374000000000003</v>
      </c>
      <c r="KM52" s="284">
        <v>0.15489</v>
      </c>
      <c r="KN52" s="284">
        <v>8.3099999999999997E-3</v>
      </c>
      <c r="KO52" s="284">
        <v>3.4889999999999997E-2</v>
      </c>
      <c r="KP52" s="284">
        <v>1.4080000000000001E-2</v>
      </c>
      <c r="KQ52" s="284">
        <v>1</v>
      </c>
      <c r="KR52" s="284">
        <v>9.0909100000000007E-2</v>
      </c>
      <c r="KS52" s="284">
        <v>0.90909090000000004</v>
      </c>
      <c r="KT52" s="284">
        <v>0.2570694</v>
      </c>
      <c r="KU52" s="284">
        <v>0.7429306</v>
      </c>
      <c r="KV52" s="284">
        <v>2.6806400000000001E-2</v>
      </c>
      <c r="KW52" s="284">
        <v>0</v>
      </c>
      <c r="KX52" s="284">
        <v>0.2187414</v>
      </c>
      <c r="KY52" s="284">
        <v>0</v>
      </c>
      <c r="KZ52" s="284">
        <v>0.1222893</v>
      </c>
      <c r="LA52" s="284">
        <v>2.6806400000000001E-2</v>
      </c>
      <c r="LB52" s="284">
        <v>0.63216280000000002</v>
      </c>
      <c r="LC52" s="284">
        <v>0.8509042</v>
      </c>
      <c r="LD52" s="284">
        <v>0</v>
      </c>
      <c r="LE52" s="284">
        <v>0.81656669999999998</v>
      </c>
      <c r="LF52" s="284">
        <v>1.6510299999999999E-2</v>
      </c>
      <c r="LG52" s="284">
        <v>0.16692299999999999</v>
      </c>
      <c r="LH52" s="284">
        <v>11366</v>
      </c>
      <c r="LI52" s="284">
        <v>3.64371</v>
      </c>
      <c r="LJ52" s="284">
        <v>38617</v>
      </c>
      <c r="LK52" s="284">
        <v>38617</v>
      </c>
      <c r="LL52" s="284">
        <v>3510</v>
      </c>
      <c r="LM52" s="284">
        <v>1</v>
      </c>
      <c r="LN52" s="284">
        <v>0</v>
      </c>
      <c r="LO52" s="284">
        <v>0</v>
      </c>
      <c r="LP52" s="284">
        <v>0.33315</v>
      </c>
      <c r="LQ52" s="284">
        <v>0.96279999999999999</v>
      </c>
      <c r="LR52" s="284">
        <v>0.24751000000000001</v>
      </c>
      <c r="LS52" s="284">
        <v>0</v>
      </c>
      <c r="LT52" s="284">
        <v>7.8564800000000004</v>
      </c>
      <c r="LU52" s="284">
        <v>0</v>
      </c>
      <c r="LV52" s="284">
        <v>7.8564800000000004</v>
      </c>
      <c r="LW52" s="284">
        <v>0.21060000000000001</v>
      </c>
      <c r="LX52" s="284">
        <v>0.20438999999999999</v>
      </c>
      <c r="LY52" s="285">
        <v>4.3035E-3</v>
      </c>
      <c r="LZ52" s="285">
        <v>4.7390000000000003E-4</v>
      </c>
      <c r="MA52" s="285">
        <v>0.23464930000000001</v>
      </c>
      <c r="MB52" s="285">
        <v>0</v>
      </c>
      <c r="MC52" s="285">
        <v>0.21566979999999999</v>
      </c>
      <c r="MD52" s="285">
        <v>5.1210000000000003E-4</v>
      </c>
      <c r="ME52" s="285">
        <v>0.71239439999999998</v>
      </c>
      <c r="MF52" s="285">
        <v>2.07835E-2</v>
      </c>
      <c r="MG52" s="285">
        <v>9.9578799999999995E-2</v>
      </c>
      <c r="MH52" s="285"/>
    </row>
    <row r="53" spans="1:346" s="203" customFormat="1" x14ac:dyDescent="0.2">
      <c r="A53" s="6" t="s">
        <v>1913</v>
      </c>
      <c r="B53" s="6" t="s">
        <v>2801</v>
      </c>
      <c r="C53" s="203" t="s">
        <v>1914</v>
      </c>
      <c r="D53" s="203" t="s">
        <v>1915</v>
      </c>
      <c r="E53" s="203" t="s">
        <v>2138</v>
      </c>
      <c r="F53" s="203" t="s">
        <v>2203</v>
      </c>
      <c r="G53" s="203" t="s">
        <v>2279</v>
      </c>
      <c r="H53" s="203" t="s">
        <v>3408</v>
      </c>
      <c r="I53" s="203" t="s">
        <v>3409</v>
      </c>
      <c r="J53" s="203" t="s">
        <v>2203</v>
      </c>
      <c r="K53" s="203" t="s">
        <v>2279</v>
      </c>
      <c r="L53" s="203" t="s">
        <v>3408</v>
      </c>
      <c r="M53" s="203" t="s">
        <v>3409</v>
      </c>
      <c r="N53" s="203" t="s">
        <v>2383</v>
      </c>
      <c r="O53" s="203" t="s">
        <v>2453</v>
      </c>
      <c r="P53" s="203" t="s">
        <v>2530</v>
      </c>
      <c r="Q53" s="203" t="s">
        <v>2607</v>
      </c>
      <c r="R53" s="203" t="s">
        <v>2383</v>
      </c>
      <c r="S53" s="203" t="s">
        <v>2694</v>
      </c>
      <c r="T53" s="203" t="s">
        <v>2453</v>
      </c>
      <c r="U53" s="203" t="s">
        <v>2530</v>
      </c>
      <c r="V53" s="203" t="s">
        <v>2607</v>
      </c>
      <c r="W53" s="203">
        <v>1</v>
      </c>
      <c r="X53" s="203">
        <v>1</v>
      </c>
      <c r="Y53" s="203">
        <v>0</v>
      </c>
      <c r="Z53" s="203">
        <v>0</v>
      </c>
      <c r="AA53" s="10">
        <v>3801</v>
      </c>
      <c r="AB53" s="203">
        <v>1</v>
      </c>
      <c r="AC53" s="203">
        <v>0</v>
      </c>
      <c r="AD53" s="203">
        <v>1</v>
      </c>
      <c r="AE53" s="203">
        <v>7.85</v>
      </c>
      <c r="AF53" s="203">
        <v>8.85</v>
      </c>
      <c r="AG53" s="286">
        <v>0.11299439999999999</v>
      </c>
      <c r="AH53" s="246">
        <v>47983</v>
      </c>
      <c r="AI53" s="246" t="s">
        <v>3411</v>
      </c>
      <c r="AJ53" s="274" t="s">
        <v>3412</v>
      </c>
      <c r="AK53" s="276" t="s">
        <v>3403</v>
      </c>
      <c r="AL53" s="276" t="s">
        <v>3403</v>
      </c>
      <c r="AM53" s="276" t="s">
        <v>3403</v>
      </c>
      <c r="AN53" s="276" t="s">
        <v>3403</v>
      </c>
      <c r="AO53" s="246">
        <v>0</v>
      </c>
      <c r="AP53" s="246">
        <v>461572</v>
      </c>
      <c r="AQ53" s="246">
        <v>461572</v>
      </c>
      <c r="AR53" s="246">
        <v>90591</v>
      </c>
      <c r="AS53" s="246">
        <v>0</v>
      </c>
      <c r="AT53" s="246">
        <v>90591</v>
      </c>
      <c r="AU53" s="246">
        <v>0</v>
      </c>
      <c r="AV53" s="246">
        <v>0</v>
      </c>
      <c r="AW53" s="246">
        <v>0</v>
      </c>
      <c r="AX53" s="246">
        <v>9403</v>
      </c>
      <c r="AY53" s="246">
        <v>561566</v>
      </c>
      <c r="AZ53" s="246">
        <v>244968</v>
      </c>
      <c r="BA53" s="246">
        <v>74632</v>
      </c>
      <c r="BB53" s="246">
        <v>319600</v>
      </c>
      <c r="BC53" s="246">
        <v>26878</v>
      </c>
      <c r="BD53" s="246">
        <v>0</v>
      </c>
      <c r="BE53" s="246">
        <v>6550</v>
      </c>
      <c r="BF53" s="246">
        <v>33428</v>
      </c>
      <c r="BG53" s="246">
        <v>77123</v>
      </c>
      <c r="BH53" s="246">
        <v>430151</v>
      </c>
      <c r="BI53" s="246">
        <v>12688</v>
      </c>
      <c r="BJ53" s="283">
        <v>2.2594E-2</v>
      </c>
      <c r="BK53" s="246">
        <v>0</v>
      </c>
      <c r="BL53" s="246">
        <v>0</v>
      </c>
      <c r="BM53" s="246">
        <v>0</v>
      </c>
      <c r="BN53" s="246">
        <v>0</v>
      </c>
      <c r="BO53" s="246">
        <v>0</v>
      </c>
      <c r="BP53" s="246">
        <v>0</v>
      </c>
      <c r="BQ53" s="10">
        <v>17027</v>
      </c>
      <c r="BR53" s="10">
        <v>18831</v>
      </c>
      <c r="BS53" s="10">
        <v>35858</v>
      </c>
      <c r="BT53" s="10">
        <v>15172</v>
      </c>
      <c r="BU53" s="10">
        <v>8370</v>
      </c>
      <c r="BV53" s="10">
        <v>23542</v>
      </c>
      <c r="BW53" s="10">
        <v>3578</v>
      </c>
      <c r="BX53" s="10" t="s">
        <v>3403</v>
      </c>
      <c r="BY53" s="10" t="s">
        <v>3403</v>
      </c>
      <c r="BZ53" s="10">
        <v>62978</v>
      </c>
      <c r="CA53" s="10" t="s">
        <v>3403</v>
      </c>
      <c r="CB53" s="10">
        <v>62978</v>
      </c>
      <c r="CC53" s="10">
        <v>0</v>
      </c>
      <c r="CD53" s="258">
        <v>28215</v>
      </c>
      <c r="CE53" s="244">
        <v>1</v>
      </c>
      <c r="CF53" s="244">
        <v>67</v>
      </c>
      <c r="CG53" s="244">
        <v>68</v>
      </c>
      <c r="CH53" s="258">
        <v>2587</v>
      </c>
      <c r="CI53" s="258">
        <v>1920</v>
      </c>
      <c r="CJ53" s="258">
        <v>4570</v>
      </c>
      <c r="CK53" s="258">
        <v>563</v>
      </c>
      <c r="CL53" s="203">
        <v>0</v>
      </c>
      <c r="CM53" s="203">
        <v>18</v>
      </c>
      <c r="CN53" s="244">
        <v>71</v>
      </c>
      <c r="CO53" s="10">
        <v>16317</v>
      </c>
      <c r="CP53" s="10">
        <v>3926</v>
      </c>
      <c r="CQ53" s="10">
        <v>20243</v>
      </c>
      <c r="CR53" s="10">
        <v>3064</v>
      </c>
      <c r="CS53" s="10" t="s">
        <v>3403</v>
      </c>
      <c r="CT53" s="10" t="s">
        <v>3403</v>
      </c>
      <c r="CU53" s="10">
        <v>13716</v>
      </c>
      <c r="CV53" s="10">
        <v>2915</v>
      </c>
      <c r="CW53" s="10">
        <v>16631</v>
      </c>
      <c r="CX53" s="10">
        <v>39938</v>
      </c>
      <c r="CY53" s="10">
        <v>388</v>
      </c>
      <c r="CZ53" s="10" t="s">
        <v>3403</v>
      </c>
      <c r="DA53" s="10">
        <v>40326</v>
      </c>
      <c r="DB53" s="10">
        <v>2271</v>
      </c>
      <c r="DC53" s="10">
        <v>64</v>
      </c>
      <c r="DD53" s="10">
        <v>2335</v>
      </c>
      <c r="DE53" s="10">
        <v>13111</v>
      </c>
      <c r="DF53" s="10">
        <v>46</v>
      </c>
      <c r="DG53" s="10" t="s">
        <v>3403</v>
      </c>
      <c r="DH53" s="10">
        <v>110</v>
      </c>
      <c r="DI53" s="258" t="s">
        <v>3403</v>
      </c>
      <c r="DJ53" s="258">
        <v>15382</v>
      </c>
      <c r="DK53" s="10">
        <v>47191</v>
      </c>
      <c r="DL53" s="10" t="s">
        <v>3403</v>
      </c>
      <c r="DM53" s="10" t="s">
        <v>3403</v>
      </c>
      <c r="DN53" s="10" t="s">
        <v>3403</v>
      </c>
      <c r="DO53" s="10">
        <v>47191</v>
      </c>
      <c r="DP53" s="10" t="s">
        <v>3403</v>
      </c>
      <c r="DQ53" s="10">
        <v>14400</v>
      </c>
      <c r="DR53" s="10">
        <v>4577</v>
      </c>
      <c r="DS53" s="10">
        <v>18977</v>
      </c>
      <c r="DT53" s="10">
        <v>73627</v>
      </c>
      <c r="DU53" s="244">
        <v>21</v>
      </c>
      <c r="DV53" s="244">
        <v>0</v>
      </c>
      <c r="DW53" s="244">
        <v>121</v>
      </c>
      <c r="DX53" s="244">
        <v>177</v>
      </c>
      <c r="DY53" s="244">
        <v>11</v>
      </c>
      <c r="DZ53" s="244">
        <v>21</v>
      </c>
      <c r="EA53" s="244">
        <v>351</v>
      </c>
      <c r="EB53" s="244">
        <v>418</v>
      </c>
      <c r="EC53" s="244">
        <v>0</v>
      </c>
      <c r="ED53" s="244">
        <v>418</v>
      </c>
      <c r="EE53" s="10">
        <v>2677</v>
      </c>
      <c r="EF53" s="10">
        <v>4676</v>
      </c>
      <c r="EG53" s="10">
        <v>7353</v>
      </c>
      <c r="EH53" s="10">
        <v>120</v>
      </c>
      <c r="EI53" s="10">
        <v>441</v>
      </c>
      <c r="EJ53" s="10">
        <v>561</v>
      </c>
      <c r="EK53" s="10">
        <v>8332</v>
      </c>
      <c r="EL53" s="10">
        <v>0</v>
      </c>
      <c r="EM53" s="10">
        <v>0</v>
      </c>
      <c r="EN53" s="10">
        <v>0</v>
      </c>
      <c r="EO53" s="10" t="s">
        <v>5026</v>
      </c>
      <c r="EP53" s="258" t="s">
        <v>3403</v>
      </c>
      <c r="EQ53" s="258" t="s">
        <v>3403</v>
      </c>
      <c r="ER53" s="10">
        <v>1600</v>
      </c>
      <c r="ES53" s="10" t="s">
        <v>5026</v>
      </c>
      <c r="ET53" s="10" t="s">
        <v>5026</v>
      </c>
      <c r="EU53" s="244">
        <v>0</v>
      </c>
      <c r="EV53" s="244">
        <v>3</v>
      </c>
      <c r="EW53" s="203" t="s">
        <v>3410</v>
      </c>
      <c r="EX53" s="244">
        <v>11</v>
      </c>
      <c r="EY53" s="244">
        <v>13</v>
      </c>
      <c r="EZ53" s="258">
        <v>14637</v>
      </c>
      <c r="FA53" s="10">
        <v>43714</v>
      </c>
      <c r="FB53" s="10" t="s">
        <v>3403</v>
      </c>
      <c r="FC53" s="203" t="s">
        <v>1530</v>
      </c>
      <c r="FD53" s="203" t="s">
        <v>1530</v>
      </c>
      <c r="FE53" s="203" t="s">
        <v>1530</v>
      </c>
      <c r="FF53" s="203" t="s">
        <v>1530</v>
      </c>
      <c r="FG53" s="203" t="s">
        <v>1530</v>
      </c>
      <c r="FH53" s="203" t="s">
        <v>1530</v>
      </c>
      <c r="FI53" s="203" t="s">
        <v>1530</v>
      </c>
      <c r="FJ53" s="203" t="s">
        <v>1530</v>
      </c>
      <c r="FK53" s="203" t="s">
        <v>1530</v>
      </c>
      <c r="FL53" s="203" t="s">
        <v>1530</v>
      </c>
      <c r="FM53" s="203" t="s">
        <v>1530</v>
      </c>
      <c r="FN53" s="203" t="s">
        <v>1530</v>
      </c>
      <c r="FO53" s="203" t="s">
        <v>1530</v>
      </c>
      <c r="FP53" s="203" t="s">
        <v>1530</v>
      </c>
      <c r="FQ53" s="203" t="s">
        <v>1530</v>
      </c>
      <c r="FR53" s="203" t="s">
        <v>1530</v>
      </c>
      <c r="FS53" s="203" t="s">
        <v>1530</v>
      </c>
      <c r="FT53" s="203" t="s">
        <v>1530</v>
      </c>
      <c r="FU53" s="203" t="s">
        <v>1530</v>
      </c>
      <c r="FV53" s="203" t="s">
        <v>1530</v>
      </c>
      <c r="FW53" s="203" t="s">
        <v>1530</v>
      </c>
      <c r="FX53" s="203" t="s">
        <v>1530</v>
      </c>
      <c r="FY53" s="203" t="s">
        <v>1530</v>
      </c>
      <c r="FZ53" s="203" t="s">
        <v>1530</v>
      </c>
      <c r="GA53" s="203" t="s">
        <v>1530</v>
      </c>
      <c r="GB53" s="203" t="s">
        <v>1913</v>
      </c>
      <c r="GC53" s="203" t="s">
        <v>419</v>
      </c>
      <c r="GD53" s="203" t="s">
        <v>416</v>
      </c>
      <c r="GE53" s="203" t="s">
        <v>493</v>
      </c>
      <c r="GF53" s="203" t="s">
        <v>499</v>
      </c>
      <c r="GG53" s="203" t="s">
        <v>4527</v>
      </c>
      <c r="GH53" s="203" t="s">
        <v>505</v>
      </c>
      <c r="GI53" s="203" t="s">
        <v>2303</v>
      </c>
      <c r="GJ53" s="258">
        <v>37361</v>
      </c>
      <c r="GK53" s="203">
        <v>2</v>
      </c>
      <c r="GL53" s="203" t="s">
        <v>2135</v>
      </c>
      <c r="GM53" s="203" t="s">
        <v>503</v>
      </c>
      <c r="GN53" s="203">
        <v>691</v>
      </c>
      <c r="GO53" s="203">
        <v>43</v>
      </c>
      <c r="GP53" s="203">
        <v>1362</v>
      </c>
      <c r="GQ53" s="203">
        <v>12339</v>
      </c>
      <c r="GR53" s="203">
        <v>129</v>
      </c>
      <c r="GS53" s="203">
        <v>2</v>
      </c>
      <c r="GT53" s="203">
        <v>37</v>
      </c>
      <c r="GU53" s="203">
        <v>1967</v>
      </c>
      <c r="GV53" s="283">
        <v>0.88249999999999995</v>
      </c>
      <c r="GW53" s="283">
        <v>5.0169999999999999E-2</v>
      </c>
      <c r="GX53" s="245">
        <v>23.73789</v>
      </c>
      <c r="GY53" s="245">
        <v>24.674499999999998</v>
      </c>
      <c r="GZ53" s="245">
        <v>19.90476</v>
      </c>
      <c r="HA53" s="284">
        <v>9.1151099999999996</v>
      </c>
      <c r="HB53" s="284">
        <v>6.7724799999999998</v>
      </c>
      <c r="HC53" s="284">
        <v>0.70835999999999999</v>
      </c>
      <c r="HD53" s="284">
        <v>22.666969999999999</v>
      </c>
      <c r="HE53" s="284">
        <v>16.841439999999999</v>
      </c>
      <c r="HF53" s="284">
        <v>1.7615000000000001</v>
      </c>
      <c r="HG53" s="284">
        <v>5.8422999999999998</v>
      </c>
      <c r="HH53" s="284">
        <v>4.3407999999999998</v>
      </c>
      <c r="HI53" s="284">
        <v>0.45401999999999998</v>
      </c>
      <c r="HJ53" s="284">
        <v>268.84438</v>
      </c>
      <c r="HK53" s="284">
        <v>199.75</v>
      </c>
      <c r="HL53" s="284">
        <v>20.892499999999998</v>
      </c>
      <c r="HM53" s="284">
        <v>51.626379999999997</v>
      </c>
      <c r="HN53" s="284">
        <v>38.358139999999999</v>
      </c>
      <c r="HO53" s="284">
        <v>4.0119999999999996</v>
      </c>
      <c r="HP53" s="284">
        <v>21.840620000000001</v>
      </c>
      <c r="HQ53" s="284">
        <v>16.22747</v>
      </c>
      <c r="HR53" s="284">
        <v>1.6972799999999999</v>
      </c>
      <c r="HS53" s="284">
        <v>1.26311</v>
      </c>
      <c r="HT53" s="284">
        <v>1.9706900000000001</v>
      </c>
      <c r="HU53" s="284">
        <v>0</v>
      </c>
      <c r="HV53" s="284">
        <v>0.15809000000000001</v>
      </c>
      <c r="HW53" s="284">
        <v>4.283E-2</v>
      </c>
      <c r="HX53" s="284">
        <v>0.52715000000000001</v>
      </c>
      <c r="HY53" s="284">
        <v>0.50793999999999995</v>
      </c>
      <c r="HZ53" s="284">
        <v>0.22301000000000001</v>
      </c>
      <c r="IA53" s="284">
        <v>0</v>
      </c>
      <c r="IB53" s="284">
        <v>8.0000000000000007E-5</v>
      </c>
      <c r="IC53" s="284">
        <v>0.39177000000000001</v>
      </c>
      <c r="ID53" s="284">
        <v>1.119E-2</v>
      </c>
      <c r="IE53" s="284">
        <v>0.19681000000000001</v>
      </c>
      <c r="IF53" s="284">
        <v>180</v>
      </c>
      <c r="IG53" s="284">
        <v>1600</v>
      </c>
      <c r="IH53" s="284">
        <v>1600</v>
      </c>
      <c r="II53" s="284">
        <v>8319</v>
      </c>
      <c r="IJ53" s="284">
        <v>73627</v>
      </c>
      <c r="IK53" s="284">
        <v>73627</v>
      </c>
      <c r="IL53" s="284">
        <v>47191</v>
      </c>
      <c r="IM53" s="284">
        <v>47191</v>
      </c>
      <c r="IN53" s="284">
        <v>0.46737000000000001</v>
      </c>
      <c r="IO53" s="284">
        <v>5332</v>
      </c>
      <c r="IP53" s="284">
        <v>2.5636100000000002</v>
      </c>
      <c r="IQ53" s="284">
        <v>2.42475</v>
      </c>
      <c r="IR53" s="284">
        <v>12.354380000000001</v>
      </c>
      <c r="IS53" s="284">
        <v>0</v>
      </c>
      <c r="IT53" s="284">
        <v>0.25168000000000001</v>
      </c>
      <c r="IU53" s="284">
        <v>15.030810000000001</v>
      </c>
      <c r="IV53" s="284">
        <v>8.5543700000000005</v>
      </c>
      <c r="IW53" s="284">
        <v>2.7025999999999999</v>
      </c>
      <c r="IX53" s="284">
        <v>0</v>
      </c>
      <c r="IY53" s="284">
        <v>1.9E-3</v>
      </c>
      <c r="IZ53" s="284">
        <v>0.75519999999999998</v>
      </c>
      <c r="JA53" s="284">
        <v>1.82E-3</v>
      </c>
      <c r="JB53" s="284">
        <v>5.2699999999999997E-2</v>
      </c>
      <c r="JC53" s="284">
        <v>0.46634999999999999</v>
      </c>
      <c r="JD53" s="284">
        <v>3.7413699999999999</v>
      </c>
      <c r="JE53" s="284">
        <v>1.6856599999999999</v>
      </c>
      <c r="JF53" s="284">
        <v>0.21010999999999999</v>
      </c>
      <c r="JG53" s="284">
        <v>1486</v>
      </c>
      <c r="JH53" s="284">
        <v>3.5832899999999999</v>
      </c>
      <c r="JI53" s="284">
        <v>2.06426</v>
      </c>
      <c r="JJ53" s="284">
        <v>237</v>
      </c>
      <c r="JK53" s="284">
        <v>270</v>
      </c>
      <c r="JL53" s="284">
        <v>11.51337</v>
      </c>
      <c r="JM53" s="284">
        <v>0.89473000000000003</v>
      </c>
      <c r="JN53" s="284">
        <v>0.71940999999999999</v>
      </c>
      <c r="JO53" s="284">
        <v>0.23688000000000001</v>
      </c>
      <c r="JP53" s="284">
        <v>2.6769999999999999E-2</v>
      </c>
      <c r="JQ53" s="284">
        <v>0.41366000000000003</v>
      </c>
      <c r="JR53" s="284">
        <v>0</v>
      </c>
      <c r="JS53" s="284">
        <v>0</v>
      </c>
      <c r="JT53" s="284">
        <v>0.64095000000000002</v>
      </c>
      <c r="JU53" s="284">
        <v>907</v>
      </c>
      <c r="JV53" s="284">
        <v>19.370429999999999</v>
      </c>
      <c r="JW53" s="284">
        <v>1415</v>
      </c>
      <c r="JX53" s="284">
        <v>0.42093999999999998</v>
      </c>
      <c r="JY53" s="284">
        <v>12.415419999999999</v>
      </c>
      <c r="JZ53" s="284">
        <v>2.1729999999999999E-2</v>
      </c>
      <c r="KA53" s="284">
        <v>30</v>
      </c>
      <c r="KB53" s="284">
        <v>2.1396500000000001</v>
      </c>
      <c r="KC53" s="284">
        <v>0.45401999999999998</v>
      </c>
      <c r="KD53" s="284">
        <v>1.3714</v>
      </c>
      <c r="KE53" s="284">
        <v>10.17371</v>
      </c>
      <c r="KF53" s="284">
        <v>2.4867499999999998</v>
      </c>
      <c r="KG53" s="284">
        <v>5.8422999999999998</v>
      </c>
      <c r="KH53" s="294">
        <v>36.548079999999999</v>
      </c>
      <c r="KI53" s="284">
        <v>36112</v>
      </c>
      <c r="KJ53" s="284">
        <v>27680</v>
      </c>
      <c r="KK53" s="284">
        <v>0.18754000000000001</v>
      </c>
      <c r="KL53" s="284">
        <v>5.53125</v>
      </c>
      <c r="KM53" s="284">
        <v>0.1202</v>
      </c>
      <c r="KN53" s="284">
        <v>2.1190000000000001E-2</v>
      </c>
      <c r="KO53" s="284">
        <v>0.625</v>
      </c>
      <c r="KP53" s="284">
        <v>1.358E-2</v>
      </c>
      <c r="KQ53" s="284">
        <v>1</v>
      </c>
      <c r="KR53" s="284">
        <v>0.11299439999999999</v>
      </c>
      <c r="KS53" s="284">
        <v>0.88700559999999995</v>
      </c>
      <c r="KT53" s="284">
        <v>0.2335169</v>
      </c>
      <c r="KU53" s="284">
        <v>0.76648309999999997</v>
      </c>
      <c r="KV53" s="284">
        <v>7.7712199999999995E-2</v>
      </c>
      <c r="KW53" s="284">
        <v>0</v>
      </c>
      <c r="KX53" s="284">
        <v>0.17350189999999999</v>
      </c>
      <c r="KY53" s="284">
        <v>1.52272E-2</v>
      </c>
      <c r="KZ53" s="284">
        <v>0.17929290000000001</v>
      </c>
      <c r="LA53" s="284">
        <v>6.2484999999999999E-2</v>
      </c>
      <c r="LB53" s="284">
        <v>0.56949300000000003</v>
      </c>
      <c r="LC53" s="284">
        <v>0.74299490000000001</v>
      </c>
      <c r="LD53" s="284">
        <v>0</v>
      </c>
      <c r="LE53" s="284">
        <v>0.82193720000000003</v>
      </c>
      <c r="LF53" s="284">
        <v>1.6744200000000001E-2</v>
      </c>
      <c r="LG53" s="284">
        <v>0.1613185</v>
      </c>
      <c r="LH53" s="284">
        <v>8432</v>
      </c>
      <c r="LI53" s="284">
        <v>3.8797999999999999</v>
      </c>
      <c r="LJ53" s="284">
        <v>37361</v>
      </c>
      <c r="LK53" s="284">
        <v>37361</v>
      </c>
      <c r="LL53" s="284">
        <v>4221</v>
      </c>
      <c r="LM53" s="284">
        <v>0.80405649999999995</v>
      </c>
      <c r="LN53" s="284">
        <v>0</v>
      </c>
      <c r="LO53" s="284">
        <v>0.19594349999999999</v>
      </c>
      <c r="LP53" s="284">
        <v>0.19264000000000001</v>
      </c>
      <c r="LQ53" s="284">
        <v>0.63231999999999999</v>
      </c>
      <c r="LR53" s="284">
        <v>0.14766000000000001</v>
      </c>
      <c r="LS53" s="284">
        <v>0</v>
      </c>
      <c r="LT53" s="284">
        <v>1.7557499999999999</v>
      </c>
      <c r="LU53" s="284">
        <v>7</v>
      </c>
      <c r="LV53" s="284">
        <v>1.4117200000000001</v>
      </c>
      <c r="LW53" s="284">
        <v>0.10971</v>
      </c>
      <c r="LX53" s="284">
        <v>8.4029999999999994E-2</v>
      </c>
      <c r="LY53" s="285">
        <v>5.0835900000000003E-2</v>
      </c>
      <c r="LZ53" s="285">
        <v>7.0319999999999996E-4</v>
      </c>
      <c r="MA53" s="285">
        <v>0.30402489999999999</v>
      </c>
      <c r="MB53" s="285">
        <v>0</v>
      </c>
      <c r="MC53" s="285">
        <v>0.27943390000000001</v>
      </c>
      <c r="MD53" s="285">
        <v>6.7350000000000005E-4</v>
      </c>
      <c r="ME53" s="285">
        <v>0.62371750000000004</v>
      </c>
      <c r="MF53" s="285">
        <v>4.4636099999999998E-2</v>
      </c>
      <c r="MG53" s="285">
        <v>0.41734650000000001</v>
      </c>
      <c r="MH53" s="285"/>
    </row>
    <row r="54" spans="1:346" s="203" customFormat="1" x14ac:dyDescent="0.2">
      <c r="A54" s="6" t="s">
        <v>2104</v>
      </c>
      <c r="B54" s="6" t="s">
        <v>2863</v>
      </c>
      <c r="C54" s="203" t="s">
        <v>2105</v>
      </c>
      <c r="D54" s="203" t="s">
        <v>2106</v>
      </c>
      <c r="E54" s="203" t="s">
        <v>2190</v>
      </c>
      <c r="F54" s="203" t="s">
        <v>3657</v>
      </c>
      <c r="G54" s="203" t="s">
        <v>2371</v>
      </c>
      <c r="H54" s="203" t="s">
        <v>3658</v>
      </c>
      <c r="I54" s="203" t="s">
        <v>3659</v>
      </c>
      <c r="J54" s="203" t="s">
        <v>931</v>
      </c>
      <c r="K54" s="203" t="s">
        <v>2371</v>
      </c>
      <c r="L54" s="203" t="s">
        <v>3658</v>
      </c>
      <c r="M54" s="203" t="s">
        <v>3659</v>
      </c>
      <c r="N54" s="203" t="s">
        <v>2440</v>
      </c>
      <c r="O54" s="203" t="s">
        <v>2516</v>
      </c>
      <c r="P54" s="203" t="s">
        <v>2593</v>
      </c>
      <c r="Q54" s="203" t="s">
        <v>2663</v>
      </c>
      <c r="R54" s="203" t="s">
        <v>2440</v>
      </c>
      <c r="S54" s="203" t="s">
        <v>2694</v>
      </c>
      <c r="T54" s="203" t="s">
        <v>2516</v>
      </c>
      <c r="U54" s="203" t="s">
        <v>2593</v>
      </c>
      <c r="V54" s="203" t="s">
        <v>2663</v>
      </c>
      <c r="W54" s="203">
        <v>1</v>
      </c>
      <c r="X54" s="203">
        <v>0</v>
      </c>
      <c r="Y54" s="203">
        <v>1</v>
      </c>
      <c r="Z54" s="203">
        <v>0</v>
      </c>
      <c r="AA54" s="10">
        <v>2749</v>
      </c>
      <c r="AB54" s="203">
        <v>1</v>
      </c>
      <c r="AC54" s="203">
        <v>0</v>
      </c>
      <c r="AD54" s="203">
        <v>1</v>
      </c>
      <c r="AE54" s="203">
        <v>5.25</v>
      </c>
      <c r="AF54" s="203">
        <v>6.25</v>
      </c>
      <c r="AG54" s="286">
        <v>0.16</v>
      </c>
      <c r="AH54" s="246">
        <v>53808</v>
      </c>
      <c r="AI54" s="246" t="s">
        <v>3660</v>
      </c>
      <c r="AJ54" s="274" t="s">
        <v>3407</v>
      </c>
      <c r="AK54" s="276">
        <v>36685</v>
      </c>
      <c r="AL54" s="276">
        <v>10.64</v>
      </c>
      <c r="AM54" s="276">
        <v>10.64</v>
      </c>
      <c r="AN54" s="276">
        <v>10.64</v>
      </c>
      <c r="AO54" s="246">
        <v>0</v>
      </c>
      <c r="AP54" s="246">
        <v>276334</v>
      </c>
      <c r="AQ54" s="246">
        <v>276334</v>
      </c>
      <c r="AR54" s="246">
        <v>97583</v>
      </c>
      <c r="AS54" s="246">
        <v>0</v>
      </c>
      <c r="AT54" s="246">
        <v>97583</v>
      </c>
      <c r="AU54" s="246">
        <v>0</v>
      </c>
      <c r="AV54" s="246">
        <v>0</v>
      </c>
      <c r="AW54" s="246">
        <v>0</v>
      </c>
      <c r="AX54" s="246">
        <v>8500</v>
      </c>
      <c r="AY54" s="246">
        <v>382417</v>
      </c>
      <c r="AZ54" s="246">
        <v>174205</v>
      </c>
      <c r="BA54" s="246">
        <v>67504</v>
      </c>
      <c r="BB54" s="246">
        <v>241709</v>
      </c>
      <c r="BC54" s="246">
        <v>28926</v>
      </c>
      <c r="BD54" s="246">
        <v>1043</v>
      </c>
      <c r="BE54" s="246">
        <v>8458</v>
      </c>
      <c r="BF54" s="246">
        <v>38427</v>
      </c>
      <c r="BG54" s="246">
        <v>82698</v>
      </c>
      <c r="BH54" s="246">
        <v>362834</v>
      </c>
      <c r="BI54" s="246">
        <v>19583</v>
      </c>
      <c r="BJ54" s="283">
        <v>5.1208499999999997E-2</v>
      </c>
      <c r="BK54" s="246">
        <v>0</v>
      </c>
      <c r="BL54" s="246">
        <v>0</v>
      </c>
      <c r="BM54" s="246">
        <v>0</v>
      </c>
      <c r="BN54" s="246">
        <v>0</v>
      </c>
      <c r="BO54" s="246">
        <v>0</v>
      </c>
      <c r="BP54" s="246">
        <v>0</v>
      </c>
      <c r="BQ54" s="10">
        <v>14649</v>
      </c>
      <c r="BR54" s="10">
        <v>11001</v>
      </c>
      <c r="BS54" s="10">
        <v>25650</v>
      </c>
      <c r="BT54" s="10">
        <v>7937</v>
      </c>
      <c r="BU54" s="10">
        <v>5977</v>
      </c>
      <c r="BV54" s="10">
        <v>13914</v>
      </c>
      <c r="BW54" s="10">
        <v>1632</v>
      </c>
      <c r="BX54" s="10">
        <v>164</v>
      </c>
      <c r="BY54" s="10">
        <v>1796</v>
      </c>
      <c r="BZ54" s="10">
        <v>41360</v>
      </c>
      <c r="CA54" s="10" t="s">
        <v>3403</v>
      </c>
      <c r="CB54" s="10">
        <v>41360</v>
      </c>
      <c r="CC54" s="10">
        <v>0</v>
      </c>
      <c r="CD54" s="258">
        <v>28215</v>
      </c>
      <c r="CE54" s="244">
        <v>1</v>
      </c>
      <c r="CF54" s="244">
        <v>67</v>
      </c>
      <c r="CG54" s="244">
        <v>68</v>
      </c>
      <c r="CH54" s="258">
        <v>1338</v>
      </c>
      <c r="CI54" s="258">
        <v>1920</v>
      </c>
      <c r="CJ54" s="258">
        <v>1395</v>
      </c>
      <c r="CK54" s="258">
        <v>563</v>
      </c>
      <c r="CL54" s="203">
        <v>0</v>
      </c>
      <c r="CM54" s="203">
        <v>28</v>
      </c>
      <c r="CN54" s="244">
        <v>50</v>
      </c>
      <c r="CO54" s="10">
        <v>19845</v>
      </c>
      <c r="CP54" s="10">
        <v>4827</v>
      </c>
      <c r="CQ54" s="10">
        <v>24672</v>
      </c>
      <c r="CR54" s="10">
        <v>3700</v>
      </c>
      <c r="CS54" s="10">
        <v>213</v>
      </c>
      <c r="CT54" s="10">
        <v>3913</v>
      </c>
      <c r="CU54" s="10">
        <v>13316</v>
      </c>
      <c r="CV54" s="10">
        <v>2953</v>
      </c>
      <c r="CW54" s="10">
        <v>16269</v>
      </c>
      <c r="CX54" s="10">
        <v>44854</v>
      </c>
      <c r="CY54" s="10">
        <v>0</v>
      </c>
      <c r="CZ54" s="10" t="s">
        <v>3403</v>
      </c>
      <c r="DA54" s="10">
        <v>44854</v>
      </c>
      <c r="DB54" s="10">
        <v>1841</v>
      </c>
      <c r="DC54" s="10">
        <v>36</v>
      </c>
      <c r="DD54" s="10">
        <v>1877</v>
      </c>
      <c r="DE54" s="10">
        <v>11943</v>
      </c>
      <c r="DF54" s="10">
        <v>25</v>
      </c>
      <c r="DG54" s="10">
        <v>0</v>
      </c>
      <c r="DH54" s="10">
        <v>61</v>
      </c>
      <c r="DI54" s="258" t="s">
        <v>3403</v>
      </c>
      <c r="DJ54" s="258">
        <v>13784</v>
      </c>
      <c r="DK54" s="10">
        <v>55137</v>
      </c>
      <c r="DL54" s="10">
        <v>0</v>
      </c>
      <c r="DM54" s="10">
        <v>3562</v>
      </c>
      <c r="DN54" s="10">
        <v>0</v>
      </c>
      <c r="DO54" s="10">
        <v>58699</v>
      </c>
      <c r="DP54" s="10" t="s">
        <v>3403</v>
      </c>
      <c r="DQ54" s="10">
        <v>6213</v>
      </c>
      <c r="DR54" s="10">
        <v>2152</v>
      </c>
      <c r="DS54" s="10">
        <v>8365</v>
      </c>
      <c r="DT54" s="10">
        <v>97200</v>
      </c>
      <c r="DU54" s="244">
        <v>27</v>
      </c>
      <c r="DV54" s="244">
        <v>0</v>
      </c>
      <c r="DW54" s="244">
        <v>94</v>
      </c>
      <c r="DX54" s="244">
        <v>4</v>
      </c>
      <c r="DY54" s="244">
        <v>42</v>
      </c>
      <c r="DZ54" s="244">
        <v>0</v>
      </c>
      <c r="EA54" s="244">
        <v>167</v>
      </c>
      <c r="EB54" s="244">
        <v>1710</v>
      </c>
      <c r="EC54" s="244">
        <v>8</v>
      </c>
      <c r="ED54" s="244">
        <v>1718</v>
      </c>
      <c r="EE54" s="10">
        <v>2075</v>
      </c>
      <c r="EF54" s="10">
        <v>57</v>
      </c>
      <c r="EG54" s="10">
        <v>2132</v>
      </c>
      <c r="EH54" s="10">
        <v>857</v>
      </c>
      <c r="EI54" s="10">
        <v>0</v>
      </c>
      <c r="EJ54" s="10">
        <v>857</v>
      </c>
      <c r="EK54" s="10">
        <v>4707</v>
      </c>
      <c r="EL54" s="10" t="s">
        <v>5026</v>
      </c>
      <c r="EM54" s="10" t="s">
        <v>5026</v>
      </c>
      <c r="EN54" s="10" t="s">
        <v>5026</v>
      </c>
      <c r="EO54" s="10" t="s">
        <v>5026</v>
      </c>
      <c r="EP54" s="258">
        <v>243</v>
      </c>
      <c r="EQ54" s="258">
        <v>3402</v>
      </c>
      <c r="ER54" s="10">
        <v>7737</v>
      </c>
      <c r="ES54" s="10" t="s">
        <v>5026</v>
      </c>
      <c r="ET54" s="10" t="s">
        <v>5026</v>
      </c>
      <c r="EU54" s="244">
        <v>0</v>
      </c>
      <c r="EV54" s="244">
        <v>33</v>
      </c>
      <c r="EW54" s="203" t="s">
        <v>1515</v>
      </c>
      <c r="EX54" s="244">
        <v>9</v>
      </c>
      <c r="EY54" s="244">
        <v>13</v>
      </c>
      <c r="EZ54" s="258">
        <v>15926</v>
      </c>
      <c r="FA54" s="10" t="s">
        <v>3403</v>
      </c>
      <c r="FB54" s="10">
        <v>7284</v>
      </c>
      <c r="FC54" s="203" t="s">
        <v>1530</v>
      </c>
      <c r="FD54" s="203" t="s">
        <v>1530</v>
      </c>
      <c r="FE54" s="203" t="s">
        <v>1530</v>
      </c>
      <c r="FF54" s="203" t="s">
        <v>1530</v>
      </c>
      <c r="FG54" s="203" t="s">
        <v>1530</v>
      </c>
      <c r="FH54" s="203" t="s">
        <v>1530</v>
      </c>
      <c r="FI54" s="203" t="s">
        <v>1530</v>
      </c>
      <c r="FJ54" s="203" t="s">
        <v>1530</v>
      </c>
      <c r="FK54" s="203" t="s">
        <v>1530</v>
      </c>
      <c r="FL54" s="203" t="s">
        <v>1530</v>
      </c>
      <c r="FM54" s="203" t="s">
        <v>1530</v>
      </c>
      <c r="FN54" s="203" t="s">
        <v>1530</v>
      </c>
      <c r="FO54" s="203" t="s">
        <v>1530</v>
      </c>
      <c r="FP54" s="203" t="s">
        <v>1530</v>
      </c>
      <c r="FQ54" s="203" t="s">
        <v>1530</v>
      </c>
      <c r="FR54" s="203" t="s">
        <v>1530</v>
      </c>
      <c r="FS54" s="203" t="s">
        <v>1530</v>
      </c>
      <c r="FT54" s="203" t="s">
        <v>1530</v>
      </c>
      <c r="FU54" s="203" t="s">
        <v>1530</v>
      </c>
      <c r="FV54" s="203" t="s">
        <v>1530</v>
      </c>
      <c r="FW54" s="203" t="s">
        <v>1530</v>
      </c>
      <c r="FX54" s="203" t="s">
        <v>1530</v>
      </c>
      <c r="FY54" s="203" t="s">
        <v>1530</v>
      </c>
      <c r="FZ54" s="203" t="s">
        <v>1530</v>
      </c>
      <c r="GA54" s="203" t="s">
        <v>1530</v>
      </c>
      <c r="GB54" s="203" t="s">
        <v>2104</v>
      </c>
      <c r="GC54" s="203" t="s">
        <v>480</v>
      </c>
      <c r="GD54" s="203" t="s">
        <v>416</v>
      </c>
      <c r="GE54" s="203" t="s">
        <v>493</v>
      </c>
      <c r="GF54" s="203" t="s">
        <v>499</v>
      </c>
      <c r="GG54" s="203" t="s">
        <v>4527</v>
      </c>
      <c r="GH54" s="203" t="s">
        <v>505</v>
      </c>
      <c r="GI54" s="203" t="s">
        <v>2303</v>
      </c>
      <c r="GJ54" s="258">
        <v>36387</v>
      </c>
      <c r="GK54" s="203">
        <v>1</v>
      </c>
      <c r="GL54" s="203" t="s">
        <v>2135</v>
      </c>
      <c r="GM54" s="203" t="s">
        <v>512</v>
      </c>
      <c r="GN54" s="203">
        <v>138</v>
      </c>
      <c r="GO54" s="203">
        <v>13</v>
      </c>
      <c r="GP54" s="203">
        <v>2344</v>
      </c>
      <c r="GQ54" s="203">
        <v>4894</v>
      </c>
      <c r="GR54" s="203">
        <v>85</v>
      </c>
      <c r="GS54" s="203">
        <v>9</v>
      </c>
      <c r="GT54" s="203">
        <v>445</v>
      </c>
      <c r="GU54" s="203">
        <v>1372</v>
      </c>
      <c r="GV54" s="283">
        <v>0.45294000000000001</v>
      </c>
      <c r="GW54" s="283">
        <v>0.36498999999999998</v>
      </c>
      <c r="GX54" s="245">
        <v>28.18563</v>
      </c>
      <c r="GY54" s="245">
        <v>21.755099999999999</v>
      </c>
      <c r="GZ54" s="245">
        <v>63.629629999999999</v>
      </c>
      <c r="HA54" s="284">
        <v>6.18126</v>
      </c>
      <c r="HB54" s="284">
        <v>4.1177700000000002</v>
      </c>
      <c r="HC54" s="284">
        <v>0.65464</v>
      </c>
      <c r="HD54" s="284">
        <v>43.375250000000001</v>
      </c>
      <c r="HE54" s="284">
        <v>28.89528</v>
      </c>
      <c r="HF54" s="284">
        <v>4.5937799999999998</v>
      </c>
      <c r="HG54" s="284">
        <v>3.7328600000000001</v>
      </c>
      <c r="HH54" s="284">
        <v>2.48672</v>
      </c>
      <c r="HI54" s="284">
        <v>0.39534000000000002</v>
      </c>
      <c r="HJ54" s="284">
        <v>46.895949999999999</v>
      </c>
      <c r="HK54" s="284">
        <v>31.240659999999998</v>
      </c>
      <c r="HL54" s="284">
        <v>4.9666499999999996</v>
      </c>
      <c r="HM54" s="284">
        <v>77.083920000000006</v>
      </c>
      <c r="HN54" s="284">
        <v>51.350969999999997</v>
      </c>
      <c r="HO54" s="284">
        <v>8.1638000000000002</v>
      </c>
      <c r="HP54" s="284">
        <v>17.978100000000001</v>
      </c>
      <c r="HQ54" s="284">
        <v>11.976459999999999</v>
      </c>
      <c r="HR54" s="284">
        <v>1.90402</v>
      </c>
      <c r="HS54" s="284">
        <v>1.6131899999999999</v>
      </c>
      <c r="HT54" s="284">
        <v>2.6712799999999999</v>
      </c>
      <c r="HU54" s="284">
        <v>0</v>
      </c>
      <c r="HV54" s="284">
        <v>3.9450099999999999</v>
      </c>
      <c r="HW54" s="284">
        <v>0.21263000000000001</v>
      </c>
      <c r="HX54" s="284">
        <v>0.55464999999999998</v>
      </c>
      <c r="HY54" s="284">
        <v>0.22989000000000001</v>
      </c>
      <c r="HZ54" s="284">
        <v>0.12936</v>
      </c>
      <c r="IA54" s="284">
        <v>0</v>
      </c>
      <c r="IB54" s="284">
        <v>9.1E-4</v>
      </c>
      <c r="IC54" s="284">
        <v>0.43768000000000001</v>
      </c>
      <c r="ID54" s="284">
        <v>4.7210000000000002E-2</v>
      </c>
      <c r="IE54" s="284">
        <v>5.8590000000000003E-2</v>
      </c>
      <c r="IF54" s="284">
        <v>1237</v>
      </c>
      <c r="IG54" s="284">
        <v>7737</v>
      </c>
      <c r="IH54" s="284">
        <v>7737</v>
      </c>
      <c r="II54" s="284">
        <v>15552</v>
      </c>
      <c r="IJ54" s="284">
        <v>97200</v>
      </c>
      <c r="IK54" s="284">
        <v>97200</v>
      </c>
      <c r="IL54" s="284">
        <v>58699</v>
      </c>
      <c r="IM54" s="284">
        <v>58699</v>
      </c>
      <c r="IN54" s="284">
        <v>0.78359999999999996</v>
      </c>
      <c r="IO54" s="284">
        <v>9391</v>
      </c>
      <c r="IP54" s="284">
        <v>4.5153100000000004</v>
      </c>
      <c r="IQ54" s="284">
        <v>2.68181</v>
      </c>
      <c r="IR54" s="284">
        <v>7.5943100000000001</v>
      </c>
      <c r="IS54" s="284">
        <v>0</v>
      </c>
      <c r="IT54" s="284">
        <v>0.2336</v>
      </c>
      <c r="IU54" s="284">
        <v>10.50972</v>
      </c>
      <c r="IV54" s="284">
        <v>6.6427300000000002</v>
      </c>
      <c r="IW54" s="284">
        <v>2.0586700000000002</v>
      </c>
      <c r="IX54" s="284">
        <v>0</v>
      </c>
      <c r="IY54" s="284">
        <v>1.3699999999999999E-3</v>
      </c>
      <c r="IZ54" s="284">
        <v>0.77541000000000004</v>
      </c>
      <c r="JA54" s="284">
        <v>1.8699999999999999E-3</v>
      </c>
      <c r="JB54" s="284">
        <v>0.11955</v>
      </c>
      <c r="JC54" s="284">
        <v>0.74716000000000005</v>
      </c>
      <c r="JD54" s="284">
        <v>5.97729</v>
      </c>
      <c r="JE54" s="284">
        <v>1.1366700000000001</v>
      </c>
      <c r="JF54" s="284">
        <v>0.14427999999999999</v>
      </c>
      <c r="JG54" s="284">
        <v>3372</v>
      </c>
      <c r="JH54" s="284">
        <v>8.1291100000000007</v>
      </c>
      <c r="JI54" s="284">
        <v>2.2727300000000001</v>
      </c>
      <c r="JJ54" s="284">
        <v>389</v>
      </c>
      <c r="JK54" s="284">
        <v>234</v>
      </c>
      <c r="JL54" s="284">
        <v>9.9715299999999996</v>
      </c>
      <c r="JM54" s="284">
        <v>1.05606</v>
      </c>
      <c r="JN54" s="284">
        <v>0.79495000000000005</v>
      </c>
      <c r="JO54" s="284">
        <v>0.17176</v>
      </c>
      <c r="JP54" s="284">
        <v>2.7480000000000001E-2</v>
      </c>
      <c r="JQ54" s="284">
        <v>0.62761999999999996</v>
      </c>
      <c r="JR54" s="284">
        <v>0</v>
      </c>
      <c r="JS54" s="284">
        <v>0</v>
      </c>
      <c r="JT54" s="284">
        <v>0.60389999999999999</v>
      </c>
      <c r="JU54" s="284">
        <v>1128</v>
      </c>
      <c r="JV54" s="284">
        <v>35.358310000000003</v>
      </c>
      <c r="JW54" s="284">
        <v>1869</v>
      </c>
      <c r="JX54" s="284">
        <v>2.8144800000000001</v>
      </c>
      <c r="JY54" s="284">
        <v>21.35286</v>
      </c>
      <c r="JZ54" s="284">
        <v>7.9600000000000004E-2</v>
      </c>
      <c r="KA54" s="284">
        <v>148</v>
      </c>
      <c r="KB54" s="284">
        <v>1.2761499999999999</v>
      </c>
      <c r="KC54" s="284">
        <v>0.39534000000000002</v>
      </c>
      <c r="KD54" s="284">
        <v>0.77066999999999997</v>
      </c>
      <c r="KE54" s="284">
        <v>7.5548999999999999</v>
      </c>
      <c r="KF54" s="284">
        <v>7.0172100000000004</v>
      </c>
      <c r="KG54" s="284">
        <v>3.7328600000000001</v>
      </c>
      <c r="KH54" s="294">
        <v>26.432690000000001</v>
      </c>
      <c r="KI54" s="284">
        <v>38673</v>
      </c>
      <c r="KJ54" s="284">
        <v>27872</v>
      </c>
      <c r="KK54" s="284">
        <v>0.10648000000000001</v>
      </c>
      <c r="KL54" s="284">
        <v>0.80781000000000003</v>
      </c>
      <c r="KM54" s="284">
        <v>6.4299999999999996E-2</v>
      </c>
      <c r="KN54" s="284">
        <v>1.704E-2</v>
      </c>
      <c r="KO54" s="284">
        <v>0.12925</v>
      </c>
      <c r="KP54" s="284">
        <v>1.0290000000000001E-2</v>
      </c>
      <c r="KQ54" s="284">
        <v>1</v>
      </c>
      <c r="KR54" s="284">
        <v>0.16</v>
      </c>
      <c r="KS54" s="284">
        <v>0.84</v>
      </c>
      <c r="KT54" s="284">
        <v>0.27927800000000003</v>
      </c>
      <c r="KU54" s="284">
        <v>0.72072199999999997</v>
      </c>
      <c r="KV54" s="284">
        <v>0.1059079</v>
      </c>
      <c r="KW54" s="284">
        <v>2.8746000000000002E-3</v>
      </c>
      <c r="KX54" s="284">
        <v>0.1860465</v>
      </c>
      <c r="KY54" s="284">
        <v>2.3310899999999999E-2</v>
      </c>
      <c r="KZ54" s="284">
        <v>0.2279224</v>
      </c>
      <c r="LA54" s="284">
        <v>7.9722399999999999E-2</v>
      </c>
      <c r="LB54" s="284">
        <v>0.48012310000000002</v>
      </c>
      <c r="LC54" s="284">
        <v>0.66616969999999998</v>
      </c>
      <c r="LD54" s="284">
        <v>0</v>
      </c>
      <c r="LE54" s="284">
        <v>0.72259859999999998</v>
      </c>
      <c r="LF54" s="284">
        <v>2.2227E-2</v>
      </c>
      <c r="LG54" s="284">
        <v>0.25517430000000002</v>
      </c>
      <c r="LH54" s="284">
        <v>10800</v>
      </c>
      <c r="LI54" s="284">
        <v>11.61984</v>
      </c>
      <c r="LJ54" s="284">
        <v>36387</v>
      </c>
      <c r="LK54" s="284">
        <v>36387</v>
      </c>
      <c r="LL54" s="284">
        <v>5821</v>
      </c>
      <c r="LM54" s="284">
        <v>0.75275199999999998</v>
      </c>
      <c r="LN54" s="284">
        <v>2.7142400000000001E-2</v>
      </c>
      <c r="LO54" s="284">
        <v>0.22010569999999999</v>
      </c>
      <c r="LP54" s="284">
        <v>0.33695000000000003</v>
      </c>
      <c r="LQ54" s="284">
        <v>0.86956</v>
      </c>
      <c r="LR54" s="284">
        <v>0.24285000000000001</v>
      </c>
      <c r="LS54" s="284">
        <v>56</v>
      </c>
      <c r="LT54" s="284">
        <v>2.02928</v>
      </c>
      <c r="LU54" s="284">
        <v>6</v>
      </c>
      <c r="LV54" s="284">
        <v>1.52755</v>
      </c>
      <c r="LW54" s="284">
        <v>0.16178000000000001</v>
      </c>
      <c r="LX54" s="284">
        <v>0.15348999999999999</v>
      </c>
      <c r="LY54" s="285">
        <v>2.6138399999999999E-2</v>
      </c>
      <c r="LZ54" s="285">
        <v>6.6750000000000002E-4</v>
      </c>
      <c r="MA54" s="285">
        <v>0.4098039</v>
      </c>
      <c r="MB54" s="285">
        <v>0</v>
      </c>
      <c r="MC54" s="285">
        <v>0.37665700000000002</v>
      </c>
      <c r="MD54" s="285">
        <v>9.0779999999999995E-4</v>
      </c>
      <c r="ME54" s="285">
        <v>0.55213659999999998</v>
      </c>
      <c r="MF54" s="285">
        <v>4.3492799999999998E-2</v>
      </c>
      <c r="MG54" s="285">
        <v>0.34382190000000001</v>
      </c>
      <c r="MH54" s="285"/>
    </row>
    <row r="55" spans="1:346" s="203" customFormat="1" x14ac:dyDescent="0.2">
      <c r="A55" s="6" t="s">
        <v>1925</v>
      </c>
      <c r="B55" s="6" t="s">
        <v>2805</v>
      </c>
      <c r="C55" s="203" t="s">
        <v>1926</v>
      </c>
      <c r="D55" s="203" t="s">
        <v>1927</v>
      </c>
      <c r="E55" s="203" t="s">
        <v>2141</v>
      </c>
      <c r="F55" s="203" t="s">
        <v>2207</v>
      </c>
      <c r="G55" s="203" t="s">
        <v>2331</v>
      </c>
      <c r="H55" s="203" t="s">
        <v>3422</v>
      </c>
      <c r="I55" s="203" t="s">
        <v>3423</v>
      </c>
      <c r="J55" s="203" t="s">
        <v>2315</v>
      </c>
      <c r="K55" s="203" t="s">
        <v>2331</v>
      </c>
      <c r="L55" s="203" t="s">
        <v>3422</v>
      </c>
      <c r="M55" s="203" t="s">
        <v>3423</v>
      </c>
      <c r="N55" s="203" t="s">
        <v>2386</v>
      </c>
      <c r="O55" s="203" t="s">
        <v>2457</v>
      </c>
      <c r="P55" s="203" t="s">
        <v>2534</v>
      </c>
      <c r="Q55" s="203" t="s">
        <v>2610</v>
      </c>
      <c r="R55" s="203" t="s">
        <v>2386</v>
      </c>
      <c r="S55" s="203" t="s">
        <v>2694</v>
      </c>
      <c r="T55" s="203" t="s">
        <v>4556</v>
      </c>
      <c r="U55" s="203" t="s">
        <v>2534</v>
      </c>
      <c r="V55" s="203" t="s">
        <v>2610</v>
      </c>
      <c r="W55" s="203">
        <v>1</v>
      </c>
      <c r="X55" s="203">
        <v>2</v>
      </c>
      <c r="Y55" s="203">
        <v>1</v>
      </c>
      <c r="Z55" s="203">
        <v>1</v>
      </c>
      <c r="AA55" s="10">
        <v>6865</v>
      </c>
      <c r="AB55" s="203">
        <v>1</v>
      </c>
      <c r="AC55" s="203">
        <v>0</v>
      </c>
      <c r="AD55" s="203">
        <v>1</v>
      </c>
      <c r="AE55" s="203">
        <v>9.26</v>
      </c>
      <c r="AF55" s="203">
        <v>10.26</v>
      </c>
      <c r="AG55" s="286">
        <v>9.7465899999999994E-2</v>
      </c>
      <c r="AH55" s="246">
        <v>55620</v>
      </c>
      <c r="AI55" s="246" t="s">
        <v>3425</v>
      </c>
      <c r="AJ55" s="274" t="s">
        <v>3426</v>
      </c>
      <c r="AK55" s="276">
        <v>36457</v>
      </c>
      <c r="AL55" s="276">
        <v>11.53</v>
      </c>
      <c r="AM55" s="276">
        <v>13.84</v>
      </c>
      <c r="AN55" s="276" t="s">
        <v>3403</v>
      </c>
      <c r="AO55" s="246">
        <v>12500</v>
      </c>
      <c r="AP55" s="246">
        <v>376106</v>
      </c>
      <c r="AQ55" s="246">
        <v>388606</v>
      </c>
      <c r="AR55" s="246">
        <v>96059</v>
      </c>
      <c r="AS55" s="246">
        <v>0</v>
      </c>
      <c r="AT55" s="246">
        <v>96059</v>
      </c>
      <c r="AU55" s="246">
        <v>10000</v>
      </c>
      <c r="AV55" s="246">
        <v>0</v>
      </c>
      <c r="AW55" s="246">
        <v>10000</v>
      </c>
      <c r="AX55" s="246">
        <v>3000</v>
      </c>
      <c r="AY55" s="246">
        <v>497665</v>
      </c>
      <c r="AZ55" s="246">
        <v>321058</v>
      </c>
      <c r="BA55" s="246">
        <v>113457</v>
      </c>
      <c r="BB55" s="246">
        <v>434515</v>
      </c>
      <c r="BC55" s="246">
        <v>21582</v>
      </c>
      <c r="BD55" s="246">
        <v>600</v>
      </c>
      <c r="BE55" s="246">
        <v>2045</v>
      </c>
      <c r="BF55" s="246">
        <v>24227</v>
      </c>
      <c r="BG55" s="246">
        <v>27627</v>
      </c>
      <c r="BH55" s="246">
        <v>486369</v>
      </c>
      <c r="BI55" s="246">
        <v>0</v>
      </c>
      <c r="BJ55" s="283">
        <v>0</v>
      </c>
      <c r="BK55" s="246">
        <v>0</v>
      </c>
      <c r="BL55" s="246">
        <v>0</v>
      </c>
      <c r="BM55" s="246">
        <v>0</v>
      </c>
      <c r="BN55" s="246">
        <v>0</v>
      </c>
      <c r="BO55" s="246">
        <v>0</v>
      </c>
      <c r="BP55" s="246">
        <v>0</v>
      </c>
      <c r="BQ55" s="10">
        <v>24621</v>
      </c>
      <c r="BR55" s="10">
        <v>14889</v>
      </c>
      <c r="BS55" s="10">
        <v>39510</v>
      </c>
      <c r="BT55" s="10">
        <v>10714</v>
      </c>
      <c r="BU55" s="10">
        <v>4619</v>
      </c>
      <c r="BV55" s="10">
        <v>15333</v>
      </c>
      <c r="BW55" s="10" t="s">
        <v>3403</v>
      </c>
      <c r="BX55" s="10" t="s">
        <v>3403</v>
      </c>
      <c r="BY55" s="10" t="s">
        <v>3403</v>
      </c>
      <c r="BZ55" s="10">
        <v>54843</v>
      </c>
      <c r="CA55" s="10" t="s">
        <v>3403</v>
      </c>
      <c r="CB55" s="10">
        <v>54843</v>
      </c>
      <c r="CC55" s="10">
        <v>726</v>
      </c>
      <c r="CD55" s="258">
        <v>28215</v>
      </c>
      <c r="CE55" s="244">
        <v>0</v>
      </c>
      <c r="CF55" s="244">
        <v>67</v>
      </c>
      <c r="CG55" s="244">
        <v>67</v>
      </c>
      <c r="CH55" s="258">
        <v>1342</v>
      </c>
      <c r="CI55" s="258">
        <v>1920</v>
      </c>
      <c r="CJ55" s="258">
        <v>4016</v>
      </c>
      <c r="CK55" s="258">
        <v>563</v>
      </c>
      <c r="CL55" s="203">
        <v>0</v>
      </c>
      <c r="CM55" s="203">
        <v>38</v>
      </c>
      <c r="CN55" s="244">
        <v>37</v>
      </c>
      <c r="CO55" s="10">
        <v>38565</v>
      </c>
      <c r="CP55" s="10">
        <v>6375</v>
      </c>
      <c r="CQ55" s="10">
        <v>44940</v>
      </c>
      <c r="CR55" s="10" t="s">
        <v>3403</v>
      </c>
      <c r="CS55" s="10" t="s">
        <v>3403</v>
      </c>
      <c r="CT55" s="10" t="s">
        <v>3403</v>
      </c>
      <c r="CU55" s="10">
        <v>12009</v>
      </c>
      <c r="CV55" s="10">
        <v>1709</v>
      </c>
      <c r="CW55" s="10">
        <v>13718</v>
      </c>
      <c r="CX55" s="10">
        <v>58658</v>
      </c>
      <c r="CY55" s="10">
        <v>1619</v>
      </c>
      <c r="CZ55" s="10" t="s">
        <v>3403</v>
      </c>
      <c r="DA55" s="10">
        <v>60277</v>
      </c>
      <c r="DB55" s="10">
        <v>1342</v>
      </c>
      <c r="DC55" s="10">
        <v>95</v>
      </c>
      <c r="DD55" s="10">
        <v>1437</v>
      </c>
      <c r="DE55" s="10">
        <v>4016</v>
      </c>
      <c r="DF55" s="10">
        <v>16</v>
      </c>
      <c r="DG55" s="10" t="s">
        <v>3403</v>
      </c>
      <c r="DH55" s="10">
        <v>111</v>
      </c>
      <c r="DI55" s="258" t="s">
        <v>3403</v>
      </c>
      <c r="DJ55" s="258">
        <v>5358</v>
      </c>
      <c r="DK55" s="10">
        <v>37016</v>
      </c>
      <c r="DL55" s="10">
        <v>20815</v>
      </c>
      <c r="DM55" s="10">
        <v>3450</v>
      </c>
      <c r="DN55" s="10">
        <v>4465</v>
      </c>
      <c r="DO55" s="10">
        <v>65746</v>
      </c>
      <c r="DP55" s="10" t="s">
        <v>3403</v>
      </c>
      <c r="DQ55" s="10">
        <v>13822</v>
      </c>
      <c r="DR55" s="10">
        <v>5026</v>
      </c>
      <c r="DS55" s="10">
        <v>18848</v>
      </c>
      <c r="DT55" s="10">
        <v>63417</v>
      </c>
      <c r="DU55" s="244">
        <v>33</v>
      </c>
      <c r="DV55" s="244">
        <v>52</v>
      </c>
      <c r="DW55" s="244">
        <v>151</v>
      </c>
      <c r="DX55" s="244">
        <v>196</v>
      </c>
      <c r="DY55" s="244">
        <v>21</v>
      </c>
      <c r="DZ55" s="244">
        <v>0</v>
      </c>
      <c r="EA55" s="244">
        <v>453</v>
      </c>
      <c r="EB55" s="244">
        <v>749</v>
      </c>
      <c r="EC55" s="244">
        <v>1453</v>
      </c>
      <c r="ED55" s="244">
        <v>2202</v>
      </c>
      <c r="EE55" s="10">
        <v>1234</v>
      </c>
      <c r="EF55" s="10">
        <v>4398</v>
      </c>
      <c r="EG55" s="10">
        <v>5632</v>
      </c>
      <c r="EH55" s="10">
        <v>175</v>
      </c>
      <c r="EI55" s="10">
        <v>0</v>
      </c>
      <c r="EJ55" s="10">
        <v>175</v>
      </c>
      <c r="EK55" s="10">
        <v>8009</v>
      </c>
      <c r="EL55" s="10" t="s">
        <v>5026</v>
      </c>
      <c r="EM55" s="10" t="s">
        <v>5026</v>
      </c>
      <c r="EN55" s="10">
        <v>7</v>
      </c>
      <c r="EO55" s="10">
        <v>19</v>
      </c>
      <c r="EP55" s="258">
        <v>82</v>
      </c>
      <c r="EQ55" s="258">
        <v>3108</v>
      </c>
      <c r="ER55" s="10">
        <v>5018</v>
      </c>
      <c r="ES55" s="10" t="s">
        <v>5026</v>
      </c>
      <c r="ET55" s="10" t="s">
        <v>5026</v>
      </c>
      <c r="EU55" s="244">
        <v>0</v>
      </c>
      <c r="EV55" s="244">
        <v>12</v>
      </c>
      <c r="EW55" s="203" t="s">
        <v>3424</v>
      </c>
      <c r="EX55" s="244">
        <v>12</v>
      </c>
      <c r="EY55" s="244">
        <v>15</v>
      </c>
      <c r="EZ55" s="258">
        <v>37801</v>
      </c>
      <c r="FA55" s="10">
        <v>50744</v>
      </c>
      <c r="FB55" s="10" t="s">
        <v>3403</v>
      </c>
      <c r="FC55" s="203" t="s">
        <v>1530</v>
      </c>
      <c r="FD55" s="203" t="s">
        <v>1530</v>
      </c>
      <c r="FE55" s="203" t="s">
        <v>1530</v>
      </c>
      <c r="FF55" s="203" t="s">
        <v>1530</v>
      </c>
      <c r="FG55" s="203" t="s">
        <v>1530</v>
      </c>
      <c r="FH55" s="203" t="s">
        <v>1530</v>
      </c>
      <c r="FI55" s="203" t="s">
        <v>1530</v>
      </c>
      <c r="FJ55" s="203" t="s">
        <v>1530</v>
      </c>
      <c r="FK55" s="203" t="s">
        <v>1530</v>
      </c>
      <c r="FL55" s="203" t="s">
        <v>1530</v>
      </c>
      <c r="FM55" s="203" t="s">
        <v>1530</v>
      </c>
      <c r="FN55" s="203" t="s">
        <v>1530</v>
      </c>
      <c r="FO55" s="203" t="s">
        <v>1530</v>
      </c>
      <c r="FP55" s="203" t="s">
        <v>1530</v>
      </c>
      <c r="FQ55" s="203" t="s">
        <v>1530</v>
      </c>
      <c r="FR55" s="203" t="s">
        <v>1530</v>
      </c>
      <c r="FS55" s="203" t="s">
        <v>1530</v>
      </c>
      <c r="FT55" s="203" t="s">
        <v>1530</v>
      </c>
      <c r="FU55" s="203" t="s">
        <v>1530</v>
      </c>
      <c r="FV55" s="203" t="s">
        <v>1530</v>
      </c>
      <c r="FW55" s="203" t="s">
        <v>1530</v>
      </c>
      <c r="FX55" s="203" t="s">
        <v>1530</v>
      </c>
      <c r="FY55" s="203" t="s">
        <v>1530</v>
      </c>
      <c r="FZ55" s="203" t="s">
        <v>1530</v>
      </c>
      <c r="GA55" s="203" t="s">
        <v>1530</v>
      </c>
      <c r="GB55" s="203" t="s">
        <v>1925</v>
      </c>
      <c r="GC55" s="203" t="s">
        <v>423</v>
      </c>
      <c r="GD55" s="203" t="s">
        <v>416</v>
      </c>
      <c r="GE55" s="203" t="s">
        <v>493</v>
      </c>
      <c r="GF55" s="203" t="s">
        <v>499</v>
      </c>
      <c r="GG55" s="203" t="s">
        <v>4527</v>
      </c>
      <c r="GH55" s="203" t="s">
        <v>505</v>
      </c>
      <c r="GI55" s="203" t="s">
        <v>2303</v>
      </c>
      <c r="GJ55" s="258">
        <v>35146</v>
      </c>
      <c r="GK55" s="203">
        <v>1</v>
      </c>
      <c r="GL55" s="203" t="s">
        <v>2135</v>
      </c>
      <c r="GM55" s="203" t="s">
        <v>503</v>
      </c>
      <c r="GN55" s="203">
        <v>169</v>
      </c>
      <c r="GO55" s="203">
        <v>31</v>
      </c>
      <c r="GP55" s="203">
        <v>725</v>
      </c>
      <c r="GQ55" s="203">
        <v>3652</v>
      </c>
      <c r="GR55" s="203">
        <v>48</v>
      </c>
      <c r="GS55" s="203">
        <v>7</v>
      </c>
      <c r="GT55" s="203">
        <v>61</v>
      </c>
      <c r="GU55" s="203" t="s">
        <v>3403</v>
      </c>
      <c r="GV55" s="283">
        <v>0.70321</v>
      </c>
      <c r="GW55" s="283">
        <v>0.27494000000000002</v>
      </c>
      <c r="GX55" s="245">
        <v>17.67991</v>
      </c>
      <c r="GY55" s="245">
        <v>16.230550000000001</v>
      </c>
      <c r="GZ55" s="245">
        <v>25.90588</v>
      </c>
      <c r="HA55" s="284">
        <v>7.3977000000000004</v>
      </c>
      <c r="HB55" s="284">
        <v>6.609</v>
      </c>
      <c r="HC55" s="284">
        <v>0.36848999999999998</v>
      </c>
      <c r="HD55" s="284">
        <v>25.80481</v>
      </c>
      <c r="HE55" s="284">
        <v>23.053640000000001</v>
      </c>
      <c r="HF55" s="284">
        <v>1.28539</v>
      </c>
      <c r="HG55" s="284">
        <v>7.6693800000000003</v>
      </c>
      <c r="HH55" s="284">
        <v>6.8517099999999997</v>
      </c>
      <c r="HI55" s="284">
        <v>0.38202999999999998</v>
      </c>
      <c r="HJ55" s="284">
        <v>96.924869999999999</v>
      </c>
      <c r="HK55" s="284">
        <v>86.591269999999994</v>
      </c>
      <c r="HL55" s="284">
        <v>4.8280200000000004</v>
      </c>
      <c r="HM55" s="284">
        <v>60.727809999999998</v>
      </c>
      <c r="HN55" s="284">
        <v>54.253340000000001</v>
      </c>
      <c r="HO55" s="284">
        <v>3.0249700000000002</v>
      </c>
      <c r="HP55" s="284">
        <v>35.454799999999999</v>
      </c>
      <c r="HQ55" s="284">
        <v>31.674810000000001</v>
      </c>
      <c r="HR55" s="284">
        <v>1.76607</v>
      </c>
      <c r="HS55" s="284">
        <v>1.8706499999999999</v>
      </c>
      <c r="HT55" s="284">
        <v>1.8043899999999999</v>
      </c>
      <c r="HU55" s="284">
        <v>0</v>
      </c>
      <c r="HV55" s="284">
        <v>0.63666999999999996</v>
      </c>
      <c r="HW55" s="284">
        <v>0.14277999999999999</v>
      </c>
      <c r="HX55" s="284">
        <v>0.39030999999999999</v>
      </c>
      <c r="HY55" s="284">
        <v>0.53627999999999998</v>
      </c>
      <c r="HZ55" s="284">
        <v>0.22788</v>
      </c>
      <c r="IA55" s="284">
        <v>0</v>
      </c>
      <c r="IB55" s="284">
        <v>3.4000000000000002E-4</v>
      </c>
      <c r="IC55" s="284">
        <v>1.0755399999999999</v>
      </c>
      <c r="ID55" s="284">
        <v>6.2649999999999997E-2</v>
      </c>
      <c r="IE55" s="284">
        <v>0.16025</v>
      </c>
      <c r="IF55" s="284">
        <v>489</v>
      </c>
      <c r="IG55" s="284">
        <v>5018</v>
      </c>
      <c r="IH55" s="284">
        <v>5018</v>
      </c>
      <c r="II55" s="284">
        <v>6180</v>
      </c>
      <c r="IJ55" s="284">
        <v>63417</v>
      </c>
      <c r="IK55" s="284">
        <v>63417</v>
      </c>
      <c r="IL55" s="284">
        <v>65746</v>
      </c>
      <c r="IM55" s="284">
        <v>65746</v>
      </c>
      <c r="IN55" s="284">
        <v>0.67942999999999998</v>
      </c>
      <c r="IO55" s="284">
        <v>6407</v>
      </c>
      <c r="IP55" s="284">
        <v>3.0807699999999998</v>
      </c>
      <c r="IQ55" s="284">
        <v>2.7331400000000001</v>
      </c>
      <c r="IR55" s="284">
        <v>11.05691</v>
      </c>
      <c r="IS55" s="284">
        <v>0.28453000000000001</v>
      </c>
      <c r="IT55" s="284">
        <v>8.5360000000000005E-2</v>
      </c>
      <c r="IU55" s="284">
        <v>14.159929999999999</v>
      </c>
      <c r="IV55" s="284">
        <v>12.36314</v>
      </c>
      <c r="IW55" s="284">
        <v>2.7532899999999998</v>
      </c>
      <c r="IX55" s="284">
        <v>0</v>
      </c>
      <c r="IY55" s="284">
        <v>1.0499999999999999E-3</v>
      </c>
      <c r="IZ55" s="284">
        <v>0.80279</v>
      </c>
      <c r="JA55" s="284">
        <v>1.91E-3</v>
      </c>
      <c r="JB55" s="284">
        <v>5.3060000000000003E-2</v>
      </c>
      <c r="JC55" s="284">
        <v>0.54435</v>
      </c>
      <c r="JD55" s="284">
        <v>1.9630700000000001</v>
      </c>
      <c r="JE55" s="284">
        <v>1.56043</v>
      </c>
      <c r="JF55" s="284">
        <v>0.26346999999999998</v>
      </c>
      <c r="JG55" s="284">
        <v>1496</v>
      </c>
      <c r="JH55" s="284">
        <v>3.5547499999999999</v>
      </c>
      <c r="JI55" s="284">
        <v>0.78605999999999998</v>
      </c>
      <c r="JJ55" s="284">
        <v>173</v>
      </c>
      <c r="JK55" s="284">
        <v>242</v>
      </c>
      <c r="JL55" s="284">
        <v>13.83853</v>
      </c>
      <c r="JM55" s="284">
        <v>0.68932000000000004</v>
      </c>
      <c r="JN55" s="284">
        <v>0.61407</v>
      </c>
      <c r="JO55" s="284">
        <v>0.29193000000000002</v>
      </c>
      <c r="JP55" s="284">
        <v>2.845E-2</v>
      </c>
      <c r="JQ55" s="284">
        <v>0.49130000000000001</v>
      </c>
      <c r="JR55" s="284">
        <v>0</v>
      </c>
      <c r="JS55" s="284">
        <v>0</v>
      </c>
      <c r="JT55" s="284">
        <v>1.0367299999999999</v>
      </c>
      <c r="JU55" s="284">
        <v>1264</v>
      </c>
      <c r="JV55" s="284">
        <v>9.2377300000000009</v>
      </c>
      <c r="JW55" s="284">
        <v>1219</v>
      </c>
      <c r="JX55" s="284">
        <v>0.73094999999999999</v>
      </c>
      <c r="JY55" s="284">
        <v>9.5769800000000007</v>
      </c>
      <c r="JZ55" s="284">
        <v>7.9130000000000006E-2</v>
      </c>
      <c r="KA55" s="284">
        <v>96</v>
      </c>
      <c r="KB55" s="284">
        <v>1.47183</v>
      </c>
      <c r="KC55" s="284">
        <v>0.38202999999999998</v>
      </c>
      <c r="KD55" s="284">
        <v>1.5258799999999999</v>
      </c>
      <c r="KE55" s="284">
        <v>19.532810000000001</v>
      </c>
      <c r="KF55" s="284">
        <v>3.4882200000000001</v>
      </c>
      <c r="KG55" s="284">
        <v>7.6693800000000003</v>
      </c>
      <c r="KH55" s="294">
        <v>26.403849999999998</v>
      </c>
      <c r="KI55" s="284">
        <v>42350</v>
      </c>
      <c r="KJ55" s="284">
        <v>31292</v>
      </c>
      <c r="KK55" s="284">
        <v>0.15606</v>
      </c>
      <c r="KL55" s="284">
        <v>2.0446399999999998</v>
      </c>
      <c r="KM55" s="284">
        <v>0.16178999999999999</v>
      </c>
      <c r="KN55" s="284">
        <v>1.521E-2</v>
      </c>
      <c r="KO55" s="284">
        <v>0.19928000000000001</v>
      </c>
      <c r="KP55" s="284">
        <v>1.5769999999999999E-2</v>
      </c>
      <c r="KQ55" s="284">
        <v>1</v>
      </c>
      <c r="KR55" s="284">
        <v>9.7465899999999994E-2</v>
      </c>
      <c r="KS55" s="284">
        <v>0.90253410000000001</v>
      </c>
      <c r="KT55" s="284">
        <v>0.26111180000000001</v>
      </c>
      <c r="KU55" s="284">
        <v>0.73888819999999999</v>
      </c>
      <c r="KV55" s="284">
        <v>4.9812000000000002E-2</v>
      </c>
      <c r="KW55" s="284">
        <v>1.2336000000000001E-3</v>
      </c>
      <c r="KX55" s="284">
        <v>0.23327349999999999</v>
      </c>
      <c r="KY55" s="284">
        <v>4.2046000000000002E-3</v>
      </c>
      <c r="KZ55" s="284">
        <v>5.6802600000000002E-2</v>
      </c>
      <c r="LA55" s="284">
        <v>4.4373700000000002E-2</v>
      </c>
      <c r="LB55" s="284">
        <v>0.66011200000000003</v>
      </c>
      <c r="LC55" s="284">
        <v>0.89338550000000005</v>
      </c>
      <c r="LD55" s="284">
        <v>2.0093799999999998E-2</v>
      </c>
      <c r="LE55" s="284">
        <v>0.78085859999999996</v>
      </c>
      <c r="LF55" s="284">
        <v>6.0282000000000001E-3</v>
      </c>
      <c r="LG55" s="284">
        <v>0.19301940000000001</v>
      </c>
      <c r="LH55" s="284">
        <v>11058</v>
      </c>
      <c r="LI55" s="284">
        <v>3.3646500000000001</v>
      </c>
      <c r="LJ55" s="284">
        <v>35146</v>
      </c>
      <c r="LK55" s="284">
        <v>35146</v>
      </c>
      <c r="LL55" s="284">
        <v>3425</v>
      </c>
      <c r="LM55" s="284">
        <v>0.89082430000000001</v>
      </c>
      <c r="LN55" s="284">
        <v>2.4765800000000001E-2</v>
      </c>
      <c r="LO55" s="284">
        <v>8.4409999999999999E-2</v>
      </c>
      <c r="LP55" s="284">
        <v>0.20477999999999999</v>
      </c>
      <c r="LQ55" s="284">
        <v>0.57948</v>
      </c>
      <c r="LR55" s="284">
        <v>0.15131</v>
      </c>
      <c r="LS55" s="284">
        <v>109</v>
      </c>
      <c r="LT55" s="284">
        <v>3.0463300000000002</v>
      </c>
      <c r="LU55" s="284">
        <v>32</v>
      </c>
      <c r="LV55" s="284">
        <v>2.7137500000000001</v>
      </c>
      <c r="LW55" s="284">
        <v>0.13517999999999999</v>
      </c>
      <c r="LX55" s="284">
        <v>0.13211000000000001</v>
      </c>
      <c r="LY55" s="285">
        <v>4.7319899999999998E-2</v>
      </c>
      <c r="LZ55" s="285">
        <v>3.8240000000000003E-4</v>
      </c>
      <c r="MA55" s="285">
        <v>0.31723620000000002</v>
      </c>
      <c r="MB55" s="285">
        <v>0</v>
      </c>
      <c r="MC55" s="285">
        <v>0.29157670000000002</v>
      </c>
      <c r="MD55" s="285">
        <v>6.9240000000000002E-4</v>
      </c>
      <c r="ME55" s="285">
        <v>0.56675310000000001</v>
      </c>
      <c r="MF55" s="285">
        <v>3.3709799999999998E-2</v>
      </c>
      <c r="MG55" s="285">
        <v>0.20865149999999999</v>
      </c>
      <c r="MH55" s="285"/>
    </row>
    <row r="56" spans="1:346" s="203" customFormat="1" x14ac:dyDescent="0.2">
      <c r="A56" s="6" t="s">
        <v>2116</v>
      </c>
      <c r="B56" s="6" t="s">
        <v>2866</v>
      </c>
      <c r="C56" s="203" t="s">
        <v>2117</v>
      </c>
      <c r="D56" s="203" t="s">
        <v>2118</v>
      </c>
      <c r="E56" s="203" t="s">
        <v>2193</v>
      </c>
      <c r="F56" s="203" t="s">
        <v>2270</v>
      </c>
      <c r="G56" s="203" t="s">
        <v>2374</v>
      </c>
      <c r="H56" s="203" t="s">
        <v>3671</v>
      </c>
      <c r="I56" s="203" t="s">
        <v>3672</v>
      </c>
      <c r="J56" s="203" t="s">
        <v>2270</v>
      </c>
      <c r="K56" s="203" t="s">
        <v>2374</v>
      </c>
      <c r="L56" s="203" t="s">
        <v>3671</v>
      </c>
      <c r="M56" s="203" t="s">
        <v>3672</v>
      </c>
      <c r="N56" s="203" t="s">
        <v>2444</v>
      </c>
      <c r="O56" s="203" t="s">
        <v>2520</v>
      </c>
      <c r="P56" s="203" t="s">
        <v>2597</v>
      </c>
      <c r="Q56" s="203" t="s">
        <v>2667</v>
      </c>
      <c r="R56" s="203" t="s">
        <v>2690</v>
      </c>
      <c r="S56" s="203" t="s">
        <v>2707</v>
      </c>
      <c r="T56" s="203" t="s">
        <v>2520</v>
      </c>
      <c r="U56" s="203" t="s">
        <v>2597</v>
      </c>
      <c r="V56" s="203" t="s">
        <v>2741</v>
      </c>
      <c r="W56" s="203">
        <v>1</v>
      </c>
      <c r="X56" s="203">
        <v>0</v>
      </c>
      <c r="Y56" s="203">
        <v>1</v>
      </c>
      <c r="Z56" s="203">
        <v>0</v>
      </c>
      <c r="AA56" s="10">
        <v>3440</v>
      </c>
      <c r="AB56" s="203">
        <v>4.6900000000000004</v>
      </c>
      <c r="AC56" s="203">
        <v>0.94</v>
      </c>
      <c r="AD56" s="203">
        <v>5.63</v>
      </c>
      <c r="AE56" s="203">
        <v>11.55</v>
      </c>
      <c r="AF56" s="203">
        <v>17.18</v>
      </c>
      <c r="AG56" s="286">
        <v>0.27299190000000001</v>
      </c>
      <c r="AH56" s="246">
        <v>71261</v>
      </c>
      <c r="AI56" s="246" t="s">
        <v>3673</v>
      </c>
      <c r="AJ56" s="274" t="s">
        <v>3599</v>
      </c>
      <c r="AK56" s="276">
        <v>32214</v>
      </c>
      <c r="AL56" s="276">
        <v>13.59</v>
      </c>
      <c r="AM56" s="276">
        <v>13.59</v>
      </c>
      <c r="AN56" s="276">
        <v>13.59</v>
      </c>
      <c r="AO56" s="246">
        <v>0</v>
      </c>
      <c r="AP56" s="246">
        <v>1035357</v>
      </c>
      <c r="AQ56" s="246">
        <v>1035357</v>
      </c>
      <c r="AR56" s="246">
        <v>83679</v>
      </c>
      <c r="AS56" s="246">
        <v>0</v>
      </c>
      <c r="AT56" s="246">
        <v>83679</v>
      </c>
      <c r="AU56" s="246">
        <v>71824</v>
      </c>
      <c r="AV56" s="246">
        <v>11788</v>
      </c>
      <c r="AW56" s="246">
        <v>83612</v>
      </c>
      <c r="AX56" s="246">
        <v>17956</v>
      </c>
      <c r="AY56" s="246">
        <v>1220604</v>
      </c>
      <c r="AZ56" s="246">
        <v>645797</v>
      </c>
      <c r="BA56" s="246">
        <v>250924</v>
      </c>
      <c r="BB56" s="246">
        <v>896721</v>
      </c>
      <c r="BC56" s="246">
        <v>84575</v>
      </c>
      <c r="BD56" s="246">
        <v>14223</v>
      </c>
      <c r="BE56" s="246">
        <v>15756</v>
      </c>
      <c r="BF56" s="246">
        <v>114554</v>
      </c>
      <c r="BG56" s="246">
        <v>209990</v>
      </c>
      <c r="BH56" s="246">
        <v>1221265</v>
      </c>
      <c r="BI56" s="246">
        <v>15635</v>
      </c>
      <c r="BJ56" s="283">
        <v>1.28092E-2</v>
      </c>
      <c r="BK56" s="246">
        <v>0</v>
      </c>
      <c r="BL56" s="246">
        <v>0</v>
      </c>
      <c r="BM56" s="246">
        <v>0</v>
      </c>
      <c r="BN56" s="246">
        <v>0</v>
      </c>
      <c r="BO56" s="246">
        <v>0</v>
      </c>
      <c r="BP56" s="246">
        <v>0</v>
      </c>
      <c r="BQ56" s="10">
        <v>36394</v>
      </c>
      <c r="BR56" s="10">
        <v>39021</v>
      </c>
      <c r="BS56" s="10">
        <v>75415</v>
      </c>
      <c r="BT56" s="10">
        <v>19500</v>
      </c>
      <c r="BU56" s="10">
        <v>13468</v>
      </c>
      <c r="BV56" s="10">
        <v>32968</v>
      </c>
      <c r="BW56" s="10">
        <v>4618</v>
      </c>
      <c r="BX56" s="10">
        <v>1892</v>
      </c>
      <c r="BY56" s="10">
        <v>6510</v>
      </c>
      <c r="BZ56" s="10">
        <v>114893</v>
      </c>
      <c r="CA56" s="10" t="s">
        <v>3403</v>
      </c>
      <c r="CB56" s="10">
        <v>114893</v>
      </c>
      <c r="CC56" s="10">
        <v>286</v>
      </c>
      <c r="CD56" s="258">
        <v>44411</v>
      </c>
      <c r="CE56" s="244">
        <v>6</v>
      </c>
      <c r="CF56" s="244">
        <v>67</v>
      </c>
      <c r="CG56" s="244">
        <v>73</v>
      </c>
      <c r="CH56" s="258">
        <v>5864</v>
      </c>
      <c r="CI56" s="258">
        <v>11637</v>
      </c>
      <c r="CJ56" s="258">
        <v>5594</v>
      </c>
      <c r="CK56" s="258">
        <v>793</v>
      </c>
      <c r="CL56" s="203">
        <v>0</v>
      </c>
      <c r="CM56" s="203">
        <v>12</v>
      </c>
      <c r="CN56" s="244">
        <v>113</v>
      </c>
      <c r="CO56" s="10">
        <v>102497</v>
      </c>
      <c r="CP56" s="10">
        <v>44590</v>
      </c>
      <c r="CQ56" s="10">
        <v>147087</v>
      </c>
      <c r="CR56" s="10">
        <v>13017</v>
      </c>
      <c r="CS56" s="10">
        <v>1513</v>
      </c>
      <c r="CT56" s="10">
        <v>14530</v>
      </c>
      <c r="CU56" s="10">
        <v>57151</v>
      </c>
      <c r="CV56" s="10">
        <v>22204</v>
      </c>
      <c r="CW56" s="10">
        <v>79355</v>
      </c>
      <c r="CX56" s="10">
        <v>240972</v>
      </c>
      <c r="CY56" s="10">
        <v>0</v>
      </c>
      <c r="CZ56" s="10" t="s">
        <v>3403</v>
      </c>
      <c r="DA56" s="10">
        <v>240972</v>
      </c>
      <c r="DB56" s="10">
        <v>24079</v>
      </c>
      <c r="DC56" s="10">
        <v>3388</v>
      </c>
      <c r="DD56" s="10">
        <v>27467</v>
      </c>
      <c r="DE56" s="10">
        <v>71425</v>
      </c>
      <c r="DF56" s="10">
        <v>13185</v>
      </c>
      <c r="DG56" s="10">
        <v>0</v>
      </c>
      <c r="DH56" s="10">
        <v>16573</v>
      </c>
      <c r="DI56" s="258" t="s">
        <v>3403</v>
      </c>
      <c r="DJ56" s="258">
        <v>95504</v>
      </c>
      <c r="DK56" s="10">
        <v>341323</v>
      </c>
      <c r="DL56" s="10" t="s">
        <v>3403</v>
      </c>
      <c r="DM56" s="10">
        <v>11692</v>
      </c>
      <c r="DN56" s="10" t="s">
        <v>3403</v>
      </c>
      <c r="DO56" s="10">
        <v>353015</v>
      </c>
      <c r="DP56" s="10">
        <v>321</v>
      </c>
      <c r="DQ56" s="10">
        <v>16988</v>
      </c>
      <c r="DR56" s="10">
        <v>3725</v>
      </c>
      <c r="DS56" s="10">
        <v>20713</v>
      </c>
      <c r="DT56" s="10">
        <v>243447</v>
      </c>
      <c r="DU56" s="244">
        <v>82</v>
      </c>
      <c r="DV56" s="244">
        <v>17</v>
      </c>
      <c r="DW56" s="244">
        <v>184</v>
      </c>
      <c r="DX56" s="244">
        <v>14</v>
      </c>
      <c r="DY56" s="244">
        <v>49</v>
      </c>
      <c r="DZ56" s="244">
        <v>0</v>
      </c>
      <c r="EA56" s="244">
        <v>346</v>
      </c>
      <c r="EB56" s="244">
        <v>4262</v>
      </c>
      <c r="EC56" s="244">
        <v>996</v>
      </c>
      <c r="ED56" s="244">
        <v>5258</v>
      </c>
      <c r="EE56" s="10">
        <v>5589</v>
      </c>
      <c r="EF56" s="10">
        <v>2114</v>
      </c>
      <c r="EG56" s="10">
        <v>7703</v>
      </c>
      <c r="EH56" s="10">
        <v>741</v>
      </c>
      <c r="EI56" s="10">
        <v>0</v>
      </c>
      <c r="EJ56" s="10">
        <v>741</v>
      </c>
      <c r="EK56" s="10">
        <v>13702</v>
      </c>
      <c r="EL56" s="10" t="s">
        <v>5026</v>
      </c>
      <c r="EM56" s="10" t="s">
        <v>5026</v>
      </c>
      <c r="EN56" s="10" t="s">
        <v>5026</v>
      </c>
      <c r="EO56" s="10" t="s">
        <v>5026</v>
      </c>
      <c r="EP56" s="258">
        <v>658</v>
      </c>
      <c r="EQ56" s="258">
        <v>9047</v>
      </c>
      <c r="ER56" s="10">
        <v>22526</v>
      </c>
      <c r="ES56" s="10" t="s">
        <v>5026</v>
      </c>
      <c r="ET56" s="10" t="s">
        <v>5026</v>
      </c>
      <c r="EU56" s="244">
        <v>2197</v>
      </c>
      <c r="EV56" s="244">
        <v>554</v>
      </c>
      <c r="EW56" s="203" t="s">
        <v>1519</v>
      </c>
      <c r="EX56" s="244">
        <v>38</v>
      </c>
      <c r="EY56" s="244">
        <v>47</v>
      </c>
      <c r="EZ56" s="258">
        <v>38684</v>
      </c>
      <c r="FA56" s="10">
        <v>92586</v>
      </c>
      <c r="FB56" s="10">
        <v>22471</v>
      </c>
      <c r="FC56" s="203" t="s">
        <v>1530</v>
      </c>
      <c r="FD56" s="203" t="s">
        <v>1530</v>
      </c>
      <c r="FE56" s="203" t="s">
        <v>1530</v>
      </c>
      <c r="FF56" s="203" t="s">
        <v>1530</v>
      </c>
      <c r="FG56" s="203" t="s">
        <v>1530</v>
      </c>
      <c r="FH56" s="203" t="s">
        <v>1530</v>
      </c>
      <c r="FI56" s="203" t="s">
        <v>1530</v>
      </c>
      <c r="FJ56" s="203" t="s">
        <v>1530</v>
      </c>
      <c r="FK56" s="203" t="s">
        <v>1530</v>
      </c>
      <c r="FL56" s="203" t="s">
        <v>1530</v>
      </c>
      <c r="FM56" s="203" t="s">
        <v>1530</v>
      </c>
      <c r="FN56" s="203" t="s">
        <v>1530</v>
      </c>
      <c r="FO56" s="203" t="s">
        <v>1530</v>
      </c>
      <c r="FP56" s="203" t="s">
        <v>1530</v>
      </c>
      <c r="FQ56" s="203" t="s">
        <v>1530</v>
      </c>
      <c r="FR56" s="203" t="s">
        <v>1530</v>
      </c>
      <c r="FS56" s="203" t="s">
        <v>1530</v>
      </c>
      <c r="FT56" s="203" t="s">
        <v>1530</v>
      </c>
      <c r="FU56" s="203" t="s">
        <v>1530</v>
      </c>
      <c r="FV56" s="203" t="s">
        <v>1530</v>
      </c>
      <c r="FW56" s="203" t="s">
        <v>1530</v>
      </c>
      <c r="FX56" s="203" t="s">
        <v>1530</v>
      </c>
      <c r="FY56" s="203" t="s">
        <v>1530</v>
      </c>
      <c r="FZ56" s="203" t="s">
        <v>1530</v>
      </c>
      <c r="GA56" s="203" t="s">
        <v>1530</v>
      </c>
      <c r="GB56" s="203" t="s">
        <v>2116</v>
      </c>
      <c r="GC56" s="203" t="s">
        <v>484</v>
      </c>
      <c r="GD56" s="203" t="s">
        <v>416</v>
      </c>
      <c r="GE56" s="203" t="s">
        <v>493</v>
      </c>
      <c r="GF56" s="203" t="s">
        <v>499</v>
      </c>
      <c r="GG56" s="203" t="s">
        <v>4527</v>
      </c>
      <c r="GH56" s="203" t="s">
        <v>505</v>
      </c>
      <c r="GI56" s="203" t="s">
        <v>2303</v>
      </c>
      <c r="GJ56" s="258">
        <v>33189</v>
      </c>
      <c r="GK56" s="203">
        <v>2</v>
      </c>
      <c r="GL56" s="203" t="s">
        <v>2135</v>
      </c>
      <c r="GM56" s="203" t="s">
        <v>503</v>
      </c>
      <c r="GN56" s="203">
        <v>708</v>
      </c>
      <c r="GO56" s="203">
        <v>51</v>
      </c>
      <c r="GP56" s="203">
        <v>2394</v>
      </c>
      <c r="GQ56" s="203">
        <v>19132</v>
      </c>
      <c r="GR56" s="203">
        <v>93</v>
      </c>
      <c r="GS56" s="203">
        <v>24</v>
      </c>
      <c r="GT56" s="203">
        <v>235</v>
      </c>
      <c r="GU56" s="203">
        <v>4186</v>
      </c>
      <c r="GV56" s="283">
        <v>0.56218000000000001</v>
      </c>
      <c r="GW56" s="283">
        <v>0.38374000000000003</v>
      </c>
      <c r="GX56" s="245">
        <v>39.60116</v>
      </c>
      <c r="GY56" s="245">
        <v>38.904040000000002</v>
      </c>
      <c r="GZ56" s="245">
        <v>53.111109999999996</v>
      </c>
      <c r="HA56" s="284">
        <v>3.45953</v>
      </c>
      <c r="HB56" s="284">
        <v>2.5401799999999999</v>
      </c>
      <c r="HC56" s="284">
        <v>0.32450000000000001</v>
      </c>
      <c r="HD56" s="284">
        <v>58.961280000000002</v>
      </c>
      <c r="HE56" s="284">
        <v>43.292670000000001</v>
      </c>
      <c r="HF56" s="284">
        <v>5.5305400000000002</v>
      </c>
      <c r="HG56" s="284">
        <v>5.0165499999999996</v>
      </c>
      <c r="HH56" s="284">
        <v>3.68343</v>
      </c>
      <c r="HI56" s="284">
        <v>0.47055000000000002</v>
      </c>
      <c r="HJ56" s="284">
        <v>54.215800000000002</v>
      </c>
      <c r="HK56" s="284">
        <v>39.80827</v>
      </c>
      <c r="HL56" s="284">
        <v>5.0854100000000004</v>
      </c>
      <c r="HM56" s="284">
        <v>89.130420000000001</v>
      </c>
      <c r="HN56" s="284">
        <v>65.44453</v>
      </c>
      <c r="HO56" s="284">
        <v>8.3603900000000007</v>
      </c>
      <c r="HP56" s="284">
        <v>13.008100000000001</v>
      </c>
      <c r="HQ56" s="284">
        <v>9.5512700000000006</v>
      </c>
      <c r="HR56" s="284">
        <v>1.2201500000000001</v>
      </c>
      <c r="HS56" s="284">
        <v>10.636509999999999</v>
      </c>
      <c r="HT56" s="284">
        <v>7.3351699999999997</v>
      </c>
      <c r="HU56" s="284">
        <v>106.06865000000001</v>
      </c>
      <c r="HV56" s="284">
        <v>26.746490000000001</v>
      </c>
      <c r="HW56" s="284">
        <v>0.67871999999999999</v>
      </c>
      <c r="HX56" s="284">
        <v>2.8288000000000002</v>
      </c>
      <c r="HY56" s="284">
        <v>0.62409000000000003</v>
      </c>
      <c r="HZ56" s="284">
        <v>0.41284999999999999</v>
      </c>
      <c r="IA56" s="284">
        <v>6.6199999999999995E-2</v>
      </c>
      <c r="IB56" s="284">
        <v>1.669E-2</v>
      </c>
      <c r="IC56" s="284">
        <v>1.16557</v>
      </c>
      <c r="ID56" s="284">
        <v>0.15842999999999999</v>
      </c>
      <c r="IE56" s="284">
        <v>0.23208999999999999</v>
      </c>
      <c r="IF56" s="284">
        <v>1311</v>
      </c>
      <c r="IG56" s="284">
        <v>4802</v>
      </c>
      <c r="IH56" s="284">
        <v>4001</v>
      </c>
      <c r="II56" s="284">
        <v>14170</v>
      </c>
      <c r="IJ56" s="284">
        <v>51907</v>
      </c>
      <c r="IK56" s="284">
        <v>43241</v>
      </c>
      <c r="IL56" s="284">
        <v>62702</v>
      </c>
      <c r="IM56" s="284">
        <v>75269</v>
      </c>
      <c r="IN56" s="284">
        <v>1.9027099999999999</v>
      </c>
      <c r="IO56" s="284">
        <v>20548</v>
      </c>
      <c r="IP56" s="284">
        <v>9.8788599999999995</v>
      </c>
      <c r="IQ56" s="284">
        <v>2.52129</v>
      </c>
      <c r="IR56" s="284">
        <v>31.195789999999999</v>
      </c>
      <c r="IS56" s="284">
        <v>2.5192700000000001</v>
      </c>
      <c r="IT56" s="284">
        <v>0.54101999999999995</v>
      </c>
      <c r="IU56" s="284">
        <v>36.777369999999998</v>
      </c>
      <c r="IV56" s="284">
        <v>27.018619999999999</v>
      </c>
      <c r="IW56" s="284">
        <v>5.5902000000000003</v>
      </c>
      <c r="IX56" s="284">
        <v>0</v>
      </c>
      <c r="IY56" s="284">
        <v>3.3999999999999998E-3</v>
      </c>
      <c r="IZ56" s="284">
        <v>1.33812</v>
      </c>
      <c r="JA56" s="284">
        <v>2.2000000000000001E-3</v>
      </c>
      <c r="JB56" s="284">
        <v>0.22642999999999999</v>
      </c>
      <c r="JC56" s="284">
        <v>0.82943</v>
      </c>
      <c r="JD56" s="284">
        <v>5.4555100000000003</v>
      </c>
      <c r="JE56" s="284">
        <v>3.4617800000000001</v>
      </c>
      <c r="JF56" s="284">
        <v>0.34800999999999999</v>
      </c>
      <c r="JG56" s="284">
        <v>2144</v>
      </c>
      <c r="JH56" s="284">
        <v>3.5243600000000002</v>
      </c>
      <c r="JI56" s="284">
        <v>6.3270999999999997</v>
      </c>
      <c r="JJ56" s="284">
        <v>844</v>
      </c>
      <c r="JK56" s="284">
        <v>308</v>
      </c>
      <c r="JL56" s="284">
        <v>36.797280000000001</v>
      </c>
      <c r="JM56" s="284">
        <v>3.4515699999999998</v>
      </c>
      <c r="JN56" s="284">
        <v>2.5482800000000001</v>
      </c>
      <c r="JO56" s="284">
        <v>0.51763999999999999</v>
      </c>
      <c r="JP56" s="284">
        <v>0.14130999999999999</v>
      </c>
      <c r="JQ56" s="284">
        <v>0.55762</v>
      </c>
      <c r="JR56" s="284">
        <v>42</v>
      </c>
      <c r="JS56" s="284">
        <v>10</v>
      </c>
      <c r="JT56" s="284">
        <v>1.45007</v>
      </c>
      <c r="JU56" s="284">
        <v>6788</v>
      </c>
      <c r="JV56" s="284">
        <v>70.769480000000001</v>
      </c>
      <c r="JW56" s="284">
        <v>4681</v>
      </c>
      <c r="JX56" s="284">
        <v>6.54826</v>
      </c>
      <c r="JY56" s="284">
        <v>102.62063999999999</v>
      </c>
      <c r="JZ56" s="284">
        <v>9.2530000000000001E-2</v>
      </c>
      <c r="KA56" s="284">
        <v>433</v>
      </c>
      <c r="KB56" s="284">
        <v>0.52556999999999998</v>
      </c>
      <c r="KC56" s="284">
        <v>0.47055000000000002</v>
      </c>
      <c r="KD56" s="284">
        <v>0.76210999999999995</v>
      </c>
      <c r="KE56" s="284">
        <v>10.364879999999999</v>
      </c>
      <c r="KF56" s="284">
        <v>17.04316</v>
      </c>
      <c r="KG56" s="284">
        <v>5.0165499999999996</v>
      </c>
      <c r="KH56" s="294">
        <v>33.076920000000001</v>
      </c>
      <c r="KI56" s="284">
        <v>52195</v>
      </c>
      <c r="KJ56" s="284">
        <v>37590</v>
      </c>
      <c r="KK56" s="284">
        <v>4.8669999999999998E-2</v>
      </c>
      <c r="KL56" s="284">
        <v>0.76266999999999996</v>
      </c>
      <c r="KM56" s="284">
        <v>7.0569999999999994E-2</v>
      </c>
      <c r="KN56" s="284">
        <v>1.329E-2</v>
      </c>
      <c r="KO56" s="284">
        <v>0.2082</v>
      </c>
      <c r="KP56" s="284">
        <v>1.9259999999999999E-2</v>
      </c>
      <c r="KQ56" s="284">
        <v>0.83303729999999998</v>
      </c>
      <c r="KR56" s="284">
        <v>0.32770660000000001</v>
      </c>
      <c r="KS56" s="284">
        <v>0.67229340000000004</v>
      </c>
      <c r="KT56" s="284">
        <v>0.27982390000000001</v>
      </c>
      <c r="KU56" s="284">
        <v>0.72017609999999999</v>
      </c>
      <c r="KV56" s="284">
        <v>9.3799499999999994E-2</v>
      </c>
      <c r="KW56" s="284">
        <v>1.16461E-2</v>
      </c>
      <c r="KX56" s="284">
        <v>0.20546239999999999</v>
      </c>
      <c r="KY56" s="284">
        <v>1.29014E-2</v>
      </c>
      <c r="KZ56" s="284">
        <v>0.17194470000000001</v>
      </c>
      <c r="LA56" s="284">
        <v>6.9251999999999994E-2</v>
      </c>
      <c r="LB56" s="284">
        <v>0.52879350000000003</v>
      </c>
      <c r="LC56" s="284">
        <v>0.73425589999999996</v>
      </c>
      <c r="LD56" s="284">
        <v>6.8500500000000006E-2</v>
      </c>
      <c r="LE56" s="284">
        <v>0.84823329999999997</v>
      </c>
      <c r="LF56" s="284">
        <v>1.47107E-2</v>
      </c>
      <c r="LG56" s="284">
        <v>6.8555400000000002E-2</v>
      </c>
      <c r="LH56" s="284">
        <v>14605</v>
      </c>
      <c r="LI56" s="284">
        <v>11.75334</v>
      </c>
      <c r="LJ56" s="284">
        <v>5895</v>
      </c>
      <c r="LK56" s="284">
        <v>7076</v>
      </c>
      <c r="LL56" s="284">
        <v>1931</v>
      </c>
      <c r="LM56" s="284">
        <v>0.73829809999999996</v>
      </c>
      <c r="LN56" s="284">
        <v>0.1241598</v>
      </c>
      <c r="LO56" s="284">
        <v>0.1375421</v>
      </c>
      <c r="LP56" s="284">
        <v>0.54662999999999995</v>
      </c>
      <c r="LQ56" s="284">
        <v>1.40686</v>
      </c>
      <c r="LR56" s="284">
        <v>0.39367000000000002</v>
      </c>
      <c r="LS56" s="284">
        <v>24</v>
      </c>
      <c r="LT56" s="284">
        <v>4.1739899999999999</v>
      </c>
      <c r="LU56" s="284">
        <v>22</v>
      </c>
      <c r="LV56" s="284">
        <v>3.0816499999999998</v>
      </c>
      <c r="LW56" s="284">
        <v>0.28905999999999998</v>
      </c>
      <c r="LX56" s="284">
        <v>0.28921000000000002</v>
      </c>
      <c r="LY56" s="285">
        <v>3.44251E-2</v>
      </c>
      <c r="LZ56" s="285">
        <v>6.0910000000000001E-4</v>
      </c>
      <c r="MA56" s="285">
        <v>0.30636600000000003</v>
      </c>
      <c r="MB56" s="285">
        <v>0</v>
      </c>
      <c r="MC56" s="285">
        <v>0.23936979999999999</v>
      </c>
      <c r="MD56" s="285">
        <v>3.9350000000000002E-4</v>
      </c>
      <c r="ME56" s="285">
        <v>0.61925909999999995</v>
      </c>
      <c r="MF56" s="285">
        <v>9.4328200000000001E-2</v>
      </c>
      <c r="MG56" s="285">
        <v>0.26595190000000002</v>
      </c>
      <c r="MH56" s="285"/>
    </row>
    <row r="57" spans="1:346" s="203" customFormat="1" x14ac:dyDescent="0.2">
      <c r="A57" s="6" t="s">
        <v>3449</v>
      </c>
      <c r="B57" s="6" t="s">
        <v>3693</v>
      </c>
      <c r="C57" s="6" t="s">
        <v>5001</v>
      </c>
      <c r="D57" s="203" t="s">
        <v>3448</v>
      </c>
      <c r="E57" s="203" t="s">
        <v>1364</v>
      </c>
      <c r="F57" s="203" t="s">
        <v>3451</v>
      </c>
      <c r="G57" s="203" t="s">
        <v>1089</v>
      </c>
      <c r="H57" s="203" t="s">
        <v>3452</v>
      </c>
      <c r="I57" s="203" t="s">
        <v>3403</v>
      </c>
      <c r="J57" s="203" t="s">
        <v>3451</v>
      </c>
      <c r="K57" s="203" t="s">
        <v>1089</v>
      </c>
      <c r="L57" s="203" t="s">
        <v>3452</v>
      </c>
      <c r="M57" s="203" t="s">
        <v>3403</v>
      </c>
      <c r="N57" s="203" t="s">
        <v>3453</v>
      </c>
      <c r="O57" s="203" t="s">
        <v>1380</v>
      </c>
      <c r="P57" s="203" t="s">
        <v>1383</v>
      </c>
      <c r="Q57" s="203" t="s">
        <v>543</v>
      </c>
      <c r="R57" s="203" t="s">
        <v>3453</v>
      </c>
      <c r="S57" s="203" t="s">
        <v>2380</v>
      </c>
      <c r="T57" s="203" t="s">
        <v>1380</v>
      </c>
      <c r="U57" s="203" t="s">
        <v>1383</v>
      </c>
      <c r="V57" s="203" t="s">
        <v>543</v>
      </c>
      <c r="W57" s="203">
        <v>1</v>
      </c>
      <c r="X57" s="203">
        <v>0</v>
      </c>
      <c r="Y57" s="203">
        <v>0</v>
      </c>
      <c r="Z57" s="203">
        <v>1</v>
      </c>
      <c r="AA57" s="10">
        <v>2410</v>
      </c>
      <c r="AB57" s="203">
        <v>1</v>
      </c>
      <c r="AC57" s="203">
        <v>0</v>
      </c>
      <c r="AD57" s="203">
        <v>1</v>
      </c>
      <c r="AE57" s="203">
        <v>4.42</v>
      </c>
      <c r="AF57" s="203">
        <v>5.42</v>
      </c>
      <c r="AG57" s="286">
        <v>0.18450179999999999</v>
      </c>
      <c r="AH57" s="246">
        <v>48864</v>
      </c>
      <c r="AI57" s="246" t="s">
        <v>3455</v>
      </c>
      <c r="AJ57" s="274" t="s">
        <v>3404</v>
      </c>
      <c r="AK57" s="276" t="s">
        <v>3403</v>
      </c>
      <c r="AL57" s="276">
        <v>7</v>
      </c>
      <c r="AM57" s="276" t="s">
        <v>3403</v>
      </c>
      <c r="AN57" s="276" t="s">
        <v>3403</v>
      </c>
      <c r="AO57" s="246">
        <v>0</v>
      </c>
      <c r="AP57" s="246">
        <v>143840</v>
      </c>
      <c r="AQ57" s="246">
        <v>143840</v>
      </c>
      <c r="AR57" s="246">
        <v>82717</v>
      </c>
      <c r="AS57" s="246">
        <v>0</v>
      </c>
      <c r="AT57" s="246">
        <v>82717</v>
      </c>
      <c r="AU57" s="246">
        <v>31938</v>
      </c>
      <c r="AV57" s="246">
        <v>0</v>
      </c>
      <c r="AW57" s="246">
        <v>31938</v>
      </c>
      <c r="AX57" s="246">
        <v>16628</v>
      </c>
      <c r="AY57" s="246">
        <v>275123</v>
      </c>
      <c r="AZ57" s="246">
        <v>145577</v>
      </c>
      <c r="BA57" s="246">
        <v>37492</v>
      </c>
      <c r="BB57" s="246">
        <v>183069</v>
      </c>
      <c r="BC57" s="246">
        <v>21950</v>
      </c>
      <c r="BD57" s="246">
        <v>3000</v>
      </c>
      <c r="BE57" s="246">
        <v>2980</v>
      </c>
      <c r="BF57" s="246">
        <v>27930</v>
      </c>
      <c r="BG57" s="246">
        <v>52600</v>
      </c>
      <c r="BH57" s="246">
        <v>263599</v>
      </c>
      <c r="BI57" s="246">
        <v>11524</v>
      </c>
      <c r="BJ57" s="283">
        <v>4.1886699999999999E-2</v>
      </c>
      <c r="BK57" s="246">
        <v>0</v>
      </c>
      <c r="BL57" s="246">
        <v>0</v>
      </c>
      <c r="BM57" s="246">
        <v>0</v>
      </c>
      <c r="BN57" s="246">
        <v>0</v>
      </c>
      <c r="BO57" s="246">
        <v>0</v>
      </c>
      <c r="BP57" s="246">
        <v>0</v>
      </c>
      <c r="BQ57" s="10">
        <v>14920</v>
      </c>
      <c r="BR57" s="10">
        <v>13337</v>
      </c>
      <c r="BS57" s="10">
        <v>28257</v>
      </c>
      <c r="BT57" s="10">
        <v>10908</v>
      </c>
      <c r="BU57" s="10">
        <v>5734</v>
      </c>
      <c r="BV57" s="10">
        <v>16642</v>
      </c>
      <c r="BW57" s="10">
        <v>1218</v>
      </c>
      <c r="BX57" s="10">
        <v>300</v>
      </c>
      <c r="BY57" s="10">
        <v>1518</v>
      </c>
      <c r="BZ57" s="10">
        <v>46417</v>
      </c>
      <c r="CA57" s="10" t="s">
        <v>3403</v>
      </c>
      <c r="CB57" s="10">
        <v>46417</v>
      </c>
      <c r="CC57" s="10">
        <v>774</v>
      </c>
      <c r="CD57" s="258">
        <v>36946</v>
      </c>
      <c r="CE57" s="244">
        <v>1</v>
      </c>
      <c r="CF57" s="244">
        <v>67</v>
      </c>
      <c r="CG57" s="244">
        <v>68</v>
      </c>
      <c r="CH57" s="258">
        <v>679</v>
      </c>
      <c r="CI57" s="258">
        <v>2155</v>
      </c>
      <c r="CJ57" s="258">
        <v>1419</v>
      </c>
      <c r="CK57" s="258">
        <v>563</v>
      </c>
      <c r="CL57" s="203">
        <v>0</v>
      </c>
      <c r="CM57" s="203">
        <v>33</v>
      </c>
      <c r="CN57" s="244">
        <v>39</v>
      </c>
      <c r="CO57" s="10">
        <v>17063</v>
      </c>
      <c r="CP57" s="10">
        <v>4522</v>
      </c>
      <c r="CQ57" s="10">
        <v>21585</v>
      </c>
      <c r="CR57" s="10">
        <v>2003</v>
      </c>
      <c r="CS57" s="10">
        <v>265</v>
      </c>
      <c r="CT57" s="10">
        <v>2268</v>
      </c>
      <c r="CU57" s="10">
        <v>21925</v>
      </c>
      <c r="CV57" s="10">
        <v>5537</v>
      </c>
      <c r="CW57" s="10">
        <v>27462</v>
      </c>
      <c r="CX57" s="10">
        <v>51315</v>
      </c>
      <c r="CY57" s="10">
        <v>860</v>
      </c>
      <c r="CZ57" s="10" t="s">
        <v>3403</v>
      </c>
      <c r="DA57" s="10">
        <v>52175</v>
      </c>
      <c r="DB57" s="10">
        <v>1092</v>
      </c>
      <c r="DC57" s="10">
        <v>-1</v>
      </c>
      <c r="DD57" s="10">
        <v>1091</v>
      </c>
      <c r="DE57" s="10">
        <v>8335</v>
      </c>
      <c r="DF57" s="10">
        <v>566</v>
      </c>
      <c r="DG57" s="10">
        <v>0</v>
      </c>
      <c r="DH57" s="10">
        <v>565</v>
      </c>
      <c r="DI57" s="258" t="s">
        <v>3403</v>
      </c>
      <c r="DJ57" s="258">
        <v>9427</v>
      </c>
      <c r="DK57" s="10">
        <v>61602</v>
      </c>
      <c r="DL57" s="10" t="s">
        <v>3403</v>
      </c>
      <c r="DM57" s="10" t="s">
        <v>3403</v>
      </c>
      <c r="DN57" s="10" t="s">
        <v>3403</v>
      </c>
      <c r="DO57" s="10">
        <v>61602</v>
      </c>
      <c r="DP57" s="10">
        <v>87</v>
      </c>
      <c r="DQ57" s="10">
        <v>6962</v>
      </c>
      <c r="DR57" s="10">
        <v>2234</v>
      </c>
      <c r="DS57" s="10">
        <v>9196</v>
      </c>
      <c r="DT57" s="10">
        <v>86214</v>
      </c>
      <c r="DU57" s="244">
        <v>17</v>
      </c>
      <c r="DV57" s="244">
        <v>60</v>
      </c>
      <c r="DW57" s="244">
        <v>163</v>
      </c>
      <c r="DX57" s="244">
        <v>5</v>
      </c>
      <c r="DY57" s="244">
        <v>29</v>
      </c>
      <c r="DZ57" s="244">
        <v>0</v>
      </c>
      <c r="EA57" s="244">
        <v>274</v>
      </c>
      <c r="EB57" s="244">
        <v>175</v>
      </c>
      <c r="EC57" s="244">
        <v>1250</v>
      </c>
      <c r="ED57" s="244">
        <v>1425</v>
      </c>
      <c r="EE57" s="10">
        <v>5768</v>
      </c>
      <c r="EF57" s="10">
        <v>509</v>
      </c>
      <c r="EG57" s="10">
        <v>6277</v>
      </c>
      <c r="EH57" s="10">
        <v>309</v>
      </c>
      <c r="EI57" s="10" t="s">
        <v>3403</v>
      </c>
      <c r="EJ57" s="10">
        <v>309</v>
      </c>
      <c r="EK57" s="10">
        <v>8011</v>
      </c>
      <c r="EL57" s="10" t="s">
        <v>5026</v>
      </c>
      <c r="EM57" s="10" t="s">
        <v>5026</v>
      </c>
      <c r="EN57" s="10">
        <v>3</v>
      </c>
      <c r="EO57" s="10">
        <v>12</v>
      </c>
      <c r="EP57" s="258">
        <v>35</v>
      </c>
      <c r="EQ57" s="258">
        <v>323</v>
      </c>
      <c r="ER57" s="10">
        <v>7613</v>
      </c>
      <c r="ES57" s="10" t="s">
        <v>5026</v>
      </c>
      <c r="ET57" s="10" t="s">
        <v>5026</v>
      </c>
      <c r="EU57" s="244">
        <v>19</v>
      </c>
      <c r="EV57" s="244">
        <v>142</v>
      </c>
      <c r="EW57" s="203" t="s">
        <v>3454</v>
      </c>
      <c r="EX57" s="244">
        <v>8</v>
      </c>
      <c r="EY57" s="244">
        <v>11</v>
      </c>
      <c r="EZ57" s="258">
        <v>12486</v>
      </c>
      <c r="FA57" s="10" t="s">
        <v>3403</v>
      </c>
      <c r="FB57" s="10">
        <v>516</v>
      </c>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203" t="s">
        <v>3449</v>
      </c>
      <c r="GC57" s="203" t="s">
        <v>3450</v>
      </c>
      <c r="GD57" s="203" t="s">
        <v>416</v>
      </c>
      <c r="GE57" s="203" t="s">
        <v>493</v>
      </c>
      <c r="GF57" s="203" t="s">
        <v>501</v>
      </c>
      <c r="GG57" s="203" t="s">
        <v>4527</v>
      </c>
      <c r="GH57" s="203" t="s">
        <v>505</v>
      </c>
      <c r="GI57" s="203" t="s">
        <v>2303</v>
      </c>
      <c r="GJ57" s="258">
        <v>23557</v>
      </c>
      <c r="GK57" s="203">
        <v>1</v>
      </c>
      <c r="GL57" s="203" t="s">
        <v>2135</v>
      </c>
      <c r="GM57" s="203" t="s">
        <v>503</v>
      </c>
      <c r="GN57" s="203">
        <v>502</v>
      </c>
      <c r="GO57" s="203">
        <v>7</v>
      </c>
      <c r="GP57" s="203">
        <v>1227</v>
      </c>
      <c r="GQ57" s="203">
        <v>7513</v>
      </c>
      <c r="GR57" s="203">
        <v>50</v>
      </c>
      <c r="GS57" s="203">
        <v>1</v>
      </c>
      <c r="GT57" s="203">
        <v>37</v>
      </c>
      <c r="GU57" s="203">
        <v>903</v>
      </c>
      <c r="GV57" s="283">
        <v>0.78354999999999997</v>
      </c>
      <c r="GW57" s="283">
        <v>0.17788000000000001</v>
      </c>
      <c r="GX57" s="245">
        <v>29.23723</v>
      </c>
      <c r="GY57" s="245">
        <v>37.363100000000003</v>
      </c>
      <c r="GZ57" s="245">
        <v>18.506489999999999</v>
      </c>
      <c r="HA57" s="284">
        <v>4.2790699999999999</v>
      </c>
      <c r="HB57" s="284">
        <v>2.9718</v>
      </c>
      <c r="HC57" s="284">
        <v>0.45339000000000002</v>
      </c>
      <c r="HD57" s="284">
        <v>28.664529999999999</v>
      </c>
      <c r="HE57" s="284">
        <v>19.90746</v>
      </c>
      <c r="HF57" s="284">
        <v>3.0371899999999998</v>
      </c>
      <c r="HG57" s="284">
        <v>3.0575000000000001</v>
      </c>
      <c r="HH57" s="284">
        <v>2.1234299999999999</v>
      </c>
      <c r="HI57" s="284">
        <v>0.32396000000000003</v>
      </c>
      <c r="HJ57" s="284">
        <v>34.624850000000002</v>
      </c>
      <c r="HK57" s="284">
        <v>24.046890000000001</v>
      </c>
      <c r="HL57" s="284">
        <v>3.66872</v>
      </c>
      <c r="HM57" s="284">
        <v>32.904629999999997</v>
      </c>
      <c r="HN57" s="284">
        <v>22.8522</v>
      </c>
      <c r="HO57" s="284">
        <v>3.4864600000000001</v>
      </c>
      <c r="HP57" s="284">
        <v>8.8664299999999994</v>
      </c>
      <c r="HQ57" s="284">
        <v>6.1577200000000003</v>
      </c>
      <c r="HR57" s="284">
        <v>0.93945999999999996</v>
      </c>
      <c r="HS57" s="284">
        <v>2.6150199999999999</v>
      </c>
      <c r="HT57" s="284">
        <v>3.6598000000000002</v>
      </c>
      <c r="HU57" s="284">
        <v>2.0661200000000002</v>
      </c>
      <c r="HV57" s="284">
        <v>15.4415</v>
      </c>
      <c r="HW57" s="284">
        <v>0.32317000000000001</v>
      </c>
      <c r="HX57" s="284">
        <v>1.2620499999999999</v>
      </c>
      <c r="HY57" s="284">
        <v>0.39036999999999999</v>
      </c>
      <c r="HZ57" s="284">
        <v>0.34006999999999998</v>
      </c>
      <c r="IA57" s="284">
        <v>8.0999999999999996E-4</v>
      </c>
      <c r="IB57" s="284">
        <v>6.0299999999999998E-3</v>
      </c>
      <c r="IC57" s="284">
        <v>0.53003</v>
      </c>
      <c r="ID57" s="284">
        <v>6.0490000000000002E-2</v>
      </c>
      <c r="IE57" s="284">
        <v>0.26645999999999997</v>
      </c>
      <c r="IF57" s="284">
        <v>1404</v>
      </c>
      <c r="IG57" s="284">
        <v>7613</v>
      </c>
      <c r="IH57" s="284">
        <v>7613</v>
      </c>
      <c r="II57" s="284">
        <v>15906</v>
      </c>
      <c r="IJ57" s="284">
        <v>86214</v>
      </c>
      <c r="IK57" s="284">
        <v>86214</v>
      </c>
      <c r="IL57" s="284">
        <v>61602</v>
      </c>
      <c r="IM57" s="284">
        <v>61602</v>
      </c>
      <c r="IN57" s="284">
        <v>0.69162000000000001</v>
      </c>
      <c r="IO57" s="284">
        <v>11365</v>
      </c>
      <c r="IP57" s="284">
        <v>5.46427</v>
      </c>
      <c r="IQ57" s="284">
        <v>3.5113599999999998</v>
      </c>
      <c r="IR57" s="284">
        <v>6.1060400000000001</v>
      </c>
      <c r="IS57" s="284">
        <v>1.35578</v>
      </c>
      <c r="IT57" s="284">
        <v>0.70586000000000004</v>
      </c>
      <c r="IU57" s="284">
        <v>11.679029999999999</v>
      </c>
      <c r="IV57" s="284">
        <v>7.7713200000000002</v>
      </c>
      <c r="IW57" s="284">
        <v>3.7810000000000001</v>
      </c>
      <c r="IX57" s="284">
        <v>0</v>
      </c>
      <c r="IY57" s="284">
        <v>1.66E-3</v>
      </c>
      <c r="IZ57" s="284">
        <v>1.56837</v>
      </c>
      <c r="JA57" s="284">
        <v>2.8900000000000002E-3</v>
      </c>
      <c r="JB57" s="284">
        <v>0.10874</v>
      </c>
      <c r="JC57" s="284">
        <v>0.58938999999999997</v>
      </c>
      <c r="JD57" s="284">
        <v>4.2409699999999999</v>
      </c>
      <c r="JE57" s="284">
        <v>1.97041</v>
      </c>
      <c r="JF57" s="284">
        <v>0.18762999999999999</v>
      </c>
      <c r="JG57" s="284">
        <v>4017</v>
      </c>
      <c r="JH57" s="284">
        <v>7.39452</v>
      </c>
      <c r="JI57" s="284">
        <v>2.2328800000000002</v>
      </c>
      <c r="JJ57" s="284">
        <v>308</v>
      </c>
      <c r="JK57" s="284">
        <v>215</v>
      </c>
      <c r="JL57" s="284">
        <v>11.18984</v>
      </c>
      <c r="JM57" s="284">
        <v>1.18563</v>
      </c>
      <c r="JN57" s="284">
        <v>0.93178000000000005</v>
      </c>
      <c r="JO57" s="284">
        <v>0.23008000000000001</v>
      </c>
      <c r="JP57" s="284">
        <v>4.2450000000000002E-2</v>
      </c>
      <c r="JQ57" s="284">
        <v>0.48064000000000001</v>
      </c>
      <c r="JR57" s="284">
        <v>0</v>
      </c>
      <c r="JS57" s="284">
        <v>2</v>
      </c>
      <c r="JT57" s="284">
        <v>0.71452000000000004</v>
      </c>
      <c r="JU57" s="284">
        <v>1184</v>
      </c>
      <c r="JV57" s="284">
        <v>35.773440000000001</v>
      </c>
      <c r="JW57" s="284">
        <v>1657</v>
      </c>
      <c r="JX57" s="284">
        <v>3.1589200000000002</v>
      </c>
      <c r="JY57" s="284">
        <v>25.561</v>
      </c>
      <c r="JZ57" s="284">
        <v>8.8300000000000003E-2</v>
      </c>
      <c r="KA57" s="284">
        <v>146</v>
      </c>
      <c r="KB57" s="284">
        <v>1.4458800000000001</v>
      </c>
      <c r="KC57" s="284">
        <v>0.32396000000000003</v>
      </c>
      <c r="KD57" s="284">
        <v>1.03312</v>
      </c>
      <c r="KE57" s="284">
        <v>10.230499999999999</v>
      </c>
      <c r="KF57" s="284">
        <v>6.6987800000000002</v>
      </c>
      <c r="KG57" s="284">
        <v>3.0575000000000001</v>
      </c>
      <c r="KH57" s="294">
        <v>23.173079999999999</v>
      </c>
      <c r="KI57" s="284">
        <v>33776</v>
      </c>
      <c r="KJ57" s="284">
        <v>26859</v>
      </c>
      <c r="KK57" s="284">
        <v>8.7980000000000003E-2</v>
      </c>
      <c r="KL57" s="284">
        <v>0.71194000000000002</v>
      </c>
      <c r="KM57" s="284">
        <v>6.2869999999999995E-2</v>
      </c>
      <c r="KN57" s="284">
        <v>1.6230000000000001E-2</v>
      </c>
      <c r="KO57" s="284">
        <v>0.13134999999999999</v>
      </c>
      <c r="KP57" s="284">
        <v>1.1599999999999999E-2</v>
      </c>
      <c r="KQ57" s="284">
        <v>1</v>
      </c>
      <c r="KR57" s="284">
        <v>0.18450179999999999</v>
      </c>
      <c r="KS57" s="284">
        <v>0.81549819999999995</v>
      </c>
      <c r="KT57" s="284">
        <v>0.20479710000000001</v>
      </c>
      <c r="KU57" s="284">
        <v>0.79520290000000005</v>
      </c>
      <c r="KV57" s="284">
        <v>0.10595640000000001</v>
      </c>
      <c r="KW57" s="284">
        <v>1.1380899999999999E-2</v>
      </c>
      <c r="KX57" s="284">
        <v>0.1422312</v>
      </c>
      <c r="KY57" s="284">
        <v>1.13051E-2</v>
      </c>
      <c r="KZ57" s="284">
        <v>0.19954549999999999</v>
      </c>
      <c r="LA57" s="284">
        <v>8.3270399999999994E-2</v>
      </c>
      <c r="LB57" s="284">
        <v>0.55226690000000001</v>
      </c>
      <c r="LC57" s="284">
        <v>0.69449810000000001</v>
      </c>
      <c r="LD57" s="284">
        <v>0.1160863</v>
      </c>
      <c r="LE57" s="284">
        <v>0.52282070000000003</v>
      </c>
      <c r="LF57" s="284">
        <v>6.0438400000000003E-2</v>
      </c>
      <c r="LG57" s="284">
        <v>0.30065459999999999</v>
      </c>
      <c r="LH57" s="284">
        <v>6917</v>
      </c>
      <c r="LI57" s="284">
        <v>9.3751599999999993</v>
      </c>
      <c r="LJ57" s="284">
        <v>23557</v>
      </c>
      <c r="LK57" s="284">
        <v>23557</v>
      </c>
      <c r="LL57" s="284">
        <v>4346</v>
      </c>
      <c r="LM57" s="284">
        <v>0.78589330000000002</v>
      </c>
      <c r="LN57" s="284">
        <v>0.1074114</v>
      </c>
      <c r="LO57" s="284">
        <v>0.10669530000000001</v>
      </c>
      <c r="LP57" s="284">
        <v>0.42315999999999998</v>
      </c>
      <c r="LQ57" s="284">
        <v>1.64307</v>
      </c>
      <c r="LR57" s="284">
        <v>0.33650000000000002</v>
      </c>
      <c r="LS57" s="284">
        <v>20</v>
      </c>
      <c r="LT57" s="284">
        <v>2.80647</v>
      </c>
      <c r="LU57" s="284">
        <v>20</v>
      </c>
      <c r="LV57" s="284">
        <v>2.2055899999999999</v>
      </c>
      <c r="LW57" s="284">
        <v>0.23369999999999999</v>
      </c>
      <c r="LX57" s="284">
        <v>0.22391</v>
      </c>
      <c r="LY57" s="285">
        <v>2.2252399999999999E-2</v>
      </c>
      <c r="LZ57" s="285">
        <v>4.3790000000000002E-4</v>
      </c>
      <c r="MA57" s="285">
        <v>0.44531769999999998</v>
      </c>
      <c r="MB57" s="285">
        <v>0</v>
      </c>
      <c r="MC57" s="285">
        <v>0.414802</v>
      </c>
      <c r="MD57" s="285">
        <v>7.6349999999999996E-4</v>
      </c>
      <c r="ME57" s="285">
        <v>0.52113529999999997</v>
      </c>
      <c r="MF57" s="285">
        <v>3.1817999999999999E-2</v>
      </c>
      <c r="MG57" s="285">
        <v>0.48261419999999999</v>
      </c>
      <c r="MH57" s="285"/>
    </row>
    <row r="58" spans="1:346" s="203" customFormat="1" x14ac:dyDescent="0.2">
      <c r="A58" s="6" t="s">
        <v>2041</v>
      </c>
      <c r="B58" s="6" t="s">
        <v>2840</v>
      </c>
      <c r="C58" s="203" t="s">
        <v>2042</v>
      </c>
      <c r="D58" s="203" t="s">
        <v>2043</v>
      </c>
      <c r="E58" s="203" t="s">
        <v>2173</v>
      </c>
      <c r="F58" s="203" t="s">
        <v>2246</v>
      </c>
      <c r="G58" s="203" t="s">
        <v>2358</v>
      </c>
      <c r="H58" s="203" t="s">
        <v>3585</v>
      </c>
      <c r="I58" s="203" t="s">
        <v>3403</v>
      </c>
      <c r="J58" s="203" t="s">
        <v>2246</v>
      </c>
      <c r="K58" s="203" t="s">
        <v>2358</v>
      </c>
      <c r="L58" s="203" t="s">
        <v>3585</v>
      </c>
      <c r="M58" s="203" t="s">
        <v>3586</v>
      </c>
      <c r="N58" s="203" t="s">
        <v>2421</v>
      </c>
      <c r="O58" s="203" t="s">
        <v>2496</v>
      </c>
      <c r="P58" s="203" t="s">
        <v>2573</v>
      </c>
      <c r="Q58" s="203" t="s">
        <v>545</v>
      </c>
      <c r="R58" s="203" t="s">
        <v>2421</v>
      </c>
      <c r="S58" s="203" t="s">
        <v>2694</v>
      </c>
      <c r="T58" s="203" t="s">
        <v>4809</v>
      </c>
      <c r="U58" s="203" t="s">
        <v>2573</v>
      </c>
      <c r="V58" s="203" t="s">
        <v>545</v>
      </c>
      <c r="W58" s="203">
        <v>1</v>
      </c>
      <c r="X58" s="203">
        <v>2</v>
      </c>
      <c r="Y58" s="203">
        <v>0</v>
      </c>
      <c r="Z58" s="203">
        <v>0</v>
      </c>
      <c r="AA58" s="10">
        <v>6942</v>
      </c>
      <c r="AB58" s="203">
        <v>1</v>
      </c>
      <c r="AC58" s="203">
        <v>0</v>
      </c>
      <c r="AD58" s="203">
        <v>1</v>
      </c>
      <c r="AE58" s="203">
        <v>10.11</v>
      </c>
      <c r="AF58" s="203">
        <v>11.11</v>
      </c>
      <c r="AG58" s="286">
        <v>9.0009000000000006E-2</v>
      </c>
      <c r="AH58" s="246">
        <v>40703</v>
      </c>
      <c r="AI58" s="246" t="s">
        <v>3587</v>
      </c>
      <c r="AJ58" s="274" t="s">
        <v>3412</v>
      </c>
      <c r="AK58" s="276">
        <v>36685</v>
      </c>
      <c r="AL58" s="276">
        <v>7.25</v>
      </c>
      <c r="AM58" s="276">
        <v>7.25</v>
      </c>
      <c r="AN58" s="276">
        <v>7.25</v>
      </c>
      <c r="AO58" s="246">
        <v>6000</v>
      </c>
      <c r="AP58" s="246">
        <v>328403</v>
      </c>
      <c r="AQ58" s="246">
        <v>334403</v>
      </c>
      <c r="AR58" s="246">
        <v>78984</v>
      </c>
      <c r="AS58" s="246">
        <v>0</v>
      </c>
      <c r="AT58" s="246">
        <v>78984</v>
      </c>
      <c r="AU58" s="246">
        <v>0</v>
      </c>
      <c r="AV58" s="246">
        <v>0</v>
      </c>
      <c r="AW58" s="246">
        <v>0</v>
      </c>
      <c r="AX58" s="246">
        <v>15056</v>
      </c>
      <c r="AY58" s="246">
        <v>428443</v>
      </c>
      <c r="AZ58" s="246">
        <v>223386</v>
      </c>
      <c r="BA58" s="246">
        <v>59619</v>
      </c>
      <c r="BB58" s="246">
        <v>283005</v>
      </c>
      <c r="BC58" s="246">
        <v>17914</v>
      </c>
      <c r="BD58" s="246">
        <v>2293</v>
      </c>
      <c r="BE58" s="246">
        <v>3999</v>
      </c>
      <c r="BF58" s="246">
        <v>24206</v>
      </c>
      <c r="BG58" s="246">
        <v>121232</v>
      </c>
      <c r="BH58" s="246">
        <v>428443</v>
      </c>
      <c r="BI58" s="246">
        <v>0</v>
      </c>
      <c r="BJ58" s="283">
        <v>0</v>
      </c>
      <c r="BK58" s="246">
        <v>0</v>
      </c>
      <c r="BL58" s="246">
        <v>0</v>
      </c>
      <c r="BM58" s="246">
        <v>0</v>
      </c>
      <c r="BN58" s="246">
        <v>0</v>
      </c>
      <c r="BO58" s="246">
        <v>0</v>
      </c>
      <c r="BP58" s="246">
        <v>0</v>
      </c>
      <c r="BQ58" s="10">
        <v>26998</v>
      </c>
      <c r="BR58" s="10">
        <v>16064</v>
      </c>
      <c r="BS58" s="10">
        <v>43062</v>
      </c>
      <c r="BT58" s="10">
        <v>17121</v>
      </c>
      <c r="BU58" s="10">
        <v>4432</v>
      </c>
      <c r="BV58" s="10">
        <v>21553</v>
      </c>
      <c r="BW58" s="10">
        <v>1923</v>
      </c>
      <c r="BX58" s="10">
        <v>1163</v>
      </c>
      <c r="BY58" s="10">
        <v>3086</v>
      </c>
      <c r="BZ58" s="10">
        <v>67701</v>
      </c>
      <c r="CA58" s="10" t="s">
        <v>3403</v>
      </c>
      <c r="CB58" s="10">
        <v>67701</v>
      </c>
      <c r="CC58" s="10">
        <v>423</v>
      </c>
      <c r="CD58" s="258">
        <v>28215</v>
      </c>
      <c r="CE58" s="244">
        <v>1</v>
      </c>
      <c r="CF58" s="244">
        <v>67</v>
      </c>
      <c r="CG58" s="244">
        <v>68</v>
      </c>
      <c r="CH58" s="258">
        <v>3062</v>
      </c>
      <c r="CI58" s="258">
        <v>1920</v>
      </c>
      <c r="CJ58" s="258">
        <v>5748</v>
      </c>
      <c r="CK58" s="258">
        <v>563</v>
      </c>
      <c r="CL58" s="203">
        <v>0</v>
      </c>
      <c r="CM58" s="203">
        <v>1</v>
      </c>
      <c r="CN58" s="244">
        <v>60</v>
      </c>
      <c r="CO58" s="10">
        <v>39027</v>
      </c>
      <c r="CP58" s="10">
        <v>10608</v>
      </c>
      <c r="CQ58" s="10">
        <v>49635</v>
      </c>
      <c r="CR58" s="10">
        <v>2520</v>
      </c>
      <c r="CS58" s="10">
        <v>427</v>
      </c>
      <c r="CT58" s="10">
        <v>2947</v>
      </c>
      <c r="CU58" s="10">
        <v>20983</v>
      </c>
      <c r="CV58" s="10">
        <v>3259</v>
      </c>
      <c r="CW58" s="10">
        <v>24242</v>
      </c>
      <c r="CX58" s="10">
        <v>76824</v>
      </c>
      <c r="CY58" s="10">
        <v>1820</v>
      </c>
      <c r="CZ58" s="10" t="s">
        <v>3403</v>
      </c>
      <c r="DA58" s="10">
        <v>78644</v>
      </c>
      <c r="DB58" s="10">
        <v>4939</v>
      </c>
      <c r="DC58" s="10">
        <v>114</v>
      </c>
      <c r="DD58" s="10">
        <v>5053</v>
      </c>
      <c r="DE58" s="10">
        <v>27805</v>
      </c>
      <c r="DF58" s="10">
        <v>50</v>
      </c>
      <c r="DG58" s="10" t="s">
        <v>3403</v>
      </c>
      <c r="DH58" s="10">
        <v>164</v>
      </c>
      <c r="DI58" s="258" t="s">
        <v>3403</v>
      </c>
      <c r="DJ58" s="258">
        <v>32744</v>
      </c>
      <c r="DK58" s="10">
        <v>72315</v>
      </c>
      <c r="DL58" s="10">
        <v>81723</v>
      </c>
      <c r="DM58" s="10" t="s">
        <v>3403</v>
      </c>
      <c r="DN58" s="10" t="s">
        <v>3403</v>
      </c>
      <c r="DO58" s="10">
        <v>154038</v>
      </c>
      <c r="DP58" s="10" t="s">
        <v>3403</v>
      </c>
      <c r="DQ58" s="10">
        <v>13057</v>
      </c>
      <c r="DR58" s="10">
        <v>2992</v>
      </c>
      <c r="DS58" s="10">
        <v>16049</v>
      </c>
      <c r="DT58" s="10">
        <v>118156</v>
      </c>
      <c r="DU58" s="244">
        <v>143</v>
      </c>
      <c r="DV58" s="244">
        <v>0</v>
      </c>
      <c r="DW58" s="244">
        <v>167</v>
      </c>
      <c r="DX58" s="244">
        <v>0</v>
      </c>
      <c r="DY58" s="244">
        <v>18</v>
      </c>
      <c r="DZ58" s="244">
        <v>0</v>
      </c>
      <c r="EA58" s="244">
        <v>328</v>
      </c>
      <c r="EB58" s="244">
        <v>721</v>
      </c>
      <c r="EC58" s="244">
        <v>0</v>
      </c>
      <c r="ED58" s="244">
        <v>721</v>
      </c>
      <c r="EE58" s="10">
        <v>2336</v>
      </c>
      <c r="EF58" s="10">
        <v>0</v>
      </c>
      <c r="EG58" s="10">
        <v>2336</v>
      </c>
      <c r="EH58" s="10">
        <v>243</v>
      </c>
      <c r="EI58" s="10">
        <v>0</v>
      </c>
      <c r="EJ58" s="10">
        <v>243</v>
      </c>
      <c r="EK58" s="10">
        <v>3300</v>
      </c>
      <c r="EL58" s="10" t="s">
        <v>5026</v>
      </c>
      <c r="EM58" s="10" t="s">
        <v>5026</v>
      </c>
      <c r="EN58" s="10" t="s">
        <v>5026</v>
      </c>
      <c r="EO58" s="10" t="s">
        <v>5026</v>
      </c>
      <c r="EP58" s="258">
        <v>437</v>
      </c>
      <c r="EQ58" s="258">
        <v>3643</v>
      </c>
      <c r="ER58" s="10">
        <v>5564</v>
      </c>
      <c r="ES58" s="10" t="s">
        <v>5026</v>
      </c>
      <c r="ET58" s="10" t="s">
        <v>5026</v>
      </c>
      <c r="EU58" s="244">
        <v>23</v>
      </c>
      <c r="EV58" s="244">
        <v>25</v>
      </c>
      <c r="EW58" s="203" t="s">
        <v>1496</v>
      </c>
      <c r="EX58" s="244">
        <v>14</v>
      </c>
      <c r="EY58" s="244">
        <v>49</v>
      </c>
      <c r="EZ58" s="258">
        <v>25303</v>
      </c>
      <c r="FA58" s="10" t="s">
        <v>3403</v>
      </c>
      <c r="FB58" s="10" t="s">
        <v>3403</v>
      </c>
      <c r="FC58" s="203" t="s">
        <v>1530</v>
      </c>
      <c r="FD58" s="203" t="s">
        <v>1530</v>
      </c>
      <c r="FE58" s="203" t="s">
        <v>1530</v>
      </c>
      <c r="FF58" s="203" t="s">
        <v>1530</v>
      </c>
      <c r="FG58" s="203" t="s">
        <v>1530</v>
      </c>
      <c r="FH58" s="203" t="s">
        <v>1530</v>
      </c>
      <c r="FI58" s="203" t="s">
        <v>1530</v>
      </c>
      <c r="FJ58" s="203" t="s">
        <v>1530</v>
      </c>
      <c r="FK58" s="203" t="s">
        <v>1530</v>
      </c>
      <c r="FL58" s="203" t="s">
        <v>1530</v>
      </c>
      <c r="FM58" s="203" t="s">
        <v>1530</v>
      </c>
      <c r="FN58" s="203" t="s">
        <v>1530</v>
      </c>
      <c r="FO58" s="203" t="s">
        <v>1530</v>
      </c>
      <c r="FP58" s="203" t="s">
        <v>1530</v>
      </c>
      <c r="FQ58" s="203" t="s">
        <v>1530</v>
      </c>
      <c r="FR58" s="203" t="s">
        <v>1530</v>
      </c>
      <c r="FS58" s="203" t="s">
        <v>1530</v>
      </c>
      <c r="FT58" s="203" t="s">
        <v>1530</v>
      </c>
      <c r="FU58" s="203" t="s">
        <v>1530</v>
      </c>
      <c r="FV58" s="203" t="s">
        <v>1530</v>
      </c>
      <c r="FW58" s="203" t="s">
        <v>1530</v>
      </c>
      <c r="FX58" s="203" t="s">
        <v>1530</v>
      </c>
      <c r="FY58" s="203" t="s">
        <v>1530</v>
      </c>
      <c r="FZ58" s="203" t="s">
        <v>1530</v>
      </c>
      <c r="GA58" s="203" t="s">
        <v>1530</v>
      </c>
      <c r="GB58" s="203" t="s">
        <v>2041</v>
      </c>
      <c r="GC58" s="203" t="s">
        <v>460</v>
      </c>
      <c r="GD58" s="203" t="s">
        <v>416</v>
      </c>
      <c r="GE58" s="203" t="s">
        <v>493</v>
      </c>
      <c r="GF58" s="203" t="s">
        <v>499</v>
      </c>
      <c r="GG58" s="203" t="s">
        <v>4527</v>
      </c>
      <c r="GH58" s="203" t="s">
        <v>505</v>
      </c>
      <c r="GI58" s="203" t="s">
        <v>2303</v>
      </c>
      <c r="GJ58" s="258">
        <v>21092</v>
      </c>
      <c r="GK58" s="203">
        <v>2</v>
      </c>
      <c r="GL58" s="203" t="s">
        <v>2135</v>
      </c>
      <c r="GM58" s="203" t="s">
        <v>503</v>
      </c>
      <c r="GN58" s="203">
        <v>423</v>
      </c>
      <c r="GO58" s="203">
        <v>19</v>
      </c>
      <c r="GP58" s="203">
        <v>997</v>
      </c>
      <c r="GQ58" s="203">
        <v>2292</v>
      </c>
      <c r="GR58" s="203" t="s">
        <v>3403</v>
      </c>
      <c r="GS58" s="203" t="s">
        <v>3403</v>
      </c>
      <c r="GT58" s="203" t="s">
        <v>3403</v>
      </c>
      <c r="GU58" s="203">
        <v>971</v>
      </c>
      <c r="GV58" s="283">
        <v>0.70787999999999995</v>
      </c>
      <c r="GW58" s="283">
        <v>0.21848000000000001</v>
      </c>
      <c r="GX58" s="245">
        <v>10.060980000000001</v>
      </c>
      <c r="GY58" s="245">
        <v>13.988020000000001</v>
      </c>
      <c r="GZ58" s="245">
        <v>5.0419600000000004</v>
      </c>
      <c r="HA58" s="284">
        <v>2.7814100000000002</v>
      </c>
      <c r="HB58" s="284">
        <v>1.83724</v>
      </c>
      <c r="HC58" s="284">
        <v>0.15714</v>
      </c>
      <c r="HD58" s="284">
        <v>26.695930000000001</v>
      </c>
      <c r="HE58" s="284">
        <v>17.63381</v>
      </c>
      <c r="HF58" s="284">
        <v>1.5082599999999999</v>
      </c>
      <c r="HG58" s="284">
        <v>3.62608</v>
      </c>
      <c r="HH58" s="284">
        <v>2.3951799999999999</v>
      </c>
      <c r="HI58" s="284">
        <v>0.20485999999999999</v>
      </c>
      <c r="HJ58" s="284">
        <v>77.002700000000004</v>
      </c>
      <c r="HK58" s="284">
        <v>50.863590000000002</v>
      </c>
      <c r="HL58" s="284">
        <v>4.3504699999999996</v>
      </c>
      <c r="HM58" s="284">
        <v>129.83121</v>
      </c>
      <c r="HN58" s="284">
        <v>85.75909</v>
      </c>
      <c r="HO58" s="284">
        <v>7.3351499999999996</v>
      </c>
      <c r="HP58" s="284">
        <v>15.757949999999999</v>
      </c>
      <c r="HQ58" s="284">
        <v>10.408810000000001</v>
      </c>
      <c r="HR58" s="284">
        <v>0.89029000000000003</v>
      </c>
      <c r="HS58" s="284">
        <v>7.3031499999999996</v>
      </c>
      <c r="HT58" s="284">
        <v>5.6019300000000003</v>
      </c>
      <c r="HU58" s="284">
        <v>1.4331100000000001</v>
      </c>
      <c r="HV58" s="284">
        <v>1.5577300000000001</v>
      </c>
      <c r="HW58" s="284">
        <v>0.26379999999999998</v>
      </c>
      <c r="HX58" s="284">
        <v>1.2890699999999999</v>
      </c>
      <c r="HY58" s="284">
        <v>0.76090000000000002</v>
      </c>
      <c r="HZ58" s="284">
        <v>0.15645999999999999</v>
      </c>
      <c r="IA58" s="284">
        <v>1.09E-3</v>
      </c>
      <c r="IB58" s="284">
        <v>1.1900000000000001E-3</v>
      </c>
      <c r="IC58" s="284">
        <v>1.1996500000000001</v>
      </c>
      <c r="ID58" s="284">
        <v>3.4180000000000002E-2</v>
      </c>
      <c r="IE58" s="284">
        <v>0.11075</v>
      </c>
      <c r="IF58" s="284">
        <v>500</v>
      </c>
      <c r="IG58" s="284">
        <v>5564</v>
      </c>
      <c r="IH58" s="284">
        <v>5564</v>
      </c>
      <c r="II58" s="284">
        <v>10635</v>
      </c>
      <c r="IJ58" s="284">
        <v>118156</v>
      </c>
      <c r="IK58" s="284">
        <v>118156</v>
      </c>
      <c r="IL58" s="284">
        <v>154038</v>
      </c>
      <c r="IM58" s="284">
        <v>154038</v>
      </c>
      <c r="IN58" s="284">
        <v>1.4286300000000001</v>
      </c>
      <c r="IO58" s="284">
        <v>13864</v>
      </c>
      <c r="IP58" s="284">
        <v>6.6657700000000002</v>
      </c>
      <c r="IQ58" s="284">
        <v>3.7447400000000002</v>
      </c>
      <c r="IR58" s="284">
        <v>15.85449</v>
      </c>
      <c r="IS58" s="284">
        <v>0</v>
      </c>
      <c r="IT58" s="284">
        <v>0.71382999999999996</v>
      </c>
      <c r="IU58" s="284">
        <v>20.31306</v>
      </c>
      <c r="IV58" s="284">
        <v>13.41765</v>
      </c>
      <c r="IW58" s="284">
        <v>5.1119899999999996</v>
      </c>
      <c r="IX58" s="284">
        <v>0</v>
      </c>
      <c r="IY58" s="284">
        <v>2.8400000000000001E-3</v>
      </c>
      <c r="IZ58" s="284">
        <v>1.33771</v>
      </c>
      <c r="JA58" s="284">
        <v>3.2200000000000002E-3</v>
      </c>
      <c r="JB58" s="284">
        <v>6.2309999999999997E-2</v>
      </c>
      <c r="JC58" s="284">
        <v>0.69225000000000003</v>
      </c>
      <c r="JD58" s="284">
        <v>3.73855</v>
      </c>
      <c r="JE58" s="284">
        <v>3.2098</v>
      </c>
      <c r="JF58" s="284">
        <v>0.47932999999999998</v>
      </c>
      <c r="JG58" s="284">
        <v>1758</v>
      </c>
      <c r="JH58" s="284">
        <v>4.2370200000000002</v>
      </c>
      <c r="JI58" s="284">
        <v>5.74777</v>
      </c>
      <c r="JJ58" s="284">
        <v>310</v>
      </c>
      <c r="JK58" s="284">
        <v>393</v>
      </c>
      <c r="JL58" s="284">
        <v>20.31306</v>
      </c>
      <c r="JM58" s="284">
        <v>1.14764</v>
      </c>
      <c r="JN58" s="284">
        <v>0.84933000000000003</v>
      </c>
      <c r="JO58" s="284">
        <v>0.52673999999999999</v>
      </c>
      <c r="JP58" s="284">
        <v>4.7410000000000001E-2</v>
      </c>
      <c r="JQ58" s="284">
        <v>0.62995000000000001</v>
      </c>
      <c r="JR58" s="284">
        <v>0</v>
      </c>
      <c r="JS58" s="284">
        <v>0</v>
      </c>
      <c r="JT58" s="284">
        <v>1.3036799999999999</v>
      </c>
      <c r="JU58" s="284">
        <v>2962</v>
      </c>
      <c r="JV58" s="284">
        <v>17.02046</v>
      </c>
      <c r="JW58" s="284">
        <v>2272</v>
      </c>
      <c r="JX58" s="284">
        <v>0.80149999999999999</v>
      </c>
      <c r="JY58" s="284">
        <v>22.18928</v>
      </c>
      <c r="JZ58" s="284">
        <v>4.709E-2</v>
      </c>
      <c r="KA58" s="284">
        <v>107</v>
      </c>
      <c r="KB58" s="284">
        <v>0.69996999999999998</v>
      </c>
      <c r="KC58" s="284">
        <v>0.20485999999999999</v>
      </c>
      <c r="KD58" s="284">
        <v>0.91254000000000002</v>
      </c>
      <c r="KE58" s="284">
        <v>32.912950000000002</v>
      </c>
      <c r="KF58" s="284">
        <v>9.5979799999999997</v>
      </c>
      <c r="KG58" s="284">
        <v>3.62608</v>
      </c>
      <c r="KH58" s="294">
        <v>44.5</v>
      </c>
      <c r="KI58" s="284">
        <v>25472</v>
      </c>
      <c r="KJ58" s="284">
        <v>20106</v>
      </c>
      <c r="KK58" s="284">
        <v>7.213E-2</v>
      </c>
      <c r="KL58" s="284">
        <v>1.9967600000000001</v>
      </c>
      <c r="KM58" s="284">
        <v>9.4030000000000002E-2</v>
      </c>
      <c r="KN58" s="284">
        <v>6.4900000000000001E-3</v>
      </c>
      <c r="KO58" s="284">
        <v>0.17973</v>
      </c>
      <c r="KP58" s="284">
        <v>8.4600000000000005E-3</v>
      </c>
      <c r="KQ58" s="284">
        <v>1</v>
      </c>
      <c r="KR58" s="284">
        <v>9.0009000000000006E-2</v>
      </c>
      <c r="KS58" s="284">
        <v>0.90999099999999999</v>
      </c>
      <c r="KT58" s="284">
        <v>0.21066409999999999</v>
      </c>
      <c r="KU58" s="284">
        <v>0.78933589999999998</v>
      </c>
      <c r="KV58" s="284">
        <v>5.6497600000000002E-2</v>
      </c>
      <c r="KW58" s="284">
        <v>5.3518999999999997E-3</v>
      </c>
      <c r="KX58" s="284">
        <v>0.13915269999999999</v>
      </c>
      <c r="KY58" s="284">
        <v>9.3337999999999997E-3</v>
      </c>
      <c r="KZ58" s="284">
        <v>0.28295949999999997</v>
      </c>
      <c r="LA58" s="284">
        <v>4.1811899999999999E-2</v>
      </c>
      <c r="LB58" s="284">
        <v>0.52139020000000003</v>
      </c>
      <c r="LC58" s="284">
        <v>0.66054290000000004</v>
      </c>
      <c r="LD58" s="284">
        <v>0</v>
      </c>
      <c r="LE58" s="284">
        <v>0.78050759999999997</v>
      </c>
      <c r="LF58" s="284">
        <v>3.5141199999999997E-2</v>
      </c>
      <c r="LG58" s="284">
        <v>0.18435119999999999</v>
      </c>
      <c r="LH58" s="284">
        <v>5366</v>
      </c>
      <c r="LI58" s="284">
        <v>7.3621999999999996</v>
      </c>
      <c r="LJ58" s="284">
        <v>21092</v>
      </c>
      <c r="LK58" s="284">
        <v>21092</v>
      </c>
      <c r="LL58" s="284">
        <v>1898</v>
      </c>
      <c r="LM58" s="284">
        <v>0.74006439999999996</v>
      </c>
      <c r="LN58" s="284">
        <v>9.4728599999999996E-2</v>
      </c>
      <c r="LO58" s="284">
        <v>0.16520699999999999</v>
      </c>
      <c r="LP58" s="284">
        <v>0.68955999999999995</v>
      </c>
      <c r="LQ58" s="284">
        <v>2.58371</v>
      </c>
      <c r="LR58" s="284">
        <v>0.54429000000000005</v>
      </c>
      <c r="LS58" s="284">
        <v>67</v>
      </c>
      <c r="LT58" s="284">
        <v>8.5987500000000008</v>
      </c>
      <c r="LU58" s="284">
        <v>38</v>
      </c>
      <c r="LV58" s="284">
        <v>6.3636299999999997</v>
      </c>
      <c r="LW58" s="284">
        <v>0.35953000000000002</v>
      </c>
      <c r="LX58" s="284">
        <v>0.35953000000000002</v>
      </c>
      <c r="LY58" s="285">
        <v>5.8531699999999999E-2</v>
      </c>
      <c r="LZ58" s="285">
        <v>5.5650000000000003E-4</v>
      </c>
      <c r="MA58" s="285">
        <v>0.28471000000000002</v>
      </c>
      <c r="MB58" s="285">
        <v>0</v>
      </c>
      <c r="MC58" s="285">
        <v>0.26168130000000001</v>
      </c>
      <c r="MD58" s="285">
        <v>6.3069999999999999E-4</v>
      </c>
      <c r="ME58" s="285">
        <v>0.62789600000000001</v>
      </c>
      <c r="MF58" s="285">
        <v>4.6205799999999998E-2</v>
      </c>
      <c r="MG58" s="285">
        <v>0.17650840000000001</v>
      </c>
      <c r="MH58" s="285"/>
    </row>
    <row r="59" spans="1:346" s="203" customFormat="1" x14ac:dyDescent="0.2">
      <c r="A59" s="6" t="s">
        <v>2125</v>
      </c>
      <c r="B59" s="6" t="s">
        <v>2870</v>
      </c>
      <c r="C59" s="203" t="s">
        <v>2126</v>
      </c>
      <c r="D59" s="203" t="s">
        <v>2127</v>
      </c>
      <c r="E59" s="203" t="s">
        <v>2196</v>
      </c>
      <c r="F59" s="203" t="s">
        <v>2273</v>
      </c>
      <c r="G59" s="203" t="s">
        <v>2297</v>
      </c>
      <c r="H59" s="203" t="s">
        <v>3680</v>
      </c>
      <c r="I59" s="203" t="s">
        <v>3403</v>
      </c>
      <c r="J59" s="203" t="s">
        <v>2273</v>
      </c>
      <c r="K59" s="203" t="s">
        <v>2297</v>
      </c>
      <c r="L59" s="203" t="s">
        <v>3680</v>
      </c>
      <c r="M59" s="203" t="s">
        <v>3403</v>
      </c>
      <c r="N59" s="203" t="s">
        <v>2446</v>
      </c>
      <c r="O59" s="203" t="s">
        <v>2523</v>
      </c>
      <c r="P59" s="203" t="s">
        <v>2600</v>
      </c>
      <c r="Q59" s="203" t="s">
        <v>2743</v>
      </c>
      <c r="R59" s="203" t="s">
        <v>2446</v>
      </c>
      <c r="S59" s="203" t="s">
        <v>4983</v>
      </c>
      <c r="T59" s="203" t="s">
        <v>2523</v>
      </c>
      <c r="U59" s="203" t="s">
        <v>2600</v>
      </c>
      <c r="V59" s="203" t="s">
        <v>2743</v>
      </c>
      <c r="W59" s="203">
        <v>1</v>
      </c>
      <c r="X59" s="203">
        <v>0</v>
      </c>
      <c r="Y59" s="203">
        <v>0</v>
      </c>
      <c r="Z59" s="203">
        <v>1</v>
      </c>
      <c r="AA59" s="10">
        <v>2704</v>
      </c>
      <c r="AB59" s="203">
        <v>1</v>
      </c>
      <c r="AC59" s="203">
        <v>0</v>
      </c>
      <c r="AD59" s="203">
        <v>1</v>
      </c>
      <c r="AE59" s="203">
        <v>7</v>
      </c>
      <c r="AF59" s="203">
        <v>8</v>
      </c>
      <c r="AG59" s="286">
        <v>0.125</v>
      </c>
      <c r="AH59" s="246">
        <v>60900</v>
      </c>
      <c r="AI59" s="246" t="s">
        <v>3681</v>
      </c>
      <c r="AJ59" s="274" t="s">
        <v>3412</v>
      </c>
      <c r="AK59" s="276">
        <v>47273</v>
      </c>
      <c r="AL59" s="276">
        <v>11.66</v>
      </c>
      <c r="AM59" s="276">
        <v>14.17</v>
      </c>
      <c r="AN59" s="276" t="s">
        <v>3403</v>
      </c>
      <c r="AO59" s="246">
        <v>0</v>
      </c>
      <c r="AP59" s="246">
        <v>361253</v>
      </c>
      <c r="AQ59" s="246">
        <v>361253</v>
      </c>
      <c r="AR59" s="246">
        <v>79390</v>
      </c>
      <c r="AS59" s="246">
        <v>0</v>
      </c>
      <c r="AT59" s="246">
        <v>79390</v>
      </c>
      <c r="AU59" s="246">
        <v>0</v>
      </c>
      <c r="AV59" s="246">
        <v>0</v>
      </c>
      <c r="AW59" s="246">
        <v>0</v>
      </c>
      <c r="AX59" s="246">
        <v>14753</v>
      </c>
      <c r="AY59" s="246">
        <v>455396</v>
      </c>
      <c r="AZ59" s="246">
        <v>254014</v>
      </c>
      <c r="BA59" s="246">
        <v>81426</v>
      </c>
      <c r="BB59" s="246">
        <v>335440</v>
      </c>
      <c r="BC59" s="246">
        <v>22937</v>
      </c>
      <c r="BD59" s="246">
        <v>0</v>
      </c>
      <c r="BE59" s="246">
        <v>2513</v>
      </c>
      <c r="BF59" s="246">
        <v>25450</v>
      </c>
      <c r="BG59" s="246">
        <v>81133</v>
      </c>
      <c r="BH59" s="246">
        <v>442023</v>
      </c>
      <c r="BI59" s="246">
        <v>13373</v>
      </c>
      <c r="BJ59" s="283">
        <v>2.9365700000000002E-2</v>
      </c>
      <c r="BK59" s="246">
        <v>0</v>
      </c>
      <c r="BL59" s="246">
        <v>0</v>
      </c>
      <c r="BM59" s="246">
        <v>0</v>
      </c>
      <c r="BN59" s="246">
        <v>0</v>
      </c>
      <c r="BO59" s="246">
        <v>0</v>
      </c>
      <c r="BP59" s="246">
        <v>0</v>
      </c>
      <c r="BQ59" s="10">
        <v>10364</v>
      </c>
      <c r="BR59" s="10">
        <v>12164</v>
      </c>
      <c r="BS59" s="10">
        <v>22528</v>
      </c>
      <c r="BT59" s="10">
        <v>4828</v>
      </c>
      <c r="BU59" s="10">
        <v>3088</v>
      </c>
      <c r="BV59" s="10">
        <v>7916</v>
      </c>
      <c r="BW59" s="10" t="s">
        <v>3403</v>
      </c>
      <c r="BX59" s="10" t="s">
        <v>3403</v>
      </c>
      <c r="BY59" s="10" t="s">
        <v>3403</v>
      </c>
      <c r="BZ59" s="10">
        <v>30444</v>
      </c>
      <c r="CA59" s="10" t="s">
        <v>3403</v>
      </c>
      <c r="CB59" s="10">
        <v>30444</v>
      </c>
      <c r="CC59" s="10">
        <v>0</v>
      </c>
      <c r="CD59" s="258">
        <v>30982</v>
      </c>
      <c r="CE59" s="244">
        <v>0</v>
      </c>
      <c r="CF59" s="244">
        <v>67</v>
      </c>
      <c r="CG59" s="244">
        <v>67</v>
      </c>
      <c r="CH59" s="258">
        <v>1236</v>
      </c>
      <c r="CI59" s="258">
        <v>1920</v>
      </c>
      <c r="CJ59" s="258">
        <v>2501</v>
      </c>
      <c r="CK59" s="258">
        <v>563</v>
      </c>
      <c r="CL59" s="203">
        <v>0</v>
      </c>
      <c r="CM59" s="203">
        <v>41</v>
      </c>
      <c r="CN59" s="244">
        <v>129</v>
      </c>
      <c r="CO59" s="10">
        <v>17027</v>
      </c>
      <c r="CP59" s="10">
        <v>5733</v>
      </c>
      <c r="CQ59" s="10">
        <v>22760</v>
      </c>
      <c r="CR59" s="10">
        <v>987</v>
      </c>
      <c r="CS59" s="10">
        <v>33</v>
      </c>
      <c r="CT59" s="10">
        <v>1020</v>
      </c>
      <c r="CU59" s="10">
        <v>9922</v>
      </c>
      <c r="CV59" s="10">
        <v>2059</v>
      </c>
      <c r="CW59" s="10">
        <v>11981</v>
      </c>
      <c r="CX59" s="10">
        <v>35761</v>
      </c>
      <c r="CY59" s="10">
        <v>2267</v>
      </c>
      <c r="CZ59" s="10" t="s">
        <v>3403</v>
      </c>
      <c r="DA59" s="10">
        <v>38028</v>
      </c>
      <c r="DB59" s="10">
        <v>1815</v>
      </c>
      <c r="DC59" s="10">
        <v>19</v>
      </c>
      <c r="DD59" s="10">
        <v>1834</v>
      </c>
      <c r="DE59" s="10">
        <v>10049</v>
      </c>
      <c r="DF59" s="10">
        <v>311</v>
      </c>
      <c r="DG59" s="10">
        <v>0</v>
      </c>
      <c r="DH59" s="10">
        <v>330</v>
      </c>
      <c r="DI59" s="258" t="s">
        <v>3403</v>
      </c>
      <c r="DJ59" s="258">
        <v>11864</v>
      </c>
      <c r="DK59" s="10">
        <v>50596</v>
      </c>
      <c r="DL59" s="10">
        <v>0</v>
      </c>
      <c r="DM59" s="10">
        <v>0</v>
      </c>
      <c r="DN59" s="10">
        <v>0</v>
      </c>
      <c r="DO59" s="10">
        <v>50596</v>
      </c>
      <c r="DP59" s="10">
        <v>74</v>
      </c>
      <c r="DQ59" s="10">
        <v>6838</v>
      </c>
      <c r="DR59" s="10">
        <v>2891</v>
      </c>
      <c r="DS59" s="10">
        <v>9729</v>
      </c>
      <c r="DT59" s="10">
        <v>51341</v>
      </c>
      <c r="DU59" s="244">
        <v>39</v>
      </c>
      <c r="DV59" s="244">
        <v>5</v>
      </c>
      <c r="DW59" s="244">
        <v>60</v>
      </c>
      <c r="DX59" s="244">
        <v>12</v>
      </c>
      <c r="DY59" s="244">
        <v>26</v>
      </c>
      <c r="DZ59" s="244">
        <v>14</v>
      </c>
      <c r="EA59" s="244">
        <v>156</v>
      </c>
      <c r="EB59" s="244">
        <v>615</v>
      </c>
      <c r="EC59" s="244">
        <v>245</v>
      </c>
      <c r="ED59" s="244">
        <v>860</v>
      </c>
      <c r="EE59" s="10">
        <v>1235</v>
      </c>
      <c r="EF59" s="10">
        <v>286</v>
      </c>
      <c r="EG59" s="10">
        <v>1521</v>
      </c>
      <c r="EH59" s="10">
        <v>201</v>
      </c>
      <c r="EI59" s="10">
        <v>140</v>
      </c>
      <c r="EJ59" s="10">
        <v>341</v>
      </c>
      <c r="EK59" s="10">
        <v>2722</v>
      </c>
      <c r="EL59" s="10">
        <v>2</v>
      </c>
      <c r="EM59" s="10">
        <v>20</v>
      </c>
      <c r="EN59" s="10">
        <v>12</v>
      </c>
      <c r="EO59" s="10">
        <v>48</v>
      </c>
      <c r="EP59" s="258">
        <v>298</v>
      </c>
      <c r="EQ59" s="258">
        <v>2902</v>
      </c>
      <c r="ER59" s="10">
        <v>12839</v>
      </c>
      <c r="ES59" s="10">
        <v>7325</v>
      </c>
      <c r="ET59" s="10">
        <v>1864</v>
      </c>
      <c r="EU59" s="244">
        <v>162</v>
      </c>
      <c r="EV59" s="244">
        <v>242</v>
      </c>
      <c r="EW59" s="203" t="s">
        <v>1522</v>
      </c>
      <c r="EX59" s="244">
        <v>18</v>
      </c>
      <c r="EY59" s="244">
        <v>27</v>
      </c>
      <c r="EZ59" s="258">
        <v>33800</v>
      </c>
      <c r="FA59" s="10">
        <v>17336</v>
      </c>
      <c r="FB59" s="10" t="s">
        <v>3403</v>
      </c>
      <c r="FC59" s="203" t="s">
        <v>1530</v>
      </c>
      <c r="FD59" s="203" t="s">
        <v>1530</v>
      </c>
      <c r="FE59" s="203" t="s">
        <v>1530</v>
      </c>
      <c r="FF59" s="203" t="s">
        <v>1530</v>
      </c>
      <c r="FG59" s="203" t="s">
        <v>1530</v>
      </c>
      <c r="FH59" s="203" t="s">
        <v>1530</v>
      </c>
      <c r="FI59" s="203" t="s">
        <v>1530</v>
      </c>
      <c r="FJ59" s="203" t="s">
        <v>1530</v>
      </c>
      <c r="FK59" s="203" t="s">
        <v>1530</v>
      </c>
      <c r="FL59" s="203" t="s">
        <v>1530</v>
      </c>
      <c r="FM59" s="203" t="s">
        <v>1530</v>
      </c>
      <c r="FN59" s="203" t="s">
        <v>1530</v>
      </c>
      <c r="FO59" s="203" t="s">
        <v>1530</v>
      </c>
      <c r="FP59" s="203" t="s">
        <v>1530</v>
      </c>
      <c r="FQ59" s="203" t="s">
        <v>1530</v>
      </c>
      <c r="FR59" s="203" t="s">
        <v>1530</v>
      </c>
      <c r="FS59" s="203" t="s">
        <v>1530</v>
      </c>
      <c r="FT59" s="203" t="s">
        <v>1530</v>
      </c>
      <c r="FU59" s="203" t="s">
        <v>1530</v>
      </c>
      <c r="FV59" s="203" t="s">
        <v>1530</v>
      </c>
      <c r="FW59" s="203" t="s">
        <v>1530</v>
      </c>
      <c r="FX59" s="203" t="s">
        <v>1530</v>
      </c>
      <c r="FY59" s="203" t="s">
        <v>1530</v>
      </c>
      <c r="FZ59" s="203" t="s">
        <v>1530</v>
      </c>
      <c r="GA59" s="203" t="s">
        <v>1530</v>
      </c>
      <c r="GB59" s="203" t="s">
        <v>2125</v>
      </c>
      <c r="GC59" s="203" t="s">
        <v>487</v>
      </c>
      <c r="GD59" s="203" t="s">
        <v>416</v>
      </c>
      <c r="GE59" s="203" t="s">
        <v>493</v>
      </c>
      <c r="GF59" s="203" t="s">
        <v>501</v>
      </c>
      <c r="GG59" s="203" t="s">
        <v>4527</v>
      </c>
      <c r="GH59" s="203" t="s">
        <v>505</v>
      </c>
      <c r="GI59" s="203" t="s">
        <v>2303</v>
      </c>
      <c r="GJ59" s="258">
        <v>20746</v>
      </c>
      <c r="GK59" s="203">
        <v>1</v>
      </c>
      <c r="GL59" s="203" t="s">
        <v>2135</v>
      </c>
      <c r="GM59" s="203" t="s">
        <v>503</v>
      </c>
      <c r="GN59" s="203">
        <v>178</v>
      </c>
      <c r="GO59" s="203">
        <v>16</v>
      </c>
      <c r="GP59" s="203">
        <v>756</v>
      </c>
      <c r="GQ59" s="203">
        <v>6177</v>
      </c>
      <c r="GR59" s="203">
        <v>69</v>
      </c>
      <c r="GS59" s="203">
        <v>8</v>
      </c>
      <c r="GT59" s="203">
        <v>431</v>
      </c>
      <c r="GU59" s="203">
        <v>794</v>
      </c>
      <c r="GV59" s="283">
        <v>0.55878000000000005</v>
      </c>
      <c r="GW59" s="283">
        <v>0.31594</v>
      </c>
      <c r="GX59" s="245">
        <v>17.448720000000002</v>
      </c>
      <c r="GY59" s="245">
        <v>21.125</v>
      </c>
      <c r="GZ59" s="245">
        <v>19.545449999999999</v>
      </c>
      <c r="HA59" s="284">
        <v>8.7363199999999992</v>
      </c>
      <c r="HB59" s="284">
        <v>6.6297699999999997</v>
      </c>
      <c r="HC59" s="284">
        <v>0.503</v>
      </c>
      <c r="HD59" s="284">
        <v>45.433549999999997</v>
      </c>
      <c r="HE59" s="284">
        <v>34.478360000000002</v>
      </c>
      <c r="HF59" s="284">
        <v>2.6158899999999998</v>
      </c>
      <c r="HG59" s="284">
        <v>8.6095500000000005</v>
      </c>
      <c r="HH59" s="284">
        <v>6.5335700000000001</v>
      </c>
      <c r="HI59" s="284">
        <v>0.49570999999999998</v>
      </c>
      <c r="HJ59" s="284">
        <v>34.428150000000002</v>
      </c>
      <c r="HK59" s="284">
        <v>26.126650000000001</v>
      </c>
      <c r="HL59" s="284">
        <v>1.98224</v>
      </c>
      <c r="HM59" s="284">
        <v>162.38905</v>
      </c>
      <c r="HN59" s="284">
        <v>123.23291999999999</v>
      </c>
      <c r="HO59" s="284">
        <v>9.3497400000000006</v>
      </c>
      <c r="HP59" s="284">
        <v>33.99915</v>
      </c>
      <c r="HQ59" s="284">
        <v>25.801089999999999</v>
      </c>
      <c r="HR59" s="284">
        <v>1.9575400000000001</v>
      </c>
      <c r="HS59" s="284">
        <v>2.4388299999999998</v>
      </c>
      <c r="HT59" s="284">
        <v>2.4747400000000002</v>
      </c>
      <c r="HU59" s="284">
        <v>16.651250000000001</v>
      </c>
      <c r="HV59" s="284">
        <v>24.874089999999999</v>
      </c>
      <c r="HW59" s="284">
        <v>0.61887000000000003</v>
      </c>
      <c r="HX59" s="284">
        <v>0.62668000000000001</v>
      </c>
      <c r="HY59" s="284">
        <v>0.46895999999999999</v>
      </c>
      <c r="HZ59" s="284">
        <v>0.13120999999999999</v>
      </c>
      <c r="IA59" s="284">
        <v>7.8100000000000001E-3</v>
      </c>
      <c r="IB59" s="284">
        <v>1.166E-2</v>
      </c>
      <c r="IC59" s="284">
        <v>1.62923</v>
      </c>
      <c r="ID59" s="284">
        <v>4.1450000000000001E-2</v>
      </c>
      <c r="IE59" s="284">
        <v>7.3319999999999996E-2</v>
      </c>
      <c r="IF59" s="284">
        <v>1604</v>
      </c>
      <c r="IG59" s="284">
        <v>12839</v>
      </c>
      <c r="IH59" s="284">
        <v>12839</v>
      </c>
      <c r="II59" s="284">
        <v>6417</v>
      </c>
      <c r="IJ59" s="284">
        <v>51341</v>
      </c>
      <c r="IK59" s="284">
        <v>51341</v>
      </c>
      <c r="IL59" s="284">
        <v>50596</v>
      </c>
      <c r="IM59" s="284">
        <v>50596</v>
      </c>
      <c r="IN59" s="284">
        <v>0.74372000000000005</v>
      </c>
      <c r="IO59" s="284">
        <v>6324</v>
      </c>
      <c r="IP59" s="284">
        <v>3.0406300000000002</v>
      </c>
      <c r="IQ59" s="284">
        <v>3.8267600000000002</v>
      </c>
      <c r="IR59" s="284">
        <v>17.413139999999999</v>
      </c>
      <c r="IS59" s="284">
        <v>0</v>
      </c>
      <c r="IT59" s="284">
        <v>0.71113000000000004</v>
      </c>
      <c r="IU59" s="284">
        <v>21.951029999999999</v>
      </c>
      <c r="IV59" s="284">
        <v>16.168900000000001</v>
      </c>
      <c r="IW59" s="284">
        <v>3.2792300000000001</v>
      </c>
      <c r="IX59" s="284">
        <v>0</v>
      </c>
      <c r="IY59" s="284">
        <v>6.2199999999999998E-3</v>
      </c>
      <c r="IZ59" s="284">
        <v>1.4934000000000001</v>
      </c>
      <c r="JA59" s="284">
        <v>3.2299999999999998E-3</v>
      </c>
      <c r="JB59" s="284">
        <v>0.10279000000000001</v>
      </c>
      <c r="JC59" s="284">
        <v>0.82228000000000001</v>
      </c>
      <c r="JD59" s="284">
        <v>13.25933</v>
      </c>
      <c r="JE59" s="284">
        <v>1.46746</v>
      </c>
      <c r="JF59" s="284">
        <v>0.33740999999999999</v>
      </c>
      <c r="JG59" s="284">
        <v>3184</v>
      </c>
      <c r="JH59" s="284">
        <v>6.8866300000000003</v>
      </c>
      <c r="JI59" s="284">
        <v>3.9107799999999999</v>
      </c>
      <c r="JJ59" s="284">
        <v>324</v>
      </c>
      <c r="JK59" s="284">
        <v>314</v>
      </c>
      <c r="JL59" s="284">
        <v>21.306419999999999</v>
      </c>
      <c r="JM59" s="284">
        <v>1.2267399999999999</v>
      </c>
      <c r="JN59" s="284">
        <v>1.10561</v>
      </c>
      <c r="JO59" s="284">
        <v>0.38562000000000002</v>
      </c>
      <c r="JP59" s="284">
        <v>4.82E-2</v>
      </c>
      <c r="JQ59" s="284">
        <v>0.71950000000000003</v>
      </c>
      <c r="JR59" s="284">
        <v>3</v>
      </c>
      <c r="JS59" s="284">
        <v>4</v>
      </c>
      <c r="JT59" s="284">
        <v>0.98548999999999998</v>
      </c>
      <c r="JU59" s="284">
        <v>973</v>
      </c>
      <c r="JV59" s="284">
        <v>18.98706</v>
      </c>
      <c r="JW59" s="284">
        <v>987</v>
      </c>
      <c r="JX59" s="284">
        <v>4.7481499999999999</v>
      </c>
      <c r="JY59" s="284">
        <v>18.711539999999999</v>
      </c>
      <c r="JZ59" s="284">
        <v>0.25007000000000001</v>
      </c>
      <c r="KA59" s="284">
        <v>246</v>
      </c>
      <c r="KB59" s="284">
        <v>1.34459</v>
      </c>
      <c r="KC59" s="284">
        <v>0.49570999999999998</v>
      </c>
      <c r="KD59" s="284">
        <v>1.32508</v>
      </c>
      <c r="KE59" s="284">
        <v>13.03384</v>
      </c>
      <c r="KF59" s="284">
        <v>5.2005299999999997</v>
      </c>
      <c r="KG59" s="284">
        <v>8.6095500000000005</v>
      </c>
      <c r="KH59" s="294">
        <v>26</v>
      </c>
      <c r="KI59" s="284">
        <v>41930</v>
      </c>
      <c r="KJ59" s="284">
        <v>31751</v>
      </c>
      <c r="KK59" s="284">
        <v>0.15812000000000001</v>
      </c>
      <c r="KL59" s="284">
        <v>0.62309999999999999</v>
      </c>
      <c r="KM59" s="284">
        <v>0.15581999999999999</v>
      </c>
      <c r="KN59" s="284">
        <v>1.976E-2</v>
      </c>
      <c r="KO59" s="284">
        <v>7.7890000000000001E-2</v>
      </c>
      <c r="KP59" s="284">
        <v>1.9480000000000001E-2</v>
      </c>
      <c r="KQ59" s="284">
        <v>1</v>
      </c>
      <c r="KR59" s="284">
        <v>0.125</v>
      </c>
      <c r="KS59" s="284">
        <v>0.875</v>
      </c>
      <c r="KT59" s="284">
        <v>0.24274390000000001</v>
      </c>
      <c r="KU59" s="284">
        <v>0.75725609999999999</v>
      </c>
      <c r="KV59" s="284">
        <v>5.7576200000000001E-2</v>
      </c>
      <c r="KW59" s="284">
        <v>0</v>
      </c>
      <c r="KX59" s="284">
        <v>0.18421209999999999</v>
      </c>
      <c r="KY59" s="284">
        <v>5.6851999999999996E-3</v>
      </c>
      <c r="KZ59" s="284">
        <v>0.1835493</v>
      </c>
      <c r="LA59" s="284">
        <v>5.1891E-2</v>
      </c>
      <c r="LB59" s="284">
        <v>0.57466240000000002</v>
      </c>
      <c r="LC59" s="284">
        <v>0.75887450000000001</v>
      </c>
      <c r="LD59" s="284">
        <v>0</v>
      </c>
      <c r="LE59" s="284">
        <v>0.79327219999999998</v>
      </c>
      <c r="LF59" s="284">
        <v>3.2396000000000001E-2</v>
      </c>
      <c r="LG59" s="284">
        <v>0.17433180000000001</v>
      </c>
      <c r="LH59" s="284">
        <v>10178</v>
      </c>
      <c r="LI59" s="284">
        <v>5.2771100000000004</v>
      </c>
      <c r="LJ59" s="284">
        <v>20746</v>
      </c>
      <c r="LK59" s="284">
        <v>20746</v>
      </c>
      <c r="LL59" s="284">
        <v>2593</v>
      </c>
      <c r="LM59" s="284">
        <v>0.90125739999999999</v>
      </c>
      <c r="LN59" s="284">
        <v>0</v>
      </c>
      <c r="LO59" s="284">
        <v>9.87426E-2</v>
      </c>
      <c r="LP59" s="284">
        <v>0.19919000000000001</v>
      </c>
      <c r="LQ59" s="284">
        <v>0.62136999999999998</v>
      </c>
      <c r="LR59" s="284">
        <v>0.15082999999999999</v>
      </c>
      <c r="LS59" s="284">
        <v>0</v>
      </c>
      <c r="LT59" s="284">
        <v>2.20587</v>
      </c>
      <c r="LU59" s="284">
        <v>20</v>
      </c>
      <c r="LV59" s="284">
        <v>1.9880599999999999</v>
      </c>
      <c r="LW59" s="284">
        <v>0.11446000000000001</v>
      </c>
      <c r="LX59" s="284">
        <v>0.1111</v>
      </c>
      <c r="LY59" s="285">
        <v>4.5038300000000003E-2</v>
      </c>
      <c r="LZ59" s="285">
        <v>1.8962E-3</v>
      </c>
      <c r="MA59" s="285">
        <v>0.49190810000000001</v>
      </c>
      <c r="MB59" s="285">
        <v>0</v>
      </c>
      <c r="MC59" s="285">
        <v>0.45540999999999998</v>
      </c>
      <c r="MD59" s="285">
        <v>9.8480000000000009E-4</v>
      </c>
      <c r="ME59" s="285">
        <v>0.44750190000000001</v>
      </c>
      <c r="MF59" s="285">
        <v>4.6390599999999997E-2</v>
      </c>
      <c r="MG59" s="285">
        <v>0.25695709999999999</v>
      </c>
      <c r="MH59" s="285"/>
    </row>
    <row r="60" spans="1:346" s="203" customFormat="1" x14ac:dyDescent="0.2">
      <c r="A60" s="6" t="s">
        <v>2071</v>
      </c>
      <c r="B60" s="6" t="s">
        <v>2854</v>
      </c>
      <c r="C60" s="203" t="s">
        <v>2072</v>
      </c>
      <c r="D60" s="203" t="s">
        <v>2073</v>
      </c>
      <c r="E60" s="203" t="s">
        <v>2181</v>
      </c>
      <c r="F60" s="203" t="s">
        <v>2256</v>
      </c>
      <c r="G60" s="203" t="s">
        <v>2152</v>
      </c>
      <c r="H60" s="203" t="s">
        <v>3630</v>
      </c>
      <c r="I60" s="203" t="s">
        <v>3631</v>
      </c>
      <c r="J60" s="203" t="s">
        <v>2256</v>
      </c>
      <c r="K60" s="203" t="s">
        <v>2152</v>
      </c>
      <c r="L60" s="203" t="s">
        <v>3630</v>
      </c>
      <c r="M60" s="203" t="s">
        <v>3631</v>
      </c>
      <c r="N60" s="203" t="s">
        <v>2429</v>
      </c>
      <c r="O60" s="203" t="s">
        <v>2505</v>
      </c>
      <c r="P60" s="203" t="s">
        <v>2582</v>
      </c>
      <c r="Q60" s="203" t="s">
        <v>2653</v>
      </c>
      <c r="R60" s="203" t="s">
        <v>4889</v>
      </c>
      <c r="S60" s="203" t="s">
        <v>4890</v>
      </c>
      <c r="T60" s="203" t="s">
        <v>2505</v>
      </c>
      <c r="U60" s="203" t="s">
        <v>2582</v>
      </c>
      <c r="V60" s="203" t="s">
        <v>4891</v>
      </c>
      <c r="W60" s="203">
        <v>1</v>
      </c>
      <c r="X60" s="203">
        <v>1</v>
      </c>
      <c r="Y60" s="203">
        <v>1</v>
      </c>
      <c r="Z60" s="203">
        <v>0</v>
      </c>
      <c r="AA60" s="10">
        <v>5800</v>
      </c>
      <c r="AB60" s="203">
        <v>1</v>
      </c>
      <c r="AC60" s="203">
        <v>0</v>
      </c>
      <c r="AD60" s="203">
        <v>1</v>
      </c>
      <c r="AE60" s="203">
        <v>6</v>
      </c>
      <c r="AF60" s="203">
        <v>7</v>
      </c>
      <c r="AG60" s="286">
        <v>0.14285709999999999</v>
      </c>
      <c r="AH60" s="246">
        <v>54375</v>
      </c>
      <c r="AI60" s="246" t="s">
        <v>3403</v>
      </c>
      <c r="AJ60" s="274" t="s">
        <v>3404</v>
      </c>
      <c r="AK60" s="276">
        <v>26716</v>
      </c>
      <c r="AL60" s="276">
        <v>11.01</v>
      </c>
      <c r="AM60" s="276">
        <v>13.38</v>
      </c>
      <c r="AN60" s="276">
        <v>14.75</v>
      </c>
      <c r="AO60" s="246">
        <v>0</v>
      </c>
      <c r="AP60" s="246">
        <v>437044</v>
      </c>
      <c r="AQ60" s="246">
        <v>437044</v>
      </c>
      <c r="AR60" s="246">
        <v>73950</v>
      </c>
      <c r="AS60" s="246">
        <v>0</v>
      </c>
      <c r="AT60" s="246">
        <v>73950</v>
      </c>
      <c r="AU60" s="246">
        <v>0</v>
      </c>
      <c r="AV60" s="246">
        <v>0</v>
      </c>
      <c r="AW60" s="246">
        <v>0</v>
      </c>
      <c r="AX60" s="246">
        <v>9462</v>
      </c>
      <c r="AY60" s="246">
        <v>520456</v>
      </c>
      <c r="AZ60" s="246">
        <v>279312</v>
      </c>
      <c r="BA60" s="246">
        <v>83915</v>
      </c>
      <c r="BB60" s="246">
        <v>363227</v>
      </c>
      <c r="BC60" s="246">
        <v>42984</v>
      </c>
      <c r="BD60" s="246">
        <v>2605</v>
      </c>
      <c r="BE60" s="246">
        <v>9410</v>
      </c>
      <c r="BF60" s="246">
        <v>54999</v>
      </c>
      <c r="BG60" s="246">
        <v>85574</v>
      </c>
      <c r="BH60" s="246">
        <v>503800</v>
      </c>
      <c r="BI60" s="246">
        <v>8244</v>
      </c>
      <c r="BJ60" s="283">
        <v>1.584E-2</v>
      </c>
      <c r="BK60" s="246">
        <v>0</v>
      </c>
      <c r="BL60" s="246">
        <v>0</v>
      </c>
      <c r="BM60" s="246">
        <v>0</v>
      </c>
      <c r="BN60" s="246">
        <v>0</v>
      </c>
      <c r="BO60" s="246">
        <v>0</v>
      </c>
      <c r="BP60" s="246">
        <v>0</v>
      </c>
      <c r="BQ60" s="10">
        <v>21115</v>
      </c>
      <c r="BR60" s="10">
        <v>23184</v>
      </c>
      <c r="BS60" s="10">
        <v>44299</v>
      </c>
      <c r="BT60" s="10">
        <v>10455</v>
      </c>
      <c r="BU60" s="10">
        <v>4696</v>
      </c>
      <c r="BV60" s="10">
        <v>15151</v>
      </c>
      <c r="BW60" s="10" t="s">
        <v>3403</v>
      </c>
      <c r="BX60" s="10" t="s">
        <v>3403</v>
      </c>
      <c r="BY60" s="10" t="s">
        <v>3403</v>
      </c>
      <c r="BZ60" s="10">
        <v>59450</v>
      </c>
      <c r="CA60" s="10" t="s">
        <v>3403</v>
      </c>
      <c r="CB60" s="10">
        <v>59450</v>
      </c>
      <c r="CC60" s="10">
        <v>82</v>
      </c>
      <c r="CD60" s="258">
        <v>42332</v>
      </c>
      <c r="CE60" s="244">
        <v>3</v>
      </c>
      <c r="CF60" s="244">
        <v>67</v>
      </c>
      <c r="CG60" s="244">
        <v>70</v>
      </c>
      <c r="CH60" s="258">
        <v>3119</v>
      </c>
      <c r="CI60" s="258">
        <v>11528</v>
      </c>
      <c r="CJ60" s="258">
        <v>6345</v>
      </c>
      <c r="CK60" s="258">
        <v>793</v>
      </c>
      <c r="CL60" s="203">
        <v>0</v>
      </c>
      <c r="CM60" s="203">
        <v>16</v>
      </c>
      <c r="CN60" s="244">
        <v>157</v>
      </c>
      <c r="CO60" s="10">
        <v>41053</v>
      </c>
      <c r="CP60" s="10">
        <v>16090</v>
      </c>
      <c r="CQ60" s="10">
        <v>57143</v>
      </c>
      <c r="CR60" s="10" t="s">
        <v>3403</v>
      </c>
      <c r="CS60" s="10" t="s">
        <v>3403</v>
      </c>
      <c r="CT60" s="10" t="s">
        <v>3403</v>
      </c>
      <c r="CU60" s="10">
        <v>16202</v>
      </c>
      <c r="CV60" s="10">
        <v>4025</v>
      </c>
      <c r="CW60" s="10">
        <v>20227</v>
      </c>
      <c r="CX60" s="10">
        <v>77370</v>
      </c>
      <c r="CY60" s="10">
        <v>815</v>
      </c>
      <c r="CZ60" s="10" t="s">
        <v>3403</v>
      </c>
      <c r="DA60" s="10">
        <v>78185</v>
      </c>
      <c r="DB60" s="10">
        <v>4440</v>
      </c>
      <c r="DC60" s="10">
        <v>2</v>
      </c>
      <c r="DD60" s="10">
        <v>4442</v>
      </c>
      <c r="DE60" s="10">
        <v>28135</v>
      </c>
      <c r="DF60" s="10">
        <v>47</v>
      </c>
      <c r="DG60" s="10" t="s">
        <v>3403</v>
      </c>
      <c r="DH60" s="10">
        <v>49</v>
      </c>
      <c r="DI60" s="258" t="s">
        <v>3403</v>
      </c>
      <c r="DJ60" s="258">
        <v>32575</v>
      </c>
      <c r="DK60" s="10">
        <v>87354</v>
      </c>
      <c r="DL60" s="10">
        <v>11371</v>
      </c>
      <c r="DM60" s="10">
        <v>12158</v>
      </c>
      <c r="DN60" s="10" t="s">
        <v>3403</v>
      </c>
      <c r="DO60" s="10">
        <v>110883</v>
      </c>
      <c r="DP60" s="10">
        <v>74</v>
      </c>
      <c r="DQ60" s="10">
        <v>13023</v>
      </c>
      <c r="DR60" s="10">
        <v>1932</v>
      </c>
      <c r="DS60" s="10">
        <v>14955</v>
      </c>
      <c r="DT60" s="10">
        <v>71446</v>
      </c>
      <c r="DU60" s="244">
        <v>6</v>
      </c>
      <c r="DV60" s="244">
        <v>70</v>
      </c>
      <c r="DW60" s="244">
        <v>84</v>
      </c>
      <c r="DX60" s="244">
        <v>59</v>
      </c>
      <c r="DY60" s="244">
        <v>0</v>
      </c>
      <c r="DZ60" s="244">
        <v>0</v>
      </c>
      <c r="EA60" s="244">
        <v>219</v>
      </c>
      <c r="EB60" s="244">
        <v>95</v>
      </c>
      <c r="EC60" s="244">
        <v>819</v>
      </c>
      <c r="ED60" s="244">
        <v>914</v>
      </c>
      <c r="EE60" s="10">
        <v>1751</v>
      </c>
      <c r="EF60" s="10">
        <v>2514</v>
      </c>
      <c r="EG60" s="10">
        <v>4265</v>
      </c>
      <c r="EH60" s="10">
        <v>0</v>
      </c>
      <c r="EI60" s="10">
        <v>0</v>
      </c>
      <c r="EJ60" s="10">
        <v>0</v>
      </c>
      <c r="EK60" s="10">
        <v>5179</v>
      </c>
      <c r="EL60" s="10" t="s">
        <v>5026</v>
      </c>
      <c r="EM60" s="10" t="s">
        <v>5026</v>
      </c>
      <c r="EN60" s="10" t="s">
        <v>5026</v>
      </c>
      <c r="EO60" s="10" t="s">
        <v>5026</v>
      </c>
      <c r="EP60" s="258">
        <v>232</v>
      </c>
      <c r="EQ60" s="258">
        <v>4634</v>
      </c>
      <c r="ER60" s="10">
        <v>4682</v>
      </c>
      <c r="ES60" s="10" t="s">
        <v>5026</v>
      </c>
      <c r="ET60" s="10" t="s">
        <v>5026</v>
      </c>
      <c r="EU60" s="244">
        <v>266</v>
      </c>
      <c r="EV60" s="244">
        <v>183</v>
      </c>
      <c r="EW60" s="203" t="s">
        <v>1505</v>
      </c>
      <c r="EX60" s="244">
        <v>17</v>
      </c>
      <c r="EY60" s="244">
        <v>44</v>
      </c>
      <c r="EZ60" s="258">
        <v>33346</v>
      </c>
      <c r="FA60" s="10">
        <v>37482</v>
      </c>
      <c r="FB60" s="10" t="s">
        <v>3403</v>
      </c>
      <c r="FC60" s="203" t="s">
        <v>1530</v>
      </c>
      <c r="FD60" s="203" t="s">
        <v>1530</v>
      </c>
      <c r="FE60" s="203" t="s">
        <v>1530</v>
      </c>
      <c r="FF60" s="203" t="s">
        <v>1530</v>
      </c>
      <c r="FG60" s="203" t="s">
        <v>1530</v>
      </c>
      <c r="FH60" s="203" t="s">
        <v>1530</v>
      </c>
      <c r="FI60" s="203" t="s">
        <v>1530</v>
      </c>
      <c r="FJ60" s="203" t="s">
        <v>1530</v>
      </c>
      <c r="FK60" s="203" t="s">
        <v>1530</v>
      </c>
      <c r="FL60" s="203" t="s">
        <v>1530</v>
      </c>
      <c r="FM60" s="203" t="s">
        <v>1530</v>
      </c>
      <c r="FN60" s="203" t="s">
        <v>1530</v>
      </c>
      <c r="FO60" s="203" t="s">
        <v>1530</v>
      </c>
      <c r="FP60" s="203" t="s">
        <v>1530</v>
      </c>
      <c r="FQ60" s="203" t="s">
        <v>1530</v>
      </c>
      <c r="FR60" s="203" t="s">
        <v>1530</v>
      </c>
      <c r="FS60" s="203" t="s">
        <v>1530</v>
      </c>
      <c r="FT60" s="203" t="s">
        <v>1530</v>
      </c>
      <c r="FU60" s="203" t="s">
        <v>1530</v>
      </c>
      <c r="FV60" s="203" t="s">
        <v>1530</v>
      </c>
      <c r="FW60" s="203" t="s">
        <v>1530</v>
      </c>
      <c r="FX60" s="203" t="s">
        <v>1530</v>
      </c>
      <c r="FY60" s="203" t="s">
        <v>1530</v>
      </c>
      <c r="FZ60" s="203" t="s">
        <v>1530</v>
      </c>
      <c r="GA60" s="203" t="s">
        <v>1530</v>
      </c>
      <c r="GB60" s="203" t="s">
        <v>2071</v>
      </c>
      <c r="GC60" s="203" t="s">
        <v>470</v>
      </c>
      <c r="GD60" s="203" t="s">
        <v>416</v>
      </c>
      <c r="GE60" s="203" t="s">
        <v>493</v>
      </c>
      <c r="GF60" s="203" t="s">
        <v>499</v>
      </c>
      <c r="GG60" s="203" t="s">
        <v>4527</v>
      </c>
      <c r="GH60" s="203" t="s">
        <v>505</v>
      </c>
      <c r="GI60" s="203" t="s">
        <v>2303</v>
      </c>
      <c r="GJ60" s="258">
        <v>20422</v>
      </c>
      <c r="GK60" s="203">
        <v>2</v>
      </c>
      <c r="GL60" s="203" t="s">
        <v>2135</v>
      </c>
      <c r="GM60" s="203" t="s">
        <v>503</v>
      </c>
      <c r="GN60" s="203">
        <v>128</v>
      </c>
      <c r="GO60" s="203">
        <v>11</v>
      </c>
      <c r="GP60" s="203">
        <v>479</v>
      </c>
      <c r="GQ60" s="203">
        <v>6639</v>
      </c>
      <c r="GR60" s="203" t="s">
        <v>3403</v>
      </c>
      <c r="GS60" s="203" t="s">
        <v>3403</v>
      </c>
      <c r="GT60" s="203" t="s">
        <v>3403</v>
      </c>
      <c r="GU60" s="203">
        <v>1057</v>
      </c>
      <c r="GV60" s="283">
        <v>0.82352000000000003</v>
      </c>
      <c r="GW60" s="283">
        <v>0.17648</v>
      </c>
      <c r="GX60" s="245">
        <v>23.648399999999999</v>
      </c>
      <c r="GY60" s="245">
        <v>29.82517</v>
      </c>
      <c r="GZ60" s="245">
        <v>12.02632</v>
      </c>
      <c r="HA60" s="284">
        <v>4.5435299999999996</v>
      </c>
      <c r="HB60" s="284">
        <v>3.2757700000000001</v>
      </c>
      <c r="HC60" s="284">
        <v>0.49601000000000001</v>
      </c>
      <c r="HD60" s="284">
        <v>33.687730000000002</v>
      </c>
      <c r="HE60" s="284">
        <v>24.288</v>
      </c>
      <c r="HF60" s="284">
        <v>3.6776300000000002</v>
      </c>
      <c r="HG60" s="284">
        <v>7.0514799999999997</v>
      </c>
      <c r="HH60" s="284">
        <v>5.0839400000000001</v>
      </c>
      <c r="HI60" s="284">
        <v>0.76980000000000004</v>
      </c>
      <c r="HJ60" s="284">
        <v>107.60359</v>
      </c>
      <c r="HK60" s="284">
        <v>77.579449999999994</v>
      </c>
      <c r="HL60" s="284">
        <v>11.7469</v>
      </c>
      <c r="HM60" s="284">
        <v>97.277469999999994</v>
      </c>
      <c r="HN60" s="284">
        <v>70.13458</v>
      </c>
      <c r="HO60" s="284">
        <v>10.619619999999999</v>
      </c>
      <c r="HP60" s="284">
        <v>24.907299999999999</v>
      </c>
      <c r="HQ60" s="284">
        <v>17.957529999999998</v>
      </c>
      <c r="HR60" s="284">
        <v>2.71909</v>
      </c>
      <c r="HS60" s="284">
        <v>5.4295900000000001</v>
      </c>
      <c r="HT60" s="284">
        <v>3.4984799999999998</v>
      </c>
      <c r="HU60" s="284">
        <v>17.78669</v>
      </c>
      <c r="HV60" s="284">
        <v>12.23671</v>
      </c>
      <c r="HW60" s="284">
        <v>0.22925999999999999</v>
      </c>
      <c r="HX60" s="284">
        <v>0.99045000000000005</v>
      </c>
      <c r="HY60" s="284">
        <v>0.73229999999999995</v>
      </c>
      <c r="HZ60" s="284">
        <v>0.25359999999999999</v>
      </c>
      <c r="IA60" s="284">
        <v>1.303E-2</v>
      </c>
      <c r="IB60" s="284">
        <v>8.9599999999999992E-3</v>
      </c>
      <c r="IC60" s="284">
        <v>1.6328499999999999</v>
      </c>
      <c r="ID60" s="284">
        <v>4.4760000000000001E-2</v>
      </c>
      <c r="IE60" s="284">
        <v>0.20884</v>
      </c>
      <c r="IF60" s="284">
        <v>668</v>
      </c>
      <c r="IG60" s="284">
        <v>4682</v>
      </c>
      <c r="IH60" s="284">
        <v>4682</v>
      </c>
      <c r="II60" s="284">
        <v>10206</v>
      </c>
      <c r="IJ60" s="284">
        <v>71446</v>
      </c>
      <c r="IK60" s="284">
        <v>71446</v>
      </c>
      <c r="IL60" s="284">
        <v>110883</v>
      </c>
      <c r="IM60" s="284">
        <v>110883</v>
      </c>
      <c r="IN60" s="284">
        <v>0.89410999999999996</v>
      </c>
      <c r="IO60" s="284">
        <v>15840</v>
      </c>
      <c r="IP60" s="284">
        <v>7.6155900000000001</v>
      </c>
      <c r="IQ60" s="284">
        <v>3.6210900000000001</v>
      </c>
      <c r="IR60" s="284">
        <v>21.400649999999999</v>
      </c>
      <c r="IS60" s="284">
        <v>0</v>
      </c>
      <c r="IT60" s="284">
        <v>0.46332000000000001</v>
      </c>
      <c r="IU60" s="284">
        <v>25.48507</v>
      </c>
      <c r="IV60" s="284">
        <v>17.786059999999999</v>
      </c>
      <c r="IW60" s="284">
        <v>6.0726199999999997</v>
      </c>
      <c r="IX60" s="284">
        <v>0</v>
      </c>
      <c r="IY60" s="284">
        <v>7.6899999999999998E-3</v>
      </c>
      <c r="IZ60" s="284">
        <v>2.0728599999999999</v>
      </c>
      <c r="JA60" s="284">
        <v>3.4299999999999999E-3</v>
      </c>
      <c r="JB60" s="284">
        <v>6.6869999999999999E-2</v>
      </c>
      <c r="JC60" s="284">
        <v>0.46806999999999999</v>
      </c>
      <c r="JD60" s="284">
        <v>10.49816</v>
      </c>
      <c r="JE60" s="284">
        <v>2.9110800000000001</v>
      </c>
      <c r="JF60" s="284">
        <v>0.29380000000000001</v>
      </c>
      <c r="JG60" s="284">
        <v>2830</v>
      </c>
      <c r="JH60" s="284">
        <v>4.6807100000000004</v>
      </c>
      <c r="JI60" s="284">
        <v>4.1902799999999996</v>
      </c>
      <c r="JJ60" s="284">
        <v>979</v>
      </c>
      <c r="JK60" s="284">
        <v>477</v>
      </c>
      <c r="JL60" s="284">
        <v>24.66947</v>
      </c>
      <c r="JM60" s="284">
        <v>2.69313</v>
      </c>
      <c r="JN60" s="284">
        <v>2.1047899999999999</v>
      </c>
      <c r="JO60" s="284">
        <v>0.34277000000000002</v>
      </c>
      <c r="JP60" s="284">
        <v>4.897E-2</v>
      </c>
      <c r="JQ60" s="284">
        <v>0.4012</v>
      </c>
      <c r="JR60" s="284">
        <v>5</v>
      </c>
      <c r="JS60" s="284">
        <v>3</v>
      </c>
      <c r="JT60" s="284">
        <v>1.5519799999999999</v>
      </c>
      <c r="JU60" s="284">
        <v>2132</v>
      </c>
      <c r="JV60" s="284">
        <v>12.31828</v>
      </c>
      <c r="JW60" s="284">
        <v>1373</v>
      </c>
      <c r="JX60" s="284">
        <v>0.80723999999999996</v>
      </c>
      <c r="JY60" s="284">
        <v>19.117760000000001</v>
      </c>
      <c r="JZ60" s="284">
        <v>6.5530000000000005E-2</v>
      </c>
      <c r="KA60" s="284">
        <v>90</v>
      </c>
      <c r="KB60" s="284">
        <v>1.11843</v>
      </c>
      <c r="KC60" s="284">
        <v>0.76980000000000004</v>
      </c>
      <c r="KD60" s="284">
        <v>1.7357899999999999</v>
      </c>
      <c r="KE60" s="284">
        <v>28.400739999999999</v>
      </c>
      <c r="KF60" s="284">
        <v>7.4144399999999999</v>
      </c>
      <c r="KG60" s="284">
        <v>7.0514799999999997</v>
      </c>
      <c r="KH60" s="294">
        <v>37.179490000000001</v>
      </c>
      <c r="KI60" s="284">
        <v>51889</v>
      </c>
      <c r="KJ60" s="284">
        <v>39901</v>
      </c>
      <c r="KK60" s="284">
        <v>6.3130000000000006E-2</v>
      </c>
      <c r="KL60" s="284">
        <v>1.49509</v>
      </c>
      <c r="KM60" s="284">
        <v>9.7979999999999998E-2</v>
      </c>
      <c r="KN60" s="284">
        <v>9.0200000000000002E-3</v>
      </c>
      <c r="KO60" s="284">
        <v>0.21357999999999999</v>
      </c>
      <c r="KP60" s="284">
        <v>1.4E-2</v>
      </c>
      <c r="KQ60" s="284">
        <v>1</v>
      </c>
      <c r="KR60" s="284">
        <v>0.14285709999999999</v>
      </c>
      <c r="KS60" s="284">
        <v>0.85714290000000004</v>
      </c>
      <c r="KT60" s="284">
        <v>0.23102629999999999</v>
      </c>
      <c r="KU60" s="284">
        <v>0.76897369999999998</v>
      </c>
      <c r="KV60" s="284">
        <v>0.1091683</v>
      </c>
      <c r="KW60" s="284">
        <v>5.1707000000000003E-3</v>
      </c>
      <c r="KX60" s="284">
        <v>0.16656409999999999</v>
      </c>
      <c r="KY60" s="284">
        <v>1.8678E-2</v>
      </c>
      <c r="KZ60" s="284">
        <v>0.16985710000000001</v>
      </c>
      <c r="LA60" s="284">
        <v>8.5319599999999995E-2</v>
      </c>
      <c r="LB60" s="284">
        <v>0.55441050000000003</v>
      </c>
      <c r="LC60" s="284">
        <v>0.72097460000000002</v>
      </c>
      <c r="LD60" s="284">
        <v>0</v>
      </c>
      <c r="LE60" s="284">
        <v>0.83973279999999995</v>
      </c>
      <c r="LF60" s="284">
        <v>1.8180200000000001E-2</v>
      </c>
      <c r="LG60" s="284">
        <v>0.14208689999999999</v>
      </c>
      <c r="LH60" s="284">
        <v>11987</v>
      </c>
      <c r="LI60" s="284">
        <v>4.7774000000000001</v>
      </c>
      <c r="LJ60" s="284">
        <v>20422</v>
      </c>
      <c r="LK60" s="284">
        <v>20422</v>
      </c>
      <c r="LL60" s="284">
        <v>2917</v>
      </c>
      <c r="LM60" s="284">
        <v>0.7815415</v>
      </c>
      <c r="LN60" s="284">
        <v>4.7364499999999997E-2</v>
      </c>
      <c r="LO60" s="284">
        <v>0.171094</v>
      </c>
      <c r="LP60" s="284">
        <v>0.39699000000000001</v>
      </c>
      <c r="LQ60" s="284">
        <v>1.3213699999999999</v>
      </c>
      <c r="LR60" s="284">
        <v>0.30526999999999999</v>
      </c>
      <c r="LS60" s="284">
        <v>42</v>
      </c>
      <c r="LT60" s="284">
        <v>2.5796299999999999</v>
      </c>
      <c r="LU60" s="284">
        <v>11</v>
      </c>
      <c r="LV60" s="284">
        <v>2.0160900000000002</v>
      </c>
      <c r="LW60" s="284">
        <v>0.22009000000000001</v>
      </c>
      <c r="LX60" s="284">
        <v>0.21304999999999999</v>
      </c>
      <c r="LY60" s="285">
        <v>5.75576E-2</v>
      </c>
      <c r="LZ60" s="285">
        <v>1.266E-3</v>
      </c>
      <c r="MA60" s="285">
        <v>0.4406967</v>
      </c>
      <c r="MB60" s="285">
        <v>0</v>
      </c>
      <c r="MC60" s="285">
        <v>0.34134579999999998</v>
      </c>
      <c r="MD60" s="285">
        <v>5.6439999999999995E-4</v>
      </c>
      <c r="ME60" s="285">
        <v>0.47937750000000001</v>
      </c>
      <c r="MF60" s="285">
        <v>0.1181067</v>
      </c>
      <c r="MG60" s="285">
        <v>0.18241750000000001</v>
      </c>
      <c r="MH60" s="285"/>
    </row>
  </sheetData>
  <sortState ref="A3:MH60">
    <sortCondition descending="1" ref="GJ3:GJ60"/>
  </sortState>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H14"/>
  <sheetViews>
    <sheetView topLeftCell="DQ1" workbookViewId="0">
      <selection activeCell="D17" sqref="D17"/>
    </sheetView>
  </sheetViews>
  <sheetFormatPr defaultColWidth="8.85546875" defaultRowHeight="12.75" x14ac:dyDescent="0.2"/>
  <cols>
    <col min="1" max="1" width="7.7109375" bestFit="1" customWidth="1"/>
    <col min="2" max="2" width="12" bestFit="1" customWidth="1"/>
    <col min="3" max="3" width="29.42578125" bestFit="1" customWidth="1"/>
    <col min="4" max="4" width="34.85546875" bestFit="1" customWidth="1"/>
    <col min="5" max="5" width="15" bestFit="1" customWidth="1"/>
    <col min="6" max="6" width="15.42578125" bestFit="1" customWidth="1"/>
    <col min="7" max="7" width="13.140625" bestFit="1" customWidth="1"/>
    <col min="8" max="8" width="7.28515625" bestFit="1" customWidth="1"/>
    <col min="9" max="9" width="14.42578125" bestFit="1" customWidth="1"/>
    <col min="10" max="10" width="21" bestFit="1" customWidth="1"/>
    <col min="11" max="11" width="18.42578125" bestFit="1" customWidth="1"/>
    <col min="12" max="12" width="7.28515625" bestFit="1" customWidth="1"/>
    <col min="13" max="13" width="14.42578125" bestFit="1" customWidth="1"/>
    <col min="14" max="14" width="13.85546875" bestFit="1" customWidth="1"/>
    <col min="15" max="15" width="19" bestFit="1" customWidth="1"/>
    <col min="16" max="16" width="11.7109375" bestFit="1" customWidth="1"/>
    <col min="17" max="17" width="23.7109375" bestFit="1" customWidth="1"/>
    <col min="18" max="18" width="27.28515625" bestFit="1" customWidth="1"/>
    <col min="19" max="19" width="29.140625" bestFit="1" customWidth="1"/>
    <col min="20" max="20" width="11.85546875" bestFit="1" customWidth="1"/>
    <col min="21" max="21" width="11.7109375" bestFit="1" customWidth="1"/>
    <col min="22" max="22" width="45" bestFit="1" customWidth="1"/>
    <col min="23" max="23" width="20.42578125" bestFit="1" customWidth="1"/>
    <col min="24" max="24" width="20.28515625" bestFit="1" customWidth="1"/>
    <col min="25" max="25" width="18.140625" bestFit="1" customWidth="1"/>
    <col min="26" max="26" width="22.7109375" bestFit="1" customWidth="1"/>
    <col min="27" max="27" width="20" bestFit="1" customWidth="1"/>
    <col min="28" max="28" width="12.140625" bestFit="1" customWidth="1"/>
    <col min="29" max="29" width="13.28515625" bestFit="1" customWidth="1"/>
    <col min="30" max="30" width="11" bestFit="1" customWidth="1"/>
    <col min="31" max="31" width="11.42578125" bestFit="1" customWidth="1"/>
    <col min="32" max="32" width="11.140625" bestFit="1" customWidth="1"/>
    <col min="33" max="33" width="32" bestFit="1" customWidth="1"/>
    <col min="34" max="34" width="12.7109375" bestFit="1" customWidth="1"/>
    <col min="35" max="35" width="17.28515625" bestFit="1" customWidth="1"/>
    <col min="36" max="36" width="21.140625" bestFit="1" customWidth="1"/>
    <col min="37" max="37" width="17.140625" bestFit="1" customWidth="1"/>
    <col min="38" max="38" width="25.140625" bestFit="1" customWidth="1"/>
    <col min="39" max="39" width="29.85546875" bestFit="1" customWidth="1"/>
    <col min="40" max="40" width="27.140625" bestFit="1" customWidth="1"/>
    <col min="41" max="41" width="12.7109375" bestFit="1" customWidth="1"/>
    <col min="42" max="42" width="10.85546875" bestFit="1" customWidth="1"/>
    <col min="43" max="43" width="13.28515625" bestFit="1" customWidth="1"/>
    <col min="44" max="44" width="21" bestFit="1" customWidth="1"/>
    <col min="45" max="45" width="13.85546875" bestFit="1" customWidth="1"/>
    <col min="46" max="46" width="13.28515625" bestFit="1" customWidth="1"/>
    <col min="47" max="47" width="9.7109375" bestFit="1" customWidth="1"/>
    <col min="48" max="48" width="15.42578125" bestFit="1" customWidth="1"/>
    <col min="49" max="49" width="15" bestFit="1" customWidth="1"/>
    <col min="50" max="50" width="9.85546875" bestFit="1" customWidth="1"/>
    <col min="51" max="51" width="17.7109375" bestFit="1" customWidth="1"/>
    <col min="52" max="52" width="14.7109375" bestFit="1" customWidth="1"/>
    <col min="53" max="53" width="14.140625" bestFit="1" customWidth="1"/>
    <col min="54" max="54" width="21.7109375" bestFit="1" customWidth="1"/>
    <col min="55" max="55" width="21.140625" bestFit="1" customWidth="1"/>
    <col min="56" max="56" width="24.7109375" bestFit="1" customWidth="1"/>
    <col min="57" max="57" width="21.85546875" bestFit="1" customWidth="1"/>
    <col min="58" max="58" width="21.7109375" bestFit="1" customWidth="1"/>
    <col min="59" max="59" width="22.140625" bestFit="1" customWidth="1"/>
    <col min="60" max="60" width="21.7109375" bestFit="1" customWidth="1"/>
    <col min="61" max="61" width="30.42578125" bestFit="1" customWidth="1"/>
    <col min="62" max="62" width="29" bestFit="1" customWidth="1"/>
    <col min="63" max="63" width="15.42578125" bestFit="1" customWidth="1"/>
    <col min="64" max="64" width="15.7109375" bestFit="1" customWidth="1"/>
    <col min="65" max="65" width="17.140625" bestFit="1" customWidth="1"/>
    <col min="66" max="66" width="16.140625" bestFit="1" customWidth="1"/>
    <col min="67" max="67" width="15.42578125" bestFit="1" customWidth="1"/>
    <col min="68" max="68" width="19.42578125" bestFit="1" customWidth="1"/>
    <col min="69" max="69" width="10.140625" bestFit="1" customWidth="1"/>
    <col min="70" max="70" width="12.85546875" bestFit="1" customWidth="1"/>
    <col min="71" max="71" width="13.7109375" bestFit="1" customWidth="1"/>
    <col min="72" max="72" width="12" bestFit="1" customWidth="1"/>
    <col min="73" max="73" width="14.7109375" bestFit="1" customWidth="1"/>
    <col min="74" max="74" width="15.42578125" bestFit="1" customWidth="1"/>
    <col min="75" max="75" width="14.85546875" bestFit="1" customWidth="1"/>
    <col min="76" max="76" width="17.42578125" bestFit="1" customWidth="1"/>
    <col min="77" max="77" width="18.28515625" bestFit="1" customWidth="1"/>
    <col min="78" max="78" width="15.140625" bestFit="1" customWidth="1"/>
    <col min="79" max="79" width="11.7109375" bestFit="1" customWidth="1"/>
    <col min="80" max="80" width="22.42578125" bestFit="1" customWidth="1"/>
    <col min="81" max="81" width="16.140625" bestFit="1" customWidth="1"/>
    <col min="82" max="82" width="12.7109375" bestFit="1" customWidth="1"/>
    <col min="83" max="83" width="12.28515625" bestFit="1" customWidth="1"/>
    <col min="84" max="84" width="15.85546875" bestFit="1" customWidth="1"/>
    <col min="85" max="85" width="12.28515625" bestFit="1" customWidth="1"/>
    <col min="86" max="86" width="16.28515625" bestFit="1" customWidth="1"/>
    <col min="87" max="87" width="16.85546875" bestFit="1" customWidth="1"/>
    <col min="88" max="88" width="16.140625" bestFit="1" customWidth="1"/>
    <col min="89" max="89" width="17.85546875" bestFit="1" customWidth="1"/>
    <col min="90" max="90" width="10.140625" bestFit="1" customWidth="1"/>
    <col min="91" max="91" width="18.28515625" bestFit="1" customWidth="1"/>
    <col min="92" max="92" width="24.28515625" bestFit="1" customWidth="1"/>
    <col min="93" max="93" width="13.7109375" bestFit="1" customWidth="1"/>
    <col min="94" max="94" width="16.140625" bestFit="1" customWidth="1"/>
    <col min="95" max="95" width="17" bestFit="1" customWidth="1"/>
    <col min="96" max="96" width="18.28515625" bestFit="1" customWidth="1"/>
    <col min="97" max="97" width="21" bestFit="1" customWidth="1"/>
    <col min="98" max="98" width="21.85546875" bestFit="1" customWidth="1"/>
    <col min="99" max="99" width="15.42578125" bestFit="1" customWidth="1"/>
    <col min="100" max="100" width="18.140625" bestFit="1" customWidth="1"/>
    <col min="101" max="101" width="19" bestFit="1" customWidth="1"/>
    <col min="102" max="102" width="16.7109375" bestFit="1" customWidth="1"/>
    <col min="103" max="103" width="12.28515625" bestFit="1" customWidth="1"/>
    <col min="104" max="104" width="19.42578125" bestFit="1" customWidth="1"/>
    <col min="105" max="105" width="16.42578125" bestFit="1" customWidth="1"/>
    <col min="106" max="106" width="13.85546875" bestFit="1" customWidth="1"/>
    <col min="107" max="107" width="13.42578125" bestFit="1" customWidth="1"/>
    <col min="108" max="109" width="10.85546875" bestFit="1" customWidth="1"/>
    <col min="110" max="110" width="9.7109375" bestFit="1" customWidth="1"/>
    <col min="111" max="111" width="13.140625" bestFit="1" customWidth="1"/>
    <col min="112" max="112" width="26.85546875" bestFit="1" customWidth="1"/>
    <col min="113" max="113" width="23" bestFit="1" customWidth="1"/>
    <col min="114" max="114" width="20" bestFit="1" customWidth="1"/>
    <col min="115" max="115" width="15" bestFit="1" customWidth="1"/>
    <col min="116" max="116" width="11.140625" bestFit="1" customWidth="1"/>
    <col min="117" max="117" width="13.85546875" bestFit="1" customWidth="1"/>
    <col min="119" max="119" width="12.85546875" bestFit="1" customWidth="1"/>
    <col min="120" max="120" width="14.85546875" bestFit="1" customWidth="1"/>
    <col min="121" max="121" width="12.85546875" bestFit="1" customWidth="1"/>
    <col min="122" max="122" width="14.7109375" bestFit="1" customWidth="1"/>
    <col min="123" max="123" width="20.28515625" bestFit="1" customWidth="1"/>
    <col min="124" max="124" width="18.42578125" bestFit="1" customWidth="1"/>
    <col min="125" max="125" width="18.28515625" bestFit="1" customWidth="1"/>
    <col min="126" max="126" width="23.140625" bestFit="1" customWidth="1"/>
    <col min="127" max="127" width="22.140625" bestFit="1" customWidth="1"/>
    <col min="128" max="128" width="26.140625" bestFit="1" customWidth="1"/>
    <col min="129" max="129" width="23.85546875" bestFit="1" customWidth="1"/>
    <col min="130" max="130" width="28" bestFit="1" customWidth="1"/>
    <col min="131" max="131" width="11.85546875" bestFit="1" customWidth="1"/>
    <col min="132" max="132" width="20.42578125" bestFit="1" customWidth="1"/>
    <col min="133" max="133" width="24.7109375" bestFit="1" customWidth="1"/>
    <col min="134" max="135" width="23.42578125" bestFit="1" customWidth="1"/>
    <col min="136" max="136" width="27.7109375" bestFit="1" customWidth="1"/>
    <col min="137" max="137" width="27" bestFit="1" customWidth="1"/>
    <col min="138" max="138" width="25.140625" bestFit="1" customWidth="1"/>
    <col min="139" max="139" width="29.28515625" bestFit="1" customWidth="1"/>
    <col min="140" max="140" width="28.7109375" bestFit="1" customWidth="1"/>
    <col min="141" max="141" width="19.7109375" bestFit="1" customWidth="1"/>
    <col min="142" max="142" width="25.28515625" bestFit="1" customWidth="1"/>
    <col min="143" max="143" width="33" bestFit="1" customWidth="1"/>
    <col min="144" max="144" width="16.28515625" bestFit="1" customWidth="1"/>
    <col min="145" max="145" width="24" bestFit="1" customWidth="1"/>
    <col min="146" max="146" width="14.42578125" bestFit="1" customWidth="1"/>
    <col min="147" max="147" width="20.140625" bestFit="1" customWidth="1"/>
    <col min="148" max="148" width="11.85546875" bestFit="1" customWidth="1"/>
    <col min="149" max="149" width="16.28515625" bestFit="1" customWidth="1"/>
    <col min="150" max="150" width="25.28515625" bestFit="1" customWidth="1"/>
    <col min="151" max="151" width="8.7109375" bestFit="1" customWidth="1"/>
    <col min="152" max="152" width="10.42578125" bestFit="1" customWidth="1"/>
    <col min="153" max="153" width="20.85546875" bestFit="1" customWidth="1"/>
    <col min="154" max="154" width="22.28515625" bestFit="1" customWidth="1"/>
    <col min="155" max="155" width="19.7109375" bestFit="1" customWidth="1"/>
    <col min="156" max="156" width="26.7109375" bestFit="1" customWidth="1"/>
    <col min="157" max="157" width="8.42578125" bestFit="1" customWidth="1"/>
    <col min="158" max="158" width="13.28515625" bestFit="1" customWidth="1"/>
    <col min="159" max="160" width="12.42578125" bestFit="1" customWidth="1"/>
    <col min="161" max="162" width="9" bestFit="1" customWidth="1"/>
    <col min="163" max="163" width="14.42578125" bestFit="1" customWidth="1"/>
    <col min="164" max="164" width="11.42578125" bestFit="1" customWidth="1"/>
    <col min="165" max="166" width="9" bestFit="1" customWidth="1"/>
    <col min="167" max="167" width="14.42578125" bestFit="1" customWidth="1"/>
    <col min="168" max="168" width="9" bestFit="1" customWidth="1"/>
    <col min="169" max="169" width="11.85546875" bestFit="1" customWidth="1"/>
    <col min="170" max="170" width="9.7109375" bestFit="1" customWidth="1"/>
    <col min="171" max="171" width="10.140625" bestFit="1" customWidth="1"/>
    <col min="172" max="172" width="11.140625" bestFit="1" customWidth="1"/>
    <col min="173" max="173" width="15.7109375" bestFit="1" customWidth="1"/>
    <col min="174" max="174" width="9" bestFit="1" customWidth="1"/>
    <col min="175" max="175" width="14.7109375" bestFit="1" customWidth="1"/>
    <col min="176" max="176" width="21.7109375" bestFit="1" customWidth="1"/>
    <col min="177" max="177" width="18" bestFit="1" customWidth="1"/>
    <col min="178" max="180" width="9" bestFit="1" customWidth="1"/>
    <col min="181" max="181" width="13.28515625" bestFit="1" customWidth="1"/>
    <col min="182" max="182" width="18.140625" bestFit="1" customWidth="1"/>
    <col min="183" max="183" width="19.140625" bestFit="1" customWidth="1"/>
    <col min="184" max="184" width="6.7109375" bestFit="1" customWidth="1"/>
    <col min="185" max="185" width="15.140625" bestFit="1" customWidth="1"/>
    <col min="186" max="186" width="12.140625" bestFit="1" customWidth="1"/>
    <col min="187" max="187" width="12.7109375" bestFit="1" customWidth="1"/>
    <col min="188" max="188" width="16.7109375" bestFit="1" customWidth="1"/>
    <col min="189" max="189" width="10.42578125" bestFit="1" customWidth="1"/>
    <col min="190" max="190" width="13.140625" bestFit="1" customWidth="1"/>
    <col min="191" max="191" width="17.140625" bestFit="1" customWidth="1"/>
    <col min="192" max="192" width="24.85546875" bestFit="1" customWidth="1"/>
    <col min="193" max="193" width="29" bestFit="1" customWidth="1"/>
    <col min="194" max="194" width="7.140625" bestFit="1" customWidth="1"/>
    <col min="195" max="195" width="59.85546875" bestFit="1" customWidth="1"/>
    <col min="196" max="196" width="39" bestFit="1" customWidth="1"/>
    <col min="197" max="197" width="43.140625" bestFit="1" customWidth="1"/>
    <col min="198" max="198" width="48.85546875" bestFit="1" customWidth="1"/>
    <col min="199" max="199" width="37.85546875" bestFit="1" customWidth="1"/>
    <col min="200" max="200" width="46" bestFit="1" customWidth="1"/>
    <col min="201" max="201" width="39.7109375" bestFit="1" customWidth="1"/>
    <col min="202" max="202" width="39" bestFit="1" customWidth="1"/>
    <col min="203" max="204" width="40.7109375" bestFit="1" customWidth="1"/>
    <col min="205" max="205" width="37.7109375" bestFit="1" customWidth="1"/>
    <col min="206" max="206" width="22.28515625" bestFit="1" customWidth="1"/>
    <col min="207" max="207" width="25.7109375" bestFit="1" customWidth="1"/>
    <col min="208" max="208" width="22.7109375" bestFit="1" customWidth="1"/>
    <col min="209" max="209" width="32.28515625" bestFit="1" customWidth="1"/>
    <col min="210" max="210" width="28.7109375" bestFit="1" customWidth="1"/>
    <col min="211" max="211" width="32.28515625" bestFit="1" customWidth="1"/>
    <col min="212" max="212" width="39.28515625" bestFit="1" customWidth="1"/>
    <col min="213" max="213" width="35.42578125" bestFit="1" customWidth="1"/>
    <col min="214" max="214" width="39.140625" bestFit="1" customWidth="1"/>
    <col min="215" max="215" width="28" bestFit="1" customWidth="1"/>
    <col min="216" max="216" width="24.140625" bestFit="1" customWidth="1"/>
    <col min="217" max="217" width="27.85546875" bestFit="1" customWidth="1"/>
    <col min="218" max="218" width="40.42578125" bestFit="1" customWidth="1"/>
    <col min="219" max="219" width="36.7109375" bestFit="1" customWidth="1"/>
    <col min="220" max="220" width="40.28515625" bestFit="1" customWidth="1"/>
    <col min="221" max="221" width="39.28515625" bestFit="1" customWidth="1"/>
    <col min="222" max="222" width="35.42578125" bestFit="1" customWidth="1"/>
    <col min="223" max="223" width="39.140625" bestFit="1" customWidth="1"/>
    <col min="224" max="224" width="39.28515625" bestFit="1" customWidth="1"/>
    <col min="225" max="225" width="35.42578125" bestFit="1" customWidth="1"/>
    <col min="226" max="226" width="39.7109375" bestFit="1" customWidth="1"/>
    <col min="227" max="227" width="20.28515625" bestFit="1" customWidth="1"/>
    <col min="228" max="228" width="17.85546875" bestFit="1" customWidth="1"/>
    <col min="229" max="230" width="22.42578125" bestFit="1" customWidth="1"/>
    <col min="231" max="231" width="25.140625" bestFit="1" customWidth="1"/>
    <col min="232" max="232" width="23.7109375" bestFit="1" customWidth="1"/>
    <col min="233" max="233" width="23.140625" bestFit="1" customWidth="1"/>
    <col min="234" max="234" width="20.85546875" bestFit="1" customWidth="1"/>
    <col min="235" max="236" width="17.28515625" bestFit="1" customWidth="1"/>
    <col min="237" max="237" width="30.140625" bestFit="1" customWidth="1"/>
    <col min="238" max="238" width="27.42578125" bestFit="1" customWidth="1"/>
    <col min="239" max="239" width="30.42578125" bestFit="1" customWidth="1"/>
    <col min="240" max="240" width="26.7109375" bestFit="1" customWidth="1"/>
    <col min="241" max="241" width="26.28515625" bestFit="1" customWidth="1"/>
    <col min="242" max="242" width="29.140625" bestFit="1" customWidth="1"/>
    <col min="243" max="243" width="14.140625" bestFit="1" customWidth="1"/>
    <col min="244" max="244" width="13.85546875" bestFit="1" customWidth="1"/>
    <col min="245" max="245" width="17" bestFit="1" customWidth="1"/>
    <col min="246" max="246" width="20.85546875" bestFit="1" customWidth="1"/>
    <col min="247" max="247" width="17.7109375" bestFit="1" customWidth="1"/>
    <col min="248" max="248" width="15.42578125" bestFit="1" customWidth="1"/>
    <col min="249" max="249" width="18" bestFit="1" customWidth="1"/>
    <col min="250" max="250" width="22.42578125" bestFit="1" customWidth="1"/>
    <col min="251" max="252" width="18.85546875" bestFit="1" customWidth="1"/>
    <col min="253" max="253" width="20.42578125" bestFit="1" customWidth="1"/>
    <col min="254" max="254" width="19.28515625" bestFit="1" customWidth="1"/>
    <col min="255" max="255" width="18.85546875" bestFit="1" customWidth="1"/>
    <col min="256" max="256" width="21.7109375" bestFit="1" customWidth="1"/>
    <col min="257" max="257" width="14.85546875" bestFit="1" customWidth="1"/>
    <col min="258" max="258" width="29.7109375" bestFit="1" customWidth="1"/>
    <col min="259" max="259" width="26.140625" bestFit="1" customWidth="1"/>
    <col min="260" max="260" width="20.28515625" bestFit="1" customWidth="1"/>
    <col min="261" max="261" width="16" bestFit="1" customWidth="1"/>
    <col min="262" max="262" width="19.85546875" bestFit="1" customWidth="1"/>
    <col min="263" max="263" width="16.42578125" bestFit="1" customWidth="1"/>
    <col min="264" max="264" width="27" bestFit="1" customWidth="1"/>
    <col min="265" max="265" width="19.140625" bestFit="1" customWidth="1"/>
    <col min="266" max="266" width="24" bestFit="1" customWidth="1"/>
    <col min="267" max="267" width="24.85546875" bestFit="1" customWidth="1"/>
    <col min="268" max="268" width="20.42578125" bestFit="1" customWidth="1"/>
    <col min="269" max="269" width="32" bestFit="1" customWidth="1"/>
    <col min="270" max="271" width="24.42578125" bestFit="1" customWidth="1"/>
    <col min="272" max="272" width="29.28515625" bestFit="1" customWidth="1"/>
    <col min="273" max="273" width="29.140625" bestFit="1" customWidth="1"/>
    <col min="274" max="274" width="28.85546875" bestFit="1" customWidth="1"/>
    <col min="275" max="275" width="19.28515625" bestFit="1" customWidth="1"/>
    <col min="276" max="276" width="22.7109375" bestFit="1" customWidth="1"/>
    <col min="277" max="277" width="21.140625" bestFit="1" customWidth="1"/>
    <col min="278" max="279" width="17.42578125" bestFit="1" customWidth="1"/>
    <col min="280" max="280" width="15" bestFit="1" customWidth="1"/>
    <col min="281" max="281" width="15.85546875" bestFit="1" customWidth="1"/>
    <col min="282" max="282" width="11.42578125" bestFit="1" customWidth="1"/>
    <col min="283" max="283" width="12.140625" bestFit="1" customWidth="1"/>
    <col min="284" max="284" width="24.140625" bestFit="1" customWidth="1"/>
    <col min="285" max="285" width="15.28515625" bestFit="1" customWidth="1"/>
    <col min="286" max="286" width="23.7109375" bestFit="1" customWidth="1"/>
    <col min="287" max="287" width="15.28515625" bestFit="1" customWidth="1"/>
    <col min="288" max="288" width="18" bestFit="1" customWidth="1"/>
    <col min="289" max="289" width="24" bestFit="1" customWidth="1"/>
    <col min="290" max="290" width="13.42578125" bestFit="1" customWidth="1"/>
    <col min="291" max="291" width="18.7109375" bestFit="1" customWidth="1"/>
    <col min="292" max="292" width="26.28515625" bestFit="1" customWidth="1"/>
    <col min="293" max="293" width="23.28515625" bestFit="1" customWidth="1"/>
    <col min="294" max="294" width="42.42578125" bestFit="1" customWidth="1"/>
    <col min="295" max="295" width="27.140625" bestFit="1" customWidth="1"/>
    <col min="296" max="296" width="32" bestFit="1" customWidth="1"/>
    <col min="297" max="297" width="19.140625" bestFit="1" customWidth="1"/>
    <col min="298" max="298" width="28" bestFit="1" customWidth="1"/>
    <col min="299" max="299" width="15.28515625" bestFit="1" customWidth="1"/>
    <col min="300" max="300" width="22.42578125" bestFit="1" customWidth="1"/>
    <col min="301" max="301" width="31.28515625" bestFit="1" customWidth="1"/>
    <col min="302" max="302" width="18.85546875" bestFit="1" customWidth="1"/>
    <col min="303" max="303" width="30.42578125" bestFit="1" customWidth="1"/>
    <col min="304" max="304" width="21.28515625" bestFit="1" customWidth="1"/>
    <col min="305" max="306" width="25.85546875" bestFit="1" customWidth="1"/>
    <col min="307" max="307" width="32" bestFit="1" customWidth="1"/>
    <col min="308" max="308" width="31.28515625" bestFit="1" customWidth="1"/>
    <col min="309" max="309" width="37.7109375" bestFit="1" customWidth="1"/>
    <col min="310" max="310" width="35.85546875" bestFit="1" customWidth="1"/>
    <col min="311" max="311" width="34.85546875" bestFit="1" customWidth="1"/>
    <col min="312" max="312" width="27.85546875" bestFit="1" customWidth="1"/>
    <col min="313" max="313" width="34.140625" bestFit="1" customWidth="1"/>
    <col min="314" max="314" width="37.140625" bestFit="1" customWidth="1"/>
    <col min="315" max="315" width="36.42578125" bestFit="1" customWidth="1"/>
    <col min="316" max="316" width="35.85546875" bestFit="1" customWidth="1"/>
    <col min="317" max="317" width="34.140625" bestFit="1" customWidth="1"/>
    <col min="318" max="318" width="31.140625" bestFit="1" customWidth="1"/>
    <col min="319" max="319" width="34.140625" bestFit="1" customWidth="1"/>
    <col min="320" max="320" width="16.140625" bestFit="1" customWidth="1"/>
    <col min="321" max="321" width="22.42578125" bestFit="1" customWidth="1"/>
    <col min="322" max="322" width="21" bestFit="1" customWidth="1"/>
    <col min="323" max="323" width="17.7109375" bestFit="1" customWidth="1"/>
    <col min="324" max="324" width="18" bestFit="1" customWidth="1"/>
    <col min="325" max="325" width="38.42578125" bestFit="1" customWidth="1"/>
    <col min="326" max="326" width="42" bestFit="1" customWidth="1"/>
    <col min="327" max="327" width="39.140625" bestFit="1" customWidth="1"/>
    <col min="328" max="328" width="33.42578125" bestFit="1" customWidth="1"/>
    <col min="329" max="329" width="34.42578125" bestFit="1" customWidth="1"/>
    <col min="330" max="330" width="28.7109375" bestFit="1" customWidth="1"/>
    <col min="331" max="331" width="35.28515625" bestFit="1" customWidth="1"/>
    <col min="332" max="332" width="31.85546875" bestFit="1" customWidth="1"/>
    <col min="333" max="333" width="32.42578125" bestFit="1" customWidth="1"/>
    <col min="334" max="335" width="32.28515625" bestFit="1" customWidth="1"/>
    <col min="336" max="336" width="21.85546875" bestFit="1" customWidth="1"/>
    <col min="337" max="337" width="24.85546875" bestFit="1" customWidth="1"/>
    <col min="338" max="338" width="27.28515625" bestFit="1" customWidth="1"/>
    <col min="339" max="339" width="27.7109375" bestFit="1" customWidth="1"/>
    <col min="340" max="340" width="34.7109375" bestFit="1" customWidth="1"/>
    <col min="341" max="341" width="25.140625" bestFit="1" customWidth="1"/>
    <col min="342" max="342" width="21" bestFit="1" customWidth="1"/>
    <col min="343" max="343" width="24.140625" bestFit="1" customWidth="1"/>
    <col min="344" max="344" width="25" bestFit="1" customWidth="1"/>
    <col min="345" max="345" width="46.42578125" bestFit="1" customWidth="1"/>
  </cols>
  <sheetData>
    <row r="1" spans="1:346" s="249" customFormat="1" x14ac:dyDescent="0.2">
      <c r="C1" s="249" t="s">
        <v>1905</v>
      </c>
      <c r="E1" s="249" t="s">
        <v>2134</v>
      </c>
      <c r="F1" s="249" t="s">
        <v>2199</v>
      </c>
      <c r="G1" s="249" t="s">
        <v>2276</v>
      </c>
      <c r="H1" s="249" t="s">
        <v>2298</v>
      </c>
      <c r="I1" s="249" t="s">
        <v>2300</v>
      </c>
      <c r="J1" s="249" t="s">
        <v>2311</v>
      </c>
      <c r="K1" s="249" t="s">
        <v>2328</v>
      </c>
      <c r="L1" s="249" t="s">
        <v>2377</v>
      </c>
      <c r="M1" s="249" t="s">
        <v>2378</v>
      </c>
      <c r="N1" s="249" t="s">
        <v>2379</v>
      </c>
      <c r="O1" s="249" t="s">
        <v>2449</v>
      </c>
      <c r="P1" s="249" t="s">
        <v>2526</v>
      </c>
      <c r="Q1" s="249" t="s">
        <v>2603</v>
      </c>
      <c r="R1" s="249" t="s">
        <v>2671</v>
      </c>
      <c r="S1" s="249" t="s">
        <v>2692</v>
      </c>
      <c r="T1" s="249" t="s">
        <v>2709</v>
      </c>
      <c r="U1" s="249" t="s">
        <v>2722</v>
      </c>
      <c r="V1" s="249" t="s">
        <v>2725</v>
      </c>
      <c r="W1" s="249" t="s">
        <v>2745</v>
      </c>
      <c r="X1" s="249" t="s">
        <v>2747</v>
      </c>
      <c r="Y1" s="249" t="s">
        <v>2749</v>
      </c>
      <c r="Z1" s="249" t="s">
        <v>2751</v>
      </c>
      <c r="AA1" s="249" t="s">
        <v>2753</v>
      </c>
      <c r="AB1" s="250" t="s">
        <v>2755</v>
      </c>
      <c r="AC1" s="250" t="s">
        <v>2760</v>
      </c>
      <c r="AD1" s="250" t="s">
        <v>2762</v>
      </c>
      <c r="AE1" s="250" t="s">
        <v>2764</v>
      </c>
      <c r="AF1" s="250" t="s">
        <v>2772</v>
      </c>
      <c r="AG1" s="250"/>
      <c r="AH1" s="249" t="s">
        <v>2770</v>
      </c>
      <c r="AI1" s="249" t="s">
        <v>2769</v>
      </c>
      <c r="AJ1" s="249" t="s">
        <v>2784</v>
      </c>
      <c r="AK1" s="275" t="s">
        <v>2786</v>
      </c>
      <c r="AL1" s="275" t="s">
        <v>2788</v>
      </c>
      <c r="AM1" s="275" t="s">
        <v>2790</v>
      </c>
      <c r="AN1" s="275" t="s">
        <v>2792</v>
      </c>
      <c r="AO1" s="249" t="s">
        <v>2771</v>
      </c>
      <c r="AP1" s="249" t="s">
        <v>2768</v>
      </c>
      <c r="AQ1" s="249" t="s">
        <v>2796</v>
      </c>
      <c r="AR1" s="249" t="s">
        <v>1779</v>
      </c>
      <c r="AS1" s="249" t="s">
        <v>1781</v>
      </c>
      <c r="AT1" s="249" t="s">
        <v>2757</v>
      </c>
      <c r="AU1" s="249" t="s">
        <v>1784</v>
      </c>
      <c r="AV1" s="249" t="s">
        <v>1786</v>
      </c>
      <c r="AW1" s="249" t="s">
        <v>1788</v>
      </c>
      <c r="AX1" s="249" t="s">
        <v>1790</v>
      </c>
      <c r="AY1" s="249" t="s">
        <v>1792</v>
      </c>
      <c r="AZ1" s="249" t="s">
        <v>1794</v>
      </c>
      <c r="BA1" s="249" t="s">
        <v>1796</v>
      </c>
      <c r="BB1" s="249" t="s">
        <v>2766</v>
      </c>
      <c r="BC1" s="249" t="s">
        <v>1799</v>
      </c>
      <c r="BD1" s="249" t="s">
        <v>1801</v>
      </c>
      <c r="BE1" s="249" t="s">
        <v>1803</v>
      </c>
      <c r="BF1" s="249" t="s">
        <v>1805</v>
      </c>
      <c r="BG1" s="249" t="s">
        <v>1807</v>
      </c>
      <c r="BH1" s="249" t="s">
        <v>2767</v>
      </c>
      <c r="BI1" s="249" t="s">
        <v>1810</v>
      </c>
      <c r="BK1" s="249" t="s">
        <v>1812</v>
      </c>
      <c r="BL1" s="249" t="s">
        <v>1814</v>
      </c>
      <c r="BM1" s="249" t="s">
        <v>1816</v>
      </c>
      <c r="BN1" s="249" t="s">
        <v>1818</v>
      </c>
      <c r="BO1" s="249" t="s">
        <v>1820</v>
      </c>
      <c r="BP1" s="249" t="s">
        <v>1822</v>
      </c>
      <c r="BQ1" s="249" t="s">
        <v>1824</v>
      </c>
      <c r="BR1" s="249" t="s">
        <v>1826</v>
      </c>
      <c r="BS1" s="249" t="s">
        <v>1828</v>
      </c>
      <c r="BT1" s="249" t="s">
        <v>1830</v>
      </c>
      <c r="BU1" s="249" t="s">
        <v>1832</v>
      </c>
      <c r="BV1" s="249" t="s">
        <v>1834</v>
      </c>
      <c r="BZ1" s="249" t="s">
        <v>1836</v>
      </c>
      <c r="CA1" s="249" t="s">
        <v>1838</v>
      </c>
      <c r="CB1" s="249" t="s">
        <v>1846</v>
      </c>
      <c r="CC1" s="249" t="s">
        <v>1844</v>
      </c>
      <c r="CD1" s="249" t="s">
        <v>1850</v>
      </c>
      <c r="CE1" s="249" t="s">
        <v>1854</v>
      </c>
      <c r="CF1" s="249" t="s">
        <v>1856</v>
      </c>
      <c r="CG1" s="249" t="s">
        <v>1858</v>
      </c>
      <c r="CH1" s="249" t="s">
        <v>1869</v>
      </c>
      <c r="CI1" s="249" t="s">
        <v>1868</v>
      </c>
      <c r="CJ1" s="249" t="s">
        <v>1866</v>
      </c>
      <c r="CK1" s="280" t="s">
        <v>1864</v>
      </c>
      <c r="CN1" s="249" t="s">
        <v>1861</v>
      </c>
      <c r="CO1" s="249" t="s">
        <v>1873</v>
      </c>
      <c r="CP1" s="249" t="s">
        <v>1896</v>
      </c>
      <c r="CQ1" s="249" t="s">
        <v>1860</v>
      </c>
      <c r="CU1" s="249" t="s">
        <v>1862</v>
      </c>
      <c r="CV1" s="249" t="s">
        <v>1900</v>
      </c>
      <c r="CW1" s="249" t="s">
        <v>2758</v>
      </c>
      <c r="CX1" s="249" t="s">
        <v>1903</v>
      </c>
      <c r="CY1" s="249" t="s">
        <v>1394</v>
      </c>
      <c r="CZ1" s="249" t="s">
        <v>1396</v>
      </c>
      <c r="DA1" s="249" t="s">
        <v>1399</v>
      </c>
      <c r="DD1" s="249" t="s">
        <v>1401</v>
      </c>
      <c r="DE1" s="249" t="s">
        <v>1863</v>
      </c>
      <c r="DI1" s="249" t="s">
        <v>1867</v>
      </c>
      <c r="DJ1" s="249" t="s">
        <v>1404</v>
      </c>
      <c r="DK1" s="249" t="s">
        <v>1890</v>
      </c>
      <c r="DL1" s="249" t="s">
        <v>1841</v>
      </c>
      <c r="DM1" s="249" t="s">
        <v>1885</v>
      </c>
      <c r="DN1" s="249" t="s">
        <v>1865</v>
      </c>
      <c r="DO1" s="249" t="s">
        <v>1411</v>
      </c>
      <c r="DQ1" s="249" t="s">
        <v>1412</v>
      </c>
      <c r="DR1" s="249" t="s">
        <v>1414</v>
      </c>
      <c r="DS1" s="249" t="s">
        <v>1416</v>
      </c>
      <c r="DT1" s="249" t="s">
        <v>1889</v>
      </c>
      <c r="DU1" s="249" t="s">
        <v>1419</v>
      </c>
      <c r="DV1" s="249" t="s">
        <v>1421</v>
      </c>
      <c r="DW1" s="249" t="s">
        <v>1429</v>
      </c>
      <c r="DX1" s="249" t="s">
        <v>1888</v>
      </c>
      <c r="DY1" s="249" t="s">
        <v>2759</v>
      </c>
      <c r="DZ1" s="249" t="s">
        <v>1884</v>
      </c>
      <c r="EA1" s="249" t="s">
        <v>1887</v>
      </c>
      <c r="EB1" s="249" t="s">
        <v>1852</v>
      </c>
      <c r="EC1" s="249" t="s">
        <v>1892</v>
      </c>
      <c r="EE1" s="249" t="s">
        <v>1447</v>
      </c>
      <c r="EF1" s="249" t="s">
        <v>1893</v>
      </c>
      <c r="EG1" s="249" t="s">
        <v>1434</v>
      </c>
      <c r="EH1" s="249" t="s">
        <v>1451</v>
      </c>
      <c r="EI1" s="249" t="s">
        <v>1445</v>
      </c>
      <c r="EJ1" s="249" t="s">
        <v>1877</v>
      </c>
      <c r="EK1" s="249" t="s">
        <v>1426</v>
      </c>
      <c r="EP1" s="249" t="s">
        <v>1894</v>
      </c>
      <c r="EQ1" s="249" t="s">
        <v>1459</v>
      </c>
      <c r="ER1" s="249" t="s">
        <v>1433</v>
      </c>
      <c r="EU1" s="249" t="s">
        <v>1440</v>
      </c>
      <c r="EV1" s="249" t="s">
        <v>1886</v>
      </c>
      <c r="EW1" s="249" t="s">
        <v>1853</v>
      </c>
      <c r="EX1" s="249" t="s">
        <v>1872</v>
      </c>
      <c r="EY1" s="249" t="s">
        <v>1843</v>
      </c>
      <c r="EZ1" s="280" t="s">
        <v>1883</v>
      </c>
      <c r="FA1" s="249" t="s">
        <v>1526</v>
      </c>
      <c r="FC1" s="249" t="s">
        <v>1878</v>
      </c>
      <c r="FD1" s="249" t="s">
        <v>1423</v>
      </c>
      <c r="FE1" s="249" t="s">
        <v>970</v>
      </c>
      <c r="FF1" s="249" t="s">
        <v>1443</v>
      </c>
      <c r="FG1" s="249" t="s">
        <v>1403</v>
      </c>
      <c r="FH1" s="249" t="s">
        <v>1882</v>
      </c>
      <c r="FI1" s="249" t="s">
        <v>1527</v>
      </c>
      <c r="FJ1" s="249" t="s">
        <v>1345</v>
      </c>
      <c r="FK1" s="249" t="s">
        <v>1876</v>
      </c>
      <c r="FL1" s="249" t="s">
        <v>1437</v>
      </c>
      <c r="FM1" s="249" t="s">
        <v>1891</v>
      </c>
      <c r="FN1" s="249" t="s">
        <v>1432</v>
      </c>
      <c r="FO1" s="249" t="s">
        <v>1386</v>
      </c>
      <c r="FP1" s="249" t="s">
        <v>1840</v>
      </c>
      <c r="FQ1" s="249" t="s">
        <v>1436</v>
      </c>
      <c r="FR1" s="249" t="s">
        <v>1842</v>
      </c>
      <c r="FS1" s="249" t="s">
        <v>556</v>
      </c>
      <c r="FT1" s="249" t="s">
        <v>1422</v>
      </c>
      <c r="FU1" s="249" t="s">
        <v>1849</v>
      </c>
      <c r="FV1" s="249" t="s">
        <v>3</v>
      </c>
      <c r="FW1" s="249" t="s">
        <v>1424</v>
      </c>
      <c r="FX1" s="249" t="s">
        <v>1458</v>
      </c>
      <c r="FY1" s="249" t="s">
        <v>1398</v>
      </c>
      <c r="FZ1" s="249" t="s">
        <v>412</v>
      </c>
      <c r="GA1" s="249" t="s">
        <v>1881</v>
      </c>
      <c r="GB1" s="249" t="s">
        <v>1845</v>
      </c>
      <c r="GC1" s="249" t="s">
        <v>1431</v>
      </c>
      <c r="GD1" s="249" t="s">
        <v>1879</v>
      </c>
      <c r="GE1" s="249" t="s">
        <v>1427</v>
      </c>
      <c r="GF1" s="249" t="s">
        <v>1457</v>
      </c>
      <c r="GG1" s="249" t="s">
        <v>1425</v>
      </c>
      <c r="GH1" s="249" t="s">
        <v>1439</v>
      </c>
      <c r="GI1" s="249" t="s">
        <v>510</v>
      </c>
      <c r="GJ1" s="280" t="s">
        <v>1463</v>
      </c>
      <c r="GV1" s="282"/>
      <c r="GW1" s="282"/>
      <c r="GX1" s="250"/>
      <c r="GY1" s="250"/>
      <c r="GZ1" s="250"/>
    </row>
    <row r="2" spans="1:346" s="249" customFormat="1" x14ac:dyDescent="0.2">
      <c r="A2" s="251" t="s">
        <v>2798</v>
      </c>
      <c r="B2" s="251" t="s">
        <v>2874</v>
      </c>
      <c r="C2" s="249" t="s">
        <v>1906</v>
      </c>
      <c r="E2" s="249" t="s">
        <v>2135</v>
      </c>
      <c r="F2" s="249" t="s">
        <v>2200</v>
      </c>
      <c r="G2" s="249" t="s">
        <v>2277</v>
      </c>
      <c r="H2" s="249" t="s">
        <v>2299</v>
      </c>
      <c r="I2" s="249" t="s">
        <v>2301</v>
      </c>
      <c r="J2" s="249" t="s">
        <v>2312</v>
      </c>
      <c r="K2" s="249" t="s">
        <v>2277</v>
      </c>
      <c r="L2" s="249" t="s">
        <v>2299</v>
      </c>
      <c r="M2" s="249" t="s">
        <v>2301</v>
      </c>
      <c r="N2" s="249" t="s">
        <v>2380</v>
      </c>
      <c r="O2" s="249" t="s">
        <v>2450</v>
      </c>
      <c r="P2" s="249" t="s">
        <v>2527</v>
      </c>
      <c r="Q2" s="249" t="s">
        <v>2604</v>
      </c>
      <c r="R2" s="249" t="s">
        <v>2672</v>
      </c>
      <c r="S2" s="249" t="s">
        <v>2693</v>
      </c>
      <c r="T2" s="249" t="s">
        <v>2710</v>
      </c>
      <c r="U2" s="249" t="s">
        <v>2527</v>
      </c>
      <c r="V2" s="249" t="s">
        <v>2604</v>
      </c>
      <c r="W2" s="249" t="s">
        <v>2746</v>
      </c>
      <c r="X2" s="249" t="s">
        <v>2748</v>
      </c>
      <c r="Y2" s="249" t="s">
        <v>2750</v>
      </c>
      <c r="Z2" s="249" t="s">
        <v>2752</v>
      </c>
      <c r="AA2" s="249" t="s">
        <v>2754</v>
      </c>
      <c r="AB2" s="250" t="s">
        <v>2756</v>
      </c>
      <c r="AC2" s="250" t="s">
        <v>2761</v>
      </c>
      <c r="AD2" s="250" t="s">
        <v>2763</v>
      </c>
      <c r="AE2" s="250" t="s">
        <v>2765</v>
      </c>
      <c r="AF2" s="250" t="s">
        <v>2773</v>
      </c>
      <c r="AG2" s="250" t="s">
        <v>3109</v>
      </c>
      <c r="AH2" s="249" t="s">
        <v>2774</v>
      </c>
      <c r="AI2" s="249" t="s">
        <v>2775</v>
      </c>
      <c r="AJ2" s="249" t="s">
        <v>2785</v>
      </c>
      <c r="AK2" s="275" t="s">
        <v>2787</v>
      </c>
      <c r="AL2" s="275" t="s">
        <v>2789</v>
      </c>
      <c r="AM2" s="275" t="s">
        <v>2791</v>
      </c>
      <c r="AN2" s="275" t="s">
        <v>2793</v>
      </c>
      <c r="AO2" s="249" t="s">
        <v>2794</v>
      </c>
      <c r="AP2" s="249" t="s">
        <v>2795</v>
      </c>
      <c r="AQ2" s="249" t="s">
        <v>2797</v>
      </c>
      <c r="AR2" s="249" t="s">
        <v>1780</v>
      </c>
      <c r="AS2" s="249" t="s">
        <v>1782</v>
      </c>
      <c r="AT2" s="249" t="s">
        <v>1783</v>
      </c>
      <c r="AU2" s="249" t="s">
        <v>1785</v>
      </c>
      <c r="AV2" s="249" t="s">
        <v>1787</v>
      </c>
      <c r="AW2" s="249" t="s">
        <v>1789</v>
      </c>
      <c r="AX2" s="249" t="s">
        <v>1791</v>
      </c>
      <c r="AY2" s="249" t="s">
        <v>1793</v>
      </c>
      <c r="AZ2" s="249" t="s">
        <v>1795</v>
      </c>
      <c r="BA2" s="249" t="s">
        <v>1797</v>
      </c>
      <c r="BB2" s="249" t="s">
        <v>1798</v>
      </c>
      <c r="BC2" s="249" t="s">
        <v>1800</v>
      </c>
      <c r="BD2" s="249" t="s">
        <v>1802</v>
      </c>
      <c r="BE2" s="249" t="s">
        <v>1804</v>
      </c>
      <c r="BF2" s="249" t="s">
        <v>1806</v>
      </c>
      <c r="BG2" s="249" t="s">
        <v>1808</v>
      </c>
      <c r="BH2" s="249" t="s">
        <v>1809</v>
      </c>
      <c r="BI2" s="249" t="s">
        <v>1811</v>
      </c>
      <c r="BJ2" s="249" t="s">
        <v>3400</v>
      </c>
      <c r="BK2" s="249" t="s">
        <v>1813</v>
      </c>
      <c r="BL2" s="249" t="s">
        <v>1815</v>
      </c>
      <c r="BM2" s="249" t="s">
        <v>1817</v>
      </c>
      <c r="BN2" s="249" t="s">
        <v>1819</v>
      </c>
      <c r="BO2" s="249" t="s">
        <v>1821</v>
      </c>
      <c r="BP2" s="249" t="s">
        <v>1823</v>
      </c>
      <c r="BQ2" s="249" t="s">
        <v>1825</v>
      </c>
      <c r="BR2" s="249" t="s">
        <v>1827</v>
      </c>
      <c r="BS2" s="249" t="s">
        <v>1829</v>
      </c>
      <c r="BT2" s="249" t="s">
        <v>1831</v>
      </c>
      <c r="BU2" s="249" t="s">
        <v>1833</v>
      </c>
      <c r="BV2" s="249" t="s">
        <v>1835</v>
      </c>
      <c r="BW2" s="249" t="s">
        <v>5005</v>
      </c>
      <c r="BX2" s="249" t="s">
        <v>5006</v>
      </c>
      <c r="BY2" s="249" t="s">
        <v>5007</v>
      </c>
      <c r="BZ2" s="249" t="s">
        <v>1837</v>
      </c>
      <c r="CA2" s="249" t="s">
        <v>1839</v>
      </c>
      <c r="CB2" s="249" t="s">
        <v>1847</v>
      </c>
      <c r="CC2" s="249" t="s">
        <v>1848</v>
      </c>
      <c r="CD2" s="249" t="s">
        <v>1851</v>
      </c>
      <c r="CE2" s="249" t="s">
        <v>1855</v>
      </c>
      <c r="CF2" s="249" t="s">
        <v>1857</v>
      </c>
      <c r="CG2" s="249" t="s">
        <v>1859</v>
      </c>
      <c r="CH2" s="249" t="s">
        <v>1870</v>
      </c>
      <c r="CI2" s="249" t="s">
        <v>1871</v>
      </c>
      <c r="CJ2" s="249" t="s">
        <v>1874</v>
      </c>
      <c r="CK2" s="280" t="s">
        <v>1875</v>
      </c>
      <c r="CL2" s="249" t="s">
        <v>5008</v>
      </c>
      <c r="CM2" s="249" t="s">
        <v>5009</v>
      </c>
      <c r="CN2" s="249" t="s">
        <v>1880</v>
      </c>
      <c r="CO2" s="249" t="s">
        <v>1895</v>
      </c>
      <c r="CP2" s="249" t="s">
        <v>1897</v>
      </c>
      <c r="CQ2" s="249" t="s">
        <v>1898</v>
      </c>
      <c r="CR2" s="249" t="s">
        <v>5010</v>
      </c>
      <c r="CS2" s="249" t="s">
        <v>5011</v>
      </c>
      <c r="CT2" s="249" t="s">
        <v>5012</v>
      </c>
      <c r="CU2" s="249" t="s">
        <v>1899</v>
      </c>
      <c r="CV2" s="249" t="s">
        <v>1901</v>
      </c>
      <c r="CW2" s="249" t="s">
        <v>1902</v>
      </c>
      <c r="CX2" s="249" t="s">
        <v>1904</v>
      </c>
      <c r="CY2" s="249" t="s">
        <v>1395</v>
      </c>
      <c r="CZ2" s="249" t="s">
        <v>1397</v>
      </c>
      <c r="DA2" s="249" t="s">
        <v>1400</v>
      </c>
      <c r="DB2" s="249" t="s">
        <v>5015</v>
      </c>
      <c r="DC2" s="249" t="s">
        <v>5016</v>
      </c>
      <c r="DD2" s="249" t="s">
        <v>5013</v>
      </c>
      <c r="DE2" s="249" t="s">
        <v>5014</v>
      </c>
      <c r="DF2" s="249" t="s">
        <v>5017</v>
      </c>
      <c r="DG2" s="249" t="s">
        <v>5018</v>
      </c>
      <c r="DH2" s="249" t="s">
        <v>5019</v>
      </c>
      <c r="DI2" s="249" t="s">
        <v>1402</v>
      </c>
      <c r="DJ2" s="249" t="s">
        <v>1405</v>
      </c>
      <c r="DK2" s="249" t="s">
        <v>1407</v>
      </c>
      <c r="DL2" s="249" t="s">
        <v>1408</v>
      </c>
      <c r="DM2" s="249" t="s">
        <v>1409</v>
      </c>
      <c r="DN2" s="249" t="s">
        <v>1410</v>
      </c>
      <c r="DO2" s="249" t="s">
        <v>1406</v>
      </c>
      <c r="DP2" s="249" t="s">
        <v>5020</v>
      </c>
      <c r="DQ2" s="249" t="s">
        <v>1413</v>
      </c>
      <c r="DR2" s="249" t="s">
        <v>1415</v>
      </c>
      <c r="DS2" s="249" t="s">
        <v>1417</v>
      </c>
      <c r="DT2" s="249" t="s">
        <v>1418</v>
      </c>
      <c r="DU2" s="249" t="s">
        <v>1420</v>
      </c>
      <c r="DV2" s="249" t="s">
        <v>1428</v>
      </c>
      <c r="DW2" s="249" t="s">
        <v>1430</v>
      </c>
      <c r="DX2" s="249" t="s">
        <v>1435</v>
      </c>
      <c r="DY2" s="249" t="s">
        <v>1438</v>
      </c>
      <c r="DZ2" s="249" t="s">
        <v>1441</v>
      </c>
      <c r="EA2" s="249" t="s">
        <v>1442</v>
      </c>
      <c r="EB2" s="249" t="s">
        <v>1444</v>
      </c>
      <c r="EC2" s="249" t="s">
        <v>1446</v>
      </c>
      <c r="ED2" s="249" t="s">
        <v>5021</v>
      </c>
      <c r="EE2" s="249" t="s">
        <v>1448</v>
      </c>
      <c r="EF2" s="249" t="s">
        <v>1449</v>
      </c>
      <c r="EG2" s="249" t="s">
        <v>1450</v>
      </c>
      <c r="EH2" s="249" t="s">
        <v>1452</v>
      </c>
      <c r="EI2" s="249" t="s">
        <v>1453</v>
      </c>
      <c r="EJ2" s="249" t="s">
        <v>1454</v>
      </c>
      <c r="EK2" s="249" t="s">
        <v>1455</v>
      </c>
      <c r="EL2" s="249" t="s">
        <v>5022</v>
      </c>
      <c r="EM2" s="249" t="s">
        <v>5023</v>
      </c>
      <c r="EN2" s="249" t="s">
        <v>5024</v>
      </c>
      <c r="EO2" s="249" t="s">
        <v>5025</v>
      </c>
      <c r="EP2" s="249" t="s">
        <v>1456</v>
      </c>
      <c r="EQ2" s="249" t="s">
        <v>1460</v>
      </c>
      <c r="ER2" s="249" t="s">
        <v>5027</v>
      </c>
      <c r="ES2" s="249" t="s">
        <v>5028</v>
      </c>
      <c r="ET2" s="249" t="s">
        <v>5029</v>
      </c>
      <c r="EU2" s="249" t="s">
        <v>1462</v>
      </c>
      <c r="EV2" s="249" t="s">
        <v>1464</v>
      </c>
      <c r="EW2" s="249" t="s">
        <v>1465</v>
      </c>
      <c r="EX2" s="249" t="s">
        <v>1524</v>
      </c>
      <c r="EY2" s="249" t="s">
        <v>1525</v>
      </c>
      <c r="EZ2" s="280" t="s">
        <v>1528</v>
      </c>
      <c r="FA2" s="249" t="s">
        <v>5030</v>
      </c>
      <c r="FB2" s="249" t="s">
        <v>5031</v>
      </c>
      <c r="FC2" s="249" t="s">
        <v>1529</v>
      </c>
      <c r="FD2" s="249" t="s">
        <v>2200</v>
      </c>
      <c r="FE2" s="249" t="s">
        <v>2277</v>
      </c>
      <c r="FF2" s="249" t="s">
        <v>2299</v>
      </c>
      <c r="FG2" s="249" t="s">
        <v>2301</v>
      </c>
      <c r="FH2" s="249" t="s">
        <v>2312</v>
      </c>
      <c r="FI2" s="249" t="s">
        <v>2277</v>
      </c>
      <c r="FJ2" s="249" t="s">
        <v>2299</v>
      </c>
      <c r="FK2" s="249" t="s">
        <v>2301</v>
      </c>
      <c r="FL2" s="249" t="s">
        <v>2135</v>
      </c>
      <c r="FM2" s="249" t="s">
        <v>2710</v>
      </c>
      <c r="FN2" s="249" t="s">
        <v>2527</v>
      </c>
      <c r="FO2" s="249" t="s">
        <v>1387</v>
      </c>
      <c r="FP2" s="249" t="s">
        <v>2604</v>
      </c>
      <c r="FQ2" s="249" t="s">
        <v>553</v>
      </c>
      <c r="FR2" s="249" t="s">
        <v>555</v>
      </c>
      <c r="FS2" s="249" t="s">
        <v>557</v>
      </c>
      <c r="FT2" s="249" t="s">
        <v>1</v>
      </c>
      <c r="FU2" s="249" t="s">
        <v>2</v>
      </c>
      <c r="FV2" s="249" t="s">
        <v>4</v>
      </c>
      <c r="FW2" s="249" t="s">
        <v>5</v>
      </c>
      <c r="FX2" s="249" t="s">
        <v>6</v>
      </c>
      <c r="FY2" s="249" t="s">
        <v>409</v>
      </c>
      <c r="FZ2" s="249" t="s">
        <v>2750</v>
      </c>
      <c r="GA2" s="249" t="s">
        <v>413</v>
      </c>
      <c r="GB2" s="249" t="s">
        <v>4</v>
      </c>
      <c r="GC2" s="249" t="s">
        <v>6</v>
      </c>
      <c r="GD2" s="249" t="s">
        <v>490</v>
      </c>
      <c r="GE2" s="249" t="s">
        <v>492</v>
      </c>
      <c r="GF2" s="249" t="s">
        <v>498</v>
      </c>
      <c r="GG2" s="249" t="s">
        <v>502</v>
      </c>
      <c r="GH2" s="249" t="s">
        <v>504</v>
      </c>
      <c r="GI2" s="249" t="s">
        <v>511</v>
      </c>
      <c r="GJ2" s="280" t="s">
        <v>513</v>
      </c>
      <c r="GK2" s="252" t="s">
        <v>3010</v>
      </c>
      <c r="GL2" s="249" t="s">
        <v>3012</v>
      </c>
      <c r="GM2" s="249" t="s">
        <v>3083</v>
      </c>
      <c r="GN2" s="249" t="s">
        <v>3084</v>
      </c>
      <c r="GO2" s="249" t="s">
        <v>3085</v>
      </c>
      <c r="GP2" s="249" t="s">
        <v>3086</v>
      </c>
      <c r="GQ2" s="249" t="s">
        <v>3699</v>
      </c>
      <c r="GR2" s="249" t="s">
        <v>3087</v>
      </c>
      <c r="GS2" s="249" t="s">
        <v>3700</v>
      </c>
      <c r="GT2" s="249" t="s">
        <v>3701</v>
      </c>
      <c r="GU2" s="249" t="s">
        <v>3702</v>
      </c>
      <c r="GV2" s="282" t="s">
        <v>3224</v>
      </c>
      <c r="GW2" s="282" t="s">
        <v>3225</v>
      </c>
      <c r="GX2" s="250" t="s">
        <v>3226</v>
      </c>
      <c r="GY2" s="250" t="s">
        <v>3227</v>
      </c>
      <c r="GZ2" s="250" t="s">
        <v>3228</v>
      </c>
      <c r="HA2" s="249" t="s">
        <v>3272</v>
      </c>
      <c r="HB2" s="249" t="s">
        <v>3273</v>
      </c>
      <c r="HC2" s="249" t="s">
        <v>3274</v>
      </c>
      <c r="HD2" s="249" t="s">
        <v>3275</v>
      </c>
      <c r="HE2" s="249" t="s">
        <v>3276</v>
      </c>
      <c r="HF2" s="249" t="s">
        <v>3277</v>
      </c>
      <c r="HG2" s="249" t="s">
        <v>3278</v>
      </c>
      <c r="HH2" s="249" t="s">
        <v>3279</v>
      </c>
      <c r="HI2" s="249" t="s">
        <v>3280</v>
      </c>
      <c r="HJ2" s="249" t="s">
        <v>3281</v>
      </c>
      <c r="HK2" s="249" t="s">
        <v>3282</v>
      </c>
      <c r="HL2" s="249" t="s">
        <v>3283</v>
      </c>
      <c r="HM2" s="249" t="s">
        <v>3284</v>
      </c>
      <c r="HN2" s="249" t="s">
        <v>3285</v>
      </c>
      <c r="HO2" s="249" t="s">
        <v>3286</v>
      </c>
      <c r="HP2" s="249" t="s">
        <v>3287</v>
      </c>
      <c r="HQ2" s="249" t="s">
        <v>3288</v>
      </c>
      <c r="HR2" s="249" t="s">
        <v>3289</v>
      </c>
      <c r="HS2" s="249" t="s">
        <v>3290</v>
      </c>
      <c r="HT2" s="249" t="s">
        <v>3291</v>
      </c>
      <c r="HU2" s="249" t="s">
        <v>3292</v>
      </c>
      <c r="HV2" s="249" t="s">
        <v>3293</v>
      </c>
      <c r="HW2" s="249" t="s">
        <v>3294</v>
      </c>
      <c r="HX2" s="249" t="s">
        <v>3295</v>
      </c>
      <c r="HY2" s="249" t="s">
        <v>3296</v>
      </c>
      <c r="HZ2" s="249" t="s">
        <v>3297</v>
      </c>
      <c r="IA2" s="249" t="s">
        <v>3298</v>
      </c>
      <c r="IB2" s="249" t="s">
        <v>3299</v>
      </c>
      <c r="IC2" s="249" t="s">
        <v>3300</v>
      </c>
      <c r="ID2" s="249" t="s">
        <v>3301</v>
      </c>
      <c r="IE2" s="249" t="s">
        <v>3302</v>
      </c>
      <c r="IF2" s="249" t="s">
        <v>3303</v>
      </c>
      <c r="IG2" s="249" t="s">
        <v>3304</v>
      </c>
      <c r="IH2" s="249" t="s">
        <v>3305</v>
      </c>
      <c r="II2" s="249" t="s">
        <v>3306</v>
      </c>
      <c r="IJ2" s="249" t="s">
        <v>3307</v>
      </c>
      <c r="IK2" s="249" t="s">
        <v>3308</v>
      </c>
      <c r="IL2" s="249" t="s">
        <v>3309</v>
      </c>
      <c r="IM2" s="249" t="s">
        <v>3310</v>
      </c>
      <c r="IN2" s="249" t="s">
        <v>3311</v>
      </c>
      <c r="IO2" s="249" t="s">
        <v>3312</v>
      </c>
      <c r="IP2" s="249" t="s">
        <v>3313</v>
      </c>
      <c r="IQ2" s="249" t="s">
        <v>3314</v>
      </c>
      <c r="IR2" s="249" t="s">
        <v>3315</v>
      </c>
      <c r="IS2" s="249" t="s">
        <v>3316</v>
      </c>
      <c r="IT2" s="249" t="s">
        <v>3317</v>
      </c>
      <c r="IU2" s="249" t="s">
        <v>3318</v>
      </c>
      <c r="IV2" s="249" t="s">
        <v>3319</v>
      </c>
      <c r="IW2" s="249" t="s">
        <v>3320</v>
      </c>
      <c r="IX2" s="249" t="s">
        <v>3321</v>
      </c>
      <c r="IY2" s="249" t="s">
        <v>3322</v>
      </c>
      <c r="IZ2" s="249" t="s">
        <v>3323</v>
      </c>
      <c r="JA2" s="249" t="s">
        <v>3324</v>
      </c>
      <c r="JB2" s="249" t="s">
        <v>3325</v>
      </c>
      <c r="JC2" s="249" t="s">
        <v>3326</v>
      </c>
      <c r="JD2" s="249" t="s">
        <v>3327</v>
      </c>
      <c r="JE2" s="249" t="s">
        <v>3328</v>
      </c>
      <c r="JF2" s="249" t="s">
        <v>3329</v>
      </c>
      <c r="JG2" s="249" t="s">
        <v>3330</v>
      </c>
      <c r="JH2" s="249" t="s">
        <v>3331</v>
      </c>
      <c r="JI2" s="249" t="s">
        <v>3332</v>
      </c>
      <c r="JJ2" s="249" t="s">
        <v>3333</v>
      </c>
      <c r="JK2" s="249" t="s">
        <v>3334</v>
      </c>
      <c r="JL2" s="249" t="s">
        <v>3335</v>
      </c>
      <c r="JM2" s="249" t="s">
        <v>3336</v>
      </c>
      <c r="JN2" s="249" t="s">
        <v>3337</v>
      </c>
      <c r="JO2" s="249" t="s">
        <v>3338</v>
      </c>
      <c r="JP2" s="249" t="s">
        <v>3339</v>
      </c>
      <c r="JQ2" s="249" t="s">
        <v>3340</v>
      </c>
      <c r="JR2" s="249" t="s">
        <v>3341</v>
      </c>
      <c r="JS2" s="249" t="s">
        <v>3342</v>
      </c>
      <c r="JT2" s="249" t="s">
        <v>3343</v>
      </c>
      <c r="JU2" s="249" t="s">
        <v>3344</v>
      </c>
      <c r="JV2" s="249" t="s">
        <v>3345</v>
      </c>
      <c r="JW2" s="249" t="s">
        <v>3346</v>
      </c>
      <c r="JX2" s="249" t="s">
        <v>3347</v>
      </c>
      <c r="JY2" s="249" t="s">
        <v>3348</v>
      </c>
      <c r="JZ2" s="249" t="s">
        <v>3349</v>
      </c>
      <c r="KA2" s="249" t="s">
        <v>3350</v>
      </c>
      <c r="KB2" s="249" t="s">
        <v>3351</v>
      </c>
      <c r="KC2" s="249" t="s">
        <v>3352</v>
      </c>
      <c r="KD2" s="249" t="s">
        <v>3353</v>
      </c>
      <c r="KE2" s="249" t="s">
        <v>3354</v>
      </c>
      <c r="KF2" s="249" t="s">
        <v>3355</v>
      </c>
      <c r="KG2" s="249" t="s">
        <v>3356</v>
      </c>
      <c r="KH2" s="249" t="s">
        <v>3357</v>
      </c>
      <c r="KI2" s="249" t="s">
        <v>3358</v>
      </c>
      <c r="KJ2" s="249" t="s">
        <v>3359</v>
      </c>
      <c r="KK2" s="249" t="s">
        <v>3360</v>
      </c>
      <c r="KL2" s="249" t="s">
        <v>3361</v>
      </c>
      <c r="KM2" s="249" t="s">
        <v>3362</v>
      </c>
      <c r="KN2" s="249" t="s">
        <v>3363</v>
      </c>
      <c r="KO2" s="249" t="s">
        <v>3364</v>
      </c>
      <c r="KP2" s="249" t="s">
        <v>3365</v>
      </c>
      <c r="KQ2" s="249" t="s">
        <v>3366</v>
      </c>
      <c r="KR2" s="249" t="s">
        <v>3367</v>
      </c>
      <c r="KS2" s="249" t="s">
        <v>3368</v>
      </c>
      <c r="KT2" s="249" t="s">
        <v>3369</v>
      </c>
      <c r="KU2" s="249" t="s">
        <v>3370</v>
      </c>
      <c r="KV2" s="249" t="s">
        <v>3371</v>
      </c>
      <c r="KW2" s="249" t="s">
        <v>3372</v>
      </c>
      <c r="KX2" s="249" t="s">
        <v>3373</v>
      </c>
      <c r="KY2" s="249" t="s">
        <v>3374</v>
      </c>
      <c r="KZ2" s="249" t="s">
        <v>3375</v>
      </c>
      <c r="LA2" s="249" t="s">
        <v>3376</v>
      </c>
      <c r="LB2" s="249" t="s">
        <v>3377</v>
      </c>
      <c r="LC2" s="249" t="s">
        <v>3378</v>
      </c>
      <c r="LD2" s="249" t="s">
        <v>3379</v>
      </c>
      <c r="LE2" s="249" t="s">
        <v>3380</v>
      </c>
      <c r="LF2" s="249" t="s">
        <v>3381</v>
      </c>
      <c r="LG2" s="249" t="s">
        <v>3382</v>
      </c>
      <c r="LH2" s="249" t="s">
        <v>3383</v>
      </c>
      <c r="LI2" s="249" t="s">
        <v>3384</v>
      </c>
      <c r="LJ2" s="249" t="s">
        <v>3385</v>
      </c>
      <c r="LK2" s="249" t="s">
        <v>3386</v>
      </c>
      <c r="LL2" s="249" t="s">
        <v>3387</v>
      </c>
      <c r="LM2" s="249" t="s">
        <v>3388</v>
      </c>
      <c r="LN2" s="249" t="s">
        <v>3389</v>
      </c>
      <c r="LO2" s="249" t="s">
        <v>3390</v>
      </c>
      <c r="LP2" s="249" t="s">
        <v>3391</v>
      </c>
      <c r="LQ2" s="249" t="s">
        <v>3392</v>
      </c>
      <c r="LR2" s="249" t="s">
        <v>3393</v>
      </c>
      <c r="LS2" s="249" t="s">
        <v>3394</v>
      </c>
      <c r="LT2" s="249" t="s">
        <v>3395</v>
      </c>
      <c r="LU2" s="249" t="s">
        <v>3396</v>
      </c>
      <c r="LV2" s="249" t="s">
        <v>3397</v>
      </c>
      <c r="LW2" s="249" t="s">
        <v>3398</v>
      </c>
      <c r="LX2" s="249" t="s">
        <v>3399</v>
      </c>
      <c r="LY2" s="249" t="s">
        <v>3179</v>
      </c>
      <c r="LZ2" s="249" t="s">
        <v>3180</v>
      </c>
      <c r="MA2" s="249" t="s">
        <v>3181</v>
      </c>
      <c r="MB2" s="249" t="s">
        <v>3182</v>
      </c>
      <c r="MC2" s="249" t="s">
        <v>3183</v>
      </c>
      <c r="MD2" s="249" t="s">
        <v>3184</v>
      </c>
      <c r="ME2" s="249" t="s">
        <v>3185</v>
      </c>
      <c r="MF2" s="249" t="s">
        <v>3186</v>
      </c>
      <c r="MG2" s="249" t="s">
        <v>3187</v>
      </c>
    </row>
    <row r="3" spans="1:346" s="203" customFormat="1" x14ac:dyDescent="0.2">
      <c r="A3" s="6" t="s">
        <v>2101</v>
      </c>
      <c r="B3" s="6" t="s">
        <v>2862</v>
      </c>
      <c r="C3" s="203" t="s">
        <v>2102</v>
      </c>
      <c r="D3" s="203" t="s">
        <v>2103</v>
      </c>
      <c r="E3" s="203" t="s">
        <v>1378</v>
      </c>
      <c r="F3" s="203" t="s">
        <v>2266</v>
      </c>
      <c r="G3" s="203" t="s">
        <v>2186</v>
      </c>
      <c r="H3" s="203" t="s">
        <v>3654</v>
      </c>
      <c r="I3" s="203" t="s">
        <v>3655</v>
      </c>
      <c r="J3" s="203" t="s">
        <v>2266</v>
      </c>
      <c r="K3" s="203" t="s">
        <v>2186</v>
      </c>
      <c r="L3" s="203" t="s">
        <v>3654</v>
      </c>
      <c r="M3" s="203" t="s">
        <v>3655</v>
      </c>
      <c r="N3" s="203" t="s">
        <v>2439</v>
      </c>
      <c r="O3" s="203" t="s">
        <v>2515</v>
      </c>
      <c r="P3" s="203" t="s">
        <v>2592</v>
      </c>
      <c r="Q3" s="203" t="s">
        <v>2662</v>
      </c>
      <c r="R3" s="203" t="s">
        <v>4936</v>
      </c>
      <c r="S3" s="203" t="s">
        <v>4937</v>
      </c>
      <c r="T3" s="203" t="s">
        <v>2515</v>
      </c>
      <c r="U3" s="203" t="s">
        <v>2592</v>
      </c>
      <c r="V3" s="203" t="s">
        <v>4938</v>
      </c>
      <c r="W3" s="203">
        <v>1</v>
      </c>
      <c r="X3" s="203">
        <v>15</v>
      </c>
      <c r="Y3" s="203">
        <v>2</v>
      </c>
      <c r="Z3" s="203">
        <v>1</v>
      </c>
      <c r="AA3" s="10">
        <v>31969</v>
      </c>
      <c r="AB3" s="203">
        <v>4</v>
      </c>
      <c r="AC3" s="203">
        <v>1</v>
      </c>
      <c r="AD3" s="203">
        <v>5</v>
      </c>
      <c r="AE3" s="203">
        <v>37</v>
      </c>
      <c r="AF3" s="203">
        <v>42</v>
      </c>
      <c r="AG3" s="286">
        <v>9.5238100000000006E-2</v>
      </c>
      <c r="AH3" s="246">
        <v>55167</v>
      </c>
      <c r="AI3" s="246" t="s">
        <v>3656</v>
      </c>
      <c r="AJ3" s="274" t="s">
        <v>3421</v>
      </c>
      <c r="AK3" s="276">
        <v>37785</v>
      </c>
      <c r="AL3" s="276">
        <v>9.2799999999999994</v>
      </c>
      <c r="AM3" s="276">
        <v>9.6300000000000008</v>
      </c>
      <c r="AN3" s="276">
        <v>9.7799999999999994</v>
      </c>
      <c r="AO3" s="246">
        <v>158800</v>
      </c>
      <c r="AP3" s="246">
        <v>1665429</v>
      </c>
      <c r="AQ3" s="246">
        <v>1824229</v>
      </c>
      <c r="AR3" s="246">
        <v>547391</v>
      </c>
      <c r="AS3" s="246">
        <v>15000</v>
      </c>
      <c r="AT3" s="246">
        <v>562391</v>
      </c>
      <c r="AU3" s="246">
        <v>44184</v>
      </c>
      <c r="AV3" s="246">
        <v>75613</v>
      </c>
      <c r="AW3" s="246">
        <v>119797</v>
      </c>
      <c r="AX3" s="246">
        <v>123687</v>
      </c>
      <c r="AY3" s="246">
        <v>2630104</v>
      </c>
      <c r="AZ3" s="246">
        <v>1289028</v>
      </c>
      <c r="BA3" s="246">
        <v>406771</v>
      </c>
      <c r="BB3" s="246">
        <v>1695799</v>
      </c>
      <c r="BC3" s="246">
        <v>148599</v>
      </c>
      <c r="BD3" s="246">
        <v>13739</v>
      </c>
      <c r="BE3" s="246">
        <v>10662</v>
      </c>
      <c r="BF3" s="246">
        <v>173000</v>
      </c>
      <c r="BG3" s="246">
        <v>753607</v>
      </c>
      <c r="BH3" s="246">
        <v>2622406</v>
      </c>
      <c r="BI3" s="246">
        <v>7698</v>
      </c>
      <c r="BJ3" s="283">
        <v>2.9269000000000001E-3</v>
      </c>
      <c r="BK3" s="246">
        <v>0</v>
      </c>
      <c r="BL3" s="246">
        <v>0</v>
      </c>
      <c r="BM3" s="246">
        <v>0</v>
      </c>
      <c r="BN3" s="246">
        <v>0</v>
      </c>
      <c r="BO3" s="246">
        <v>0</v>
      </c>
      <c r="BP3" s="246">
        <v>0</v>
      </c>
      <c r="BQ3" s="10">
        <v>130120</v>
      </c>
      <c r="BR3" s="10">
        <v>94330</v>
      </c>
      <c r="BS3" s="10">
        <v>224450</v>
      </c>
      <c r="BT3" s="10">
        <v>68009</v>
      </c>
      <c r="BU3" s="10">
        <v>34814</v>
      </c>
      <c r="BV3" s="10">
        <v>102823</v>
      </c>
      <c r="BW3" s="10">
        <v>5269</v>
      </c>
      <c r="BX3" s="10">
        <v>562</v>
      </c>
      <c r="BY3" s="10">
        <v>5831</v>
      </c>
      <c r="BZ3" s="10">
        <v>333104</v>
      </c>
      <c r="CA3" s="10" t="s">
        <v>3403</v>
      </c>
      <c r="CB3" s="10">
        <v>333104</v>
      </c>
      <c r="CC3" s="10">
        <v>9079</v>
      </c>
      <c r="CD3" s="258">
        <v>28875</v>
      </c>
      <c r="CE3" s="244">
        <v>0</v>
      </c>
      <c r="CF3" s="244">
        <v>67</v>
      </c>
      <c r="CG3" s="244">
        <v>67</v>
      </c>
      <c r="CH3" s="258">
        <v>7828</v>
      </c>
      <c r="CI3" s="258">
        <v>1920</v>
      </c>
      <c r="CJ3" s="258">
        <v>16770</v>
      </c>
      <c r="CK3" s="258">
        <v>563</v>
      </c>
      <c r="CL3" s="203">
        <v>0</v>
      </c>
      <c r="CM3" s="203">
        <v>136</v>
      </c>
      <c r="CN3" s="244">
        <v>526</v>
      </c>
      <c r="CO3" s="10">
        <v>189495</v>
      </c>
      <c r="CP3" s="10">
        <v>39377</v>
      </c>
      <c r="CQ3" s="10">
        <v>228872</v>
      </c>
      <c r="CR3" s="10">
        <v>11008</v>
      </c>
      <c r="CS3" s="10">
        <v>256</v>
      </c>
      <c r="CT3" s="10">
        <v>11264</v>
      </c>
      <c r="CU3" s="10">
        <v>172699</v>
      </c>
      <c r="CV3" s="10">
        <v>34959</v>
      </c>
      <c r="CW3" s="10">
        <v>207658</v>
      </c>
      <c r="CX3" s="10">
        <v>447794</v>
      </c>
      <c r="CY3" s="10">
        <v>6106</v>
      </c>
      <c r="CZ3" s="10" t="s">
        <v>3403</v>
      </c>
      <c r="DA3" s="10">
        <v>453900</v>
      </c>
      <c r="DB3" s="10">
        <v>13381</v>
      </c>
      <c r="DC3" s="10">
        <v>121</v>
      </c>
      <c r="DD3" s="10">
        <v>13502</v>
      </c>
      <c r="DE3" s="10">
        <v>54404</v>
      </c>
      <c r="DF3" s="10">
        <v>984</v>
      </c>
      <c r="DG3" s="10">
        <v>0</v>
      </c>
      <c r="DH3" s="10">
        <v>1105</v>
      </c>
      <c r="DI3" s="258" t="s">
        <v>3403</v>
      </c>
      <c r="DJ3" s="258">
        <v>67785</v>
      </c>
      <c r="DK3" s="10" t="s">
        <v>3403</v>
      </c>
      <c r="DL3" s="10">
        <v>500697</v>
      </c>
      <c r="DM3" s="10">
        <v>56058</v>
      </c>
      <c r="DN3" s="10">
        <v>42425</v>
      </c>
      <c r="DO3" s="10">
        <v>599180</v>
      </c>
      <c r="DP3" s="10">
        <v>49</v>
      </c>
      <c r="DQ3" s="10">
        <v>81672</v>
      </c>
      <c r="DR3" s="10">
        <v>30076</v>
      </c>
      <c r="DS3" s="10">
        <v>111748</v>
      </c>
      <c r="DT3" s="10">
        <v>451820</v>
      </c>
      <c r="DU3" s="244">
        <v>593</v>
      </c>
      <c r="DV3" s="244">
        <v>141</v>
      </c>
      <c r="DW3" s="244">
        <v>1140</v>
      </c>
      <c r="DX3" s="244">
        <v>485</v>
      </c>
      <c r="DY3" s="244">
        <v>119</v>
      </c>
      <c r="DZ3" s="244">
        <v>53</v>
      </c>
      <c r="EA3" s="244">
        <v>2531</v>
      </c>
      <c r="EB3" s="244">
        <v>4876</v>
      </c>
      <c r="EC3" s="244">
        <v>12149</v>
      </c>
      <c r="ED3" s="244">
        <v>17025</v>
      </c>
      <c r="EE3" s="10">
        <v>30572</v>
      </c>
      <c r="EF3" s="10">
        <v>39617</v>
      </c>
      <c r="EG3" s="10">
        <v>70189</v>
      </c>
      <c r="EH3" s="10">
        <v>1058</v>
      </c>
      <c r="EI3" s="10">
        <v>1746</v>
      </c>
      <c r="EJ3" s="10">
        <v>2804</v>
      </c>
      <c r="EK3" s="10">
        <v>90018</v>
      </c>
      <c r="EL3" s="10">
        <v>30</v>
      </c>
      <c r="EM3" s="10">
        <v>104</v>
      </c>
      <c r="EN3" s="10">
        <v>45</v>
      </c>
      <c r="EO3" s="10">
        <v>350</v>
      </c>
      <c r="EP3" s="258">
        <v>1915</v>
      </c>
      <c r="EQ3" s="258">
        <v>24858</v>
      </c>
      <c r="ER3" s="10">
        <v>402663</v>
      </c>
      <c r="ES3" s="10">
        <v>41595</v>
      </c>
      <c r="ET3" s="10">
        <v>59367</v>
      </c>
      <c r="EU3" s="244">
        <v>2801</v>
      </c>
      <c r="EV3" s="244">
        <v>1753</v>
      </c>
      <c r="EW3" s="203" t="s">
        <v>1514</v>
      </c>
      <c r="EX3" s="244">
        <v>76</v>
      </c>
      <c r="EY3" s="244">
        <v>122</v>
      </c>
      <c r="EZ3" s="258">
        <v>116101</v>
      </c>
      <c r="FA3" s="10">
        <v>183791</v>
      </c>
      <c r="FB3" s="10">
        <v>151580</v>
      </c>
      <c r="FC3" s="203" t="s">
        <v>1530</v>
      </c>
      <c r="FD3" s="203" t="s">
        <v>1530</v>
      </c>
      <c r="FE3" s="203" t="s">
        <v>1530</v>
      </c>
      <c r="FF3" s="203" t="s">
        <v>1530</v>
      </c>
      <c r="FG3" s="203" t="s">
        <v>1530</v>
      </c>
      <c r="FH3" s="203" t="s">
        <v>1530</v>
      </c>
      <c r="FI3" s="203" t="s">
        <v>1530</v>
      </c>
      <c r="FJ3" s="203" t="s">
        <v>1530</v>
      </c>
      <c r="FK3" s="203" t="s">
        <v>1530</v>
      </c>
      <c r="FL3" s="203" t="s">
        <v>1530</v>
      </c>
      <c r="FM3" s="203" t="s">
        <v>1530</v>
      </c>
      <c r="FN3" s="203" t="s">
        <v>1530</v>
      </c>
      <c r="FO3" s="203" t="s">
        <v>1530</v>
      </c>
      <c r="FP3" s="203" t="s">
        <v>1530</v>
      </c>
      <c r="FQ3" s="203" t="s">
        <v>1530</v>
      </c>
      <c r="FR3" s="203" t="s">
        <v>1530</v>
      </c>
      <c r="FS3" s="203" t="s">
        <v>1530</v>
      </c>
      <c r="FT3" s="203" t="s">
        <v>1530</v>
      </c>
      <c r="FU3" s="203" t="s">
        <v>1530</v>
      </c>
      <c r="FV3" s="203" t="s">
        <v>1530</v>
      </c>
      <c r="FW3" s="203" t="s">
        <v>1530</v>
      </c>
      <c r="FX3" s="203" t="s">
        <v>1530</v>
      </c>
      <c r="FY3" s="203" t="s">
        <v>1530</v>
      </c>
      <c r="FZ3" s="203" t="s">
        <v>1530</v>
      </c>
      <c r="GA3" s="203" t="s">
        <v>1530</v>
      </c>
      <c r="GB3" s="203" t="s">
        <v>2101</v>
      </c>
      <c r="GC3" s="203" t="s">
        <v>479</v>
      </c>
      <c r="GD3" s="203" t="s">
        <v>416</v>
      </c>
      <c r="GE3" s="203" t="s">
        <v>494</v>
      </c>
      <c r="GF3" s="203" t="s">
        <v>500</v>
      </c>
      <c r="GG3" s="203" t="s">
        <v>4527</v>
      </c>
      <c r="GH3" s="203" t="s">
        <v>507</v>
      </c>
      <c r="GI3" s="203" t="s">
        <v>2303</v>
      </c>
      <c r="GJ3" s="258">
        <v>228637</v>
      </c>
      <c r="GK3" s="203">
        <v>1</v>
      </c>
      <c r="GL3" s="203" t="s">
        <v>3013</v>
      </c>
      <c r="GM3" s="203" t="s">
        <v>503</v>
      </c>
      <c r="GN3" s="203">
        <v>1693</v>
      </c>
      <c r="GO3" s="203">
        <v>156</v>
      </c>
      <c r="GP3" s="203">
        <v>9959</v>
      </c>
      <c r="GQ3" s="203">
        <v>42648</v>
      </c>
      <c r="GR3" s="203">
        <v>352</v>
      </c>
      <c r="GS3" s="203">
        <v>30</v>
      </c>
      <c r="GT3" s="203">
        <v>444</v>
      </c>
      <c r="GU3" s="203">
        <v>5581</v>
      </c>
      <c r="GV3" s="283">
        <v>0.77971999999999997</v>
      </c>
      <c r="GW3" s="283">
        <v>0.18912999999999999</v>
      </c>
      <c r="GX3" s="245">
        <v>35.566180000000003</v>
      </c>
      <c r="GY3" s="245">
        <v>43.19323</v>
      </c>
      <c r="GZ3" s="245">
        <v>23.19482</v>
      </c>
      <c r="HA3" s="284">
        <v>4.3766600000000002</v>
      </c>
      <c r="HB3" s="284">
        <v>2.8302</v>
      </c>
      <c r="HC3" s="284">
        <v>0.28872999999999999</v>
      </c>
      <c r="HD3" s="284">
        <v>23.467140000000001</v>
      </c>
      <c r="HE3" s="284">
        <v>15.17521</v>
      </c>
      <c r="HF3" s="284">
        <v>1.54813</v>
      </c>
      <c r="HG3" s="284">
        <v>5.8040900000000004</v>
      </c>
      <c r="HH3" s="284">
        <v>3.75326</v>
      </c>
      <c r="HI3" s="284">
        <v>0.38290000000000002</v>
      </c>
      <c r="HJ3" s="284">
        <v>6.5126600000000003</v>
      </c>
      <c r="HK3" s="284">
        <v>4.2114599999999998</v>
      </c>
      <c r="HL3" s="284">
        <v>0.42964000000000002</v>
      </c>
      <c r="HM3" s="284">
        <v>29.132020000000001</v>
      </c>
      <c r="HN3" s="284">
        <v>18.838439999999999</v>
      </c>
      <c r="HO3" s="284">
        <v>1.92184</v>
      </c>
      <c r="HP3" s="284">
        <v>11.978719999999999</v>
      </c>
      <c r="HQ3" s="284">
        <v>7.74613</v>
      </c>
      <c r="HR3" s="284">
        <v>0.79024000000000005</v>
      </c>
      <c r="HS3" s="284">
        <v>2.62066</v>
      </c>
      <c r="HT3" s="284">
        <v>1.9761500000000001</v>
      </c>
      <c r="HU3" s="284">
        <v>25.065329999999999</v>
      </c>
      <c r="HV3" s="284">
        <v>15.68708</v>
      </c>
      <c r="HW3" s="284">
        <v>1.76115</v>
      </c>
      <c r="HX3" s="284">
        <v>0.95750999999999997</v>
      </c>
      <c r="HY3" s="284">
        <v>0.48875999999999997</v>
      </c>
      <c r="HZ3" s="284">
        <v>0.39372000000000001</v>
      </c>
      <c r="IA3" s="284">
        <v>1.225E-2</v>
      </c>
      <c r="IB3" s="284">
        <v>7.6699999999999997E-3</v>
      </c>
      <c r="IC3" s="284">
        <v>0.50780000000000003</v>
      </c>
      <c r="ID3" s="284">
        <v>7.4459999999999998E-2</v>
      </c>
      <c r="IE3" s="284">
        <v>0.30698999999999999</v>
      </c>
      <c r="IF3" s="284">
        <v>9587</v>
      </c>
      <c r="IG3" s="284">
        <v>100665</v>
      </c>
      <c r="IH3" s="284">
        <v>80532</v>
      </c>
      <c r="II3" s="284">
        <v>10757</v>
      </c>
      <c r="IJ3" s="284">
        <v>112955</v>
      </c>
      <c r="IK3" s="284">
        <v>90364</v>
      </c>
      <c r="IL3" s="284">
        <v>119836</v>
      </c>
      <c r="IM3" s="284">
        <v>149795</v>
      </c>
      <c r="IN3" s="284">
        <v>1.49922</v>
      </c>
      <c r="IO3" s="284">
        <v>14266</v>
      </c>
      <c r="IP3" s="284">
        <v>6.8587499999999997</v>
      </c>
      <c r="IQ3" s="284">
        <v>2.4597500000000001</v>
      </c>
      <c r="IR3" s="284">
        <v>7.9787100000000004</v>
      </c>
      <c r="IS3" s="284">
        <v>0.52395999999999998</v>
      </c>
      <c r="IT3" s="284">
        <v>0.54098000000000002</v>
      </c>
      <c r="IU3" s="284">
        <v>11.503399999999999</v>
      </c>
      <c r="IV3" s="284">
        <v>7.4169900000000002</v>
      </c>
      <c r="IW3" s="284">
        <v>1.7480199999999999</v>
      </c>
      <c r="IX3" s="284">
        <v>0</v>
      </c>
      <c r="IY3" s="284">
        <v>2.3E-3</v>
      </c>
      <c r="IZ3" s="284">
        <v>0.12629000000000001</v>
      </c>
      <c r="JA3" s="284">
        <v>2.9E-4</v>
      </c>
      <c r="JB3" s="284">
        <v>3.5790000000000002E-2</v>
      </c>
      <c r="JC3" s="284">
        <v>0.37585000000000002</v>
      </c>
      <c r="JD3" s="284">
        <v>4.70702</v>
      </c>
      <c r="JE3" s="284">
        <v>1.4569099999999999</v>
      </c>
      <c r="JF3" s="284">
        <v>0.16183</v>
      </c>
      <c r="JG3" s="284">
        <v>258</v>
      </c>
      <c r="JH3" s="284">
        <v>0.59955999999999998</v>
      </c>
      <c r="JI3" s="284">
        <v>3.29609</v>
      </c>
      <c r="JJ3" s="284">
        <v>87</v>
      </c>
      <c r="JK3" s="284">
        <v>155</v>
      </c>
      <c r="JL3" s="284">
        <v>11.46974</v>
      </c>
      <c r="JM3" s="284">
        <v>0.75666</v>
      </c>
      <c r="JN3" s="284">
        <v>0.64993000000000001</v>
      </c>
      <c r="JO3" s="284">
        <v>0.1837</v>
      </c>
      <c r="JP3" s="284">
        <v>1.7489999999999999E-2</v>
      </c>
      <c r="JQ3" s="284">
        <v>0.33110000000000001</v>
      </c>
      <c r="JR3" s="284">
        <v>53</v>
      </c>
      <c r="JS3" s="284">
        <v>33</v>
      </c>
      <c r="JT3" s="284">
        <v>1.3261499999999999</v>
      </c>
      <c r="JU3" s="284">
        <v>11522</v>
      </c>
      <c r="JV3" s="284">
        <v>14.13307</v>
      </c>
      <c r="JW3" s="284">
        <v>8688</v>
      </c>
      <c r="JX3" s="284">
        <v>12.595420000000001</v>
      </c>
      <c r="JY3" s="284">
        <v>18.742529999999999</v>
      </c>
      <c r="JZ3" s="284">
        <v>0.89119999999999999</v>
      </c>
      <c r="KA3" s="284">
        <v>7743</v>
      </c>
      <c r="KB3" s="284">
        <v>0.66700999999999999</v>
      </c>
      <c r="KC3" s="284">
        <v>0.38290000000000002</v>
      </c>
      <c r="KD3" s="284">
        <v>0.88456000000000001</v>
      </c>
      <c r="KE3" s="284">
        <v>13.982430000000001</v>
      </c>
      <c r="KF3" s="284">
        <v>5.3618899999999998</v>
      </c>
      <c r="KG3" s="284">
        <v>5.8040900000000004</v>
      </c>
      <c r="KH3" s="284">
        <v>32.357289999999999</v>
      </c>
      <c r="KI3" s="284">
        <v>40376</v>
      </c>
      <c r="KJ3" s="284">
        <v>30691</v>
      </c>
      <c r="KK3" s="284">
        <v>7.0099999999999996E-2</v>
      </c>
      <c r="KL3" s="284">
        <v>0.10431</v>
      </c>
      <c r="KM3" s="284">
        <v>9.2960000000000001E-2</v>
      </c>
      <c r="KN3" s="284">
        <v>6.6800000000000002E-3</v>
      </c>
      <c r="KO3" s="284">
        <v>9.9299999999999996E-3</v>
      </c>
      <c r="KP3" s="284">
        <v>8.8500000000000002E-3</v>
      </c>
      <c r="KQ3" s="284">
        <v>0.8</v>
      </c>
      <c r="KR3" s="284">
        <v>0.1190476</v>
      </c>
      <c r="KS3" s="284">
        <v>0.88095239999999997</v>
      </c>
      <c r="KT3" s="284">
        <v>0.23986979999999999</v>
      </c>
      <c r="KU3" s="284">
        <v>0.76013019999999998</v>
      </c>
      <c r="KV3" s="284">
        <v>6.5970000000000001E-2</v>
      </c>
      <c r="KW3" s="284">
        <v>5.2391E-3</v>
      </c>
      <c r="KX3" s="284">
        <v>0.15511369999999999</v>
      </c>
      <c r="KY3" s="284">
        <v>4.0657000000000002E-3</v>
      </c>
      <c r="KZ3" s="284">
        <v>0.28737239999999997</v>
      </c>
      <c r="LA3" s="284">
        <v>5.6665100000000003E-2</v>
      </c>
      <c r="LB3" s="284">
        <v>0.49154399999999998</v>
      </c>
      <c r="LC3" s="284">
        <v>0.6466577</v>
      </c>
      <c r="LD3" s="284">
        <v>4.5548400000000003E-2</v>
      </c>
      <c r="LE3" s="284">
        <v>0.69359579999999998</v>
      </c>
      <c r="LF3" s="284">
        <v>4.7027399999999997E-2</v>
      </c>
      <c r="LG3" s="284">
        <v>0.2138284</v>
      </c>
      <c r="LH3" s="284">
        <v>9685</v>
      </c>
      <c r="LI3" s="284">
        <v>4.0431999999999997</v>
      </c>
      <c r="LJ3" s="284">
        <v>45727</v>
      </c>
      <c r="LK3" s="284">
        <v>57159</v>
      </c>
      <c r="LL3" s="284">
        <v>5443</v>
      </c>
      <c r="LM3" s="284">
        <v>0.85895379999999999</v>
      </c>
      <c r="LN3" s="284">
        <v>7.9416200000000006E-2</v>
      </c>
      <c r="LO3" s="284">
        <v>6.16301E-2</v>
      </c>
      <c r="LP3" s="284">
        <v>0.46483000000000002</v>
      </c>
      <c r="LQ3" s="284">
        <v>1.47302</v>
      </c>
      <c r="LR3" s="284">
        <v>0.35332999999999998</v>
      </c>
      <c r="LS3" s="284">
        <v>43</v>
      </c>
      <c r="LT3" s="284">
        <v>4.0321899999999999</v>
      </c>
      <c r="LU3" s="284">
        <v>56</v>
      </c>
      <c r="LV3" s="284">
        <v>3.46347</v>
      </c>
      <c r="LW3" s="284">
        <v>0.22847999999999999</v>
      </c>
      <c r="LX3" s="284">
        <v>0.22781999999999999</v>
      </c>
      <c r="LY3" s="285">
        <v>4.33693E-2</v>
      </c>
      <c r="LZ3" s="285">
        <v>1.3161E-3</v>
      </c>
      <c r="MA3" s="285">
        <v>7.8461500000000003E-2</v>
      </c>
      <c r="MB3" s="285">
        <v>0</v>
      </c>
      <c r="MC3" s="285">
        <v>7.2248699999999999E-2</v>
      </c>
      <c r="MD3" s="285">
        <v>1.6760000000000001E-4</v>
      </c>
      <c r="ME3" s="285">
        <v>0.83346640000000005</v>
      </c>
      <c r="MF3" s="285">
        <v>2.4390700000000001E-2</v>
      </c>
      <c r="MG3" s="285">
        <v>0.36536930000000001</v>
      </c>
      <c r="MH3" s="285"/>
    </row>
    <row r="4" spans="1:346" s="203" customFormat="1" x14ac:dyDescent="0.2">
      <c r="A4" s="6" t="s">
        <v>1961</v>
      </c>
      <c r="B4" s="6" t="s">
        <v>2816</v>
      </c>
      <c r="C4" s="203" t="s">
        <v>1962</v>
      </c>
      <c r="D4" s="203" t="s">
        <v>1963</v>
      </c>
      <c r="E4" s="203" t="s">
        <v>1357</v>
      </c>
      <c r="F4" s="203" t="s">
        <v>2218</v>
      </c>
      <c r="G4" s="203" t="s">
        <v>2283</v>
      </c>
      <c r="H4" s="203" t="s">
        <v>3483</v>
      </c>
      <c r="I4" s="203" t="s">
        <v>3484</v>
      </c>
      <c r="J4" s="203" t="s">
        <v>2218</v>
      </c>
      <c r="K4" s="203" t="s">
        <v>2283</v>
      </c>
      <c r="L4" s="203" t="s">
        <v>3483</v>
      </c>
      <c r="M4" s="203" t="s">
        <v>3484</v>
      </c>
      <c r="N4" s="203" t="s">
        <v>2396</v>
      </c>
      <c r="O4" s="203" t="s">
        <v>2468</v>
      </c>
      <c r="P4" s="203" t="s">
        <v>2545</v>
      </c>
      <c r="Q4" s="203" t="s">
        <v>2619</v>
      </c>
      <c r="R4" s="203" t="s">
        <v>2676</v>
      </c>
      <c r="S4" s="203" t="s">
        <v>4644</v>
      </c>
      <c r="T4" s="203" t="s">
        <v>2711</v>
      </c>
      <c r="U4" s="203" t="s">
        <v>2545</v>
      </c>
      <c r="V4" s="203" t="s">
        <v>2726</v>
      </c>
      <c r="W4" s="203">
        <v>0</v>
      </c>
      <c r="X4" s="203">
        <v>10</v>
      </c>
      <c r="Y4" s="203">
        <v>0</v>
      </c>
      <c r="Z4" s="203">
        <v>2</v>
      </c>
      <c r="AA4" s="10">
        <v>25058</v>
      </c>
      <c r="AB4" s="203">
        <v>1.91</v>
      </c>
      <c r="AC4" s="203">
        <v>6</v>
      </c>
      <c r="AD4" s="203">
        <v>7.91</v>
      </c>
      <c r="AE4" s="203">
        <v>56.07</v>
      </c>
      <c r="AF4" s="203">
        <v>63.98</v>
      </c>
      <c r="AG4" s="286">
        <v>2.98531E-2</v>
      </c>
      <c r="AH4" s="246">
        <v>90709</v>
      </c>
      <c r="AI4" s="246" t="s">
        <v>3485</v>
      </c>
      <c r="AJ4" s="274" t="s">
        <v>3486</v>
      </c>
      <c r="AK4" s="276">
        <v>24731</v>
      </c>
      <c r="AL4" s="276">
        <v>9.76</v>
      </c>
      <c r="AM4" s="276">
        <v>10.72</v>
      </c>
      <c r="AN4" s="276">
        <v>10.72</v>
      </c>
      <c r="AO4" s="246">
        <v>207562</v>
      </c>
      <c r="AP4" s="246">
        <v>2452848</v>
      </c>
      <c r="AQ4" s="246">
        <v>2660410</v>
      </c>
      <c r="AR4" s="246">
        <v>363705</v>
      </c>
      <c r="AS4" s="246">
        <v>35000</v>
      </c>
      <c r="AT4" s="246">
        <v>398705</v>
      </c>
      <c r="AU4" s="246">
        <v>0</v>
      </c>
      <c r="AV4" s="246">
        <v>0</v>
      </c>
      <c r="AW4" s="246">
        <v>0</v>
      </c>
      <c r="AX4" s="246">
        <v>347779</v>
      </c>
      <c r="AY4" s="246">
        <v>3406894</v>
      </c>
      <c r="AZ4" s="246">
        <v>1736717</v>
      </c>
      <c r="BA4" s="246">
        <v>657749</v>
      </c>
      <c r="BB4" s="246">
        <v>2394466</v>
      </c>
      <c r="BC4" s="246">
        <v>141959</v>
      </c>
      <c r="BD4" s="246">
        <v>6588</v>
      </c>
      <c r="BE4" s="246">
        <v>30064</v>
      </c>
      <c r="BF4" s="246">
        <v>178611</v>
      </c>
      <c r="BG4" s="246">
        <v>624613</v>
      </c>
      <c r="BH4" s="246">
        <v>3197690</v>
      </c>
      <c r="BI4" s="246">
        <v>182204</v>
      </c>
      <c r="BJ4" s="283">
        <v>5.3481000000000001E-2</v>
      </c>
      <c r="BK4" s="246">
        <v>0</v>
      </c>
      <c r="BL4" s="246">
        <v>0</v>
      </c>
      <c r="BM4" s="246">
        <v>0</v>
      </c>
      <c r="BN4" s="246">
        <v>0</v>
      </c>
      <c r="BO4" s="246">
        <v>0</v>
      </c>
      <c r="BP4" s="246">
        <v>0</v>
      </c>
      <c r="BQ4" s="10">
        <v>110179</v>
      </c>
      <c r="BR4" s="10">
        <v>111170</v>
      </c>
      <c r="BS4" s="10">
        <v>221349</v>
      </c>
      <c r="BT4" s="10">
        <v>64947</v>
      </c>
      <c r="BU4" s="10">
        <v>36865</v>
      </c>
      <c r="BV4" s="10">
        <v>101812</v>
      </c>
      <c r="BW4" s="10">
        <v>7393</v>
      </c>
      <c r="BX4" s="10">
        <v>2861</v>
      </c>
      <c r="BY4" s="10">
        <v>10254</v>
      </c>
      <c r="BZ4" s="10">
        <v>333415</v>
      </c>
      <c r="CA4" s="10" t="s">
        <v>3403</v>
      </c>
      <c r="CB4" s="10">
        <v>333415</v>
      </c>
      <c r="CC4" s="10">
        <v>2178</v>
      </c>
      <c r="CD4" s="258">
        <v>28226</v>
      </c>
      <c r="CE4" s="244">
        <v>10</v>
      </c>
      <c r="CF4" s="244">
        <v>67</v>
      </c>
      <c r="CG4" s="244">
        <v>77</v>
      </c>
      <c r="CH4" s="258">
        <v>13210</v>
      </c>
      <c r="CI4" s="258">
        <v>7729</v>
      </c>
      <c r="CJ4" s="258">
        <v>11872</v>
      </c>
      <c r="CK4" s="258">
        <v>563</v>
      </c>
      <c r="CL4" s="203">
        <v>0</v>
      </c>
      <c r="CM4" s="203">
        <v>85</v>
      </c>
      <c r="CN4" s="244">
        <v>534</v>
      </c>
      <c r="CO4" s="10">
        <v>269317</v>
      </c>
      <c r="CP4" s="10">
        <v>80098</v>
      </c>
      <c r="CQ4" s="10">
        <v>349415</v>
      </c>
      <c r="CR4" s="10">
        <v>12004</v>
      </c>
      <c r="CS4" s="10">
        <v>3357</v>
      </c>
      <c r="CT4" s="10">
        <v>15361</v>
      </c>
      <c r="CU4" s="10">
        <v>118682</v>
      </c>
      <c r="CV4" s="10">
        <v>30642</v>
      </c>
      <c r="CW4" s="10">
        <v>149324</v>
      </c>
      <c r="CX4" s="10">
        <v>514100</v>
      </c>
      <c r="CY4" s="10">
        <v>5199</v>
      </c>
      <c r="CZ4" s="10" t="s">
        <v>3403</v>
      </c>
      <c r="DA4" s="10">
        <v>519299</v>
      </c>
      <c r="DB4" s="10">
        <v>53239</v>
      </c>
      <c r="DC4" s="10">
        <v>3273</v>
      </c>
      <c r="DD4" s="10">
        <v>56512</v>
      </c>
      <c r="DE4" s="10">
        <v>26539</v>
      </c>
      <c r="DF4" s="10">
        <v>958</v>
      </c>
      <c r="DG4" s="10">
        <v>0</v>
      </c>
      <c r="DH4" s="10">
        <v>4231</v>
      </c>
      <c r="DI4" s="258" t="s">
        <v>3403</v>
      </c>
      <c r="DJ4" s="258">
        <v>79778</v>
      </c>
      <c r="DK4" s="10">
        <v>0</v>
      </c>
      <c r="DL4" s="10">
        <v>287969</v>
      </c>
      <c r="DM4" s="10">
        <v>0</v>
      </c>
      <c r="DN4" s="10">
        <v>0</v>
      </c>
      <c r="DO4" s="10">
        <v>287969</v>
      </c>
      <c r="DP4" s="10" t="s">
        <v>3403</v>
      </c>
      <c r="DQ4" s="10">
        <v>134980</v>
      </c>
      <c r="DR4" s="10">
        <v>21049</v>
      </c>
      <c r="DS4" s="10">
        <v>156029</v>
      </c>
      <c r="DT4" s="10">
        <v>677572</v>
      </c>
      <c r="DU4" s="244">
        <v>379</v>
      </c>
      <c r="DV4" s="244">
        <v>155</v>
      </c>
      <c r="DW4" s="244">
        <v>1041</v>
      </c>
      <c r="DX4" s="244">
        <v>739</v>
      </c>
      <c r="DY4" s="244">
        <v>772</v>
      </c>
      <c r="DZ4" s="244">
        <v>20</v>
      </c>
      <c r="EA4" s="244">
        <v>3106</v>
      </c>
      <c r="EB4" s="244">
        <v>6139</v>
      </c>
      <c r="EC4" s="244">
        <v>2556</v>
      </c>
      <c r="ED4" s="244">
        <v>8695</v>
      </c>
      <c r="EE4" s="10">
        <v>37836</v>
      </c>
      <c r="EF4" s="10">
        <v>7973</v>
      </c>
      <c r="EG4" s="10">
        <v>45809</v>
      </c>
      <c r="EH4" s="10">
        <v>3372</v>
      </c>
      <c r="EI4" s="10">
        <v>793</v>
      </c>
      <c r="EJ4" s="10">
        <v>4165</v>
      </c>
      <c r="EK4" s="10">
        <v>58669</v>
      </c>
      <c r="EL4" s="10" t="s">
        <v>5026</v>
      </c>
      <c r="EM4" s="10" t="s">
        <v>5026</v>
      </c>
      <c r="EN4" s="10" t="s">
        <v>5026</v>
      </c>
      <c r="EO4" s="10" t="s">
        <v>5026</v>
      </c>
      <c r="EP4" s="258">
        <v>662</v>
      </c>
      <c r="EQ4" s="258">
        <v>5630</v>
      </c>
      <c r="ER4" s="10">
        <v>379658</v>
      </c>
      <c r="ES4" s="10" t="s">
        <v>5026</v>
      </c>
      <c r="ET4" s="10" t="s">
        <v>5026</v>
      </c>
      <c r="EU4" s="244">
        <v>430</v>
      </c>
      <c r="EV4" s="244">
        <v>439</v>
      </c>
      <c r="EW4" s="203" t="s">
        <v>1479</v>
      </c>
      <c r="EX4" s="244">
        <v>66</v>
      </c>
      <c r="EY4" s="244">
        <v>115</v>
      </c>
      <c r="EZ4" s="258">
        <v>266163</v>
      </c>
      <c r="FA4" s="10">
        <v>193092</v>
      </c>
      <c r="FB4" s="10" t="s">
        <v>3403</v>
      </c>
      <c r="FC4" s="203" t="s">
        <v>1530</v>
      </c>
      <c r="FD4" s="203" t="s">
        <v>1530</v>
      </c>
      <c r="FE4" s="203" t="s">
        <v>1530</v>
      </c>
      <c r="FF4" s="203" t="s">
        <v>1530</v>
      </c>
      <c r="FG4" s="203" t="s">
        <v>1530</v>
      </c>
      <c r="FH4" s="203" t="s">
        <v>1530</v>
      </c>
      <c r="FI4" s="203" t="s">
        <v>1530</v>
      </c>
      <c r="FJ4" s="203" t="s">
        <v>1530</v>
      </c>
      <c r="FK4" s="203" t="s">
        <v>1530</v>
      </c>
      <c r="FL4" s="203" t="s">
        <v>1530</v>
      </c>
      <c r="FM4" s="203" t="s">
        <v>1530</v>
      </c>
      <c r="FN4" s="203" t="s">
        <v>1530</v>
      </c>
      <c r="FO4" s="203" t="s">
        <v>1530</v>
      </c>
      <c r="FP4" s="203" t="s">
        <v>1530</v>
      </c>
      <c r="FQ4" s="203" t="s">
        <v>1530</v>
      </c>
      <c r="FR4" s="203" t="s">
        <v>1530</v>
      </c>
      <c r="FS4" s="203" t="s">
        <v>1530</v>
      </c>
      <c r="FT4" s="203" t="s">
        <v>1530</v>
      </c>
      <c r="FU4" s="203" t="s">
        <v>1530</v>
      </c>
      <c r="FV4" s="203" t="s">
        <v>1530</v>
      </c>
      <c r="FW4" s="203" t="s">
        <v>1530</v>
      </c>
      <c r="FX4" s="203" t="s">
        <v>1530</v>
      </c>
      <c r="FY4" s="203" t="s">
        <v>1530</v>
      </c>
      <c r="FZ4" s="203" t="s">
        <v>1530</v>
      </c>
      <c r="GA4" s="203" t="s">
        <v>1530</v>
      </c>
      <c r="GB4" s="203" t="s">
        <v>1961</v>
      </c>
      <c r="GC4" s="203" t="s">
        <v>434</v>
      </c>
      <c r="GD4" s="203" t="s">
        <v>416</v>
      </c>
      <c r="GE4" s="203" t="s">
        <v>494</v>
      </c>
      <c r="GF4" s="203" t="s">
        <v>499</v>
      </c>
      <c r="GG4" s="203" t="s">
        <v>4527</v>
      </c>
      <c r="GH4" s="203" t="s">
        <v>506</v>
      </c>
      <c r="GI4" s="203" t="s">
        <v>2303</v>
      </c>
      <c r="GJ4" s="258">
        <v>186439</v>
      </c>
      <c r="GK4" s="203">
        <v>2</v>
      </c>
      <c r="GL4" s="203" t="s">
        <v>3013</v>
      </c>
      <c r="GM4" s="203" t="s">
        <v>503</v>
      </c>
      <c r="GN4" s="203">
        <v>1765</v>
      </c>
      <c r="GO4" s="203">
        <v>164</v>
      </c>
      <c r="GP4" s="203">
        <v>5291</v>
      </c>
      <c r="GQ4" s="203">
        <v>33523</v>
      </c>
      <c r="GR4" s="203">
        <v>237</v>
      </c>
      <c r="GS4" s="203">
        <v>64</v>
      </c>
      <c r="GT4" s="203">
        <v>993</v>
      </c>
      <c r="GU4" s="203">
        <v>3201</v>
      </c>
      <c r="GV4" s="283">
        <v>0.78080000000000005</v>
      </c>
      <c r="GW4" s="283">
        <v>0.1482</v>
      </c>
      <c r="GX4" s="245">
        <v>18.888919999999999</v>
      </c>
      <c r="GY4" s="245">
        <v>25.735389999999999</v>
      </c>
      <c r="GZ4" s="245">
        <v>16.282769999999999</v>
      </c>
      <c r="HA4" s="284">
        <v>11.104290000000001</v>
      </c>
      <c r="HB4" s="284">
        <v>8.3150099999999991</v>
      </c>
      <c r="HC4" s="284">
        <v>0.62024000000000001</v>
      </c>
      <c r="HD4" s="284">
        <v>20.494199999999999</v>
      </c>
      <c r="HE4" s="284">
        <v>15.34629</v>
      </c>
      <c r="HF4" s="284">
        <v>1.14473</v>
      </c>
      <c r="HG4" s="284">
        <v>4.7193399999999999</v>
      </c>
      <c r="HH4" s="284">
        <v>3.53389</v>
      </c>
      <c r="HI4" s="284">
        <v>0.2636</v>
      </c>
      <c r="HJ4" s="284">
        <v>8.4225499999999993</v>
      </c>
      <c r="HK4" s="284">
        <v>6.3068999999999997</v>
      </c>
      <c r="HL4" s="284">
        <v>0.47044999999999998</v>
      </c>
      <c r="HM4" s="284">
        <v>54.503909999999998</v>
      </c>
      <c r="HN4" s="284">
        <v>40.813139999999997</v>
      </c>
      <c r="HO4" s="284">
        <v>3.0443799999999999</v>
      </c>
      <c r="HP4" s="284">
        <v>19.417010000000001</v>
      </c>
      <c r="HQ4" s="284">
        <v>14.539669999999999</v>
      </c>
      <c r="HR4" s="284">
        <v>1.08456</v>
      </c>
      <c r="HS4" s="284">
        <v>1.54457</v>
      </c>
      <c r="HT4" s="284">
        <v>3.63428</v>
      </c>
      <c r="HU4" s="284">
        <v>2.7559</v>
      </c>
      <c r="HV4" s="284">
        <v>2.81358</v>
      </c>
      <c r="HW4" s="284">
        <v>2.0363699999999998</v>
      </c>
      <c r="HX4" s="284">
        <v>0.88331999999999999</v>
      </c>
      <c r="HY4" s="284">
        <v>0.83689000000000002</v>
      </c>
      <c r="HZ4" s="284">
        <v>0.31468000000000002</v>
      </c>
      <c r="IA4" s="284">
        <v>2.31E-3</v>
      </c>
      <c r="IB4" s="284">
        <v>2.3500000000000001E-3</v>
      </c>
      <c r="IC4" s="284">
        <v>1.42761</v>
      </c>
      <c r="ID4" s="284">
        <v>4.6640000000000001E-2</v>
      </c>
      <c r="IE4" s="284">
        <v>0.24571000000000001</v>
      </c>
      <c r="IF4" s="284">
        <v>5934</v>
      </c>
      <c r="IG4" s="284">
        <v>198773</v>
      </c>
      <c r="IH4" s="284">
        <v>47997</v>
      </c>
      <c r="II4" s="284">
        <v>10590</v>
      </c>
      <c r="IJ4" s="284">
        <v>354749</v>
      </c>
      <c r="IK4" s="284">
        <v>85660</v>
      </c>
      <c r="IL4" s="284">
        <v>36405</v>
      </c>
      <c r="IM4" s="284">
        <v>150769</v>
      </c>
      <c r="IN4" s="284">
        <v>0.69559000000000004</v>
      </c>
      <c r="IO4" s="284">
        <v>4500</v>
      </c>
      <c r="IP4" s="284">
        <v>2.1638999999999999</v>
      </c>
      <c r="IQ4" s="284">
        <v>2.1385299999999998</v>
      </c>
      <c r="IR4" s="284">
        <v>14.269600000000001</v>
      </c>
      <c r="IS4" s="284">
        <v>0</v>
      </c>
      <c r="IT4" s="284">
        <v>1.86538</v>
      </c>
      <c r="IU4" s="284">
        <v>18.273510000000002</v>
      </c>
      <c r="IV4" s="284">
        <v>12.843159999999999</v>
      </c>
      <c r="IW4" s="284">
        <v>2.22052</v>
      </c>
      <c r="IX4" s="284">
        <v>0</v>
      </c>
      <c r="IY4" s="284">
        <v>2.8600000000000001E-3</v>
      </c>
      <c r="IZ4" s="284">
        <v>0.15140000000000001</v>
      </c>
      <c r="JA4" s="284">
        <v>4.0999999999999999E-4</v>
      </c>
      <c r="JB4" s="284">
        <v>1.2239999999999999E-2</v>
      </c>
      <c r="JC4" s="284">
        <v>0.41005000000000003</v>
      </c>
      <c r="JD4" s="284">
        <v>3.4224399999999999</v>
      </c>
      <c r="JE4" s="284">
        <v>1.78833</v>
      </c>
      <c r="JF4" s="284">
        <v>0.30074000000000001</v>
      </c>
      <c r="JG4" s="284">
        <v>180</v>
      </c>
      <c r="JH4" s="284">
        <v>0.49349999999999999</v>
      </c>
      <c r="JI4" s="284">
        <v>3.3502299999999998</v>
      </c>
      <c r="JJ4" s="284">
        <v>134</v>
      </c>
      <c r="JK4" s="284">
        <v>79</v>
      </c>
      <c r="JL4" s="284">
        <v>17.151399999999999</v>
      </c>
      <c r="JM4" s="284">
        <v>0.95801000000000003</v>
      </c>
      <c r="JN4" s="284">
        <v>0.76141999999999999</v>
      </c>
      <c r="JO4" s="284">
        <v>0.34316999999999998</v>
      </c>
      <c r="JP4" s="284">
        <v>1.0240000000000001E-2</v>
      </c>
      <c r="JQ4" s="284">
        <v>0.35936000000000001</v>
      </c>
      <c r="JR4" s="284">
        <v>8</v>
      </c>
      <c r="JS4" s="284">
        <v>8</v>
      </c>
      <c r="JT4" s="284">
        <v>0.42499999999999999</v>
      </c>
      <c r="JU4" s="284">
        <v>5537</v>
      </c>
      <c r="JV4" s="284">
        <v>27.040150000000001</v>
      </c>
      <c r="JW4" s="284">
        <v>13030</v>
      </c>
      <c r="JX4" s="284">
        <v>15.15117</v>
      </c>
      <c r="JY4" s="284">
        <v>11.492100000000001</v>
      </c>
      <c r="JZ4" s="284">
        <v>0.56032000000000004</v>
      </c>
      <c r="KA4" s="284">
        <v>7301</v>
      </c>
      <c r="KB4" s="284">
        <v>1.4376199999999999</v>
      </c>
      <c r="KC4" s="284">
        <v>0.2636</v>
      </c>
      <c r="KD4" s="284">
        <v>0.61099000000000003</v>
      </c>
      <c r="KE4" s="284">
        <v>13.44032</v>
      </c>
      <c r="KF4" s="284">
        <v>1.84561</v>
      </c>
      <c r="KG4" s="284">
        <v>4.7193399999999999</v>
      </c>
      <c r="KH4" s="284">
        <v>40.157049999999998</v>
      </c>
      <c r="KI4" s="284">
        <v>37425</v>
      </c>
      <c r="KJ4" s="284">
        <v>27144</v>
      </c>
      <c r="KK4" s="284">
        <v>0.22217999999999999</v>
      </c>
      <c r="KL4" s="284">
        <v>0.16852</v>
      </c>
      <c r="KM4" s="284">
        <v>9.443E-2</v>
      </c>
      <c r="KN4" s="284">
        <v>6.6299999999999996E-3</v>
      </c>
      <c r="KO4" s="284">
        <v>5.0299999999999997E-3</v>
      </c>
      <c r="KP4" s="284">
        <v>2.82E-3</v>
      </c>
      <c r="KQ4" s="284">
        <v>0.2414665</v>
      </c>
      <c r="KR4" s="284">
        <v>0.1236324</v>
      </c>
      <c r="KS4" s="284">
        <v>0.87636760000000002</v>
      </c>
      <c r="KT4" s="284">
        <v>0.27469549999999998</v>
      </c>
      <c r="KU4" s="284">
        <v>0.72530450000000002</v>
      </c>
      <c r="KV4" s="284">
        <v>5.5856299999999998E-2</v>
      </c>
      <c r="KW4" s="284">
        <v>2.0601999999999999E-3</v>
      </c>
      <c r="KX4" s="284">
        <v>0.20569499999999999</v>
      </c>
      <c r="KY4" s="284">
        <v>9.4018000000000001E-3</v>
      </c>
      <c r="KZ4" s="284">
        <v>0.1953326</v>
      </c>
      <c r="LA4" s="284">
        <v>4.4394200000000002E-2</v>
      </c>
      <c r="LB4" s="284">
        <v>0.54311609999999999</v>
      </c>
      <c r="LC4" s="284">
        <v>0.74881120000000001</v>
      </c>
      <c r="LD4" s="284">
        <v>0</v>
      </c>
      <c r="LE4" s="284">
        <v>0.78089019999999998</v>
      </c>
      <c r="LF4" s="284">
        <v>0.10208100000000001</v>
      </c>
      <c r="LG4" s="284">
        <v>0.11702890000000001</v>
      </c>
      <c r="LH4" s="284">
        <v>10280</v>
      </c>
      <c r="LI4" s="284">
        <v>4.3426</v>
      </c>
      <c r="LJ4" s="284">
        <v>23570</v>
      </c>
      <c r="LK4" s="284">
        <v>97612</v>
      </c>
      <c r="LL4" s="284">
        <v>2914</v>
      </c>
      <c r="LM4" s="284">
        <v>0.79479429999999995</v>
      </c>
      <c r="LN4" s="284">
        <v>3.6884599999999997E-2</v>
      </c>
      <c r="LO4" s="284">
        <v>0.1683211</v>
      </c>
      <c r="LP4" s="284">
        <v>0.16581000000000001</v>
      </c>
      <c r="LQ4" s="284">
        <v>0.43780999999999998</v>
      </c>
      <c r="LR4" s="284">
        <v>0.12026000000000001</v>
      </c>
      <c r="LS4" s="284">
        <v>43</v>
      </c>
      <c r="LT4" s="284">
        <v>2.02854</v>
      </c>
      <c r="LU4" s="284">
        <v>9</v>
      </c>
      <c r="LV4" s="284">
        <v>1.6122700000000001</v>
      </c>
      <c r="LW4" s="284">
        <v>9.0060000000000001E-2</v>
      </c>
      <c r="LX4" s="284">
        <v>8.4529999999999994E-2</v>
      </c>
      <c r="LY4" s="285">
        <v>3.0036899999999998E-2</v>
      </c>
      <c r="LZ4" s="285">
        <v>1.2899000000000001E-3</v>
      </c>
      <c r="MA4" s="285">
        <v>8.8209599999999999E-2</v>
      </c>
      <c r="MB4" s="285">
        <v>0</v>
      </c>
      <c r="MC4" s="285">
        <v>6.8180199999999996E-2</v>
      </c>
      <c r="MD4" s="285">
        <v>1.8599999999999999E-4</v>
      </c>
      <c r="ME4" s="285">
        <v>0.80536770000000002</v>
      </c>
      <c r="MF4" s="285">
        <v>5.0578400000000003E-2</v>
      </c>
      <c r="MG4" s="285">
        <v>0.57188450000000002</v>
      </c>
      <c r="MH4" s="285"/>
    </row>
    <row r="5" spans="1:346" s="203" customFormat="1" x14ac:dyDescent="0.2">
      <c r="A5" s="6" t="s">
        <v>2059</v>
      </c>
      <c r="B5" s="6" t="s">
        <v>2849</v>
      </c>
      <c r="C5" s="203" t="s">
        <v>2060</v>
      </c>
      <c r="D5" s="203" t="s">
        <v>2061</v>
      </c>
      <c r="E5" s="203" t="s">
        <v>2178</v>
      </c>
      <c r="F5" s="203" t="s">
        <v>2252</v>
      </c>
      <c r="G5" s="203" t="s">
        <v>2291</v>
      </c>
      <c r="H5" s="203" t="s">
        <v>3602</v>
      </c>
      <c r="I5" s="203" t="s">
        <v>3603</v>
      </c>
      <c r="J5" s="203" t="s">
        <v>2252</v>
      </c>
      <c r="K5" s="203" t="s">
        <v>2291</v>
      </c>
      <c r="L5" s="203" t="s">
        <v>3602</v>
      </c>
      <c r="M5" s="203" t="s">
        <v>3603</v>
      </c>
      <c r="N5" s="203" t="s">
        <v>2427</v>
      </c>
      <c r="O5" s="203" t="s">
        <v>2502</v>
      </c>
      <c r="P5" s="203" t="s">
        <v>2579</v>
      </c>
      <c r="Q5" s="203" t="s">
        <v>2649</v>
      </c>
      <c r="R5" s="203" t="s">
        <v>2427</v>
      </c>
      <c r="S5" s="203" t="s">
        <v>2380</v>
      </c>
      <c r="T5" s="203" t="s">
        <v>2502</v>
      </c>
      <c r="U5" s="203" t="s">
        <v>2579</v>
      </c>
      <c r="V5" s="203" t="s">
        <v>2649</v>
      </c>
      <c r="W5" s="203">
        <v>0</v>
      </c>
      <c r="X5" s="203">
        <v>13</v>
      </c>
      <c r="Y5" s="203">
        <v>1</v>
      </c>
      <c r="Z5" s="203">
        <v>0</v>
      </c>
      <c r="AA5" s="10">
        <v>32816</v>
      </c>
      <c r="AB5" s="203">
        <v>3</v>
      </c>
      <c r="AC5" s="203">
        <v>0</v>
      </c>
      <c r="AD5" s="203">
        <v>3</v>
      </c>
      <c r="AE5" s="203">
        <v>45.19</v>
      </c>
      <c r="AF5" s="203">
        <v>48.19</v>
      </c>
      <c r="AG5" s="286">
        <v>6.2253599999999999E-2</v>
      </c>
      <c r="AH5" s="246">
        <v>64065</v>
      </c>
      <c r="AI5" s="246" t="s">
        <v>3604</v>
      </c>
      <c r="AJ5" s="274" t="s">
        <v>3493</v>
      </c>
      <c r="AK5" s="276">
        <v>36685</v>
      </c>
      <c r="AL5" s="276">
        <v>9.7799999999999994</v>
      </c>
      <c r="AM5" s="276">
        <v>10.02</v>
      </c>
      <c r="AN5" s="276">
        <v>10.52</v>
      </c>
      <c r="AO5" s="246">
        <v>317873</v>
      </c>
      <c r="AP5" s="246">
        <v>1419088</v>
      </c>
      <c r="AQ5" s="246">
        <v>1736961</v>
      </c>
      <c r="AR5" s="246">
        <v>442059</v>
      </c>
      <c r="AS5" s="246">
        <v>13750</v>
      </c>
      <c r="AT5" s="246">
        <v>455809</v>
      </c>
      <c r="AU5" s="246">
        <v>10000</v>
      </c>
      <c r="AV5" s="246">
        <v>0</v>
      </c>
      <c r="AW5" s="246">
        <v>10000</v>
      </c>
      <c r="AX5" s="246">
        <v>131015</v>
      </c>
      <c r="AY5" s="246">
        <v>2333785</v>
      </c>
      <c r="AZ5" s="246">
        <v>1233704</v>
      </c>
      <c r="BA5" s="246">
        <v>429394</v>
      </c>
      <c r="BB5" s="246">
        <v>1663098</v>
      </c>
      <c r="BC5" s="246">
        <v>124446</v>
      </c>
      <c r="BD5" s="246">
        <v>17501</v>
      </c>
      <c r="BE5" s="246">
        <v>7191</v>
      </c>
      <c r="BF5" s="246">
        <v>149138</v>
      </c>
      <c r="BG5" s="246">
        <v>508959</v>
      </c>
      <c r="BH5" s="246">
        <v>2321195</v>
      </c>
      <c r="BI5" s="246">
        <v>35520</v>
      </c>
      <c r="BJ5" s="283">
        <v>1.52199E-2</v>
      </c>
      <c r="BK5" s="246">
        <v>0</v>
      </c>
      <c r="BL5" s="246">
        <v>0</v>
      </c>
      <c r="BM5" s="246">
        <v>0</v>
      </c>
      <c r="BN5" s="246">
        <v>0</v>
      </c>
      <c r="BO5" s="246">
        <v>0</v>
      </c>
      <c r="BP5" s="246">
        <v>0</v>
      </c>
      <c r="BQ5" s="10">
        <v>125033</v>
      </c>
      <c r="BR5" s="10">
        <v>81124</v>
      </c>
      <c r="BS5" s="10">
        <v>206157</v>
      </c>
      <c r="BT5" s="10">
        <v>91620</v>
      </c>
      <c r="BU5" s="10">
        <v>45478</v>
      </c>
      <c r="BV5" s="10">
        <v>137098</v>
      </c>
      <c r="BW5" s="10">
        <v>14099</v>
      </c>
      <c r="BX5" s="10">
        <v>0</v>
      </c>
      <c r="BY5" s="10">
        <v>14099</v>
      </c>
      <c r="BZ5" s="10">
        <v>357354</v>
      </c>
      <c r="CA5" s="10" t="s">
        <v>3403</v>
      </c>
      <c r="CB5" s="10">
        <v>357354</v>
      </c>
      <c r="CC5" s="10">
        <v>0</v>
      </c>
      <c r="CD5" s="258">
        <v>28983</v>
      </c>
      <c r="CE5" s="244">
        <v>2</v>
      </c>
      <c r="CF5" s="244">
        <v>67</v>
      </c>
      <c r="CG5" s="244">
        <v>69</v>
      </c>
      <c r="CH5" s="258">
        <v>7633</v>
      </c>
      <c r="CI5" s="258">
        <v>1993</v>
      </c>
      <c r="CJ5" s="258">
        <v>14651</v>
      </c>
      <c r="CK5" s="258">
        <v>563</v>
      </c>
      <c r="CL5" s="203">
        <v>0</v>
      </c>
      <c r="CM5" s="203">
        <v>98</v>
      </c>
      <c r="CN5" s="244">
        <v>212</v>
      </c>
      <c r="CO5" s="10">
        <v>210592</v>
      </c>
      <c r="CP5" s="10">
        <v>36055</v>
      </c>
      <c r="CQ5" s="10">
        <v>246647</v>
      </c>
      <c r="CR5" s="10" t="s">
        <v>3403</v>
      </c>
      <c r="CS5" s="10" t="s">
        <v>3403</v>
      </c>
      <c r="CT5" s="10" t="s">
        <v>3403</v>
      </c>
      <c r="CU5" s="10">
        <v>182627</v>
      </c>
      <c r="CV5" s="10">
        <v>40520</v>
      </c>
      <c r="CW5" s="10">
        <v>223147</v>
      </c>
      <c r="CX5" s="10">
        <v>469794</v>
      </c>
      <c r="CY5" s="10">
        <v>5106</v>
      </c>
      <c r="CZ5" s="10" t="s">
        <v>3403</v>
      </c>
      <c r="DA5" s="10">
        <v>474900</v>
      </c>
      <c r="DB5" s="10">
        <v>7805</v>
      </c>
      <c r="DC5" s="10">
        <v>429</v>
      </c>
      <c r="DD5" s="10">
        <v>8234</v>
      </c>
      <c r="DE5" s="10">
        <v>38245</v>
      </c>
      <c r="DF5" s="10">
        <v>7138</v>
      </c>
      <c r="DG5" s="10" t="s">
        <v>3403</v>
      </c>
      <c r="DH5" s="10">
        <v>7567</v>
      </c>
      <c r="DI5" s="258" t="s">
        <v>3403</v>
      </c>
      <c r="DJ5" s="258">
        <v>46050</v>
      </c>
      <c r="DK5" s="10" t="s">
        <v>3403</v>
      </c>
      <c r="DL5" s="10">
        <v>514853</v>
      </c>
      <c r="DM5" s="10">
        <v>5842</v>
      </c>
      <c r="DN5" s="10">
        <v>0</v>
      </c>
      <c r="DO5" s="10">
        <v>520695</v>
      </c>
      <c r="DP5" s="10" t="s">
        <v>3403</v>
      </c>
      <c r="DQ5" s="10">
        <v>59680</v>
      </c>
      <c r="DR5" s="10">
        <v>28107</v>
      </c>
      <c r="DS5" s="10">
        <v>87787</v>
      </c>
      <c r="DT5" s="10">
        <v>511394</v>
      </c>
      <c r="DU5" s="244">
        <v>1768</v>
      </c>
      <c r="DV5" s="244">
        <v>5</v>
      </c>
      <c r="DW5" s="244">
        <v>3833</v>
      </c>
      <c r="DX5" s="244">
        <v>67</v>
      </c>
      <c r="DY5" s="244">
        <v>135</v>
      </c>
      <c r="DZ5" s="244" t="s">
        <v>3403</v>
      </c>
      <c r="EA5" s="244">
        <v>5808</v>
      </c>
      <c r="EB5" s="244">
        <v>23940</v>
      </c>
      <c r="EC5" s="244">
        <v>802</v>
      </c>
      <c r="ED5" s="244">
        <v>24742</v>
      </c>
      <c r="EE5" s="10">
        <v>70211</v>
      </c>
      <c r="EF5" s="10">
        <v>5122</v>
      </c>
      <c r="EG5" s="10">
        <v>75333</v>
      </c>
      <c r="EH5" s="10">
        <v>511</v>
      </c>
      <c r="EI5" s="10">
        <v>0</v>
      </c>
      <c r="EJ5" s="10">
        <v>511</v>
      </c>
      <c r="EK5" s="10">
        <v>100586</v>
      </c>
      <c r="EL5" s="10" t="s">
        <v>5026</v>
      </c>
      <c r="EM5" s="10" t="s">
        <v>5026</v>
      </c>
      <c r="EN5" s="10" t="s">
        <v>5026</v>
      </c>
      <c r="EO5" s="10" t="s">
        <v>5026</v>
      </c>
      <c r="EP5" s="258">
        <v>589</v>
      </c>
      <c r="EQ5" s="258">
        <v>3321</v>
      </c>
      <c r="ER5" s="10">
        <v>227474</v>
      </c>
      <c r="ES5" s="10" t="s">
        <v>5026</v>
      </c>
      <c r="ET5" s="10" t="s">
        <v>5026</v>
      </c>
      <c r="EU5" s="244">
        <v>472</v>
      </c>
      <c r="EV5" s="244">
        <v>718</v>
      </c>
      <c r="EW5" s="203" t="s">
        <v>1502</v>
      </c>
      <c r="EX5" s="244">
        <v>56</v>
      </c>
      <c r="EY5" s="244">
        <v>157</v>
      </c>
      <c r="EZ5" s="258">
        <v>163877</v>
      </c>
      <c r="FA5" s="10" t="s">
        <v>3403</v>
      </c>
      <c r="FB5" s="10" t="s">
        <v>3403</v>
      </c>
      <c r="FC5" s="203" t="s">
        <v>1530</v>
      </c>
      <c r="FD5" s="203" t="s">
        <v>1530</v>
      </c>
      <c r="FE5" s="203" t="s">
        <v>1530</v>
      </c>
      <c r="FF5" s="203" t="s">
        <v>1530</v>
      </c>
      <c r="FG5" s="203" t="s">
        <v>1530</v>
      </c>
      <c r="FH5" s="203" t="s">
        <v>1530</v>
      </c>
      <c r="FI5" s="203" t="s">
        <v>1530</v>
      </c>
      <c r="FJ5" s="203" t="s">
        <v>1530</v>
      </c>
      <c r="FK5" s="203" t="s">
        <v>1530</v>
      </c>
      <c r="FL5" s="203" t="s">
        <v>1530</v>
      </c>
      <c r="FM5" s="203" t="s">
        <v>1530</v>
      </c>
      <c r="FN5" s="203" t="s">
        <v>1530</v>
      </c>
      <c r="FO5" s="203" t="s">
        <v>1530</v>
      </c>
      <c r="FP5" s="203" t="s">
        <v>1530</v>
      </c>
      <c r="FQ5" s="203" t="s">
        <v>1530</v>
      </c>
      <c r="FR5" s="203" t="s">
        <v>1530</v>
      </c>
      <c r="FS5" s="203" t="s">
        <v>1530</v>
      </c>
      <c r="FT5" s="203" t="s">
        <v>1530</v>
      </c>
      <c r="FU5" s="203" t="s">
        <v>1530</v>
      </c>
      <c r="FV5" s="203" t="s">
        <v>1530</v>
      </c>
      <c r="FW5" s="203" t="s">
        <v>1530</v>
      </c>
      <c r="FX5" s="203" t="s">
        <v>1530</v>
      </c>
      <c r="FY5" s="203" t="s">
        <v>1530</v>
      </c>
      <c r="FZ5" s="203" t="s">
        <v>1530</v>
      </c>
      <c r="GA5" s="203" t="s">
        <v>1530</v>
      </c>
      <c r="GB5" s="203" t="s">
        <v>2059</v>
      </c>
      <c r="GC5" s="203" t="s">
        <v>466</v>
      </c>
      <c r="GD5" s="203" t="s">
        <v>416</v>
      </c>
      <c r="GE5" s="203" t="s">
        <v>494</v>
      </c>
      <c r="GF5" s="203" t="s">
        <v>500</v>
      </c>
      <c r="GG5" s="203" t="s">
        <v>4527</v>
      </c>
      <c r="GH5" s="203" t="s">
        <v>506</v>
      </c>
      <c r="GI5" s="203" t="s">
        <v>2303</v>
      </c>
      <c r="GJ5" s="258">
        <v>170012</v>
      </c>
      <c r="GK5" s="203">
        <v>2</v>
      </c>
      <c r="GL5" s="203" t="s">
        <v>3013</v>
      </c>
      <c r="GM5" s="203" t="s">
        <v>503</v>
      </c>
      <c r="GN5" s="203">
        <v>3266</v>
      </c>
      <c r="GO5" s="203">
        <v>267</v>
      </c>
      <c r="GP5" s="203">
        <v>14661</v>
      </c>
      <c r="GQ5" s="203">
        <v>48053</v>
      </c>
      <c r="GR5" s="203">
        <v>335</v>
      </c>
      <c r="GS5" s="203">
        <v>61</v>
      </c>
      <c r="GT5" s="203">
        <v>727</v>
      </c>
      <c r="GU5" s="203">
        <v>7159</v>
      </c>
      <c r="GV5" s="283">
        <v>0.74894000000000005</v>
      </c>
      <c r="GW5" s="283">
        <v>0.24598</v>
      </c>
      <c r="GX5" s="245">
        <v>17.318529999999999</v>
      </c>
      <c r="GY5" s="245">
        <v>19.31615</v>
      </c>
      <c r="GZ5" s="245">
        <v>13.954879999999999</v>
      </c>
      <c r="HA5" s="284">
        <v>4.4578800000000003</v>
      </c>
      <c r="HB5" s="284">
        <v>3.194</v>
      </c>
      <c r="HC5" s="284">
        <v>0.28642000000000001</v>
      </c>
      <c r="HD5" s="284">
        <v>26.441220000000001</v>
      </c>
      <c r="HE5" s="284">
        <v>18.944700000000001</v>
      </c>
      <c r="HF5" s="284">
        <v>1.69886</v>
      </c>
      <c r="HG5" s="284">
        <v>4.5389600000000003</v>
      </c>
      <c r="HH5" s="284">
        <v>3.2520899999999999</v>
      </c>
      <c r="HI5" s="284">
        <v>0.29163</v>
      </c>
      <c r="HJ5" s="284">
        <v>10.204219999999999</v>
      </c>
      <c r="HK5" s="284">
        <v>7.3111600000000001</v>
      </c>
      <c r="HL5" s="284">
        <v>0.65563000000000005</v>
      </c>
      <c r="HM5" s="284">
        <v>23.076720000000002</v>
      </c>
      <c r="HN5" s="284">
        <v>16.534089999999999</v>
      </c>
      <c r="HO5" s="284">
        <v>1.4826900000000001</v>
      </c>
      <c r="HP5" s="284">
        <v>10.402089999999999</v>
      </c>
      <c r="HQ5" s="284">
        <v>7.4529300000000003</v>
      </c>
      <c r="HR5" s="284">
        <v>0.66834000000000005</v>
      </c>
      <c r="HS5" s="284">
        <v>3.0627</v>
      </c>
      <c r="HT5" s="284">
        <v>3.0079899999999999</v>
      </c>
      <c r="HU5" s="284">
        <v>5.3766499999999997</v>
      </c>
      <c r="HV5" s="284">
        <v>8.1788900000000009</v>
      </c>
      <c r="HW5" s="284">
        <v>1.33799</v>
      </c>
      <c r="HX5" s="284">
        <v>1.31254</v>
      </c>
      <c r="HY5" s="284">
        <v>0.51636000000000004</v>
      </c>
      <c r="HZ5" s="284">
        <v>0.59164000000000005</v>
      </c>
      <c r="IA5" s="284">
        <v>2.7799999999999999E-3</v>
      </c>
      <c r="IB5" s="284">
        <v>4.2199999999999998E-3</v>
      </c>
      <c r="IC5" s="284">
        <v>0.96391000000000004</v>
      </c>
      <c r="ID5" s="284">
        <v>0.14552999999999999</v>
      </c>
      <c r="IE5" s="284">
        <v>0.44309999999999999</v>
      </c>
      <c r="IF5" s="284">
        <v>4720</v>
      </c>
      <c r="IG5" s="284">
        <v>75824</v>
      </c>
      <c r="IH5" s="284">
        <v>75824</v>
      </c>
      <c r="II5" s="284">
        <v>10612</v>
      </c>
      <c r="IJ5" s="284">
        <v>170464</v>
      </c>
      <c r="IK5" s="284">
        <v>170464</v>
      </c>
      <c r="IL5" s="284">
        <v>173565</v>
      </c>
      <c r="IM5" s="284">
        <v>173565</v>
      </c>
      <c r="IN5" s="284">
        <v>1.2641899999999999</v>
      </c>
      <c r="IO5" s="284">
        <v>10805</v>
      </c>
      <c r="IP5" s="284">
        <v>5.1947299999999998</v>
      </c>
      <c r="IQ5" s="284">
        <v>2.6810399999999999</v>
      </c>
      <c r="IR5" s="284">
        <v>10.216699999999999</v>
      </c>
      <c r="IS5" s="284">
        <v>5.8819999999999997E-2</v>
      </c>
      <c r="IT5" s="284">
        <v>0.77061999999999997</v>
      </c>
      <c r="IU5" s="284">
        <v>13.727180000000001</v>
      </c>
      <c r="IV5" s="284">
        <v>9.7822399999999998</v>
      </c>
      <c r="IW5" s="284">
        <v>2.42265</v>
      </c>
      <c r="IX5" s="284">
        <v>0</v>
      </c>
      <c r="IY5" s="284">
        <v>1.25E-3</v>
      </c>
      <c r="IZ5" s="284">
        <v>0.17047999999999999</v>
      </c>
      <c r="JA5" s="284">
        <v>4.0999999999999999E-4</v>
      </c>
      <c r="JB5" s="284">
        <v>3.4169999999999999E-2</v>
      </c>
      <c r="JC5" s="284">
        <v>0.54893999999999998</v>
      </c>
      <c r="JD5" s="284">
        <v>2.4149400000000001</v>
      </c>
      <c r="JE5" s="284">
        <v>2.1019299999999999</v>
      </c>
      <c r="JF5" s="284">
        <v>0.26579999999999998</v>
      </c>
      <c r="JG5" s="284">
        <v>330</v>
      </c>
      <c r="JH5" s="284">
        <v>0.78598999999999997</v>
      </c>
      <c r="JI5" s="284">
        <v>2.9936699999999998</v>
      </c>
      <c r="JJ5" s="284">
        <v>109</v>
      </c>
      <c r="JK5" s="284">
        <v>173</v>
      </c>
      <c r="JL5" s="284">
        <v>13.653119999999999</v>
      </c>
      <c r="JM5" s="284">
        <v>0.87722</v>
      </c>
      <c r="JN5" s="284">
        <v>0.73197999999999996</v>
      </c>
      <c r="JO5" s="284">
        <v>0.28344999999999998</v>
      </c>
      <c r="JP5" s="284">
        <v>1.7649999999999999E-2</v>
      </c>
      <c r="JQ5" s="284">
        <v>0.51476999999999995</v>
      </c>
      <c r="JR5" s="284">
        <v>9</v>
      </c>
      <c r="JS5" s="284">
        <v>13</v>
      </c>
      <c r="JT5" s="284">
        <v>1.0181899999999999</v>
      </c>
      <c r="JU5" s="284">
        <v>10013</v>
      </c>
      <c r="JV5" s="284">
        <v>15.583679999999999</v>
      </c>
      <c r="JW5" s="284">
        <v>9834</v>
      </c>
      <c r="JX5" s="284">
        <v>6.9318</v>
      </c>
      <c r="JY5" s="284">
        <v>15.86711</v>
      </c>
      <c r="JZ5" s="284">
        <v>0.44480999999999998</v>
      </c>
      <c r="KA5" s="284">
        <v>4374</v>
      </c>
      <c r="KB5" s="284">
        <v>0.79101999999999995</v>
      </c>
      <c r="KC5" s="284">
        <v>0.29163</v>
      </c>
      <c r="KD5" s="284">
        <v>0.8054</v>
      </c>
      <c r="KE5" s="284">
        <v>19.30217</v>
      </c>
      <c r="KF5" s="284">
        <v>5.9313500000000001</v>
      </c>
      <c r="KG5" s="284">
        <v>4.5389600000000003</v>
      </c>
      <c r="KH5" s="284">
        <v>45.076920000000001</v>
      </c>
      <c r="KI5" s="284">
        <v>34511</v>
      </c>
      <c r="KJ5" s="284">
        <v>25600</v>
      </c>
      <c r="KK5" s="284">
        <v>9.2549999999999993E-2</v>
      </c>
      <c r="KL5" s="284">
        <v>0.21185000000000001</v>
      </c>
      <c r="KM5" s="284">
        <v>9.4229999999999994E-2</v>
      </c>
      <c r="KN5" s="284">
        <v>5.7600000000000004E-3</v>
      </c>
      <c r="KO5" s="284">
        <v>1.319E-2</v>
      </c>
      <c r="KP5" s="284">
        <v>5.8700000000000002E-3</v>
      </c>
      <c r="KQ5" s="284">
        <v>1</v>
      </c>
      <c r="KR5" s="284">
        <v>6.2253599999999999E-2</v>
      </c>
      <c r="KS5" s="284">
        <v>0.93774639999999998</v>
      </c>
      <c r="KT5" s="284">
        <v>0.25818920000000001</v>
      </c>
      <c r="KU5" s="284">
        <v>0.74181079999999999</v>
      </c>
      <c r="KV5" s="284">
        <v>6.4250500000000002E-2</v>
      </c>
      <c r="KW5" s="284">
        <v>7.5396999999999999E-3</v>
      </c>
      <c r="KX5" s="284">
        <v>0.18498829999999999</v>
      </c>
      <c r="KY5" s="284">
        <v>3.0980000000000001E-3</v>
      </c>
      <c r="KZ5" s="284">
        <v>0.21926590000000001</v>
      </c>
      <c r="LA5" s="284">
        <v>5.3612899999999998E-2</v>
      </c>
      <c r="LB5" s="284">
        <v>0.53149519999999995</v>
      </c>
      <c r="LC5" s="284">
        <v>0.71648350000000005</v>
      </c>
      <c r="LD5" s="284">
        <v>4.2849000000000003E-3</v>
      </c>
      <c r="LE5" s="284">
        <v>0.74426780000000003</v>
      </c>
      <c r="LF5" s="284">
        <v>5.6138399999999998E-2</v>
      </c>
      <c r="LG5" s="284">
        <v>0.19530890000000001</v>
      </c>
      <c r="LH5" s="284">
        <v>8910</v>
      </c>
      <c r="LI5" s="284">
        <v>5.8254000000000001</v>
      </c>
      <c r="LJ5" s="284">
        <v>56670</v>
      </c>
      <c r="LK5" s="284">
        <v>56670</v>
      </c>
      <c r="LL5" s="284">
        <v>3527</v>
      </c>
      <c r="LM5" s="284">
        <v>0.83443520000000004</v>
      </c>
      <c r="LN5" s="284">
        <v>0.1173477</v>
      </c>
      <c r="LO5" s="284">
        <v>4.8217099999999999E-2</v>
      </c>
      <c r="LP5" s="284">
        <v>0.42205999999999999</v>
      </c>
      <c r="LQ5" s="284">
        <v>1.2126300000000001</v>
      </c>
      <c r="LR5" s="284">
        <v>0.31308999999999998</v>
      </c>
      <c r="LS5" s="284">
        <v>29</v>
      </c>
      <c r="LT5" s="284">
        <v>4.1840999999999999</v>
      </c>
      <c r="LU5" s="284">
        <v>72</v>
      </c>
      <c r="LV5" s="284">
        <v>3.4913599999999998</v>
      </c>
      <c r="LW5" s="284">
        <v>0.22431999999999999</v>
      </c>
      <c r="LX5" s="284">
        <v>0.22311</v>
      </c>
      <c r="LY5" s="285">
        <v>3.6937999999999999E-2</v>
      </c>
      <c r="LZ5" s="285">
        <v>5.1469999999999999E-4</v>
      </c>
      <c r="MA5" s="285">
        <v>7.6573500000000003E-2</v>
      </c>
      <c r="MB5" s="285">
        <v>0</v>
      </c>
      <c r="MC5" s="285">
        <v>7.0367799999999994E-2</v>
      </c>
      <c r="MD5" s="285">
        <v>1.6750000000000001E-4</v>
      </c>
      <c r="ME5" s="285">
        <v>0.86761889999999997</v>
      </c>
      <c r="MF5" s="285">
        <v>2.33709E-2</v>
      </c>
      <c r="MG5" s="285">
        <v>0.4285561</v>
      </c>
      <c r="MH5" s="285"/>
    </row>
    <row r="6" spans="1:346" s="203" customFormat="1" x14ac:dyDescent="0.2">
      <c r="A6" s="6" t="s">
        <v>1916</v>
      </c>
      <c r="B6" s="6" t="s">
        <v>2803</v>
      </c>
      <c r="C6" s="203" t="s">
        <v>1917</v>
      </c>
      <c r="D6" s="203" t="s">
        <v>1918</v>
      </c>
      <c r="E6" s="203" t="s">
        <v>1350</v>
      </c>
      <c r="F6" s="203" t="s">
        <v>2204</v>
      </c>
      <c r="G6" s="203" t="s">
        <v>2280</v>
      </c>
      <c r="H6" s="203" t="s">
        <v>3413</v>
      </c>
      <c r="I6" s="203" t="s">
        <v>3403</v>
      </c>
      <c r="J6" s="203" t="s">
        <v>2204</v>
      </c>
      <c r="K6" s="203" t="s">
        <v>2280</v>
      </c>
      <c r="L6" s="203" t="s">
        <v>3413</v>
      </c>
      <c r="M6" s="203" t="s">
        <v>3403</v>
      </c>
      <c r="N6" s="203" t="s">
        <v>2387</v>
      </c>
      <c r="O6" s="203" t="s">
        <v>2454</v>
      </c>
      <c r="P6" s="203" t="s">
        <v>2531</v>
      </c>
      <c r="Q6" s="203" t="s">
        <v>4540</v>
      </c>
      <c r="R6" s="203" t="s">
        <v>2387</v>
      </c>
      <c r="S6" s="203" t="s">
        <v>2703</v>
      </c>
      <c r="T6" s="203" t="s">
        <v>2454</v>
      </c>
      <c r="U6" s="203" t="s">
        <v>2531</v>
      </c>
      <c r="V6" s="203" t="s">
        <v>4540</v>
      </c>
      <c r="W6" s="203">
        <v>0</v>
      </c>
      <c r="X6" s="203">
        <v>5</v>
      </c>
      <c r="Y6" s="203">
        <v>0</v>
      </c>
      <c r="Z6" s="203">
        <v>4</v>
      </c>
      <c r="AA6" s="10">
        <v>11414</v>
      </c>
      <c r="AB6" s="203">
        <v>9</v>
      </c>
      <c r="AC6" s="203">
        <v>0</v>
      </c>
      <c r="AD6" s="203">
        <v>9</v>
      </c>
      <c r="AE6" s="203">
        <v>36.700000000000003</v>
      </c>
      <c r="AF6" s="203">
        <v>45.7</v>
      </c>
      <c r="AG6" s="286">
        <v>0.19693649999999999</v>
      </c>
      <c r="AH6" s="246">
        <v>65000</v>
      </c>
      <c r="AI6" s="246" t="s">
        <v>2777</v>
      </c>
      <c r="AJ6" s="274" t="s">
        <v>3414</v>
      </c>
      <c r="AK6" s="276">
        <v>28922</v>
      </c>
      <c r="AL6" s="276">
        <v>7.25</v>
      </c>
      <c r="AM6" s="276">
        <v>8.56</v>
      </c>
      <c r="AN6" s="276">
        <v>11.58</v>
      </c>
      <c r="AO6" s="246">
        <v>5000</v>
      </c>
      <c r="AP6" s="246">
        <v>1417500</v>
      </c>
      <c r="AQ6" s="246">
        <v>1422500</v>
      </c>
      <c r="AR6" s="246">
        <v>365209</v>
      </c>
      <c r="AS6" s="246">
        <v>0</v>
      </c>
      <c r="AT6" s="246">
        <v>365209</v>
      </c>
      <c r="AU6" s="246">
        <v>74537</v>
      </c>
      <c r="AV6" s="246">
        <v>0</v>
      </c>
      <c r="AW6" s="246">
        <v>74537</v>
      </c>
      <c r="AX6" s="246">
        <v>199564</v>
      </c>
      <c r="AY6" s="246">
        <v>2061810</v>
      </c>
      <c r="AZ6" s="246">
        <v>1162434</v>
      </c>
      <c r="BA6" s="246">
        <v>365707</v>
      </c>
      <c r="BB6" s="246">
        <v>1528141</v>
      </c>
      <c r="BC6" s="246">
        <v>121729</v>
      </c>
      <c r="BD6" s="246">
        <v>27412</v>
      </c>
      <c r="BE6" s="246">
        <v>30097</v>
      </c>
      <c r="BF6" s="246">
        <v>179238</v>
      </c>
      <c r="BG6" s="246">
        <v>288678</v>
      </c>
      <c r="BH6" s="246">
        <v>1996057</v>
      </c>
      <c r="BI6" s="246">
        <v>369228</v>
      </c>
      <c r="BJ6" s="283">
        <v>0.1790795</v>
      </c>
      <c r="BK6" s="246">
        <v>0</v>
      </c>
      <c r="BL6" s="246">
        <v>0</v>
      </c>
      <c r="BM6" s="246">
        <v>79665</v>
      </c>
      <c r="BN6" s="246">
        <v>0</v>
      </c>
      <c r="BO6" s="246">
        <v>79665</v>
      </c>
      <c r="BP6" s="246">
        <v>111983</v>
      </c>
      <c r="BQ6" s="10">
        <v>82911</v>
      </c>
      <c r="BR6" s="10">
        <v>73897</v>
      </c>
      <c r="BS6" s="10">
        <v>156808</v>
      </c>
      <c r="BT6" s="10">
        <v>49097</v>
      </c>
      <c r="BU6" s="10">
        <v>19718</v>
      </c>
      <c r="BV6" s="10">
        <v>68815</v>
      </c>
      <c r="BW6" s="10">
        <v>11518</v>
      </c>
      <c r="BX6" s="10">
        <v>229</v>
      </c>
      <c r="BY6" s="10">
        <v>11747</v>
      </c>
      <c r="BZ6" s="10">
        <v>237370</v>
      </c>
      <c r="CA6" s="10" t="s">
        <v>3403</v>
      </c>
      <c r="CB6" s="10">
        <v>237370</v>
      </c>
      <c r="CC6" s="10">
        <v>3807</v>
      </c>
      <c r="CD6" s="258">
        <v>29824</v>
      </c>
      <c r="CE6" s="244">
        <v>1</v>
      </c>
      <c r="CF6" s="244">
        <v>67</v>
      </c>
      <c r="CG6" s="244">
        <v>68</v>
      </c>
      <c r="CH6" s="258">
        <v>8071</v>
      </c>
      <c r="CI6" s="258">
        <v>2068</v>
      </c>
      <c r="CJ6" s="258">
        <v>9312</v>
      </c>
      <c r="CK6" s="258">
        <v>563</v>
      </c>
      <c r="CL6" s="203">
        <v>1</v>
      </c>
      <c r="CM6" s="203">
        <v>127</v>
      </c>
      <c r="CN6" s="244">
        <v>286</v>
      </c>
      <c r="CO6" s="10">
        <v>219791</v>
      </c>
      <c r="CP6" s="10">
        <v>65036</v>
      </c>
      <c r="CQ6" s="10">
        <v>284827</v>
      </c>
      <c r="CR6" s="10">
        <v>31314</v>
      </c>
      <c r="CS6" s="10">
        <v>510</v>
      </c>
      <c r="CT6" s="10">
        <v>31824</v>
      </c>
      <c r="CU6" s="10">
        <v>156441</v>
      </c>
      <c r="CV6" s="10">
        <v>30495</v>
      </c>
      <c r="CW6" s="10">
        <v>186936</v>
      </c>
      <c r="CX6" s="10">
        <v>503587</v>
      </c>
      <c r="CY6" s="10">
        <v>4190</v>
      </c>
      <c r="CZ6" s="10" t="s">
        <v>3403</v>
      </c>
      <c r="DA6" s="10">
        <v>507777</v>
      </c>
      <c r="DB6" s="10">
        <v>39418</v>
      </c>
      <c r="DC6" s="10">
        <v>736</v>
      </c>
      <c r="DD6" s="10">
        <v>40154</v>
      </c>
      <c r="DE6" s="10">
        <v>133473</v>
      </c>
      <c r="DF6" s="10">
        <v>7380</v>
      </c>
      <c r="DG6" s="10">
        <v>1</v>
      </c>
      <c r="DH6" s="10">
        <v>8117</v>
      </c>
      <c r="DI6" s="258" t="s">
        <v>3403</v>
      </c>
      <c r="DJ6" s="258">
        <v>172891</v>
      </c>
      <c r="DK6" s="10">
        <v>0</v>
      </c>
      <c r="DL6" s="10">
        <v>688785</v>
      </c>
      <c r="DM6" s="10" t="s">
        <v>3403</v>
      </c>
      <c r="DN6" s="10">
        <v>6408</v>
      </c>
      <c r="DO6" s="10">
        <v>695193</v>
      </c>
      <c r="DP6" s="10">
        <v>1488</v>
      </c>
      <c r="DQ6" s="10">
        <v>51119</v>
      </c>
      <c r="DR6" s="10">
        <v>12820</v>
      </c>
      <c r="DS6" s="10">
        <v>63939</v>
      </c>
      <c r="DT6" s="10">
        <v>412604</v>
      </c>
      <c r="DU6" s="244">
        <v>578</v>
      </c>
      <c r="DV6" s="244">
        <v>65</v>
      </c>
      <c r="DW6" s="244">
        <v>932</v>
      </c>
      <c r="DX6" s="244">
        <v>57</v>
      </c>
      <c r="DY6" s="244">
        <v>108</v>
      </c>
      <c r="DZ6" s="244">
        <v>4</v>
      </c>
      <c r="EA6" s="244">
        <v>1744</v>
      </c>
      <c r="EB6" s="244">
        <v>3493</v>
      </c>
      <c r="EC6" s="244">
        <v>529</v>
      </c>
      <c r="ED6" s="244">
        <v>4022</v>
      </c>
      <c r="EE6" s="10">
        <v>20324</v>
      </c>
      <c r="EF6" s="10">
        <v>2996</v>
      </c>
      <c r="EG6" s="10">
        <v>23320</v>
      </c>
      <c r="EH6" s="10">
        <v>1186</v>
      </c>
      <c r="EI6" s="10">
        <v>53</v>
      </c>
      <c r="EJ6" s="10">
        <v>1239</v>
      </c>
      <c r="EK6" s="10">
        <v>28581</v>
      </c>
      <c r="EL6" s="10" t="s">
        <v>5026</v>
      </c>
      <c r="EM6" s="10" t="s">
        <v>5026</v>
      </c>
      <c r="EN6" s="10" t="s">
        <v>5026</v>
      </c>
      <c r="EO6" s="10" t="s">
        <v>5026</v>
      </c>
      <c r="EP6" s="258">
        <v>1439</v>
      </c>
      <c r="EQ6" s="258">
        <v>12566</v>
      </c>
      <c r="ER6" s="10">
        <v>62816</v>
      </c>
      <c r="ES6" s="10" t="s">
        <v>5026</v>
      </c>
      <c r="ET6" s="10" t="s">
        <v>5026</v>
      </c>
      <c r="EU6" s="244">
        <v>4459</v>
      </c>
      <c r="EV6" s="244">
        <v>4466</v>
      </c>
      <c r="EW6" s="203" t="s">
        <v>1468</v>
      </c>
      <c r="EX6" s="244">
        <v>67</v>
      </c>
      <c r="EY6" s="244">
        <v>107</v>
      </c>
      <c r="EZ6" s="258">
        <v>85901</v>
      </c>
      <c r="FA6" s="10">
        <v>95723</v>
      </c>
      <c r="FB6" s="10" t="s">
        <v>3403</v>
      </c>
      <c r="FC6" s="203" t="s">
        <v>1530</v>
      </c>
      <c r="FD6" s="203" t="s">
        <v>1530</v>
      </c>
      <c r="FE6" s="203" t="s">
        <v>1530</v>
      </c>
      <c r="FF6" s="203" t="s">
        <v>1530</v>
      </c>
      <c r="FG6" s="203" t="s">
        <v>1530</v>
      </c>
      <c r="FH6" s="203" t="s">
        <v>1530</v>
      </c>
      <c r="FI6" s="203" t="s">
        <v>1530</v>
      </c>
      <c r="FJ6" s="203" t="s">
        <v>1530</v>
      </c>
      <c r="FK6" s="203" t="s">
        <v>1530</v>
      </c>
      <c r="FL6" s="203" t="s">
        <v>1530</v>
      </c>
      <c r="FM6" s="203" t="s">
        <v>1530</v>
      </c>
      <c r="FN6" s="203" t="s">
        <v>1530</v>
      </c>
      <c r="FO6" s="203" t="s">
        <v>1530</v>
      </c>
      <c r="FP6" s="203" t="s">
        <v>1530</v>
      </c>
      <c r="FQ6" s="203" t="s">
        <v>1530</v>
      </c>
      <c r="FR6" s="203" t="s">
        <v>1530</v>
      </c>
      <c r="FS6" s="203" t="s">
        <v>1530</v>
      </c>
      <c r="FT6" s="203" t="s">
        <v>1530</v>
      </c>
      <c r="FU6" s="203" t="s">
        <v>1530</v>
      </c>
      <c r="FV6" s="203" t="s">
        <v>1530</v>
      </c>
      <c r="FW6" s="203" t="s">
        <v>1530</v>
      </c>
      <c r="FX6" s="203" t="s">
        <v>1530</v>
      </c>
      <c r="FY6" s="203" t="s">
        <v>1530</v>
      </c>
      <c r="FZ6" s="203" t="s">
        <v>1530</v>
      </c>
      <c r="GA6" s="203" t="s">
        <v>1530</v>
      </c>
      <c r="GB6" s="203" t="s">
        <v>1916</v>
      </c>
      <c r="GC6" s="203" t="s">
        <v>420</v>
      </c>
      <c r="GD6" s="203" t="s">
        <v>416</v>
      </c>
      <c r="GE6" s="203" t="s">
        <v>494</v>
      </c>
      <c r="GF6" s="203" t="s">
        <v>500</v>
      </c>
      <c r="GG6" s="203" t="s">
        <v>4527</v>
      </c>
      <c r="GH6" s="203" t="s">
        <v>506</v>
      </c>
      <c r="GI6" s="203" t="s">
        <v>2303</v>
      </c>
      <c r="GJ6" s="258">
        <v>149423</v>
      </c>
      <c r="GK6" s="203">
        <v>2</v>
      </c>
      <c r="GL6" s="203" t="s">
        <v>3013</v>
      </c>
      <c r="GM6" s="203" t="s">
        <v>503</v>
      </c>
      <c r="GN6" s="203">
        <v>1613</v>
      </c>
      <c r="GO6" s="203">
        <v>237</v>
      </c>
      <c r="GP6" s="203">
        <v>6905</v>
      </c>
      <c r="GQ6" s="203">
        <v>69315</v>
      </c>
      <c r="GR6" s="203">
        <v>282</v>
      </c>
      <c r="GS6" s="203">
        <v>45</v>
      </c>
      <c r="GT6" s="203">
        <v>866</v>
      </c>
      <c r="GU6" s="203">
        <v>11271</v>
      </c>
      <c r="GV6" s="283">
        <v>0.81593000000000004</v>
      </c>
      <c r="GW6" s="283">
        <v>0.14072000000000001</v>
      </c>
      <c r="GX6" s="245">
        <v>16.388190000000002</v>
      </c>
      <c r="GY6" s="245">
        <v>23.579370000000001</v>
      </c>
      <c r="GZ6" s="245">
        <v>6.2550499999999998</v>
      </c>
      <c r="HA6" s="284">
        <v>2.8712300000000002</v>
      </c>
      <c r="HB6" s="284">
        <v>2.19815</v>
      </c>
      <c r="HC6" s="284">
        <v>0.25781999999999999</v>
      </c>
      <c r="HD6" s="284">
        <v>31.218150000000001</v>
      </c>
      <c r="HE6" s="284">
        <v>23.899979999999999</v>
      </c>
      <c r="HF6" s="284">
        <v>2.8032699999999999</v>
      </c>
      <c r="HG6" s="284">
        <v>4.8377100000000004</v>
      </c>
      <c r="HH6" s="284">
        <v>3.7036500000000001</v>
      </c>
      <c r="HI6" s="284">
        <v>0.43441000000000002</v>
      </c>
      <c r="HJ6" s="284">
        <v>31.776250000000001</v>
      </c>
      <c r="HK6" s="284">
        <v>24.327259999999999</v>
      </c>
      <c r="HL6" s="284">
        <v>2.85338</v>
      </c>
      <c r="HM6" s="284">
        <v>69.8386</v>
      </c>
      <c r="HN6" s="284">
        <v>53.467019999999998</v>
      </c>
      <c r="HO6" s="284">
        <v>6.2712300000000001</v>
      </c>
      <c r="HP6" s="284">
        <v>9.1244099999999992</v>
      </c>
      <c r="HQ6" s="284">
        <v>6.9854700000000003</v>
      </c>
      <c r="HR6" s="284">
        <v>0.81933999999999996</v>
      </c>
      <c r="HS6" s="284">
        <v>4.65252</v>
      </c>
      <c r="HT6" s="284">
        <v>2.76132</v>
      </c>
      <c r="HU6" s="284">
        <v>69.738339999999994</v>
      </c>
      <c r="HV6" s="284">
        <v>69.847819999999999</v>
      </c>
      <c r="HW6" s="284">
        <v>0.42038999999999999</v>
      </c>
      <c r="HX6" s="284">
        <v>1.4640299999999999</v>
      </c>
      <c r="HY6" s="284">
        <v>0.42791000000000001</v>
      </c>
      <c r="HZ6" s="284">
        <v>0.19128000000000001</v>
      </c>
      <c r="IA6" s="284">
        <v>2.9839999999999998E-2</v>
      </c>
      <c r="IB6" s="284">
        <v>2.989E-2</v>
      </c>
      <c r="IC6" s="284">
        <v>0.57487999999999995</v>
      </c>
      <c r="ID6" s="284">
        <v>2.6919999999999999E-2</v>
      </c>
      <c r="IE6" s="284">
        <v>0.15606999999999999</v>
      </c>
      <c r="IF6" s="284">
        <v>1374</v>
      </c>
      <c r="IG6" s="284">
        <v>6979</v>
      </c>
      <c r="IH6" s="284">
        <v>6979</v>
      </c>
      <c r="II6" s="284">
        <v>9028</v>
      </c>
      <c r="IJ6" s="284">
        <v>45844</v>
      </c>
      <c r="IK6" s="284">
        <v>45844</v>
      </c>
      <c r="IL6" s="284">
        <v>77243</v>
      </c>
      <c r="IM6" s="284">
        <v>77243</v>
      </c>
      <c r="IN6" s="284">
        <v>2.3822700000000001</v>
      </c>
      <c r="IO6" s="284">
        <v>15212</v>
      </c>
      <c r="IP6" s="284">
        <v>7.31351</v>
      </c>
      <c r="IQ6" s="284">
        <v>2.4441299999999999</v>
      </c>
      <c r="IR6" s="284">
        <v>9.5199499999999997</v>
      </c>
      <c r="IS6" s="284">
        <v>0.49883</v>
      </c>
      <c r="IT6" s="284">
        <v>1.3355600000000001</v>
      </c>
      <c r="IU6" s="284">
        <v>13.79848</v>
      </c>
      <c r="IV6" s="284">
        <v>10.22695</v>
      </c>
      <c r="IW6" s="284">
        <v>1.9529799999999999</v>
      </c>
      <c r="IX6" s="284">
        <v>0</v>
      </c>
      <c r="IY6" s="284">
        <v>1.91E-3</v>
      </c>
      <c r="IZ6" s="284">
        <v>0.19958999999999999</v>
      </c>
      <c r="JA6" s="284">
        <v>4.6000000000000001E-4</v>
      </c>
      <c r="JB6" s="284">
        <v>0.14076</v>
      </c>
      <c r="JC6" s="284">
        <v>0.71474000000000004</v>
      </c>
      <c r="JD6" s="284">
        <v>4.4730100000000004</v>
      </c>
      <c r="JE6" s="284">
        <v>1.5885800000000001</v>
      </c>
      <c r="JF6" s="284">
        <v>0.24560999999999999</v>
      </c>
      <c r="JG6" s="284">
        <v>466</v>
      </c>
      <c r="JH6" s="284">
        <v>1.06351</v>
      </c>
      <c r="JI6" s="284">
        <v>1.9319500000000001</v>
      </c>
      <c r="JJ6" s="284">
        <v>158</v>
      </c>
      <c r="JK6" s="284">
        <v>154</v>
      </c>
      <c r="JL6" s="284">
        <v>13.35843</v>
      </c>
      <c r="JM6" s="284">
        <v>1.19953</v>
      </c>
      <c r="JN6" s="284">
        <v>0.81466000000000005</v>
      </c>
      <c r="JO6" s="284">
        <v>0.30584</v>
      </c>
      <c r="JP6" s="284">
        <v>6.0229999999999999E-2</v>
      </c>
      <c r="JQ6" s="284">
        <v>0.57398000000000005</v>
      </c>
      <c r="JR6" s="284">
        <v>85</v>
      </c>
      <c r="JS6" s="284">
        <v>85</v>
      </c>
      <c r="JT6" s="284">
        <v>1.68489</v>
      </c>
      <c r="JU6" s="284">
        <v>13369</v>
      </c>
      <c r="JV6" s="284">
        <v>36.148940000000003</v>
      </c>
      <c r="JW6" s="284">
        <v>7934</v>
      </c>
      <c r="JX6" s="284">
        <v>5.5034200000000002</v>
      </c>
      <c r="JY6" s="284">
        <v>60.907040000000002</v>
      </c>
      <c r="JZ6" s="284">
        <v>0.15223999999999999</v>
      </c>
      <c r="KA6" s="284">
        <v>1208</v>
      </c>
      <c r="KB6" s="284">
        <v>0.41976999999999998</v>
      </c>
      <c r="KC6" s="284">
        <v>0.43441000000000002</v>
      </c>
      <c r="KD6" s="284">
        <v>0.70726</v>
      </c>
      <c r="KE6" s="284">
        <v>7.6387200000000002</v>
      </c>
      <c r="KF6" s="284">
        <v>10.87275</v>
      </c>
      <c r="KG6" s="284">
        <v>4.8377100000000004</v>
      </c>
      <c r="KH6" s="284">
        <v>24.38889</v>
      </c>
      <c r="KI6" s="284">
        <v>33438</v>
      </c>
      <c r="KJ6" s="284">
        <v>25436</v>
      </c>
      <c r="KK6" s="284">
        <v>6.5740000000000007E-2</v>
      </c>
      <c r="KL6" s="284">
        <v>0.72751999999999994</v>
      </c>
      <c r="KM6" s="284">
        <v>0.11076</v>
      </c>
      <c r="KN6" s="284">
        <v>1.295E-2</v>
      </c>
      <c r="KO6" s="284">
        <v>0.14327999999999999</v>
      </c>
      <c r="KP6" s="284">
        <v>2.181E-2</v>
      </c>
      <c r="KQ6" s="284">
        <v>1</v>
      </c>
      <c r="KR6" s="284">
        <v>0.19693649999999999</v>
      </c>
      <c r="KS6" s="284">
        <v>0.80306350000000004</v>
      </c>
      <c r="KT6" s="284">
        <v>0.239315</v>
      </c>
      <c r="KU6" s="284">
        <v>0.76068500000000006</v>
      </c>
      <c r="KV6" s="284">
        <v>8.9796000000000001E-2</v>
      </c>
      <c r="KW6" s="284">
        <v>1.37331E-2</v>
      </c>
      <c r="KX6" s="284">
        <v>0.18321470000000001</v>
      </c>
      <c r="KY6" s="284">
        <v>1.50782E-2</v>
      </c>
      <c r="KZ6" s="284">
        <v>0.14462410000000001</v>
      </c>
      <c r="LA6" s="284">
        <v>6.0984700000000003E-2</v>
      </c>
      <c r="LB6" s="284">
        <v>0.58236509999999997</v>
      </c>
      <c r="LC6" s="284">
        <v>0.76557980000000003</v>
      </c>
      <c r="LD6" s="284">
        <v>3.6151200000000001E-2</v>
      </c>
      <c r="LE6" s="284">
        <v>0.68992779999999998</v>
      </c>
      <c r="LF6" s="284">
        <v>9.6790699999999993E-2</v>
      </c>
      <c r="LG6" s="284">
        <v>0.17713029999999999</v>
      </c>
      <c r="LH6" s="284">
        <v>8002</v>
      </c>
      <c r="LI6" s="284">
        <v>6.4530900000000004</v>
      </c>
      <c r="LJ6" s="284">
        <v>16602</v>
      </c>
      <c r="LK6" s="284">
        <v>16602</v>
      </c>
      <c r="LL6" s="284">
        <v>3269</v>
      </c>
      <c r="LM6" s="284">
        <v>0.67914730000000001</v>
      </c>
      <c r="LN6" s="284">
        <v>0.1529363</v>
      </c>
      <c r="LO6" s="284">
        <v>0.16791639999999999</v>
      </c>
      <c r="LP6" s="284">
        <v>0.59804999999999997</v>
      </c>
      <c r="LQ6" s="284">
        <v>1.90096</v>
      </c>
      <c r="LR6" s="284">
        <v>0.45493</v>
      </c>
      <c r="LS6" s="284">
        <v>25</v>
      </c>
      <c r="LT6" s="284">
        <v>5.7109899999999998</v>
      </c>
      <c r="LU6" s="284">
        <v>23</v>
      </c>
      <c r="LV6" s="284">
        <v>3.8786</v>
      </c>
      <c r="LW6" s="284">
        <v>0.34827999999999998</v>
      </c>
      <c r="LX6" s="284">
        <v>0.33717999999999998</v>
      </c>
      <c r="LY6" s="285">
        <v>3.3839399999999999E-2</v>
      </c>
      <c r="LZ6" s="285">
        <v>9.8010000000000002E-4</v>
      </c>
      <c r="MA6" s="285">
        <v>0.1112192</v>
      </c>
      <c r="MB6" s="285">
        <v>0</v>
      </c>
      <c r="MC6" s="285">
        <v>0.1022</v>
      </c>
      <c r="MD6" s="285">
        <v>2.33E-4</v>
      </c>
      <c r="ME6" s="285">
        <v>0.81341240000000004</v>
      </c>
      <c r="MF6" s="285">
        <v>3.4743999999999997E-2</v>
      </c>
      <c r="MG6" s="285">
        <v>0.31467519999999999</v>
      </c>
      <c r="MH6" s="285"/>
    </row>
    <row r="7" spans="1:346" s="203" customFormat="1" x14ac:dyDescent="0.2">
      <c r="A7" s="6" t="s">
        <v>1978</v>
      </c>
      <c r="B7" s="6" t="s">
        <v>2822</v>
      </c>
      <c r="C7" s="203" t="s">
        <v>1979</v>
      </c>
      <c r="D7" s="203" t="s">
        <v>1980</v>
      </c>
      <c r="E7" s="203" t="s">
        <v>2158</v>
      </c>
      <c r="F7" s="203" t="s">
        <v>2224</v>
      </c>
      <c r="G7" s="203" t="s">
        <v>2344</v>
      </c>
      <c r="H7" s="203" t="s">
        <v>3506</v>
      </c>
      <c r="I7" s="203" t="s">
        <v>3403</v>
      </c>
      <c r="J7" s="203" t="s">
        <v>2224</v>
      </c>
      <c r="K7" s="203" t="s">
        <v>2344</v>
      </c>
      <c r="L7" s="203" t="s">
        <v>3506</v>
      </c>
      <c r="M7" s="203" t="s">
        <v>3403</v>
      </c>
      <c r="N7" s="203" t="s">
        <v>2402</v>
      </c>
      <c r="O7" s="203" t="s">
        <v>2474</v>
      </c>
      <c r="P7" s="203" t="s">
        <v>2551</v>
      </c>
      <c r="Q7" s="203" t="s">
        <v>2625</v>
      </c>
      <c r="R7" s="203" t="s">
        <v>4680</v>
      </c>
      <c r="S7" s="203" t="s">
        <v>4681</v>
      </c>
      <c r="T7" s="203" t="s">
        <v>2474</v>
      </c>
      <c r="U7" s="203" t="s">
        <v>2551</v>
      </c>
      <c r="V7" s="203" t="s">
        <v>2730</v>
      </c>
      <c r="W7" s="203">
        <v>1</v>
      </c>
      <c r="X7" s="203">
        <v>6</v>
      </c>
      <c r="Y7" s="203">
        <v>1</v>
      </c>
      <c r="Z7" s="203">
        <v>2</v>
      </c>
      <c r="AA7" s="10">
        <v>18698</v>
      </c>
      <c r="AB7" s="203">
        <v>4.75</v>
      </c>
      <c r="AC7" s="203">
        <v>0</v>
      </c>
      <c r="AD7" s="203">
        <v>4.75</v>
      </c>
      <c r="AE7" s="203">
        <v>37.229999999999997</v>
      </c>
      <c r="AF7" s="203">
        <v>41.98</v>
      </c>
      <c r="AG7" s="286">
        <v>0.1131491</v>
      </c>
      <c r="AH7" s="246">
        <v>65257</v>
      </c>
      <c r="AI7" s="246" t="s">
        <v>3507</v>
      </c>
      <c r="AJ7" s="274" t="s">
        <v>3412</v>
      </c>
      <c r="AK7" s="276">
        <v>37125</v>
      </c>
      <c r="AL7" s="276">
        <v>10.34</v>
      </c>
      <c r="AM7" s="276">
        <v>10.34</v>
      </c>
      <c r="AN7" s="276">
        <v>10.96</v>
      </c>
      <c r="AO7" s="246">
        <v>1500</v>
      </c>
      <c r="AP7" s="246">
        <v>2025747</v>
      </c>
      <c r="AQ7" s="246">
        <v>2027247</v>
      </c>
      <c r="AR7" s="246">
        <v>372581</v>
      </c>
      <c r="AS7" s="246">
        <v>1000</v>
      </c>
      <c r="AT7" s="246">
        <v>373581</v>
      </c>
      <c r="AU7" s="246">
        <v>12096</v>
      </c>
      <c r="AV7" s="246">
        <v>0</v>
      </c>
      <c r="AW7" s="246">
        <v>12096</v>
      </c>
      <c r="AX7" s="246">
        <v>78721</v>
      </c>
      <c r="AY7" s="246">
        <v>2491645</v>
      </c>
      <c r="AZ7" s="246">
        <v>1321838</v>
      </c>
      <c r="BA7" s="246">
        <v>562925</v>
      </c>
      <c r="BB7" s="246">
        <v>1884763</v>
      </c>
      <c r="BC7" s="246">
        <v>96280</v>
      </c>
      <c r="BD7" s="246">
        <v>11688</v>
      </c>
      <c r="BE7" s="246">
        <v>23594</v>
      </c>
      <c r="BF7" s="246">
        <v>131562</v>
      </c>
      <c r="BG7" s="246">
        <v>360705</v>
      </c>
      <c r="BH7" s="246">
        <v>2377030</v>
      </c>
      <c r="BI7" s="246">
        <v>53641</v>
      </c>
      <c r="BJ7" s="283">
        <v>2.15283E-2</v>
      </c>
      <c r="BK7" s="246">
        <v>0</v>
      </c>
      <c r="BL7" s="246">
        <v>0</v>
      </c>
      <c r="BM7" s="246">
        <v>0</v>
      </c>
      <c r="BN7" s="246">
        <v>0</v>
      </c>
      <c r="BO7" s="246">
        <v>0</v>
      </c>
      <c r="BP7" s="246">
        <v>0</v>
      </c>
      <c r="BQ7" s="10">
        <v>64583</v>
      </c>
      <c r="BR7" s="10">
        <v>73403</v>
      </c>
      <c r="BS7" s="10">
        <v>137986</v>
      </c>
      <c r="BT7" s="10">
        <v>45960</v>
      </c>
      <c r="BU7" s="10">
        <v>18441</v>
      </c>
      <c r="BV7" s="10">
        <v>64401</v>
      </c>
      <c r="BW7" s="10">
        <v>4606</v>
      </c>
      <c r="BX7" s="10">
        <v>1970</v>
      </c>
      <c r="BY7" s="10">
        <v>6576</v>
      </c>
      <c r="BZ7" s="10">
        <v>208963</v>
      </c>
      <c r="CA7" s="10" t="s">
        <v>3403</v>
      </c>
      <c r="CB7" s="10">
        <v>208963</v>
      </c>
      <c r="CC7" s="10">
        <v>8125</v>
      </c>
      <c r="CD7" s="258">
        <v>29006</v>
      </c>
      <c r="CE7" s="244">
        <v>8</v>
      </c>
      <c r="CF7" s="244">
        <v>67</v>
      </c>
      <c r="CG7" s="244">
        <v>75</v>
      </c>
      <c r="CH7" s="258">
        <v>8860</v>
      </c>
      <c r="CI7" s="258">
        <v>1920</v>
      </c>
      <c r="CJ7" s="258">
        <v>13893</v>
      </c>
      <c r="CK7" s="258">
        <v>563</v>
      </c>
      <c r="CL7" s="203">
        <v>0</v>
      </c>
      <c r="CM7" s="203">
        <v>12</v>
      </c>
      <c r="CN7" s="244">
        <v>124</v>
      </c>
      <c r="CO7" s="10">
        <v>145537</v>
      </c>
      <c r="CP7" s="10">
        <v>51851</v>
      </c>
      <c r="CQ7" s="10">
        <v>197388</v>
      </c>
      <c r="CR7" s="10">
        <v>10674</v>
      </c>
      <c r="CS7" s="10">
        <v>897</v>
      </c>
      <c r="CT7" s="10">
        <v>11571</v>
      </c>
      <c r="CU7" s="10">
        <v>135512</v>
      </c>
      <c r="CV7" s="10">
        <v>20355</v>
      </c>
      <c r="CW7" s="10">
        <v>155867</v>
      </c>
      <c r="CX7" s="10">
        <v>364826</v>
      </c>
      <c r="CY7" s="10">
        <v>9687</v>
      </c>
      <c r="CZ7" s="10" t="s">
        <v>3403</v>
      </c>
      <c r="DA7" s="10">
        <v>374513</v>
      </c>
      <c r="DB7" s="10">
        <v>26593</v>
      </c>
      <c r="DC7" s="10">
        <v>328</v>
      </c>
      <c r="DD7" s="10">
        <v>26921</v>
      </c>
      <c r="DE7" s="10">
        <v>80395</v>
      </c>
      <c r="DF7" s="10">
        <v>22143</v>
      </c>
      <c r="DG7" s="10" t="s">
        <v>3403</v>
      </c>
      <c r="DH7" s="10">
        <v>22471</v>
      </c>
      <c r="DI7" s="258" t="s">
        <v>3403</v>
      </c>
      <c r="DJ7" s="258">
        <v>106988</v>
      </c>
      <c r="DK7" s="10">
        <v>127598</v>
      </c>
      <c r="DL7" s="10">
        <v>337184</v>
      </c>
      <c r="DM7" s="10">
        <v>8466</v>
      </c>
      <c r="DN7" s="10">
        <v>0</v>
      </c>
      <c r="DO7" s="10">
        <v>473248</v>
      </c>
      <c r="DP7" s="10">
        <v>624</v>
      </c>
      <c r="DQ7" s="10">
        <v>41686</v>
      </c>
      <c r="DR7" s="10">
        <v>11947</v>
      </c>
      <c r="DS7" s="10">
        <v>53633</v>
      </c>
      <c r="DT7" s="10">
        <v>377512</v>
      </c>
      <c r="DU7" s="244">
        <v>355</v>
      </c>
      <c r="DV7" s="244">
        <v>12</v>
      </c>
      <c r="DW7" s="244">
        <v>952</v>
      </c>
      <c r="DX7" s="244">
        <v>475</v>
      </c>
      <c r="DY7" s="244">
        <v>6</v>
      </c>
      <c r="DZ7" s="244">
        <v>0</v>
      </c>
      <c r="EA7" s="244">
        <v>1800</v>
      </c>
      <c r="EB7" s="244">
        <v>3676</v>
      </c>
      <c r="EC7" s="244">
        <v>646</v>
      </c>
      <c r="ED7" s="244">
        <v>4322</v>
      </c>
      <c r="EE7" s="10">
        <v>17972</v>
      </c>
      <c r="EF7" s="10">
        <v>8199</v>
      </c>
      <c r="EG7" s="10">
        <v>26171</v>
      </c>
      <c r="EH7" s="10">
        <v>55</v>
      </c>
      <c r="EI7" s="10">
        <v>0</v>
      </c>
      <c r="EJ7" s="10">
        <v>55</v>
      </c>
      <c r="EK7" s="10">
        <v>30548</v>
      </c>
      <c r="EL7" s="10" t="s">
        <v>5026</v>
      </c>
      <c r="EM7" s="10" t="s">
        <v>5026</v>
      </c>
      <c r="EN7" s="10">
        <v>238</v>
      </c>
      <c r="EO7" s="10">
        <v>891</v>
      </c>
      <c r="EP7" s="258">
        <v>1414</v>
      </c>
      <c r="EQ7" s="258">
        <v>17780</v>
      </c>
      <c r="ER7" s="10">
        <v>52652</v>
      </c>
      <c r="ES7" s="10" t="s">
        <v>5026</v>
      </c>
      <c r="ET7" s="10" t="s">
        <v>5026</v>
      </c>
      <c r="EU7" s="244">
        <v>901</v>
      </c>
      <c r="EV7" s="244">
        <v>1089</v>
      </c>
      <c r="EW7" s="203" t="s">
        <v>1481</v>
      </c>
      <c r="EX7" s="244">
        <v>58</v>
      </c>
      <c r="EY7" s="244">
        <v>107</v>
      </c>
      <c r="EZ7" s="258">
        <v>92635</v>
      </c>
      <c r="FA7" s="10">
        <v>58518</v>
      </c>
      <c r="FB7" s="10">
        <v>11765</v>
      </c>
      <c r="FC7" s="203" t="s">
        <v>1530</v>
      </c>
      <c r="FD7" s="203" t="s">
        <v>1530</v>
      </c>
      <c r="FE7" s="203" t="s">
        <v>1530</v>
      </c>
      <c r="FF7" s="203" t="s">
        <v>1530</v>
      </c>
      <c r="FG7" s="203" t="s">
        <v>1530</v>
      </c>
      <c r="FH7" s="203" t="s">
        <v>1530</v>
      </c>
      <c r="FI7" s="203" t="s">
        <v>1530</v>
      </c>
      <c r="FJ7" s="203" t="s">
        <v>1530</v>
      </c>
      <c r="FK7" s="203" t="s">
        <v>1530</v>
      </c>
      <c r="FL7" s="203" t="s">
        <v>1530</v>
      </c>
      <c r="FM7" s="203" t="s">
        <v>1530</v>
      </c>
      <c r="FN7" s="203" t="s">
        <v>1530</v>
      </c>
      <c r="FO7" s="203" t="s">
        <v>1530</v>
      </c>
      <c r="FP7" s="203" t="s">
        <v>1530</v>
      </c>
      <c r="FQ7" s="203" t="s">
        <v>1530</v>
      </c>
      <c r="FR7" s="203" t="s">
        <v>1530</v>
      </c>
      <c r="FS7" s="203" t="s">
        <v>1530</v>
      </c>
      <c r="FT7" s="203" t="s">
        <v>1530</v>
      </c>
      <c r="FU7" s="203" t="s">
        <v>1530</v>
      </c>
      <c r="FV7" s="203" t="s">
        <v>1530</v>
      </c>
      <c r="FW7" s="203" t="s">
        <v>1530</v>
      </c>
      <c r="FX7" s="203" t="s">
        <v>1530</v>
      </c>
      <c r="FY7" s="203" t="s">
        <v>1530</v>
      </c>
      <c r="FZ7" s="203" t="s">
        <v>1530</v>
      </c>
      <c r="GA7" s="203" t="s">
        <v>1530</v>
      </c>
      <c r="GB7" s="203" t="s">
        <v>1978</v>
      </c>
      <c r="GC7" s="203" t="s">
        <v>440</v>
      </c>
      <c r="GD7" s="203" t="s">
        <v>416</v>
      </c>
      <c r="GE7" s="203" t="s">
        <v>494</v>
      </c>
      <c r="GF7" s="203" t="s">
        <v>499</v>
      </c>
      <c r="GG7" s="203" t="s">
        <v>4527</v>
      </c>
      <c r="GH7" s="203" t="s">
        <v>506</v>
      </c>
      <c r="GI7" s="203" t="s">
        <v>2303</v>
      </c>
      <c r="GJ7" s="258">
        <v>109236</v>
      </c>
      <c r="GK7" s="203">
        <v>2</v>
      </c>
      <c r="GL7" s="203" t="s">
        <v>3013</v>
      </c>
      <c r="GM7" s="203" t="s">
        <v>503</v>
      </c>
      <c r="GN7" s="203">
        <v>1003</v>
      </c>
      <c r="GO7" s="203">
        <v>179</v>
      </c>
      <c r="GP7" s="203">
        <v>4030</v>
      </c>
      <c r="GQ7" s="203">
        <v>30906</v>
      </c>
      <c r="GR7" s="203">
        <v>11</v>
      </c>
      <c r="GS7" s="203">
        <v>2</v>
      </c>
      <c r="GT7" s="203">
        <v>11</v>
      </c>
      <c r="GU7" s="203">
        <v>4039</v>
      </c>
      <c r="GV7" s="283">
        <v>0.85672000000000004</v>
      </c>
      <c r="GW7" s="283">
        <v>0.14147999999999999</v>
      </c>
      <c r="GX7" s="245">
        <v>16.971109999999999</v>
      </c>
      <c r="GY7" s="245">
        <v>18.339870000000001</v>
      </c>
      <c r="GZ7" s="245">
        <v>11.77657</v>
      </c>
      <c r="HA7" s="284">
        <v>5.0228000000000002</v>
      </c>
      <c r="HB7" s="284">
        <v>3.9826100000000002</v>
      </c>
      <c r="HC7" s="284">
        <v>0.27800000000000002</v>
      </c>
      <c r="HD7" s="284">
        <v>44.32029</v>
      </c>
      <c r="HE7" s="284">
        <v>35.141849999999998</v>
      </c>
      <c r="HF7" s="284">
        <v>2.4529999999999998</v>
      </c>
      <c r="HG7" s="284">
        <v>6.29657</v>
      </c>
      <c r="HH7" s="284">
        <v>4.9925899999999999</v>
      </c>
      <c r="HI7" s="284">
        <v>0.34849999999999998</v>
      </c>
      <c r="HJ7" s="284">
        <v>45.146050000000002</v>
      </c>
      <c r="HK7" s="284">
        <v>35.796610000000001</v>
      </c>
      <c r="HL7" s="284">
        <v>2.49871</v>
      </c>
      <c r="HM7" s="284">
        <v>77.812950000000001</v>
      </c>
      <c r="HN7" s="284">
        <v>61.698410000000003</v>
      </c>
      <c r="HO7" s="284">
        <v>4.3067299999999999</v>
      </c>
      <c r="HP7" s="284">
        <v>14.196479999999999</v>
      </c>
      <c r="HQ7" s="284">
        <v>11.25648</v>
      </c>
      <c r="HR7" s="284">
        <v>0.78573999999999999</v>
      </c>
      <c r="HS7" s="284">
        <v>4.3323400000000003</v>
      </c>
      <c r="HT7" s="284">
        <v>3.4559299999999999</v>
      </c>
      <c r="HU7" s="284">
        <v>16.79936</v>
      </c>
      <c r="HV7" s="284">
        <v>20.304659999999998</v>
      </c>
      <c r="HW7" s="284">
        <v>0.48199999999999998</v>
      </c>
      <c r="HX7" s="284">
        <v>1.53281</v>
      </c>
      <c r="HY7" s="284">
        <v>0.49098000000000003</v>
      </c>
      <c r="HZ7" s="284">
        <v>0.27965000000000001</v>
      </c>
      <c r="IA7" s="284">
        <v>8.2500000000000004E-3</v>
      </c>
      <c r="IB7" s="284">
        <v>9.9699999999999997E-3</v>
      </c>
      <c r="IC7" s="284">
        <v>0.84802999999999995</v>
      </c>
      <c r="ID7" s="284">
        <v>3.9570000000000001E-2</v>
      </c>
      <c r="IE7" s="284">
        <v>0.23957999999999999</v>
      </c>
      <c r="IF7" s="284">
        <v>1254</v>
      </c>
      <c r="IG7" s="284">
        <v>11084</v>
      </c>
      <c r="IH7" s="284">
        <v>11084</v>
      </c>
      <c r="II7" s="284">
        <v>8992</v>
      </c>
      <c r="IJ7" s="284">
        <v>79476</v>
      </c>
      <c r="IK7" s="284">
        <v>79476</v>
      </c>
      <c r="IL7" s="284">
        <v>99631</v>
      </c>
      <c r="IM7" s="284">
        <v>99631</v>
      </c>
      <c r="IN7" s="284">
        <v>1.7398800000000001</v>
      </c>
      <c r="IO7" s="284">
        <v>11273</v>
      </c>
      <c r="IP7" s="284">
        <v>5.4198000000000004</v>
      </c>
      <c r="IQ7" s="284">
        <v>3.41994</v>
      </c>
      <c r="IR7" s="284">
        <v>18.558409999999999</v>
      </c>
      <c r="IS7" s="284">
        <v>0.11073</v>
      </c>
      <c r="IT7" s="284">
        <v>0.72065000000000001</v>
      </c>
      <c r="IU7" s="284">
        <v>22.809740000000001</v>
      </c>
      <c r="IV7" s="284">
        <v>17.254049999999999</v>
      </c>
      <c r="IW7" s="284">
        <v>2.4900199999999999</v>
      </c>
      <c r="IX7" s="284">
        <v>0</v>
      </c>
      <c r="IY7" s="284">
        <v>1.14E-3</v>
      </c>
      <c r="IZ7" s="284">
        <v>0.26554</v>
      </c>
      <c r="JA7" s="284">
        <v>6.8999999999999997E-4</v>
      </c>
      <c r="JB7" s="284">
        <v>8.856E-2</v>
      </c>
      <c r="JC7" s="284">
        <v>0.78273000000000004</v>
      </c>
      <c r="JD7" s="284">
        <v>2.3120099999999999</v>
      </c>
      <c r="JE7" s="284">
        <v>1.9129499999999999</v>
      </c>
      <c r="JF7" s="284">
        <v>0.34082000000000001</v>
      </c>
      <c r="JG7" s="284">
        <v>540</v>
      </c>
      <c r="JH7" s="284">
        <v>1.39839</v>
      </c>
      <c r="JI7" s="284">
        <v>3.3020700000000001</v>
      </c>
      <c r="JJ7" s="284">
        <v>200</v>
      </c>
      <c r="JK7" s="284">
        <v>269</v>
      </c>
      <c r="JL7" s="284">
        <v>21.7605</v>
      </c>
      <c r="JM7" s="284">
        <v>1.20438</v>
      </c>
      <c r="JN7" s="284">
        <v>0.88139000000000001</v>
      </c>
      <c r="JO7" s="284">
        <v>0.38430999999999998</v>
      </c>
      <c r="JP7" s="284">
        <v>4.3479999999999998E-2</v>
      </c>
      <c r="JQ7" s="284">
        <v>0.69416</v>
      </c>
      <c r="JR7" s="284">
        <v>17</v>
      </c>
      <c r="JS7" s="284">
        <v>20</v>
      </c>
      <c r="JT7" s="284">
        <v>1.2536</v>
      </c>
      <c r="JU7" s="284">
        <v>9100</v>
      </c>
      <c r="JV7" s="284">
        <v>20.189969999999999</v>
      </c>
      <c r="JW7" s="284">
        <v>7259</v>
      </c>
      <c r="JX7" s="284">
        <v>2.8159200000000002</v>
      </c>
      <c r="JY7" s="284">
        <v>25.310089999999999</v>
      </c>
      <c r="JZ7" s="284">
        <v>0.13947000000000001</v>
      </c>
      <c r="KA7" s="284">
        <v>1012</v>
      </c>
      <c r="KB7" s="284">
        <v>0.57474999999999998</v>
      </c>
      <c r="KC7" s="284">
        <v>0.34849999999999998</v>
      </c>
      <c r="KD7" s="284">
        <v>0.72050999999999998</v>
      </c>
      <c r="KE7" s="284">
        <v>17.117069999999998</v>
      </c>
      <c r="KF7" s="284">
        <v>8.8238199999999996</v>
      </c>
      <c r="KG7" s="284">
        <v>6.29657</v>
      </c>
      <c r="KH7" s="284">
        <v>35.957689999999999</v>
      </c>
      <c r="KI7" s="284">
        <v>44896</v>
      </c>
      <c r="KJ7" s="284">
        <v>31487</v>
      </c>
      <c r="KK7" s="284">
        <v>8.8709999999999997E-2</v>
      </c>
      <c r="KL7" s="284">
        <v>0.79730999999999996</v>
      </c>
      <c r="KM7" s="284">
        <v>0.11119999999999999</v>
      </c>
      <c r="KN7" s="284">
        <v>1.004E-2</v>
      </c>
      <c r="KO7" s="284">
        <v>9.0209999999999999E-2</v>
      </c>
      <c r="KP7" s="284">
        <v>1.2579999999999999E-2</v>
      </c>
      <c r="KQ7" s="284">
        <v>1</v>
      </c>
      <c r="KR7" s="284">
        <v>0.1131491</v>
      </c>
      <c r="KS7" s="284">
        <v>0.8868509</v>
      </c>
      <c r="KT7" s="284">
        <v>0.29867149999999998</v>
      </c>
      <c r="KU7" s="284">
        <v>0.70132850000000002</v>
      </c>
      <c r="KV7" s="284">
        <v>5.5347199999999999E-2</v>
      </c>
      <c r="KW7" s="284">
        <v>4.9170999999999998E-3</v>
      </c>
      <c r="KX7" s="284">
        <v>0.23681859999999999</v>
      </c>
      <c r="KY7" s="284">
        <v>9.9258000000000002E-3</v>
      </c>
      <c r="KZ7" s="284">
        <v>0.15174609999999999</v>
      </c>
      <c r="LA7" s="284">
        <v>4.05043E-2</v>
      </c>
      <c r="LB7" s="284">
        <v>0.55608809999999997</v>
      </c>
      <c r="LC7" s="284">
        <v>0.79290669999999996</v>
      </c>
      <c r="LD7" s="284">
        <v>4.8545999999999997E-3</v>
      </c>
      <c r="LE7" s="284">
        <v>0.81361790000000001</v>
      </c>
      <c r="LF7" s="284">
        <v>3.1593999999999997E-2</v>
      </c>
      <c r="LG7" s="284">
        <v>0.1499335</v>
      </c>
      <c r="LH7" s="284">
        <v>13409</v>
      </c>
      <c r="LI7" s="284">
        <v>7.0388000000000002</v>
      </c>
      <c r="LJ7" s="284">
        <v>22997</v>
      </c>
      <c r="LK7" s="284">
        <v>22997</v>
      </c>
      <c r="LL7" s="284">
        <v>2602</v>
      </c>
      <c r="LM7" s="284">
        <v>0.73182230000000004</v>
      </c>
      <c r="LN7" s="284">
        <v>8.8840199999999994E-2</v>
      </c>
      <c r="LO7" s="284">
        <v>0.17933750000000001</v>
      </c>
      <c r="LP7" s="284">
        <v>0.35802</v>
      </c>
      <c r="LQ7" s="284">
        <v>0.84069000000000005</v>
      </c>
      <c r="LR7" s="284">
        <v>0.25108999999999998</v>
      </c>
      <c r="LS7" s="284">
        <v>40</v>
      </c>
      <c r="LT7" s="284">
        <v>4.91533</v>
      </c>
      <c r="LU7" s="284">
        <v>20</v>
      </c>
      <c r="LV7" s="284">
        <v>3.5971500000000001</v>
      </c>
      <c r="LW7" s="284">
        <v>0.19908999999999999</v>
      </c>
      <c r="LX7" s="284">
        <v>0.18992999999999999</v>
      </c>
      <c r="LY7" s="285">
        <v>5.3147100000000003E-2</v>
      </c>
      <c r="LZ7" s="285">
        <v>4.5590000000000002E-4</v>
      </c>
      <c r="MA7" s="285">
        <v>0.11576839999999999</v>
      </c>
      <c r="MB7" s="285">
        <v>0</v>
      </c>
      <c r="MC7" s="285">
        <v>0.1066397</v>
      </c>
      <c r="MD7" s="285">
        <v>2.7569999999999998E-4</v>
      </c>
      <c r="ME7" s="285">
        <v>0.76824630000000005</v>
      </c>
      <c r="MF7" s="285">
        <v>3.9632399999999998E-2</v>
      </c>
      <c r="MG7" s="285">
        <v>0.35380600000000001</v>
      </c>
      <c r="MH7" s="285"/>
    </row>
    <row r="8" spans="1:346" s="203" customFormat="1" x14ac:dyDescent="0.2">
      <c r="A8" s="6" t="s">
        <v>2053</v>
      </c>
      <c r="B8" s="6" t="s">
        <v>2847</v>
      </c>
      <c r="C8" s="203" t="s">
        <v>2054</v>
      </c>
      <c r="D8" s="203" t="s">
        <v>2055</v>
      </c>
      <c r="E8" s="203" t="s">
        <v>2176</v>
      </c>
      <c r="F8" s="203" t="s">
        <v>2250</v>
      </c>
      <c r="G8" s="203" t="s">
        <v>2290</v>
      </c>
      <c r="H8" s="203" t="s">
        <v>3596</v>
      </c>
      <c r="I8" s="203" t="s">
        <v>3597</v>
      </c>
      <c r="J8" s="203" t="s">
        <v>2250</v>
      </c>
      <c r="K8" s="203" t="s">
        <v>2290</v>
      </c>
      <c r="L8" s="203" t="s">
        <v>3596</v>
      </c>
      <c r="M8" s="203" t="s">
        <v>3597</v>
      </c>
      <c r="N8" s="203" t="s">
        <v>2425</v>
      </c>
      <c r="O8" s="203" t="s">
        <v>2500</v>
      </c>
      <c r="P8" s="203" t="s">
        <v>2577</v>
      </c>
      <c r="Q8" s="203" t="s">
        <v>2647</v>
      </c>
      <c r="R8" s="203" t="s">
        <v>4833</v>
      </c>
      <c r="S8" s="203" t="s">
        <v>4834</v>
      </c>
      <c r="T8" s="203" t="s">
        <v>2500</v>
      </c>
      <c r="U8" s="203" t="s">
        <v>2577</v>
      </c>
      <c r="V8" s="203" t="s">
        <v>4835</v>
      </c>
      <c r="W8" s="203">
        <v>1</v>
      </c>
      <c r="X8" s="203">
        <v>7</v>
      </c>
      <c r="Y8" s="203">
        <v>0</v>
      </c>
      <c r="Z8" s="203">
        <v>4</v>
      </c>
      <c r="AA8" s="10">
        <v>17472</v>
      </c>
      <c r="AB8" s="203">
        <v>4</v>
      </c>
      <c r="AC8" s="203">
        <v>0</v>
      </c>
      <c r="AD8" s="203">
        <v>4</v>
      </c>
      <c r="AE8" s="203">
        <v>29.89</v>
      </c>
      <c r="AF8" s="203">
        <v>33.89</v>
      </c>
      <c r="AG8" s="286">
        <v>0.11802890000000001</v>
      </c>
      <c r="AH8" s="246">
        <v>169620</v>
      </c>
      <c r="AI8" s="246" t="s">
        <v>3598</v>
      </c>
      <c r="AJ8" s="274" t="s">
        <v>3599</v>
      </c>
      <c r="AK8" s="276">
        <v>38016</v>
      </c>
      <c r="AL8" s="276">
        <v>9</v>
      </c>
      <c r="AM8" s="276">
        <v>10.95</v>
      </c>
      <c r="AN8" s="276">
        <v>12.75</v>
      </c>
      <c r="AO8" s="246">
        <v>194250</v>
      </c>
      <c r="AP8" s="246">
        <v>957752</v>
      </c>
      <c r="AQ8" s="246">
        <v>1152002</v>
      </c>
      <c r="AR8" s="246">
        <v>334862</v>
      </c>
      <c r="AS8" s="246">
        <v>0</v>
      </c>
      <c r="AT8" s="246">
        <v>334862</v>
      </c>
      <c r="AU8" s="246">
        <v>93845</v>
      </c>
      <c r="AV8" s="246">
        <v>0</v>
      </c>
      <c r="AW8" s="246">
        <v>93845</v>
      </c>
      <c r="AX8" s="246">
        <v>773540</v>
      </c>
      <c r="AY8" s="246">
        <v>2354249</v>
      </c>
      <c r="AZ8" s="246">
        <v>883209</v>
      </c>
      <c r="BA8" s="246">
        <v>238949</v>
      </c>
      <c r="BB8" s="246">
        <v>1122158</v>
      </c>
      <c r="BC8" s="246">
        <v>138042</v>
      </c>
      <c r="BD8" s="246">
        <v>10062</v>
      </c>
      <c r="BE8" s="246">
        <v>83463</v>
      </c>
      <c r="BF8" s="246">
        <v>231567</v>
      </c>
      <c r="BG8" s="246">
        <v>619617</v>
      </c>
      <c r="BH8" s="246">
        <v>1973342</v>
      </c>
      <c r="BI8" s="246">
        <v>380907</v>
      </c>
      <c r="BJ8" s="283">
        <v>0.16179550000000001</v>
      </c>
      <c r="BK8" s="246">
        <v>0</v>
      </c>
      <c r="BL8" s="246">
        <v>0</v>
      </c>
      <c r="BM8" s="246">
        <v>0</v>
      </c>
      <c r="BN8" s="246">
        <v>94813</v>
      </c>
      <c r="BO8" s="246">
        <v>94813</v>
      </c>
      <c r="BP8" s="246">
        <v>85758</v>
      </c>
      <c r="BQ8" s="10">
        <v>57824</v>
      </c>
      <c r="BR8" s="10">
        <v>75738</v>
      </c>
      <c r="BS8" s="10">
        <v>133562</v>
      </c>
      <c r="BT8" s="10">
        <v>36855</v>
      </c>
      <c r="BU8" s="10">
        <v>16879</v>
      </c>
      <c r="BV8" s="10">
        <v>53734</v>
      </c>
      <c r="BW8" s="10">
        <v>10379</v>
      </c>
      <c r="BX8" s="10">
        <v>1837</v>
      </c>
      <c r="BY8" s="10">
        <v>12216</v>
      </c>
      <c r="BZ8" s="10">
        <v>199512</v>
      </c>
      <c r="CA8" s="10" t="s">
        <v>3403</v>
      </c>
      <c r="CB8" s="10">
        <v>199512</v>
      </c>
      <c r="CC8" s="10">
        <v>184</v>
      </c>
      <c r="CD8" s="258">
        <v>28636</v>
      </c>
      <c r="CE8" s="244">
        <v>4</v>
      </c>
      <c r="CF8" s="244">
        <v>67</v>
      </c>
      <c r="CG8" s="244">
        <v>71</v>
      </c>
      <c r="CH8" s="258">
        <v>6216</v>
      </c>
      <c r="CI8" s="258">
        <v>8591</v>
      </c>
      <c r="CJ8" s="258">
        <v>10934</v>
      </c>
      <c r="CK8" s="258">
        <v>563</v>
      </c>
      <c r="CL8" s="203">
        <v>49</v>
      </c>
      <c r="CM8" s="203">
        <v>30</v>
      </c>
      <c r="CN8" s="244">
        <v>448</v>
      </c>
      <c r="CO8" s="10">
        <v>102886</v>
      </c>
      <c r="CP8" s="10">
        <v>56417</v>
      </c>
      <c r="CQ8" s="10">
        <v>159303</v>
      </c>
      <c r="CR8" s="10">
        <v>5778</v>
      </c>
      <c r="CS8" s="10">
        <v>7994</v>
      </c>
      <c r="CT8" s="10">
        <v>13772</v>
      </c>
      <c r="CU8" s="10">
        <v>46710</v>
      </c>
      <c r="CV8" s="10">
        <v>10295</v>
      </c>
      <c r="CW8" s="10">
        <v>57005</v>
      </c>
      <c r="CX8" s="10">
        <v>230080</v>
      </c>
      <c r="CY8" s="10">
        <v>5120</v>
      </c>
      <c r="CZ8" s="10" t="s">
        <v>3403</v>
      </c>
      <c r="DA8" s="10">
        <v>235200</v>
      </c>
      <c r="DB8" s="10">
        <v>10294</v>
      </c>
      <c r="DC8" s="10">
        <v>128</v>
      </c>
      <c r="DD8" s="10">
        <v>10422</v>
      </c>
      <c r="DE8" s="10">
        <v>54160</v>
      </c>
      <c r="DF8" s="10">
        <v>2538</v>
      </c>
      <c r="DG8" s="10">
        <v>270</v>
      </c>
      <c r="DH8" s="10">
        <v>2936</v>
      </c>
      <c r="DI8" s="258" t="s">
        <v>3403</v>
      </c>
      <c r="DJ8" s="258">
        <v>64454</v>
      </c>
      <c r="DK8" s="10">
        <v>164064</v>
      </c>
      <c r="DL8" s="10">
        <v>138526</v>
      </c>
      <c r="DM8" s="10">
        <v>0</v>
      </c>
      <c r="DN8" s="10">
        <v>0</v>
      </c>
      <c r="DO8" s="10">
        <v>302590</v>
      </c>
      <c r="DP8" s="10">
        <v>406</v>
      </c>
      <c r="DQ8" s="10">
        <v>46998</v>
      </c>
      <c r="DR8" s="10">
        <v>13932</v>
      </c>
      <c r="DS8" s="10">
        <v>60930</v>
      </c>
      <c r="DT8" s="10">
        <v>425361</v>
      </c>
      <c r="DU8" s="244">
        <v>269</v>
      </c>
      <c r="DV8" s="244">
        <v>1</v>
      </c>
      <c r="DW8" s="244">
        <v>743</v>
      </c>
      <c r="DX8" s="244">
        <v>9</v>
      </c>
      <c r="DY8" s="244">
        <v>8</v>
      </c>
      <c r="DZ8" s="244">
        <v>4</v>
      </c>
      <c r="EA8" s="244">
        <v>1034</v>
      </c>
      <c r="EB8" s="244">
        <v>3944</v>
      </c>
      <c r="EC8" s="244">
        <v>11</v>
      </c>
      <c r="ED8" s="244">
        <v>3955</v>
      </c>
      <c r="EE8" s="10">
        <v>20916</v>
      </c>
      <c r="EF8" s="10">
        <v>1725</v>
      </c>
      <c r="EG8" s="10">
        <v>22641</v>
      </c>
      <c r="EH8" s="10">
        <v>633</v>
      </c>
      <c r="EI8" s="10">
        <v>2461</v>
      </c>
      <c r="EJ8" s="10">
        <v>3094</v>
      </c>
      <c r="EK8" s="10">
        <v>29690</v>
      </c>
      <c r="EL8" s="10" t="s">
        <v>5026</v>
      </c>
      <c r="EM8" s="10" t="s">
        <v>5026</v>
      </c>
      <c r="EN8" s="10" t="s">
        <v>5026</v>
      </c>
      <c r="EO8" s="10" t="s">
        <v>5026</v>
      </c>
      <c r="EP8" s="258">
        <v>1362</v>
      </c>
      <c r="EQ8" s="258">
        <v>8372</v>
      </c>
      <c r="ER8" s="10">
        <v>122213</v>
      </c>
      <c r="ES8" s="10">
        <v>62547</v>
      </c>
      <c r="ET8" s="10" t="s">
        <v>5026</v>
      </c>
      <c r="EU8" s="244">
        <v>1</v>
      </c>
      <c r="EV8" s="244">
        <v>48</v>
      </c>
      <c r="EW8" s="203" t="s">
        <v>1500</v>
      </c>
      <c r="EX8" s="244">
        <v>37</v>
      </c>
      <c r="EY8" s="244">
        <v>163</v>
      </c>
      <c r="EZ8" s="258">
        <v>131394</v>
      </c>
      <c r="FA8" s="10">
        <v>222986</v>
      </c>
      <c r="FB8" s="10" t="s">
        <v>3403</v>
      </c>
      <c r="FC8" s="203" t="s">
        <v>1530</v>
      </c>
      <c r="FD8" s="203" t="s">
        <v>1530</v>
      </c>
      <c r="FE8" s="203" t="s">
        <v>1530</v>
      </c>
      <c r="FF8" s="203" t="s">
        <v>1530</v>
      </c>
      <c r="FG8" s="203" t="s">
        <v>1530</v>
      </c>
      <c r="FH8" s="203" t="s">
        <v>1530</v>
      </c>
      <c r="FI8" s="203" t="s">
        <v>1530</v>
      </c>
      <c r="FJ8" s="203" t="s">
        <v>1530</v>
      </c>
      <c r="FK8" s="203" t="s">
        <v>1530</v>
      </c>
      <c r="FL8" s="203" t="s">
        <v>1530</v>
      </c>
      <c r="FM8" s="203" t="s">
        <v>1530</v>
      </c>
      <c r="FN8" s="203" t="s">
        <v>1530</v>
      </c>
      <c r="FO8" s="203" t="s">
        <v>1530</v>
      </c>
      <c r="FP8" s="203" t="s">
        <v>1530</v>
      </c>
      <c r="FQ8" s="203" t="s">
        <v>1530</v>
      </c>
      <c r="FR8" s="203" t="s">
        <v>1530</v>
      </c>
      <c r="FS8" s="203" t="s">
        <v>1530</v>
      </c>
      <c r="FT8" s="203" t="s">
        <v>1530</v>
      </c>
      <c r="FU8" s="203" t="s">
        <v>1530</v>
      </c>
      <c r="FV8" s="203" t="s">
        <v>1530</v>
      </c>
      <c r="FW8" s="203" t="s">
        <v>1530</v>
      </c>
      <c r="FX8" s="203" t="s">
        <v>1530</v>
      </c>
      <c r="FY8" s="203" t="s">
        <v>1530</v>
      </c>
      <c r="FZ8" s="203" t="s">
        <v>1530</v>
      </c>
      <c r="GA8" s="203" t="s">
        <v>1530</v>
      </c>
      <c r="GB8" s="203" t="s">
        <v>2053</v>
      </c>
      <c r="GC8" s="203" t="s">
        <v>464</v>
      </c>
      <c r="GD8" s="203" t="s">
        <v>416</v>
      </c>
      <c r="GE8" s="203" t="s">
        <v>494</v>
      </c>
      <c r="GF8" s="203" t="s">
        <v>499</v>
      </c>
      <c r="GG8" s="203" t="s">
        <v>4527</v>
      </c>
      <c r="GH8" s="203" t="s">
        <v>506</v>
      </c>
      <c r="GI8" s="203" t="s">
        <v>2303</v>
      </c>
      <c r="GJ8" s="258">
        <v>91596</v>
      </c>
      <c r="GK8" s="203">
        <v>1</v>
      </c>
      <c r="GL8" s="203" t="s">
        <v>3013</v>
      </c>
      <c r="GM8" s="203" t="s">
        <v>512</v>
      </c>
      <c r="GN8" s="203">
        <v>710</v>
      </c>
      <c r="GO8" s="203">
        <v>123</v>
      </c>
      <c r="GP8" s="203">
        <v>2891</v>
      </c>
      <c r="GQ8" s="203">
        <v>20978</v>
      </c>
      <c r="GR8" s="203">
        <v>0</v>
      </c>
      <c r="GS8" s="203">
        <v>5</v>
      </c>
      <c r="GT8" s="203">
        <v>76</v>
      </c>
      <c r="GU8" s="203">
        <v>2618</v>
      </c>
      <c r="GV8" s="283">
        <v>0.76258000000000004</v>
      </c>
      <c r="GW8" s="283">
        <v>0.13321</v>
      </c>
      <c r="GX8" s="245">
        <v>28.713730000000002</v>
      </c>
      <c r="GY8" s="245">
        <v>30.107710000000001</v>
      </c>
      <c r="GZ8" s="245">
        <v>14.648149999999999</v>
      </c>
      <c r="HA8" s="284">
        <v>6.5214999999999996</v>
      </c>
      <c r="HB8" s="284">
        <v>3.70851</v>
      </c>
      <c r="HC8" s="284">
        <v>0.76527999999999996</v>
      </c>
      <c r="HD8" s="284">
        <v>32.387030000000003</v>
      </c>
      <c r="HE8" s="284">
        <v>18.417169999999999</v>
      </c>
      <c r="HF8" s="284">
        <v>3.8005399999999998</v>
      </c>
      <c r="HG8" s="284">
        <v>4.6392199999999999</v>
      </c>
      <c r="HH8" s="284">
        <v>2.6381299999999999</v>
      </c>
      <c r="HI8" s="284">
        <v>0.5444</v>
      </c>
      <c r="HJ8" s="284">
        <v>16.146740000000001</v>
      </c>
      <c r="HK8" s="284">
        <v>9.1819900000000008</v>
      </c>
      <c r="HL8" s="284">
        <v>1.8947799999999999</v>
      </c>
      <c r="HM8" s="284">
        <v>66.464870000000005</v>
      </c>
      <c r="HN8" s="284">
        <v>37.795819999999999</v>
      </c>
      <c r="HO8" s="284">
        <v>7.7994899999999996</v>
      </c>
      <c r="HP8" s="284">
        <v>27.881119999999999</v>
      </c>
      <c r="HQ8" s="284">
        <v>15.854839999999999</v>
      </c>
      <c r="HR8" s="284">
        <v>3.2717800000000001</v>
      </c>
      <c r="HS8" s="284">
        <v>3.3035299999999999</v>
      </c>
      <c r="HT8" s="284">
        <v>4.6438800000000002</v>
      </c>
      <c r="HU8" s="284">
        <v>1.6410000000000001E-2</v>
      </c>
      <c r="HV8" s="284">
        <v>0.78778999999999999</v>
      </c>
      <c r="HW8" s="284">
        <v>1.33426</v>
      </c>
      <c r="HX8" s="284">
        <v>0.77271000000000001</v>
      </c>
      <c r="HY8" s="284">
        <v>0.66520000000000001</v>
      </c>
      <c r="HZ8" s="284">
        <v>0.32413999999999998</v>
      </c>
      <c r="IA8" s="284">
        <v>1.0000000000000001E-5</v>
      </c>
      <c r="IB8" s="284">
        <v>5.1999999999999995E-4</v>
      </c>
      <c r="IC8" s="284">
        <v>1.43449</v>
      </c>
      <c r="ID8" s="284">
        <v>4.3180000000000003E-2</v>
      </c>
      <c r="IE8" s="284">
        <v>0.24718000000000001</v>
      </c>
      <c r="IF8" s="284">
        <v>3606</v>
      </c>
      <c r="IG8" s="284">
        <v>30553</v>
      </c>
      <c r="IH8" s="284">
        <v>30553</v>
      </c>
      <c r="II8" s="284">
        <v>12551</v>
      </c>
      <c r="IJ8" s="284">
        <v>106340</v>
      </c>
      <c r="IK8" s="284">
        <v>106340</v>
      </c>
      <c r="IL8" s="284">
        <v>75647</v>
      </c>
      <c r="IM8" s="284">
        <v>75647</v>
      </c>
      <c r="IN8" s="284">
        <v>1.18384</v>
      </c>
      <c r="IO8" s="284">
        <v>8928</v>
      </c>
      <c r="IP8" s="284">
        <v>4.2925899999999997</v>
      </c>
      <c r="IQ8" s="284">
        <v>3.6558600000000001</v>
      </c>
      <c r="IR8" s="284">
        <v>12.57699</v>
      </c>
      <c r="IS8" s="284">
        <v>1.0245500000000001</v>
      </c>
      <c r="IT8" s="284">
        <v>8.4451300000000007</v>
      </c>
      <c r="IU8" s="284">
        <v>25.702529999999999</v>
      </c>
      <c r="IV8" s="284">
        <v>12.25117</v>
      </c>
      <c r="IW8" s="284">
        <v>2.7905099999999998</v>
      </c>
      <c r="IX8" s="284">
        <v>0</v>
      </c>
      <c r="IY8" s="284">
        <v>4.8900000000000002E-3</v>
      </c>
      <c r="IZ8" s="284">
        <v>0.31263000000000002</v>
      </c>
      <c r="JA8" s="284">
        <v>7.7999999999999999E-4</v>
      </c>
      <c r="JB8" s="284">
        <v>6.565E-2</v>
      </c>
      <c r="JC8" s="284">
        <v>0.55620999999999998</v>
      </c>
      <c r="JD8" s="284">
        <v>7.3526999999999996</v>
      </c>
      <c r="JE8" s="284">
        <v>2.1781700000000002</v>
      </c>
      <c r="JF8" s="284">
        <v>0.32632</v>
      </c>
      <c r="JG8" s="284">
        <v>469</v>
      </c>
      <c r="JH8" s="284">
        <v>1.16527</v>
      </c>
      <c r="JI8" s="284">
        <v>6.7646699999999997</v>
      </c>
      <c r="JJ8" s="284">
        <v>243</v>
      </c>
      <c r="JK8" s="284">
        <v>188</v>
      </c>
      <c r="JL8" s="284">
        <v>21.543980000000001</v>
      </c>
      <c r="JM8" s="284">
        <v>2.52813</v>
      </c>
      <c r="JN8" s="284">
        <v>1.5070699999999999</v>
      </c>
      <c r="JO8" s="284">
        <v>0.36998999999999999</v>
      </c>
      <c r="JP8" s="284">
        <v>4.367E-2</v>
      </c>
      <c r="JQ8" s="284">
        <v>0.49056</v>
      </c>
      <c r="JR8" s="284">
        <v>0</v>
      </c>
      <c r="JS8" s="284">
        <v>0</v>
      </c>
      <c r="JT8" s="284">
        <v>0.71136999999999995</v>
      </c>
      <c r="JU8" s="284">
        <v>5819</v>
      </c>
      <c r="JV8" s="284">
        <v>24.345300000000002</v>
      </c>
      <c r="JW8" s="284">
        <v>8180</v>
      </c>
      <c r="JX8" s="284">
        <v>6.9947900000000001</v>
      </c>
      <c r="JY8" s="284">
        <v>17.318570000000001</v>
      </c>
      <c r="JZ8" s="284">
        <v>0.28732000000000002</v>
      </c>
      <c r="KA8" s="284">
        <v>2350</v>
      </c>
      <c r="KB8" s="284">
        <v>0.84470999999999996</v>
      </c>
      <c r="KC8" s="284">
        <v>0.5444</v>
      </c>
      <c r="KD8" s="284">
        <v>0.60089999999999999</v>
      </c>
      <c r="KE8" s="284">
        <v>19.07507</v>
      </c>
      <c r="KF8" s="284">
        <v>4.9661900000000001</v>
      </c>
      <c r="KG8" s="284">
        <v>4.6392199999999999</v>
      </c>
      <c r="KH8" s="284">
        <v>28</v>
      </c>
      <c r="KI8" s="284">
        <v>33111</v>
      </c>
      <c r="KJ8" s="284">
        <v>26061</v>
      </c>
      <c r="KK8" s="284">
        <v>0.112</v>
      </c>
      <c r="KL8" s="284">
        <v>0.27729999999999999</v>
      </c>
      <c r="KM8" s="284">
        <v>7.9670000000000005E-2</v>
      </c>
      <c r="KN8" s="284">
        <v>1.3220000000000001E-2</v>
      </c>
      <c r="KO8" s="284">
        <v>3.2730000000000002E-2</v>
      </c>
      <c r="KP8" s="284">
        <v>9.4000000000000004E-3</v>
      </c>
      <c r="KQ8" s="284">
        <v>1</v>
      </c>
      <c r="KR8" s="284">
        <v>0.11802890000000001</v>
      </c>
      <c r="KS8" s="284">
        <v>0.88197110000000001</v>
      </c>
      <c r="KT8" s="284">
        <v>0.21293699999999999</v>
      </c>
      <c r="KU8" s="284">
        <v>0.78706299999999996</v>
      </c>
      <c r="KV8" s="284">
        <v>0.1173476</v>
      </c>
      <c r="KW8" s="284">
        <v>5.0990000000000002E-3</v>
      </c>
      <c r="KX8" s="284">
        <v>0.1210885</v>
      </c>
      <c r="KY8" s="284">
        <v>4.2295300000000001E-2</v>
      </c>
      <c r="KZ8" s="284">
        <v>0.31399369999999999</v>
      </c>
      <c r="LA8" s="284">
        <v>6.9953399999999999E-2</v>
      </c>
      <c r="LB8" s="284">
        <v>0.44757019999999997</v>
      </c>
      <c r="LC8" s="284">
        <v>0.56865869999999996</v>
      </c>
      <c r="LD8" s="284">
        <v>3.9862000000000002E-2</v>
      </c>
      <c r="LE8" s="284">
        <v>0.48932890000000001</v>
      </c>
      <c r="LF8" s="284">
        <v>0.32857189999999997</v>
      </c>
      <c r="LG8" s="284">
        <v>0.14223730000000001</v>
      </c>
      <c r="LH8" s="284">
        <v>7050</v>
      </c>
      <c r="LI8" s="284">
        <v>6.9811399999999999</v>
      </c>
      <c r="LJ8" s="284">
        <v>22899</v>
      </c>
      <c r="LK8" s="284">
        <v>22899</v>
      </c>
      <c r="LL8" s="284">
        <v>2702</v>
      </c>
      <c r="LM8" s="284">
        <v>0.59612120000000002</v>
      </c>
      <c r="LN8" s="284">
        <v>4.3451799999999999E-2</v>
      </c>
      <c r="LO8" s="284">
        <v>0.360427</v>
      </c>
      <c r="LP8" s="284">
        <v>0.34260000000000002</v>
      </c>
      <c r="LQ8" s="284">
        <v>1.26634</v>
      </c>
      <c r="LR8" s="284">
        <v>0.26965</v>
      </c>
      <c r="LS8" s="284">
        <v>30</v>
      </c>
      <c r="LT8" s="284">
        <v>2.1920099999999998</v>
      </c>
      <c r="LU8" s="284">
        <v>3</v>
      </c>
      <c r="LV8" s="284">
        <v>1.30671</v>
      </c>
      <c r="LW8" s="284">
        <v>0.15334</v>
      </c>
      <c r="LX8" s="284">
        <v>0.12853000000000001</v>
      </c>
      <c r="LY8" s="285">
        <v>4.4980399999999997E-2</v>
      </c>
      <c r="LZ8" s="285">
        <v>1.7527E-3</v>
      </c>
      <c r="MA8" s="285">
        <v>0.1480399</v>
      </c>
      <c r="MB8" s="285">
        <v>0</v>
      </c>
      <c r="MC8" s="285">
        <v>0.11203440000000001</v>
      </c>
      <c r="MD8" s="285">
        <v>2.7779999999999998E-4</v>
      </c>
      <c r="ME8" s="285">
        <v>0.78056340000000002</v>
      </c>
      <c r="MF8" s="285">
        <v>5.79304E-2</v>
      </c>
      <c r="MG8" s="285">
        <v>0.233904</v>
      </c>
      <c r="MH8" s="285"/>
    </row>
    <row r="9" spans="1:346" s="6" customFormat="1" x14ac:dyDescent="0.2">
      <c r="A9" s="6" t="s">
        <v>1987</v>
      </c>
      <c r="B9" s="6" t="s">
        <v>2825</v>
      </c>
      <c r="C9" s="203" t="s">
        <v>1988</v>
      </c>
      <c r="D9" s="203" t="s">
        <v>1989</v>
      </c>
      <c r="E9" s="203" t="s">
        <v>2161</v>
      </c>
      <c r="F9" s="203" t="s">
        <v>2227</v>
      </c>
      <c r="G9" s="203" t="s">
        <v>2346</v>
      </c>
      <c r="H9" s="203" t="s">
        <v>3513</v>
      </c>
      <c r="I9" s="203" t="s">
        <v>3514</v>
      </c>
      <c r="J9" s="203" t="s">
        <v>2227</v>
      </c>
      <c r="K9" s="203" t="s">
        <v>2346</v>
      </c>
      <c r="L9" s="203" t="s">
        <v>3513</v>
      </c>
      <c r="M9" s="203" t="s">
        <v>3514</v>
      </c>
      <c r="N9" s="203" t="s">
        <v>2405</v>
      </c>
      <c r="O9" s="203" t="s">
        <v>2477</v>
      </c>
      <c r="P9" s="203" t="s">
        <v>2554</v>
      </c>
      <c r="Q9" s="203" t="s">
        <v>2628</v>
      </c>
      <c r="R9" s="203" t="s">
        <v>2680</v>
      </c>
      <c r="S9" s="203" t="s">
        <v>2699</v>
      </c>
      <c r="T9" s="203" t="s">
        <v>2714</v>
      </c>
      <c r="U9" s="203" t="s">
        <v>2554</v>
      </c>
      <c r="V9" s="203" t="s">
        <v>2732</v>
      </c>
      <c r="W9" s="203">
        <v>0</v>
      </c>
      <c r="X9" s="203">
        <v>6</v>
      </c>
      <c r="Y9" s="203">
        <v>0</v>
      </c>
      <c r="Z9" s="203">
        <v>1</v>
      </c>
      <c r="AA9" s="10">
        <v>13696</v>
      </c>
      <c r="AB9" s="203">
        <v>7.75</v>
      </c>
      <c r="AC9" s="203">
        <v>0</v>
      </c>
      <c r="AD9" s="203">
        <v>7.75</v>
      </c>
      <c r="AE9" s="203">
        <v>49.8</v>
      </c>
      <c r="AF9" s="203">
        <v>57.55</v>
      </c>
      <c r="AG9" s="286">
        <v>0.13466549999999999</v>
      </c>
      <c r="AH9" s="246">
        <v>76086</v>
      </c>
      <c r="AI9" s="246" t="s">
        <v>3515</v>
      </c>
      <c r="AJ9" s="274" t="s">
        <v>3417</v>
      </c>
      <c r="AK9" s="276">
        <v>33000</v>
      </c>
      <c r="AL9" s="276">
        <v>8.08</v>
      </c>
      <c r="AM9" s="276">
        <v>11.94</v>
      </c>
      <c r="AN9" s="276">
        <v>15.25</v>
      </c>
      <c r="AO9" s="246">
        <v>22000</v>
      </c>
      <c r="AP9" s="246">
        <v>2047630</v>
      </c>
      <c r="AQ9" s="246">
        <v>2069630</v>
      </c>
      <c r="AR9" s="246">
        <v>313368</v>
      </c>
      <c r="AS9" s="246">
        <v>54408</v>
      </c>
      <c r="AT9" s="246">
        <v>367776</v>
      </c>
      <c r="AU9" s="246">
        <v>20000</v>
      </c>
      <c r="AV9" s="246">
        <v>0</v>
      </c>
      <c r="AW9" s="246">
        <v>20000</v>
      </c>
      <c r="AX9" s="246">
        <v>555747</v>
      </c>
      <c r="AY9" s="246">
        <v>3013153</v>
      </c>
      <c r="AZ9" s="246">
        <v>1550064</v>
      </c>
      <c r="BA9" s="246">
        <v>562068</v>
      </c>
      <c r="BB9" s="246">
        <v>2112132</v>
      </c>
      <c r="BC9" s="246">
        <v>198609</v>
      </c>
      <c r="BD9" s="246">
        <v>44556</v>
      </c>
      <c r="BE9" s="246">
        <v>44043</v>
      </c>
      <c r="BF9" s="246">
        <v>287208</v>
      </c>
      <c r="BG9" s="246">
        <v>506018</v>
      </c>
      <c r="BH9" s="246">
        <v>2905358</v>
      </c>
      <c r="BI9" s="246">
        <v>66785</v>
      </c>
      <c r="BJ9" s="283">
        <v>2.21645E-2</v>
      </c>
      <c r="BK9" s="246">
        <v>0</v>
      </c>
      <c r="BL9" s="246">
        <v>0</v>
      </c>
      <c r="BM9" s="246">
        <v>0</v>
      </c>
      <c r="BN9" s="246">
        <v>0</v>
      </c>
      <c r="BO9" s="246">
        <v>0</v>
      </c>
      <c r="BP9" s="246">
        <v>0</v>
      </c>
      <c r="BQ9" s="10">
        <v>83130</v>
      </c>
      <c r="BR9" s="10">
        <v>59053</v>
      </c>
      <c r="BS9" s="10">
        <v>142183</v>
      </c>
      <c r="BT9" s="10">
        <v>47966</v>
      </c>
      <c r="BU9" s="10">
        <v>19699</v>
      </c>
      <c r="BV9" s="10">
        <v>67665</v>
      </c>
      <c r="BW9" s="10">
        <v>6100</v>
      </c>
      <c r="BX9" s="10">
        <v>869</v>
      </c>
      <c r="BY9" s="10">
        <v>6969</v>
      </c>
      <c r="BZ9" s="10">
        <v>216817</v>
      </c>
      <c r="CA9" s="10" t="s">
        <v>3403</v>
      </c>
      <c r="CB9" s="10">
        <v>216817</v>
      </c>
      <c r="CC9" s="10">
        <v>11397</v>
      </c>
      <c r="CD9" s="258">
        <v>37134</v>
      </c>
      <c r="CE9" s="244">
        <v>2</v>
      </c>
      <c r="CF9" s="244">
        <v>67</v>
      </c>
      <c r="CG9" s="244">
        <v>69</v>
      </c>
      <c r="CH9" s="258">
        <v>9175</v>
      </c>
      <c r="CI9" s="258">
        <v>2180</v>
      </c>
      <c r="CJ9" s="258">
        <v>14198</v>
      </c>
      <c r="CK9" s="258">
        <v>563</v>
      </c>
      <c r="CL9" s="203">
        <v>0</v>
      </c>
      <c r="CM9" s="203">
        <v>117</v>
      </c>
      <c r="CN9" s="244">
        <v>491</v>
      </c>
      <c r="CO9" s="10">
        <v>151671</v>
      </c>
      <c r="CP9" s="10">
        <v>48125</v>
      </c>
      <c r="CQ9" s="10">
        <v>199796</v>
      </c>
      <c r="CR9" s="10">
        <v>9561</v>
      </c>
      <c r="CS9" s="10">
        <v>1315</v>
      </c>
      <c r="CT9" s="10">
        <v>10876</v>
      </c>
      <c r="CU9" s="10">
        <v>100518</v>
      </c>
      <c r="CV9" s="10">
        <v>21154</v>
      </c>
      <c r="CW9" s="10">
        <v>121672</v>
      </c>
      <c r="CX9" s="10">
        <v>332344</v>
      </c>
      <c r="CY9" s="10">
        <v>7520</v>
      </c>
      <c r="CZ9" s="10" t="s">
        <v>3403</v>
      </c>
      <c r="DA9" s="10">
        <v>339864</v>
      </c>
      <c r="DB9" s="10">
        <v>47012</v>
      </c>
      <c r="DC9" s="10">
        <v>763</v>
      </c>
      <c r="DD9" s="10">
        <v>47775</v>
      </c>
      <c r="DE9" s="10">
        <v>29618</v>
      </c>
      <c r="DF9" s="10">
        <v>18374</v>
      </c>
      <c r="DG9" s="10">
        <v>0</v>
      </c>
      <c r="DH9" s="10">
        <v>19137</v>
      </c>
      <c r="DI9" s="258" t="s">
        <v>3403</v>
      </c>
      <c r="DJ9" s="258">
        <v>76630</v>
      </c>
      <c r="DK9" s="10">
        <v>0</v>
      </c>
      <c r="DL9" s="10">
        <v>365263</v>
      </c>
      <c r="DM9" s="10">
        <v>0</v>
      </c>
      <c r="DN9" s="10">
        <v>9290</v>
      </c>
      <c r="DO9" s="10">
        <v>374553</v>
      </c>
      <c r="DP9" s="10">
        <v>2578</v>
      </c>
      <c r="DQ9" s="10">
        <v>50362</v>
      </c>
      <c r="DR9" s="10">
        <v>6847</v>
      </c>
      <c r="DS9" s="10">
        <v>57209</v>
      </c>
      <c r="DT9" s="10">
        <v>458484</v>
      </c>
      <c r="DU9" s="244">
        <v>620</v>
      </c>
      <c r="DV9" s="244">
        <v>1</v>
      </c>
      <c r="DW9" s="244">
        <v>836</v>
      </c>
      <c r="DX9" s="244">
        <v>681</v>
      </c>
      <c r="DY9" s="244">
        <v>141</v>
      </c>
      <c r="DZ9" s="244">
        <v>0</v>
      </c>
      <c r="EA9" s="244">
        <v>2279</v>
      </c>
      <c r="EB9" s="244">
        <v>14650</v>
      </c>
      <c r="EC9" s="244">
        <v>200</v>
      </c>
      <c r="ED9" s="244">
        <v>14850</v>
      </c>
      <c r="EE9" s="10">
        <v>14424</v>
      </c>
      <c r="EF9" s="10">
        <v>13793</v>
      </c>
      <c r="EG9" s="10">
        <v>28217</v>
      </c>
      <c r="EH9" s="10">
        <v>1555</v>
      </c>
      <c r="EI9" s="10">
        <v>0</v>
      </c>
      <c r="EJ9" s="10">
        <v>1555</v>
      </c>
      <c r="EK9" s="10">
        <v>44622</v>
      </c>
      <c r="EL9" s="10">
        <v>11</v>
      </c>
      <c r="EM9" s="10">
        <v>260</v>
      </c>
      <c r="EN9" s="10">
        <v>79</v>
      </c>
      <c r="EO9" s="10">
        <v>1266</v>
      </c>
      <c r="EP9" s="258">
        <v>6452</v>
      </c>
      <c r="EQ9" s="258">
        <v>26621</v>
      </c>
      <c r="ER9" s="10">
        <v>125151</v>
      </c>
      <c r="ES9" s="10">
        <v>38156</v>
      </c>
      <c r="ET9" s="10">
        <v>19078</v>
      </c>
      <c r="EU9" s="244">
        <v>3629</v>
      </c>
      <c r="EV9" s="244">
        <v>3522</v>
      </c>
      <c r="EW9" s="203" t="s">
        <v>1483</v>
      </c>
      <c r="EX9" s="244">
        <v>104</v>
      </c>
      <c r="EY9" s="244">
        <v>123</v>
      </c>
      <c r="EZ9" s="258">
        <v>65861</v>
      </c>
      <c r="FA9" s="10">
        <v>79682</v>
      </c>
      <c r="FB9" s="10">
        <v>56334</v>
      </c>
      <c r="FC9" s="203" t="s">
        <v>1530</v>
      </c>
      <c r="FD9" s="203" t="s">
        <v>1530</v>
      </c>
      <c r="FE9" s="203" t="s">
        <v>1530</v>
      </c>
      <c r="FF9" s="203" t="s">
        <v>1530</v>
      </c>
      <c r="FG9" s="203" t="s">
        <v>1530</v>
      </c>
      <c r="FH9" s="203" t="s">
        <v>1530</v>
      </c>
      <c r="FI9" s="203" t="s">
        <v>1530</v>
      </c>
      <c r="FJ9" s="203" t="s">
        <v>1530</v>
      </c>
      <c r="FK9" s="203" t="s">
        <v>1530</v>
      </c>
      <c r="FL9" s="203" t="s">
        <v>1530</v>
      </c>
      <c r="FM9" s="203" t="s">
        <v>1530</v>
      </c>
      <c r="FN9" s="203" t="s">
        <v>1530</v>
      </c>
      <c r="FO9" s="203" t="s">
        <v>1530</v>
      </c>
      <c r="FP9" s="203" t="s">
        <v>1530</v>
      </c>
      <c r="FQ9" s="203" t="s">
        <v>1530</v>
      </c>
      <c r="FR9" s="203" t="s">
        <v>1530</v>
      </c>
      <c r="FS9" s="203" t="s">
        <v>1530</v>
      </c>
      <c r="FT9" s="203" t="s">
        <v>1530</v>
      </c>
      <c r="FU9" s="203" t="s">
        <v>1530</v>
      </c>
      <c r="FV9" s="203" t="s">
        <v>1530</v>
      </c>
      <c r="FW9" s="203" t="s">
        <v>1530</v>
      </c>
      <c r="FX9" s="203" t="s">
        <v>1530</v>
      </c>
      <c r="FY9" s="203" t="s">
        <v>1530</v>
      </c>
      <c r="FZ9" s="203" t="s">
        <v>1530</v>
      </c>
      <c r="GA9" s="203" t="s">
        <v>1530</v>
      </c>
      <c r="GB9" s="203" t="s">
        <v>1987</v>
      </c>
      <c r="GC9" s="203" t="s">
        <v>443</v>
      </c>
      <c r="GD9" s="203" t="s">
        <v>416</v>
      </c>
      <c r="GE9" s="203" t="s">
        <v>494</v>
      </c>
      <c r="GF9" s="203" t="s">
        <v>499</v>
      </c>
      <c r="GG9" s="203" t="s">
        <v>4527</v>
      </c>
      <c r="GH9" s="203" t="s">
        <v>506</v>
      </c>
      <c r="GI9" s="203" t="s">
        <v>2303</v>
      </c>
      <c r="GJ9" s="258">
        <v>89256</v>
      </c>
      <c r="GK9" s="203">
        <v>1</v>
      </c>
      <c r="GL9" s="203" t="s">
        <v>3013</v>
      </c>
      <c r="GM9" s="203" t="s">
        <v>503</v>
      </c>
      <c r="GN9" s="203">
        <v>937</v>
      </c>
      <c r="GO9" s="203">
        <v>378</v>
      </c>
      <c r="GP9" s="203">
        <v>8726</v>
      </c>
      <c r="GQ9" s="203">
        <v>31066</v>
      </c>
      <c r="GR9" s="203">
        <v>145</v>
      </c>
      <c r="GS9" s="203">
        <v>101</v>
      </c>
      <c r="GT9" s="203">
        <v>2980</v>
      </c>
      <c r="GU9" s="203">
        <v>3081</v>
      </c>
      <c r="GV9" s="283">
        <v>0.63236000000000003</v>
      </c>
      <c r="GW9" s="283">
        <v>0.33279999999999998</v>
      </c>
      <c r="GX9" s="245">
        <v>19.579640000000001</v>
      </c>
      <c r="GY9" s="245">
        <v>18.600529999999999</v>
      </c>
      <c r="GZ9" s="245">
        <v>23.913039999999999</v>
      </c>
      <c r="HA9" s="284">
        <v>7.7568700000000002</v>
      </c>
      <c r="HB9" s="284">
        <v>5.6390700000000002</v>
      </c>
      <c r="HC9" s="284">
        <v>0.76680000000000004</v>
      </c>
      <c r="HD9" s="284">
        <v>50.784979999999997</v>
      </c>
      <c r="HE9" s="284">
        <v>36.919580000000003</v>
      </c>
      <c r="HF9" s="284">
        <v>5.0203300000000004</v>
      </c>
      <c r="HG9" s="284">
        <v>6.3368799999999998</v>
      </c>
      <c r="HH9" s="284">
        <v>4.60677</v>
      </c>
      <c r="HI9" s="284">
        <v>0.62643000000000004</v>
      </c>
      <c r="HJ9" s="284">
        <v>23.21482</v>
      </c>
      <c r="HK9" s="284">
        <v>16.876670000000001</v>
      </c>
      <c r="HL9" s="284">
        <v>2.2948900000000001</v>
      </c>
      <c r="HM9" s="284">
        <v>65.110439999999997</v>
      </c>
      <c r="HN9" s="284">
        <v>47.333869999999997</v>
      </c>
      <c r="HO9" s="284">
        <v>6.4364699999999999</v>
      </c>
      <c r="HP9" s="284">
        <v>21.91929</v>
      </c>
      <c r="HQ9" s="284">
        <v>15.934850000000001</v>
      </c>
      <c r="HR9" s="284">
        <v>2.16682</v>
      </c>
      <c r="HS9" s="284">
        <v>4.1963900000000001</v>
      </c>
      <c r="HT9" s="284">
        <v>5.13673</v>
      </c>
      <c r="HU9" s="284">
        <v>63.434080000000002</v>
      </c>
      <c r="HV9" s="284">
        <v>61.563740000000003</v>
      </c>
      <c r="HW9" s="284">
        <v>1.4021600000000001</v>
      </c>
      <c r="HX9" s="284">
        <v>1.4850300000000001</v>
      </c>
      <c r="HY9" s="284">
        <v>0.64095000000000002</v>
      </c>
      <c r="HZ9" s="284">
        <v>0.49992999999999999</v>
      </c>
      <c r="IA9" s="284">
        <v>4.0660000000000002E-2</v>
      </c>
      <c r="IB9" s="284">
        <v>3.9460000000000002E-2</v>
      </c>
      <c r="IC9" s="284">
        <v>0.73789000000000005</v>
      </c>
      <c r="ID9" s="284">
        <v>0.16638</v>
      </c>
      <c r="IE9" s="284">
        <v>0.31613999999999998</v>
      </c>
      <c r="IF9" s="284">
        <v>2174</v>
      </c>
      <c r="IG9" s="284">
        <v>16148</v>
      </c>
      <c r="IH9" s="284">
        <v>16148</v>
      </c>
      <c r="II9" s="284">
        <v>7966</v>
      </c>
      <c r="IJ9" s="284">
        <v>59159</v>
      </c>
      <c r="IK9" s="284">
        <v>59159</v>
      </c>
      <c r="IL9" s="284">
        <v>48329</v>
      </c>
      <c r="IM9" s="284">
        <v>48329</v>
      </c>
      <c r="IN9" s="284">
        <v>1.2818799999999999</v>
      </c>
      <c r="IO9" s="284">
        <v>6508</v>
      </c>
      <c r="IP9" s="284">
        <v>3.1289899999999999</v>
      </c>
      <c r="IQ9" s="284">
        <v>4.1204599999999996</v>
      </c>
      <c r="IR9" s="284">
        <v>23.187570000000001</v>
      </c>
      <c r="IS9" s="284">
        <v>0.22406999999999999</v>
      </c>
      <c r="IT9" s="284">
        <v>6.2264400000000002</v>
      </c>
      <c r="IU9" s="284">
        <v>33.75855</v>
      </c>
      <c r="IV9" s="284">
        <v>23.66375</v>
      </c>
      <c r="IW9" s="284">
        <v>3.2736200000000002</v>
      </c>
      <c r="IX9" s="284">
        <v>0</v>
      </c>
      <c r="IY9" s="284">
        <v>5.4999999999999997E-3</v>
      </c>
      <c r="IZ9" s="284">
        <v>0.41604000000000002</v>
      </c>
      <c r="JA9" s="284">
        <v>7.6999999999999996E-4</v>
      </c>
      <c r="JB9" s="284">
        <v>0.13547000000000001</v>
      </c>
      <c r="JC9" s="284">
        <v>1.00596</v>
      </c>
      <c r="JD9" s="284">
        <v>8.5825700000000005</v>
      </c>
      <c r="JE9" s="284">
        <v>2.42916</v>
      </c>
      <c r="JF9" s="284">
        <v>0.55794999999999995</v>
      </c>
      <c r="JG9" s="284">
        <v>649</v>
      </c>
      <c r="JH9" s="284">
        <v>1.2060999999999999</v>
      </c>
      <c r="JI9" s="284">
        <v>5.6692900000000002</v>
      </c>
      <c r="JJ9" s="284">
        <v>198</v>
      </c>
      <c r="JK9" s="284">
        <v>258</v>
      </c>
      <c r="JL9" s="284">
        <v>32.550840000000001</v>
      </c>
      <c r="JM9" s="284">
        <v>3.2178</v>
      </c>
      <c r="JN9" s="284">
        <v>2.2251599999999998</v>
      </c>
      <c r="JO9" s="284">
        <v>0.64476999999999995</v>
      </c>
      <c r="JP9" s="284">
        <v>8.6830000000000004E-2</v>
      </c>
      <c r="JQ9" s="284">
        <v>0.87048999999999999</v>
      </c>
      <c r="JR9" s="284">
        <v>69</v>
      </c>
      <c r="JS9" s="284">
        <v>67</v>
      </c>
      <c r="JT9" s="284">
        <v>0.81694</v>
      </c>
      <c r="JU9" s="284">
        <v>7202</v>
      </c>
      <c r="JV9" s="284">
        <v>33.475760000000001</v>
      </c>
      <c r="JW9" s="284">
        <v>8817</v>
      </c>
      <c r="JX9" s="284">
        <v>9.1377799999999993</v>
      </c>
      <c r="JY9" s="284">
        <v>27.347619999999999</v>
      </c>
      <c r="JZ9" s="284">
        <v>0.27296999999999999</v>
      </c>
      <c r="KA9" s="284">
        <v>2406</v>
      </c>
      <c r="KB9" s="284">
        <v>0.78010000000000002</v>
      </c>
      <c r="KC9" s="284">
        <v>0.62643000000000004</v>
      </c>
      <c r="KD9" s="284">
        <v>0.63729999999999998</v>
      </c>
      <c r="KE9" s="284">
        <v>15.34463</v>
      </c>
      <c r="KF9" s="284">
        <v>6.5471000000000004</v>
      </c>
      <c r="KG9" s="284">
        <v>6.3368799999999998</v>
      </c>
      <c r="KH9" s="284">
        <v>37.626370000000001</v>
      </c>
      <c r="KI9" s="284">
        <v>36700</v>
      </c>
      <c r="KJ9" s="284">
        <v>26934</v>
      </c>
      <c r="KK9" s="284">
        <v>0.15365000000000001</v>
      </c>
      <c r="KL9" s="284">
        <v>0.45984000000000003</v>
      </c>
      <c r="KM9" s="284">
        <v>0.12551999999999999</v>
      </c>
      <c r="KN9" s="284">
        <v>2.069E-2</v>
      </c>
      <c r="KO9" s="284">
        <v>6.1929999999999999E-2</v>
      </c>
      <c r="KP9" s="284">
        <v>1.6899999999999998E-2</v>
      </c>
      <c r="KQ9" s="284">
        <v>1</v>
      </c>
      <c r="KR9" s="284">
        <v>0.13466549999999999</v>
      </c>
      <c r="KS9" s="284">
        <v>0.86533450000000001</v>
      </c>
      <c r="KT9" s="284">
        <v>0.26611400000000002</v>
      </c>
      <c r="KU9" s="284">
        <v>0.73388600000000004</v>
      </c>
      <c r="KV9" s="284">
        <v>9.8854600000000001E-2</v>
      </c>
      <c r="KW9" s="284">
        <v>1.53358E-2</v>
      </c>
      <c r="KX9" s="284">
        <v>0.19345909999999999</v>
      </c>
      <c r="KY9" s="284">
        <v>1.5159199999999999E-2</v>
      </c>
      <c r="KZ9" s="284">
        <v>0.17416719999999999</v>
      </c>
      <c r="LA9" s="284">
        <v>6.8359600000000006E-2</v>
      </c>
      <c r="LB9" s="284">
        <v>0.53351910000000002</v>
      </c>
      <c r="LC9" s="284">
        <v>0.72697820000000002</v>
      </c>
      <c r="LD9" s="284">
        <v>6.6375999999999996E-3</v>
      </c>
      <c r="LE9" s="284">
        <v>0.68686519999999995</v>
      </c>
      <c r="LF9" s="284">
        <v>0.1844404</v>
      </c>
      <c r="LG9" s="284">
        <v>0.1220569</v>
      </c>
      <c r="LH9" s="284">
        <v>9766</v>
      </c>
      <c r="LI9" s="284">
        <v>8.0141899999999993</v>
      </c>
      <c r="LJ9" s="284">
        <v>11516</v>
      </c>
      <c r="LK9" s="284">
        <v>11516</v>
      </c>
      <c r="LL9" s="284">
        <v>1550</v>
      </c>
      <c r="LM9" s="284">
        <v>0.69151629999999997</v>
      </c>
      <c r="LN9" s="284">
        <v>0.155135</v>
      </c>
      <c r="LO9" s="284">
        <v>0.15334880000000001</v>
      </c>
      <c r="LP9" s="284">
        <v>0.24163999999999999</v>
      </c>
      <c r="LQ9" s="284">
        <v>0.66637999999999997</v>
      </c>
      <c r="LR9" s="284">
        <v>0.17732999999999999</v>
      </c>
      <c r="LS9" s="284">
        <v>8</v>
      </c>
      <c r="LT9" s="284">
        <v>1.88588</v>
      </c>
      <c r="LU9" s="284">
        <v>8</v>
      </c>
      <c r="LV9" s="284">
        <v>1.3041199999999999</v>
      </c>
      <c r="LW9" s="284">
        <v>0.12892000000000001</v>
      </c>
      <c r="LX9" s="284">
        <v>0.12431</v>
      </c>
      <c r="LY9" s="285">
        <v>5.0518500000000001E-2</v>
      </c>
      <c r="LZ9" s="285">
        <v>1.6804000000000001E-3</v>
      </c>
      <c r="MA9" s="285">
        <v>0.13647629999999999</v>
      </c>
      <c r="MB9" s="285">
        <v>0</v>
      </c>
      <c r="MC9" s="285">
        <v>0.12708849999999999</v>
      </c>
      <c r="MD9" s="285">
        <v>2.3609999999999999E-4</v>
      </c>
      <c r="ME9" s="285">
        <v>0.74204110000000001</v>
      </c>
      <c r="MF9" s="285">
        <v>3.8861699999999999E-2</v>
      </c>
      <c r="MG9" s="285">
        <v>0.35388320000000001</v>
      </c>
      <c r="MH9" s="285"/>
    </row>
    <row r="10" spans="1:346" s="6" customFormat="1" x14ac:dyDescent="0.2">
      <c r="A10" s="6" t="s">
        <v>1910</v>
      </c>
      <c r="B10" s="6" t="s">
        <v>2800</v>
      </c>
      <c r="C10" s="203" t="s">
        <v>1911</v>
      </c>
      <c r="D10" s="203" t="s">
        <v>1912</v>
      </c>
      <c r="E10" s="203" t="s">
        <v>2137</v>
      </c>
      <c r="F10" s="203" t="s">
        <v>2202</v>
      </c>
      <c r="G10" s="203" t="s">
        <v>2329</v>
      </c>
      <c r="H10" s="203" t="s">
        <v>3405</v>
      </c>
      <c r="I10" s="203" t="s">
        <v>2302</v>
      </c>
      <c r="J10" s="203" t="s">
        <v>2313</v>
      </c>
      <c r="K10" s="203" t="s">
        <v>2329</v>
      </c>
      <c r="L10" s="203" t="s">
        <v>3405</v>
      </c>
      <c r="M10" s="203" t="s">
        <v>2302</v>
      </c>
      <c r="N10" s="203" t="s">
        <v>2382</v>
      </c>
      <c r="O10" s="203" t="s">
        <v>2452</v>
      </c>
      <c r="P10" s="203" t="s">
        <v>2529</v>
      </c>
      <c r="Q10" s="203" t="s">
        <v>2606</v>
      </c>
      <c r="R10" s="203" t="s">
        <v>2382</v>
      </c>
      <c r="S10" s="203" t="s">
        <v>2694</v>
      </c>
      <c r="T10" s="203" t="s">
        <v>2452</v>
      </c>
      <c r="U10" s="203" t="s">
        <v>2529</v>
      </c>
      <c r="V10" s="203" t="s">
        <v>2606</v>
      </c>
      <c r="W10" s="203">
        <v>1</v>
      </c>
      <c r="X10" s="203">
        <v>6</v>
      </c>
      <c r="Y10" s="203">
        <v>0</v>
      </c>
      <c r="Z10" s="203">
        <v>1</v>
      </c>
      <c r="AA10" s="10">
        <v>15106</v>
      </c>
      <c r="AB10" s="203">
        <v>1</v>
      </c>
      <c r="AC10" s="203">
        <v>1</v>
      </c>
      <c r="AD10" s="203">
        <v>2</v>
      </c>
      <c r="AE10" s="203">
        <v>16.89</v>
      </c>
      <c r="AF10" s="203">
        <v>18.89</v>
      </c>
      <c r="AG10" s="286">
        <v>5.2938100000000002E-2</v>
      </c>
      <c r="AH10" s="246">
        <v>68978</v>
      </c>
      <c r="AI10" s="246" t="s">
        <v>3406</v>
      </c>
      <c r="AJ10" s="274" t="s">
        <v>3407</v>
      </c>
      <c r="AK10" s="276">
        <v>36685</v>
      </c>
      <c r="AL10" s="276">
        <v>7.25</v>
      </c>
      <c r="AM10" s="276">
        <v>7.8</v>
      </c>
      <c r="AN10" s="276">
        <v>14.49</v>
      </c>
      <c r="AO10" s="246">
        <v>215348</v>
      </c>
      <c r="AP10" s="246">
        <v>443795</v>
      </c>
      <c r="AQ10" s="246">
        <v>659143</v>
      </c>
      <c r="AR10" s="246">
        <v>378579</v>
      </c>
      <c r="AS10" s="246">
        <v>0</v>
      </c>
      <c r="AT10" s="246">
        <v>378579</v>
      </c>
      <c r="AU10" s="246">
        <v>24795</v>
      </c>
      <c r="AV10" s="246">
        <v>0</v>
      </c>
      <c r="AW10" s="246">
        <v>24795</v>
      </c>
      <c r="AX10" s="246">
        <v>234363</v>
      </c>
      <c r="AY10" s="246">
        <v>1296880</v>
      </c>
      <c r="AZ10" s="246">
        <v>571387</v>
      </c>
      <c r="BA10" s="246">
        <v>175399</v>
      </c>
      <c r="BB10" s="246">
        <v>746786</v>
      </c>
      <c r="BC10" s="246">
        <v>49667</v>
      </c>
      <c r="BD10" s="246">
        <v>3510</v>
      </c>
      <c r="BE10" s="246">
        <v>24880</v>
      </c>
      <c r="BF10" s="246">
        <v>78057</v>
      </c>
      <c r="BG10" s="246">
        <v>365558</v>
      </c>
      <c r="BH10" s="246">
        <v>1190401</v>
      </c>
      <c r="BI10" s="246">
        <v>106479</v>
      </c>
      <c r="BJ10" s="283">
        <v>8.2103999999999996E-2</v>
      </c>
      <c r="BK10" s="246">
        <v>11000</v>
      </c>
      <c r="BL10" s="246">
        <v>0</v>
      </c>
      <c r="BM10" s="246">
        <v>0</v>
      </c>
      <c r="BN10" s="246">
        <v>0</v>
      </c>
      <c r="BO10" s="246">
        <v>11000</v>
      </c>
      <c r="BP10" s="246">
        <v>0</v>
      </c>
      <c r="BQ10" s="10">
        <v>53601</v>
      </c>
      <c r="BR10" s="10">
        <v>52174</v>
      </c>
      <c r="BS10" s="10">
        <v>105775</v>
      </c>
      <c r="BT10" s="10">
        <v>42805</v>
      </c>
      <c r="BU10" s="10">
        <v>22439</v>
      </c>
      <c r="BV10" s="10">
        <v>65244</v>
      </c>
      <c r="BW10" s="10">
        <v>4198</v>
      </c>
      <c r="BX10" s="10">
        <v>1942</v>
      </c>
      <c r="BY10" s="10">
        <v>6140</v>
      </c>
      <c r="BZ10" s="10">
        <v>177159</v>
      </c>
      <c r="CA10" s="10" t="s">
        <v>3403</v>
      </c>
      <c r="CB10" s="10">
        <v>177159</v>
      </c>
      <c r="CC10" s="10">
        <v>0</v>
      </c>
      <c r="CD10" s="258">
        <v>28215</v>
      </c>
      <c r="CE10" s="244">
        <v>3</v>
      </c>
      <c r="CF10" s="244">
        <v>67</v>
      </c>
      <c r="CG10" s="244">
        <v>70</v>
      </c>
      <c r="CH10" s="258">
        <v>7841</v>
      </c>
      <c r="CI10" s="258">
        <v>1920</v>
      </c>
      <c r="CJ10" s="258">
        <v>11496</v>
      </c>
      <c r="CK10" s="258">
        <v>563</v>
      </c>
      <c r="CL10" s="203">
        <v>0</v>
      </c>
      <c r="CM10" s="203">
        <v>4</v>
      </c>
      <c r="CN10" s="244">
        <v>127</v>
      </c>
      <c r="CO10" s="10">
        <v>40648</v>
      </c>
      <c r="CP10" s="10">
        <v>8983</v>
      </c>
      <c r="CQ10" s="10">
        <v>49631</v>
      </c>
      <c r="CR10" s="10">
        <v>4051</v>
      </c>
      <c r="CS10" s="10">
        <v>431</v>
      </c>
      <c r="CT10" s="10">
        <v>4482</v>
      </c>
      <c r="CU10" s="10">
        <v>29047</v>
      </c>
      <c r="CV10" s="10">
        <v>6119</v>
      </c>
      <c r="CW10" s="10">
        <v>35166</v>
      </c>
      <c r="CX10" s="10">
        <v>89279</v>
      </c>
      <c r="CY10" s="10">
        <v>776</v>
      </c>
      <c r="CZ10" s="10" t="s">
        <v>3403</v>
      </c>
      <c r="DA10" s="10">
        <v>90055</v>
      </c>
      <c r="DB10" s="10">
        <v>5246</v>
      </c>
      <c r="DC10" s="10">
        <v>38</v>
      </c>
      <c r="DD10" s="10">
        <v>5284</v>
      </c>
      <c r="DE10" s="10">
        <v>18754</v>
      </c>
      <c r="DF10" s="10">
        <v>207</v>
      </c>
      <c r="DG10" s="10" t="s">
        <v>3403</v>
      </c>
      <c r="DH10" s="10">
        <v>245</v>
      </c>
      <c r="DI10" s="258" t="s">
        <v>3403</v>
      </c>
      <c r="DJ10" s="258">
        <v>24000</v>
      </c>
      <c r="DK10" s="10">
        <v>10331</v>
      </c>
      <c r="DL10" s="10">
        <v>103648</v>
      </c>
      <c r="DM10" s="10" t="s">
        <v>3403</v>
      </c>
      <c r="DN10" s="10">
        <v>76</v>
      </c>
      <c r="DO10" s="10">
        <v>114055</v>
      </c>
      <c r="DP10" s="10" t="s">
        <v>3403</v>
      </c>
      <c r="DQ10" s="10">
        <v>21128</v>
      </c>
      <c r="DR10" s="10">
        <v>5744</v>
      </c>
      <c r="DS10" s="10">
        <v>26872</v>
      </c>
      <c r="DT10" s="10">
        <v>156153</v>
      </c>
      <c r="DU10" s="244">
        <v>37</v>
      </c>
      <c r="DV10" s="244">
        <v>10</v>
      </c>
      <c r="DW10" s="244">
        <v>143</v>
      </c>
      <c r="DX10" s="244">
        <v>81</v>
      </c>
      <c r="DY10" s="244" t="s">
        <v>3403</v>
      </c>
      <c r="DZ10" s="244" t="s">
        <v>3403</v>
      </c>
      <c r="EA10" s="244">
        <v>271</v>
      </c>
      <c r="EB10" s="244">
        <v>865</v>
      </c>
      <c r="EC10" s="244">
        <v>416</v>
      </c>
      <c r="ED10" s="244">
        <v>1281</v>
      </c>
      <c r="EE10" s="10">
        <v>6138</v>
      </c>
      <c r="EF10" s="10">
        <v>5446</v>
      </c>
      <c r="EG10" s="10">
        <v>11584</v>
      </c>
      <c r="EH10" s="10" t="s">
        <v>3403</v>
      </c>
      <c r="EI10" s="10" t="s">
        <v>3403</v>
      </c>
      <c r="EJ10" s="10" t="s">
        <v>3403</v>
      </c>
      <c r="EK10" s="10">
        <v>12865</v>
      </c>
      <c r="EL10" s="10" t="s">
        <v>5026</v>
      </c>
      <c r="EM10" s="10" t="s">
        <v>5026</v>
      </c>
      <c r="EN10" s="10" t="s">
        <v>5026</v>
      </c>
      <c r="EO10" s="10" t="s">
        <v>5026</v>
      </c>
      <c r="EP10" s="258">
        <v>44</v>
      </c>
      <c r="EQ10" s="258">
        <v>271</v>
      </c>
      <c r="ER10" s="10">
        <v>59231</v>
      </c>
      <c r="ES10" s="10" t="s">
        <v>5026</v>
      </c>
      <c r="ET10" s="10" t="s">
        <v>5026</v>
      </c>
      <c r="EU10" s="244" t="s">
        <v>3403</v>
      </c>
      <c r="EV10" s="244">
        <v>15</v>
      </c>
      <c r="EW10" s="203" t="s">
        <v>1467</v>
      </c>
      <c r="EX10" s="244">
        <v>30</v>
      </c>
      <c r="EY10" s="244">
        <v>95</v>
      </c>
      <c r="EZ10" s="258">
        <v>48118</v>
      </c>
      <c r="FA10" s="10">
        <v>98304</v>
      </c>
      <c r="FB10" s="10">
        <v>5944</v>
      </c>
      <c r="FC10" s="203" t="s">
        <v>1530</v>
      </c>
      <c r="FD10" s="203" t="s">
        <v>1530</v>
      </c>
      <c r="FE10" s="203" t="s">
        <v>1530</v>
      </c>
      <c r="FF10" s="203" t="s">
        <v>1530</v>
      </c>
      <c r="FG10" s="203" t="s">
        <v>1530</v>
      </c>
      <c r="FH10" s="203" t="s">
        <v>1530</v>
      </c>
      <c r="FI10" s="203" t="s">
        <v>1530</v>
      </c>
      <c r="FJ10" s="203" t="s">
        <v>1530</v>
      </c>
      <c r="FK10" s="203" t="s">
        <v>1530</v>
      </c>
      <c r="FL10" s="203" t="s">
        <v>1530</v>
      </c>
      <c r="FM10" s="203" t="s">
        <v>1530</v>
      </c>
      <c r="FN10" s="203" t="s">
        <v>1530</v>
      </c>
      <c r="FO10" s="203" t="s">
        <v>1530</v>
      </c>
      <c r="FP10" s="203" t="s">
        <v>1530</v>
      </c>
      <c r="FQ10" s="203" t="s">
        <v>1530</v>
      </c>
      <c r="FR10" s="203" t="s">
        <v>1530</v>
      </c>
      <c r="FS10" s="203" t="s">
        <v>1530</v>
      </c>
      <c r="FT10" s="203" t="s">
        <v>1530</v>
      </c>
      <c r="FU10" s="203" t="s">
        <v>1530</v>
      </c>
      <c r="FV10" s="203" t="s">
        <v>1530</v>
      </c>
      <c r="FW10" s="203" t="s">
        <v>1530</v>
      </c>
      <c r="FX10" s="203" t="s">
        <v>1530</v>
      </c>
      <c r="FY10" s="203" t="s">
        <v>1530</v>
      </c>
      <c r="FZ10" s="203" t="s">
        <v>1530</v>
      </c>
      <c r="GA10" s="203" t="s">
        <v>1530</v>
      </c>
      <c r="GB10" s="203" t="s">
        <v>1910</v>
      </c>
      <c r="GC10" s="203" t="s">
        <v>418</v>
      </c>
      <c r="GD10" s="203" t="s">
        <v>416</v>
      </c>
      <c r="GE10" s="203" t="s">
        <v>494</v>
      </c>
      <c r="GF10" s="203" t="s">
        <v>499</v>
      </c>
      <c r="GG10" s="203" t="s">
        <v>4527</v>
      </c>
      <c r="GH10" s="203" t="s">
        <v>506</v>
      </c>
      <c r="GI10" s="203" t="s">
        <v>2303</v>
      </c>
      <c r="GJ10" s="258">
        <v>78876</v>
      </c>
      <c r="GK10" s="203">
        <v>1</v>
      </c>
      <c r="GL10" s="203" t="s">
        <v>3013</v>
      </c>
      <c r="GM10" s="203" t="s">
        <v>503</v>
      </c>
      <c r="GN10" s="203">
        <v>313</v>
      </c>
      <c r="GO10" s="203">
        <v>77</v>
      </c>
      <c r="GP10" s="203">
        <v>3936</v>
      </c>
      <c r="GQ10" s="203">
        <v>10494</v>
      </c>
      <c r="GR10" s="203">
        <v>0</v>
      </c>
      <c r="GS10" s="203">
        <v>1</v>
      </c>
      <c r="GT10" s="203">
        <v>17</v>
      </c>
      <c r="GU10" s="203">
        <v>1345</v>
      </c>
      <c r="GV10" s="283">
        <v>0.90042999999999995</v>
      </c>
      <c r="GW10" s="283">
        <v>9.9570000000000006E-2</v>
      </c>
      <c r="GX10" s="245">
        <v>47.472320000000003</v>
      </c>
      <c r="GY10" s="245">
        <v>51.714289999999998</v>
      </c>
      <c r="GZ10" s="245">
        <v>27.255320000000001</v>
      </c>
      <c r="HA10" s="284">
        <v>10.43708</v>
      </c>
      <c r="HB10" s="284">
        <v>6.5476000000000001</v>
      </c>
      <c r="HC10" s="284">
        <v>0.68437999999999999</v>
      </c>
      <c r="HD10" s="284">
        <v>44.298940000000002</v>
      </c>
      <c r="HE10" s="284">
        <v>27.790489999999998</v>
      </c>
      <c r="HF10" s="284">
        <v>2.9047700000000001</v>
      </c>
      <c r="HG10" s="284">
        <v>7.6233000000000004</v>
      </c>
      <c r="HH10" s="284">
        <v>4.7824</v>
      </c>
      <c r="HI10" s="284">
        <v>0.49987999999999999</v>
      </c>
      <c r="HJ10" s="284">
        <v>20.0976</v>
      </c>
      <c r="HK10" s="284">
        <v>12.608029999999999</v>
      </c>
      <c r="HL10" s="284">
        <v>1.3178399999999999</v>
      </c>
      <c r="HM10" s="284">
        <v>92.530199999999994</v>
      </c>
      <c r="HN10" s="284">
        <v>58.047879999999999</v>
      </c>
      <c r="HO10" s="284">
        <v>6.0673899999999996</v>
      </c>
      <c r="HP10" s="284">
        <v>30.024239999999999</v>
      </c>
      <c r="HQ10" s="284">
        <v>18.8354</v>
      </c>
      <c r="HR10" s="284">
        <v>1.96875</v>
      </c>
      <c r="HS10" s="284">
        <v>1.446</v>
      </c>
      <c r="HT10" s="284">
        <v>1.97973</v>
      </c>
      <c r="HU10" s="284">
        <v>0</v>
      </c>
      <c r="HV10" s="284">
        <v>0.55820000000000003</v>
      </c>
      <c r="HW10" s="284">
        <v>0.75094000000000005</v>
      </c>
      <c r="HX10" s="284">
        <v>0.50266</v>
      </c>
      <c r="HY10" s="284">
        <v>0.34068999999999999</v>
      </c>
      <c r="HZ10" s="284">
        <v>0.16309999999999999</v>
      </c>
      <c r="IA10" s="284">
        <v>0</v>
      </c>
      <c r="IB10" s="284">
        <v>1.9000000000000001E-4</v>
      </c>
      <c r="IC10" s="284">
        <v>0.61004999999999998</v>
      </c>
      <c r="ID10" s="284">
        <v>1.6240000000000001E-2</v>
      </c>
      <c r="IE10" s="284">
        <v>0.14685999999999999</v>
      </c>
      <c r="IF10" s="284">
        <v>3135</v>
      </c>
      <c r="IG10" s="284">
        <v>59231</v>
      </c>
      <c r="IH10" s="284">
        <v>29615</v>
      </c>
      <c r="II10" s="284">
        <v>8266</v>
      </c>
      <c r="IJ10" s="284">
        <v>156153</v>
      </c>
      <c r="IK10" s="284">
        <v>78076</v>
      </c>
      <c r="IL10" s="284">
        <v>57027</v>
      </c>
      <c r="IM10" s="284">
        <v>114055</v>
      </c>
      <c r="IN10" s="284">
        <v>0.49898999999999999</v>
      </c>
      <c r="IO10" s="284">
        <v>6037</v>
      </c>
      <c r="IP10" s="284">
        <v>2.9028100000000001</v>
      </c>
      <c r="IQ10" s="284">
        <v>4.7996699999999999</v>
      </c>
      <c r="IR10" s="284">
        <v>8.3567</v>
      </c>
      <c r="IS10" s="284">
        <v>0.31435000000000002</v>
      </c>
      <c r="IT10" s="284">
        <v>2.9712800000000001</v>
      </c>
      <c r="IU10" s="284">
        <v>16.44201</v>
      </c>
      <c r="IV10" s="284">
        <v>9.4678500000000003</v>
      </c>
      <c r="IW10" s="284">
        <v>2.89784</v>
      </c>
      <c r="IX10" s="284">
        <v>0</v>
      </c>
      <c r="IY10" s="284">
        <v>1.6100000000000001E-3</v>
      </c>
      <c r="IZ10" s="284">
        <v>0.35770999999999997</v>
      </c>
      <c r="JA10" s="284">
        <v>8.8999999999999995E-4</v>
      </c>
      <c r="JB10" s="284">
        <v>3.721E-2</v>
      </c>
      <c r="JC10" s="284">
        <v>0.70296000000000003</v>
      </c>
      <c r="JD10" s="284">
        <v>4.7261100000000003</v>
      </c>
      <c r="JE10" s="284">
        <v>2.2460399999999998</v>
      </c>
      <c r="JF10" s="284">
        <v>0.21412999999999999</v>
      </c>
      <c r="JG10" s="284">
        <v>1049</v>
      </c>
      <c r="JH10" s="284">
        <v>2.60494</v>
      </c>
      <c r="JI10" s="284">
        <v>4.6345900000000002</v>
      </c>
      <c r="JJ10" s="284">
        <v>363</v>
      </c>
      <c r="JK10" s="284">
        <v>448</v>
      </c>
      <c r="JL10" s="284">
        <v>15.09206</v>
      </c>
      <c r="JM10" s="284">
        <v>0.98962000000000006</v>
      </c>
      <c r="JN10" s="284">
        <v>0.62968000000000002</v>
      </c>
      <c r="JO10" s="284">
        <v>0.23949000000000001</v>
      </c>
      <c r="JP10" s="284">
        <v>1.268E-2</v>
      </c>
      <c r="JQ10" s="284">
        <v>0.62853999999999999</v>
      </c>
      <c r="JR10" s="284" t="s">
        <v>3403</v>
      </c>
      <c r="JS10" s="284">
        <v>0</v>
      </c>
      <c r="JT10" s="284">
        <v>0.73041</v>
      </c>
      <c r="JU10" s="284">
        <v>2193</v>
      </c>
      <c r="JV10" s="284">
        <v>10.337149999999999</v>
      </c>
      <c r="JW10" s="284">
        <v>3002</v>
      </c>
      <c r="JX10" s="284">
        <v>3.9210199999999999</v>
      </c>
      <c r="JY10" s="284">
        <v>7.5503099999999996</v>
      </c>
      <c r="JZ10" s="284">
        <v>0.37930999999999998</v>
      </c>
      <c r="KA10" s="284">
        <v>1139</v>
      </c>
      <c r="KB10" s="284">
        <v>2.0040300000000002</v>
      </c>
      <c r="KC10" s="284">
        <v>0.49987999999999999</v>
      </c>
      <c r="KD10" s="284">
        <v>1.46376</v>
      </c>
      <c r="KE10" s="284">
        <v>19.151579999999999</v>
      </c>
      <c r="KF10" s="284">
        <v>4.2443799999999996</v>
      </c>
      <c r="KG10" s="284">
        <v>7.6233000000000004</v>
      </c>
      <c r="KH10" s="284">
        <v>36.3125</v>
      </c>
      <c r="KI10" s="284">
        <v>39533</v>
      </c>
      <c r="KJ10" s="284">
        <v>30248</v>
      </c>
      <c r="KK10" s="284">
        <v>0.16561999999999999</v>
      </c>
      <c r="KL10" s="284">
        <v>0.31891999999999998</v>
      </c>
      <c r="KM10" s="284">
        <v>0.12096999999999999</v>
      </c>
      <c r="KN10" s="284">
        <v>8.77E-3</v>
      </c>
      <c r="KO10" s="284">
        <v>1.6879999999999999E-2</v>
      </c>
      <c r="KP10" s="284">
        <v>6.4000000000000003E-3</v>
      </c>
      <c r="KQ10" s="284">
        <v>0.5</v>
      </c>
      <c r="KR10" s="284">
        <v>0.1058761</v>
      </c>
      <c r="KS10" s="284">
        <v>0.89412389999999997</v>
      </c>
      <c r="KT10" s="284">
        <v>0.23487179999999999</v>
      </c>
      <c r="KU10" s="284">
        <v>0.76512820000000004</v>
      </c>
      <c r="KV10" s="284">
        <v>6.5572000000000005E-2</v>
      </c>
      <c r="KW10" s="284">
        <v>2.9486E-3</v>
      </c>
      <c r="KX10" s="284">
        <v>0.14734449999999999</v>
      </c>
      <c r="KY10" s="284">
        <v>2.0900499999999999E-2</v>
      </c>
      <c r="KZ10" s="284">
        <v>0.30708809999999997</v>
      </c>
      <c r="LA10" s="284">
        <v>4.17229E-2</v>
      </c>
      <c r="LB10" s="284">
        <v>0.47999540000000002</v>
      </c>
      <c r="LC10" s="284">
        <v>0.62733989999999995</v>
      </c>
      <c r="LD10" s="284">
        <v>1.9119000000000001E-2</v>
      </c>
      <c r="LE10" s="284">
        <v>0.50825290000000001</v>
      </c>
      <c r="LF10" s="284">
        <v>0.18071290000000001</v>
      </c>
      <c r="LG10" s="284">
        <v>0.29191519999999999</v>
      </c>
      <c r="LH10" s="284">
        <v>9285</v>
      </c>
      <c r="LI10" s="284">
        <v>5.8109900000000003</v>
      </c>
      <c r="LJ10" s="284">
        <v>39438</v>
      </c>
      <c r="LK10" s="284">
        <v>78876</v>
      </c>
      <c r="LL10" s="284">
        <v>4175</v>
      </c>
      <c r="LM10" s="284">
        <v>0.63629139999999995</v>
      </c>
      <c r="LN10" s="284">
        <v>4.4967100000000003E-2</v>
      </c>
      <c r="LO10" s="284">
        <v>0.31874140000000001</v>
      </c>
      <c r="LP10" s="284">
        <v>0.19961000000000001</v>
      </c>
      <c r="LQ10" s="284">
        <v>0.65025999999999995</v>
      </c>
      <c r="LR10" s="284">
        <v>0.15273</v>
      </c>
      <c r="LS10" s="284">
        <v>32</v>
      </c>
      <c r="LT10" s="284">
        <v>2.2963900000000002</v>
      </c>
      <c r="LU10" s="284">
        <v>4</v>
      </c>
      <c r="LV10" s="284">
        <v>1.4611799999999999</v>
      </c>
      <c r="LW10" s="284">
        <v>9.5810000000000006E-2</v>
      </c>
      <c r="LX10" s="284">
        <v>8.795E-2</v>
      </c>
      <c r="LY10" s="285">
        <v>5.27585E-2</v>
      </c>
      <c r="LZ10" s="285">
        <v>5.5559999999999995E-4</v>
      </c>
      <c r="MA10" s="285">
        <v>0.1343046</v>
      </c>
      <c r="MB10" s="285">
        <v>0</v>
      </c>
      <c r="MC10" s="285">
        <v>0.12344140000000001</v>
      </c>
      <c r="MD10" s="285">
        <v>3.0630000000000002E-4</v>
      </c>
      <c r="ME10" s="285">
        <v>0.77507550000000003</v>
      </c>
      <c r="MF10" s="285">
        <v>4.2704600000000002E-2</v>
      </c>
      <c r="MG10" s="285">
        <v>0.34762179999999998</v>
      </c>
      <c r="MH10" s="285"/>
    </row>
    <row r="11" spans="1:346" s="6" customFormat="1" x14ac:dyDescent="0.2">
      <c r="A11" s="6" t="s">
        <v>1922</v>
      </c>
      <c r="B11" s="6" t="s">
        <v>2804</v>
      </c>
      <c r="C11" s="203" t="s">
        <v>1923</v>
      </c>
      <c r="D11" s="203" t="s">
        <v>1924</v>
      </c>
      <c r="E11" s="203" t="s">
        <v>2140</v>
      </c>
      <c r="F11" s="203" t="s">
        <v>2206</v>
      </c>
      <c r="G11" s="203" t="s">
        <v>2281</v>
      </c>
      <c r="H11" s="203" t="s">
        <v>3418</v>
      </c>
      <c r="I11" s="203" t="s">
        <v>3419</v>
      </c>
      <c r="J11" s="203" t="s">
        <v>2206</v>
      </c>
      <c r="K11" s="203" t="s">
        <v>2281</v>
      </c>
      <c r="L11" s="203" t="s">
        <v>3418</v>
      </c>
      <c r="M11" s="203" t="s">
        <v>3419</v>
      </c>
      <c r="N11" s="203" t="s">
        <v>2385</v>
      </c>
      <c r="O11" s="203" t="s">
        <v>2456</v>
      </c>
      <c r="P11" s="203" t="s">
        <v>2533</v>
      </c>
      <c r="Q11" s="203" t="s">
        <v>2609</v>
      </c>
      <c r="R11" s="203" t="s">
        <v>2674</v>
      </c>
      <c r="S11" s="203" t="s">
        <v>2694</v>
      </c>
      <c r="T11" s="203" t="s">
        <v>2456</v>
      </c>
      <c r="U11" s="203" t="s">
        <v>4552</v>
      </c>
      <c r="V11" s="203" t="s">
        <v>2609</v>
      </c>
      <c r="W11" s="203">
        <v>1</v>
      </c>
      <c r="X11" s="203">
        <v>7</v>
      </c>
      <c r="Y11" s="203">
        <v>0</v>
      </c>
      <c r="Z11" s="203">
        <v>3</v>
      </c>
      <c r="AA11" s="10">
        <v>16295</v>
      </c>
      <c r="AB11" s="203">
        <v>2</v>
      </c>
      <c r="AC11" s="203">
        <v>1</v>
      </c>
      <c r="AD11" s="203">
        <v>3</v>
      </c>
      <c r="AE11" s="203">
        <v>14.26</v>
      </c>
      <c r="AF11" s="203">
        <v>17.260000000000002</v>
      </c>
      <c r="AG11" s="286">
        <v>0.1158749</v>
      </c>
      <c r="AH11" s="246">
        <v>56650</v>
      </c>
      <c r="AI11" s="246" t="s">
        <v>3420</v>
      </c>
      <c r="AJ11" s="274" t="s">
        <v>3421</v>
      </c>
      <c r="AK11" s="276">
        <v>37125</v>
      </c>
      <c r="AL11" s="276">
        <v>7.35</v>
      </c>
      <c r="AM11" s="276">
        <v>9.35</v>
      </c>
      <c r="AN11" s="276">
        <v>11</v>
      </c>
      <c r="AO11" s="246">
        <v>171008</v>
      </c>
      <c r="AP11" s="246">
        <v>324287</v>
      </c>
      <c r="AQ11" s="246">
        <v>495295</v>
      </c>
      <c r="AR11" s="246">
        <v>300188</v>
      </c>
      <c r="AS11" s="246">
        <v>22724</v>
      </c>
      <c r="AT11" s="246">
        <v>322912</v>
      </c>
      <c r="AU11" s="246">
        <v>0</v>
      </c>
      <c r="AV11" s="246">
        <v>0</v>
      </c>
      <c r="AW11" s="246">
        <v>0</v>
      </c>
      <c r="AX11" s="246">
        <v>84353</v>
      </c>
      <c r="AY11" s="246">
        <v>902560</v>
      </c>
      <c r="AZ11" s="246">
        <v>463028</v>
      </c>
      <c r="BA11" s="246">
        <v>154650</v>
      </c>
      <c r="BB11" s="246">
        <v>617678</v>
      </c>
      <c r="BC11" s="246">
        <v>61179</v>
      </c>
      <c r="BD11" s="246">
        <v>0</v>
      </c>
      <c r="BE11" s="246">
        <v>23372</v>
      </c>
      <c r="BF11" s="246">
        <v>84551</v>
      </c>
      <c r="BG11" s="246">
        <v>246287</v>
      </c>
      <c r="BH11" s="246">
        <v>948516</v>
      </c>
      <c r="BI11" s="246">
        <v>85156</v>
      </c>
      <c r="BJ11" s="283">
        <v>9.43494E-2</v>
      </c>
      <c r="BK11" s="246">
        <v>0</v>
      </c>
      <c r="BL11" s="246">
        <v>18896</v>
      </c>
      <c r="BM11" s="246">
        <v>0</v>
      </c>
      <c r="BN11" s="246">
        <v>60000</v>
      </c>
      <c r="BO11" s="246">
        <v>78896</v>
      </c>
      <c r="BP11" s="246">
        <v>0</v>
      </c>
      <c r="BQ11" s="10">
        <v>44584</v>
      </c>
      <c r="BR11" s="10">
        <v>35671</v>
      </c>
      <c r="BS11" s="10">
        <v>80255</v>
      </c>
      <c r="BT11" s="10">
        <v>25541</v>
      </c>
      <c r="BU11" s="10">
        <v>12859</v>
      </c>
      <c r="BV11" s="10">
        <v>38400</v>
      </c>
      <c r="BW11" s="10" t="s">
        <v>3403</v>
      </c>
      <c r="BX11" s="10" t="s">
        <v>3403</v>
      </c>
      <c r="BY11" s="10" t="s">
        <v>3403</v>
      </c>
      <c r="BZ11" s="10">
        <v>118655</v>
      </c>
      <c r="CA11" s="10" t="s">
        <v>3403</v>
      </c>
      <c r="CB11" s="10">
        <v>118655</v>
      </c>
      <c r="CC11" s="10">
        <v>19801</v>
      </c>
      <c r="CD11" s="258">
        <v>28215</v>
      </c>
      <c r="CE11" s="244">
        <v>0</v>
      </c>
      <c r="CF11" s="244">
        <v>67</v>
      </c>
      <c r="CG11" s="244">
        <v>67</v>
      </c>
      <c r="CH11" s="258">
        <v>2001</v>
      </c>
      <c r="CI11" s="258">
        <v>2012</v>
      </c>
      <c r="CJ11" s="258">
        <v>3596</v>
      </c>
      <c r="CK11" s="258">
        <v>4159</v>
      </c>
      <c r="CL11" s="203">
        <v>0</v>
      </c>
      <c r="CM11" s="203">
        <v>103</v>
      </c>
      <c r="CN11" s="244">
        <v>81</v>
      </c>
      <c r="CO11" s="10">
        <v>58944</v>
      </c>
      <c r="CP11" s="10">
        <v>8178</v>
      </c>
      <c r="CQ11" s="10">
        <v>67122</v>
      </c>
      <c r="CR11" s="10" t="s">
        <v>3403</v>
      </c>
      <c r="CS11" s="10" t="s">
        <v>3403</v>
      </c>
      <c r="CT11" s="10" t="s">
        <v>3403</v>
      </c>
      <c r="CU11" s="10">
        <v>39118</v>
      </c>
      <c r="CV11" s="10">
        <v>5677</v>
      </c>
      <c r="CW11" s="10">
        <v>44795</v>
      </c>
      <c r="CX11" s="10">
        <v>111917</v>
      </c>
      <c r="CY11" s="10">
        <v>1288</v>
      </c>
      <c r="CZ11" s="10" t="s">
        <v>3403</v>
      </c>
      <c r="DA11" s="10">
        <v>113205</v>
      </c>
      <c r="DB11" s="10">
        <v>3175</v>
      </c>
      <c r="DC11" s="10">
        <v>61</v>
      </c>
      <c r="DD11" s="10">
        <v>3236</v>
      </c>
      <c r="DE11" s="10">
        <v>7387</v>
      </c>
      <c r="DF11" s="10">
        <v>84</v>
      </c>
      <c r="DG11" s="10" t="s">
        <v>3403</v>
      </c>
      <c r="DH11" s="10">
        <v>145</v>
      </c>
      <c r="DI11" s="258" t="s">
        <v>3403</v>
      </c>
      <c r="DJ11" s="258">
        <v>10562</v>
      </c>
      <c r="DK11" s="10">
        <v>12170</v>
      </c>
      <c r="DL11" s="10">
        <v>98082</v>
      </c>
      <c r="DM11" s="10">
        <v>0</v>
      </c>
      <c r="DN11" s="10">
        <v>17041</v>
      </c>
      <c r="DO11" s="10">
        <v>127293</v>
      </c>
      <c r="DP11" s="10" t="s">
        <v>3403</v>
      </c>
      <c r="DQ11" s="10">
        <v>14003</v>
      </c>
      <c r="DR11" s="10">
        <v>3518</v>
      </c>
      <c r="DS11" s="10">
        <v>17521</v>
      </c>
      <c r="DT11" s="10">
        <v>125303</v>
      </c>
      <c r="DU11" s="244">
        <v>112</v>
      </c>
      <c r="DV11" s="244">
        <v>18</v>
      </c>
      <c r="DW11" s="244">
        <v>190</v>
      </c>
      <c r="DX11" s="244">
        <v>28</v>
      </c>
      <c r="DY11" s="244">
        <v>8</v>
      </c>
      <c r="DZ11" s="244">
        <v>13</v>
      </c>
      <c r="EA11" s="244">
        <v>369</v>
      </c>
      <c r="EB11" s="244">
        <v>840</v>
      </c>
      <c r="EC11" s="244">
        <v>422</v>
      </c>
      <c r="ED11" s="244">
        <v>1262</v>
      </c>
      <c r="EE11" s="10">
        <v>4735</v>
      </c>
      <c r="EF11" s="10">
        <v>2281</v>
      </c>
      <c r="EG11" s="10">
        <v>7016</v>
      </c>
      <c r="EH11" s="10">
        <v>95</v>
      </c>
      <c r="EI11" s="10">
        <v>272</v>
      </c>
      <c r="EJ11" s="10">
        <v>367</v>
      </c>
      <c r="EK11" s="10">
        <v>8645</v>
      </c>
      <c r="EL11" s="10" t="s">
        <v>5026</v>
      </c>
      <c r="EM11" s="10" t="s">
        <v>5026</v>
      </c>
      <c r="EN11" s="10" t="s">
        <v>5026</v>
      </c>
      <c r="EO11" s="10" t="s">
        <v>5026</v>
      </c>
      <c r="EP11" s="258">
        <v>120</v>
      </c>
      <c r="EQ11" s="258">
        <v>1215</v>
      </c>
      <c r="ER11" s="10">
        <v>11990</v>
      </c>
      <c r="ES11" s="10" t="s">
        <v>5026</v>
      </c>
      <c r="ET11" s="10" t="s">
        <v>5026</v>
      </c>
      <c r="EU11" s="244">
        <v>0</v>
      </c>
      <c r="EV11" s="244">
        <v>215</v>
      </c>
      <c r="EW11" s="203" t="s">
        <v>1470</v>
      </c>
      <c r="EX11" s="244">
        <v>25</v>
      </c>
      <c r="EY11" s="244">
        <v>44</v>
      </c>
      <c r="EZ11" s="258">
        <v>37283</v>
      </c>
      <c r="FA11" s="10">
        <v>65607</v>
      </c>
      <c r="FB11" s="10" t="s">
        <v>3403</v>
      </c>
      <c r="FC11" s="203" t="s">
        <v>1530</v>
      </c>
      <c r="FD11" s="203" t="s">
        <v>1530</v>
      </c>
      <c r="FE11" s="203" t="s">
        <v>1530</v>
      </c>
      <c r="FF11" s="203" t="s">
        <v>1530</v>
      </c>
      <c r="FG11" s="203" t="s">
        <v>1530</v>
      </c>
      <c r="FH11" s="203" t="s">
        <v>1530</v>
      </c>
      <c r="FI11" s="203" t="s">
        <v>1530</v>
      </c>
      <c r="FJ11" s="203" t="s">
        <v>1530</v>
      </c>
      <c r="FK11" s="203" t="s">
        <v>1530</v>
      </c>
      <c r="FL11" s="203" t="s">
        <v>1530</v>
      </c>
      <c r="FM11" s="203" t="s">
        <v>1530</v>
      </c>
      <c r="FN11" s="203" t="s">
        <v>1530</v>
      </c>
      <c r="FO11" s="203" t="s">
        <v>1530</v>
      </c>
      <c r="FP11" s="203" t="s">
        <v>1530</v>
      </c>
      <c r="FQ11" s="203" t="s">
        <v>1530</v>
      </c>
      <c r="FR11" s="203" t="s">
        <v>1530</v>
      </c>
      <c r="FS11" s="203" t="s">
        <v>1530</v>
      </c>
      <c r="FT11" s="203" t="s">
        <v>1530</v>
      </c>
      <c r="FU11" s="203" t="s">
        <v>1530</v>
      </c>
      <c r="FV11" s="203" t="s">
        <v>1530</v>
      </c>
      <c r="FW11" s="203" t="s">
        <v>1530</v>
      </c>
      <c r="FX11" s="203" t="s">
        <v>1530</v>
      </c>
      <c r="FY11" s="203" t="s">
        <v>1530</v>
      </c>
      <c r="FZ11" s="203" t="s">
        <v>1530</v>
      </c>
      <c r="GA11" s="203" t="s">
        <v>1530</v>
      </c>
      <c r="GB11" s="203" t="s">
        <v>1922</v>
      </c>
      <c r="GC11" s="203" t="s">
        <v>422</v>
      </c>
      <c r="GD11" s="203" t="s">
        <v>416</v>
      </c>
      <c r="GE11" s="203" t="s">
        <v>494</v>
      </c>
      <c r="GF11" s="203" t="s">
        <v>499</v>
      </c>
      <c r="GG11" s="203" t="s">
        <v>4527</v>
      </c>
      <c r="GH11" s="203" t="s">
        <v>507</v>
      </c>
      <c r="GI11" s="203" t="s">
        <v>2303</v>
      </c>
      <c r="GJ11" s="258">
        <v>68160</v>
      </c>
      <c r="GK11" s="203">
        <v>1</v>
      </c>
      <c r="GL11" s="203" t="s">
        <v>3013</v>
      </c>
      <c r="GM11" s="203" t="s">
        <v>503</v>
      </c>
      <c r="GN11" s="203">
        <v>620</v>
      </c>
      <c r="GO11" s="203">
        <v>51</v>
      </c>
      <c r="GP11" s="203">
        <v>1936</v>
      </c>
      <c r="GQ11" s="203">
        <v>11694</v>
      </c>
      <c r="GR11" s="203">
        <v>32</v>
      </c>
      <c r="GS11" s="203">
        <v>22</v>
      </c>
      <c r="GT11" s="203">
        <v>278</v>
      </c>
      <c r="GU11" s="203" t="s">
        <v>3403</v>
      </c>
      <c r="GV11" s="283">
        <v>0.81157000000000001</v>
      </c>
      <c r="GW11" s="283">
        <v>0.14598</v>
      </c>
      <c r="GX11" s="245">
        <v>23.428180000000001</v>
      </c>
      <c r="GY11" s="245">
        <v>32.183489999999999</v>
      </c>
      <c r="GZ11" s="245">
        <v>9.7076899999999995</v>
      </c>
      <c r="HA11" s="284">
        <v>7.4514399999999998</v>
      </c>
      <c r="HB11" s="284">
        <v>4.8524099999999999</v>
      </c>
      <c r="HC11" s="284">
        <v>0.66422000000000003</v>
      </c>
      <c r="HD11" s="284">
        <v>54.135950000000001</v>
      </c>
      <c r="HE11" s="284">
        <v>35.253579999999999</v>
      </c>
      <c r="HF11" s="284">
        <v>4.8256899999999998</v>
      </c>
      <c r="HG11" s="284">
        <v>7.5697799999999997</v>
      </c>
      <c r="HH11" s="284">
        <v>4.9294700000000002</v>
      </c>
      <c r="HI11" s="284">
        <v>0.67476999999999998</v>
      </c>
      <c r="HJ11" s="284">
        <v>79.108919999999998</v>
      </c>
      <c r="HK11" s="284">
        <v>51.516100000000002</v>
      </c>
      <c r="HL11" s="284">
        <v>7.0517899999999996</v>
      </c>
      <c r="HM11" s="284">
        <v>109.71845</v>
      </c>
      <c r="HN11" s="284">
        <v>71.449160000000006</v>
      </c>
      <c r="HO11" s="284">
        <v>9.7803400000000007</v>
      </c>
      <c r="HP11" s="284">
        <v>21.174600000000002</v>
      </c>
      <c r="HQ11" s="284">
        <v>13.78899</v>
      </c>
      <c r="HR11" s="284">
        <v>1.88751</v>
      </c>
      <c r="HS11" s="284">
        <v>1.8675600000000001</v>
      </c>
      <c r="HT11" s="284">
        <v>1.8383700000000001</v>
      </c>
      <c r="HU11" s="284">
        <v>0</v>
      </c>
      <c r="HV11" s="284">
        <v>12.270989999999999</v>
      </c>
      <c r="HW11" s="284">
        <v>0.17591000000000001</v>
      </c>
      <c r="HX11" s="284">
        <v>0.65720000000000001</v>
      </c>
      <c r="HY11" s="284">
        <v>0.25706000000000001</v>
      </c>
      <c r="HZ11" s="284">
        <v>0.12683</v>
      </c>
      <c r="IA11" s="284">
        <v>0</v>
      </c>
      <c r="IB11" s="284">
        <v>3.15E-3</v>
      </c>
      <c r="IC11" s="284">
        <v>0.54698999999999998</v>
      </c>
      <c r="ID11" s="284">
        <v>1.8519999999999998E-2</v>
      </c>
      <c r="IE11" s="284">
        <v>0.10292999999999999</v>
      </c>
      <c r="IF11" s="284">
        <v>694</v>
      </c>
      <c r="IG11" s="284">
        <v>5995</v>
      </c>
      <c r="IH11" s="284">
        <v>3996</v>
      </c>
      <c r="II11" s="284">
        <v>7259</v>
      </c>
      <c r="IJ11" s="284">
        <v>62651</v>
      </c>
      <c r="IK11" s="284">
        <v>41767</v>
      </c>
      <c r="IL11" s="284">
        <v>42431</v>
      </c>
      <c r="IM11" s="284">
        <v>63646</v>
      </c>
      <c r="IN11" s="284">
        <v>0.71238999999999997</v>
      </c>
      <c r="IO11" s="284">
        <v>7375</v>
      </c>
      <c r="IP11" s="284">
        <v>3.54569</v>
      </c>
      <c r="IQ11" s="284">
        <v>4.7375600000000002</v>
      </c>
      <c r="IR11" s="284">
        <v>7.2666500000000003</v>
      </c>
      <c r="IS11" s="284">
        <v>0</v>
      </c>
      <c r="IT11" s="284">
        <v>1.2375700000000001</v>
      </c>
      <c r="IU11" s="284">
        <v>13.24178</v>
      </c>
      <c r="IV11" s="284">
        <v>9.0621799999999997</v>
      </c>
      <c r="IW11" s="284">
        <v>2.62154</v>
      </c>
      <c r="IX11" s="284">
        <v>0</v>
      </c>
      <c r="IY11" s="284">
        <v>1.1900000000000001E-3</v>
      </c>
      <c r="IZ11" s="284">
        <v>0.41394999999999998</v>
      </c>
      <c r="JA11" s="284">
        <v>9.7999999999999997E-4</v>
      </c>
      <c r="JB11" s="284">
        <v>0.11415</v>
      </c>
      <c r="JC11" s="284">
        <v>0.98509999999999998</v>
      </c>
      <c r="JD11" s="284">
        <v>4.6230200000000004</v>
      </c>
      <c r="JE11" s="284">
        <v>1.7408300000000001</v>
      </c>
      <c r="JF11" s="284">
        <v>0.20921000000000001</v>
      </c>
      <c r="JG11" s="284">
        <v>1610</v>
      </c>
      <c r="JH11" s="284">
        <v>3.8239800000000002</v>
      </c>
      <c r="JI11" s="284">
        <v>3.6133700000000002</v>
      </c>
      <c r="JJ11" s="284">
        <v>229</v>
      </c>
      <c r="JK11" s="284">
        <v>442</v>
      </c>
      <c r="JL11" s="284">
        <v>13.91602</v>
      </c>
      <c r="JM11" s="284">
        <v>1.24048</v>
      </c>
      <c r="JN11" s="284">
        <v>0.89758000000000004</v>
      </c>
      <c r="JO11" s="284">
        <v>0.25323000000000001</v>
      </c>
      <c r="JP11" s="284">
        <v>2.9340000000000001E-2</v>
      </c>
      <c r="JQ11" s="284">
        <v>0.81388000000000005</v>
      </c>
      <c r="JR11" s="284">
        <v>0</v>
      </c>
      <c r="JS11" s="284">
        <v>4</v>
      </c>
      <c r="JT11" s="284">
        <v>1.0158799999999999</v>
      </c>
      <c r="JU11" s="284">
        <v>2447</v>
      </c>
      <c r="JV11" s="284">
        <v>7.6896599999999999</v>
      </c>
      <c r="JW11" s="284">
        <v>2409</v>
      </c>
      <c r="JX11" s="284">
        <v>0.73580999999999996</v>
      </c>
      <c r="JY11" s="284">
        <v>7.8117799999999997</v>
      </c>
      <c r="JZ11" s="284">
        <v>9.5689999999999997E-2</v>
      </c>
      <c r="KA11" s="284">
        <v>230</v>
      </c>
      <c r="KB11" s="284">
        <v>1.4037200000000001</v>
      </c>
      <c r="KC11" s="284">
        <v>0.67476999999999998</v>
      </c>
      <c r="KD11" s="284">
        <v>1.4260200000000001</v>
      </c>
      <c r="KE11" s="284">
        <v>23.906980000000001</v>
      </c>
      <c r="KF11" s="284">
        <v>7.2651700000000003</v>
      </c>
      <c r="KG11" s="284">
        <v>7.5697799999999997</v>
      </c>
      <c r="KH11" s="284">
        <v>28.487760000000002</v>
      </c>
      <c r="KI11" s="284">
        <v>35786</v>
      </c>
      <c r="KJ11" s="284">
        <v>26826</v>
      </c>
      <c r="KK11" s="284">
        <v>0.13558999999999999</v>
      </c>
      <c r="KL11" s="284">
        <v>1.43953</v>
      </c>
      <c r="KM11" s="284">
        <v>0.13775000000000001</v>
      </c>
      <c r="KN11" s="284">
        <v>1.5709999999999998E-2</v>
      </c>
      <c r="KO11" s="284">
        <v>0.16681000000000001</v>
      </c>
      <c r="KP11" s="284">
        <v>1.5959999999999998E-2</v>
      </c>
      <c r="KQ11" s="284">
        <v>0.66666669999999995</v>
      </c>
      <c r="KR11" s="284">
        <v>0.1738123</v>
      </c>
      <c r="KS11" s="284">
        <v>0.82618769999999997</v>
      </c>
      <c r="KT11" s="284">
        <v>0.25037320000000002</v>
      </c>
      <c r="KU11" s="284">
        <v>0.74962680000000004</v>
      </c>
      <c r="KV11" s="284">
        <v>8.9140300000000006E-2</v>
      </c>
      <c r="KW11" s="284">
        <v>0</v>
      </c>
      <c r="KX11" s="284">
        <v>0.1630442</v>
      </c>
      <c r="KY11" s="284">
        <v>2.4640599999999999E-2</v>
      </c>
      <c r="KZ11" s="284">
        <v>0.25965510000000003</v>
      </c>
      <c r="LA11" s="284">
        <v>6.4499699999999993E-2</v>
      </c>
      <c r="LB11" s="284">
        <v>0.4881605</v>
      </c>
      <c r="LC11" s="284">
        <v>0.65120460000000002</v>
      </c>
      <c r="LD11" s="284">
        <v>0</v>
      </c>
      <c r="LE11" s="284">
        <v>0.5487668</v>
      </c>
      <c r="LF11" s="284">
        <v>9.3459700000000007E-2</v>
      </c>
      <c r="LG11" s="284">
        <v>0.35777340000000002</v>
      </c>
      <c r="LH11" s="284">
        <v>8960</v>
      </c>
      <c r="LI11" s="284">
        <v>7.1515899999999997</v>
      </c>
      <c r="LJ11" s="284">
        <v>22720</v>
      </c>
      <c r="LK11" s="284">
        <v>34080</v>
      </c>
      <c r="LL11" s="284">
        <v>3949</v>
      </c>
      <c r="LM11" s="284">
        <v>0.72357510000000003</v>
      </c>
      <c r="LN11" s="284">
        <v>0</v>
      </c>
      <c r="LO11" s="284">
        <v>0.27642489999999997</v>
      </c>
      <c r="LP11" s="284">
        <v>0.27490999999999999</v>
      </c>
      <c r="LQ11" s="284">
        <v>0.82310000000000005</v>
      </c>
      <c r="LR11" s="284">
        <v>0.20608000000000001</v>
      </c>
      <c r="LS11" s="284">
        <v>0</v>
      </c>
      <c r="LT11" s="284">
        <v>2.08066</v>
      </c>
      <c r="LU11" s="284">
        <v>5</v>
      </c>
      <c r="LV11" s="284">
        <v>1.50552</v>
      </c>
      <c r="LW11" s="284">
        <v>0.13420000000000001</v>
      </c>
      <c r="LX11" s="284">
        <v>0.14104</v>
      </c>
      <c r="LY11" s="285">
        <v>4.3400599999999998E-2</v>
      </c>
      <c r="LZ11" s="285">
        <v>4.5330000000000001E-4</v>
      </c>
      <c r="MA11" s="285">
        <v>0.19244030000000001</v>
      </c>
      <c r="MB11" s="285">
        <v>0</v>
      </c>
      <c r="MC11" s="285">
        <v>0.1579045</v>
      </c>
      <c r="MD11" s="285">
        <v>3.7500000000000001E-4</v>
      </c>
      <c r="ME11" s="285">
        <v>0.66404940000000001</v>
      </c>
      <c r="MF11" s="285">
        <v>2.2458599999999999E-2</v>
      </c>
      <c r="MG11" s="285">
        <v>0.35190470000000001</v>
      </c>
      <c r="MH11" s="285"/>
    </row>
    <row r="12" spans="1:346" s="6" customFormat="1" x14ac:dyDescent="0.2">
      <c r="A12" s="6" t="s">
        <v>1919</v>
      </c>
      <c r="B12" s="6" t="s">
        <v>2802</v>
      </c>
      <c r="C12" s="203" t="s">
        <v>1920</v>
      </c>
      <c r="D12" s="203" t="s">
        <v>1921</v>
      </c>
      <c r="E12" s="203" t="s">
        <v>2139</v>
      </c>
      <c r="F12" s="203" t="s">
        <v>2205</v>
      </c>
      <c r="G12" s="203" t="s">
        <v>2330</v>
      </c>
      <c r="H12" s="203" t="s">
        <v>3415</v>
      </c>
      <c r="I12" s="203" t="s">
        <v>2304</v>
      </c>
      <c r="J12" s="203" t="s">
        <v>2314</v>
      </c>
      <c r="K12" s="203" t="s">
        <v>2330</v>
      </c>
      <c r="L12" s="203" t="s">
        <v>3415</v>
      </c>
      <c r="M12" s="203" t="s">
        <v>2304</v>
      </c>
      <c r="N12" s="203" t="s">
        <v>2384</v>
      </c>
      <c r="O12" s="203" t="s">
        <v>2455</v>
      </c>
      <c r="P12" s="203" t="s">
        <v>2532</v>
      </c>
      <c r="Q12" s="203" t="s">
        <v>2608</v>
      </c>
      <c r="R12" s="203" t="s">
        <v>2673</v>
      </c>
      <c r="S12" s="203" t="s">
        <v>2695</v>
      </c>
      <c r="T12" s="203" t="s">
        <v>2455</v>
      </c>
      <c r="U12" s="203" t="s">
        <v>2532</v>
      </c>
      <c r="V12" s="203" t="s">
        <v>4546</v>
      </c>
      <c r="W12" s="203">
        <v>0</v>
      </c>
      <c r="X12" s="203">
        <v>4</v>
      </c>
      <c r="Y12" s="203">
        <v>1</v>
      </c>
      <c r="Z12" s="203">
        <v>1</v>
      </c>
      <c r="AA12" s="10">
        <v>11640</v>
      </c>
      <c r="AB12" s="203">
        <v>3</v>
      </c>
      <c r="AC12" s="203">
        <v>1</v>
      </c>
      <c r="AD12" s="203">
        <v>4</v>
      </c>
      <c r="AE12" s="203">
        <v>16</v>
      </c>
      <c r="AF12" s="203">
        <v>20</v>
      </c>
      <c r="AG12" s="286">
        <v>0.15</v>
      </c>
      <c r="AH12" s="246">
        <v>51000</v>
      </c>
      <c r="AI12" s="246" t="s">
        <v>3416</v>
      </c>
      <c r="AJ12" s="274" t="s">
        <v>3417</v>
      </c>
      <c r="AK12" s="276">
        <v>26291</v>
      </c>
      <c r="AL12" s="276">
        <v>8.17</v>
      </c>
      <c r="AM12" s="276">
        <v>9.5</v>
      </c>
      <c r="AN12" s="276">
        <v>11.25</v>
      </c>
      <c r="AO12" s="246">
        <v>76634</v>
      </c>
      <c r="AP12" s="246">
        <v>278637</v>
      </c>
      <c r="AQ12" s="246">
        <v>355271</v>
      </c>
      <c r="AR12" s="246">
        <v>283892</v>
      </c>
      <c r="AS12" s="246">
        <v>0</v>
      </c>
      <c r="AT12" s="246">
        <v>283892</v>
      </c>
      <c r="AU12" s="246">
        <v>0</v>
      </c>
      <c r="AV12" s="246">
        <v>0</v>
      </c>
      <c r="AW12" s="246">
        <v>0</v>
      </c>
      <c r="AX12" s="246">
        <v>143760</v>
      </c>
      <c r="AY12" s="246">
        <v>782923</v>
      </c>
      <c r="AZ12" s="246">
        <v>362731</v>
      </c>
      <c r="BA12" s="246">
        <v>103475</v>
      </c>
      <c r="BB12" s="246">
        <v>466206</v>
      </c>
      <c r="BC12" s="246">
        <v>38561</v>
      </c>
      <c r="BD12" s="246">
        <v>0</v>
      </c>
      <c r="BE12" s="246">
        <v>0</v>
      </c>
      <c r="BF12" s="246">
        <v>38561</v>
      </c>
      <c r="BG12" s="246">
        <v>206970</v>
      </c>
      <c r="BH12" s="246">
        <v>711737</v>
      </c>
      <c r="BI12" s="246">
        <v>69846</v>
      </c>
      <c r="BJ12" s="283">
        <v>8.9211799999999994E-2</v>
      </c>
      <c r="BK12" s="246">
        <v>0</v>
      </c>
      <c r="BL12" s="246">
        <v>0</v>
      </c>
      <c r="BM12" s="246">
        <v>0</v>
      </c>
      <c r="BN12" s="246">
        <v>0</v>
      </c>
      <c r="BO12" s="246">
        <v>0</v>
      </c>
      <c r="BP12" s="246">
        <v>0</v>
      </c>
      <c r="BQ12" s="10">
        <v>60613</v>
      </c>
      <c r="BR12" s="10">
        <v>60227</v>
      </c>
      <c r="BS12" s="10">
        <v>120840</v>
      </c>
      <c r="BT12" s="10">
        <v>11917</v>
      </c>
      <c r="BU12" s="10">
        <v>0</v>
      </c>
      <c r="BV12" s="10">
        <v>11917</v>
      </c>
      <c r="BW12" s="10">
        <v>13021</v>
      </c>
      <c r="BX12" s="10">
        <v>6878</v>
      </c>
      <c r="BY12" s="10">
        <v>19899</v>
      </c>
      <c r="BZ12" s="10">
        <v>152656</v>
      </c>
      <c r="CA12" s="10" t="s">
        <v>3403</v>
      </c>
      <c r="CB12" s="10">
        <v>152656</v>
      </c>
      <c r="CC12" s="10">
        <v>9543</v>
      </c>
      <c r="CD12" s="258">
        <v>28215</v>
      </c>
      <c r="CE12" s="244">
        <v>0</v>
      </c>
      <c r="CF12" s="244">
        <v>67</v>
      </c>
      <c r="CG12" s="244">
        <v>67</v>
      </c>
      <c r="CH12" s="258">
        <v>3181</v>
      </c>
      <c r="CI12" s="258">
        <v>1920</v>
      </c>
      <c r="CJ12" s="258">
        <v>3275</v>
      </c>
      <c r="CK12" s="258">
        <v>563</v>
      </c>
      <c r="CL12" s="203">
        <v>0</v>
      </c>
      <c r="CM12" s="203">
        <v>31</v>
      </c>
      <c r="CN12" s="244">
        <v>76</v>
      </c>
      <c r="CO12" s="10">
        <v>120183</v>
      </c>
      <c r="CP12" s="10">
        <v>20300</v>
      </c>
      <c r="CQ12" s="10">
        <v>140483</v>
      </c>
      <c r="CR12" s="10">
        <v>76296</v>
      </c>
      <c r="CS12" s="10">
        <v>22748</v>
      </c>
      <c r="CT12" s="10">
        <v>99044</v>
      </c>
      <c r="CU12" s="10">
        <v>81944</v>
      </c>
      <c r="CV12" s="10">
        <v>0</v>
      </c>
      <c r="CW12" s="10">
        <v>81944</v>
      </c>
      <c r="CX12" s="10">
        <v>321471</v>
      </c>
      <c r="CY12" s="10">
        <v>5701</v>
      </c>
      <c r="CZ12" s="10" t="s">
        <v>3403</v>
      </c>
      <c r="DA12" s="10">
        <v>327172</v>
      </c>
      <c r="DB12" s="10">
        <v>5420</v>
      </c>
      <c r="DC12" s="10">
        <v>286</v>
      </c>
      <c r="DD12" s="10">
        <v>5706</v>
      </c>
      <c r="DE12" s="10">
        <v>11588</v>
      </c>
      <c r="DF12" s="10">
        <v>150</v>
      </c>
      <c r="DG12" s="10">
        <v>0</v>
      </c>
      <c r="DH12" s="10">
        <v>436</v>
      </c>
      <c r="DI12" s="258" t="s">
        <v>3403</v>
      </c>
      <c r="DJ12" s="258">
        <v>17008</v>
      </c>
      <c r="DK12" s="10">
        <v>0</v>
      </c>
      <c r="DL12" s="10">
        <v>158632</v>
      </c>
      <c r="DM12" s="10">
        <v>160658</v>
      </c>
      <c r="DN12" s="10">
        <v>25326</v>
      </c>
      <c r="DO12" s="10">
        <v>344616</v>
      </c>
      <c r="DP12" s="10" t="s">
        <v>3403</v>
      </c>
      <c r="DQ12" s="10">
        <v>27920</v>
      </c>
      <c r="DR12" s="10">
        <v>6394</v>
      </c>
      <c r="DS12" s="10">
        <v>34314</v>
      </c>
      <c r="DT12" s="10">
        <v>113923</v>
      </c>
      <c r="DU12" s="244">
        <v>545</v>
      </c>
      <c r="DV12" s="244">
        <v>0</v>
      </c>
      <c r="DW12" s="244">
        <v>266</v>
      </c>
      <c r="DX12" s="244">
        <v>20</v>
      </c>
      <c r="DY12" s="244">
        <v>7</v>
      </c>
      <c r="DZ12" s="244">
        <v>0</v>
      </c>
      <c r="EA12" s="244">
        <v>838</v>
      </c>
      <c r="EB12" s="244">
        <v>6687</v>
      </c>
      <c r="EC12" s="244">
        <v>0</v>
      </c>
      <c r="ED12" s="244">
        <v>6687</v>
      </c>
      <c r="EE12" s="10">
        <v>4633</v>
      </c>
      <c r="EF12" s="10">
        <v>220</v>
      </c>
      <c r="EG12" s="10">
        <v>4853</v>
      </c>
      <c r="EH12" s="10">
        <v>115</v>
      </c>
      <c r="EI12" s="10">
        <v>0</v>
      </c>
      <c r="EJ12" s="10">
        <v>115</v>
      </c>
      <c r="EK12" s="10">
        <v>11655</v>
      </c>
      <c r="EL12" s="10" t="s">
        <v>5026</v>
      </c>
      <c r="EM12" s="10" t="s">
        <v>5026</v>
      </c>
      <c r="EN12" s="10" t="s">
        <v>5026</v>
      </c>
      <c r="EO12" s="10" t="s">
        <v>5026</v>
      </c>
      <c r="EP12" s="258">
        <v>1211</v>
      </c>
      <c r="EQ12" s="258">
        <v>6909</v>
      </c>
      <c r="ER12" s="10">
        <v>24954</v>
      </c>
      <c r="ES12" s="10" t="s">
        <v>5026</v>
      </c>
      <c r="ET12" s="10" t="s">
        <v>5026</v>
      </c>
      <c r="EU12" s="244">
        <v>0</v>
      </c>
      <c r="EV12" s="244">
        <v>60</v>
      </c>
      <c r="EW12" s="203" t="s">
        <v>1469</v>
      </c>
      <c r="EX12" s="244">
        <v>14</v>
      </c>
      <c r="EY12" s="244">
        <v>68</v>
      </c>
      <c r="EZ12" s="258">
        <v>123122</v>
      </c>
      <c r="FA12" s="10">
        <v>37371</v>
      </c>
      <c r="FB12" s="10">
        <v>28169</v>
      </c>
      <c r="FC12" s="203" t="s">
        <v>1530</v>
      </c>
      <c r="FD12" s="203" t="s">
        <v>1530</v>
      </c>
      <c r="FE12" s="203" t="s">
        <v>1530</v>
      </c>
      <c r="FF12" s="203" t="s">
        <v>1530</v>
      </c>
      <c r="FG12" s="203" t="s">
        <v>1530</v>
      </c>
      <c r="FH12" s="203" t="s">
        <v>1530</v>
      </c>
      <c r="FI12" s="203" t="s">
        <v>1530</v>
      </c>
      <c r="FJ12" s="203" t="s">
        <v>1530</v>
      </c>
      <c r="FK12" s="203" t="s">
        <v>1530</v>
      </c>
      <c r="FL12" s="203" t="s">
        <v>1530</v>
      </c>
      <c r="FM12" s="203" t="s">
        <v>1530</v>
      </c>
      <c r="FN12" s="203" t="s">
        <v>1530</v>
      </c>
      <c r="FO12" s="203" t="s">
        <v>1530</v>
      </c>
      <c r="FP12" s="203" t="s">
        <v>1530</v>
      </c>
      <c r="FQ12" s="203" t="s">
        <v>1530</v>
      </c>
      <c r="FR12" s="203" t="s">
        <v>1530</v>
      </c>
      <c r="FS12" s="203" t="s">
        <v>1530</v>
      </c>
      <c r="FT12" s="203" t="s">
        <v>1530</v>
      </c>
      <c r="FU12" s="203" t="s">
        <v>1530</v>
      </c>
      <c r="FV12" s="203" t="s">
        <v>1530</v>
      </c>
      <c r="FW12" s="203" t="s">
        <v>1530</v>
      </c>
      <c r="FX12" s="203" t="s">
        <v>1530</v>
      </c>
      <c r="FY12" s="203" t="s">
        <v>1530</v>
      </c>
      <c r="FZ12" s="203" t="s">
        <v>1530</v>
      </c>
      <c r="GA12" s="203" t="s">
        <v>1530</v>
      </c>
      <c r="GB12" s="203" t="s">
        <v>1919</v>
      </c>
      <c r="GC12" s="203" t="s">
        <v>421</v>
      </c>
      <c r="GD12" s="203" t="s">
        <v>416</v>
      </c>
      <c r="GE12" s="203" t="s">
        <v>494</v>
      </c>
      <c r="GF12" s="203" t="s">
        <v>500</v>
      </c>
      <c r="GG12" s="203" t="s">
        <v>4527</v>
      </c>
      <c r="GH12" s="203" t="s">
        <v>506</v>
      </c>
      <c r="GI12" s="203" t="s">
        <v>2303</v>
      </c>
      <c r="GJ12" s="258">
        <v>51049</v>
      </c>
      <c r="GK12" s="203">
        <v>1</v>
      </c>
      <c r="GL12" s="203" t="s">
        <v>3013</v>
      </c>
      <c r="GM12" s="203" t="s">
        <v>512</v>
      </c>
      <c r="GN12" s="203">
        <v>71</v>
      </c>
      <c r="GO12" s="203">
        <v>18</v>
      </c>
      <c r="GP12" s="203">
        <v>334</v>
      </c>
      <c r="GQ12" s="203">
        <v>6199</v>
      </c>
      <c r="GR12" s="203">
        <v>109</v>
      </c>
      <c r="GS12" s="203">
        <v>7</v>
      </c>
      <c r="GT12" s="203">
        <v>115</v>
      </c>
      <c r="GU12" s="203">
        <v>6378</v>
      </c>
      <c r="GV12" s="283">
        <v>0.41638999999999998</v>
      </c>
      <c r="GW12" s="283">
        <v>0.57374999999999998</v>
      </c>
      <c r="GX12" s="245">
        <v>13.908110000000001</v>
      </c>
      <c r="GY12" s="245">
        <v>16.968530000000001</v>
      </c>
      <c r="GZ12" s="245">
        <v>12.26972</v>
      </c>
      <c r="HA12" s="284">
        <v>2.0653000000000001</v>
      </c>
      <c r="HB12" s="284">
        <v>1.35283</v>
      </c>
      <c r="HC12" s="284">
        <v>0.1119</v>
      </c>
      <c r="HD12" s="284">
        <v>20.741879999999998</v>
      </c>
      <c r="HE12" s="284">
        <v>13.58647</v>
      </c>
      <c r="HF12" s="284">
        <v>1.1237699999999999</v>
      </c>
      <c r="HG12" s="284">
        <v>6.2475300000000002</v>
      </c>
      <c r="HH12" s="284">
        <v>4.0922900000000002</v>
      </c>
      <c r="HI12" s="284">
        <v>0.33848</v>
      </c>
      <c r="HJ12" s="284">
        <v>28.52196</v>
      </c>
      <c r="HK12" s="284">
        <v>18.68262</v>
      </c>
      <c r="HL12" s="284">
        <v>1.54528</v>
      </c>
      <c r="HM12" s="284">
        <v>61.067100000000003</v>
      </c>
      <c r="HN12" s="284">
        <v>40.000509999999998</v>
      </c>
      <c r="HO12" s="284">
        <v>3.3085399999999998</v>
      </c>
      <c r="HP12" s="284">
        <v>3.9325100000000002</v>
      </c>
      <c r="HQ12" s="284">
        <v>2.5758899999999998</v>
      </c>
      <c r="HR12" s="284">
        <v>0.21306</v>
      </c>
      <c r="HS12" s="284">
        <v>6.7506899999999996</v>
      </c>
      <c r="HT12" s="284">
        <v>2.2316400000000001</v>
      </c>
      <c r="HU12" s="284">
        <v>0</v>
      </c>
      <c r="HV12" s="284">
        <v>1.7485599999999999</v>
      </c>
      <c r="HW12" s="284">
        <v>0.48881999999999998</v>
      </c>
      <c r="HX12" s="284">
        <v>3.5453800000000002</v>
      </c>
      <c r="HY12" s="284">
        <v>0.67218</v>
      </c>
      <c r="HZ12" s="284">
        <v>0.22831000000000001</v>
      </c>
      <c r="IA12" s="284">
        <v>0</v>
      </c>
      <c r="IB12" s="284">
        <v>1.1800000000000001E-3</v>
      </c>
      <c r="IC12" s="284">
        <v>2.4118400000000002</v>
      </c>
      <c r="ID12" s="284">
        <v>0.13099</v>
      </c>
      <c r="IE12" s="284">
        <v>9.5070000000000002E-2</v>
      </c>
      <c r="IF12" s="284">
        <v>1247</v>
      </c>
      <c r="IG12" s="284">
        <v>8318</v>
      </c>
      <c r="IH12" s="284">
        <v>6238</v>
      </c>
      <c r="II12" s="284">
        <v>5696</v>
      </c>
      <c r="IJ12" s="284">
        <v>37974</v>
      </c>
      <c r="IK12" s="284">
        <v>28480</v>
      </c>
      <c r="IL12" s="284">
        <v>86154</v>
      </c>
      <c r="IM12" s="284">
        <v>114872</v>
      </c>
      <c r="IN12" s="284">
        <v>1.7041999999999999</v>
      </c>
      <c r="IO12" s="284">
        <v>17230</v>
      </c>
      <c r="IP12" s="284">
        <v>8.2840399999999992</v>
      </c>
      <c r="IQ12" s="284">
        <v>5.5611699999999997</v>
      </c>
      <c r="IR12" s="284">
        <v>6.9594100000000001</v>
      </c>
      <c r="IS12" s="284">
        <v>0</v>
      </c>
      <c r="IT12" s="284">
        <v>2.8161200000000002</v>
      </c>
      <c r="IU12" s="284">
        <v>15.3367</v>
      </c>
      <c r="IV12" s="284">
        <v>9.1325199999999995</v>
      </c>
      <c r="IW12" s="284">
        <v>3.9612099999999999</v>
      </c>
      <c r="IX12" s="284">
        <v>0</v>
      </c>
      <c r="IY12" s="284">
        <v>1.49E-3</v>
      </c>
      <c r="IZ12" s="284">
        <v>0.55269999999999997</v>
      </c>
      <c r="JA12" s="284">
        <v>1.31E-3</v>
      </c>
      <c r="JB12" s="284">
        <v>8.7429999999999994E-2</v>
      </c>
      <c r="JC12" s="284">
        <v>0.58284999999999998</v>
      </c>
      <c r="JD12" s="284">
        <v>2.2148400000000001</v>
      </c>
      <c r="JE12" s="284">
        <v>2.99038</v>
      </c>
      <c r="JF12" s="284">
        <v>0.31341999999999998</v>
      </c>
      <c r="JG12" s="284">
        <v>822</v>
      </c>
      <c r="JH12" s="284">
        <v>1.9525600000000001</v>
      </c>
      <c r="JI12" s="284">
        <v>4.0543399999999998</v>
      </c>
      <c r="JJ12" s="284">
        <v>148</v>
      </c>
      <c r="JK12" s="284">
        <v>111</v>
      </c>
      <c r="JL12" s="284">
        <v>13.94223</v>
      </c>
      <c r="JM12" s="284">
        <v>0.75536999999999999</v>
      </c>
      <c r="JN12" s="284">
        <v>0.75536999999999999</v>
      </c>
      <c r="JO12" s="284">
        <v>0.39178000000000002</v>
      </c>
      <c r="JP12" s="284">
        <v>5.8770000000000003E-2</v>
      </c>
      <c r="JQ12" s="284">
        <v>0.46627999999999997</v>
      </c>
      <c r="JR12" s="284">
        <v>0</v>
      </c>
      <c r="JS12" s="284">
        <v>1</v>
      </c>
      <c r="JT12" s="284">
        <v>3.0249899999999998</v>
      </c>
      <c r="JU12" s="284">
        <v>6627</v>
      </c>
      <c r="JV12" s="284">
        <v>9.7872000000000003</v>
      </c>
      <c r="JW12" s="284">
        <v>2190</v>
      </c>
      <c r="JX12" s="284">
        <v>2.1438100000000002</v>
      </c>
      <c r="JY12" s="284">
        <v>29.606190000000002</v>
      </c>
      <c r="JZ12" s="284">
        <v>0.21904000000000001</v>
      </c>
      <c r="KA12" s="284">
        <v>479</v>
      </c>
      <c r="KB12" s="284">
        <v>0.58679000000000003</v>
      </c>
      <c r="KC12" s="284">
        <v>0.33848</v>
      </c>
      <c r="KD12" s="284">
        <v>1.77502</v>
      </c>
      <c r="KE12" s="284">
        <v>22.80162</v>
      </c>
      <c r="KF12" s="284">
        <v>10.043010000000001</v>
      </c>
      <c r="KG12" s="284">
        <v>6.2475300000000002</v>
      </c>
      <c r="KH12" s="284">
        <v>37.307690000000001</v>
      </c>
      <c r="KI12" s="284">
        <v>23310</v>
      </c>
      <c r="KJ12" s="284">
        <v>18136</v>
      </c>
      <c r="KK12" s="284">
        <v>5.8040000000000001E-2</v>
      </c>
      <c r="KL12" s="284">
        <v>0.80147000000000002</v>
      </c>
      <c r="KM12" s="284">
        <v>0.17555999999999999</v>
      </c>
      <c r="KN12" s="284">
        <v>8.7100000000000007E-3</v>
      </c>
      <c r="KO12" s="284">
        <v>0.12021999999999999</v>
      </c>
      <c r="KP12" s="284">
        <v>2.6329999999999999E-2</v>
      </c>
      <c r="KQ12" s="284">
        <v>0.75</v>
      </c>
      <c r="KR12" s="284">
        <v>0.2</v>
      </c>
      <c r="KS12" s="284">
        <v>0.8</v>
      </c>
      <c r="KT12" s="284">
        <v>0.22195119999999999</v>
      </c>
      <c r="KU12" s="284">
        <v>0.77804879999999998</v>
      </c>
      <c r="KV12" s="284">
        <v>5.4178700000000003E-2</v>
      </c>
      <c r="KW12" s="284">
        <v>0</v>
      </c>
      <c r="KX12" s="284">
        <v>0.14538380000000001</v>
      </c>
      <c r="KY12" s="284">
        <v>0</v>
      </c>
      <c r="KZ12" s="284">
        <v>0.29079559999999999</v>
      </c>
      <c r="LA12" s="284">
        <v>5.4178700000000003E-2</v>
      </c>
      <c r="LB12" s="284">
        <v>0.50964189999999998</v>
      </c>
      <c r="LC12" s="284">
        <v>0.65502570000000004</v>
      </c>
      <c r="LD12" s="284">
        <v>0</v>
      </c>
      <c r="LE12" s="284">
        <v>0.45377509999999999</v>
      </c>
      <c r="LF12" s="284">
        <v>0.18361959999999999</v>
      </c>
      <c r="LG12" s="284">
        <v>0.36260530000000002</v>
      </c>
      <c r="LH12" s="284">
        <v>5173</v>
      </c>
      <c r="LI12" s="284">
        <v>3.32002</v>
      </c>
      <c r="LJ12" s="284">
        <v>12762</v>
      </c>
      <c r="LK12" s="284">
        <v>17016</v>
      </c>
      <c r="LL12" s="284">
        <v>2552</v>
      </c>
      <c r="LM12" s="284">
        <v>1</v>
      </c>
      <c r="LN12" s="284">
        <v>0</v>
      </c>
      <c r="LO12" s="284">
        <v>0</v>
      </c>
      <c r="LP12" s="284">
        <v>0.95006000000000002</v>
      </c>
      <c r="LQ12" s="284">
        <v>3.3304299999999998</v>
      </c>
      <c r="LR12" s="284">
        <v>0.73919000000000001</v>
      </c>
      <c r="LS12" s="284">
        <v>0</v>
      </c>
      <c r="LT12" s="284">
        <v>8.9369099999999992</v>
      </c>
      <c r="LU12" s="284">
        <v>0</v>
      </c>
      <c r="LV12" s="284">
        <v>8.9369099999999992</v>
      </c>
      <c r="LW12" s="284">
        <v>0.48419000000000001</v>
      </c>
      <c r="LX12" s="284">
        <v>0.44017000000000001</v>
      </c>
      <c r="LY12" s="285">
        <v>1.8979699999999999E-2</v>
      </c>
      <c r="LZ12" s="285">
        <v>3.7579999999999997E-4</v>
      </c>
      <c r="MA12" s="285">
        <v>0.151808</v>
      </c>
      <c r="MB12" s="285">
        <v>0</v>
      </c>
      <c r="MC12" s="285">
        <v>0.13952899999999999</v>
      </c>
      <c r="MD12" s="285">
        <v>3.3129999999999998E-4</v>
      </c>
      <c r="ME12" s="285">
        <v>0.75491549999999996</v>
      </c>
      <c r="MF12" s="285">
        <v>2.5225500000000001E-2</v>
      </c>
      <c r="MG12" s="285">
        <v>0.52518750000000003</v>
      </c>
      <c r="MH12" s="285"/>
    </row>
    <row r="13" spans="1:346" s="6" customFormat="1" x14ac:dyDescent="0.2">
      <c r="A13" s="6" t="s">
        <v>2050</v>
      </c>
      <c r="B13" s="6" t="s">
        <v>2844</v>
      </c>
      <c r="C13" s="203" t="s">
        <v>2051</v>
      </c>
      <c r="D13" s="203" t="s">
        <v>2052</v>
      </c>
      <c r="E13" s="203" t="s">
        <v>2175</v>
      </c>
      <c r="F13" s="203" t="s">
        <v>2249</v>
      </c>
      <c r="G13" s="203" t="s">
        <v>2361</v>
      </c>
      <c r="H13" s="203" t="s">
        <v>3594</v>
      </c>
      <c r="I13" s="203" t="s">
        <v>3595</v>
      </c>
      <c r="J13" s="203" t="s">
        <v>2249</v>
      </c>
      <c r="K13" s="203" t="s">
        <v>2361</v>
      </c>
      <c r="L13" s="203" t="s">
        <v>3594</v>
      </c>
      <c r="M13" s="203" t="s">
        <v>3595</v>
      </c>
      <c r="N13" s="203" t="s">
        <v>2424</v>
      </c>
      <c r="O13" s="203" t="s">
        <v>2499</v>
      </c>
      <c r="P13" s="203" t="s">
        <v>2576</v>
      </c>
      <c r="Q13" s="203" t="s">
        <v>2646</v>
      </c>
      <c r="R13" s="203" t="s">
        <v>4824</v>
      </c>
      <c r="S13" s="203" t="s">
        <v>4825</v>
      </c>
      <c r="T13" s="203" t="s">
        <v>2499</v>
      </c>
      <c r="U13" s="203" t="s">
        <v>2576</v>
      </c>
      <c r="V13" s="203" t="s">
        <v>4826</v>
      </c>
      <c r="W13" s="203">
        <v>0</v>
      </c>
      <c r="X13" s="203">
        <v>4</v>
      </c>
      <c r="Y13" s="203">
        <v>1</v>
      </c>
      <c r="Z13" s="203">
        <v>0</v>
      </c>
      <c r="AA13" s="10">
        <v>11874</v>
      </c>
      <c r="AB13" s="203">
        <v>3.53</v>
      </c>
      <c r="AC13" s="203">
        <v>0</v>
      </c>
      <c r="AD13" s="203">
        <v>3.53</v>
      </c>
      <c r="AE13" s="203">
        <v>12.91</v>
      </c>
      <c r="AF13" s="203">
        <v>16.440000000000001</v>
      </c>
      <c r="AG13" s="286">
        <v>0.2147202</v>
      </c>
      <c r="AH13" s="246">
        <v>48075</v>
      </c>
      <c r="AI13" s="246" t="s">
        <v>3403</v>
      </c>
      <c r="AJ13" s="274" t="s">
        <v>3407</v>
      </c>
      <c r="AK13" s="276">
        <v>36685</v>
      </c>
      <c r="AL13" s="276" t="s">
        <v>3403</v>
      </c>
      <c r="AM13" s="276" t="s">
        <v>3403</v>
      </c>
      <c r="AN13" s="276" t="s">
        <v>3403</v>
      </c>
      <c r="AO13" s="246">
        <v>342828</v>
      </c>
      <c r="AP13" s="246">
        <v>350865</v>
      </c>
      <c r="AQ13" s="246">
        <v>693693</v>
      </c>
      <c r="AR13" s="246">
        <v>277311</v>
      </c>
      <c r="AS13" s="246">
        <v>0</v>
      </c>
      <c r="AT13" s="246">
        <v>277311</v>
      </c>
      <c r="AU13" s="246">
        <v>0</v>
      </c>
      <c r="AV13" s="246">
        <v>0</v>
      </c>
      <c r="AW13" s="246">
        <v>0</v>
      </c>
      <c r="AX13" s="246">
        <v>31705</v>
      </c>
      <c r="AY13" s="246">
        <v>1002709</v>
      </c>
      <c r="AZ13" s="246">
        <v>546776</v>
      </c>
      <c r="BA13" s="246">
        <v>243801</v>
      </c>
      <c r="BB13" s="246">
        <v>790577</v>
      </c>
      <c r="BC13" s="246">
        <v>63081</v>
      </c>
      <c r="BD13" s="246">
        <v>2087</v>
      </c>
      <c r="BE13" s="246">
        <v>0</v>
      </c>
      <c r="BF13" s="246">
        <v>65168</v>
      </c>
      <c r="BG13" s="246">
        <v>166718</v>
      </c>
      <c r="BH13" s="246">
        <v>1022463</v>
      </c>
      <c r="BI13" s="246">
        <v>153356</v>
      </c>
      <c r="BJ13" s="283">
        <v>0.15294170000000001</v>
      </c>
      <c r="BK13" s="246">
        <v>330860</v>
      </c>
      <c r="BL13" s="246">
        <v>0</v>
      </c>
      <c r="BM13" s="246">
        <v>0</v>
      </c>
      <c r="BN13" s="246">
        <v>60573</v>
      </c>
      <c r="BO13" s="246">
        <v>391433</v>
      </c>
      <c r="BP13" s="246">
        <v>456644</v>
      </c>
      <c r="BQ13" s="10">
        <v>62780</v>
      </c>
      <c r="BR13" s="10">
        <v>37880</v>
      </c>
      <c r="BS13" s="10">
        <v>100660</v>
      </c>
      <c r="BT13" s="10">
        <v>28125</v>
      </c>
      <c r="BU13" s="10">
        <v>11125</v>
      </c>
      <c r="BV13" s="10">
        <v>39250</v>
      </c>
      <c r="BW13" s="10">
        <v>4314</v>
      </c>
      <c r="BX13" s="10">
        <v>831</v>
      </c>
      <c r="BY13" s="10">
        <v>5145</v>
      </c>
      <c r="BZ13" s="10">
        <v>145055</v>
      </c>
      <c r="CA13" s="10" t="s">
        <v>3403</v>
      </c>
      <c r="CB13" s="10">
        <v>145055</v>
      </c>
      <c r="CC13" s="10">
        <v>0</v>
      </c>
      <c r="CD13" s="258">
        <v>28215</v>
      </c>
      <c r="CE13" s="244">
        <v>3</v>
      </c>
      <c r="CF13" s="244">
        <v>67</v>
      </c>
      <c r="CG13" s="244">
        <v>70</v>
      </c>
      <c r="CH13" s="258">
        <v>6524</v>
      </c>
      <c r="CI13" s="258">
        <v>1920</v>
      </c>
      <c r="CJ13" s="258">
        <v>10592</v>
      </c>
      <c r="CK13" s="258">
        <v>563</v>
      </c>
      <c r="CL13" s="203">
        <v>0</v>
      </c>
      <c r="CM13" s="203">
        <v>33</v>
      </c>
      <c r="CN13" s="244">
        <v>225</v>
      </c>
      <c r="CO13" s="10">
        <v>144835</v>
      </c>
      <c r="CP13" s="10">
        <v>19333</v>
      </c>
      <c r="CQ13" s="10">
        <v>164168</v>
      </c>
      <c r="CR13" s="10">
        <v>6748</v>
      </c>
      <c r="CS13" s="10">
        <v>220</v>
      </c>
      <c r="CT13" s="10">
        <v>6968</v>
      </c>
      <c r="CU13" s="10">
        <v>51849</v>
      </c>
      <c r="CV13" s="10">
        <v>10886</v>
      </c>
      <c r="CW13" s="10">
        <v>62735</v>
      </c>
      <c r="CX13" s="10">
        <v>233871</v>
      </c>
      <c r="CY13" s="10">
        <v>5473</v>
      </c>
      <c r="CZ13" s="10" t="s">
        <v>3403</v>
      </c>
      <c r="DA13" s="10">
        <v>239344</v>
      </c>
      <c r="DB13" s="10">
        <v>11924</v>
      </c>
      <c r="DC13" s="10">
        <v>327</v>
      </c>
      <c r="DD13" s="10">
        <v>12251</v>
      </c>
      <c r="DE13" s="10">
        <v>56787</v>
      </c>
      <c r="DF13" s="10">
        <v>172</v>
      </c>
      <c r="DG13" s="10" t="s">
        <v>3403</v>
      </c>
      <c r="DH13" s="10">
        <v>499</v>
      </c>
      <c r="DI13" s="258" t="s">
        <v>3403</v>
      </c>
      <c r="DJ13" s="258">
        <v>68711</v>
      </c>
      <c r="DK13" s="10">
        <v>0</v>
      </c>
      <c r="DL13" s="10">
        <v>218096</v>
      </c>
      <c r="DM13" s="10">
        <v>89928</v>
      </c>
      <c r="DN13" s="10">
        <v>18</v>
      </c>
      <c r="DO13" s="10">
        <v>308042</v>
      </c>
      <c r="DP13" s="10" t="s">
        <v>3403</v>
      </c>
      <c r="DQ13" s="10">
        <v>26573</v>
      </c>
      <c r="DR13" s="10">
        <v>6896</v>
      </c>
      <c r="DS13" s="10">
        <v>33469</v>
      </c>
      <c r="DT13" s="10">
        <v>278560</v>
      </c>
      <c r="DU13" s="244">
        <v>262</v>
      </c>
      <c r="DV13" s="244">
        <v>13</v>
      </c>
      <c r="DW13" s="244">
        <v>419</v>
      </c>
      <c r="DX13" s="244">
        <v>38</v>
      </c>
      <c r="DY13" s="244">
        <v>29</v>
      </c>
      <c r="DZ13" s="244">
        <v>0</v>
      </c>
      <c r="EA13" s="244">
        <v>761</v>
      </c>
      <c r="EB13" s="244">
        <v>3217</v>
      </c>
      <c r="EC13" s="244">
        <v>568</v>
      </c>
      <c r="ED13" s="244">
        <v>3785</v>
      </c>
      <c r="EE13" s="10">
        <v>10691</v>
      </c>
      <c r="EF13" s="10">
        <v>1298</v>
      </c>
      <c r="EG13" s="10">
        <v>11989</v>
      </c>
      <c r="EH13" s="10">
        <v>128</v>
      </c>
      <c r="EI13" s="10">
        <v>0</v>
      </c>
      <c r="EJ13" s="10">
        <v>128</v>
      </c>
      <c r="EK13" s="10">
        <v>15902</v>
      </c>
      <c r="EL13" s="10" t="s">
        <v>5026</v>
      </c>
      <c r="EM13" s="10" t="s">
        <v>5026</v>
      </c>
      <c r="EN13" s="10">
        <v>45</v>
      </c>
      <c r="EO13" s="10">
        <v>270</v>
      </c>
      <c r="EP13" s="258">
        <v>308</v>
      </c>
      <c r="EQ13" s="258">
        <v>4094</v>
      </c>
      <c r="ER13" s="10">
        <v>95834</v>
      </c>
      <c r="ES13" s="10" t="s">
        <v>5026</v>
      </c>
      <c r="ET13" s="10" t="s">
        <v>5026</v>
      </c>
      <c r="EU13" s="244">
        <v>22</v>
      </c>
      <c r="EV13" s="244">
        <v>209</v>
      </c>
      <c r="EW13" s="203" t="s">
        <v>1499</v>
      </c>
      <c r="EX13" s="244">
        <v>30</v>
      </c>
      <c r="EY13" s="244">
        <v>88</v>
      </c>
      <c r="EZ13" s="258">
        <v>57908</v>
      </c>
      <c r="FA13" s="10">
        <v>107824</v>
      </c>
      <c r="FB13" s="10">
        <v>3875</v>
      </c>
      <c r="FC13" s="203" t="s">
        <v>1530</v>
      </c>
      <c r="FD13" s="203" t="s">
        <v>1530</v>
      </c>
      <c r="FE13" s="203" t="s">
        <v>1530</v>
      </c>
      <c r="FF13" s="203" t="s">
        <v>1530</v>
      </c>
      <c r="FG13" s="203" t="s">
        <v>1530</v>
      </c>
      <c r="FH13" s="203" t="s">
        <v>1530</v>
      </c>
      <c r="FI13" s="203" t="s">
        <v>1530</v>
      </c>
      <c r="FJ13" s="203" t="s">
        <v>1530</v>
      </c>
      <c r="FK13" s="203" t="s">
        <v>1530</v>
      </c>
      <c r="FL13" s="203" t="s">
        <v>1530</v>
      </c>
      <c r="FM13" s="203" t="s">
        <v>1530</v>
      </c>
      <c r="FN13" s="203" t="s">
        <v>1530</v>
      </c>
      <c r="FO13" s="203" t="s">
        <v>1530</v>
      </c>
      <c r="FP13" s="203" t="s">
        <v>1530</v>
      </c>
      <c r="FQ13" s="203" t="s">
        <v>1530</v>
      </c>
      <c r="FR13" s="203" t="s">
        <v>1530</v>
      </c>
      <c r="FS13" s="203" t="s">
        <v>1530</v>
      </c>
      <c r="FT13" s="203" t="s">
        <v>1530</v>
      </c>
      <c r="FU13" s="203" t="s">
        <v>1530</v>
      </c>
      <c r="FV13" s="203" t="s">
        <v>1530</v>
      </c>
      <c r="FW13" s="203" t="s">
        <v>1530</v>
      </c>
      <c r="FX13" s="203" t="s">
        <v>1530</v>
      </c>
      <c r="FY13" s="203" t="s">
        <v>1530</v>
      </c>
      <c r="FZ13" s="203" t="s">
        <v>1530</v>
      </c>
      <c r="GA13" s="203" t="s">
        <v>1530</v>
      </c>
      <c r="GB13" s="203" t="s">
        <v>2050</v>
      </c>
      <c r="GC13" s="203" t="s">
        <v>463</v>
      </c>
      <c r="GD13" s="203" t="s">
        <v>416</v>
      </c>
      <c r="GE13" s="203" t="s">
        <v>494</v>
      </c>
      <c r="GF13" s="203" t="s">
        <v>499</v>
      </c>
      <c r="GG13" s="203" t="s">
        <v>4527</v>
      </c>
      <c r="GH13" s="203" t="s">
        <v>506</v>
      </c>
      <c r="GI13" s="203" t="s">
        <v>2303</v>
      </c>
      <c r="GJ13" s="258">
        <v>47039</v>
      </c>
      <c r="GK13" s="203">
        <v>1</v>
      </c>
      <c r="GL13" s="203" t="s">
        <v>3013</v>
      </c>
      <c r="GM13" s="203" t="s">
        <v>503</v>
      </c>
      <c r="GN13" s="203">
        <v>230</v>
      </c>
      <c r="GO13" s="203">
        <v>172</v>
      </c>
      <c r="GP13" s="203">
        <v>3542</v>
      </c>
      <c r="GQ13" s="203">
        <v>15088</v>
      </c>
      <c r="GR13" s="203">
        <v>54</v>
      </c>
      <c r="GS13" s="203">
        <v>3</v>
      </c>
      <c r="GT13" s="203">
        <v>23</v>
      </c>
      <c r="GU13" s="203">
        <v>2341</v>
      </c>
      <c r="GV13" s="283">
        <v>0.75392999999999999</v>
      </c>
      <c r="GW13" s="283">
        <v>0.23802000000000001</v>
      </c>
      <c r="GX13" s="245">
        <v>20.896190000000001</v>
      </c>
      <c r="GY13" s="245">
        <v>26.23414</v>
      </c>
      <c r="GZ13" s="245">
        <v>13.763640000000001</v>
      </c>
      <c r="HA13" s="284">
        <v>3.3192300000000001</v>
      </c>
      <c r="HB13" s="284">
        <v>2.5664600000000002</v>
      </c>
      <c r="HC13" s="284">
        <v>0.21156</v>
      </c>
      <c r="HD13" s="284">
        <v>30.54955</v>
      </c>
      <c r="HE13" s="284">
        <v>23.621169999999999</v>
      </c>
      <c r="HF13" s="284">
        <v>1.94712</v>
      </c>
      <c r="HG13" s="284">
        <v>3.6705299999999998</v>
      </c>
      <c r="HH13" s="284">
        <v>2.8380899999999998</v>
      </c>
      <c r="HI13" s="284">
        <v>0.23394999999999999</v>
      </c>
      <c r="HJ13" s="284">
        <v>10.6691</v>
      </c>
      <c r="HK13" s="284">
        <v>8.2494399999999999</v>
      </c>
      <c r="HL13" s="284">
        <v>0.68001</v>
      </c>
      <c r="HM13" s="284">
        <v>64.297759999999997</v>
      </c>
      <c r="HN13" s="284">
        <v>49.71557</v>
      </c>
      <c r="HO13" s="284">
        <v>4.0980999999999996</v>
      </c>
      <c r="HP13" s="284">
        <v>14.668850000000001</v>
      </c>
      <c r="HQ13" s="284">
        <v>11.342079999999999</v>
      </c>
      <c r="HR13" s="284">
        <v>0.93493999999999999</v>
      </c>
      <c r="HS13" s="284">
        <v>6.5486500000000003</v>
      </c>
      <c r="HT13" s="284">
        <v>5.9218900000000003</v>
      </c>
      <c r="HU13" s="284">
        <v>0.65732000000000002</v>
      </c>
      <c r="HV13" s="284">
        <v>6.24458</v>
      </c>
      <c r="HW13" s="284">
        <v>2.0373299999999999</v>
      </c>
      <c r="HX13" s="284">
        <v>1.4818100000000001</v>
      </c>
      <c r="HY13" s="284">
        <v>0.71152000000000004</v>
      </c>
      <c r="HZ13" s="284">
        <v>0.33806000000000003</v>
      </c>
      <c r="IA13" s="284">
        <v>4.6999999999999999E-4</v>
      </c>
      <c r="IB13" s="284">
        <v>4.4400000000000004E-3</v>
      </c>
      <c r="IC13" s="284">
        <v>1.23106</v>
      </c>
      <c r="ID13" s="284">
        <v>8.047E-2</v>
      </c>
      <c r="IE13" s="284">
        <v>0.25486999999999999</v>
      </c>
      <c r="IF13" s="284">
        <v>5829</v>
      </c>
      <c r="IG13" s="284">
        <v>27148</v>
      </c>
      <c r="IH13" s="284">
        <v>27148</v>
      </c>
      <c r="II13" s="284">
        <v>16944</v>
      </c>
      <c r="IJ13" s="284">
        <v>78912</v>
      </c>
      <c r="IK13" s="284">
        <v>78912</v>
      </c>
      <c r="IL13" s="284">
        <v>87264</v>
      </c>
      <c r="IM13" s="284">
        <v>87264</v>
      </c>
      <c r="IN13" s="284">
        <v>1.5939300000000001</v>
      </c>
      <c r="IO13" s="284">
        <v>18737</v>
      </c>
      <c r="IP13" s="284">
        <v>9.0083400000000005</v>
      </c>
      <c r="IQ13" s="284">
        <v>5.89534</v>
      </c>
      <c r="IR13" s="284">
        <v>14.74719</v>
      </c>
      <c r="IS13" s="284">
        <v>0</v>
      </c>
      <c r="IT13" s="284">
        <v>0.67401999999999995</v>
      </c>
      <c r="IU13" s="284">
        <v>21.316549999999999</v>
      </c>
      <c r="IV13" s="284">
        <v>16.806840000000001</v>
      </c>
      <c r="IW13" s="284">
        <v>4.1085099999999999</v>
      </c>
      <c r="IX13" s="284">
        <v>0</v>
      </c>
      <c r="IY13" s="284">
        <v>4.7800000000000004E-3</v>
      </c>
      <c r="IZ13" s="284">
        <v>0.59982000000000002</v>
      </c>
      <c r="JA13" s="284">
        <v>1.49E-3</v>
      </c>
      <c r="JB13" s="284">
        <v>0.10546999999999999</v>
      </c>
      <c r="JC13" s="284">
        <v>0.49120000000000003</v>
      </c>
      <c r="JD13" s="284">
        <v>6.7226400000000002</v>
      </c>
      <c r="JE13" s="284">
        <v>3.08372</v>
      </c>
      <c r="JF13" s="284">
        <v>0.27445000000000003</v>
      </c>
      <c r="JG13" s="284">
        <v>843</v>
      </c>
      <c r="JH13" s="284">
        <v>2.0914899999999998</v>
      </c>
      <c r="JI13" s="284">
        <v>3.5442499999999999</v>
      </c>
      <c r="JJ13" s="284">
        <v>252</v>
      </c>
      <c r="JK13" s="284">
        <v>333</v>
      </c>
      <c r="JL13" s="284">
        <v>21.736499999999999</v>
      </c>
      <c r="JM13" s="284">
        <v>1.3854</v>
      </c>
      <c r="JN13" s="284">
        <v>1.34104</v>
      </c>
      <c r="JO13" s="284">
        <v>0.34949999999999998</v>
      </c>
      <c r="JP13" s="284">
        <v>7.5039999999999996E-2</v>
      </c>
      <c r="JQ13" s="284">
        <v>0.38573000000000002</v>
      </c>
      <c r="JR13" s="284">
        <v>0</v>
      </c>
      <c r="JS13" s="284">
        <v>4</v>
      </c>
      <c r="JT13" s="284">
        <v>1.1058399999999999</v>
      </c>
      <c r="JU13" s="284">
        <v>5923</v>
      </c>
      <c r="JV13" s="284">
        <v>23.45966</v>
      </c>
      <c r="JW13" s="284">
        <v>5356</v>
      </c>
      <c r="JX13" s="284">
        <v>8.0709099999999996</v>
      </c>
      <c r="JY13" s="284">
        <v>25.94256</v>
      </c>
      <c r="JZ13" s="284">
        <v>0.34403</v>
      </c>
      <c r="KA13" s="284">
        <v>1842</v>
      </c>
      <c r="KB13" s="284">
        <v>0.62738000000000005</v>
      </c>
      <c r="KC13" s="284">
        <v>0.23394999999999999</v>
      </c>
      <c r="KD13" s="284">
        <v>0.69377999999999995</v>
      </c>
      <c r="KE13" s="284">
        <v>25.24288</v>
      </c>
      <c r="KF13" s="284">
        <v>9.2037999999999993</v>
      </c>
      <c r="KG13" s="284">
        <v>3.6705299999999998</v>
      </c>
      <c r="KH13" s="284">
        <v>45.669229999999999</v>
      </c>
      <c r="KI13" s="284">
        <v>48088</v>
      </c>
      <c r="KJ13" s="284">
        <v>33258</v>
      </c>
      <c r="KK13" s="284">
        <v>5.3370000000000001E-2</v>
      </c>
      <c r="KL13" s="284">
        <v>0.17155000000000001</v>
      </c>
      <c r="KM13" s="284">
        <v>5.9020000000000003E-2</v>
      </c>
      <c r="KN13" s="284">
        <v>1.146E-2</v>
      </c>
      <c r="KO13" s="284">
        <v>3.6830000000000002E-2</v>
      </c>
      <c r="KP13" s="284">
        <v>1.2670000000000001E-2</v>
      </c>
      <c r="KQ13" s="284">
        <v>1</v>
      </c>
      <c r="KR13" s="284">
        <v>0.2147202</v>
      </c>
      <c r="KS13" s="284">
        <v>0.78527979999999997</v>
      </c>
      <c r="KT13" s="284">
        <v>0.30838359999999998</v>
      </c>
      <c r="KU13" s="284">
        <v>0.69161640000000002</v>
      </c>
      <c r="KV13" s="284">
        <v>6.3736299999999996E-2</v>
      </c>
      <c r="KW13" s="284">
        <v>2.0411000000000001E-3</v>
      </c>
      <c r="KX13" s="284">
        <v>0.23844480000000001</v>
      </c>
      <c r="KY13" s="284">
        <v>0</v>
      </c>
      <c r="KZ13" s="284">
        <v>0.16305529999999999</v>
      </c>
      <c r="LA13" s="284">
        <v>6.1695100000000003E-2</v>
      </c>
      <c r="LB13" s="284">
        <v>0.53476360000000001</v>
      </c>
      <c r="LC13" s="284">
        <v>0.77320840000000002</v>
      </c>
      <c r="LD13" s="284">
        <v>0</v>
      </c>
      <c r="LE13" s="284">
        <v>0.69181890000000001</v>
      </c>
      <c r="LF13" s="284">
        <v>3.1619300000000003E-2</v>
      </c>
      <c r="LG13" s="284">
        <v>0.27656180000000002</v>
      </c>
      <c r="LH13" s="284">
        <v>14829</v>
      </c>
      <c r="LI13" s="284">
        <v>8.3229299999999995</v>
      </c>
      <c r="LJ13" s="284">
        <v>13325</v>
      </c>
      <c r="LK13" s="284">
        <v>13325</v>
      </c>
      <c r="LL13" s="284">
        <v>2861</v>
      </c>
      <c r="LM13" s="284">
        <v>0.96797509999999998</v>
      </c>
      <c r="LN13" s="284">
        <v>3.2024900000000002E-2</v>
      </c>
      <c r="LO13" s="284">
        <v>0</v>
      </c>
      <c r="LP13" s="284">
        <v>0.56337999999999999</v>
      </c>
      <c r="LQ13" s="284">
        <v>1.2635000000000001</v>
      </c>
      <c r="LR13" s="284">
        <v>0.38963999999999999</v>
      </c>
      <c r="LS13" s="284">
        <v>147</v>
      </c>
      <c r="LT13" s="284">
        <v>4.8832800000000001</v>
      </c>
      <c r="LU13" s="284">
        <v>0</v>
      </c>
      <c r="LV13" s="284">
        <v>4.72689</v>
      </c>
      <c r="LW13" s="284">
        <v>0.30126999999999998</v>
      </c>
      <c r="LX13" s="284">
        <v>0.30720999999999998</v>
      </c>
      <c r="LY13" s="285">
        <v>5.7720199999999999E-2</v>
      </c>
      <c r="LZ13" s="285">
        <v>1.1642E-3</v>
      </c>
      <c r="MA13" s="285">
        <v>0.15884300000000001</v>
      </c>
      <c r="MB13" s="285">
        <v>0</v>
      </c>
      <c r="MC13" s="285">
        <v>0.14599500000000001</v>
      </c>
      <c r="MD13" s="285">
        <v>3.6220000000000002E-4</v>
      </c>
      <c r="ME13" s="285">
        <v>0.75056920000000005</v>
      </c>
      <c r="MF13" s="285">
        <v>4.3692399999999999E-2</v>
      </c>
      <c r="MG13" s="285">
        <v>0.2262776</v>
      </c>
      <c r="MH13" s="285"/>
    </row>
    <row r="14" spans="1:346" s="6" customFormat="1" x14ac:dyDescent="0.2">
      <c r="A14" s="6" t="s">
        <v>2068</v>
      </c>
      <c r="B14" s="6" t="s">
        <v>2852</v>
      </c>
      <c r="C14" s="203" t="s">
        <v>2069</v>
      </c>
      <c r="D14" s="203" t="s">
        <v>2070</v>
      </c>
      <c r="E14" s="203" t="s">
        <v>3626</v>
      </c>
      <c r="F14" s="203" t="s">
        <v>2255</v>
      </c>
      <c r="G14" s="203" t="s">
        <v>1126</v>
      </c>
      <c r="H14" s="203" t="s">
        <v>3623</v>
      </c>
      <c r="I14" s="203" t="s">
        <v>3624</v>
      </c>
      <c r="J14" s="203" t="s">
        <v>2255</v>
      </c>
      <c r="K14" s="203" t="s">
        <v>3625</v>
      </c>
      <c r="L14" s="203" t="s">
        <v>3623</v>
      </c>
      <c r="M14" s="203" t="s">
        <v>3624</v>
      </c>
      <c r="N14" s="203" t="s">
        <v>3627</v>
      </c>
      <c r="O14" s="203" t="s">
        <v>2504</v>
      </c>
      <c r="P14" s="203" t="s">
        <v>2581</v>
      </c>
      <c r="Q14" s="203" t="s">
        <v>2652</v>
      </c>
      <c r="R14" s="203" t="s">
        <v>4881</v>
      </c>
      <c r="S14" s="203" t="s">
        <v>4882</v>
      </c>
      <c r="T14" s="203" t="s">
        <v>2504</v>
      </c>
      <c r="U14" s="203" t="s">
        <v>2581</v>
      </c>
      <c r="V14" s="203" t="s">
        <v>4883</v>
      </c>
      <c r="W14" s="203">
        <v>1</v>
      </c>
      <c r="X14" s="203">
        <v>4</v>
      </c>
      <c r="Y14" s="203">
        <v>0</v>
      </c>
      <c r="Z14" s="203">
        <v>1</v>
      </c>
      <c r="AA14" s="10">
        <v>9282</v>
      </c>
      <c r="AB14" s="203">
        <v>3.5</v>
      </c>
      <c r="AC14" s="203">
        <v>0.88</v>
      </c>
      <c r="AD14" s="203">
        <v>4.38</v>
      </c>
      <c r="AE14" s="203">
        <v>13.78</v>
      </c>
      <c r="AF14" s="203">
        <v>18.16</v>
      </c>
      <c r="AG14" s="286">
        <v>0.19273129999999999</v>
      </c>
      <c r="AH14" s="246">
        <v>64800</v>
      </c>
      <c r="AI14" s="246" t="s">
        <v>3628</v>
      </c>
      <c r="AJ14" s="274" t="s">
        <v>3629</v>
      </c>
      <c r="AK14" s="276">
        <v>37125</v>
      </c>
      <c r="AL14" s="276">
        <v>10.199999999999999</v>
      </c>
      <c r="AM14" s="276">
        <v>12.4</v>
      </c>
      <c r="AN14" s="276">
        <v>13.7</v>
      </c>
      <c r="AO14" s="246">
        <v>0</v>
      </c>
      <c r="AP14" s="246">
        <v>557931</v>
      </c>
      <c r="AQ14" s="246">
        <v>557931</v>
      </c>
      <c r="AR14" s="246">
        <v>341281</v>
      </c>
      <c r="AS14" s="246">
        <v>0</v>
      </c>
      <c r="AT14" s="246">
        <v>341281</v>
      </c>
      <c r="AU14" s="246">
        <v>18248</v>
      </c>
      <c r="AV14" s="246">
        <v>0</v>
      </c>
      <c r="AW14" s="246">
        <v>18248</v>
      </c>
      <c r="AX14" s="246">
        <v>111320</v>
      </c>
      <c r="AY14" s="246">
        <v>1028780</v>
      </c>
      <c r="AZ14" s="246">
        <v>554188</v>
      </c>
      <c r="BA14" s="246">
        <v>137217</v>
      </c>
      <c r="BB14" s="246">
        <v>691405</v>
      </c>
      <c r="BC14" s="246">
        <v>59769</v>
      </c>
      <c r="BD14" s="246">
        <v>1042</v>
      </c>
      <c r="BE14" s="246">
        <v>5083</v>
      </c>
      <c r="BF14" s="246">
        <v>65894</v>
      </c>
      <c r="BG14" s="246">
        <v>271245</v>
      </c>
      <c r="BH14" s="246">
        <v>1028544</v>
      </c>
      <c r="BI14" s="246">
        <v>0</v>
      </c>
      <c r="BJ14" s="283">
        <v>0</v>
      </c>
      <c r="BK14" s="246">
        <v>0</v>
      </c>
      <c r="BL14" s="246">
        <v>0</v>
      </c>
      <c r="BM14" s="246">
        <v>0</v>
      </c>
      <c r="BN14" s="246">
        <v>0</v>
      </c>
      <c r="BO14" s="246">
        <v>0</v>
      </c>
      <c r="BP14" s="246">
        <v>0</v>
      </c>
      <c r="BQ14" s="10">
        <v>47798</v>
      </c>
      <c r="BR14" s="10">
        <v>34639</v>
      </c>
      <c r="BS14" s="10">
        <v>82437</v>
      </c>
      <c r="BT14" s="10">
        <v>23526</v>
      </c>
      <c r="BU14" s="10">
        <v>12081</v>
      </c>
      <c r="BV14" s="10">
        <v>35607</v>
      </c>
      <c r="BW14" s="10" t="s">
        <v>3403</v>
      </c>
      <c r="BX14" s="10" t="s">
        <v>3403</v>
      </c>
      <c r="BY14" s="10" t="s">
        <v>3403</v>
      </c>
      <c r="BZ14" s="10">
        <v>118044</v>
      </c>
      <c r="CA14" s="10" t="s">
        <v>3403</v>
      </c>
      <c r="CB14" s="10">
        <v>118044</v>
      </c>
      <c r="CC14" s="10">
        <v>806</v>
      </c>
      <c r="CD14" s="258">
        <v>28215</v>
      </c>
      <c r="CE14" s="244">
        <v>1</v>
      </c>
      <c r="CF14" s="244">
        <v>67</v>
      </c>
      <c r="CG14" s="244">
        <v>68</v>
      </c>
      <c r="CH14" s="258">
        <v>4659</v>
      </c>
      <c r="CI14" s="258">
        <v>1920</v>
      </c>
      <c r="CJ14" s="258">
        <v>5345</v>
      </c>
      <c r="CK14" s="258">
        <v>563</v>
      </c>
      <c r="CL14" s="203">
        <v>0</v>
      </c>
      <c r="CM14" s="203">
        <v>60</v>
      </c>
      <c r="CN14" s="244">
        <v>257</v>
      </c>
      <c r="CO14" s="10">
        <v>77231</v>
      </c>
      <c r="CP14" s="10">
        <v>14382</v>
      </c>
      <c r="CQ14" s="10">
        <v>91613</v>
      </c>
      <c r="CR14" s="10" t="s">
        <v>3403</v>
      </c>
      <c r="CS14" s="10" t="s">
        <v>3403</v>
      </c>
      <c r="CT14" s="10" t="s">
        <v>3403</v>
      </c>
      <c r="CU14" s="10">
        <v>35373</v>
      </c>
      <c r="CV14" s="10">
        <v>8777</v>
      </c>
      <c r="CW14" s="10">
        <v>44150</v>
      </c>
      <c r="CX14" s="10">
        <v>135763</v>
      </c>
      <c r="CY14" s="10">
        <v>2221</v>
      </c>
      <c r="CZ14" s="10" t="s">
        <v>3403</v>
      </c>
      <c r="DA14" s="10">
        <v>137984</v>
      </c>
      <c r="DB14" s="10">
        <v>9019</v>
      </c>
      <c r="DC14" s="10">
        <v>43</v>
      </c>
      <c r="DD14" s="10">
        <v>9062</v>
      </c>
      <c r="DE14" s="10">
        <v>23172</v>
      </c>
      <c r="DF14" s="10">
        <v>90</v>
      </c>
      <c r="DG14" s="10" t="s">
        <v>3403</v>
      </c>
      <c r="DH14" s="10">
        <v>133</v>
      </c>
      <c r="DI14" s="258" t="s">
        <v>3403</v>
      </c>
      <c r="DJ14" s="258">
        <v>32191</v>
      </c>
      <c r="DK14" s="10" t="s">
        <v>3403</v>
      </c>
      <c r="DL14" s="10">
        <v>177348</v>
      </c>
      <c r="DM14" s="10" t="s">
        <v>3403</v>
      </c>
      <c r="DN14" s="10">
        <v>1979</v>
      </c>
      <c r="DO14" s="10">
        <v>179327</v>
      </c>
      <c r="DP14" s="10" t="s">
        <v>3403</v>
      </c>
      <c r="DQ14" s="10">
        <v>18021</v>
      </c>
      <c r="DR14" s="10">
        <v>6007</v>
      </c>
      <c r="DS14" s="10">
        <v>24028</v>
      </c>
      <c r="DT14" s="10">
        <v>254942</v>
      </c>
      <c r="DU14" s="244">
        <v>92</v>
      </c>
      <c r="DV14" s="244">
        <v>19</v>
      </c>
      <c r="DW14" s="244">
        <v>261</v>
      </c>
      <c r="DX14" s="244">
        <v>381</v>
      </c>
      <c r="DY14" s="244">
        <v>17</v>
      </c>
      <c r="DZ14" s="244">
        <v>6</v>
      </c>
      <c r="EA14" s="244">
        <v>776</v>
      </c>
      <c r="EB14" s="244">
        <v>904</v>
      </c>
      <c r="EC14" s="244">
        <v>422</v>
      </c>
      <c r="ED14" s="244">
        <v>1326</v>
      </c>
      <c r="EE14" s="10">
        <v>3761</v>
      </c>
      <c r="EF14" s="10">
        <v>4109</v>
      </c>
      <c r="EG14" s="10">
        <v>7870</v>
      </c>
      <c r="EH14" s="10">
        <v>191</v>
      </c>
      <c r="EI14" s="10">
        <v>155</v>
      </c>
      <c r="EJ14" s="10">
        <v>346</v>
      </c>
      <c r="EK14" s="10">
        <v>9542</v>
      </c>
      <c r="EL14" s="10" t="s">
        <v>5026</v>
      </c>
      <c r="EM14" s="10" t="s">
        <v>5026</v>
      </c>
      <c r="EN14" s="10" t="s">
        <v>5026</v>
      </c>
      <c r="EO14" s="10" t="s">
        <v>5026</v>
      </c>
      <c r="EP14" s="258">
        <v>570</v>
      </c>
      <c r="EQ14" s="258">
        <v>4797</v>
      </c>
      <c r="ER14" s="10">
        <v>9990</v>
      </c>
      <c r="ES14" s="10" t="s">
        <v>5026</v>
      </c>
      <c r="ET14" s="10" t="s">
        <v>5026</v>
      </c>
      <c r="EU14" s="244">
        <v>215</v>
      </c>
      <c r="EV14" s="244">
        <v>170</v>
      </c>
      <c r="EW14" s="203" t="s">
        <v>1504</v>
      </c>
      <c r="EX14" s="244">
        <v>21</v>
      </c>
      <c r="EY14" s="244">
        <v>55</v>
      </c>
      <c r="EZ14" s="258">
        <v>70436</v>
      </c>
      <c r="FA14" s="10">
        <v>31151</v>
      </c>
      <c r="FB14" s="10" t="s">
        <v>3403</v>
      </c>
      <c r="FC14" s="203" t="s">
        <v>1530</v>
      </c>
      <c r="FD14" s="203" t="s">
        <v>1530</v>
      </c>
      <c r="FE14" s="203" t="s">
        <v>1530</v>
      </c>
      <c r="FF14" s="203" t="s">
        <v>1530</v>
      </c>
      <c r="FG14" s="203" t="s">
        <v>1530</v>
      </c>
      <c r="FH14" s="203" t="s">
        <v>1530</v>
      </c>
      <c r="FI14" s="203" t="s">
        <v>1530</v>
      </c>
      <c r="FJ14" s="203" t="s">
        <v>1530</v>
      </c>
      <c r="FK14" s="203" t="s">
        <v>1530</v>
      </c>
      <c r="FL14" s="203" t="s">
        <v>1530</v>
      </c>
      <c r="FM14" s="203" t="s">
        <v>1530</v>
      </c>
      <c r="FN14" s="203" t="s">
        <v>1530</v>
      </c>
      <c r="FO14" s="203" t="s">
        <v>1530</v>
      </c>
      <c r="FP14" s="203" t="s">
        <v>1530</v>
      </c>
      <c r="FQ14" s="203" t="s">
        <v>1530</v>
      </c>
      <c r="FR14" s="203" t="s">
        <v>1530</v>
      </c>
      <c r="FS14" s="203" t="s">
        <v>1530</v>
      </c>
      <c r="FT14" s="203" t="s">
        <v>1530</v>
      </c>
      <c r="FU14" s="203" t="s">
        <v>1530</v>
      </c>
      <c r="FV14" s="203" t="s">
        <v>1530</v>
      </c>
      <c r="FW14" s="203" t="s">
        <v>1530</v>
      </c>
      <c r="FX14" s="203" t="s">
        <v>1530</v>
      </c>
      <c r="FY14" s="203" t="s">
        <v>1530</v>
      </c>
      <c r="FZ14" s="203" t="s">
        <v>1530</v>
      </c>
      <c r="GA14" s="203" t="s">
        <v>1530</v>
      </c>
      <c r="GB14" s="203" t="s">
        <v>2068</v>
      </c>
      <c r="GC14" s="203" t="s">
        <v>469</v>
      </c>
      <c r="GD14" s="203" t="s">
        <v>416</v>
      </c>
      <c r="GE14" s="203" t="s">
        <v>494</v>
      </c>
      <c r="GF14" s="203" t="s">
        <v>500</v>
      </c>
      <c r="GG14" s="203" t="s">
        <v>4527</v>
      </c>
      <c r="GH14" s="203" t="s">
        <v>506</v>
      </c>
      <c r="GI14" s="203" t="s">
        <v>2303</v>
      </c>
      <c r="GJ14" s="258">
        <v>45636</v>
      </c>
      <c r="GK14" s="203">
        <v>1</v>
      </c>
      <c r="GL14" s="203" t="s">
        <v>3013</v>
      </c>
      <c r="GM14" s="203" t="s">
        <v>503</v>
      </c>
      <c r="GN14" s="203">
        <v>88</v>
      </c>
      <c r="GO14" s="203">
        <v>55</v>
      </c>
      <c r="GP14" s="203">
        <v>2530</v>
      </c>
      <c r="GQ14" s="203">
        <v>19427</v>
      </c>
      <c r="GR14" s="203">
        <v>22</v>
      </c>
      <c r="GS14" s="203">
        <v>6</v>
      </c>
      <c r="GT14" s="203">
        <v>60</v>
      </c>
      <c r="GU14" s="203">
        <v>1880</v>
      </c>
      <c r="GV14" s="283">
        <v>0.82477</v>
      </c>
      <c r="GW14" s="283">
        <v>0.13896</v>
      </c>
      <c r="GX14" s="245">
        <v>12.296390000000001</v>
      </c>
      <c r="GY14" s="245">
        <v>12.258570000000001</v>
      </c>
      <c r="GZ14" s="245">
        <v>11.94595</v>
      </c>
      <c r="HA14" s="284">
        <v>5.7355799999999997</v>
      </c>
      <c r="HB14" s="284">
        <v>3.85555</v>
      </c>
      <c r="HC14" s="284">
        <v>0.36745</v>
      </c>
      <c r="HD14" s="284">
        <v>42.806060000000002</v>
      </c>
      <c r="HE14" s="284">
        <v>28.77497</v>
      </c>
      <c r="HF14" s="284">
        <v>2.7423799999999998</v>
      </c>
      <c r="HG14" s="284">
        <v>4.0344199999999999</v>
      </c>
      <c r="HH14" s="284">
        <v>2.7120099999999998</v>
      </c>
      <c r="HI14" s="284">
        <v>0.25846999999999998</v>
      </c>
      <c r="HJ14" s="284">
        <v>102.95735999999999</v>
      </c>
      <c r="HK14" s="284">
        <v>69.209710000000001</v>
      </c>
      <c r="HL14" s="284">
        <v>6.5960000000000001</v>
      </c>
      <c r="HM14" s="284">
        <v>107.79124</v>
      </c>
      <c r="HN14" s="284">
        <v>72.459130000000002</v>
      </c>
      <c r="HO14" s="284">
        <v>6.9056800000000003</v>
      </c>
      <c r="HP14" s="284">
        <v>23.296579999999999</v>
      </c>
      <c r="HQ14" s="284">
        <v>15.660360000000001</v>
      </c>
      <c r="HR14" s="284">
        <v>1.4924999999999999</v>
      </c>
      <c r="HS14" s="284">
        <v>3.9295100000000001</v>
      </c>
      <c r="HT14" s="284">
        <v>5.5864200000000004</v>
      </c>
      <c r="HU14" s="284">
        <v>8.9478899999999992</v>
      </c>
      <c r="HV14" s="284">
        <v>7.0750799999999998</v>
      </c>
      <c r="HW14" s="284">
        <v>0.21890999999999999</v>
      </c>
      <c r="HX14" s="284">
        <v>0.96743999999999997</v>
      </c>
      <c r="HY14" s="284">
        <v>0.52651000000000003</v>
      </c>
      <c r="HZ14" s="284">
        <v>0.20909</v>
      </c>
      <c r="IA14" s="284">
        <v>4.7099999999999998E-3</v>
      </c>
      <c r="IB14" s="284">
        <v>3.7299999999999998E-3</v>
      </c>
      <c r="IC14" s="284">
        <v>1.5434300000000001</v>
      </c>
      <c r="ID14" s="284">
        <v>2.9059999999999999E-2</v>
      </c>
      <c r="IE14" s="284">
        <v>0.17244999999999999</v>
      </c>
      <c r="IF14" s="284">
        <v>550</v>
      </c>
      <c r="IG14" s="284">
        <v>2854</v>
      </c>
      <c r="IH14" s="284">
        <v>2280</v>
      </c>
      <c r="II14" s="284">
        <v>14038</v>
      </c>
      <c r="IJ14" s="284">
        <v>72840</v>
      </c>
      <c r="IK14" s="284">
        <v>58205</v>
      </c>
      <c r="IL14" s="284">
        <v>40942</v>
      </c>
      <c r="IM14" s="284">
        <v>51236</v>
      </c>
      <c r="IN14" s="284">
        <v>1.1136200000000001</v>
      </c>
      <c r="IO14" s="284">
        <v>9874</v>
      </c>
      <c r="IP14" s="284">
        <v>4.7475199999999997</v>
      </c>
      <c r="IQ14" s="284">
        <v>7.4783299999999997</v>
      </c>
      <c r="IR14" s="284">
        <v>12.225680000000001</v>
      </c>
      <c r="IS14" s="284">
        <v>0.39985999999999999</v>
      </c>
      <c r="IT14" s="284">
        <v>2.4392999999999998</v>
      </c>
      <c r="IU14" s="284">
        <v>22.54317</v>
      </c>
      <c r="IV14" s="284">
        <v>15.15043</v>
      </c>
      <c r="IW14" s="284">
        <v>3.5286</v>
      </c>
      <c r="IX14" s="284">
        <v>0</v>
      </c>
      <c r="IY14" s="284">
        <v>5.6299999999999996E-3</v>
      </c>
      <c r="IZ14" s="284">
        <v>0.61826000000000003</v>
      </c>
      <c r="JA14" s="284">
        <v>1.49E-3</v>
      </c>
      <c r="JB14" s="284">
        <v>0.14566000000000001</v>
      </c>
      <c r="JC14" s="284">
        <v>0.75578000000000001</v>
      </c>
      <c r="JD14" s="284">
        <v>10.69585</v>
      </c>
      <c r="JE14" s="284">
        <v>2.5866400000000001</v>
      </c>
      <c r="JF14" s="284">
        <v>0.30195</v>
      </c>
      <c r="JG14" s="284">
        <v>1174</v>
      </c>
      <c r="JH14" s="284">
        <v>2.8300299999999998</v>
      </c>
      <c r="JI14" s="284">
        <v>5.9436600000000004</v>
      </c>
      <c r="JJ14" s="284">
        <v>273</v>
      </c>
      <c r="JK14" s="284">
        <v>245</v>
      </c>
      <c r="JL14" s="284">
        <v>22.538</v>
      </c>
      <c r="JM14" s="284">
        <v>1.4439</v>
      </c>
      <c r="JN14" s="284">
        <v>1.30969</v>
      </c>
      <c r="JO14" s="284">
        <v>0.39793000000000001</v>
      </c>
      <c r="JP14" s="284">
        <v>7.6689999999999994E-2</v>
      </c>
      <c r="JQ14" s="284">
        <v>0.57350000000000001</v>
      </c>
      <c r="JR14" s="284">
        <v>4</v>
      </c>
      <c r="JS14" s="284">
        <v>3</v>
      </c>
      <c r="JT14" s="284">
        <v>0.70340000000000003</v>
      </c>
      <c r="JU14" s="284">
        <v>3448</v>
      </c>
      <c r="JV14" s="284">
        <v>27.466280000000001</v>
      </c>
      <c r="JW14" s="284">
        <v>4902</v>
      </c>
      <c r="JX14" s="284">
        <v>1.0762799999999999</v>
      </c>
      <c r="JY14" s="284">
        <v>19.319870000000002</v>
      </c>
      <c r="JZ14" s="284">
        <v>3.9190000000000003E-2</v>
      </c>
      <c r="KA14" s="284">
        <v>192</v>
      </c>
      <c r="KB14" s="284">
        <v>0.89797000000000005</v>
      </c>
      <c r="KC14" s="284">
        <v>0.25846999999999998</v>
      </c>
      <c r="KD14" s="284">
        <v>0.63163999999999998</v>
      </c>
      <c r="KE14" s="284">
        <v>20.339210000000001</v>
      </c>
      <c r="KF14" s="284">
        <v>7.4632500000000004</v>
      </c>
      <c r="KG14" s="284">
        <v>4.0344199999999999</v>
      </c>
      <c r="KH14" s="284">
        <v>29.75</v>
      </c>
      <c r="KI14" s="284">
        <v>38072</v>
      </c>
      <c r="KJ14" s="284">
        <v>30516</v>
      </c>
      <c r="KK14" s="284">
        <v>0.10127</v>
      </c>
      <c r="KL14" s="284">
        <v>1.81782</v>
      </c>
      <c r="KM14" s="284">
        <v>7.1230000000000002E-2</v>
      </c>
      <c r="KN14" s="284">
        <v>1.9519999999999999E-2</v>
      </c>
      <c r="KO14" s="284">
        <v>0.35034999999999999</v>
      </c>
      <c r="KP14" s="284">
        <v>1.3729999999999999E-2</v>
      </c>
      <c r="KQ14" s="284">
        <v>0.79908679999999999</v>
      </c>
      <c r="KR14" s="284">
        <v>0.2411894</v>
      </c>
      <c r="KS14" s="284">
        <v>0.7588106</v>
      </c>
      <c r="KT14" s="284">
        <v>0.1984611</v>
      </c>
      <c r="KU14" s="284">
        <v>0.80153890000000005</v>
      </c>
      <c r="KV14" s="284">
        <v>6.4065300000000006E-2</v>
      </c>
      <c r="KW14" s="284">
        <v>1.0131000000000001E-3</v>
      </c>
      <c r="KX14" s="284">
        <v>0.133409</v>
      </c>
      <c r="KY14" s="284">
        <v>4.9418999999999999E-3</v>
      </c>
      <c r="KZ14" s="284">
        <v>0.26371739999999999</v>
      </c>
      <c r="LA14" s="284">
        <v>5.8110299999999997E-2</v>
      </c>
      <c r="LB14" s="284">
        <v>0.53880830000000002</v>
      </c>
      <c r="LC14" s="284">
        <v>0.67221719999999996</v>
      </c>
      <c r="LD14" s="284">
        <v>1.77375E-2</v>
      </c>
      <c r="LE14" s="284">
        <v>0.54232290000000005</v>
      </c>
      <c r="LF14" s="284">
        <v>0.1082058</v>
      </c>
      <c r="LG14" s="284">
        <v>0.33173370000000002</v>
      </c>
      <c r="LH14" s="284">
        <v>7556</v>
      </c>
      <c r="LI14" s="284">
        <v>10.610200000000001</v>
      </c>
      <c r="LJ14" s="284">
        <v>10419</v>
      </c>
      <c r="LK14" s="284">
        <v>13038</v>
      </c>
      <c r="LL14" s="284">
        <v>2512</v>
      </c>
      <c r="LM14" s="284">
        <v>0.90704770000000001</v>
      </c>
      <c r="LN14" s="284">
        <v>1.5813299999999999E-2</v>
      </c>
      <c r="LO14" s="284">
        <v>7.7138999999999999E-2</v>
      </c>
      <c r="LP14" s="284">
        <v>0.32358999999999999</v>
      </c>
      <c r="LQ14" s="284">
        <v>1.3068900000000001</v>
      </c>
      <c r="LR14" s="284">
        <v>0.25936999999999999</v>
      </c>
      <c r="LS14" s="284">
        <v>172</v>
      </c>
      <c r="LT14" s="284">
        <v>3.0003299999999999</v>
      </c>
      <c r="LU14" s="284">
        <v>35</v>
      </c>
      <c r="LV14" s="284">
        <v>2.7214499999999999</v>
      </c>
      <c r="LW14" s="284">
        <v>0.17435</v>
      </c>
      <c r="LX14" s="284">
        <v>0.17430999999999999</v>
      </c>
      <c r="LY14" s="285">
        <v>3.6688600000000002E-2</v>
      </c>
      <c r="LZ14" s="285">
        <v>1.596E-3</v>
      </c>
      <c r="MA14" s="285">
        <v>0.1906341</v>
      </c>
      <c r="MB14" s="285">
        <v>0</v>
      </c>
      <c r="MC14" s="285">
        <v>0.1752147</v>
      </c>
      <c r="MD14" s="285">
        <v>4.2230000000000002E-4</v>
      </c>
      <c r="ME14" s="285">
        <v>0.73305140000000002</v>
      </c>
      <c r="MF14" s="285">
        <v>4.0855500000000003E-2</v>
      </c>
      <c r="MG14" s="285">
        <v>0.24619830000000001</v>
      </c>
      <c r="MH14" s="285"/>
    </row>
  </sheetData>
  <sortState ref="A3:MH14">
    <sortCondition descending="1" ref="GJ3:GJ14"/>
  </sortState>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H12"/>
  <sheetViews>
    <sheetView topLeftCell="DJ1" workbookViewId="0">
      <selection activeCell="DR15" sqref="DR15"/>
    </sheetView>
  </sheetViews>
  <sheetFormatPr defaultColWidth="8.85546875" defaultRowHeight="12.75" x14ac:dyDescent="0.2"/>
  <cols>
    <col min="1" max="1" width="7.7109375" bestFit="1" customWidth="1"/>
    <col min="2" max="2" width="15.42578125" bestFit="1" customWidth="1"/>
    <col min="3" max="3" width="31.140625" bestFit="1" customWidth="1"/>
    <col min="4" max="4" width="36.140625" bestFit="1" customWidth="1"/>
    <col min="5" max="5" width="9.140625" bestFit="1" customWidth="1"/>
    <col min="6" max="6" width="19.140625" bestFit="1" customWidth="1"/>
    <col min="7" max="7" width="13.85546875" bestFit="1" customWidth="1"/>
    <col min="8" max="8" width="7.28515625" bestFit="1" customWidth="1"/>
    <col min="9" max="9" width="14.42578125" bestFit="1" customWidth="1"/>
    <col min="10" max="10" width="19.140625" bestFit="1" customWidth="1"/>
    <col min="11" max="11" width="13.85546875" bestFit="1" customWidth="1"/>
    <col min="12" max="12" width="7.28515625" bestFit="1" customWidth="1"/>
    <col min="13" max="13" width="14.42578125" bestFit="1" customWidth="1"/>
    <col min="14" max="14" width="16.42578125" bestFit="1" customWidth="1"/>
    <col min="15" max="15" width="19" bestFit="1" customWidth="1"/>
    <col min="16" max="16" width="11.7109375" bestFit="1" customWidth="1"/>
    <col min="17" max="17" width="26.140625" bestFit="1" customWidth="1"/>
    <col min="18" max="18" width="20.28515625" bestFit="1" customWidth="1"/>
    <col min="19" max="19" width="22.7109375" bestFit="1" customWidth="1"/>
    <col min="20" max="20" width="11.85546875" bestFit="1" customWidth="1"/>
    <col min="21" max="21" width="11.7109375" bestFit="1" customWidth="1"/>
    <col min="22" max="22" width="26.140625" bestFit="1" customWidth="1"/>
    <col min="23" max="23" width="20.42578125" bestFit="1" customWidth="1"/>
    <col min="24" max="24" width="20.28515625" bestFit="1" customWidth="1"/>
    <col min="25" max="25" width="18.140625" bestFit="1" customWidth="1"/>
    <col min="26" max="26" width="22.7109375" bestFit="1" customWidth="1"/>
    <col min="27" max="27" width="20" bestFit="1" customWidth="1"/>
    <col min="28" max="28" width="12.140625" bestFit="1" customWidth="1"/>
    <col min="29" max="29" width="13.28515625" bestFit="1" customWidth="1"/>
    <col min="30" max="30" width="11" bestFit="1" customWidth="1"/>
    <col min="31" max="31" width="11.42578125" bestFit="1" customWidth="1"/>
    <col min="32" max="32" width="11.140625" bestFit="1" customWidth="1"/>
    <col min="33" max="33" width="32" bestFit="1" customWidth="1"/>
    <col min="34" max="34" width="12.7109375" bestFit="1" customWidth="1"/>
    <col min="35" max="35" width="21.85546875" bestFit="1" customWidth="1"/>
    <col min="36" max="36" width="21.140625" bestFit="1" customWidth="1"/>
    <col min="37" max="37" width="17.140625" bestFit="1" customWidth="1"/>
    <col min="38" max="38" width="25.140625" bestFit="1" customWidth="1"/>
    <col min="39" max="39" width="29.85546875" bestFit="1" customWidth="1"/>
    <col min="40" max="40" width="27.140625" bestFit="1" customWidth="1"/>
    <col min="41" max="41" width="12.7109375" bestFit="1" customWidth="1"/>
    <col min="42" max="42" width="10.85546875" bestFit="1" customWidth="1"/>
    <col min="43" max="43" width="13.28515625" bestFit="1" customWidth="1"/>
    <col min="44" max="44" width="21" bestFit="1" customWidth="1"/>
    <col min="45" max="45" width="13.85546875" bestFit="1" customWidth="1"/>
    <col min="46" max="46" width="13.28515625" bestFit="1" customWidth="1"/>
    <col min="47" max="47" width="9.7109375" bestFit="1" customWidth="1"/>
    <col min="48" max="48" width="15.42578125" bestFit="1" customWidth="1"/>
    <col min="49" max="49" width="15" bestFit="1" customWidth="1"/>
    <col min="50" max="50" width="9.85546875" bestFit="1" customWidth="1"/>
    <col min="51" max="51" width="17.7109375" bestFit="1" customWidth="1"/>
    <col min="52" max="52" width="14.7109375" bestFit="1" customWidth="1"/>
    <col min="53" max="53" width="14.140625" bestFit="1" customWidth="1"/>
    <col min="54" max="54" width="21.7109375" bestFit="1" customWidth="1"/>
    <col min="55" max="55" width="21.140625" bestFit="1" customWidth="1"/>
    <col min="56" max="56" width="24.7109375" bestFit="1" customWidth="1"/>
    <col min="57" max="57" width="21.85546875" bestFit="1" customWidth="1"/>
    <col min="58" max="58" width="21.7109375" bestFit="1" customWidth="1"/>
    <col min="59" max="59" width="22.140625" bestFit="1" customWidth="1"/>
    <col min="60" max="60" width="21.7109375" bestFit="1" customWidth="1"/>
    <col min="61" max="61" width="30.42578125" bestFit="1" customWidth="1"/>
    <col min="62" max="62" width="29" bestFit="1" customWidth="1"/>
    <col min="63" max="63" width="15.42578125" bestFit="1" customWidth="1"/>
    <col min="64" max="64" width="15.7109375" bestFit="1" customWidth="1"/>
    <col min="65" max="65" width="17.140625" bestFit="1" customWidth="1"/>
    <col min="66" max="66" width="16.140625" bestFit="1" customWidth="1"/>
    <col min="67" max="67" width="15.42578125" bestFit="1" customWidth="1"/>
    <col min="68" max="68" width="19.42578125" bestFit="1" customWidth="1"/>
    <col min="69" max="69" width="10.140625" bestFit="1" customWidth="1"/>
    <col min="70" max="70" width="12.85546875" bestFit="1" customWidth="1"/>
    <col min="71" max="71" width="13.7109375" bestFit="1" customWidth="1"/>
    <col min="72" max="72" width="12" bestFit="1" customWidth="1"/>
    <col min="73" max="73" width="14.7109375" bestFit="1" customWidth="1"/>
    <col min="74" max="74" width="15.42578125" bestFit="1" customWidth="1"/>
    <col min="75" max="75" width="14.85546875" bestFit="1" customWidth="1"/>
    <col min="76" max="76" width="17.42578125" bestFit="1" customWidth="1"/>
    <col min="77" max="77" width="18.28515625" bestFit="1" customWidth="1"/>
    <col min="78" max="78" width="15.140625" bestFit="1" customWidth="1"/>
    <col min="79" max="79" width="11.7109375" bestFit="1" customWidth="1"/>
    <col min="80" max="80" width="22.42578125" bestFit="1" customWidth="1"/>
    <col min="81" max="81" width="16.140625" bestFit="1" customWidth="1"/>
    <col min="82" max="82" width="12.7109375" bestFit="1" customWidth="1"/>
    <col min="83" max="83" width="12.28515625" bestFit="1" customWidth="1"/>
    <col min="84" max="84" width="15.85546875" bestFit="1" customWidth="1"/>
    <col min="85" max="85" width="12.28515625" bestFit="1" customWidth="1"/>
    <col min="86" max="86" width="16.28515625" bestFit="1" customWidth="1"/>
    <col min="87" max="87" width="16.85546875" bestFit="1" customWidth="1"/>
    <col min="88" max="88" width="16.140625" bestFit="1" customWidth="1"/>
    <col min="89" max="89" width="17.85546875" bestFit="1" customWidth="1"/>
    <col min="90" max="90" width="10.140625" bestFit="1" customWidth="1"/>
    <col min="91" max="91" width="18.28515625" bestFit="1" customWidth="1"/>
    <col min="92" max="92" width="24.28515625" bestFit="1" customWidth="1"/>
    <col min="93" max="93" width="13.7109375" bestFit="1" customWidth="1"/>
    <col min="94" max="94" width="16.140625" bestFit="1" customWidth="1"/>
    <col min="95" max="95" width="17" bestFit="1" customWidth="1"/>
    <col min="96" max="96" width="18.28515625" bestFit="1" customWidth="1"/>
    <col min="97" max="97" width="21" bestFit="1" customWidth="1"/>
    <col min="98" max="98" width="21.85546875" bestFit="1" customWidth="1"/>
    <col min="99" max="99" width="15.42578125" bestFit="1" customWidth="1"/>
    <col min="100" max="100" width="18.140625" bestFit="1" customWidth="1"/>
    <col min="101" max="101" width="19" bestFit="1" customWidth="1"/>
    <col min="102" max="102" width="16.7109375" bestFit="1" customWidth="1"/>
    <col min="103" max="103" width="12.28515625" bestFit="1" customWidth="1"/>
    <col min="104" max="104" width="19.42578125" bestFit="1" customWidth="1"/>
    <col min="105" max="105" width="16.42578125" bestFit="1" customWidth="1"/>
    <col min="106" max="106" width="13.85546875" bestFit="1" customWidth="1"/>
    <col min="107" max="107" width="13.42578125" bestFit="1" customWidth="1"/>
    <col min="108" max="109" width="10.85546875" bestFit="1" customWidth="1"/>
    <col min="110" max="110" width="9.7109375" bestFit="1" customWidth="1"/>
    <col min="111" max="111" width="13.140625" bestFit="1" customWidth="1"/>
    <col min="112" max="112" width="26.85546875" bestFit="1" customWidth="1"/>
    <col min="113" max="113" width="23" bestFit="1" customWidth="1"/>
    <col min="114" max="114" width="20" bestFit="1" customWidth="1"/>
    <col min="115" max="115" width="15" bestFit="1" customWidth="1"/>
    <col min="116" max="116" width="11.140625" bestFit="1" customWidth="1"/>
    <col min="117" max="117" width="13.85546875" bestFit="1" customWidth="1"/>
    <col min="119" max="119" width="12.85546875" bestFit="1" customWidth="1"/>
    <col min="120" max="120" width="14.85546875" bestFit="1" customWidth="1"/>
    <col min="121" max="121" width="12.85546875" bestFit="1" customWidth="1"/>
    <col min="122" max="122" width="14.7109375" bestFit="1" customWidth="1"/>
    <col min="123" max="123" width="20.28515625" bestFit="1" customWidth="1"/>
    <col min="124" max="124" width="18.42578125" bestFit="1" customWidth="1"/>
    <col min="125" max="125" width="18.28515625" bestFit="1" customWidth="1"/>
    <col min="126" max="126" width="23.140625" bestFit="1" customWidth="1"/>
    <col min="127" max="127" width="22.140625" bestFit="1" customWidth="1"/>
    <col min="128" max="128" width="26.140625" bestFit="1" customWidth="1"/>
    <col min="129" max="129" width="23.85546875" bestFit="1" customWidth="1"/>
    <col min="130" max="130" width="28" bestFit="1" customWidth="1"/>
    <col min="131" max="131" width="11.85546875" bestFit="1" customWidth="1"/>
    <col min="132" max="132" width="20.42578125" bestFit="1" customWidth="1"/>
    <col min="133" max="133" width="24.7109375" bestFit="1" customWidth="1"/>
    <col min="134" max="135" width="23.42578125" bestFit="1" customWidth="1"/>
    <col min="136" max="136" width="27.7109375" bestFit="1" customWidth="1"/>
    <col min="137" max="137" width="27" bestFit="1" customWidth="1"/>
    <col min="138" max="138" width="25.140625" bestFit="1" customWidth="1"/>
    <col min="139" max="139" width="29.28515625" bestFit="1" customWidth="1"/>
    <col min="140" max="140" width="28.7109375" bestFit="1" customWidth="1"/>
    <col min="141" max="141" width="19.7109375" bestFit="1" customWidth="1"/>
    <col min="142" max="142" width="25.28515625" bestFit="1" customWidth="1"/>
    <col min="143" max="143" width="33" bestFit="1" customWidth="1"/>
    <col min="144" max="144" width="16.28515625" bestFit="1" customWidth="1"/>
    <col min="145" max="145" width="24" bestFit="1" customWidth="1"/>
    <col min="146" max="146" width="14.42578125" bestFit="1" customWidth="1"/>
    <col min="147" max="147" width="20.140625" bestFit="1" customWidth="1"/>
    <col min="148" max="148" width="11.85546875" bestFit="1" customWidth="1"/>
    <col min="149" max="149" width="16.28515625" bestFit="1" customWidth="1"/>
    <col min="150" max="150" width="25.28515625" bestFit="1" customWidth="1"/>
    <col min="151" max="151" width="8.7109375" bestFit="1" customWidth="1"/>
    <col min="152" max="152" width="10.42578125" bestFit="1" customWidth="1"/>
    <col min="153" max="153" width="35" bestFit="1" customWidth="1"/>
    <col min="154" max="154" width="22.28515625" bestFit="1" customWidth="1"/>
    <col min="155" max="155" width="19.7109375" bestFit="1" customWidth="1"/>
    <col min="156" max="156" width="26.7109375" bestFit="1" customWidth="1"/>
    <col min="157" max="157" width="8.42578125" bestFit="1" customWidth="1"/>
    <col min="158" max="158" width="13.28515625" bestFit="1" customWidth="1"/>
    <col min="159" max="160" width="12.42578125" bestFit="1" customWidth="1"/>
    <col min="161" max="162" width="9" bestFit="1" customWidth="1"/>
    <col min="163" max="163" width="14.42578125" bestFit="1" customWidth="1"/>
    <col min="164" max="164" width="11.42578125" bestFit="1" customWidth="1"/>
    <col min="165" max="166" width="9" bestFit="1" customWidth="1"/>
    <col min="167" max="167" width="14.42578125" bestFit="1" customWidth="1"/>
    <col min="168" max="168" width="9" bestFit="1" customWidth="1"/>
    <col min="169" max="169" width="11.85546875" bestFit="1" customWidth="1"/>
    <col min="170" max="170" width="9.7109375" bestFit="1" customWidth="1"/>
    <col min="171" max="171" width="10.140625" bestFit="1" customWidth="1"/>
    <col min="172" max="172" width="11.140625" bestFit="1" customWidth="1"/>
    <col min="173" max="173" width="15.7109375" bestFit="1" customWidth="1"/>
    <col min="174" max="174" width="9" bestFit="1" customWidth="1"/>
    <col min="175" max="175" width="14.7109375" bestFit="1" customWidth="1"/>
    <col min="176" max="176" width="21.7109375" bestFit="1" customWidth="1"/>
    <col min="177" max="177" width="18" bestFit="1" customWidth="1"/>
    <col min="178" max="180" width="9" bestFit="1" customWidth="1"/>
    <col min="181" max="181" width="13.28515625" bestFit="1" customWidth="1"/>
    <col min="182" max="182" width="18.140625" bestFit="1" customWidth="1"/>
    <col min="183" max="183" width="19.140625" bestFit="1" customWidth="1"/>
    <col min="184" max="184" width="6.7109375" bestFit="1" customWidth="1"/>
    <col min="185" max="185" width="15.85546875" bestFit="1" customWidth="1"/>
    <col min="186" max="186" width="12.140625" bestFit="1" customWidth="1"/>
    <col min="187" max="187" width="12.7109375" bestFit="1" customWidth="1"/>
    <col min="188" max="188" width="16.7109375" bestFit="1" customWidth="1"/>
    <col min="189" max="189" width="10.42578125" bestFit="1" customWidth="1"/>
    <col min="190" max="190" width="13.140625" bestFit="1" customWidth="1"/>
    <col min="191" max="191" width="17.140625" bestFit="1" customWidth="1"/>
    <col min="192" max="192" width="24.85546875" bestFit="1" customWidth="1"/>
    <col min="193" max="193" width="29" bestFit="1" customWidth="1"/>
    <col min="194" max="194" width="8" bestFit="1" customWidth="1"/>
    <col min="195" max="195" width="59.85546875" bestFit="1" customWidth="1"/>
    <col min="196" max="196" width="39" bestFit="1" customWidth="1"/>
    <col min="197" max="197" width="43.140625" bestFit="1" customWidth="1"/>
    <col min="198" max="198" width="48.85546875" bestFit="1" customWidth="1"/>
    <col min="199" max="199" width="37.85546875" bestFit="1" customWidth="1"/>
    <col min="200" max="200" width="46" bestFit="1" customWidth="1"/>
    <col min="201" max="201" width="39.7109375" bestFit="1" customWidth="1"/>
    <col min="202" max="202" width="39" bestFit="1" customWidth="1"/>
    <col min="203" max="204" width="40.7109375" bestFit="1" customWidth="1"/>
    <col min="205" max="205" width="37.7109375" bestFit="1" customWidth="1"/>
    <col min="206" max="206" width="22.28515625" bestFit="1" customWidth="1"/>
    <col min="207" max="207" width="25.7109375" bestFit="1" customWidth="1"/>
    <col min="208" max="208" width="22.7109375" bestFit="1" customWidth="1"/>
    <col min="209" max="209" width="32.28515625" bestFit="1" customWidth="1"/>
    <col min="210" max="210" width="28.7109375" bestFit="1" customWidth="1"/>
    <col min="211" max="211" width="32.28515625" bestFit="1" customWidth="1"/>
    <col min="212" max="212" width="39.28515625" bestFit="1" customWidth="1"/>
    <col min="213" max="213" width="35.42578125" bestFit="1" customWidth="1"/>
    <col min="214" max="214" width="39.140625" bestFit="1" customWidth="1"/>
    <col min="215" max="215" width="28" bestFit="1" customWidth="1"/>
    <col min="216" max="216" width="24.140625" bestFit="1" customWidth="1"/>
    <col min="217" max="217" width="27.85546875" bestFit="1" customWidth="1"/>
    <col min="218" max="218" width="40.42578125" bestFit="1" customWidth="1"/>
    <col min="219" max="219" width="36.7109375" bestFit="1" customWidth="1"/>
    <col min="220" max="220" width="40.28515625" bestFit="1" customWidth="1"/>
    <col min="221" max="221" width="39.28515625" bestFit="1" customWidth="1"/>
    <col min="222" max="222" width="35.42578125" bestFit="1" customWidth="1"/>
    <col min="223" max="223" width="39.140625" bestFit="1" customWidth="1"/>
    <col min="224" max="224" width="39.28515625" bestFit="1" customWidth="1"/>
    <col min="225" max="225" width="35.42578125" bestFit="1" customWidth="1"/>
    <col min="226" max="226" width="39.7109375" bestFit="1" customWidth="1"/>
    <col min="227" max="227" width="20.28515625" bestFit="1" customWidth="1"/>
    <col min="228" max="228" width="17.85546875" bestFit="1" customWidth="1"/>
    <col min="229" max="230" width="22.42578125" bestFit="1" customWidth="1"/>
    <col min="231" max="231" width="25.140625" bestFit="1" customWidth="1"/>
    <col min="232" max="232" width="23.7109375" bestFit="1" customWidth="1"/>
    <col min="233" max="233" width="23.140625" bestFit="1" customWidth="1"/>
    <col min="234" max="234" width="20.85546875" bestFit="1" customWidth="1"/>
    <col min="235" max="236" width="17.28515625" bestFit="1" customWidth="1"/>
    <col min="237" max="237" width="30.140625" bestFit="1" customWidth="1"/>
    <col min="238" max="238" width="27.42578125" bestFit="1" customWidth="1"/>
    <col min="239" max="239" width="30.42578125" bestFit="1" customWidth="1"/>
    <col min="240" max="240" width="26.7109375" bestFit="1" customWidth="1"/>
    <col min="241" max="241" width="26.28515625" bestFit="1" customWidth="1"/>
    <col min="242" max="242" width="29.140625" bestFit="1" customWidth="1"/>
    <col min="243" max="243" width="14.140625" bestFit="1" customWidth="1"/>
    <col min="244" max="244" width="13.85546875" bestFit="1" customWidth="1"/>
    <col min="245" max="245" width="17" bestFit="1" customWidth="1"/>
    <col min="246" max="246" width="20.85546875" bestFit="1" customWidth="1"/>
    <col min="247" max="247" width="17.7109375" bestFit="1" customWidth="1"/>
    <col min="248" max="248" width="15.42578125" bestFit="1" customWidth="1"/>
    <col min="249" max="249" width="18" bestFit="1" customWidth="1"/>
    <col min="250" max="250" width="22.42578125" bestFit="1" customWidth="1"/>
    <col min="251" max="252" width="18.85546875" bestFit="1" customWidth="1"/>
    <col min="253" max="253" width="20.42578125" bestFit="1" customWidth="1"/>
    <col min="254" max="254" width="19.28515625" bestFit="1" customWidth="1"/>
    <col min="255" max="255" width="18.85546875" bestFit="1" customWidth="1"/>
    <col min="256" max="256" width="21.7109375" bestFit="1" customWidth="1"/>
    <col min="257" max="257" width="14.85546875" bestFit="1" customWidth="1"/>
    <col min="258" max="258" width="29.7109375" bestFit="1" customWidth="1"/>
    <col min="259" max="259" width="26.140625" bestFit="1" customWidth="1"/>
    <col min="260" max="260" width="20.28515625" bestFit="1" customWidth="1"/>
    <col min="261" max="261" width="16" bestFit="1" customWidth="1"/>
    <col min="262" max="262" width="19.85546875" bestFit="1" customWidth="1"/>
    <col min="263" max="263" width="16.42578125" bestFit="1" customWidth="1"/>
    <col min="264" max="264" width="27" bestFit="1" customWidth="1"/>
    <col min="265" max="265" width="19.140625" bestFit="1" customWidth="1"/>
    <col min="266" max="266" width="24" bestFit="1" customWidth="1"/>
    <col min="267" max="267" width="24.85546875" bestFit="1" customWidth="1"/>
    <col min="268" max="268" width="20.42578125" bestFit="1" customWidth="1"/>
    <col min="269" max="269" width="32" bestFit="1" customWidth="1"/>
    <col min="270" max="271" width="24.42578125" bestFit="1" customWidth="1"/>
    <col min="272" max="272" width="29.28515625" bestFit="1" customWidth="1"/>
    <col min="273" max="273" width="29.140625" bestFit="1" customWidth="1"/>
    <col min="274" max="274" width="28.85546875" bestFit="1" customWidth="1"/>
    <col min="275" max="275" width="19.28515625" bestFit="1" customWidth="1"/>
    <col min="276" max="276" width="22.7109375" bestFit="1" customWidth="1"/>
    <col min="277" max="277" width="21.140625" bestFit="1" customWidth="1"/>
    <col min="278" max="279" width="17.42578125" bestFit="1" customWidth="1"/>
    <col min="280" max="280" width="15" bestFit="1" customWidth="1"/>
    <col min="281" max="281" width="15.85546875" bestFit="1" customWidth="1"/>
    <col min="282" max="282" width="11.42578125" bestFit="1" customWidth="1"/>
    <col min="283" max="283" width="12.140625" bestFit="1" customWidth="1"/>
    <col min="284" max="284" width="24.140625" bestFit="1" customWidth="1"/>
    <col min="285" max="285" width="15.28515625" bestFit="1" customWidth="1"/>
    <col min="286" max="286" width="23.7109375" bestFit="1" customWidth="1"/>
    <col min="287" max="287" width="15.28515625" bestFit="1" customWidth="1"/>
    <col min="288" max="288" width="18" bestFit="1" customWidth="1"/>
    <col min="289" max="289" width="24" bestFit="1" customWidth="1"/>
    <col min="290" max="290" width="13.42578125" bestFit="1" customWidth="1"/>
    <col min="291" max="291" width="18.7109375" bestFit="1" customWidth="1"/>
    <col min="292" max="292" width="26.28515625" bestFit="1" customWidth="1"/>
    <col min="293" max="293" width="23.28515625" bestFit="1" customWidth="1"/>
    <col min="294" max="294" width="42.42578125" bestFit="1" customWidth="1"/>
    <col min="295" max="295" width="27.140625" bestFit="1" customWidth="1"/>
    <col min="296" max="296" width="32" bestFit="1" customWidth="1"/>
    <col min="297" max="297" width="19.140625" bestFit="1" customWidth="1"/>
    <col min="298" max="298" width="28" bestFit="1" customWidth="1"/>
    <col min="299" max="299" width="15.28515625" bestFit="1" customWidth="1"/>
    <col min="300" max="300" width="22.42578125" bestFit="1" customWidth="1"/>
    <col min="301" max="301" width="31.28515625" bestFit="1" customWidth="1"/>
    <col min="302" max="302" width="18.85546875" bestFit="1" customWidth="1"/>
    <col min="303" max="303" width="30.42578125" bestFit="1" customWidth="1"/>
    <col min="304" max="304" width="21.28515625" bestFit="1" customWidth="1"/>
    <col min="305" max="306" width="25.85546875" bestFit="1" customWidth="1"/>
    <col min="307" max="307" width="32" bestFit="1" customWidth="1"/>
    <col min="308" max="308" width="31.28515625" bestFit="1" customWidth="1"/>
    <col min="309" max="309" width="37.7109375" bestFit="1" customWidth="1"/>
    <col min="310" max="310" width="35.85546875" bestFit="1" customWidth="1"/>
    <col min="311" max="311" width="34.85546875" bestFit="1" customWidth="1"/>
    <col min="312" max="312" width="27.85546875" bestFit="1" customWidth="1"/>
    <col min="313" max="313" width="34.140625" bestFit="1" customWidth="1"/>
    <col min="314" max="314" width="37.140625" bestFit="1" customWidth="1"/>
    <col min="315" max="315" width="36.42578125" bestFit="1" customWidth="1"/>
    <col min="316" max="316" width="35.85546875" bestFit="1" customWidth="1"/>
    <col min="317" max="317" width="34.140625" bestFit="1" customWidth="1"/>
    <col min="318" max="318" width="31.140625" bestFit="1" customWidth="1"/>
    <col min="319" max="319" width="34.140625" bestFit="1" customWidth="1"/>
    <col min="320" max="320" width="16.140625" bestFit="1" customWidth="1"/>
    <col min="321" max="321" width="22.42578125" bestFit="1" customWidth="1"/>
    <col min="322" max="322" width="21" bestFit="1" customWidth="1"/>
    <col min="323" max="323" width="17.7109375" bestFit="1" customWidth="1"/>
    <col min="324" max="324" width="18" bestFit="1" customWidth="1"/>
    <col min="325" max="325" width="38.42578125" bestFit="1" customWidth="1"/>
    <col min="326" max="326" width="42" bestFit="1" customWidth="1"/>
    <col min="327" max="327" width="39.140625" bestFit="1" customWidth="1"/>
    <col min="328" max="328" width="33.42578125" bestFit="1" customWidth="1"/>
    <col min="329" max="329" width="34.42578125" bestFit="1" customWidth="1"/>
    <col min="330" max="330" width="28.7109375" bestFit="1" customWidth="1"/>
    <col min="331" max="331" width="35.28515625" bestFit="1" customWidth="1"/>
    <col min="332" max="332" width="31.85546875" bestFit="1" customWidth="1"/>
    <col min="333" max="333" width="32.42578125" bestFit="1" customWidth="1"/>
    <col min="334" max="335" width="32.28515625" bestFit="1" customWidth="1"/>
    <col min="336" max="336" width="21.85546875" bestFit="1" customWidth="1"/>
    <col min="337" max="337" width="24.85546875" bestFit="1" customWidth="1"/>
    <col min="338" max="338" width="27.28515625" bestFit="1" customWidth="1"/>
    <col min="339" max="339" width="27.7109375" bestFit="1" customWidth="1"/>
    <col min="340" max="340" width="34.7109375" bestFit="1" customWidth="1"/>
    <col min="341" max="341" width="25.140625" bestFit="1" customWidth="1"/>
    <col min="342" max="342" width="21" bestFit="1" customWidth="1"/>
    <col min="343" max="343" width="24.140625" bestFit="1" customWidth="1"/>
    <col min="344" max="344" width="25" bestFit="1" customWidth="1"/>
    <col min="345" max="345" width="46.42578125" bestFit="1" customWidth="1"/>
  </cols>
  <sheetData>
    <row r="1" spans="1:346" s="249" customFormat="1" x14ac:dyDescent="0.2">
      <c r="C1" s="249" t="s">
        <v>1905</v>
      </c>
      <c r="E1" s="249" t="s">
        <v>2134</v>
      </c>
      <c r="F1" s="249" t="s">
        <v>2199</v>
      </c>
      <c r="G1" s="249" t="s">
        <v>2276</v>
      </c>
      <c r="H1" s="249" t="s">
        <v>2298</v>
      </c>
      <c r="I1" s="249" t="s">
        <v>2300</v>
      </c>
      <c r="J1" s="249" t="s">
        <v>2311</v>
      </c>
      <c r="K1" s="249" t="s">
        <v>2328</v>
      </c>
      <c r="L1" s="249" t="s">
        <v>2377</v>
      </c>
      <c r="M1" s="249" t="s">
        <v>2378</v>
      </c>
      <c r="N1" s="249" t="s">
        <v>2379</v>
      </c>
      <c r="O1" s="249" t="s">
        <v>2449</v>
      </c>
      <c r="P1" s="249" t="s">
        <v>2526</v>
      </c>
      <c r="Q1" s="249" t="s">
        <v>2603</v>
      </c>
      <c r="R1" s="249" t="s">
        <v>2671</v>
      </c>
      <c r="S1" s="249" t="s">
        <v>2692</v>
      </c>
      <c r="T1" s="249" t="s">
        <v>2709</v>
      </c>
      <c r="U1" s="249" t="s">
        <v>2722</v>
      </c>
      <c r="V1" s="249" t="s">
        <v>2725</v>
      </c>
      <c r="W1" s="249" t="s">
        <v>2745</v>
      </c>
      <c r="X1" s="249" t="s">
        <v>2747</v>
      </c>
      <c r="Y1" s="249" t="s">
        <v>2749</v>
      </c>
      <c r="Z1" s="249" t="s">
        <v>2751</v>
      </c>
      <c r="AA1" s="249" t="s">
        <v>2753</v>
      </c>
      <c r="AB1" s="250" t="s">
        <v>2755</v>
      </c>
      <c r="AC1" s="250" t="s">
        <v>2760</v>
      </c>
      <c r="AD1" s="250" t="s">
        <v>2762</v>
      </c>
      <c r="AE1" s="250" t="s">
        <v>2764</v>
      </c>
      <c r="AF1" s="250" t="s">
        <v>2772</v>
      </c>
      <c r="AG1" s="250"/>
      <c r="AH1" s="249" t="s">
        <v>2770</v>
      </c>
      <c r="AI1" s="249" t="s">
        <v>2769</v>
      </c>
      <c r="AJ1" s="249" t="s">
        <v>2784</v>
      </c>
      <c r="AK1" s="275" t="s">
        <v>2786</v>
      </c>
      <c r="AL1" s="275" t="s">
        <v>2788</v>
      </c>
      <c r="AM1" s="275" t="s">
        <v>2790</v>
      </c>
      <c r="AN1" s="275" t="s">
        <v>2792</v>
      </c>
      <c r="AO1" s="249" t="s">
        <v>2771</v>
      </c>
      <c r="AP1" s="249" t="s">
        <v>2768</v>
      </c>
      <c r="AQ1" s="249" t="s">
        <v>2796</v>
      </c>
      <c r="AR1" s="249" t="s">
        <v>1779</v>
      </c>
      <c r="AS1" s="249" t="s">
        <v>1781</v>
      </c>
      <c r="AT1" s="249" t="s">
        <v>2757</v>
      </c>
      <c r="AU1" s="249" t="s">
        <v>1784</v>
      </c>
      <c r="AV1" s="249" t="s">
        <v>1786</v>
      </c>
      <c r="AW1" s="249" t="s">
        <v>1788</v>
      </c>
      <c r="AX1" s="249" t="s">
        <v>1790</v>
      </c>
      <c r="AY1" s="249" t="s">
        <v>1792</v>
      </c>
      <c r="AZ1" s="249" t="s">
        <v>1794</v>
      </c>
      <c r="BA1" s="249" t="s">
        <v>1796</v>
      </c>
      <c r="BB1" s="249" t="s">
        <v>2766</v>
      </c>
      <c r="BC1" s="249" t="s">
        <v>1799</v>
      </c>
      <c r="BD1" s="249" t="s">
        <v>1801</v>
      </c>
      <c r="BE1" s="249" t="s">
        <v>1803</v>
      </c>
      <c r="BF1" s="249" t="s">
        <v>1805</v>
      </c>
      <c r="BG1" s="249" t="s">
        <v>1807</v>
      </c>
      <c r="BH1" s="249" t="s">
        <v>2767</v>
      </c>
      <c r="BI1" s="249" t="s">
        <v>1810</v>
      </c>
      <c r="BK1" s="249" t="s">
        <v>1812</v>
      </c>
      <c r="BL1" s="249" t="s">
        <v>1814</v>
      </c>
      <c r="BM1" s="249" t="s">
        <v>1816</v>
      </c>
      <c r="BN1" s="249" t="s">
        <v>1818</v>
      </c>
      <c r="BO1" s="249" t="s">
        <v>1820</v>
      </c>
      <c r="BP1" s="249" t="s">
        <v>1822</v>
      </c>
      <c r="BQ1" s="249" t="s">
        <v>1824</v>
      </c>
      <c r="BR1" s="249" t="s">
        <v>1826</v>
      </c>
      <c r="BS1" s="249" t="s">
        <v>1828</v>
      </c>
      <c r="BT1" s="249" t="s">
        <v>1830</v>
      </c>
      <c r="BU1" s="249" t="s">
        <v>1832</v>
      </c>
      <c r="BV1" s="249" t="s">
        <v>1834</v>
      </c>
      <c r="BZ1" s="249" t="s">
        <v>1836</v>
      </c>
      <c r="CA1" s="249" t="s">
        <v>1838</v>
      </c>
      <c r="CB1" s="249" t="s">
        <v>1846</v>
      </c>
      <c r="CC1" s="249" t="s">
        <v>1844</v>
      </c>
      <c r="CD1" s="249" t="s">
        <v>1850</v>
      </c>
      <c r="CE1" s="249" t="s">
        <v>1854</v>
      </c>
      <c r="CF1" s="249" t="s">
        <v>1856</v>
      </c>
      <c r="CG1" s="249" t="s">
        <v>1858</v>
      </c>
      <c r="CH1" s="249" t="s">
        <v>1869</v>
      </c>
      <c r="CI1" s="249" t="s">
        <v>1868</v>
      </c>
      <c r="CJ1" s="249" t="s">
        <v>1866</v>
      </c>
      <c r="CK1" s="280" t="s">
        <v>1864</v>
      </c>
      <c r="CN1" s="249" t="s">
        <v>1861</v>
      </c>
      <c r="CO1" s="249" t="s">
        <v>1873</v>
      </c>
      <c r="CP1" s="249" t="s">
        <v>1896</v>
      </c>
      <c r="CQ1" s="249" t="s">
        <v>1860</v>
      </c>
      <c r="CU1" s="249" t="s">
        <v>1862</v>
      </c>
      <c r="CV1" s="249" t="s">
        <v>1900</v>
      </c>
      <c r="CW1" s="249" t="s">
        <v>2758</v>
      </c>
      <c r="CX1" s="249" t="s">
        <v>1903</v>
      </c>
      <c r="CY1" s="249" t="s">
        <v>1394</v>
      </c>
      <c r="CZ1" s="249" t="s">
        <v>1396</v>
      </c>
      <c r="DA1" s="249" t="s">
        <v>1399</v>
      </c>
      <c r="DD1" s="249" t="s">
        <v>1401</v>
      </c>
      <c r="DE1" s="249" t="s">
        <v>1863</v>
      </c>
      <c r="DI1" s="249" t="s">
        <v>1867</v>
      </c>
      <c r="DJ1" s="249" t="s">
        <v>1404</v>
      </c>
      <c r="DK1" s="249" t="s">
        <v>1890</v>
      </c>
      <c r="DL1" s="249" t="s">
        <v>1841</v>
      </c>
      <c r="DM1" s="249" t="s">
        <v>1885</v>
      </c>
      <c r="DN1" s="249" t="s">
        <v>1865</v>
      </c>
      <c r="DO1" s="249" t="s">
        <v>1411</v>
      </c>
      <c r="DQ1" s="249" t="s">
        <v>1412</v>
      </c>
      <c r="DR1" s="249" t="s">
        <v>1414</v>
      </c>
      <c r="DS1" s="249" t="s">
        <v>1416</v>
      </c>
      <c r="DT1" s="249" t="s">
        <v>1889</v>
      </c>
      <c r="DU1" s="249" t="s">
        <v>1419</v>
      </c>
      <c r="DV1" s="249" t="s">
        <v>1421</v>
      </c>
      <c r="DW1" s="249" t="s">
        <v>1429</v>
      </c>
      <c r="DX1" s="249" t="s">
        <v>1888</v>
      </c>
      <c r="DY1" s="249" t="s">
        <v>2759</v>
      </c>
      <c r="DZ1" s="249" t="s">
        <v>1884</v>
      </c>
      <c r="EA1" s="249" t="s">
        <v>1887</v>
      </c>
      <c r="EB1" s="249" t="s">
        <v>1852</v>
      </c>
      <c r="EC1" s="249" t="s">
        <v>1892</v>
      </c>
      <c r="EE1" s="249" t="s">
        <v>1447</v>
      </c>
      <c r="EF1" s="249" t="s">
        <v>1893</v>
      </c>
      <c r="EG1" s="249" t="s">
        <v>1434</v>
      </c>
      <c r="EH1" s="249" t="s">
        <v>1451</v>
      </c>
      <c r="EI1" s="249" t="s">
        <v>1445</v>
      </c>
      <c r="EJ1" s="249" t="s">
        <v>1877</v>
      </c>
      <c r="EK1" s="249" t="s">
        <v>1426</v>
      </c>
      <c r="EP1" s="249" t="s">
        <v>1894</v>
      </c>
      <c r="EQ1" s="249" t="s">
        <v>1459</v>
      </c>
      <c r="ER1" s="249" t="s">
        <v>1433</v>
      </c>
      <c r="EU1" s="249" t="s">
        <v>1440</v>
      </c>
      <c r="EV1" s="249" t="s">
        <v>1886</v>
      </c>
      <c r="EW1" s="249" t="s">
        <v>1853</v>
      </c>
      <c r="EX1" s="249" t="s">
        <v>1872</v>
      </c>
      <c r="EY1" s="249" t="s">
        <v>1843</v>
      </c>
      <c r="EZ1" s="280" t="s">
        <v>1883</v>
      </c>
      <c r="FA1" s="249" t="s">
        <v>1526</v>
      </c>
      <c r="FC1" s="249" t="s">
        <v>1878</v>
      </c>
      <c r="FD1" s="249" t="s">
        <v>1423</v>
      </c>
      <c r="FE1" s="249" t="s">
        <v>970</v>
      </c>
      <c r="FF1" s="249" t="s">
        <v>1443</v>
      </c>
      <c r="FG1" s="249" t="s">
        <v>1403</v>
      </c>
      <c r="FH1" s="249" t="s">
        <v>1882</v>
      </c>
      <c r="FI1" s="249" t="s">
        <v>1527</v>
      </c>
      <c r="FJ1" s="249" t="s">
        <v>1345</v>
      </c>
      <c r="FK1" s="249" t="s">
        <v>1876</v>
      </c>
      <c r="FL1" s="249" t="s">
        <v>1437</v>
      </c>
      <c r="FM1" s="249" t="s">
        <v>1891</v>
      </c>
      <c r="FN1" s="249" t="s">
        <v>1432</v>
      </c>
      <c r="FO1" s="249" t="s">
        <v>1386</v>
      </c>
      <c r="FP1" s="249" t="s">
        <v>1840</v>
      </c>
      <c r="FQ1" s="249" t="s">
        <v>1436</v>
      </c>
      <c r="FR1" s="249" t="s">
        <v>1842</v>
      </c>
      <c r="FS1" s="249" t="s">
        <v>556</v>
      </c>
      <c r="FT1" s="249" t="s">
        <v>1422</v>
      </c>
      <c r="FU1" s="249" t="s">
        <v>1849</v>
      </c>
      <c r="FV1" s="249" t="s">
        <v>3</v>
      </c>
      <c r="FW1" s="249" t="s">
        <v>1424</v>
      </c>
      <c r="FX1" s="249" t="s">
        <v>1458</v>
      </c>
      <c r="FY1" s="249" t="s">
        <v>1398</v>
      </c>
      <c r="FZ1" s="249" t="s">
        <v>412</v>
      </c>
      <c r="GA1" s="249" t="s">
        <v>1881</v>
      </c>
      <c r="GB1" s="249" t="s">
        <v>1845</v>
      </c>
      <c r="GC1" s="249" t="s">
        <v>1431</v>
      </c>
      <c r="GD1" s="249" t="s">
        <v>1879</v>
      </c>
      <c r="GE1" s="249" t="s">
        <v>1427</v>
      </c>
      <c r="GF1" s="249" t="s">
        <v>1457</v>
      </c>
      <c r="GG1" s="249" t="s">
        <v>1425</v>
      </c>
      <c r="GH1" s="249" t="s">
        <v>1439</v>
      </c>
      <c r="GI1" s="249" t="s">
        <v>510</v>
      </c>
      <c r="GJ1" s="280" t="s">
        <v>1463</v>
      </c>
      <c r="GV1" s="282"/>
      <c r="GW1" s="282"/>
      <c r="GX1" s="250"/>
      <c r="GY1" s="250"/>
      <c r="GZ1" s="250"/>
    </row>
    <row r="2" spans="1:346" s="249" customFormat="1" x14ac:dyDescent="0.2">
      <c r="A2" s="251" t="s">
        <v>2798</v>
      </c>
      <c r="B2" s="251" t="s">
        <v>2874</v>
      </c>
      <c r="C2" s="249" t="s">
        <v>1906</v>
      </c>
      <c r="E2" s="249" t="s">
        <v>2135</v>
      </c>
      <c r="F2" s="249" t="s">
        <v>2200</v>
      </c>
      <c r="G2" s="249" t="s">
        <v>2277</v>
      </c>
      <c r="H2" s="249" t="s">
        <v>2299</v>
      </c>
      <c r="I2" s="249" t="s">
        <v>2301</v>
      </c>
      <c r="J2" s="249" t="s">
        <v>2312</v>
      </c>
      <c r="K2" s="249" t="s">
        <v>2277</v>
      </c>
      <c r="L2" s="249" t="s">
        <v>2299</v>
      </c>
      <c r="M2" s="249" t="s">
        <v>2301</v>
      </c>
      <c r="N2" s="249" t="s">
        <v>2380</v>
      </c>
      <c r="O2" s="249" t="s">
        <v>2450</v>
      </c>
      <c r="P2" s="249" t="s">
        <v>2527</v>
      </c>
      <c r="Q2" s="249" t="s">
        <v>2604</v>
      </c>
      <c r="R2" s="249" t="s">
        <v>2672</v>
      </c>
      <c r="S2" s="249" t="s">
        <v>2693</v>
      </c>
      <c r="T2" s="249" t="s">
        <v>2710</v>
      </c>
      <c r="U2" s="249" t="s">
        <v>2527</v>
      </c>
      <c r="V2" s="249" t="s">
        <v>2604</v>
      </c>
      <c r="W2" s="249" t="s">
        <v>2746</v>
      </c>
      <c r="X2" s="249" t="s">
        <v>2748</v>
      </c>
      <c r="Y2" s="249" t="s">
        <v>2750</v>
      </c>
      <c r="Z2" s="249" t="s">
        <v>2752</v>
      </c>
      <c r="AA2" s="249" t="s">
        <v>2754</v>
      </c>
      <c r="AB2" s="250" t="s">
        <v>2756</v>
      </c>
      <c r="AC2" s="250" t="s">
        <v>2761</v>
      </c>
      <c r="AD2" s="250" t="s">
        <v>2763</v>
      </c>
      <c r="AE2" s="250" t="s">
        <v>2765</v>
      </c>
      <c r="AF2" s="250" t="s">
        <v>2773</v>
      </c>
      <c r="AG2" s="250" t="s">
        <v>3109</v>
      </c>
      <c r="AH2" s="249" t="s">
        <v>2774</v>
      </c>
      <c r="AI2" s="249" t="s">
        <v>2775</v>
      </c>
      <c r="AJ2" s="249" t="s">
        <v>2785</v>
      </c>
      <c r="AK2" s="275" t="s">
        <v>2787</v>
      </c>
      <c r="AL2" s="275" t="s">
        <v>2789</v>
      </c>
      <c r="AM2" s="275" t="s">
        <v>2791</v>
      </c>
      <c r="AN2" s="275" t="s">
        <v>2793</v>
      </c>
      <c r="AO2" s="249" t="s">
        <v>2794</v>
      </c>
      <c r="AP2" s="249" t="s">
        <v>2795</v>
      </c>
      <c r="AQ2" s="249" t="s">
        <v>2797</v>
      </c>
      <c r="AR2" s="249" t="s">
        <v>1780</v>
      </c>
      <c r="AS2" s="249" t="s">
        <v>1782</v>
      </c>
      <c r="AT2" s="249" t="s">
        <v>1783</v>
      </c>
      <c r="AU2" s="249" t="s">
        <v>1785</v>
      </c>
      <c r="AV2" s="249" t="s">
        <v>1787</v>
      </c>
      <c r="AW2" s="249" t="s">
        <v>1789</v>
      </c>
      <c r="AX2" s="249" t="s">
        <v>1791</v>
      </c>
      <c r="AY2" s="249" t="s">
        <v>1793</v>
      </c>
      <c r="AZ2" s="249" t="s">
        <v>1795</v>
      </c>
      <c r="BA2" s="249" t="s">
        <v>1797</v>
      </c>
      <c r="BB2" s="249" t="s">
        <v>1798</v>
      </c>
      <c r="BC2" s="249" t="s">
        <v>1800</v>
      </c>
      <c r="BD2" s="249" t="s">
        <v>1802</v>
      </c>
      <c r="BE2" s="249" t="s">
        <v>1804</v>
      </c>
      <c r="BF2" s="249" t="s">
        <v>1806</v>
      </c>
      <c r="BG2" s="249" t="s">
        <v>1808</v>
      </c>
      <c r="BH2" s="249" t="s">
        <v>1809</v>
      </c>
      <c r="BI2" s="249" t="s">
        <v>1811</v>
      </c>
      <c r="BJ2" s="249" t="s">
        <v>3400</v>
      </c>
      <c r="BK2" s="249" t="s">
        <v>1813</v>
      </c>
      <c r="BL2" s="249" t="s">
        <v>1815</v>
      </c>
      <c r="BM2" s="249" t="s">
        <v>1817</v>
      </c>
      <c r="BN2" s="249" t="s">
        <v>1819</v>
      </c>
      <c r="BO2" s="249" t="s">
        <v>1821</v>
      </c>
      <c r="BP2" s="249" t="s">
        <v>1823</v>
      </c>
      <c r="BQ2" s="249" t="s">
        <v>1825</v>
      </c>
      <c r="BR2" s="249" t="s">
        <v>1827</v>
      </c>
      <c r="BS2" s="249" t="s">
        <v>1829</v>
      </c>
      <c r="BT2" s="249" t="s">
        <v>1831</v>
      </c>
      <c r="BU2" s="249" t="s">
        <v>1833</v>
      </c>
      <c r="BV2" s="249" t="s">
        <v>1835</v>
      </c>
      <c r="BW2" s="249" t="s">
        <v>5005</v>
      </c>
      <c r="BX2" s="249" t="s">
        <v>5006</v>
      </c>
      <c r="BY2" s="249" t="s">
        <v>5007</v>
      </c>
      <c r="BZ2" s="249" t="s">
        <v>1837</v>
      </c>
      <c r="CA2" s="249" t="s">
        <v>1839</v>
      </c>
      <c r="CB2" s="249" t="s">
        <v>1847</v>
      </c>
      <c r="CC2" s="249" t="s">
        <v>1848</v>
      </c>
      <c r="CD2" s="249" t="s">
        <v>1851</v>
      </c>
      <c r="CE2" s="249" t="s">
        <v>1855</v>
      </c>
      <c r="CF2" s="249" t="s">
        <v>1857</v>
      </c>
      <c r="CG2" s="249" t="s">
        <v>1859</v>
      </c>
      <c r="CH2" s="249" t="s">
        <v>1870</v>
      </c>
      <c r="CI2" s="249" t="s">
        <v>1871</v>
      </c>
      <c r="CJ2" s="249" t="s">
        <v>1874</v>
      </c>
      <c r="CK2" s="280" t="s">
        <v>1875</v>
      </c>
      <c r="CL2" s="249" t="s">
        <v>5008</v>
      </c>
      <c r="CM2" s="249" t="s">
        <v>5009</v>
      </c>
      <c r="CN2" s="249" t="s">
        <v>1880</v>
      </c>
      <c r="CO2" s="249" t="s">
        <v>1895</v>
      </c>
      <c r="CP2" s="249" t="s">
        <v>1897</v>
      </c>
      <c r="CQ2" s="249" t="s">
        <v>1898</v>
      </c>
      <c r="CR2" s="249" t="s">
        <v>5010</v>
      </c>
      <c r="CS2" s="249" t="s">
        <v>5011</v>
      </c>
      <c r="CT2" s="249" t="s">
        <v>5012</v>
      </c>
      <c r="CU2" s="249" t="s">
        <v>1899</v>
      </c>
      <c r="CV2" s="249" t="s">
        <v>1901</v>
      </c>
      <c r="CW2" s="249" t="s">
        <v>1902</v>
      </c>
      <c r="CX2" s="249" t="s">
        <v>1904</v>
      </c>
      <c r="CY2" s="249" t="s">
        <v>1395</v>
      </c>
      <c r="CZ2" s="249" t="s">
        <v>1397</v>
      </c>
      <c r="DA2" s="249" t="s">
        <v>1400</v>
      </c>
      <c r="DB2" s="249" t="s">
        <v>5015</v>
      </c>
      <c r="DC2" s="249" t="s">
        <v>5016</v>
      </c>
      <c r="DD2" s="249" t="s">
        <v>5013</v>
      </c>
      <c r="DE2" s="249" t="s">
        <v>5014</v>
      </c>
      <c r="DF2" s="249" t="s">
        <v>5017</v>
      </c>
      <c r="DG2" s="249" t="s">
        <v>5018</v>
      </c>
      <c r="DH2" s="249" t="s">
        <v>5019</v>
      </c>
      <c r="DI2" s="249" t="s">
        <v>1402</v>
      </c>
      <c r="DJ2" s="249" t="s">
        <v>1405</v>
      </c>
      <c r="DK2" s="249" t="s">
        <v>1407</v>
      </c>
      <c r="DL2" s="249" t="s">
        <v>1408</v>
      </c>
      <c r="DM2" s="249" t="s">
        <v>1409</v>
      </c>
      <c r="DN2" s="249" t="s">
        <v>1410</v>
      </c>
      <c r="DO2" s="249" t="s">
        <v>1406</v>
      </c>
      <c r="DP2" s="249" t="s">
        <v>5020</v>
      </c>
      <c r="DQ2" s="249" t="s">
        <v>1413</v>
      </c>
      <c r="DR2" s="249" t="s">
        <v>1415</v>
      </c>
      <c r="DS2" s="249" t="s">
        <v>1417</v>
      </c>
      <c r="DT2" s="249" t="s">
        <v>1418</v>
      </c>
      <c r="DU2" s="249" t="s">
        <v>1420</v>
      </c>
      <c r="DV2" s="249" t="s">
        <v>1428</v>
      </c>
      <c r="DW2" s="249" t="s">
        <v>1430</v>
      </c>
      <c r="DX2" s="249" t="s">
        <v>1435</v>
      </c>
      <c r="DY2" s="249" t="s">
        <v>1438</v>
      </c>
      <c r="DZ2" s="249" t="s">
        <v>1441</v>
      </c>
      <c r="EA2" s="249" t="s">
        <v>1442</v>
      </c>
      <c r="EB2" s="249" t="s">
        <v>1444</v>
      </c>
      <c r="EC2" s="249" t="s">
        <v>1446</v>
      </c>
      <c r="ED2" s="249" t="s">
        <v>5021</v>
      </c>
      <c r="EE2" s="249" t="s">
        <v>1448</v>
      </c>
      <c r="EF2" s="249" t="s">
        <v>1449</v>
      </c>
      <c r="EG2" s="249" t="s">
        <v>1450</v>
      </c>
      <c r="EH2" s="249" t="s">
        <v>1452</v>
      </c>
      <c r="EI2" s="249" t="s">
        <v>1453</v>
      </c>
      <c r="EJ2" s="249" t="s">
        <v>1454</v>
      </c>
      <c r="EK2" s="249" t="s">
        <v>1455</v>
      </c>
      <c r="EL2" s="249" t="s">
        <v>5022</v>
      </c>
      <c r="EM2" s="249" t="s">
        <v>5023</v>
      </c>
      <c r="EN2" s="249" t="s">
        <v>5024</v>
      </c>
      <c r="EO2" s="249" t="s">
        <v>5025</v>
      </c>
      <c r="EP2" s="249" t="s">
        <v>1456</v>
      </c>
      <c r="EQ2" s="249" t="s">
        <v>1460</v>
      </c>
      <c r="ER2" s="249" t="s">
        <v>5027</v>
      </c>
      <c r="ES2" s="249" t="s">
        <v>5028</v>
      </c>
      <c r="ET2" s="249" t="s">
        <v>5029</v>
      </c>
      <c r="EU2" s="249" t="s">
        <v>1462</v>
      </c>
      <c r="EV2" s="249" t="s">
        <v>1464</v>
      </c>
      <c r="EW2" s="249" t="s">
        <v>1465</v>
      </c>
      <c r="EX2" s="249" t="s">
        <v>1524</v>
      </c>
      <c r="EY2" s="249" t="s">
        <v>1525</v>
      </c>
      <c r="EZ2" s="280" t="s">
        <v>1528</v>
      </c>
      <c r="FA2" s="249" t="s">
        <v>5030</v>
      </c>
      <c r="FB2" s="249" t="s">
        <v>5031</v>
      </c>
      <c r="FC2" s="249" t="s">
        <v>1529</v>
      </c>
      <c r="FD2" s="249" t="s">
        <v>2200</v>
      </c>
      <c r="FE2" s="249" t="s">
        <v>2277</v>
      </c>
      <c r="FF2" s="249" t="s">
        <v>2299</v>
      </c>
      <c r="FG2" s="249" t="s">
        <v>2301</v>
      </c>
      <c r="FH2" s="249" t="s">
        <v>2312</v>
      </c>
      <c r="FI2" s="249" t="s">
        <v>2277</v>
      </c>
      <c r="FJ2" s="249" t="s">
        <v>2299</v>
      </c>
      <c r="FK2" s="249" t="s">
        <v>2301</v>
      </c>
      <c r="FL2" s="249" t="s">
        <v>2135</v>
      </c>
      <c r="FM2" s="249" t="s">
        <v>2710</v>
      </c>
      <c r="FN2" s="249" t="s">
        <v>2527</v>
      </c>
      <c r="FO2" s="249" t="s">
        <v>1387</v>
      </c>
      <c r="FP2" s="249" t="s">
        <v>2604</v>
      </c>
      <c r="FQ2" s="249" t="s">
        <v>553</v>
      </c>
      <c r="FR2" s="249" t="s">
        <v>555</v>
      </c>
      <c r="FS2" s="249" t="s">
        <v>557</v>
      </c>
      <c r="FT2" s="249" t="s">
        <v>1</v>
      </c>
      <c r="FU2" s="249" t="s">
        <v>2</v>
      </c>
      <c r="FV2" s="249" t="s">
        <v>4</v>
      </c>
      <c r="FW2" s="249" t="s">
        <v>5</v>
      </c>
      <c r="FX2" s="249" t="s">
        <v>6</v>
      </c>
      <c r="FY2" s="249" t="s">
        <v>409</v>
      </c>
      <c r="FZ2" s="249" t="s">
        <v>2750</v>
      </c>
      <c r="GA2" s="249" t="s">
        <v>413</v>
      </c>
      <c r="GB2" s="249" t="s">
        <v>4</v>
      </c>
      <c r="GC2" s="249" t="s">
        <v>6</v>
      </c>
      <c r="GD2" s="249" t="s">
        <v>490</v>
      </c>
      <c r="GE2" s="249" t="s">
        <v>492</v>
      </c>
      <c r="GF2" s="249" t="s">
        <v>498</v>
      </c>
      <c r="GG2" s="249" t="s">
        <v>502</v>
      </c>
      <c r="GH2" s="249" t="s">
        <v>504</v>
      </c>
      <c r="GI2" s="249" t="s">
        <v>511</v>
      </c>
      <c r="GJ2" s="280" t="s">
        <v>513</v>
      </c>
      <c r="GK2" s="252" t="s">
        <v>3010</v>
      </c>
      <c r="GL2" s="249" t="s">
        <v>3012</v>
      </c>
      <c r="GM2" s="249" t="s">
        <v>3083</v>
      </c>
      <c r="GN2" s="249" t="s">
        <v>3084</v>
      </c>
      <c r="GO2" s="249" t="s">
        <v>3085</v>
      </c>
      <c r="GP2" s="249" t="s">
        <v>3086</v>
      </c>
      <c r="GQ2" s="249" t="s">
        <v>3699</v>
      </c>
      <c r="GR2" s="249" t="s">
        <v>3087</v>
      </c>
      <c r="GS2" s="249" t="s">
        <v>3700</v>
      </c>
      <c r="GT2" s="249" t="s">
        <v>3701</v>
      </c>
      <c r="GU2" s="249" t="s">
        <v>3702</v>
      </c>
      <c r="GV2" s="282" t="s">
        <v>3224</v>
      </c>
      <c r="GW2" s="282" t="s">
        <v>3225</v>
      </c>
      <c r="GX2" s="250" t="s">
        <v>3226</v>
      </c>
      <c r="GY2" s="250" t="s">
        <v>3227</v>
      </c>
      <c r="GZ2" s="250" t="s">
        <v>3228</v>
      </c>
      <c r="HA2" s="249" t="s">
        <v>3272</v>
      </c>
      <c r="HB2" s="249" t="s">
        <v>3273</v>
      </c>
      <c r="HC2" s="249" t="s">
        <v>3274</v>
      </c>
      <c r="HD2" s="249" t="s">
        <v>3275</v>
      </c>
      <c r="HE2" s="249" t="s">
        <v>3276</v>
      </c>
      <c r="HF2" s="249" t="s">
        <v>3277</v>
      </c>
      <c r="HG2" s="249" t="s">
        <v>3278</v>
      </c>
      <c r="HH2" s="249" t="s">
        <v>3279</v>
      </c>
      <c r="HI2" s="249" t="s">
        <v>3280</v>
      </c>
      <c r="HJ2" s="249" t="s">
        <v>3281</v>
      </c>
      <c r="HK2" s="249" t="s">
        <v>3282</v>
      </c>
      <c r="HL2" s="249" t="s">
        <v>3283</v>
      </c>
      <c r="HM2" s="249" t="s">
        <v>3284</v>
      </c>
      <c r="HN2" s="249" t="s">
        <v>3285</v>
      </c>
      <c r="HO2" s="249" t="s">
        <v>3286</v>
      </c>
      <c r="HP2" s="249" t="s">
        <v>3287</v>
      </c>
      <c r="HQ2" s="249" t="s">
        <v>3288</v>
      </c>
      <c r="HR2" s="249" t="s">
        <v>3289</v>
      </c>
      <c r="HS2" s="249" t="s">
        <v>3290</v>
      </c>
      <c r="HT2" s="249" t="s">
        <v>3291</v>
      </c>
      <c r="HU2" s="249" t="s">
        <v>3292</v>
      </c>
      <c r="HV2" s="249" t="s">
        <v>3293</v>
      </c>
      <c r="HW2" s="249" t="s">
        <v>3294</v>
      </c>
      <c r="HX2" s="249" t="s">
        <v>3295</v>
      </c>
      <c r="HY2" s="249" t="s">
        <v>3296</v>
      </c>
      <c r="HZ2" s="249" t="s">
        <v>3297</v>
      </c>
      <c r="IA2" s="249" t="s">
        <v>3298</v>
      </c>
      <c r="IB2" s="249" t="s">
        <v>3299</v>
      </c>
      <c r="IC2" s="249" t="s">
        <v>3300</v>
      </c>
      <c r="ID2" s="249" t="s">
        <v>3301</v>
      </c>
      <c r="IE2" s="249" t="s">
        <v>3302</v>
      </c>
      <c r="IF2" s="249" t="s">
        <v>3303</v>
      </c>
      <c r="IG2" s="249" t="s">
        <v>3304</v>
      </c>
      <c r="IH2" s="249" t="s">
        <v>3305</v>
      </c>
      <c r="II2" s="249" t="s">
        <v>3306</v>
      </c>
      <c r="IJ2" s="249" t="s">
        <v>3307</v>
      </c>
      <c r="IK2" s="249" t="s">
        <v>3308</v>
      </c>
      <c r="IL2" s="249" t="s">
        <v>3309</v>
      </c>
      <c r="IM2" s="249" t="s">
        <v>3310</v>
      </c>
      <c r="IN2" s="249" t="s">
        <v>3311</v>
      </c>
      <c r="IO2" s="249" t="s">
        <v>3312</v>
      </c>
      <c r="IP2" s="249" t="s">
        <v>3313</v>
      </c>
      <c r="IQ2" s="249" t="s">
        <v>3314</v>
      </c>
      <c r="IR2" s="249" t="s">
        <v>3315</v>
      </c>
      <c r="IS2" s="249" t="s">
        <v>3316</v>
      </c>
      <c r="IT2" s="249" t="s">
        <v>3317</v>
      </c>
      <c r="IU2" s="249" t="s">
        <v>3318</v>
      </c>
      <c r="IV2" s="249" t="s">
        <v>3319</v>
      </c>
      <c r="IW2" s="249" t="s">
        <v>3320</v>
      </c>
      <c r="IX2" s="249" t="s">
        <v>3321</v>
      </c>
      <c r="IY2" s="249" t="s">
        <v>3322</v>
      </c>
      <c r="IZ2" s="249" t="s">
        <v>3323</v>
      </c>
      <c r="JA2" s="249" t="s">
        <v>3324</v>
      </c>
      <c r="JB2" s="249" t="s">
        <v>3325</v>
      </c>
      <c r="JC2" s="249" t="s">
        <v>3326</v>
      </c>
      <c r="JD2" s="249" t="s">
        <v>3327</v>
      </c>
      <c r="JE2" s="249" t="s">
        <v>3328</v>
      </c>
      <c r="JF2" s="249" t="s">
        <v>3329</v>
      </c>
      <c r="JG2" s="249" t="s">
        <v>3330</v>
      </c>
      <c r="JH2" s="249" t="s">
        <v>3331</v>
      </c>
      <c r="JI2" s="249" t="s">
        <v>3332</v>
      </c>
      <c r="JJ2" s="249" t="s">
        <v>3333</v>
      </c>
      <c r="JK2" s="249" t="s">
        <v>3334</v>
      </c>
      <c r="JL2" s="249" t="s">
        <v>3335</v>
      </c>
      <c r="JM2" s="249" t="s">
        <v>3336</v>
      </c>
      <c r="JN2" s="249" t="s">
        <v>3337</v>
      </c>
      <c r="JO2" s="249" t="s">
        <v>3338</v>
      </c>
      <c r="JP2" s="249" t="s">
        <v>3339</v>
      </c>
      <c r="JQ2" s="249" t="s">
        <v>3340</v>
      </c>
      <c r="JR2" s="249" t="s">
        <v>3341</v>
      </c>
      <c r="JS2" s="249" t="s">
        <v>3342</v>
      </c>
      <c r="JT2" s="249" t="s">
        <v>3343</v>
      </c>
      <c r="JU2" s="249" t="s">
        <v>3344</v>
      </c>
      <c r="JV2" s="249" t="s">
        <v>3345</v>
      </c>
      <c r="JW2" s="249" t="s">
        <v>3346</v>
      </c>
      <c r="JX2" s="249" t="s">
        <v>3347</v>
      </c>
      <c r="JY2" s="249" t="s">
        <v>3348</v>
      </c>
      <c r="JZ2" s="249" t="s">
        <v>3349</v>
      </c>
      <c r="KA2" s="249" t="s">
        <v>3350</v>
      </c>
      <c r="KB2" s="249" t="s">
        <v>3351</v>
      </c>
      <c r="KC2" s="249" t="s">
        <v>3352</v>
      </c>
      <c r="KD2" s="249" t="s">
        <v>3353</v>
      </c>
      <c r="KE2" s="249" t="s">
        <v>3354</v>
      </c>
      <c r="KF2" s="249" t="s">
        <v>3355</v>
      </c>
      <c r="KG2" s="249" t="s">
        <v>3356</v>
      </c>
      <c r="KH2" s="249" t="s">
        <v>3357</v>
      </c>
      <c r="KI2" s="249" t="s">
        <v>3358</v>
      </c>
      <c r="KJ2" s="249" t="s">
        <v>3359</v>
      </c>
      <c r="KK2" s="249" t="s">
        <v>3360</v>
      </c>
      <c r="KL2" s="249" t="s">
        <v>3361</v>
      </c>
      <c r="KM2" s="249" t="s">
        <v>3362</v>
      </c>
      <c r="KN2" s="249" t="s">
        <v>3363</v>
      </c>
      <c r="KO2" s="249" t="s">
        <v>3364</v>
      </c>
      <c r="KP2" s="249" t="s">
        <v>3365</v>
      </c>
      <c r="KQ2" s="249" t="s">
        <v>3366</v>
      </c>
      <c r="KR2" s="249" t="s">
        <v>3367</v>
      </c>
      <c r="KS2" s="249" t="s">
        <v>3368</v>
      </c>
      <c r="KT2" s="249" t="s">
        <v>3369</v>
      </c>
      <c r="KU2" s="249" t="s">
        <v>3370</v>
      </c>
      <c r="KV2" s="249" t="s">
        <v>3371</v>
      </c>
      <c r="KW2" s="249" t="s">
        <v>3372</v>
      </c>
      <c r="KX2" s="249" t="s">
        <v>3373</v>
      </c>
      <c r="KY2" s="249" t="s">
        <v>3374</v>
      </c>
      <c r="KZ2" s="249" t="s">
        <v>3375</v>
      </c>
      <c r="LA2" s="249" t="s">
        <v>3376</v>
      </c>
      <c r="LB2" s="249" t="s">
        <v>3377</v>
      </c>
      <c r="LC2" s="249" t="s">
        <v>3378</v>
      </c>
      <c r="LD2" s="249" t="s">
        <v>3379</v>
      </c>
      <c r="LE2" s="249" t="s">
        <v>3380</v>
      </c>
      <c r="LF2" s="249" t="s">
        <v>3381</v>
      </c>
      <c r="LG2" s="249" t="s">
        <v>3382</v>
      </c>
      <c r="LH2" s="249" t="s">
        <v>3383</v>
      </c>
      <c r="LI2" s="249" t="s">
        <v>3384</v>
      </c>
      <c r="LJ2" s="249" t="s">
        <v>3385</v>
      </c>
      <c r="LK2" s="249" t="s">
        <v>3386</v>
      </c>
      <c r="LL2" s="249" t="s">
        <v>3387</v>
      </c>
      <c r="LM2" s="249" t="s">
        <v>3388</v>
      </c>
      <c r="LN2" s="249" t="s">
        <v>3389</v>
      </c>
      <c r="LO2" s="249" t="s">
        <v>3390</v>
      </c>
      <c r="LP2" s="249" t="s">
        <v>3391</v>
      </c>
      <c r="LQ2" s="249" t="s">
        <v>3392</v>
      </c>
      <c r="LR2" s="249" t="s">
        <v>3393</v>
      </c>
      <c r="LS2" s="249" t="s">
        <v>3394</v>
      </c>
      <c r="LT2" s="249" t="s">
        <v>3395</v>
      </c>
      <c r="LU2" s="249" t="s">
        <v>3396</v>
      </c>
      <c r="LV2" s="249" t="s">
        <v>3397</v>
      </c>
      <c r="LW2" s="249" t="s">
        <v>3398</v>
      </c>
      <c r="LX2" s="249" t="s">
        <v>3399</v>
      </c>
      <c r="LY2" s="249" t="s">
        <v>3179</v>
      </c>
      <c r="LZ2" s="249" t="s">
        <v>3180</v>
      </c>
      <c r="MA2" s="249" t="s">
        <v>3181</v>
      </c>
      <c r="MB2" s="249" t="s">
        <v>3182</v>
      </c>
      <c r="MC2" s="249" t="s">
        <v>3183</v>
      </c>
      <c r="MD2" s="249" t="s">
        <v>3184</v>
      </c>
      <c r="ME2" s="249" t="s">
        <v>3185</v>
      </c>
      <c r="MF2" s="249" t="s">
        <v>3186</v>
      </c>
      <c r="MG2" s="249" t="s">
        <v>3187</v>
      </c>
    </row>
    <row r="3" spans="1:346" s="203" customFormat="1" x14ac:dyDescent="0.2">
      <c r="A3" s="6" t="s">
        <v>2028</v>
      </c>
      <c r="B3" s="6" t="s">
        <v>2835</v>
      </c>
      <c r="C3" s="203" t="s">
        <v>2029</v>
      </c>
      <c r="D3" s="203" t="s">
        <v>2030</v>
      </c>
      <c r="E3" s="203" t="s">
        <v>2165</v>
      </c>
      <c r="F3" s="203" t="s">
        <v>2241</v>
      </c>
      <c r="G3" s="203" t="s">
        <v>2356</v>
      </c>
      <c r="H3" s="203" t="s">
        <v>3564</v>
      </c>
      <c r="I3" s="203" t="s">
        <v>3565</v>
      </c>
      <c r="J3" s="203" t="s">
        <v>2323</v>
      </c>
      <c r="K3" s="203" t="s">
        <v>2356</v>
      </c>
      <c r="L3" s="203" t="s">
        <v>3566</v>
      </c>
      <c r="M3" s="203" t="s">
        <v>3567</v>
      </c>
      <c r="N3" s="203" t="s">
        <v>2416</v>
      </c>
      <c r="O3" s="203" t="s">
        <v>2491</v>
      </c>
      <c r="P3" s="203" t="s">
        <v>2568</v>
      </c>
      <c r="Q3" s="203" t="s">
        <v>2639</v>
      </c>
      <c r="R3" s="203" t="s">
        <v>2685</v>
      </c>
      <c r="S3" s="203" t="s">
        <v>2698</v>
      </c>
      <c r="T3" s="203" t="s">
        <v>2716</v>
      </c>
      <c r="U3" s="203" t="s">
        <v>2568</v>
      </c>
      <c r="V3" s="203" t="s">
        <v>2735</v>
      </c>
      <c r="W3" s="203">
        <v>1</v>
      </c>
      <c r="X3" s="203">
        <v>0</v>
      </c>
      <c r="Y3" s="203">
        <v>1</v>
      </c>
      <c r="Z3" s="203">
        <v>1</v>
      </c>
      <c r="AA3" s="10">
        <v>3134</v>
      </c>
      <c r="AB3" s="203">
        <v>19.5</v>
      </c>
      <c r="AC3" s="203">
        <v>0</v>
      </c>
      <c r="AD3" s="203">
        <v>19.5</v>
      </c>
      <c r="AE3" s="203">
        <v>43</v>
      </c>
      <c r="AF3" s="203">
        <v>62.5</v>
      </c>
      <c r="AG3" s="286">
        <v>0.312</v>
      </c>
      <c r="AH3" s="246">
        <v>102469</v>
      </c>
      <c r="AI3" s="246" t="s">
        <v>3568</v>
      </c>
      <c r="AJ3" s="274" t="s">
        <v>3412</v>
      </c>
      <c r="AK3" s="276">
        <v>35337</v>
      </c>
      <c r="AL3" s="276">
        <v>11.49</v>
      </c>
      <c r="AM3" s="276">
        <v>11.49</v>
      </c>
      <c r="AN3" s="276">
        <v>13.31</v>
      </c>
      <c r="AO3" s="246">
        <v>4198047</v>
      </c>
      <c r="AP3" s="246">
        <v>359960</v>
      </c>
      <c r="AQ3" s="246">
        <v>4558007</v>
      </c>
      <c r="AR3" s="246">
        <v>77917</v>
      </c>
      <c r="AS3" s="246">
        <v>0</v>
      </c>
      <c r="AT3" s="246">
        <v>77917</v>
      </c>
      <c r="AU3" s="246">
        <v>20000</v>
      </c>
      <c r="AV3" s="246">
        <v>0</v>
      </c>
      <c r="AW3" s="246">
        <v>20000</v>
      </c>
      <c r="AX3" s="246">
        <v>0</v>
      </c>
      <c r="AY3" s="246">
        <v>4655924</v>
      </c>
      <c r="AZ3" s="246">
        <v>1735440</v>
      </c>
      <c r="BA3" s="246">
        <v>1029703</v>
      </c>
      <c r="BB3" s="246">
        <v>2765143</v>
      </c>
      <c r="BC3" s="246">
        <v>231836</v>
      </c>
      <c r="BD3" s="246">
        <v>89079</v>
      </c>
      <c r="BE3" s="246">
        <v>89595</v>
      </c>
      <c r="BF3" s="246">
        <v>410510</v>
      </c>
      <c r="BG3" s="246">
        <v>1142456</v>
      </c>
      <c r="BH3" s="246">
        <v>4318109</v>
      </c>
      <c r="BI3" s="246">
        <v>337815</v>
      </c>
      <c r="BJ3" s="283">
        <v>7.2555999999999995E-2</v>
      </c>
      <c r="BK3" s="246">
        <v>0</v>
      </c>
      <c r="BL3" s="246">
        <v>0</v>
      </c>
      <c r="BM3" s="246">
        <v>0</v>
      </c>
      <c r="BN3" s="246">
        <v>0</v>
      </c>
      <c r="BO3" s="246">
        <v>0</v>
      </c>
      <c r="BP3" s="246">
        <v>0</v>
      </c>
      <c r="BQ3" s="10">
        <v>63406</v>
      </c>
      <c r="BR3" s="10">
        <v>122544</v>
      </c>
      <c r="BS3" s="10">
        <v>185950</v>
      </c>
      <c r="BT3" s="10">
        <v>50513</v>
      </c>
      <c r="BU3" s="10">
        <v>26670</v>
      </c>
      <c r="BV3" s="10">
        <v>77183</v>
      </c>
      <c r="BW3" s="10" t="s">
        <v>3403</v>
      </c>
      <c r="BX3" s="10" t="s">
        <v>3403</v>
      </c>
      <c r="BY3" s="10" t="s">
        <v>3403</v>
      </c>
      <c r="BZ3" s="10">
        <v>263133</v>
      </c>
      <c r="CA3" s="10" t="s">
        <v>3403</v>
      </c>
      <c r="CB3" s="10">
        <v>263133</v>
      </c>
      <c r="CC3" s="10">
        <v>63870</v>
      </c>
      <c r="CD3" s="258">
        <v>58439</v>
      </c>
      <c r="CE3" s="244">
        <v>28</v>
      </c>
      <c r="CF3" s="244">
        <v>67</v>
      </c>
      <c r="CG3" s="244">
        <v>95</v>
      </c>
      <c r="CH3" s="258">
        <v>9879</v>
      </c>
      <c r="CI3" s="258">
        <v>11528</v>
      </c>
      <c r="CJ3" s="258">
        <v>17407</v>
      </c>
      <c r="CK3" s="258">
        <v>793</v>
      </c>
      <c r="CL3" s="203">
        <v>105</v>
      </c>
      <c r="CM3" s="203">
        <v>28</v>
      </c>
      <c r="CN3" s="244">
        <v>566</v>
      </c>
      <c r="CO3" s="10">
        <v>190754</v>
      </c>
      <c r="CP3" s="10">
        <v>105120</v>
      </c>
      <c r="CQ3" s="10">
        <v>295874</v>
      </c>
      <c r="CR3" s="10" t="s">
        <v>3403</v>
      </c>
      <c r="CS3" s="10" t="s">
        <v>3403</v>
      </c>
      <c r="CT3" s="10" t="s">
        <v>3403</v>
      </c>
      <c r="CU3" s="10">
        <v>149190</v>
      </c>
      <c r="CV3" s="10">
        <v>34856</v>
      </c>
      <c r="CW3" s="10">
        <v>184046</v>
      </c>
      <c r="CX3" s="10">
        <v>479920</v>
      </c>
      <c r="CY3" s="10">
        <v>1708</v>
      </c>
      <c r="CZ3" s="10" t="s">
        <v>3403</v>
      </c>
      <c r="DA3" s="10">
        <v>481628</v>
      </c>
      <c r="DB3" s="10">
        <v>52933</v>
      </c>
      <c r="DC3" s="10">
        <v>158</v>
      </c>
      <c r="DD3" s="10">
        <v>53091</v>
      </c>
      <c r="DE3" s="10">
        <v>293826</v>
      </c>
      <c r="DF3" s="10">
        <v>25022</v>
      </c>
      <c r="DG3" s="10">
        <v>614</v>
      </c>
      <c r="DH3" s="10">
        <v>25794</v>
      </c>
      <c r="DI3" s="258" t="s">
        <v>3403</v>
      </c>
      <c r="DJ3" s="258">
        <v>346759</v>
      </c>
      <c r="DK3" s="10">
        <v>844752</v>
      </c>
      <c r="DL3" s="10">
        <v>0</v>
      </c>
      <c r="DM3" s="10">
        <v>8358</v>
      </c>
      <c r="DN3" s="10">
        <v>0</v>
      </c>
      <c r="DO3" s="10">
        <v>853110</v>
      </c>
      <c r="DP3" s="10" t="s">
        <v>3403</v>
      </c>
      <c r="DQ3" s="10">
        <v>73343</v>
      </c>
      <c r="DR3" s="10">
        <v>13951</v>
      </c>
      <c r="DS3" s="10">
        <v>87294</v>
      </c>
      <c r="DT3" s="10">
        <v>400223</v>
      </c>
      <c r="DU3" s="244">
        <v>1172</v>
      </c>
      <c r="DV3" s="244">
        <v>27</v>
      </c>
      <c r="DW3" s="244">
        <v>1532</v>
      </c>
      <c r="DX3" s="244">
        <v>1338</v>
      </c>
      <c r="DY3" s="244" t="s">
        <v>3403</v>
      </c>
      <c r="DZ3" s="244" t="s">
        <v>3403</v>
      </c>
      <c r="EA3" s="244">
        <v>4069</v>
      </c>
      <c r="EB3" s="244">
        <v>8608</v>
      </c>
      <c r="EC3" s="244">
        <v>1417</v>
      </c>
      <c r="ED3" s="244">
        <v>10025</v>
      </c>
      <c r="EE3" s="10">
        <v>14458</v>
      </c>
      <c r="EF3" s="10">
        <v>17596</v>
      </c>
      <c r="EG3" s="10">
        <v>32054</v>
      </c>
      <c r="EH3" s="10" t="s">
        <v>3403</v>
      </c>
      <c r="EI3" s="10" t="s">
        <v>3403</v>
      </c>
      <c r="EJ3" s="10" t="s">
        <v>3403</v>
      </c>
      <c r="EK3" s="10">
        <v>42079</v>
      </c>
      <c r="EL3" s="10" t="s">
        <v>5026</v>
      </c>
      <c r="EM3" s="10" t="s">
        <v>5026</v>
      </c>
      <c r="EN3" s="10" t="s">
        <v>5026</v>
      </c>
      <c r="EO3" s="10" t="s">
        <v>5026</v>
      </c>
      <c r="EP3" s="258">
        <v>82</v>
      </c>
      <c r="EQ3" s="258">
        <v>2194</v>
      </c>
      <c r="ER3" s="10">
        <v>101455</v>
      </c>
      <c r="ES3" s="10" t="s">
        <v>5026</v>
      </c>
      <c r="ET3" s="10" t="s">
        <v>5026</v>
      </c>
      <c r="EU3" s="244">
        <v>1034</v>
      </c>
      <c r="EV3" s="244">
        <v>687</v>
      </c>
      <c r="EW3" s="203" t="s">
        <v>1493</v>
      </c>
      <c r="EX3" s="244">
        <v>73</v>
      </c>
      <c r="EY3" s="244">
        <v>82</v>
      </c>
      <c r="EZ3" s="258">
        <v>75486</v>
      </c>
      <c r="FA3" s="10">
        <v>274557</v>
      </c>
      <c r="FB3" s="10">
        <v>1316</v>
      </c>
      <c r="FC3" s="203" t="s">
        <v>1530</v>
      </c>
      <c r="FD3" s="203" t="s">
        <v>1530</v>
      </c>
      <c r="FE3" s="203" t="s">
        <v>1530</v>
      </c>
      <c r="FF3" s="203" t="s">
        <v>1530</v>
      </c>
      <c r="FG3" s="203" t="s">
        <v>1530</v>
      </c>
      <c r="FH3" s="203" t="s">
        <v>1530</v>
      </c>
      <c r="FI3" s="203" t="s">
        <v>1530</v>
      </c>
      <c r="FJ3" s="203" t="s">
        <v>1530</v>
      </c>
      <c r="FK3" s="203" t="s">
        <v>1530</v>
      </c>
      <c r="FL3" s="203" t="s">
        <v>1530</v>
      </c>
      <c r="FM3" s="203" t="s">
        <v>1530</v>
      </c>
      <c r="FN3" s="203" t="s">
        <v>1530</v>
      </c>
      <c r="FO3" s="203" t="s">
        <v>1530</v>
      </c>
      <c r="FP3" s="203" t="s">
        <v>1530</v>
      </c>
      <c r="FQ3" s="203" t="s">
        <v>1530</v>
      </c>
      <c r="FR3" s="203" t="s">
        <v>1530</v>
      </c>
      <c r="FS3" s="203" t="s">
        <v>1530</v>
      </c>
      <c r="FT3" s="203" t="s">
        <v>1530</v>
      </c>
      <c r="FU3" s="203" t="s">
        <v>1530</v>
      </c>
      <c r="FV3" s="203" t="s">
        <v>1530</v>
      </c>
      <c r="FW3" s="203" t="s">
        <v>1530</v>
      </c>
      <c r="FX3" s="203" t="s">
        <v>1530</v>
      </c>
      <c r="FY3" s="203" t="s">
        <v>1530</v>
      </c>
      <c r="FZ3" s="203" t="s">
        <v>1530</v>
      </c>
      <c r="GA3" s="203" t="s">
        <v>1530</v>
      </c>
      <c r="GB3" s="203" t="s">
        <v>2028</v>
      </c>
      <c r="GC3" s="203" t="s">
        <v>456</v>
      </c>
      <c r="GD3" s="203" t="s">
        <v>416</v>
      </c>
      <c r="GE3" s="203" t="s">
        <v>496</v>
      </c>
      <c r="GF3" s="203" t="s">
        <v>499</v>
      </c>
      <c r="GG3" s="203" t="s">
        <v>4527</v>
      </c>
      <c r="GH3" s="203" t="s">
        <v>509</v>
      </c>
      <c r="GI3" s="203" t="s">
        <v>2303</v>
      </c>
      <c r="GJ3" s="258">
        <v>106393</v>
      </c>
      <c r="GK3" s="203">
        <v>3</v>
      </c>
      <c r="GL3" s="203" t="s">
        <v>2929</v>
      </c>
      <c r="GM3" s="203" t="s">
        <v>503</v>
      </c>
      <c r="GN3" s="203">
        <v>1400</v>
      </c>
      <c r="GO3" s="203">
        <v>689</v>
      </c>
      <c r="GP3" s="203">
        <v>9351</v>
      </c>
      <c r="GQ3" s="203">
        <v>38378</v>
      </c>
      <c r="GR3" s="203">
        <v>75</v>
      </c>
      <c r="GS3" s="203">
        <v>1</v>
      </c>
      <c r="GT3" s="203">
        <v>53</v>
      </c>
      <c r="GU3" s="203">
        <v>2850</v>
      </c>
      <c r="GV3" s="283">
        <v>0.76175999999999999</v>
      </c>
      <c r="GW3" s="283">
        <v>0.23824000000000001</v>
      </c>
      <c r="GX3" s="245">
        <v>10.34136</v>
      </c>
      <c r="GY3" s="245">
        <v>11.16864</v>
      </c>
      <c r="GZ3" s="245">
        <v>8.3611299999999993</v>
      </c>
      <c r="HA3" s="284">
        <v>5.0616099999999999</v>
      </c>
      <c r="HB3" s="284">
        <v>3.24125</v>
      </c>
      <c r="HC3" s="284">
        <v>0.48119000000000001</v>
      </c>
      <c r="HD3" s="284">
        <v>49.466270000000002</v>
      </c>
      <c r="HE3" s="284">
        <v>31.676210000000001</v>
      </c>
      <c r="HF3" s="284">
        <v>4.70261</v>
      </c>
      <c r="HG3" s="284">
        <v>10.789260000000001</v>
      </c>
      <c r="HH3" s="284">
        <v>6.9090100000000003</v>
      </c>
      <c r="HI3" s="284">
        <v>1.0257000000000001</v>
      </c>
      <c r="HJ3" s="284">
        <v>42.561819999999997</v>
      </c>
      <c r="HK3" s="284">
        <v>27.25487</v>
      </c>
      <c r="HL3" s="284">
        <v>4.0462300000000004</v>
      </c>
      <c r="HM3" s="284">
        <v>102.6191</v>
      </c>
      <c r="HN3" s="284">
        <v>65.713130000000007</v>
      </c>
      <c r="HO3" s="284">
        <v>9.7556999999999992</v>
      </c>
      <c r="HP3" s="284">
        <v>23.462119999999999</v>
      </c>
      <c r="HQ3" s="284">
        <v>15.0242</v>
      </c>
      <c r="HR3" s="284">
        <v>2.23047</v>
      </c>
      <c r="HS3" s="284">
        <v>8.0184800000000003</v>
      </c>
      <c r="HT3" s="284">
        <v>3.7617400000000001</v>
      </c>
      <c r="HU3" s="284">
        <v>11.84503</v>
      </c>
      <c r="HV3" s="284">
        <v>7.8699599999999998</v>
      </c>
      <c r="HW3" s="284">
        <v>0.95359000000000005</v>
      </c>
      <c r="HX3" s="284">
        <v>1.72987</v>
      </c>
      <c r="HY3" s="284">
        <v>0.82049000000000005</v>
      </c>
      <c r="HZ3" s="284">
        <v>0.39550999999999997</v>
      </c>
      <c r="IA3" s="284">
        <v>9.7199999999999995E-3</v>
      </c>
      <c r="IB3" s="284">
        <v>6.4599999999999996E-3</v>
      </c>
      <c r="IC3" s="284">
        <v>0.70950000000000002</v>
      </c>
      <c r="ID3" s="284">
        <v>9.4229999999999994E-2</v>
      </c>
      <c r="IE3" s="284">
        <v>0.30127999999999999</v>
      </c>
      <c r="IF3" s="284">
        <v>1623</v>
      </c>
      <c r="IG3" s="284">
        <v>5202</v>
      </c>
      <c r="IH3" s="284">
        <v>5202</v>
      </c>
      <c r="II3" s="284">
        <v>6403</v>
      </c>
      <c r="IJ3" s="284">
        <v>20524</v>
      </c>
      <c r="IK3" s="284">
        <v>20524</v>
      </c>
      <c r="IL3" s="284">
        <v>43749</v>
      </c>
      <c r="IM3" s="284">
        <v>43749</v>
      </c>
      <c r="IN3" s="284">
        <v>1.9196599999999999</v>
      </c>
      <c r="IO3" s="284">
        <v>13649</v>
      </c>
      <c r="IP3" s="284">
        <v>6.5623800000000001</v>
      </c>
      <c r="IQ3" s="284">
        <v>0.73234999999999995</v>
      </c>
      <c r="IR3" s="284">
        <v>42.841230000000003</v>
      </c>
      <c r="IS3" s="284">
        <v>0.18798000000000001</v>
      </c>
      <c r="IT3" s="284">
        <v>0</v>
      </c>
      <c r="IU3" s="284">
        <v>43.761560000000003</v>
      </c>
      <c r="IV3" s="284">
        <v>25.989899999999999</v>
      </c>
      <c r="IW3" s="284">
        <v>4.1770199999999997</v>
      </c>
      <c r="IX3" s="284">
        <v>0</v>
      </c>
      <c r="IY3" s="284">
        <v>5.3200000000000001E-3</v>
      </c>
      <c r="IZ3" s="284">
        <v>0.54927000000000004</v>
      </c>
      <c r="JA3" s="284">
        <v>8.8999999999999995E-4</v>
      </c>
      <c r="JB3" s="284">
        <v>0.22338</v>
      </c>
      <c r="JC3" s="284">
        <v>0.71597</v>
      </c>
      <c r="JD3" s="284">
        <v>6.4838399999999998</v>
      </c>
      <c r="JE3" s="284">
        <v>2.47322</v>
      </c>
      <c r="JF3" s="284">
        <v>0.40416000000000002</v>
      </c>
      <c r="JG3" s="284">
        <v>669</v>
      </c>
      <c r="JH3" s="284">
        <v>1.0882799999999999</v>
      </c>
      <c r="JI3" s="284">
        <v>10.73807</v>
      </c>
      <c r="JJ3" s="284">
        <v>245</v>
      </c>
      <c r="JK3" s="284">
        <v>208</v>
      </c>
      <c r="JL3" s="284">
        <v>40.586399999999998</v>
      </c>
      <c r="JM3" s="284">
        <v>3.8584299999999998</v>
      </c>
      <c r="JN3" s="284">
        <v>2.1790500000000002</v>
      </c>
      <c r="JO3" s="284">
        <v>0.58743999999999996</v>
      </c>
      <c r="JP3" s="284">
        <v>0.18328</v>
      </c>
      <c r="JQ3" s="284">
        <v>0.49258999999999997</v>
      </c>
      <c r="JR3" s="284">
        <v>19</v>
      </c>
      <c r="JS3" s="284">
        <v>13</v>
      </c>
      <c r="JT3" s="284">
        <v>2.1315900000000001</v>
      </c>
      <c r="JU3" s="284">
        <v>16405</v>
      </c>
      <c r="JV3" s="284">
        <v>127.70357</v>
      </c>
      <c r="JW3" s="284">
        <v>7696</v>
      </c>
      <c r="JX3" s="284">
        <v>32.372369999999997</v>
      </c>
      <c r="JY3" s="284">
        <v>272.21123</v>
      </c>
      <c r="JZ3" s="284">
        <v>0.2535</v>
      </c>
      <c r="KA3" s="284">
        <v>1951</v>
      </c>
      <c r="KB3" s="284">
        <v>0.52092000000000005</v>
      </c>
      <c r="KC3" s="284">
        <v>1.0257000000000001</v>
      </c>
      <c r="KD3" s="284">
        <v>1.1104000000000001</v>
      </c>
      <c r="KE3" s="284">
        <v>2.9456799999999999</v>
      </c>
      <c r="KF3" s="284">
        <v>9.7728400000000004</v>
      </c>
      <c r="KG3" s="284">
        <v>10.789260000000001</v>
      </c>
      <c r="KH3" s="284">
        <v>20.089739999999999</v>
      </c>
      <c r="KI3" s="284">
        <v>44242</v>
      </c>
      <c r="KJ3" s="284">
        <v>27767</v>
      </c>
      <c r="KK3" s="284">
        <v>7.3260000000000006E-2</v>
      </c>
      <c r="KL3" s="284">
        <v>0.61604000000000003</v>
      </c>
      <c r="KM3" s="284">
        <v>0.15615999999999999</v>
      </c>
      <c r="KN3" s="284">
        <v>2.2859999999999998E-2</v>
      </c>
      <c r="KO3" s="284">
        <v>0.19220000000000001</v>
      </c>
      <c r="KP3" s="284">
        <v>4.8719999999999999E-2</v>
      </c>
      <c r="KQ3" s="284">
        <v>1</v>
      </c>
      <c r="KR3" s="284">
        <v>0.312</v>
      </c>
      <c r="KS3" s="284">
        <v>0.68799999999999994</v>
      </c>
      <c r="KT3" s="284">
        <v>0.37238690000000002</v>
      </c>
      <c r="KU3" s="284">
        <v>0.62761310000000003</v>
      </c>
      <c r="KV3" s="284">
        <v>9.5067100000000002E-2</v>
      </c>
      <c r="KW3" s="284">
        <v>2.06292E-2</v>
      </c>
      <c r="KX3" s="284">
        <v>0.2384616</v>
      </c>
      <c r="KY3" s="284">
        <v>2.0748699999999998E-2</v>
      </c>
      <c r="KZ3" s="284">
        <v>0.26457320000000001</v>
      </c>
      <c r="LA3" s="284">
        <v>5.3689199999999999E-2</v>
      </c>
      <c r="LB3" s="284">
        <v>0.40189809999999998</v>
      </c>
      <c r="LC3" s="284">
        <v>0.64035969999999998</v>
      </c>
      <c r="LD3" s="284">
        <v>4.2956000000000001E-3</v>
      </c>
      <c r="LE3" s="284">
        <v>0.97896939999999999</v>
      </c>
      <c r="LF3" s="284">
        <v>0</v>
      </c>
      <c r="LG3" s="284">
        <v>1.6735E-2</v>
      </c>
      <c r="LH3" s="284">
        <v>16475</v>
      </c>
      <c r="LI3" s="284">
        <v>4.5847699999999998</v>
      </c>
      <c r="LJ3" s="284">
        <v>5456</v>
      </c>
      <c r="LK3" s="284">
        <v>5456</v>
      </c>
      <c r="LL3" s="284">
        <v>1702</v>
      </c>
      <c r="LM3" s="284">
        <v>0.56475120000000001</v>
      </c>
      <c r="LN3" s="284">
        <v>0.21699589999999999</v>
      </c>
      <c r="LO3" s="284">
        <v>0.2182529</v>
      </c>
      <c r="LP3" s="284">
        <v>0.49158000000000002</v>
      </c>
      <c r="LQ3" s="284">
        <v>0.82850000000000001</v>
      </c>
      <c r="LR3" s="284">
        <v>0.30852000000000002</v>
      </c>
      <c r="LS3" s="284">
        <v>9</v>
      </c>
      <c r="LT3" s="284">
        <v>3.6798000000000002</v>
      </c>
      <c r="LU3" s="284">
        <v>9</v>
      </c>
      <c r="LV3" s="284">
        <v>2.0781700000000001</v>
      </c>
      <c r="LW3" s="284">
        <v>0.19757</v>
      </c>
      <c r="LX3" s="284">
        <v>0.18323</v>
      </c>
      <c r="LY3" s="285">
        <v>4.0953499999999997E-2</v>
      </c>
      <c r="LZ3" s="285">
        <v>1.2735999999999999E-3</v>
      </c>
      <c r="MA3" s="285">
        <v>0.15945999999999999</v>
      </c>
      <c r="MB3" s="285">
        <v>0</v>
      </c>
      <c r="MC3" s="285">
        <v>0.13149910000000001</v>
      </c>
      <c r="MD3" s="285">
        <v>2.1379999999999999E-4</v>
      </c>
      <c r="ME3" s="285">
        <v>0.59210050000000003</v>
      </c>
      <c r="MF3" s="285">
        <v>4.8169900000000002E-2</v>
      </c>
      <c r="MG3" s="285">
        <v>0.21573539999999999</v>
      </c>
      <c r="MH3" s="285"/>
    </row>
    <row r="4" spans="1:346" s="203" customFormat="1" x14ac:dyDescent="0.2">
      <c r="A4" s="6" t="s">
        <v>1949</v>
      </c>
      <c r="B4" s="6" t="s">
        <v>2812</v>
      </c>
      <c r="C4" s="203" t="s">
        <v>1950</v>
      </c>
      <c r="D4" s="203" t="s">
        <v>1951</v>
      </c>
      <c r="E4" s="203" t="s">
        <v>2149</v>
      </c>
      <c r="F4" s="203" t="s">
        <v>1278</v>
      </c>
      <c r="G4" s="203" t="s">
        <v>2338</v>
      </c>
      <c r="H4" s="203" t="s">
        <v>3460</v>
      </c>
      <c r="I4" s="203" t="s">
        <v>3461</v>
      </c>
      <c r="J4" s="203" t="s">
        <v>1278</v>
      </c>
      <c r="K4" s="203" t="s">
        <v>2338</v>
      </c>
      <c r="L4" s="203" t="s">
        <v>3460</v>
      </c>
      <c r="M4" s="203" t="s">
        <v>3461</v>
      </c>
      <c r="N4" s="203" t="s">
        <v>3462</v>
      </c>
      <c r="O4" s="203" t="s">
        <v>2464</v>
      </c>
      <c r="P4" s="203" t="s">
        <v>2541</v>
      </c>
      <c r="Q4" s="203" t="s">
        <v>4613</v>
      </c>
      <c r="R4" s="203" t="s">
        <v>4614</v>
      </c>
      <c r="S4" s="203" t="s">
        <v>4615</v>
      </c>
      <c r="T4" s="203" t="s">
        <v>4616</v>
      </c>
      <c r="U4" s="203" t="s">
        <v>2541</v>
      </c>
      <c r="V4" s="203" t="s">
        <v>4617</v>
      </c>
      <c r="W4" s="203">
        <v>1</v>
      </c>
      <c r="X4" s="203">
        <v>0</v>
      </c>
      <c r="Y4" s="203">
        <v>0</v>
      </c>
      <c r="Z4" s="203">
        <v>0</v>
      </c>
      <c r="AA4" s="10">
        <v>2994</v>
      </c>
      <c r="AB4" s="203">
        <v>8</v>
      </c>
      <c r="AC4" s="203">
        <v>0</v>
      </c>
      <c r="AD4" s="203">
        <v>8</v>
      </c>
      <c r="AE4" s="203">
        <v>21.63</v>
      </c>
      <c r="AF4" s="203">
        <v>29.63</v>
      </c>
      <c r="AG4" s="286">
        <v>0.26999659999999998</v>
      </c>
      <c r="AH4" s="246">
        <v>90302</v>
      </c>
      <c r="AI4" s="246" t="s">
        <v>3464</v>
      </c>
      <c r="AJ4" s="274" t="s">
        <v>3414</v>
      </c>
      <c r="AK4" s="276">
        <v>45032</v>
      </c>
      <c r="AL4" s="276">
        <v>7.25</v>
      </c>
      <c r="AM4" s="276"/>
      <c r="AN4" s="276">
        <v>14.65</v>
      </c>
      <c r="AO4" s="246">
        <v>1586395</v>
      </c>
      <c r="AP4" s="246">
        <v>409244</v>
      </c>
      <c r="AQ4" s="246">
        <v>1995639</v>
      </c>
      <c r="AR4" s="246">
        <v>28462</v>
      </c>
      <c r="AS4" s="246">
        <v>0</v>
      </c>
      <c r="AT4" s="246">
        <v>28462</v>
      </c>
      <c r="AU4" s="246">
        <v>0</v>
      </c>
      <c r="AV4" s="246">
        <v>0</v>
      </c>
      <c r="AW4" s="246">
        <v>0</v>
      </c>
      <c r="AX4" s="246">
        <v>139152</v>
      </c>
      <c r="AY4" s="246">
        <v>2163253</v>
      </c>
      <c r="AZ4" s="246">
        <v>1230252</v>
      </c>
      <c r="BA4" s="246">
        <v>410916</v>
      </c>
      <c r="BB4" s="246">
        <v>1641168</v>
      </c>
      <c r="BC4" s="246">
        <v>108219</v>
      </c>
      <c r="BD4" s="246">
        <v>49279</v>
      </c>
      <c r="BE4" s="246">
        <v>48287</v>
      </c>
      <c r="BF4" s="246">
        <v>205785</v>
      </c>
      <c r="BG4" s="246">
        <v>316300</v>
      </c>
      <c r="BH4" s="246">
        <v>2163253</v>
      </c>
      <c r="BI4" s="246">
        <v>0</v>
      </c>
      <c r="BJ4" s="283">
        <v>0</v>
      </c>
      <c r="BK4" s="246">
        <v>3326</v>
      </c>
      <c r="BL4" s="246">
        <v>0</v>
      </c>
      <c r="BM4" s="246">
        <v>0</v>
      </c>
      <c r="BN4" s="246">
        <v>0</v>
      </c>
      <c r="BO4" s="246">
        <v>3326</v>
      </c>
      <c r="BP4" s="246">
        <v>9799638</v>
      </c>
      <c r="BQ4" s="10">
        <v>46854</v>
      </c>
      <c r="BR4" s="10">
        <v>43759</v>
      </c>
      <c r="BS4" s="10">
        <v>90613</v>
      </c>
      <c r="BT4" s="10">
        <v>56987</v>
      </c>
      <c r="BU4" s="10">
        <v>23543</v>
      </c>
      <c r="BV4" s="10">
        <v>80530</v>
      </c>
      <c r="BW4" s="10">
        <v>6784</v>
      </c>
      <c r="BX4" s="10">
        <v>1191</v>
      </c>
      <c r="BY4" s="10">
        <v>7975</v>
      </c>
      <c r="BZ4" s="10">
        <v>179118</v>
      </c>
      <c r="CA4" s="10" t="s">
        <v>3403</v>
      </c>
      <c r="CB4" s="10">
        <v>179118</v>
      </c>
      <c r="CC4" s="10">
        <v>0</v>
      </c>
      <c r="CD4" s="258">
        <v>42332</v>
      </c>
      <c r="CE4" s="244">
        <v>7</v>
      </c>
      <c r="CF4" s="244">
        <v>67</v>
      </c>
      <c r="CG4" s="244">
        <v>74</v>
      </c>
      <c r="CH4" s="258">
        <v>12935</v>
      </c>
      <c r="CI4" s="258">
        <v>11528</v>
      </c>
      <c r="CJ4" s="258">
        <v>6824</v>
      </c>
      <c r="CK4" s="258">
        <v>793</v>
      </c>
      <c r="CL4" s="203">
        <v>64</v>
      </c>
      <c r="CM4" s="203">
        <v>24</v>
      </c>
      <c r="CN4" s="244">
        <v>273</v>
      </c>
      <c r="CO4" s="10">
        <v>168884</v>
      </c>
      <c r="CP4" s="10">
        <v>116790</v>
      </c>
      <c r="CQ4" s="10">
        <v>285674</v>
      </c>
      <c r="CR4" s="10">
        <v>37040</v>
      </c>
      <c r="CS4" s="10">
        <v>2133</v>
      </c>
      <c r="CT4" s="10">
        <v>39173</v>
      </c>
      <c r="CU4" s="10">
        <v>400273</v>
      </c>
      <c r="CV4" s="10">
        <v>78827</v>
      </c>
      <c r="CW4" s="10">
        <v>479100</v>
      </c>
      <c r="CX4" s="10">
        <v>803947</v>
      </c>
      <c r="CY4" s="10">
        <v>2819</v>
      </c>
      <c r="CZ4" s="10" t="s">
        <v>3403</v>
      </c>
      <c r="DA4" s="10">
        <v>806766</v>
      </c>
      <c r="DB4" s="10">
        <v>92293</v>
      </c>
      <c r="DC4" s="10">
        <v>13240</v>
      </c>
      <c r="DD4" s="10">
        <v>105533</v>
      </c>
      <c r="DE4" s="10">
        <v>131169</v>
      </c>
      <c r="DF4" s="10">
        <v>35300</v>
      </c>
      <c r="DG4" s="10">
        <v>2913</v>
      </c>
      <c r="DH4" s="10">
        <v>51453</v>
      </c>
      <c r="DI4" s="258" t="s">
        <v>3403</v>
      </c>
      <c r="DJ4" s="258">
        <v>223462</v>
      </c>
      <c r="DK4" s="10">
        <v>1081681</v>
      </c>
      <c r="DL4" s="10" t="s">
        <v>3403</v>
      </c>
      <c r="DM4" s="10" t="s">
        <v>3403</v>
      </c>
      <c r="DN4" s="10" t="s">
        <v>3403</v>
      </c>
      <c r="DO4" s="10">
        <v>1081681</v>
      </c>
      <c r="DP4" s="10">
        <v>231</v>
      </c>
      <c r="DQ4" s="10">
        <v>27657</v>
      </c>
      <c r="DR4" s="10">
        <v>6029</v>
      </c>
      <c r="DS4" s="10">
        <v>33686</v>
      </c>
      <c r="DT4" s="10">
        <v>433744</v>
      </c>
      <c r="DU4" s="244">
        <v>83</v>
      </c>
      <c r="DV4" s="244">
        <v>0</v>
      </c>
      <c r="DW4" s="244">
        <v>461</v>
      </c>
      <c r="DX4" s="244">
        <v>80</v>
      </c>
      <c r="DY4" s="244">
        <v>30</v>
      </c>
      <c r="DZ4" s="244">
        <v>8</v>
      </c>
      <c r="EA4" s="244">
        <v>662</v>
      </c>
      <c r="EB4" s="244">
        <v>1471</v>
      </c>
      <c r="EC4" s="244">
        <v>0</v>
      </c>
      <c r="ED4" s="244">
        <v>1471</v>
      </c>
      <c r="EE4" s="10">
        <v>12758</v>
      </c>
      <c r="EF4" s="10">
        <v>2642</v>
      </c>
      <c r="EG4" s="10">
        <v>15400</v>
      </c>
      <c r="EH4" s="10">
        <v>658</v>
      </c>
      <c r="EI4" s="10">
        <v>871</v>
      </c>
      <c r="EJ4" s="10">
        <v>1529</v>
      </c>
      <c r="EK4" s="10">
        <v>18400</v>
      </c>
      <c r="EL4" s="10" t="s">
        <v>5026</v>
      </c>
      <c r="EM4" s="10" t="s">
        <v>5026</v>
      </c>
      <c r="EN4" s="10">
        <v>40</v>
      </c>
      <c r="EO4" s="10">
        <v>306</v>
      </c>
      <c r="EP4" s="258">
        <v>93</v>
      </c>
      <c r="EQ4" s="258">
        <v>2630</v>
      </c>
      <c r="ER4" s="10">
        <v>118041</v>
      </c>
      <c r="ES4" s="10">
        <v>21762</v>
      </c>
      <c r="ET4" s="10" t="s">
        <v>5026</v>
      </c>
      <c r="EU4" s="244">
        <v>0</v>
      </c>
      <c r="EV4" s="244">
        <v>627</v>
      </c>
      <c r="EW4" s="203" t="s">
        <v>3463</v>
      </c>
      <c r="EX4" s="244">
        <v>28</v>
      </c>
      <c r="EY4" s="244">
        <v>50</v>
      </c>
      <c r="EZ4" s="258">
        <v>43689</v>
      </c>
      <c r="FA4" s="10">
        <v>370818</v>
      </c>
      <c r="FB4" s="10" t="s">
        <v>3403</v>
      </c>
      <c r="FC4" s="203" t="s">
        <v>1530</v>
      </c>
      <c r="FD4" s="203" t="s">
        <v>1530</v>
      </c>
      <c r="FE4" s="203" t="s">
        <v>1530</v>
      </c>
      <c r="FF4" s="203" t="s">
        <v>1530</v>
      </c>
      <c r="FG4" s="203" t="s">
        <v>1530</v>
      </c>
      <c r="FH4" s="203" t="s">
        <v>1530</v>
      </c>
      <c r="FI4" s="203" t="s">
        <v>1530</v>
      </c>
      <c r="FJ4" s="203" t="s">
        <v>1530</v>
      </c>
      <c r="FK4" s="203" t="s">
        <v>1530</v>
      </c>
      <c r="FL4" s="203" t="s">
        <v>1530</v>
      </c>
      <c r="FM4" s="203" t="s">
        <v>1530</v>
      </c>
      <c r="FN4" s="203" t="s">
        <v>1530</v>
      </c>
      <c r="FO4" s="203" t="s">
        <v>1530</v>
      </c>
      <c r="FP4" s="203" t="s">
        <v>1530</v>
      </c>
      <c r="FQ4" s="203" t="s">
        <v>1530</v>
      </c>
      <c r="FR4" s="203" t="s">
        <v>1530</v>
      </c>
      <c r="FS4" s="203" t="s">
        <v>1530</v>
      </c>
      <c r="FT4" s="203" t="s">
        <v>1530</v>
      </c>
      <c r="FU4" s="203" t="s">
        <v>1530</v>
      </c>
      <c r="FV4" s="203" t="s">
        <v>1530</v>
      </c>
      <c r="FW4" s="203" t="s">
        <v>1530</v>
      </c>
      <c r="FX4" s="203" t="s">
        <v>1530</v>
      </c>
      <c r="FY4" s="203" t="s">
        <v>1530</v>
      </c>
      <c r="FZ4" s="203" t="s">
        <v>1530</v>
      </c>
      <c r="GA4" s="203" t="s">
        <v>1530</v>
      </c>
      <c r="GB4" s="203" t="s">
        <v>1949</v>
      </c>
      <c r="GC4" s="203" t="s">
        <v>430</v>
      </c>
      <c r="GD4" s="203" t="s">
        <v>416</v>
      </c>
      <c r="GE4" s="203" t="s">
        <v>496</v>
      </c>
      <c r="GF4" s="203" t="s">
        <v>501</v>
      </c>
      <c r="GG4" s="203" t="s">
        <v>4527</v>
      </c>
      <c r="GH4" s="203" t="s">
        <v>509</v>
      </c>
      <c r="GI4" s="203" t="s">
        <v>2303</v>
      </c>
      <c r="GJ4" s="258">
        <v>59271</v>
      </c>
      <c r="GK4" s="203">
        <v>3</v>
      </c>
      <c r="GL4" s="203" t="s">
        <v>2929</v>
      </c>
      <c r="GM4" s="203" t="s">
        <v>503</v>
      </c>
      <c r="GN4" s="203">
        <v>663</v>
      </c>
      <c r="GO4" s="203">
        <v>114</v>
      </c>
      <c r="GP4" s="203">
        <v>5307</v>
      </c>
      <c r="GQ4" s="203">
        <v>180535</v>
      </c>
      <c r="GR4" s="203">
        <v>107</v>
      </c>
      <c r="GS4" s="203">
        <v>12</v>
      </c>
      <c r="GT4" s="203">
        <v>177</v>
      </c>
      <c r="GU4" s="203">
        <v>16427</v>
      </c>
      <c r="GV4" s="283">
        <v>0.83696000000000004</v>
      </c>
      <c r="GW4" s="283">
        <v>7.9949999999999993E-2</v>
      </c>
      <c r="GX4" s="245">
        <v>27.794560000000001</v>
      </c>
      <c r="GY4" s="245">
        <v>28.465800000000002</v>
      </c>
      <c r="GZ4" s="245">
        <v>17.72289</v>
      </c>
      <c r="HA4" s="284">
        <v>1.9999</v>
      </c>
      <c r="HB4" s="284">
        <v>1.5172399999999999</v>
      </c>
      <c r="HC4" s="284">
        <v>0.19025</v>
      </c>
      <c r="HD4" s="284">
        <v>64.218159999999997</v>
      </c>
      <c r="HE4" s="284">
        <v>48.719589999999997</v>
      </c>
      <c r="HF4" s="284">
        <v>6.1089200000000003</v>
      </c>
      <c r="HG4" s="284">
        <v>4.9874000000000001</v>
      </c>
      <c r="HH4" s="284">
        <v>3.7837200000000002</v>
      </c>
      <c r="HI4" s="284">
        <v>0.47443999999999997</v>
      </c>
      <c r="HJ4" s="284">
        <v>18.326280000000001</v>
      </c>
      <c r="HK4" s="284">
        <v>13.903370000000001</v>
      </c>
      <c r="HL4" s="284">
        <v>1.74333</v>
      </c>
      <c r="HM4" s="284">
        <v>117.5681</v>
      </c>
      <c r="HN4" s="284">
        <v>89.193910000000002</v>
      </c>
      <c r="HO4" s="284">
        <v>11.18397</v>
      </c>
      <c r="HP4" s="284">
        <v>4.1739600000000001</v>
      </c>
      <c r="HQ4" s="284">
        <v>3.1666099999999999</v>
      </c>
      <c r="HR4" s="284">
        <v>0.39706000000000002</v>
      </c>
      <c r="HS4" s="284">
        <v>18.249749999999999</v>
      </c>
      <c r="HT4" s="284">
        <v>7.3179800000000004</v>
      </c>
      <c r="HU4" s="284">
        <v>0</v>
      </c>
      <c r="HV4" s="284">
        <v>18.61307</v>
      </c>
      <c r="HW4" s="284">
        <v>1.9915499999999999</v>
      </c>
      <c r="HX4" s="284">
        <v>8.7441200000000006</v>
      </c>
      <c r="HY4" s="284">
        <v>0.56833999999999996</v>
      </c>
      <c r="HZ4" s="284">
        <v>0.31043999999999999</v>
      </c>
      <c r="IA4" s="284">
        <v>0</v>
      </c>
      <c r="IB4" s="284">
        <v>1.0580000000000001E-2</v>
      </c>
      <c r="IC4" s="284">
        <v>0.73711000000000004</v>
      </c>
      <c r="ID4" s="284">
        <v>2.4819999999999998E-2</v>
      </c>
      <c r="IE4" s="284">
        <v>0.25982</v>
      </c>
      <c r="IF4" s="284">
        <v>3983</v>
      </c>
      <c r="IG4" s="284">
        <v>14755</v>
      </c>
      <c r="IH4" s="284">
        <v>14755</v>
      </c>
      <c r="II4" s="284">
        <v>14638</v>
      </c>
      <c r="IJ4" s="284">
        <v>54218</v>
      </c>
      <c r="IK4" s="284">
        <v>54218</v>
      </c>
      <c r="IL4" s="284">
        <v>135210</v>
      </c>
      <c r="IM4" s="284">
        <v>135210</v>
      </c>
      <c r="IN4" s="284">
        <v>4.2591400000000004</v>
      </c>
      <c r="IO4" s="284">
        <v>36506</v>
      </c>
      <c r="IP4" s="284">
        <v>17.551089999999999</v>
      </c>
      <c r="IQ4" s="284">
        <v>0.48020000000000002</v>
      </c>
      <c r="IR4" s="284">
        <v>33.669739999999997</v>
      </c>
      <c r="IS4" s="284">
        <v>0</v>
      </c>
      <c r="IT4" s="284">
        <v>2.3477199999999998</v>
      </c>
      <c r="IU4" s="284">
        <v>36.497660000000003</v>
      </c>
      <c r="IV4" s="284">
        <v>27.689219999999999</v>
      </c>
      <c r="IW4" s="284">
        <v>4.28484</v>
      </c>
      <c r="IX4" s="284">
        <v>0</v>
      </c>
      <c r="IY4" s="284">
        <v>4.6100000000000004E-3</v>
      </c>
      <c r="IZ4" s="284">
        <v>0.71421000000000001</v>
      </c>
      <c r="JA4" s="284">
        <v>1.25E-3</v>
      </c>
      <c r="JB4" s="284">
        <v>0.23749000000000001</v>
      </c>
      <c r="JC4" s="284">
        <v>0.87958999999999998</v>
      </c>
      <c r="JD4" s="284">
        <v>8.10426</v>
      </c>
      <c r="JE4" s="284">
        <v>3.0220199999999999</v>
      </c>
      <c r="JF4" s="284">
        <v>0.36492999999999998</v>
      </c>
      <c r="JG4" s="284">
        <v>1256</v>
      </c>
      <c r="JH4" s="284">
        <v>2.1967599999999998</v>
      </c>
      <c r="JI4" s="284">
        <v>5.3365099999999996</v>
      </c>
      <c r="JJ4" s="284">
        <v>726</v>
      </c>
      <c r="JK4" s="284">
        <v>226</v>
      </c>
      <c r="JL4" s="284">
        <v>36.497660000000003</v>
      </c>
      <c r="JM4" s="284">
        <v>3.47193</v>
      </c>
      <c r="JN4" s="284">
        <v>1.8258300000000001</v>
      </c>
      <c r="JO4" s="284">
        <v>0.49991000000000002</v>
      </c>
      <c r="JP4" s="284">
        <v>0.13497000000000001</v>
      </c>
      <c r="JQ4" s="284">
        <v>0.64210999999999996</v>
      </c>
      <c r="JR4" s="284">
        <v>0</v>
      </c>
      <c r="JS4" s="284">
        <v>12</v>
      </c>
      <c r="JT4" s="284">
        <v>2.4938199999999999</v>
      </c>
      <c r="JU4" s="284">
        <v>20801</v>
      </c>
      <c r="JV4" s="284">
        <v>144.87108000000001</v>
      </c>
      <c r="JW4" s="284">
        <v>8341</v>
      </c>
      <c r="JX4" s="284">
        <v>39.425849999999997</v>
      </c>
      <c r="JY4" s="284">
        <v>361.28289999999998</v>
      </c>
      <c r="JZ4" s="284">
        <v>0.27213999999999999</v>
      </c>
      <c r="KA4" s="284">
        <v>2270</v>
      </c>
      <c r="KB4" s="284">
        <v>0.23479</v>
      </c>
      <c r="KC4" s="284">
        <v>0.47443999999999997</v>
      </c>
      <c r="KD4" s="284">
        <v>0.58552000000000004</v>
      </c>
      <c r="KE4" s="284">
        <v>5.0513700000000004</v>
      </c>
      <c r="KF4" s="284">
        <v>32.110700000000001</v>
      </c>
      <c r="KG4" s="284">
        <v>4.9874000000000001</v>
      </c>
      <c r="KH4" s="284">
        <v>57.576920000000001</v>
      </c>
      <c r="KI4" s="284">
        <v>55388</v>
      </c>
      <c r="KJ4" s="284">
        <v>41520</v>
      </c>
      <c r="KK4" s="284">
        <v>2.7390000000000001E-2</v>
      </c>
      <c r="KL4" s="284">
        <v>0.25101000000000001</v>
      </c>
      <c r="KM4" s="284">
        <v>6.8309999999999996E-2</v>
      </c>
      <c r="KN4" s="284">
        <v>7.4000000000000003E-3</v>
      </c>
      <c r="KO4" s="284">
        <v>6.7769999999999997E-2</v>
      </c>
      <c r="KP4" s="284">
        <v>1.8440000000000002E-2</v>
      </c>
      <c r="KQ4" s="284">
        <v>1</v>
      </c>
      <c r="KR4" s="284">
        <v>0.26999659999999998</v>
      </c>
      <c r="KS4" s="284">
        <v>0.73000339999999997</v>
      </c>
      <c r="KT4" s="284">
        <v>0.2503802</v>
      </c>
      <c r="KU4" s="284">
        <v>0.74961979999999995</v>
      </c>
      <c r="KV4" s="284">
        <v>9.5127600000000007E-2</v>
      </c>
      <c r="KW4" s="284">
        <v>2.2780000000000002E-2</v>
      </c>
      <c r="KX4" s="284">
        <v>0.1899528</v>
      </c>
      <c r="KY4" s="284">
        <v>2.2321500000000001E-2</v>
      </c>
      <c r="KZ4" s="284">
        <v>0.14621500000000001</v>
      </c>
      <c r="LA4" s="284">
        <v>5.0026000000000001E-2</v>
      </c>
      <c r="LB4" s="284">
        <v>0.5687046</v>
      </c>
      <c r="LC4" s="284">
        <v>0.75865740000000004</v>
      </c>
      <c r="LD4" s="284">
        <v>0</v>
      </c>
      <c r="LE4" s="284">
        <v>0.92251760000000005</v>
      </c>
      <c r="LF4" s="284">
        <v>6.4325300000000002E-2</v>
      </c>
      <c r="LG4" s="284">
        <v>1.3157E-2</v>
      </c>
      <c r="LH4" s="284">
        <v>13868</v>
      </c>
      <c r="LI4" s="284">
        <v>12.87609</v>
      </c>
      <c r="LJ4" s="284">
        <v>7408</v>
      </c>
      <c r="LK4" s="284">
        <v>7408</v>
      </c>
      <c r="LL4" s="284">
        <v>2000</v>
      </c>
      <c r="LM4" s="284">
        <v>0.52588380000000001</v>
      </c>
      <c r="LN4" s="284">
        <v>0.2394684</v>
      </c>
      <c r="LO4" s="284">
        <v>0.23464779999999999</v>
      </c>
      <c r="LP4" s="284">
        <v>0.87924000000000002</v>
      </c>
      <c r="LQ4" s="284">
        <v>2.6323699999999999</v>
      </c>
      <c r="LR4" s="284">
        <v>0.65908999999999995</v>
      </c>
      <c r="LS4" s="284">
        <v>21</v>
      </c>
      <c r="LT4" s="284">
        <v>9.9953000000000003</v>
      </c>
      <c r="LU4" s="284">
        <v>22</v>
      </c>
      <c r="LV4" s="284">
        <v>5.2563599999999999</v>
      </c>
      <c r="LW4" s="284">
        <v>0.50002999999999997</v>
      </c>
      <c r="LX4" s="284">
        <v>0.50002999999999997</v>
      </c>
      <c r="LY4" s="285">
        <v>2.9992100000000001E-2</v>
      </c>
      <c r="LZ4" s="285">
        <v>1.0748999999999999E-3</v>
      </c>
      <c r="MA4" s="285">
        <v>0.21544930000000001</v>
      </c>
      <c r="MB4" s="285">
        <v>0</v>
      </c>
      <c r="MC4" s="285">
        <v>0.1666831</v>
      </c>
      <c r="MD4" s="285">
        <v>2.9139999999999998E-4</v>
      </c>
      <c r="ME4" s="285">
        <v>0.70528060000000004</v>
      </c>
      <c r="MF4" s="285">
        <v>9.6323500000000006E-2</v>
      </c>
      <c r="MG4" s="285">
        <v>0.47913660000000002</v>
      </c>
      <c r="MH4" s="285"/>
    </row>
    <row r="5" spans="1:346" s="203" customFormat="1" x14ac:dyDescent="0.2">
      <c r="A5" s="6" t="s">
        <v>2025</v>
      </c>
      <c r="B5" s="6" t="s">
        <v>2834</v>
      </c>
      <c r="C5" s="203" t="s">
        <v>2026</v>
      </c>
      <c r="D5" s="203" t="s">
        <v>2027</v>
      </c>
      <c r="E5" s="203" t="s">
        <v>2148</v>
      </c>
      <c r="F5" s="203" t="s">
        <v>2240</v>
      </c>
      <c r="G5" s="203" t="s">
        <v>2355</v>
      </c>
      <c r="H5" s="203" t="s">
        <v>3561</v>
      </c>
      <c r="I5" s="203" t="s">
        <v>3562</v>
      </c>
      <c r="J5" s="203" t="s">
        <v>2240</v>
      </c>
      <c r="K5" s="203" t="s">
        <v>2355</v>
      </c>
      <c r="L5" s="203" t="s">
        <v>3561</v>
      </c>
      <c r="M5" s="203" t="s">
        <v>3562</v>
      </c>
      <c r="N5" s="203" t="s">
        <v>2415</v>
      </c>
      <c r="O5" s="203" t="s">
        <v>2490</v>
      </c>
      <c r="P5" s="203" t="s">
        <v>2567</v>
      </c>
      <c r="Q5" s="203" t="s">
        <v>2638</v>
      </c>
      <c r="R5" s="203" t="s">
        <v>2684</v>
      </c>
      <c r="S5" s="203" t="s">
        <v>2702</v>
      </c>
      <c r="T5" s="203" t="s">
        <v>2715</v>
      </c>
      <c r="U5" s="203" t="s">
        <v>2567</v>
      </c>
      <c r="V5" s="203" t="s">
        <v>2734</v>
      </c>
      <c r="W5" s="203">
        <v>1</v>
      </c>
      <c r="X5" s="203">
        <v>1</v>
      </c>
      <c r="Y5" s="203">
        <v>0</v>
      </c>
      <c r="Z5" s="203">
        <v>2</v>
      </c>
      <c r="AA5" s="10">
        <v>6656</v>
      </c>
      <c r="AB5" s="203">
        <v>6.56</v>
      </c>
      <c r="AC5" s="203">
        <v>0.94</v>
      </c>
      <c r="AD5" s="203">
        <v>7.5</v>
      </c>
      <c r="AE5" s="203">
        <v>17.440000000000001</v>
      </c>
      <c r="AF5" s="203">
        <v>24.94</v>
      </c>
      <c r="AG5" s="286">
        <v>0.26303130000000002</v>
      </c>
      <c r="AH5" s="246">
        <v>70756</v>
      </c>
      <c r="AI5" s="246" t="s">
        <v>3563</v>
      </c>
      <c r="AJ5" s="274" t="s">
        <v>3421</v>
      </c>
      <c r="AK5" s="276">
        <v>39378</v>
      </c>
      <c r="AL5" s="276">
        <v>13.6</v>
      </c>
      <c r="AM5" s="276">
        <v>13.6</v>
      </c>
      <c r="AN5" s="276">
        <v>13.6</v>
      </c>
      <c r="AO5" s="246">
        <v>1643986</v>
      </c>
      <c r="AP5" s="246">
        <v>205000</v>
      </c>
      <c r="AQ5" s="246">
        <v>1848986</v>
      </c>
      <c r="AR5" s="246">
        <v>25462</v>
      </c>
      <c r="AS5" s="246">
        <v>0</v>
      </c>
      <c r="AT5" s="246">
        <v>25462</v>
      </c>
      <c r="AU5" s="246">
        <v>0</v>
      </c>
      <c r="AV5" s="246">
        <v>0</v>
      </c>
      <c r="AW5" s="246">
        <v>0</v>
      </c>
      <c r="AX5" s="246">
        <v>52964</v>
      </c>
      <c r="AY5" s="246">
        <v>1927412</v>
      </c>
      <c r="AZ5" s="246">
        <v>976515</v>
      </c>
      <c r="BA5" s="246">
        <v>223570</v>
      </c>
      <c r="BB5" s="246">
        <v>1200085</v>
      </c>
      <c r="BC5" s="246">
        <v>184018</v>
      </c>
      <c r="BD5" s="246">
        <v>57152</v>
      </c>
      <c r="BE5" s="246">
        <v>58775</v>
      </c>
      <c r="BF5" s="246">
        <v>299945</v>
      </c>
      <c r="BG5" s="246">
        <v>427382</v>
      </c>
      <c r="BH5" s="246">
        <v>1927412</v>
      </c>
      <c r="BI5" s="246">
        <v>221231</v>
      </c>
      <c r="BJ5" s="283">
        <v>0.11478140000000001</v>
      </c>
      <c r="BK5" s="246">
        <v>7706</v>
      </c>
      <c r="BL5" s="246">
        <v>0</v>
      </c>
      <c r="BM5" s="246">
        <v>0</v>
      </c>
      <c r="BN5" s="246">
        <v>0</v>
      </c>
      <c r="BO5" s="246">
        <v>7706</v>
      </c>
      <c r="BP5" s="246">
        <v>1434</v>
      </c>
      <c r="BQ5" s="10">
        <v>38132</v>
      </c>
      <c r="BR5" s="10">
        <v>40161</v>
      </c>
      <c r="BS5" s="10">
        <v>78293</v>
      </c>
      <c r="BT5" s="10">
        <v>18655</v>
      </c>
      <c r="BU5" s="10">
        <v>15913</v>
      </c>
      <c r="BV5" s="10">
        <v>34568</v>
      </c>
      <c r="BW5" s="10">
        <v>4897</v>
      </c>
      <c r="BX5" s="10">
        <v>2520</v>
      </c>
      <c r="BY5" s="10">
        <v>7417</v>
      </c>
      <c r="BZ5" s="10">
        <v>120278</v>
      </c>
      <c r="CA5" s="10" t="s">
        <v>3403</v>
      </c>
      <c r="CB5" s="10">
        <v>120278</v>
      </c>
      <c r="CC5" s="10">
        <v>0</v>
      </c>
      <c r="CD5" s="258">
        <v>42332</v>
      </c>
      <c r="CE5" s="244">
        <v>15</v>
      </c>
      <c r="CF5" s="244">
        <v>67</v>
      </c>
      <c r="CG5" s="244">
        <v>82</v>
      </c>
      <c r="CH5" s="258">
        <v>9243</v>
      </c>
      <c r="CI5" s="258">
        <v>11528</v>
      </c>
      <c r="CJ5" s="258">
        <v>12868</v>
      </c>
      <c r="CK5" s="258">
        <v>793</v>
      </c>
      <c r="CL5" s="203">
        <v>0</v>
      </c>
      <c r="CM5" s="203">
        <v>20</v>
      </c>
      <c r="CN5" s="244">
        <v>347</v>
      </c>
      <c r="CO5" s="10">
        <v>107264</v>
      </c>
      <c r="CP5" s="10">
        <v>21631</v>
      </c>
      <c r="CQ5" s="10">
        <v>128895</v>
      </c>
      <c r="CR5" s="10" t="s">
        <v>3403</v>
      </c>
      <c r="CS5" s="10" t="s">
        <v>3403</v>
      </c>
      <c r="CT5" s="10" t="s">
        <v>3403</v>
      </c>
      <c r="CU5" s="10">
        <v>88707</v>
      </c>
      <c r="CV5" s="10">
        <v>19020</v>
      </c>
      <c r="CW5" s="10">
        <v>107727</v>
      </c>
      <c r="CX5" s="10">
        <v>236622</v>
      </c>
      <c r="CY5" s="10">
        <v>1122</v>
      </c>
      <c r="CZ5" s="10" t="s">
        <v>3403</v>
      </c>
      <c r="DA5" s="10">
        <v>237744</v>
      </c>
      <c r="DB5" s="10">
        <v>37171</v>
      </c>
      <c r="DC5" s="10">
        <v>103</v>
      </c>
      <c r="DD5" s="10">
        <v>37274</v>
      </c>
      <c r="DE5" s="10">
        <v>104254</v>
      </c>
      <c r="DF5" s="10">
        <v>391</v>
      </c>
      <c r="DG5" s="10">
        <v>0</v>
      </c>
      <c r="DH5" s="10">
        <v>494</v>
      </c>
      <c r="DI5" s="258" t="s">
        <v>3403</v>
      </c>
      <c r="DJ5" s="258">
        <v>141425</v>
      </c>
      <c r="DK5" s="10">
        <v>307199</v>
      </c>
      <c r="DL5" s="10">
        <v>19244</v>
      </c>
      <c r="DM5" s="10">
        <v>0</v>
      </c>
      <c r="DN5" s="10">
        <v>0</v>
      </c>
      <c r="DO5" s="10">
        <v>326443</v>
      </c>
      <c r="DP5" s="10">
        <v>0</v>
      </c>
      <c r="DQ5" s="10">
        <v>49245</v>
      </c>
      <c r="DR5" s="10">
        <v>16376</v>
      </c>
      <c r="DS5" s="10">
        <v>65621</v>
      </c>
      <c r="DT5" s="10">
        <v>365529</v>
      </c>
      <c r="DU5" s="244">
        <v>250</v>
      </c>
      <c r="DV5" s="244">
        <v>0</v>
      </c>
      <c r="DW5" s="244">
        <v>350</v>
      </c>
      <c r="DX5" s="244">
        <v>275</v>
      </c>
      <c r="DY5" s="244">
        <v>0</v>
      </c>
      <c r="DZ5" s="244">
        <v>0</v>
      </c>
      <c r="EA5" s="244">
        <v>875</v>
      </c>
      <c r="EB5" s="244">
        <v>8085</v>
      </c>
      <c r="EC5" s="244">
        <v>0</v>
      </c>
      <c r="ED5" s="244">
        <v>8085</v>
      </c>
      <c r="EE5" s="10">
        <v>10523</v>
      </c>
      <c r="EF5" s="10">
        <v>4903</v>
      </c>
      <c r="EG5" s="10">
        <v>15426</v>
      </c>
      <c r="EH5" s="10">
        <v>0</v>
      </c>
      <c r="EI5" s="10">
        <v>0</v>
      </c>
      <c r="EJ5" s="10">
        <v>0</v>
      </c>
      <c r="EK5" s="10">
        <v>23511</v>
      </c>
      <c r="EL5" s="10" t="s">
        <v>5026</v>
      </c>
      <c r="EM5" s="10" t="s">
        <v>5026</v>
      </c>
      <c r="EN5" s="10" t="s">
        <v>5026</v>
      </c>
      <c r="EO5" s="10" t="s">
        <v>5026</v>
      </c>
      <c r="EP5" s="258">
        <v>723</v>
      </c>
      <c r="EQ5" s="258">
        <v>5057</v>
      </c>
      <c r="ER5" s="10">
        <v>132322</v>
      </c>
      <c r="ES5" s="10" t="s">
        <v>5026</v>
      </c>
      <c r="ET5" s="10" t="s">
        <v>5026</v>
      </c>
      <c r="EU5" s="244">
        <v>411</v>
      </c>
      <c r="EV5" s="244">
        <v>411</v>
      </c>
      <c r="EW5" s="203" t="s">
        <v>1492</v>
      </c>
      <c r="EX5" s="244">
        <v>34</v>
      </c>
      <c r="EY5" s="244">
        <v>70</v>
      </c>
      <c r="EZ5" s="258">
        <v>71823</v>
      </c>
      <c r="FA5" s="10" t="s">
        <v>3403</v>
      </c>
      <c r="FB5" s="10" t="s">
        <v>3403</v>
      </c>
      <c r="FC5" s="203" t="s">
        <v>1530</v>
      </c>
      <c r="FD5" s="203" t="s">
        <v>1530</v>
      </c>
      <c r="FE5" s="203" t="s">
        <v>1530</v>
      </c>
      <c r="FF5" s="203" t="s">
        <v>1530</v>
      </c>
      <c r="FG5" s="203" t="s">
        <v>1530</v>
      </c>
      <c r="FH5" s="203" t="s">
        <v>1530</v>
      </c>
      <c r="FI5" s="203" t="s">
        <v>1530</v>
      </c>
      <c r="FJ5" s="203" t="s">
        <v>1530</v>
      </c>
      <c r="FK5" s="203" t="s">
        <v>1530</v>
      </c>
      <c r="FL5" s="203" t="s">
        <v>1530</v>
      </c>
      <c r="FM5" s="203" t="s">
        <v>1530</v>
      </c>
      <c r="FN5" s="203" t="s">
        <v>1530</v>
      </c>
      <c r="FO5" s="203" t="s">
        <v>1530</v>
      </c>
      <c r="FP5" s="203" t="s">
        <v>1530</v>
      </c>
      <c r="FQ5" s="203" t="s">
        <v>1530</v>
      </c>
      <c r="FR5" s="203" t="s">
        <v>1530</v>
      </c>
      <c r="FS5" s="203" t="s">
        <v>1530</v>
      </c>
      <c r="FT5" s="203" t="s">
        <v>1530</v>
      </c>
      <c r="FU5" s="203" t="s">
        <v>1530</v>
      </c>
      <c r="FV5" s="203" t="s">
        <v>1530</v>
      </c>
      <c r="FW5" s="203" t="s">
        <v>1530</v>
      </c>
      <c r="FX5" s="203" t="s">
        <v>1530</v>
      </c>
      <c r="FY5" s="203" t="s">
        <v>1530</v>
      </c>
      <c r="FZ5" s="203" t="s">
        <v>1530</v>
      </c>
      <c r="GA5" s="203" t="s">
        <v>1530</v>
      </c>
      <c r="GB5" s="203" t="s">
        <v>2025</v>
      </c>
      <c r="GC5" s="203" t="s">
        <v>455</v>
      </c>
      <c r="GD5" s="203" t="s">
        <v>416</v>
      </c>
      <c r="GE5" s="203" t="s">
        <v>496</v>
      </c>
      <c r="GF5" s="203" t="s">
        <v>499</v>
      </c>
      <c r="GG5" s="203" t="s">
        <v>4527</v>
      </c>
      <c r="GH5" s="203" t="s">
        <v>509</v>
      </c>
      <c r="GI5" s="203" t="s">
        <v>2303</v>
      </c>
      <c r="GJ5" s="258">
        <v>40039</v>
      </c>
      <c r="GK5" s="203">
        <v>2</v>
      </c>
      <c r="GL5" s="203" t="s">
        <v>2929</v>
      </c>
      <c r="GM5" s="203" t="s">
        <v>512</v>
      </c>
      <c r="GN5" s="203">
        <v>1173</v>
      </c>
      <c r="GO5" s="203">
        <v>117</v>
      </c>
      <c r="GP5" s="203">
        <v>5754</v>
      </c>
      <c r="GQ5" s="203">
        <v>32283</v>
      </c>
      <c r="GR5" s="203" t="s">
        <v>3403</v>
      </c>
      <c r="GS5" s="203" t="s">
        <v>3403</v>
      </c>
      <c r="GT5" s="203" t="s">
        <v>3403</v>
      </c>
      <c r="GU5" s="203">
        <v>0</v>
      </c>
      <c r="GV5" s="283">
        <v>0.65612000000000004</v>
      </c>
      <c r="GW5" s="283">
        <v>0.34388000000000002</v>
      </c>
      <c r="GX5" s="245">
        <v>26.869710000000001</v>
      </c>
      <c r="GY5" s="245">
        <v>24.6816</v>
      </c>
      <c r="GZ5" s="245">
        <v>32.340000000000003</v>
      </c>
      <c r="HA5" s="284">
        <v>5.90428</v>
      </c>
      <c r="HB5" s="284">
        <v>3.67625</v>
      </c>
      <c r="HC5" s="284">
        <v>0.91883000000000004</v>
      </c>
      <c r="HD5" s="284">
        <v>29.371880000000001</v>
      </c>
      <c r="HE5" s="284">
        <v>18.288119999999999</v>
      </c>
      <c r="HF5" s="284">
        <v>4.5708700000000002</v>
      </c>
      <c r="HG5" s="284">
        <v>5.2729400000000002</v>
      </c>
      <c r="HH5" s="284">
        <v>3.28315</v>
      </c>
      <c r="HI5" s="284">
        <v>0.82057999999999998</v>
      </c>
      <c r="HJ5" s="284">
        <v>14.56607</v>
      </c>
      <c r="HK5" s="284">
        <v>9.0694300000000005</v>
      </c>
      <c r="HL5" s="284">
        <v>2.2667799999999998</v>
      </c>
      <c r="HM5" s="284">
        <v>81.979159999999993</v>
      </c>
      <c r="HN5" s="284">
        <v>51.043550000000003</v>
      </c>
      <c r="HO5" s="284">
        <v>12.75765</v>
      </c>
      <c r="HP5" s="284">
        <v>17.891629999999999</v>
      </c>
      <c r="HQ5" s="284">
        <v>11.14006</v>
      </c>
      <c r="HR5" s="284">
        <v>2.7843100000000001</v>
      </c>
      <c r="HS5" s="284">
        <v>8.1531300000000009</v>
      </c>
      <c r="HT5" s="284">
        <v>9.1293199999999999</v>
      </c>
      <c r="HU5" s="284">
        <v>6.2632399999999997</v>
      </c>
      <c r="HV5" s="284">
        <v>6.2632399999999997</v>
      </c>
      <c r="HW5" s="284">
        <v>3.3048299999999999</v>
      </c>
      <c r="HX5" s="284">
        <v>2.69055</v>
      </c>
      <c r="HY5" s="284">
        <v>1.63893</v>
      </c>
      <c r="HZ5" s="284">
        <v>0.58720000000000006</v>
      </c>
      <c r="IA5" s="284">
        <v>1.026E-2</v>
      </c>
      <c r="IB5" s="284">
        <v>1.026E-2</v>
      </c>
      <c r="IC5" s="284">
        <v>1.79383</v>
      </c>
      <c r="ID5" s="284">
        <v>0.20193</v>
      </c>
      <c r="IE5" s="284">
        <v>0.38527</v>
      </c>
      <c r="IF5" s="284">
        <v>5305</v>
      </c>
      <c r="IG5" s="284">
        <v>20171</v>
      </c>
      <c r="IH5" s="284">
        <v>17642</v>
      </c>
      <c r="II5" s="284">
        <v>14656</v>
      </c>
      <c r="IJ5" s="284">
        <v>55720</v>
      </c>
      <c r="IK5" s="284">
        <v>48737</v>
      </c>
      <c r="IL5" s="284">
        <v>43525</v>
      </c>
      <c r="IM5" s="284">
        <v>49762</v>
      </c>
      <c r="IN5" s="284">
        <v>1.5914999999999999</v>
      </c>
      <c r="IO5" s="284">
        <v>13089</v>
      </c>
      <c r="IP5" s="284">
        <v>6.2928499999999996</v>
      </c>
      <c r="IQ5" s="284">
        <v>0.63593</v>
      </c>
      <c r="IR5" s="284">
        <v>46.17962</v>
      </c>
      <c r="IS5" s="284">
        <v>0</v>
      </c>
      <c r="IT5" s="284">
        <v>1.32281</v>
      </c>
      <c r="IU5" s="284">
        <v>48.138370000000002</v>
      </c>
      <c r="IV5" s="284">
        <v>29.972899999999999</v>
      </c>
      <c r="IW5" s="284">
        <v>5.1229100000000001</v>
      </c>
      <c r="IX5" s="284">
        <v>0</v>
      </c>
      <c r="IY5" s="284">
        <v>8.6700000000000006E-3</v>
      </c>
      <c r="IZ5" s="284">
        <v>1.0572699999999999</v>
      </c>
      <c r="JA5" s="284">
        <v>2.0500000000000002E-3</v>
      </c>
      <c r="JB5" s="284">
        <v>9.9970000000000003E-2</v>
      </c>
      <c r="JC5" s="284">
        <v>0.38006000000000001</v>
      </c>
      <c r="JD5" s="284">
        <v>5.2879399999999999</v>
      </c>
      <c r="JE5" s="284">
        <v>3.0040200000000001</v>
      </c>
      <c r="JF5" s="284">
        <v>0.43558000000000002</v>
      </c>
      <c r="JG5" s="284">
        <v>645</v>
      </c>
      <c r="JH5" s="284">
        <v>1.2496</v>
      </c>
      <c r="JI5" s="284">
        <v>10.67414</v>
      </c>
      <c r="JJ5" s="284">
        <v>316</v>
      </c>
      <c r="JK5" s="284">
        <v>208</v>
      </c>
      <c r="JL5" s="284">
        <v>48.138370000000002</v>
      </c>
      <c r="JM5" s="284">
        <v>7.49132</v>
      </c>
      <c r="JN5" s="284">
        <v>4.5959700000000003</v>
      </c>
      <c r="JO5" s="284">
        <v>0.62289000000000005</v>
      </c>
      <c r="JP5" s="284">
        <v>0.16384000000000001</v>
      </c>
      <c r="JQ5" s="284">
        <v>0.26577000000000001</v>
      </c>
      <c r="JR5" s="284">
        <v>7</v>
      </c>
      <c r="JS5" s="284">
        <v>7</v>
      </c>
      <c r="JT5" s="284">
        <v>0.89307000000000003</v>
      </c>
      <c r="JU5" s="284">
        <v>6277</v>
      </c>
      <c r="JV5" s="284">
        <v>54.91722</v>
      </c>
      <c r="JW5" s="284">
        <v>7029</v>
      </c>
      <c r="JX5" s="284">
        <v>19.880109999999998</v>
      </c>
      <c r="JY5" s="284">
        <v>49.044919999999998</v>
      </c>
      <c r="JZ5" s="284">
        <v>0.36199999999999999</v>
      </c>
      <c r="KA5" s="284">
        <v>2544</v>
      </c>
      <c r="KB5" s="284">
        <v>0.62834000000000001</v>
      </c>
      <c r="KC5" s="284">
        <v>0.82057999999999998</v>
      </c>
      <c r="KD5" s="284">
        <v>0.56115000000000004</v>
      </c>
      <c r="KE5" s="284">
        <v>16.62379</v>
      </c>
      <c r="KF5" s="284">
        <v>4.9746699999999997</v>
      </c>
      <c r="KG5" s="284">
        <v>5.2729400000000002</v>
      </c>
      <c r="KH5" s="284">
        <v>32</v>
      </c>
      <c r="KI5" s="284">
        <v>48118</v>
      </c>
      <c r="KJ5" s="284">
        <v>39154</v>
      </c>
      <c r="KK5" s="284">
        <v>7.6399999999999996E-2</v>
      </c>
      <c r="KL5" s="284">
        <v>0.18848000000000001</v>
      </c>
      <c r="KM5" s="284">
        <v>6.8229999999999999E-2</v>
      </c>
      <c r="KN5" s="284">
        <v>2.01E-2</v>
      </c>
      <c r="KO5" s="284">
        <v>4.9579999999999999E-2</v>
      </c>
      <c r="KP5" s="284">
        <v>1.7950000000000001E-2</v>
      </c>
      <c r="KQ5" s="284">
        <v>0.87466670000000002</v>
      </c>
      <c r="KR5" s="284">
        <v>0.30072169999999998</v>
      </c>
      <c r="KS5" s="284">
        <v>0.69927830000000002</v>
      </c>
      <c r="KT5" s="284">
        <v>0.18629509999999999</v>
      </c>
      <c r="KU5" s="284">
        <v>0.81370489999999995</v>
      </c>
      <c r="KV5" s="284">
        <v>0.1556206</v>
      </c>
      <c r="KW5" s="284">
        <v>2.96522E-2</v>
      </c>
      <c r="KX5" s="284">
        <v>0.1159949</v>
      </c>
      <c r="KY5" s="284">
        <v>3.0494299999999998E-2</v>
      </c>
      <c r="KZ5" s="284">
        <v>0.22173880000000001</v>
      </c>
      <c r="LA5" s="284">
        <v>9.5474100000000006E-2</v>
      </c>
      <c r="LB5" s="284">
        <v>0.50664569999999998</v>
      </c>
      <c r="LC5" s="284">
        <v>0.62264059999999999</v>
      </c>
      <c r="LD5" s="284">
        <v>0</v>
      </c>
      <c r="LE5" s="284">
        <v>0.9593102</v>
      </c>
      <c r="LF5" s="284">
        <v>2.7479300000000002E-2</v>
      </c>
      <c r="LG5" s="284">
        <v>1.32105E-2</v>
      </c>
      <c r="LH5" s="284">
        <v>8964</v>
      </c>
      <c r="LI5" s="284">
        <v>5.5703100000000001</v>
      </c>
      <c r="LJ5" s="284">
        <v>5338</v>
      </c>
      <c r="LK5" s="284">
        <v>6103</v>
      </c>
      <c r="LL5" s="284">
        <v>1605</v>
      </c>
      <c r="LM5" s="284">
        <v>0.61350579999999999</v>
      </c>
      <c r="LN5" s="284">
        <v>0.19054160000000001</v>
      </c>
      <c r="LO5" s="284">
        <v>0.1959526</v>
      </c>
      <c r="LP5" s="284">
        <v>0.33428999999999998</v>
      </c>
      <c r="LQ5" s="284">
        <v>1.46014</v>
      </c>
      <c r="LR5" s="284">
        <v>0.27201999999999998</v>
      </c>
      <c r="LS5" s="284">
        <v>5</v>
      </c>
      <c r="LT5" s="284">
        <v>1.77397</v>
      </c>
      <c r="LU5" s="284">
        <v>5</v>
      </c>
      <c r="LV5" s="284">
        <v>1.0883400000000001</v>
      </c>
      <c r="LW5" s="284">
        <v>0.16936999999999999</v>
      </c>
      <c r="LX5" s="284">
        <v>0.16936999999999999</v>
      </c>
      <c r="LY5" s="285">
        <v>6.6601300000000002E-2</v>
      </c>
      <c r="LZ5" s="285">
        <v>1.6917E-3</v>
      </c>
      <c r="MA5" s="285">
        <v>0.2664492</v>
      </c>
      <c r="MB5" s="285">
        <v>0</v>
      </c>
      <c r="MC5" s="285">
        <v>0.2063808</v>
      </c>
      <c r="MD5" s="285">
        <v>3.9980000000000001E-4</v>
      </c>
      <c r="ME5" s="285">
        <v>0.58639010000000003</v>
      </c>
      <c r="MF5" s="285">
        <v>0.1012647</v>
      </c>
      <c r="MG5" s="285">
        <v>0.33000249999999998</v>
      </c>
      <c r="MH5" s="285"/>
    </row>
    <row r="6" spans="1:346" s="203" customFormat="1" x14ac:dyDescent="0.2">
      <c r="A6" s="6" t="s">
        <v>2047</v>
      </c>
      <c r="B6" s="6" t="s">
        <v>2843</v>
      </c>
      <c r="C6" s="203" t="s">
        <v>2048</v>
      </c>
      <c r="D6" s="203" t="s">
        <v>2049</v>
      </c>
      <c r="E6" s="203" t="s">
        <v>2171</v>
      </c>
      <c r="F6" s="203" t="s">
        <v>2248</v>
      </c>
      <c r="G6" s="203" t="s">
        <v>2360</v>
      </c>
      <c r="H6" s="203" t="s">
        <v>3591</v>
      </c>
      <c r="I6" s="203" t="s">
        <v>3592</v>
      </c>
      <c r="J6" s="203" t="s">
        <v>2248</v>
      </c>
      <c r="K6" s="203" t="s">
        <v>2360</v>
      </c>
      <c r="L6" s="203" t="s">
        <v>3591</v>
      </c>
      <c r="M6" s="203" t="s">
        <v>3592</v>
      </c>
      <c r="N6" s="203" t="s">
        <v>2423</v>
      </c>
      <c r="O6" s="203" t="s">
        <v>2498</v>
      </c>
      <c r="P6" s="203" t="s">
        <v>2575</v>
      </c>
      <c r="Q6" s="203" t="s">
        <v>2645</v>
      </c>
      <c r="R6" s="203" t="s">
        <v>4818</v>
      </c>
      <c r="S6" s="203" t="s">
        <v>2698</v>
      </c>
      <c r="T6" s="203" t="s">
        <v>2718</v>
      </c>
      <c r="U6" s="203" t="s">
        <v>2724</v>
      </c>
      <c r="V6" s="203" t="s">
        <v>2737</v>
      </c>
      <c r="W6" s="203">
        <v>1</v>
      </c>
      <c r="X6" s="203">
        <v>0</v>
      </c>
      <c r="Y6" s="203">
        <v>0</v>
      </c>
      <c r="Z6" s="203">
        <v>1</v>
      </c>
      <c r="AA6" s="10">
        <v>3054</v>
      </c>
      <c r="AB6" s="203">
        <v>7</v>
      </c>
      <c r="AC6" s="203">
        <v>1</v>
      </c>
      <c r="AD6" s="203">
        <v>8</v>
      </c>
      <c r="AE6" s="203">
        <v>18.25</v>
      </c>
      <c r="AF6" s="203">
        <v>26.25</v>
      </c>
      <c r="AG6" s="286">
        <v>0.26666669999999998</v>
      </c>
      <c r="AH6" s="246">
        <v>87722</v>
      </c>
      <c r="AI6" s="246" t="s">
        <v>3593</v>
      </c>
      <c r="AJ6" s="274" t="s">
        <v>3482</v>
      </c>
      <c r="AK6" s="276">
        <v>39650</v>
      </c>
      <c r="AL6" s="276">
        <v>12.48</v>
      </c>
      <c r="AM6" s="276">
        <v>13.76</v>
      </c>
      <c r="AN6" s="276">
        <v>16.73</v>
      </c>
      <c r="AO6" s="246">
        <v>505328</v>
      </c>
      <c r="AP6" s="246">
        <v>1265000</v>
      </c>
      <c r="AQ6" s="246">
        <v>1770328</v>
      </c>
      <c r="AR6" s="246">
        <v>21613</v>
      </c>
      <c r="AS6" s="246">
        <v>0</v>
      </c>
      <c r="AT6" s="246">
        <v>21613</v>
      </c>
      <c r="AU6" s="246">
        <v>0</v>
      </c>
      <c r="AV6" s="246">
        <v>0</v>
      </c>
      <c r="AW6" s="246">
        <v>0</v>
      </c>
      <c r="AX6" s="246">
        <v>79632</v>
      </c>
      <c r="AY6" s="246">
        <v>1871573</v>
      </c>
      <c r="AZ6" s="246">
        <v>926378</v>
      </c>
      <c r="BA6" s="246">
        <v>346723</v>
      </c>
      <c r="BB6" s="246">
        <v>1273101</v>
      </c>
      <c r="BC6" s="246">
        <v>200989</v>
      </c>
      <c r="BD6" s="246">
        <v>0</v>
      </c>
      <c r="BE6" s="246">
        <v>95618</v>
      </c>
      <c r="BF6" s="246">
        <v>296607</v>
      </c>
      <c r="BG6" s="246">
        <v>301866</v>
      </c>
      <c r="BH6" s="246">
        <v>1871574</v>
      </c>
      <c r="BI6" s="246">
        <v>0</v>
      </c>
      <c r="BJ6" s="283">
        <v>0</v>
      </c>
      <c r="BK6" s="246">
        <v>0</v>
      </c>
      <c r="BL6" s="246">
        <v>0</v>
      </c>
      <c r="BM6" s="246">
        <v>0</v>
      </c>
      <c r="BN6" s="246">
        <v>0</v>
      </c>
      <c r="BO6" s="246">
        <v>0</v>
      </c>
      <c r="BP6" s="246">
        <v>0</v>
      </c>
      <c r="BQ6" s="10">
        <v>24194</v>
      </c>
      <c r="BR6" s="10">
        <v>36958</v>
      </c>
      <c r="BS6" s="10">
        <v>61152</v>
      </c>
      <c r="BT6" s="10">
        <v>24630</v>
      </c>
      <c r="BU6" s="10">
        <v>18645</v>
      </c>
      <c r="BV6" s="10">
        <v>43275</v>
      </c>
      <c r="BW6" s="10">
        <v>7446</v>
      </c>
      <c r="BX6" s="10">
        <v>2095</v>
      </c>
      <c r="BY6" s="10">
        <v>9541</v>
      </c>
      <c r="BZ6" s="10">
        <v>113968</v>
      </c>
      <c r="CA6" s="10" t="s">
        <v>3403</v>
      </c>
      <c r="CB6" s="10">
        <v>113968</v>
      </c>
      <c r="CC6" s="10">
        <v>5</v>
      </c>
      <c r="CD6" s="258">
        <v>42333</v>
      </c>
      <c r="CE6" s="244">
        <v>1</v>
      </c>
      <c r="CF6" s="244">
        <v>67</v>
      </c>
      <c r="CG6" s="244">
        <v>68</v>
      </c>
      <c r="CH6" s="258">
        <v>6401</v>
      </c>
      <c r="CI6" s="258">
        <v>11528</v>
      </c>
      <c r="CJ6" s="258">
        <v>11939</v>
      </c>
      <c r="CK6" s="258">
        <v>793</v>
      </c>
      <c r="CL6" s="203">
        <v>0</v>
      </c>
      <c r="CM6" s="203">
        <v>14</v>
      </c>
      <c r="CN6" s="244">
        <v>194</v>
      </c>
      <c r="CO6" s="10">
        <v>89900</v>
      </c>
      <c r="CP6" s="10">
        <v>53691</v>
      </c>
      <c r="CQ6" s="10">
        <v>143591</v>
      </c>
      <c r="CR6" s="10">
        <v>19382</v>
      </c>
      <c r="CS6" s="10">
        <v>1768</v>
      </c>
      <c r="CT6" s="10">
        <v>21150</v>
      </c>
      <c r="CU6" s="10">
        <v>147987</v>
      </c>
      <c r="CV6" s="10">
        <v>48739</v>
      </c>
      <c r="CW6" s="10">
        <v>196726</v>
      </c>
      <c r="CX6" s="10">
        <v>361467</v>
      </c>
      <c r="CY6" s="10">
        <v>4056</v>
      </c>
      <c r="CZ6" s="10" t="s">
        <v>3403</v>
      </c>
      <c r="DA6" s="10">
        <v>365523</v>
      </c>
      <c r="DB6" s="10">
        <v>31714</v>
      </c>
      <c r="DC6" s="10">
        <v>4219</v>
      </c>
      <c r="DD6" s="10">
        <v>35933</v>
      </c>
      <c r="DE6" s="10">
        <v>158983</v>
      </c>
      <c r="DF6" s="10">
        <v>10390</v>
      </c>
      <c r="DG6" s="10" t="s">
        <v>3403</v>
      </c>
      <c r="DH6" s="10">
        <v>14609</v>
      </c>
      <c r="DI6" s="258" t="s">
        <v>3403</v>
      </c>
      <c r="DJ6" s="258">
        <v>190697</v>
      </c>
      <c r="DK6" s="10">
        <v>570829</v>
      </c>
      <c r="DL6" s="10" t="s">
        <v>3403</v>
      </c>
      <c r="DM6" s="10" t="s">
        <v>3403</v>
      </c>
      <c r="DN6" s="10" t="s">
        <v>3403</v>
      </c>
      <c r="DO6" s="10">
        <v>570829</v>
      </c>
      <c r="DP6" s="10" t="s">
        <v>3403</v>
      </c>
      <c r="DQ6" s="10">
        <v>38894</v>
      </c>
      <c r="DR6" s="10">
        <v>12074</v>
      </c>
      <c r="DS6" s="10">
        <v>50968</v>
      </c>
      <c r="DT6" s="10">
        <v>256043</v>
      </c>
      <c r="DU6" s="244">
        <v>83</v>
      </c>
      <c r="DV6" s="244">
        <v>2</v>
      </c>
      <c r="DW6" s="244">
        <v>442</v>
      </c>
      <c r="DX6" s="244">
        <v>510</v>
      </c>
      <c r="DY6" s="244">
        <v>16</v>
      </c>
      <c r="DZ6" s="244">
        <v>6</v>
      </c>
      <c r="EA6" s="244">
        <v>1059</v>
      </c>
      <c r="EB6" s="244">
        <v>462</v>
      </c>
      <c r="EC6" s="244">
        <v>25</v>
      </c>
      <c r="ED6" s="244">
        <v>487</v>
      </c>
      <c r="EE6" s="10">
        <v>10861</v>
      </c>
      <c r="EF6" s="10">
        <v>28582</v>
      </c>
      <c r="EG6" s="10">
        <v>39443</v>
      </c>
      <c r="EH6" s="10">
        <v>252</v>
      </c>
      <c r="EI6" s="10">
        <v>310</v>
      </c>
      <c r="EJ6" s="10">
        <v>562</v>
      </c>
      <c r="EK6" s="10">
        <v>40492</v>
      </c>
      <c r="EL6" s="10" t="s">
        <v>5026</v>
      </c>
      <c r="EM6" s="10" t="s">
        <v>5026</v>
      </c>
      <c r="EN6" s="10" t="s">
        <v>5026</v>
      </c>
      <c r="EO6" s="10" t="s">
        <v>5026</v>
      </c>
      <c r="EP6" s="258">
        <v>115</v>
      </c>
      <c r="EQ6" s="258">
        <v>1521</v>
      </c>
      <c r="ER6" s="10">
        <v>5236</v>
      </c>
      <c r="ES6" s="10" t="s">
        <v>5026</v>
      </c>
      <c r="ET6" s="10" t="s">
        <v>5026</v>
      </c>
      <c r="EU6" s="244">
        <v>44</v>
      </c>
      <c r="EV6" s="244">
        <v>114</v>
      </c>
      <c r="EW6" s="203" t="s">
        <v>1498</v>
      </c>
      <c r="EX6" s="244">
        <v>23</v>
      </c>
      <c r="EY6" s="244">
        <v>55</v>
      </c>
      <c r="EZ6" s="258">
        <v>58482</v>
      </c>
      <c r="FA6" s="10" t="s">
        <v>3403</v>
      </c>
      <c r="FB6" s="10" t="s">
        <v>3403</v>
      </c>
      <c r="FC6" s="203" t="s">
        <v>1530</v>
      </c>
      <c r="FD6" s="203" t="s">
        <v>1530</v>
      </c>
      <c r="FE6" s="203" t="s">
        <v>1530</v>
      </c>
      <c r="FF6" s="203" t="s">
        <v>1530</v>
      </c>
      <c r="FG6" s="203" t="s">
        <v>1530</v>
      </c>
      <c r="FH6" s="203" t="s">
        <v>1530</v>
      </c>
      <c r="FI6" s="203" t="s">
        <v>1530</v>
      </c>
      <c r="FJ6" s="203" t="s">
        <v>1530</v>
      </c>
      <c r="FK6" s="203" t="s">
        <v>1530</v>
      </c>
      <c r="FL6" s="203" t="s">
        <v>1530</v>
      </c>
      <c r="FM6" s="203" t="s">
        <v>1530</v>
      </c>
      <c r="FN6" s="203" t="s">
        <v>1530</v>
      </c>
      <c r="FO6" s="203" t="s">
        <v>1530</v>
      </c>
      <c r="FP6" s="203" t="s">
        <v>1530</v>
      </c>
      <c r="FQ6" s="203" t="s">
        <v>1530</v>
      </c>
      <c r="FR6" s="203" t="s">
        <v>1530</v>
      </c>
      <c r="FS6" s="203" t="s">
        <v>1530</v>
      </c>
      <c r="FT6" s="203" t="s">
        <v>1530</v>
      </c>
      <c r="FU6" s="203" t="s">
        <v>1530</v>
      </c>
      <c r="FV6" s="203" t="s">
        <v>1530</v>
      </c>
      <c r="FW6" s="203" t="s">
        <v>1530</v>
      </c>
      <c r="FX6" s="203" t="s">
        <v>1530</v>
      </c>
      <c r="FY6" s="203" t="s">
        <v>1530</v>
      </c>
      <c r="FZ6" s="203" t="s">
        <v>1530</v>
      </c>
      <c r="GA6" s="203" t="s">
        <v>1530</v>
      </c>
      <c r="GB6" s="203" t="s">
        <v>2047</v>
      </c>
      <c r="GC6" s="203" t="s">
        <v>462</v>
      </c>
      <c r="GD6" s="203" t="s">
        <v>416</v>
      </c>
      <c r="GE6" s="203" t="s">
        <v>496</v>
      </c>
      <c r="GF6" s="203" t="s">
        <v>501</v>
      </c>
      <c r="GG6" s="203" t="s">
        <v>4527</v>
      </c>
      <c r="GH6" s="203" t="s">
        <v>509</v>
      </c>
      <c r="GI6" s="203" t="s">
        <v>2303</v>
      </c>
      <c r="GJ6" s="258">
        <v>34209</v>
      </c>
      <c r="GK6" s="203">
        <v>3</v>
      </c>
      <c r="GL6" s="203" t="s">
        <v>2929</v>
      </c>
      <c r="GM6" s="203" t="s">
        <v>503</v>
      </c>
      <c r="GN6" s="203">
        <v>712</v>
      </c>
      <c r="GO6" s="203">
        <v>60</v>
      </c>
      <c r="GP6" s="203">
        <v>2952</v>
      </c>
      <c r="GQ6" s="203">
        <v>62372</v>
      </c>
      <c r="GR6" s="203">
        <v>78</v>
      </c>
      <c r="GS6" s="203">
        <v>16</v>
      </c>
      <c r="GT6" s="203">
        <v>252</v>
      </c>
      <c r="GU6" s="203">
        <v>7254</v>
      </c>
      <c r="GV6" s="283">
        <v>0.97409000000000001</v>
      </c>
      <c r="GW6" s="283">
        <v>1.2030000000000001E-2</v>
      </c>
      <c r="GX6" s="245">
        <v>38.236069999999998</v>
      </c>
      <c r="GY6" s="245">
        <v>41.431719999999999</v>
      </c>
      <c r="GZ6" s="245">
        <v>5.7294099999999997</v>
      </c>
      <c r="HA6" s="284">
        <v>3.2786900000000001</v>
      </c>
      <c r="HB6" s="284">
        <v>2.23027</v>
      </c>
      <c r="HC6" s="284">
        <v>0.51961000000000002</v>
      </c>
      <c r="HD6" s="284">
        <v>36.720570000000002</v>
      </c>
      <c r="HE6" s="284">
        <v>24.978439999999999</v>
      </c>
      <c r="HF6" s="284">
        <v>5.8194699999999999</v>
      </c>
      <c r="HG6" s="284">
        <v>7.3096100000000002</v>
      </c>
      <c r="HH6" s="284">
        <v>4.9722200000000001</v>
      </c>
      <c r="HI6" s="284">
        <v>1.1584300000000001</v>
      </c>
      <c r="HJ6" s="284">
        <v>357.44346999999999</v>
      </c>
      <c r="HK6" s="284">
        <v>243.14381</v>
      </c>
      <c r="HL6" s="284">
        <v>56.647629999999999</v>
      </c>
      <c r="HM6" s="284">
        <v>46.220829999999999</v>
      </c>
      <c r="HN6" s="284">
        <v>31.440799999999999</v>
      </c>
      <c r="HO6" s="284">
        <v>7.3250799999999998</v>
      </c>
      <c r="HP6" s="284">
        <v>8.59009</v>
      </c>
      <c r="HQ6" s="284">
        <v>5.8432399999999998</v>
      </c>
      <c r="HR6" s="284">
        <v>1.3613599999999999</v>
      </c>
      <c r="HS6" s="284">
        <v>16.686520000000002</v>
      </c>
      <c r="HT6" s="284">
        <v>7.4846700000000004</v>
      </c>
      <c r="HU6" s="284">
        <v>0.86329</v>
      </c>
      <c r="HV6" s="284">
        <v>2.2366999999999999</v>
      </c>
      <c r="HW6" s="284">
        <v>0.15306</v>
      </c>
      <c r="HX6" s="284">
        <v>6.36897</v>
      </c>
      <c r="HY6" s="284">
        <v>1.4899</v>
      </c>
      <c r="HZ6" s="284">
        <v>1.18367</v>
      </c>
      <c r="IA6" s="284">
        <v>1.2899999999999999E-3</v>
      </c>
      <c r="IB6" s="284">
        <v>3.3300000000000001E-3</v>
      </c>
      <c r="IC6" s="284">
        <v>1.7095499999999999</v>
      </c>
      <c r="ID6" s="284">
        <v>1.4239999999999999E-2</v>
      </c>
      <c r="IE6" s="284">
        <v>1.153</v>
      </c>
      <c r="IF6" s="284">
        <v>199</v>
      </c>
      <c r="IG6" s="284">
        <v>748</v>
      </c>
      <c r="IH6" s="284">
        <v>654</v>
      </c>
      <c r="II6" s="284">
        <v>9754</v>
      </c>
      <c r="IJ6" s="284">
        <v>36577</v>
      </c>
      <c r="IK6" s="284">
        <v>32005</v>
      </c>
      <c r="IL6" s="284">
        <v>71353</v>
      </c>
      <c r="IM6" s="284">
        <v>81547</v>
      </c>
      <c r="IN6" s="284">
        <v>3.04704</v>
      </c>
      <c r="IO6" s="284">
        <v>21745</v>
      </c>
      <c r="IP6" s="284">
        <v>10.454739999999999</v>
      </c>
      <c r="IQ6" s="284">
        <v>0.63178999999999996</v>
      </c>
      <c r="IR6" s="284">
        <v>51.750360000000001</v>
      </c>
      <c r="IS6" s="284">
        <v>0</v>
      </c>
      <c r="IT6" s="284">
        <v>2.3278099999999999</v>
      </c>
      <c r="IU6" s="284">
        <v>54.709960000000002</v>
      </c>
      <c r="IV6" s="284">
        <v>37.215380000000003</v>
      </c>
      <c r="IW6" s="284">
        <v>5.4763099999999998</v>
      </c>
      <c r="IX6" s="284">
        <v>0</v>
      </c>
      <c r="IY6" s="284">
        <v>5.6699999999999997E-3</v>
      </c>
      <c r="IZ6" s="284">
        <v>1.2374799999999999</v>
      </c>
      <c r="JA6" s="284">
        <v>1.99E-3</v>
      </c>
      <c r="JB6" s="284">
        <v>0.13733999999999999</v>
      </c>
      <c r="JC6" s="284">
        <v>0.51502999999999999</v>
      </c>
      <c r="JD6" s="284">
        <v>3.8063099999999999</v>
      </c>
      <c r="JE6" s="284">
        <v>3.3315199999999998</v>
      </c>
      <c r="JF6" s="284">
        <v>0.53349000000000002</v>
      </c>
      <c r="JG6" s="284">
        <v>830</v>
      </c>
      <c r="JH6" s="284">
        <v>1.3341700000000001</v>
      </c>
      <c r="JI6" s="284">
        <v>8.8241700000000005</v>
      </c>
      <c r="JJ6" s="284">
        <v>351</v>
      </c>
      <c r="JK6" s="284">
        <v>249</v>
      </c>
      <c r="JL6" s="284">
        <v>54.709989999999998</v>
      </c>
      <c r="JM6" s="284">
        <v>8.6704399999999993</v>
      </c>
      <c r="JN6" s="284">
        <v>5.8753299999999999</v>
      </c>
      <c r="JO6" s="284">
        <v>0.76734000000000002</v>
      </c>
      <c r="JP6" s="284">
        <v>0.20462</v>
      </c>
      <c r="JQ6" s="284">
        <v>0.35807</v>
      </c>
      <c r="JR6" s="284">
        <v>0</v>
      </c>
      <c r="JS6" s="284">
        <v>2</v>
      </c>
      <c r="JT6" s="284">
        <v>2.2294299999999998</v>
      </c>
      <c r="JU6" s="284">
        <v>10977</v>
      </c>
      <c r="JV6" s="284">
        <v>83.838570000000004</v>
      </c>
      <c r="JW6" s="284">
        <v>4923</v>
      </c>
      <c r="JX6" s="284">
        <v>1.7144699999999999</v>
      </c>
      <c r="JY6" s="284">
        <v>186.91192000000001</v>
      </c>
      <c r="JZ6" s="284">
        <v>2.0449999999999999E-2</v>
      </c>
      <c r="KA6" s="284">
        <v>100</v>
      </c>
      <c r="KB6" s="284">
        <v>0.32818999999999998</v>
      </c>
      <c r="KC6" s="284">
        <v>1.1584300000000001</v>
      </c>
      <c r="KD6" s="284">
        <v>0.73167000000000004</v>
      </c>
      <c r="KE6" s="284">
        <v>8.9274799999999992</v>
      </c>
      <c r="KF6" s="284">
        <v>11.19975</v>
      </c>
      <c r="KG6" s="284">
        <v>7.3096100000000002</v>
      </c>
      <c r="KH6" s="284">
        <v>29.365379999999998</v>
      </c>
      <c r="KI6" s="284">
        <v>48499</v>
      </c>
      <c r="KJ6" s="284">
        <v>35290</v>
      </c>
      <c r="KK6" s="284">
        <v>4.5990000000000003E-2</v>
      </c>
      <c r="KL6" s="284">
        <v>5.0133700000000001</v>
      </c>
      <c r="KM6" s="284">
        <v>0.10252</v>
      </c>
      <c r="KN6" s="284">
        <v>1.226E-2</v>
      </c>
      <c r="KO6" s="284">
        <v>1.3369</v>
      </c>
      <c r="KP6" s="284">
        <v>2.734E-2</v>
      </c>
      <c r="KQ6" s="284">
        <v>0.875</v>
      </c>
      <c r="KR6" s="284">
        <v>0.30476189999999997</v>
      </c>
      <c r="KS6" s="284">
        <v>0.69523809999999997</v>
      </c>
      <c r="KT6" s="284">
        <v>0.27234520000000001</v>
      </c>
      <c r="KU6" s="284">
        <v>0.72765480000000005</v>
      </c>
      <c r="KV6" s="284">
        <v>0.15848000000000001</v>
      </c>
      <c r="KW6" s="284">
        <v>0</v>
      </c>
      <c r="KX6" s="284">
        <v>0.18525739999999999</v>
      </c>
      <c r="KY6" s="284">
        <v>5.1089599999999999E-2</v>
      </c>
      <c r="KZ6" s="284">
        <v>0.16128990000000001</v>
      </c>
      <c r="LA6" s="284">
        <v>0.1073904</v>
      </c>
      <c r="LB6" s="284">
        <v>0.49497269999999999</v>
      </c>
      <c r="LC6" s="284">
        <v>0.68023009999999995</v>
      </c>
      <c r="LD6" s="284">
        <v>0</v>
      </c>
      <c r="LE6" s="284">
        <v>0.94590379999999996</v>
      </c>
      <c r="LF6" s="284">
        <v>4.2548200000000001E-2</v>
      </c>
      <c r="LG6" s="284">
        <v>1.1547999999999999E-2</v>
      </c>
      <c r="LH6" s="284">
        <v>13208</v>
      </c>
      <c r="LI6" s="284">
        <v>5.0236000000000001</v>
      </c>
      <c r="LJ6" s="284">
        <v>4276</v>
      </c>
      <c r="LK6" s="284">
        <v>4887</v>
      </c>
      <c r="LL6" s="284">
        <v>1303</v>
      </c>
      <c r="LM6" s="284">
        <v>0.67762730000000004</v>
      </c>
      <c r="LN6" s="284">
        <v>0</v>
      </c>
      <c r="LO6" s="284">
        <v>0.32237270000000001</v>
      </c>
      <c r="LP6" s="284">
        <v>0.61619000000000002</v>
      </c>
      <c r="LQ6" s="284">
        <v>1.64635</v>
      </c>
      <c r="LR6" s="284">
        <v>0.44838</v>
      </c>
      <c r="LS6" s="284">
        <v>0</v>
      </c>
      <c r="LT6" s="284">
        <v>2.8401000000000001</v>
      </c>
      <c r="LU6" s="284">
        <v>5</v>
      </c>
      <c r="LV6" s="284">
        <v>1.9245300000000001</v>
      </c>
      <c r="LW6" s="284">
        <v>0.30499999999999999</v>
      </c>
      <c r="LX6" s="284">
        <v>0.30499999999999999</v>
      </c>
      <c r="LY6" s="285">
        <v>6.7962400000000006E-2</v>
      </c>
      <c r="LZ6" s="285">
        <v>1.0356E-3</v>
      </c>
      <c r="MA6" s="285">
        <v>0.29173850000000001</v>
      </c>
      <c r="MB6" s="285">
        <v>0</v>
      </c>
      <c r="MC6" s="285">
        <v>0.22597</v>
      </c>
      <c r="MD6" s="285">
        <v>3.6299999999999999E-4</v>
      </c>
      <c r="ME6" s="285">
        <v>0.60835170000000005</v>
      </c>
      <c r="MF6" s="285">
        <v>9.5703499999999997E-2</v>
      </c>
      <c r="MG6" s="285">
        <v>0.38168350000000001</v>
      </c>
      <c r="MH6" s="285"/>
    </row>
    <row r="7" spans="1:346" s="203" customFormat="1" x14ac:dyDescent="0.2">
      <c r="A7" s="6" t="s">
        <v>2083</v>
      </c>
      <c r="B7" s="6" t="s">
        <v>2856</v>
      </c>
      <c r="C7" s="203" t="s">
        <v>2084</v>
      </c>
      <c r="D7" s="203" t="s">
        <v>2085</v>
      </c>
      <c r="E7" s="203" t="s">
        <v>2167</v>
      </c>
      <c r="F7" s="203" t="s">
        <v>2260</v>
      </c>
      <c r="G7" s="203" t="s">
        <v>2292</v>
      </c>
      <c r="H7" s="203" t="s">
        <v>3638</v>
      </c>
      <c r="I7" s="203" t="s">
        <v>3639</v>
      </c>
      <c r="J7" s="203" t="s">
        <v>2260</v>
      </c>
      <c r="K7" s="203" t="s">
        <v>2292</v>
      </c>
      <c r="L7" s="203" t="s">
        <v>3638</v>
      </c>
      <c r="M7" s="203" t="s">
        <v>3639</v>
      </c>
      <c r="N7" s="203" t="s">
        <v>2433</v>
      </c>
      <c r="O7" s="203" t="s">
        <v>2509</v>
      </c>
      <c r="P7" s="203" t="s">
        <v>2586</v>
      </c>
      <c r="Q7" s="203" t="s">
        <v>2657</v>
      </c>
      <c r="R7" s="203" t="s">
        <v>2433</v>
      </c>
      <c r="S7" s="203" t="s">
        <v>2705</v>
      </c>
      <c r="T7" s="203" t="s">
        <v>2509</v>
      </c>
      <c r="U7" s="203" t="s">
        <v>3403</v>
      </c>
      <c r="V7" s="203" t="s">
        <v>2657</v>
      </c>
      <c r="W7" s="203">
        <v>1</v>
      </c>
      <c r="X7" s="203">
        <v>0</v>
      </c>
      <c r="Y7" s="203">
        <v>0</v>
      </c>
      <c r="Z7" s="203">
        <v>0</v>
      </c>
      <c r="AA7" s="10">
        <v>2314</v>
      </c>
      <c r="AB7" s="203">
        <v>1</v>
      </c>
      <c r="AC7" s="203">
        <v>0</v>
      </c>
      <c r="AD7" s="203">
        <v>1</v>
      </c>
      <c r="AE7" s="203">
        <v>3.94</v>
      </c>
      <c r="AF7" s="203">
        <v>4.9400000000000004</v>
      </c>
      <c r="AG7" s="286">
        <v>0.2024291</v>
      </c>
      <c r="AH7" s="246">
        <v>44734</v>
      </c>
      <c r="AI7" s="246" t="s">
        <v>3403</v>
      </c>
      <c r="AJ7" s="274" t="s">
        <v>3407</v>
      </c>
      <c r="AK7" s="276">
        <v>42159</v>
      </c>
      <c r="AL7" s="276">
        <v>7.25</v>
      </c>
      <c r="AM7" s="276">
        <v>14.18</v>
      </c>
      <c r="AN7" s="276" t="s">
        <v>3403</v>
      </c>
      <c r="AO7" s="246">
        <v>225900</v>
      </c>
      <c r="AP7" s="246">
        <v>0</v>
      </c>
      <c r="AQ7" s="246">
        <v>225900</v>
      </c>
      <c r="AR7" s="246">
        <v>13340</v>
      </c>
      <c r="AS7" s="246">
        <v>0</v>
      </c>
      <c r="AT7" s="246">
        <v>13340</v>
      </c>
      <c r="AU7" s="246">
        <v>5392</v>
      </c>
      <c r="AV7" s="246">
        <v>0</v>
      </c>
      <c r="AW7" s="246">
        <v>5392</v>
      </c>
      <c r="AX7" s="246">
        <v>1600</v>
      </c>
      <c r="AY7" s="246">
        <v>246232</v>
      </c>
      <c r="AZ7" s="246">
        <v>135372</v>
      </c>
      <c r="BA7" s="246">
        <v>35741</v>
      </c>
      <c r="BB7" s="246">
        <v>171113</v>
      </c>
      <c r="BC7" s="246">
        <v>17021</v>
      </c>
      <c r="BD7" s="246">
        <v>0</v>
      </c>
      <c r="BE7" s="246">
        <v>7509</v>
      </c>
      <c r="BF7" s="246">
        <v>24530</v>
      </c>
      <c r="BG7" s="246">
        <v>50589</v>
      </c>
      <c r="BH7" s="246">
        <v>246232</v>
      </c>
      <c r="BI7" s="246">
        <v>0</v>
      </c>
      <c r="BJ7" s="283">
        <v>0</v>
      </c>
      <c r="BK7" s="246">
        <v>0</v>
      </c>
      <c r="BL7" s="246">
        <v>0</v>
      </c>
      <c r="BM7" s="246">
        <v>0</v>
      </c>
      <c r="BN7" s="246">
        <v>0</v>
      </c>
      <c r="BO7" s="246">
        <v>0</v>
      </c>
      <c r="BP7" s="246">
        <v>0</v>
      </c>
      <c r="BQ7" s="10">
        <v>10631</v>
      </c>
      <c r="BR7" s="10">
        <v>8765</v>
      </c>
      <c r="BS7" s="10">
        <v>19396</v>
      </c>
      <c r="BT7" s="10">
        <v>8242</v>
      </c>
      <c r="BU7" s="10">
        <v>4058</v>
      </c>
      <c r="BV7" s="10">
        <v>12300</v>
      </c>
      <c r="BW7" s="10">
        <v>2360</v>
      </c>
      <c r="BX7" s="10">
        <v>628</v>
      </c>
      <c r="BY7" s="10">
        <v>2988</v>
      </c>
      <c r="BZ7" s="10">
        <v>34684</v>
      </c>
      <c r="CA7" s="10" t="s">
        <v>3403</v>
      </c>
      <c r="CB7" s="10">
        <v>34684</v>
      </c>
      <c r="CC7" s="10">
        <v>0</v>
      </c>
      <c r="CD7" s="258">
        <v>28215</v>
      </c>
      <c r="CE7" s="244">
        <v>0</v>
      </c>
      <c r="CF7" s="244">
        <v>67</v>
      </c>
      <c r="CG7" s="244">
        <v>67</v>
      </c>
      <c r="CH7" s="258">
        <v>1792</v>
      </c>
      <c r="CI7" s="258">
        <v>1920</v>
      </c>
      <c r="CJ7" s="258">
        <v>3552</v>
      </c>
      <c r="CK7" s="258">
        <v>563</v>
      </c>
      <c r="CL7" s="203">
        <v>0</v>
      </c>
      <c r="CM7" s="203">
        <v>6</v>
      </c>
      <c r="CN7" s="244">
        <v>36</v>
      </c>
      <c r="CO7" s="10">
        <v>17880</v>
      </c>
      <c r="CP7" s="10">
        <v>2637</v>
      </c>
      <c r="CQ7" s="10">
        <v>20517</v>
      </c>
      <c r="CR7" s="10">
        <v>1955</v>
      </c>
      <c r="CS7" s="10">
        <v>174</v>
      </c>
      <c r="CT7" s="10">
        <v>2129</v>
      </c>
      <c r="CU7" s="10">
        <v>10141</v>
      </c>
      <c r="CV7" s="10">
        <v>1784</v>
      </c>
      <c r="CW7" s="10">
        <v>11925</v>
      </c>
      <c r="CX7" s="10">
        <v>34571</v>
      </c>
      <c r="CY7" s="10">
        <v>642</v>
      </c>
      <c r="CZ7" s="10" t="s">
        <v>3403</v>
      </c>
      <c r="DA7" s="10">
        <v>35213</v>
      </c>
      <c r="DB7" s="10">
        <v>1790</v>
      </c>
      <c r="DC7" s="10">
        <v>3</v>
      </c>
      <c r="DD7" s="10">
        <v>1793</v>
      </c>
      <c r="DE7" s="10">
        <v>4576</v>
      </c>
      <c r="DF7" s="10">
        <v>25</v>
      </c>
      <c r="DG7" s="10" t="s">
        <v>3403</v>
      </c>
      <c r="DH7" s="10">
        <v>28</v>
      </c>
      <c r="DI7" s="258" t="s">
        <v>3403</v>
      </c>
      <c r="DJ7" s="258">
        <v>6366</v>
      </c>
      <c r="DK7" s="10">
        <v>41789</v>
      </c>
      <c r="DL7" s="10" t="s">
        <v>3403</v>
      </c>
      <c r="DM7" s="10" t="s">
        <v>3403</v>
      </c>
      <c r="DN7" s="10" t="s">
        <v>3403</v>
      </c>
      <c r="DO7" s="10">
        <v>41789</v>
      </c>
      <c r="DP7" s="10" t="s">
        <v>3403</v>
      </c>
      <c r="DQ7" s="10">
        <v>12080</v>
      </c>
      <c r="DR7" s="10">
        <v>1636</v>
      </c>
      <c r="DS7" s="10">
        <v>13716</v>
      </c>
      <c r="DT7" s="10">
        <v>31865</v>
      </c>
      <c r="DU7" s="244">
        <v>44</v>
      </c>
      <c r="DV7" s="244">
        <v>0</v>
      </c>
      <c r="DW7" s="244">
        <v>67</v>
      </c>
      <c r="DX7" s="244">
        <v>0</v>
      </c>
      <c r="DY7" s="244">
        <v>28</v>
      </c>
      <c r="DZ7" s="244">
        <v>0</v>
      </c>
      <c r="EA7" s="244">
        <v>139</v>
      </c>
      <c r="EB7" s="244">
        <v>652</v>
      </c>
      <c r="EC7" s="244">
        <v>0</v>
      </c>
      <c r="ED7" s="244">
        <v>652</v>
      </c>
      <c r="EE7" s="10">
        <v>1740</v>
      </c>
      <c r="EF7" s="10">
        <v>0</v>
      </c>
      <c r="EG7" s="10">
        <v>1740</v>
      </c>
      <c r="EH7" s="10">
        <v>411</v>
      </c>
      <c r="EI7" s="10">
        <v>0</v>
      </c>
      <c r="EJ7" s="10">
        <v>411</v>
      </c>
      <c r="EK7" s="10">
        <v>2803</v>
      </c>
      <c r="EL7" s="10" t="s">
        <v>5026</v>
      </c>
      <c r="EM7" s="10" t="s">
        <v>5026</v>
      </c>
      <c r="EN7" s="10" t="s">
        <v>5026</v>
      </c>
      <c r="EO7" s="10" t="s">
        <v>5026</v>
      </c>
      <c r="EP7" s="258">
        <v>17</v>
      </c>
      <c r="EQ7" s="258">
        <v>506</v>
      </c>
      <c r="ER7" s="10">
        <v>7730</v>
      </c>
      <c r="ES7" s="10" t="s">
        <v>5026</v>
      </c>
      <c r="ET7" s="10" t="s">
        <v>5026</v>
      </c>
      <c r="EU7" s="244">
        <v>34</v>
      </c>
      <c r="EV7" s="244">
        <v>108</v>
      </c>
      <c r="EW7" s="203" t="s">
        <v>3640</v>
      </c>
      <c r="EX7" s="244">
        <v>8</v>
      </c>
      <c r="EY7" s="244">
        <v>13</v>
      </c>
      <c r="EZ7" s="258">
        <v>7284</v>
      </c>
      <c r="FA7" s="10" t="s">
        <v>3403</v>
      </c>
      <c r="FB7" s="10" t="s">
        <v>3403</v>
      </c>
      <c r="FC7" s="203" t="s">
        <v>1530</v>
      </c>
      <c r="FD7" s="203" t="s">
        <v>1530</v>
      </c>
      <c r="FE7" s="203" t="s">
        <v>1530</v>
      </c>
      <c r="FF7" s="203" t="s">
        <v>1530</v>
      </c>
      <c r="FG7" s="203" t="s">
        <v>1530</v>
      </c>
      <c r="FH7" s="203" t="s">
        <v>1530</v>
      </c>
      <c r="FI7" s="203" t="s">
        <v>1530</v>
      </c>
      <c r="FJ7" s="203" t="s">
        <v>1530</v>
      </c>
      <c r="FK7" s="203" t="s">
        <v>1530</v>
      </c>
      <c r="FL7" s="203" t="s">
        <v>1530</v>
      </c>
      <c r="FM7" s="203" t="s">
        <v>1530</v>
      </c>
      <c r="FN7" s="203" t="s">
        <v>1530</v>
      </c>
      <c r="FO7" s="203" t="s">
        <v>1530</v>
      </c>
      <c r="FP7" s="203" t="s">
        <v>1530</v>
      </c>
      <c r="FQ7" s="203" t="s">
        <v>1530</v>
      </c>
      <c r="FR7" s="203" t="s">
        <v>1530</v>
      </c>
      <c r="FS7" s="203" t="s">
        <v>1530</v>
      </c>
      <c r="FT7" s="203" t="s">
        <v>1530</v>
      </c>
      <c r="FU7" s="203" t="s">
        <v>1530</v>
      </c>
      <c r="FV7" s="203" t="s">
        <v>1530</v>
      </c>
      <c r="FW7" s="203" t="s">
        <v>1530</v>
      </c>
      <c r="FX7" s="203" t="s">
        <v>1530</v>
      </c>
      <c r="FY7" s="203" t="s">
        <v>1530</v>
      </c>
      <c r="FZ7" s="203" t="s">
        <v>1530</v>
      </c>
      <c r="GA7" s="203" t="s">
        <v>1530</v>
      </c>
      <c r="GB7" s="203" t="s">
        <v>2083</v>
      </c>
      <c r="GC7" s="203" t="s">
        <v>474</v>
      </c>
      <c r="GD7" s="203" t="s">
        <v>491</v>
      </c>
      <c r="GE7" s="203" t="s">
        <v>496</v>
      </c>
      <c r="GF7" s="203" t="s">
        <v>501</v>
      </c>
      <c r="GG7" s="203" t="s">
        <v>4527</v>
      </c>
      <c r="GH7" s="203" t="s">
        <v>509</v>
      </c>
      <c r="GI7" s="203" t="s">
        <v>2303</v>
      </c>
      <c r="GJ7" s="258">
        <v>15691</v>
      </c>
      <c r="GK7" s="203">
        <v>1</v>
      </c>
      <c r="GL7" s="203" t="s">
        <v>2929</v>
      </c>
      <c r="GM7" s="203" t="s">
        <v>512</v>
      </c>
      <c r="GN7" s="203">
        <v>84</v>
      </c>
      <c r="GO7" s="203">
        <v>21</v>
      </c>
      <c r="GP7" s="203">
        <v>940</v>
      </c>
      <c r="GQ7" s="203">
        <v>3667</v>
      </c>
      <c r="GR7" s="203">
        <v>9</v>
      </c>
      <c r="GS7" s="203">
        <v>1</v>
      </c>
      <c r="GT7" s="203">
        <v>18</v>
      </c>
      <c r="GU7" s="203">
        <v>782</v>
      </c>
      <c r="GV7" s="283">
        <v>0.62075999999999998</v>
      </c>
      <c r="GW7" s="283">
        <v>0.23261000000000001</v>
      </c>
      <c r="GX7" s="245">
        <v>20.165469999999999</v>
      </c>
      <c r="GY7" s="245">
        <v>25.97015</v>
      </c>
      <c r="GZ7" s="245">
        <v>14.81818</v>
      </c>
      <c r="HA7" s="284">
        <v>5.8922699999999999</v>
      </c>
      <c r="HB7" s="284">
        <v>4.0946899999999999</v>
      </c>
      <c r="HC7" s="284">
        <v>0.58699999999999997</v>
      </c>
      <c r="HD7" s="284">
        <v>17.952169999999999</v>
      </c>
      <c r="HE7" s="284">
        <v>12.475429999999999</v>
      </c>
      <c r="HF7" s="284">
        <v>1.7884199999999999</v>
      </c>
      <c r="HG7" s="284">
        <v>7.7273500000000004</v>
      </c>
      <c r="HH7" s="284">
        <v>5.3699399999999997</v>
      </c>
      <c r="HI7" s="284">
        <v>0.76980999999999999</v>
      </c>
      <c r="HJ7" s="284">
        <v>31.85408</v>
      </c>
      <c r="HK7" s="284">
        <v>22.136220000000002</v>
      </c>
      <c r="HL7" s="284">
        <v>3.1733500000000001</v>
      </c>
      <c r="HM7" s="284">
        <v>87.845879999999994</v>
      </c>
      <c r="HN7" s="284">
        <v>61.046379999999999</v>
      </c>
      <c r="HO7" s="284">
        <v>8.7513400000000008</v>
      </c>
      <c r="HP7" s="284">
        <v>17.520420000000001</v>
      </c>
      <c r="HQ7" s="284">
        <v>12.17539</v>
      </c>
      <c r="HR7" s="284">
        <v>1.7454099999999999</v>
      </c>
      <c r="HS7" s="284">
        <v>2.6632500000000001</v>
      </c>
      <c r="HT7" s="284">
        <v>2.03078</v>
      </c>
      <c r="HU7" s="284">
        <v>2.4788600000000001</v>
      </c>
      <c r="HV7" s="284">
        <v>7.8740199999999998</v>
      </c>
      <c r="HW7" s="284">
        <v>0.49264000000000002</v>
      </c>
      <c r="HX7" s="284">
        <v>0.89566999999999997</v>
      </c>
      <c r="HY7" s="284">
        <v>0.87412999999999996</v>
      </c>
      <c r="HZ7" s="284">
        <v>0.17863999999999999</v>
      </c>
      <c r="IA7" s="284">
        <v>2.1700000000000001E-3</v>
      </c>
      <c r="IB7" s="284">
        <v>6.8799999999999998E-3</v>
      </c>
      <c r="IC7" s="284">
        <v>0.46422000000000002</v>
      </c>
      <c r="ID7" s="284">
        <v>4.1549999999999997E-2</v>
      </c>
      <c r="IE7" s="284">
        <v>0.11089</v>
      </c>
      <c r="IF7" s="284">
        <v>1564</v>
      </c>
      <c r="IG7" s="284">
        <v>7730</v>
      </c>
      <c r="IH7" s="284">
        <v>7730</v>
      </c>
      <c r="II7" s="284">
        <v>6450</v>
      </c>
      <c r="IJ7" s="284">
        <v>31865</v>
      </c>
      <c r="IK7" s="284">
        <v>31865</v>
      </c>
      <c r="IL7" s="284">
        <v>41789</v>
      </c>
      <c r="IM7" s="284">
        <v>41789</v>
      </c>
      <c r="IN7" s="284">
        <v>0.58996000000000004</v>
      </c>
      <c r="IO7" s="284">
        <v>8459</v>
      </c>
      <c r="IP7" s="284">
        <v>4.06698</v>
      </c>
      <c r="IQ7" s="284">
        <v>0.85016999999999998</v>
      </c>
      <c r="IR7" s="284">
        <v>14.396789999999999</v>
      </c>
      <c r="IS7" s="284">
        <v>0.34364</v>
      </c>
      <c r="IT7" s="284">
        <v>0.10197000000000001</v>
      </c>
      <c r="IU7" s="284">
        <v>15.69256</v>
      </c>
      <c r="IV7" s="284">
        <v>10.90517</v>
      </c>
      <c r="IW7" s="284">
        <v>4.51431</v>
      </c>
      <c r="IX7" s="284">
        <v>0</v>
      </c>
      <c r="IY7" s="284">
        <v>2.2899999999999999E-3</v>
      </c>
      <c r="IZ7" s="284">
        <v>1.79816</v>
      </c>
      <c r="JA7" s="284">
        <v>4.2700000000000004E-3</v>
      </c>
      <c r="JB7" s="284">
        <v>7.2910000000000003E-2</v>
      </c>
      <c r="JC7" s="284">
        <v>0.36015999999999998</v>
      </c>
      <c r="JD7" s="284">
        <v>2.6246700000000001</v>
      </c>
      <c r="JE7" s="284">
        <v>2.2104400000000002</v>
      </c>
      <c r="JF7" s="284">
        <v>0.25109999999999999</v>
      </c>
      <c r="JG7" s="284">
        <v>2057</v>
      </c>
      <c r="JH7" s="284">
        <v>4.8848099999999999</v>
      </c>
      <c r="JI7" s="284">
        <v>3.2240799999999998</v>
      </c>
      <c r="JJ7" s="284">
        <v>270</v>
      </c>
      <c r="JK7" s="284">
        <v>300</v>
      </c>
      <c r="JL7" s="284">
        <v>15.69256</v>
      </c>
      <c r="JM7" s="284">
        <v>1.56332</v>
      </c>
      <c r="JN7" s="284">
        <v>1.0847599999999999</v>
      </c>
      <c r="JO7" s="284">
        <v>0.31483</v>
      </c>
      <c r="JP7" s="284">
        <v>6.3729999999999995E-2</v>
      </c>
      <c r="JQ7" s="284">
        <v>0.28726000000000002</v>
      </c>
      <c r="JR7" s="284">
        <v>0</v>
      </c>
      <c r="JS7" s="284">
        <v>2</v>
      </c>
      <c r="JT7" s="284">
        <v>1.3114399999999999</v>
      </c>
      <c r="JU7" s="284">
        <v>803</v>
      </c>
      <c r="JV7" s="284">
        <v>13.770530000000001</v>
      </c>
      <c r="JW7" s="284">
        <v>612</v>
      </c>
      <c r="JX7" s="284">
        <v>3.3405399999999998</v>
      </c>
      <c r="JY7" s="284">
        <v>18.059200000000001</v>
      </c>
      <c r="JZ7" s="284">
        <v>0.24259</v>
      </c>
      <c r="KA7" s="284">
        <v>148</v>
      </c>
      <c r="KB7" s="284">
        <v>1.6950400000000001</v>
      </c>
      <c r="KC7" s="284">
        <v>0.76980999999999999</v>
      </c>
      <c r="KD7" s="284">
        <v>2.2229399999999999</v>
      </c>
      <c r="KE7" s="284">
        <v>14.747310000000001</v>
      </c>
      <c r="KF7" s="284">
        <v>3.0467300000000002</v>
      </c>
      <c r="KG7" s="284">
        <v>7.7273500000000004</v>
      </c>
      <c r="KH7" s="284">
        <v>44.5</v>
      </c>
      <c r="KI7" s="284">
        <v>34638</v>
      </c>
      <c r="KJ7" s="284">
        <v>27403</v>
      </c>
      <c r="KK7" s="284">
        <v>0.11821</v>
      </c>
      <c r="KL7" s="284">
        <v>0.63907000000000003</v>
      </c>
      <c r="KM7" s="284">
        <v>0.15503</v>
      </c>
      <c r="KN7" s="284">
        <v>2.393E-2</v>
      </c>
      <c r="KO7" s="284">
        <v>0.12937000000000001</v>
      </c>
      <c r="KP7" s="284">
        <v>3.1379999999999998E-2</v>
      </c>
      <c r="KQ7" s="284">
        <v>1</v>
      </c>
      <c r="KR7" s="284">
        <v>0.2024291</v>
      </c>
      <c r="KS7" s="284">
        <v>0.79757089999999997</v>
      </c>
      <c r="KT7" s="284">
        <v>0.2088737</v>
      </c>
      <c r="KU7" s="284">
        <v>0.79112629999999995</v>
      </c>
      <c r="KV7" s="284">
        <v>9.9621500000000002E-2</v>
      </c>
      <c r="KW7" s="284">
        <v>0</v>
      </c>
      <c r="KX7" s="284">
        <v>0.14515169999999999</v>
      </c>
      <c r="KY7" s="284">
        <v>3.0495600000000001E-2</v>
      </c>
      <c r="KZ7" s="284">
        <v>0.20545260000000001</v>
      </c>
      <c r="LA7" s="284">
        <v>6.9125900000000004E-2</v>
      </c>
      <c r="LB7" s="284">
        <v>0.54977419999999999</v>
      </c>
      <c r="LC7" s="284">
        <v>0.69492589999999999</v>
      </c>
      <c r="LD7" s="284">
        <v>2.1898000000000001E-2</v>
      </c>
      <c r="LE7" s="284">
        <v>0.91742749999999995</v>
      </c>
      <c r="LF7" s="284">
        <v>6.4979E-3</v>
      </c>
      <c r="LG7" s="284">
        <v>5.4176500000000002E-2</v>
      </c>
      <c r="LH7" s="284">
        <v>7235</v>
      </c>
      <c r="LI7" s="284">
        <v>2.3231999999999999</v>
      </c>
      <c r="LJ7" s="284">
        <v>15691</v>
      </c>
      <c r="LK7" s="284">
        <v>15691</v>
      </c>
      <c r="LL7" s="284">
        <v>3176</v>
      </c>
      <c r="LM7" s="284">
        <v>0.69388499999999997</v>
      </c>
      <c r="LN7" s="284">
        <v>0</v>
      </c>
      <c r="LO7" s="284">
        <v>0.30611500000000003</v>
      </c>
      <c r="LP7" s="284">
        <v>0.30869999999999997</v>
      </c>
      <c r="LQ7" s="284">
        <v>1.1692199999999999</v>
      </c>
      <c r="LR7" s="284">
        <v>0.24421999999999999</v>
      </c>
      <c r="LS7" s="284">
        <v>0</v>
      </c>
      <c r="LT7" s="284">
        <v>2.4551400000000001</v>
      </c>
      <c r="LU7" s="284">
        <v>5</v>
      </c>
      <c r="LV7" s="284">
        <v>1.7035899999999999</v>
      </c>
      <c r="LW7" s="284">
        <v>0.16971</v>
      </c>
      <c r="LX7" s="284">
        <v>0.16971</v>
      </c>
      <c r="LY7" s="285">
        <v>5.8093600000000002E-2</v>
      </c>
      <c r="LZ7" s="285">
        <v>5.0819999999999999E-4</v>
      </c>
      <c r="MA7" s="285">
        <v>0.43337949999999997</v>
      </c>
      <c r="MB7" s="285">
        <v>0</v>
      </c>
      <c r="MC7" s="285">
        <v>0.3983257</v>
      </c>
      <c r="MD7" s="285">
        <v>9.4589999999999995E-4</v>
      </c>
      <c r="ME7" s="285">
        <v>0.48965189999999997</v>
      </c>
      <c r="MF7" s="285">
        <v>5.2404199999999998E-2</v>
      </c>
      <c r="MG7" s="285">
        <v>0.33630860000000001</v>
      </c>
      <c r="MH7" s="285"/>
    </row>
    <row r="8" spans="1:346" s="203" customFormat="1" x14ac:dyDescent="0.2">
      <c r="A8" s="6" t="s">
        <v>2110</v>
      </c>
      <c r="B8" s="6" t="s">
        <v>2864</v>
      </c>
      <c r="C8" s="203" t="s">
        <v>2111</v>
      </c>
      <c r="D8" s="203" t="s">
        <v>2112</v>
      </c>
      <c r="E8" s="203" t="s">
        <v>2191</v>
      </c>
      <c r="F8" s="203" t="s">
        <v>2268</v>
      </c>
      <c r="G8" s="203" t="s">
        <v>2373</v>
      </c>
      <c r="H8" s="203" t="s">
        <v>3664</v>
      </c>
      <c r="I8" s="203" t="s">
        <v>3665</v>
      </c>
      <c r="J8" s="203" t="s">
        <v>2268</v>
      </c>
      <c r="K8" s="203" t="s">
        <v>2373</v>
      </c>
      <c r="L8" s="203" t="s">
        <v>3664</v>
      </c>
      <c r="M8" s="203" t="s">
        <v>3665</v>
      </c>
      <c r="N8" s="203" t="s">
        <v>2442</v>
      </c>
      <c r="O8" s="203" t="s">
        <v>2518</v>
      </c>
      <c r="P8" s="203" t="s">
        <v>2595</v>
      </c>
      <c r="Q8" s="203" t="s">
        <v>2665</v>
      </c>
      <c r="R8" s="203" t="s">
        <v>2442</v>
      </c>
      <c r="S8" s="203" t="s">
        <v>2694</v>
      </c>
      <c r="T8" s="203" t="s">
        <v>2518</v>
      </c>
      <c r="U8" s="203" t="s">
        <v>2595</v>
      </c>
      <c r="V8" s="203" t="s">
        <v>2665</v>
      </c>
      <c r="W8" s="203">
        <v>1</v>
      </c>
      <c r="X8" s="203">
        <v>0</v>
      </c>
      <c r="Y8" s="203">
        <v>0</v>
      </c>
      <c r="Z8" s="203">
        <v>0</v>
      </c>
      <c r="AA8" s="10">
        <v>2756</v>
      </c>
      <c r="AB8" s="203">
        <v>4</v>
      </c>
      <c r="AC8" s="203">
        <v>0</v>
      </c>
      <c r="AD8" s="203">
        <v>4</v>
      </c>
      <c r="AE8" s="203">
        <v>6.45</v>
      </c>
      <c r="AF8" s="203">
        <v>10.45</v>
      </c>
      <c r="AG8" s="286">
        <v>0.38277509999999998</v>
      </c>
      <c r="AH8" s="246">
        <v>86057</v>
      </c>
      <c r="AI8" s="246" t="s">
        <v>3666</v>
      </c>
      <c r="AJ8" s="274" t="s">
        <v>3667</v>
      </c>
      <c r="AK8" s="276">
        <v>35160</v>
      </c>
      <c r="AL8" s="276" t="s">
        <v>3403</v>
      </c>
      <c r="AM8" s="276" t="s">
        <v>3403</v>
      </c>
      <c r="AN8" s="276" t="s">
        <v>3403</v>
      </c>
      <c r="AO8" s="246">
        <v>730987</v>
      </c>
      <c r="AP8" s="246">
        <v>0</v>
      </c>
      <c r="AQ8" s="246">
        <v>730987</v>
      </c>
      <c r="AR8" s="246">
        <v>6728</v>
      </c>
      <c r="AS8" s="246">
        <v>0</v>
      </c>
      <c r="AT8" s="246">
        <v>6728</v>
      </c>
      <c r="AU8" s="246">
        <v>0</v>
      </c>
      <c r="AV8" s="246">
        <v>0</v>
      </c>
      <c r="AW8" s="246">
        <v>0</v>
      </c>
      <c r="AX8" s="246">
        <v>42359</v>
      </c>
      <c r="AY8" s="246">
        <v>780074</v>
      </c>
      <c r="AZ8" s="246">
        <v>445766</v>
      </c>
      <c r="BA8" s="246">
        <v>121358</v>
      </c>
      <c r="BB8" s="246">
        <v>567124</v>
      </c>
      <c r="BC8" s="246">
        <v>73483</v>
      </c>
      <c r="BD8" s="246">
        <v>30164</v>
      </c>
      <c r="BE8" s="246">
        <v>10620</v>
      </c>
      <c r="BF8" s="246">
        <v>114267</v>
      </c>
      <c r="BG8" s="246">
        <v>98683</v>
      </c>
      <c r="BH8" s="246">
        <v>780074</v>
      </c>
      <c r="BI8" s="246">
        <v>67534</v>
      </c>
      <c r="BJ8" s="283">
        <v>8.6573800000000006E-2</v>
      </c>
      <c r="BK8" s="246">
        <v>0</v>
      </c>
      <c r="BL8" s="246">
        <v>0</v>
      </c>
      <c r="BM8" s="246">
        <v>0</v>
      </c>
      <c r="BN8" s="246">
        <v>0</v>
      </c>
      <c r="BO8" s="246">
        <v>0</v>
      </c>
      <c r="BP8" s="246">
        <v>0</v>
      </c>
      <c r="BQ8" s="10">
        <v>22857</v>
      </c>
      <c r="BR8" s="10">
        <v>21564</v>
      </c>
      <c r="BS8" s="10">
        <v>44421</v>
      </c>
      <c r="BT8" s="10">
        <v>11004</v>
      </c>
      <c r="BU8" s="10">
        <v>7875</v>
      </c>
      <c r="BV8" s="10">
        <v>18879</v>
      </c>
      <c r="BW8" s="10">
        <v>2332</v>
      </c>
      <c r="BX8" s="10">
        <v>386</v>
      </c>
      <c r="BY8" s="10">
        <v>2718</v>
      </c>
      <c r="BZ8" s="10">
        <v>66018</v>
      </c>
      <c r="CA8" s="10" t="s">
        <v>3403</v>
      </c>
      <c r="CB8" s="10">
        <v>66018</v>
      </c>
      <c r="CC8" s="10">
        <v>438</v>
      </c>
      <c r="CD8" s="258">
        <v>42642</v>
      </c>
      <c r="CE8" s="244">
        <v>15</v>
      </c>
      <c r="CF8" s="244">
        <v>67</v>
      </c>
      <c r="CG8" s="244">
        <v>82</v>
      </c>
      <c r="CH8" s="258">
        <v>3174</v>
      </c>
      <c r="CI8" s="258">
        <v>11593</v>
      </c>
      <c r="CJ8" s="258">
        <v>1576</v>
      </c>
      <c r="CK8" s="258">
        <v>793</v>
      </c>
      <c r="CL8" s="203">
        <v>0</v>
      </c>
      <c r="CM8" s="203">
        <v>18</v>
      </c>
      <c r="CN8" s="244">
        <v>127</v>
      </c>
      <c r="CO8" s="10">
        <v>39670</v>
      </c>
      <c r="CP8" s="10">
        <v>11052</v>
      </c>
      <c r="CQ8" s="10">
        <v>50722</v>
      </c>
      <c r="CR8" s="10">
        <v>3678</v>
      </c>
      <c r="CS8" s="10">
        <v>149</v>
      </c>
      <c r="CT8" s="10">
        <v>3827</v>
      </c>
      <c r="CU8" s="10">
        <v>35037</v>
      </c>
      <c r="CV8" s="10">
        <v>8451</v>
      </c>
      <c r="CW8" s="10">
        <v>43488</v>
      </c>
      <c r="CX8" s="10">
        <v>98037</v>
      </c>
      <c r="CY8" s="10">
        <v>1675</v>
      </c>
      <c r="CZ8" s="10" t="s">
        <v>3403</v>
      </c>
      <c r="DA8" s="10">
        <v>99712</v>
      </c>
      <c r="DB8" s="10">
        <v>9876</v>
      </c>
      <c r="DC8" s="10">
        <v>1413</v>
      </c>
      <c r="DD8" s="10">
        <v>11289</v>
      </c>
      <c r="DE8" s="10">
        <v>5006</v>
      </c>
      <c r="DF8" s="10">
        <v>3898</v>
      </c>
      <c r="DG8" s="10">
        <v>0</v>
      </c>
      <c r="DH8" s="10">
        <v>5311</v>
      </c>
      <c r="DI8" s="258" t="s">
        <v>3403</v>
      </c>
      <c r="DJ8" s="258">
        <v>14882</v>
      </c>
      <c r="DK8" s="10">
        <v>119559</v>
      </c>
      <c r="DL8" s="10" t="s">
        <v>3403</v>
      </c>
      <c r="DM8" s="10" t="s">
        <v>3403</v>
      </c>
      <c r="DN8" s="10" t="s">
        <v>3403</v>
      </c>
      <c r="DO8" s="10">
        <v>119559</v>
      </c>
      <c r="DP8" s="10">
        <v>91</v>
      </c>
      <c r="DQ8" s="10">
        <v>5078</v>
      </c>
      <c r="DR8" s="10">
        <v>1155</v>
      </c>
      <c r="DS8" s="10">
        <v>6233</v>
      </c>
      <c r="DT8" s="10">
        <v>88137</v>
      </c>
      <c r="DU8" s="244">
        <v>65</v>
      </c>
      <c r="DV8" s="244">
        <v>4</v>
      </c>
      <c r="DW8" s="244">
        <v>63</v>
      </c>
      <c r="DX8" s="244">
        <v>318</v>
      </c>
      <c r="DY8" s="244">
        <v>15</v>
      </c>
      <c r="DZ8" s="244">
        <v>0</v>
      </c>
      <c r="EA8" s="244">
        <v>465</v>
      </c>
      <c r="EB8" s="244">
        <v>1576</v>
      </c>
      <c r="EC8" s="244">
        <v>87</v>
      </c>
      <c r="ED8" s="244">
        <v>1663</v>
      </c>
      <c r="EE8" s="10">
        <v>1820</v>
      </c>
      <c r="EF8" s="10">
        <v>7942</v>
      </c>
      <c r="EG8" s="10">
        <v>9762</v>
      </c>
      <c r="EH8" s="10">
        <v>131</v>
      </c>
      <c r="EI8" s="10">
        <v>0</v>
      </c>
      <c r="EJ8" s="10">
        <v>131</v>
      </c>
      <c r="EK8" s="10">
        <v>11556</v>
      </c>
      <c r="EL8" s="10" t="s">
        <v>5026</v>
      </c>
      <c r="EM8" s="10" t="s">
        <v>5026</v>
      </c>
      <c r="EN8" s="10" t="s">
        <v>5026</v>
      </c>
      <c r="EO8" s="10" t="s">
        <v>5026</v>
      </c>
      <c r="EP8" s="258">
        <v>14</v>
      </c>
      <c r="EQ8" s="258">
        <v>123</v>
      </c>
      <c r="ER8" s="10">
        <v>10314</v>
      </c>
      <c r="ES8" s="10" t="s">
        <v>5026</v>
      </c>
      <c r="ET8" s="10" t="s">
        <v>5026</v>
      </c>
      <c r="EU8" s="244">
        <v>305</v>
      </c>
      <c r="EV8" s="244">
        <v>201</v>
      </c>
      <c r="EW8" s="203" t="s">
        <v>1517</v>
      </c>
      <c r="EX8" s="244">
        <v>12</v>
      </c>
      <c r="EY8" s="244">
        <v>12</v>
      </c>
      <c r="EZ8" s="258">
        <v>9345</v>
      </c>
      <c r="FA8" s="10">
        <v>25750</v>
      </c>
      <c r="FB8" s="10" t="s">
        <v>3403</v>
      </c>
      <c r="FC8" s="203" t="s">
        <v>1530</v>
      </c>
      <c r="FD8" s="203" t="s">
        <v>1530</v>
      </c>
      <c r="FE8" s="203" t="s">
        <v>1530</v>
      </c>
      <c r="FF8" s="203" t="s">
        <v>1530</v>
      </c>
      <c r="FG8" s="203" t="s">
        <v>1530</v>
      </c>
      <c r="FH8" s="203" t="s">
        <v>1530</v>
      </c>
      <c r="FI8" s="203" t="s">
        <v>1530</v>
      </c>
      <c r="FJ8" s="203" t="s">
        <v>1530</v>
      </c>
      <c r="FK8" s="203" t="s">
        <v>1530</v>
      </c>
      <c r="FL8" s="203" t="s">
        <v>1530</v>
      </c>
      <c r="FM8" s="203" t="s">
        <v>1530</v>
      </c>
      <c r="FN8" s="203" t="s">
        <v>1530</v>
      </c>
      <c r="FO8" s="203" t="s">
        <v>1530</v>
      </c>
      <c r="FP8" s="203" t="s">
        <v>1530</v>
      </c>
      <c r="FQ8" s="203" t="s">
        <v>1530</v>
      </c>
      <c r="FR8" s="203" t="s">
        <v>1530</v>
      </c>
      <c r="FS8" s="203" t="s">
        <v>1530</v>
      </c>
      <c r="FT8" s="203" t="s">
        <v>1530</v>
      </c>
      <c r="FU8" s="203" t="s">
        <v>1530</v>
      </c>
      <c r="FV8" s="203" t="s">
        <v>1530</v>
      </c>
      <c r="FW8" s="203" t="s">
        <v>1530</v>
      </c>
      <c r="FX8" s="203" t="s">
        <v>1530</v>
      </c>
      <c r="FY8" s="203" t="s">
        <v>1530</v>
      </c>
      <c r="FZ8" s="203" t="s">
        <v>1530</v>
      </c>
      <c r="GA8" s="203" t="s">
        <v>1530</v>
      </c>
      <c r="GB8" s="203" t="s">
        <v>2110</v>
      </c>
      <c r="GC8" s="203" t="s">
        <v>482</v>
      </c>
      <c r="GD8" s="203" t="s">
        <v>416</v>
      </c>
      <c r="GE8" s="203" t="s">
        <v>496</v>
      </c>
      <c r="GF8" s="203" t="s">
        <v>501</v>
      </c>
      <c r="GG8" s="203" t="s">
        <v>4527</v>
      </c>
      <c r="GH8" s="203" t="s">
        <v>509</v>
      </c>
      <c r="GI8" s="203" t="s">
        <v>2303</v>
      </c>
      <c r="GJ8" s="258">
        <v>12587</v>
      </c>
      <c r="GK8" s="203">
        <v>3</v>
      </c>
      <c r="GL8" s="203" t="s">
        <v>2929</v>
      </c>
      <c r="GM8" s="203" t="s">
        <v>503</v>
      </c>
      <c r="GN8" s="203">
        <v>457</v>
      </c>
      <c r="GO8" s="203">
        <v>47</v>
      </c>
      <c r="GP8" s="203">
        <v>2005</v>
      </c>
      <c r="GQ8" s="203">
        <v>13686</v>
      </c>
      <c r="GR8" s="203">
        <v>55</v>
      </c>
      <c r="GS8" s="203">
        <v>5</v>
      </c>
      <c r="GT8" s="203">
        <v>42</v>
      </c>
      <c r="GU8" s="203">
        <v>1301</v>
      </c>
      <c r="GV8" s="283">
        <v>0.84475999999999996</v>
      </c>
      <c r="GW8" s="283">
        <v>0.14391000000000001</v>
      </c>
      <c r="GX8" s="245">
        <v>24.851610000000001</v>
      </c>
      <c r="GY8" s="245">
        <v>25.622050000000002</v>
      </c>
      <c r="GZ8" s="245">
        <v>24.10145</v>
      </c>
      <c r="HA8" s="284">
        <v>6.5245899999999999</v>
      </c>
      <c r="HB8" s="284">
        <v>4.7434700000000003</v>
      </c>
      <c r="HC8" s="284">
        <v>0.95574000000000003</v>
      </c>
      <c r="HD8" s="284">
        <v>125.15225</v>
      </c>
      <c r="HE8" s="284">
        <v>90.98733</v>
      </c>
      <c r="HF8" s="284">
        <v>18.33258</v>
      </c>
      <c r="HG8" s="284">
        <v>8.8506999999999998</v>
      </c>
      <c r="HH8" s="284">
        <v>6.4345699999999999</v>
      </c>
      <c r="HI8" s="284">
        <v>1.29647</v>
      </c>
      <c r="HJ8" s="284">
        <v>75.632540000000006</v>
      </c>
      <c r="HK8" s="284">
        <v>54.985840000000003</v>
      </c>
      <c r="HL8" s="284">
        <v>11.07882</v>
      </c>
      <c r="HM8" s="284">
        <v>67.503810000000001</v>
      </c>
      <c r="HN8" s="284">
        <v>49.076149999999998</v>
      </c>
      <c r="HO8" s="284">
        <v>9.8881099999999993</v>
      </c>
      <c r="HP8" s="284">
        <v>16.486820000000002</v>
      </c>
      <c r="HQ8" s="284">
        <v>11.986140000000001</v>
      </c>
      <c r="HR8" s="284">
        <v>2.4150299999999998</v>
      </c>
      <c r="HS8" s="284">
        <v>9.4986099999999993</v>
      </c>
      <c r="HT8" s="284">
        <v>7.0022200000000003</v>
      </c>
      <c r="HU8" s="284">
        <v>48.933100000000003</v>
      </c>
      <c r="HV8" s="284">
        <v>32.247709999999998</v>
      </c>
      <c r="HW8" s="284">
        <v>0.81942000000000004</v>
      </c>
      <c r="HX8" s="284">
        <v>3.7590400000000002</v>
      </c>
      <c r="HY8" s="284">
        <v>0.49519000000000002</v>
      </c>
      <c r="HZ8" s="284">
        <v>0.91808999999999996</v>
      </c>
      <c r="IA8" s="284">
        <v>2.4230000000000002E-2</v>
      </c>
      <c r="IB8" s="284">
        <v>1.5970000000000002E-2</v>
      </c>
      <c r="IC8" s="284">
        <v>0.74243000000000003</v>
      </c>
      <c r="ID8" s="284">
        <v>0.13211999999999999</v>
      </c>
      <c r="IE8" s="284">
        <v>0.77556000000000003</v>
      </c>
      <c r="IF8" s="284">
        <v>986</v>
      </c>
      <c r="IG8" s="284">
        <v>2578</v>
      </c>
      <c r="IH8" s="284">
        <v>2578</v>
      </c>
      <c r="II8" s="284">
        <v>8434</v>
      </c>
      <c r="IJ8" s="284">
        <v>22034</v>
      </c>
      <c r="IK8" s="284">
        <v>22034</v>
      </c>
      <c r="IL8" s="284">
        <v>29889</v>
      </c>
      <c r="IM8" s="284">
        <v>29889</v>
      </c>
      <c r="IN8" s="284">
        <v>0.94284999999999997</v>
      </c>
      <c r="IO8" s="284">
        <v>11441</v>
      </c>
      <c r="IP8" s="284">
        <v>5.5005100000000002</v>
      </c>
      <c r="IQ8" s="284">
        <v>0.53452</v>
      </c>
      <c r="IR8" s="284">
        <v>58.074759999999998</v>
      </c>
      <c r="IS8" s="284">
        <v>0</v>
      </c>
      <c r="IT8" s="284">
        <v>3.3653</v>
      </c>
      <c r="IU8" s="284">
        <v>61.974580000000003</v>
      </c>
      <c r="IV8" s="284">
        <v>45.056330000000003</v>
      </c>
      <c r="IW8" s="284">
        <v>10.07436</v>
      </c>
      <c r="IX8" s="284">
        <v>0</v>
      </c>
      <c r="IY8" s="284">
        <v>1.009E-2</v>
      </c>
      <c r="IZ8" s="284">
        <v>3.3877799999999998</v>
      </c>
      <c r="JA8" s="284">
        <v>6.5100000000000002E-3</v>
      </c>
      <c r="JB8" s="284">
        <v>0.64175000000000004</v>
      </c>
      <c r="JC8" s="284">
        <v>1.6765600000000001</v>
      </c>
      <c r="JD8" s="284">
        <v>20.375419999999998</v>
      </c>
      <c r="JE8" s="284">
        <v>5.2449399999999997</v>
      </c>
      <c r="JF8" s="284">
        <v>0.51243000000000005</v>
      </c>
      <c r="JG8" s="284">
        <v>6841</v>
      </c>
      <c r="JH8" s="284">
        <v>13.15578</v>
      </c>
      <c r="JI8" s="284">
        <v>7.8400699999999999</v>
      </c>
      <c r="JJ8" s="284">
        <v>2369</v>
      </c>
      <c r="JK8" s="284">
        <v>380</v>
      </c>
      <c r="JL8" s="284">
        <v>61.974580000000003</v>
      </c>
      <c r="JM8" s="284">
        <v>9.0781799999999997</v>
      </c>
      <c r="JN8" s="284">
        <v>5.8380099999999997</v>
      </c>
      <c r="JO8" s="284">
        <v>0.83021999999999996</v>
      </c>
      <c r="JP8" s="284">
        <v>0.31779000000000002</v>
      </c>
      <c r="JQ8" s="284">
        <v>1.03481</v>
      </c>
      <c r="JR8" s="284">
        <v>5</v>
      </c>
      <c r="JS8" s="284">
        <v>3</v>
      </c>
      <c r="JT8" s="284">
        <v>1.3565100000000001</v>
      </c>
      <c r="JU8" s="284">
        <v>2299</v>
      </c>
      <c r="JV8" s="284">
        <v>31.980039999999999</v>
      </c>
      <c r="JW8" s="284">
        <v>1694</v>
      </c>
      <c r="JX8" s="284">
        <v>3.7423799999999998</v>
      </c>
      <c r="JY8" s="284">
        <v>43.381349999999998</v>
      </c>
      <c r="JZ8" s="284">
        <v>0.11702</v>
      </c>
      <c r="KA8" s="284">
        <v>198</v>
      </c>
      <c r="KB8" s="284">
        <v>1.0606100000000001</v>
      </c>
      <c r="KC8" s="284">
        <v>1.29647</v>
      </c>
      <c r="KD8" s="284">
        <v>1.4387399999999999</v>
      </c>
      <c r="KE8" s="284">
        <v>21.895610000000001</v>
      </c>
      <c r="KF8" s="284">
        <v>19.181609999999999</v>
      </c>
      <c r="KG8" s="284">
        <v>8.8506999999999998</v>
      </c>
      <c r="KH8" s="284">
        <v>53</v>
      </c>
      <c r="KI8" s="284">
        <v>54270</v>
      </c>
      <c r="KJ8" s="284">
        <v>42657</v>
      </c>
      <c r="KK8" s="284">
        <v>8.7400000000000005E-2</v>
      </c>
      <c r="KL8" s="284">
        <v>1.01319</v>
      </c>
      <c r="KM8" s="284">
        <v>0.11856999999999999</v>
      </c>
      <c r="KN8" s="284">
        <v>3.3459999999999997E-2</v>
      </c>
      <c r="KO8" s="284">
        <v>0.38782</v>
      </c>
      <c r="KP8" s="284">
        <v>4.5379999999999997E-2</v>
      </c>
      <c r="KQ8" s="284">
        <v>1</v>
      </c>
      <c r="KR8" s="284">
        <v>0.38277509999999998</v>
      </c>
      <c r="KS8" s="284">
        <v>0.61722489999999997</v>
      </c>
      <c r="KT8" s="284">
        <v>0.2139885</v>
      </c>
      <c r="KU8" s="284">
        <v>0.78601149999999997</v>
      </c>
      <c r="KV8" s="284">
        <v>0.14648230000000001</v>
      </c>
      <c r="KW8" s="284">
        <v>3.8668099999999997E-2</v>
      </c>
      <c r="KX8" s="284">
        <v>0.1555724</v>
      </c>
      <c r="KY8" s="284">
        <v>1.3614100000000001E-2</v>
      </c>
      <c r="KZ8" s="284">
        <v>0.1265047</v>
      </c>
      <c r="LA8" s="284">
        <v>9.4200000000000006E-2</v>
      </c>
      <c r="LB8" s="284">
        <v>0.57144070000000002</v>
      </c>
      <c r="LC8" s="284">
        <v>0.72701309999999997</v>
      </c>
      <c r="LD8" s="284">
        <v>0</v>
      </c>
      <c r="LE8" s="284">
        <v>0.93707390000000002</v>
      </c>
      <c r="LF8" s="284">
        <v>5.4301299999999997E-2</v>
      </c>
      <c r="LG8" s="284">
        <v>8.6248000000000002E-3</v>
      </c>
      <c r="LH8" s="284">
        <v>11613</v>
      </c>
      <c r="LI8" s="284">
        <v>14.14038</v>
      </c>
      <c r="LJ8" s="284">
        <v>3146</v>
      </c>
      <c r="LK8" s="284">
        <v>3146</v>
      </c>
      <c r="LL8" s="284">
        <v>1204</v>
      </c>
      <c r="LM8" s="284">
        <v>0.64308160000000003</v>
      </c>
      <c r="LN8" s="284">
        <v>0.2639782</v>
      </c>
      <c r="LO8" s="284">
        <v>9.2940200000000001E-2</v>
      </c>
      <c r="LP8" s="284">
        <v>0.26821</v>
      </c>
      <c r="LQ8" s="284">
        <v>0.98517999999999994</v>
      </c>
      <c r="LR8" s="284">
        <v>0.21082000000000001</v>
      </c>
      <c r="LS8" s="284">
        <v>3</v>
      </c>
      <c r="LT8" s="284">
        <v>1.62703</v>
      </c>
      <c r="LU8" s="284">
        <v>11</v>
      </c>
      <c r="LV8" s="284">
        <v>1.0463100000000001</v>
      </c>
      <c r="LW8" s="284">
        <v>0.15326999999999999</v>
      </c>
      <c r="LX8" s="284">
        <v>0.15326999999999999</v>
      </c>
      <c r="LY8" s="285">
        <v>1.86821E-2</v>
      </c>
      <c r="LZ8" s="285">
        <v>1.0015E-3</v>
      </c>
      <c r="MA8" s="285">
        <v>0.43395420000000001</v>
      </c>
      <c r="MB8" s="285">
        <v>0</v>
      </c>
      <c r="MC8" s="285">
        <v>0.33627750000000001</v>
      </c>
      <c r="MD8" s="285">
        <v>6.4670000000000005E-4</v>
      </c>
      <c r="ME8" s="285">
        <v>0.52062209999999998</v>
      </c>
      <c r="MF8" s="285">
        <v>0.1164535</v>
      </c>
      <c r="MG8" s="285">
        <v>0.39574599999999999</v>
      </c>
      <c r="MH8" s="285"/>
    </row>
    <row r="9" spans="1:346" s="203" customFormat="1" x14ac:dyDescent="0.2">
      <c r="A9" s="6" t="s">
        <v>2035</v>
      </c>
      <c r="B9" s="6" t="s">
        <v>2838</v>
      </c>
      <c r="C9" s="203" t="s">
        <v>2036</v>
      </c>
      <c r="D9" s="203" t="s">
        <v>2037</v>
      </c>
      <c r="E9" s="203" t="s">
        <v>2151</v>
      </c>
      <c r="F9" s="203" t="s">
        <v>2244</v>
      </c>
      <c r="G9" s="203" t="s">
        <v>2288</v>
      </c>
      <c r="H9" s="203" t="s">
        <v>3571</v>
      </c>
      <c r="I9" s="203" t="s">
        <v>3504</v>
      </c>
      <c r="J9" s="203" t="s">
        <v>2244</v>
      </c>
      <c r="K9" s="203" t="s">
        <v>2288</v>
      </c>
      <c r="L9" s="203" t="s">
        <v>3571</v>
      </c>
      <c r="M9" s="203" t="s">
        <v>3504</v>
      </c>
      <c r="N9" s="203" t="s">
        <v>2419</v>
      </c>
      <c r="O9" s="203" t="s">
        <v>2494</v>
      </c>
      <c r="P9" s="203" t="s">
        <v>2571</v>
      </c>
      <c r="Q9" s="203" t="s">
        <v>2642</v>
      </c>
      <c r="R9" s="203" t="s">
        <v>2419</v>
      </c>
      <c r="S9" s="203" t="s">
        <v>2380</v>
      </c>
      <c r="T9" s="203" t="s">
        <v>2494</v>
      </c>
      <c r="U9" s="203" t="s">
        <v>2571</v>
      </c>
      <c r="V9" s="203" t="s">
        <v>2642</v>
      </c>
      <c r="W9" s="203">
        <v>1</v>
      </c>
      <c r="X9" s="203">
        <v>0</v>
      </c>
      <c r="Y9" s="203">
        <v>0</v>
      </c>
      <c r="Z9" s="203">
        <v>0</v>
      </c>
      <c r="AA9" s="10">
        <v>2704</v>
      </c>
      <c r="AB9" s="203">
        <v>1</v>
      </c>
      <c r="AC9" s="203">
        <v>1</v>
      </c>
      <c r="AD9" s="203">
        <v>2</v>
      </c>
      <c r="AE9" s="203">
        <v>4.3</v>
      </c>
      <c r="AF9" s="203">
        <v>6.3</v>
      </c>
      <c r="AG9" s="286">
        <v>0.15873019999999999</v>
      </c>
      <c r="AH9" s="246">
        <v>53372</v>
      </c>
      <c r="AI9" s="246" t="s">
        <v>3572</v>
      </c>
      <c r="AJ9" s="274" t="s">
        <v>3493</v>
      </c>
      <c r="AK9" s="276">
        <v>36685</v>
      </c>
      <c r="AL9" s="276">
        <v>12.23</v>
      </c>
      <c r="AM9" s="276">
        <v>13.22</v>
      </c>
      <c r="AN9" s="276">
        <v>13.22</v>
      </c>
      <c r="AO9" s="246">
        <v>469933</v>
      </c>
      <c r="AP9" s="246">
        <v>60020</v>
      </c>
      <c r="AQ9" s="246">
        <v>529953</v>
      </c>
      <c r="AR9" s="246">
        <v>9006</v>
      </c>
      <c r="AS9" s="246">
        <v>0</v>
      </c>
      <c r="AT9" s="246">
        <v>9006</v>
      </c>
      <c r="AU9" s="246">
        <v>12038</v>
      </c>
      <c r="AV9" s="246">
        <v>0</v>
      </c>
      <c r="AW9" s="246">
        <v>12038</v>
      </c>
      <c r="AX9" s="246">
        <v>0</v>
      </c>
      <c r="AY9" s="246">
        <v>550997</v>
      </c>
      <c r="AZ9" s="246">
        <v>236985</v>
      </c>
      <c r="BA9" s="246">
        <v>98648</v>
      </c>
      <c r="BB9" s="246">
        <v>335633</v>
      </c>
      <c r="BC9" s="246">
        <v>41972</v>
      </c>
      <c r="BD9" s="246">
        <v>11380</v>
      </c>
      <c r="BE9" s="246">
        <v>4000</v>
      </c>
      <c r="BF9" s="246">
        <v>57352</v>
      </c>
      <c r="BG9" s="246">
        <v>129190</v>
      </c>
      <c r="BH9" s="246">
        <v>522175</v>
      </c>
      <c r="BI9" s="246">
        <v>520175</v>
      </c>
      <c r="BJ9" s="283">
        <v>0.94406140000000005</v>
      </c>
      <c r="BK9" s="246">
        <v>45779</v>
      </c>
      <c r="BL9" s="246">
        <v>0</v>
      </c>
      <c r="BM9" s="246">
        <v>0</v>
      </c>
      <c r="BN9" s="246">
        <v>0</v>
      </c>
      <c r="BO9" s="246">
        <v>45779</v>
      </c>
      <c r="BP9" s="246">
        <v>45779</v>
      </c>
      <c r="BQ9" s="10">
        <v>15987</v>
      </c>
      <c r="BR9" s="10">
        <v>17428</v>
      </c>
      <c r="BS9" s="10">
        <v>33415</v>
      </c>
      <c r="BT9" s="10">
        <v>15211</v>
      </c>
      <c r="BU9" s="10">
        <v>8073</v>
      </c>
      <c r="BV9" s="10">
        <v>23284</v>
      </c>
      <c r="BW9" s="10">
        <v>2284</v>
      </c>
      <c r="BX9" s="10">
        <v>0</v>
      </c>
      <c r="BY9" s="10">
        <v>2284</v>
      </c>
      <c r="BZ9" s="10">
        <v>58983</v>
      </c>
      <c r="CA9" s="10" t="s">
        <v>3403</v>
      </c>
      <c r="CB9" s="10">
        <v>58983</v>
      </c>
      <c r="CC9" s="10">
        <v>4977</v>
      </c>
      <c r="CD9" s="258">
        <v>36946</v>
      </c>
      <c r="CE9" s="244">
        <v>2</v>
      </c>
      <c r="CF9" s="244">
        <v>67</v>
      </c>
      <c r="CG9" s="244">
        <v>69</v>
      </c>
      <c r="CH9" s="258">
        <v>2079</v>
      </c>
      <c r="CI9" s="258">
        <v>6455</v>
      </c>
      <c r="CJ9" s="258">
        <v>3565</v>
      </c>
      <c r="CK9" s="258">
        <v>563</v>
      </c>
      <c r="CL9" s="203">
        <v>19</v>
      </c>
      <c r="CM9" s="203">
        <v>23</v>
      </c>
      <c r="CN9" s="244">
        <v>99</v>
      </c>
      <c r="CO9" s="10">
        <v>30577</v>
      </c>
      <c r="CP9" s="10">
        <v>9361</v>
      </c>
      <c r="CQ9" s="10">
        <v>39938</v>
      </c>
      <c r="CR9" s="10">
        <v>3710</v>
      </c>
      <c r="CS9" s="10">
        <v>12</v>
      </c>
      <c r="CT9" s="10">
        <v>3722</v>
      </c>
      <c r="CU9" s="10">
        <v>33693</v>
      </c>
      <c r="CV9" s="10">
        <v>7021</v>
      </c>
      <c r="CW9" s="10">
        <v>40714</v>
      </c>
      <c r="CX9" s="10">
        <v>84374</v>
      </c>
      <c r="CY9" s="10">
        <v>670</v>
      </c>
      <c r="CZ9" s="10" t="s">
        <v>3403</v>
      </c>
      <c r="DA9" s="10">
        <v>85044</v>
      </c>
      <c r="DB9" s="10">
        <v>3136</v>
      </c>
      <c r="DC9" s="10">
        <v>242</v>
      </c>
      <c r="DD9" s="10">
        <v>3378</v>
      </c>
      <c r="DE9" s="10">
        <v>15828</v>
      </c>
      <c r="DF9" s="10">
        <v>2140</v>
      </c>
      <c r="DG9" s="10">
        <v>89</v>
      </c>
      <c r="DH9" s="10">
        <v>2471</v>
      </c>
      <c r="DI9" s="258" t="s">
        <v>3403</v>
      </c>
      <c r="DJ9" s="258">
        <v>18964</v>
      </c>
      <c r="DK9" s="10">
        <v>92657</v>
      </c>
      <c r="DL9" s="10" t="s">
        <v>3403</v>
      </c>
      <c r="DM9" s="10" t="s">
        <v>3403</v>
      </c>
      <c r="DN9" s="10">
        <v>0</v>
      </c>
      <c r="DO9" s="10">
        <v>92657</v>
      </c>
      <c r="DP9" s="10">
        <v>1</v>
      </c>
      <c r="DQ9" s="10">
        <v>13798</v>
      </c>
      <c r="DR9" s="10" t="s">
        <v>5101</v>
      </c>
      <c r="DS9" s="10">
        <v>13798</v>
      </c>
      <c r="DT9" s="10">
        <v>100679</v>
      </c>
      <c r="DU9" s="244">
        <v>59</v>
      </c>
      <c r="DV9" s="244">
        <v>35</v>
      </c>
      <c r="DW9" s="244">
        <v>215</v>
      </c>
      <c r="DX9" s="244">
        <v>263</v>
      </c>
      <c r="DY9" s="244">
        <v>10</v>
      </c>
      <c r="DZ9" s="244">
        <v>12</v>
      </c>
      <c r="EA9" s="244">
        <v>594</v>
      </c>
      <c r="EB9" s="244">
        <v>529</v>
      </c>
      <c r="EC9" s="244">
        <v>84</v>
      </c>
      <c r="ED9" s="244">
        <v>613</v>
      </c>
      <c r="EE9" s="10">
        <v>5636</v>
      </c>
      <c r="EF9" s="10">
        <v>4280</v>
      </c>
      <c r="EG9" s="10">
        <v>9916</v>
      </c>
      <c r="EH9" s="10">
        <v>108</v>
      </c>
      <c r="EI9" s="10">
        <v>416</v>
      </c>
      <c r="EJ9" s="10">
        <v>524</v>
      </c>
      <c r="EK9" s="10">
        <v>11053</v>
      </c>
      <c r="EL9" s="10" t="s">
        <v>5026</v>
      </c>
      <c r="EM9" s="10" t="s">
        <v>5026</v>
      </c>
      <c r="EN9" s="10" t="s">
        <v>5026</v>
      </c>
      <c r="EO9" s="10" t="s">
        <v>5026</v>
      </c>
      <c r="EP9" s="258">
        <v>110</v>
      </c>
      <c r="EQ9" s="258">
        <v>1304</v>
      </c>
      <c r="ER9" s="10">
        <v>9828</v>
      </c>
      <c r="ES9" s="10" t="s">
        <v>5026</v>
      </c>
      <c r="ET9" s="10" t="s">
        <v>5026</v>
      </c>
      <c r="EU9" s="244">
        <v>46</v>
      </c>
      <c r="EV9" s="244">
        <v>26</v>
      </c>
      <c r="EW9" s="203" t="s">
        <v>1495</v>
      </c>
      <c r="EX9" s="244">
        <v>8</v>
      </c>
      <c r="EY9" s="244">
        <v>28</v>
      </c>
      <c r="EZ9" s="258">
        <v>23041</v>
      </c>
      <c r="FA9" s="10" t="s">
        <v>3403</v>
      </c>
      <c r="FB9" s="10" t="s">
        <v>3403</v>
      </c>
      <c r="FC9" s="203" t="s">
        <v>1530</v>
      </c>
      <c r="FD9" s="203" t="s">
        <v>1530</v>
      </c>
      <c r="FE9" s="203" t="s">
        <v>1530</v>
      </c>
      <c r="FF9" s="203" t="s">
        <v>1530</v>
      </c>
      <c r="FG9" s="203" t="s">
        <v>1530</v>
      </c>
      <c r="FH9" s="203" t="s">
        <v>1530</v>
      </c>
      <c r="FI9" s="203" t="s">
        <v>1530</v>
      </c>
      <c r="FJ9" s="203" t="s">
        <v>1530</v>
      </c>
      <c r="FK9" s="203" t="s">
        <v>1530</v>
      </c>
      <c r="FL9" s="203" t="s">
        <v>1530</v>
      </c>
      <c r="FM9" s="203" t="s">
        <v>1530</v>
      </c>
      <c r="FN9" s="203" t="s">
        <v>1530</v>
      </c>
      <c r="FO9" s="203" t="s">
        <v>1530</v>
      </c>
      <c r="FP9" s="203" t="s">
        <v>1530</v>
      </c>
      <c r="FQ9" s="203" t="s">
        <v>1530</v>
      </c>
      <c r="FR9" s="203" t="s">
        <v>1530</v>
      </c>
      <c r="FS9" s="203" t="s">
        <v>1530</v>
      </c>
      <c r="FT9" s="203" t="s">
        <v>1530</v>
      </c>
      <c r="FU9" s="203" t="s">
        <v>1530</v>
      </c>
      <c r="FV9" s="203" t="s">
        <v>1530</v>
      </c>
      <c r="FW9" s="203" t="s">
        <v>1530</v>
      </c>
      <c r="FX9" s="203" t="s">
        <v>1530</v>
      </c>
      <c r="FY9" s="203" t="s">
        <v>1530</v>
      </c>
      <c r="FZ9" s="203" t="s">
        <v>1530</v>
      </c>
      <c r="GA9" s="203" t="s">
        <v>1530</v>
      </c>
      <c r="GB9" s="203" t="s">
        <v>2035</v>
      </c>
      <c r="GC9" s="203" t="s">
        <v>458</v>
      </c>
      <c r="GD9" s="203" t="s">
        <v>416</v>
      </c>
      <c r="GE9" s="203" t="s">
        <v>496</v>
      </c>
      <c r="GF9" s="203" t="s">
        <v>501</v>
      </c>
      <c r="GG9" s="203" t="s">
        <v>4527</v>
      </c>
      <c r="GH9" s="203" t="s">
        <v>509</v>
      </c>
      <c r="GI9" s="203" t="s">
        <v>2303</v>
      </c>
      <c r="GJ9" s="258">
        <v>10577</v>
      </c>
      <c r="GK9" s="203">
        <v>1</v>
      </c>
      <c r="GL9" s="203" t="s">
        <v>2929</v>
      </c>
      <c r="GM9" s="203" t="s">
        <v>503</v>
      </c>
      <c r="GN9" s="203">
        <v>899</v>
      </c>
      <c r="GO9" s="203">
        <v>23</v>
      </c>
      <c r="GP9" s="203">
        <v>3539</v>
      </c>
      <c r="GQ9" s="203">
        <v>11879</v>
      </c>
      <c r="GR9" s="203">
        <v>392</v>
      </c>
      <c r="GS9" s="203">
        <v>6</v>
      </c>
      <c r="GT9" s="203">
        <v>162</v>
      </c>
      <c r="GU9" s="203">
        <v>1143</v>
      </c>
      <c r="GV9" s="283">
        <v>0.89712999999999998</v>
      </c>
      <c r="GW9" s="283">
        <v>5.5460000000000002E-2</v>
      </c>
      <c r="GX9" s="245">
        <v>18.60774</v>
      </c>
      <c r="GY9" s="245">
        <v>20.744769999999999</v>
      </c>
      <c r="GZ9" s="245">
        <v>6.52128</v>
      </c>
      <c r="HA9" s="284">
        <v>5.6355700000000004</v>
      </c>
      <c r="HB9" s="284">
        <v>3.6223200000000002</v>
      </c>
      <c r="HC9" s="284">
        <v>0.61897000000000002</v>
      </c>
      <c r="HD9" s="284">
        <v>37.844250000000002</v>
      </c>
      <c r="HE9" s="284">
        <v>24.324760000000001</v>
      </c>
      <c r="HF9" s="284">
        <v>4.1565399999999997</v>
      </c>
      <c r="HG9" s="284">
        <v>5.1865300000000003</v>
      </c>
      <c r="HH9" s="284">
        <v>3.3336899999999998</v>
      </c>
      <c r="HI9" s="284">
        <v>0.56964999999999999</v>
      </c>
      <c r="HJ9" s="284">
        <v>53.131360000000001</v>
      </c>
      <c r="HK9" s="284">
        <v>34.150689999999997</v>
      </c>
      <c r="HL9" s="284">
        <v>5.8355699999999997</v>
      </c>
      <c r="HM9" s="284">
        <v>47.242829999999998</v>
      </c>
      <c r="HN9" s="284">
        <v>30.365780000000001</v>
      </c>
      <c r="HO9" s="284">
        <v>5.1888199999999998</v>
      </c>
      <c r="HP9" s="284">
        <v>11.75117</v>
      </c>
      <c r="HQ9" s="284">
        <v>7.5531800000000002</v>
      </c>
      <c r="HR9" s="284">
        <v>1.29067</v>
      </c>
      <c r="HS9" s="284">
        <v>8.76023</v>
      </c>
      <c r="HT9" s="284">
        <v>9.5186700000000002</v>
      </c>
      <c r="HU9" s="284">
        <v>3.3338199999999998</v>
      </c>
      <c r="HV9" s="284">
        <v>1.8843300000000001</v>
      </c>
      <c r="HW9" s="284">
        <v>0.92918999999999996</v>
      </c>
      <c r="HX9" s="284">
        <v>4.2011900000000004</v>
      </c>
      <c r="HY9" s="284">
        <v>1.30453</v>
      </c>
      <c r="HZ9" s="284">
        <v>1.0449999999999999</v>
      </c>
      <c r="IA9" s="284">
        <v>4.3499999999999997E-3</v>
      </c>
      <c r="IB9" s="284">
        <v>2.4599999999999999E-3</v>
      </c>
      <c r="IC9" s="284">
        <v>2.17841</v>
      </c>
      <c r="ID9" s="284">
        <v>5.7959999999999998E-2</v>
      </c>
      <c r="IE9" s="284">
        <v>0.93750999999999995</v>
      </c>
      <c r="IF9" s="284">
        <v>1560</v>
      </c>
      <c r="IG9" s="284">
        <v>9828</v>
      </c>
      <c r="IH9" s="284">
        <v>4914</v>
      </c>
      <c r="II9" s="284">
        <v>15980</v>
      </c>
      <c r="IJ9" s="284">
        <v>100679</v>
      </c>
      <c r="IK9" s="284">
        <v>50339</v>
      </c>
      <c r="IL9" s="284">
        <v>46328</v>
      </c>
      <c r="IM9" s="284">
        <v>92657</v>
      </c>
      <c r="IN9" s="284">
        <v>0.81452999999999998</v>
      </c>
      <c r="IO9" s="284">
        <v>14707</v>
      </c>
      <c r="IP9" s="284">
        <v>7.0708900000000003</v>
      </c>
      <c r="IQ9" s="284">
        <v>0.85146999999999995</v>
      </c>
      <c r="IR9" s="284">
        <v>50.104280000000003</v>
      </c>
      <c r="IS9" s="284">
        <v>1.1381300000000001</v>
      </c>
      <c r="IT9" s="284">
        <v>0</v>
      </c>
      <c r="IU9" s="284">
        <v>52.093879999999999</v>
      </c>
      <c r="IV9" s="284">
        <v>31.732340000000001</v>
      </c>
      <c r="IW9" s="284">
        <v>10.75494</v>
      </c>
      <c r="IX9" s="284">
        <v>0</v>
      </c>
      <c r="IY9" s="284">
        <v>9.3600000000000003E-3</v>
      </c>
      <c r="IZ9" s="284">
        <v>3.4930500000000002</v>
      </c>
      <c r="JA9" s="284">
        <v>6.5199999999999998E-3</v>
      </c>
      <c r="JB9" s="284">
        <v>7.2470000000000007E-2</v>
      </c>
      <c r="JC9" s="284">
        <v>0.45659</v>
      </c>
      <c r="JD9" s="284">
        <v>7.1749499999999999</v>
      </c>
      <c r="JE9" s="284">
        <v>5.57653</v>
      </c>
      <c r="JF9" s="284">
        <v>0.40654000000000001</v>
      </c>
      <c r="JG9" s="284">
        <v>2677</v>
      </c>
      <c r="JH9" s="284">
        <v>5.0007200000000003</v>
      </c>
      <c r="JI9" s="284">
        <v>12.21424</v>
      </c>
      <c r="JJ9" s="284">
        <v>618</v>
      </c>
      <c r="JK9" s="284">
        <v>299</v>
      </c>
      <c r="JL9" s="284">
        <v>49.36891</v>
      </c>
      <c r="JM9" s="284">
        <v>5.4223299999999997</v>
      </c>
      <c r="JN9" s="284">
        <v>3.9682300000000001</v>
      </c>
      <c r="JO9" s="284">
        <v>0.59562999999999999</v>
      </c>
      <c r="JP9" s="284">
        <v>9.4539999999999999E-2</v>
      </c>
      <c r="JQ9" s="284">
        <v>0.31163999999999997</v>
      </c>
      <c r="JR9" s="284">
        <v>0</v>
      </c>
      <c r="JS9" s="284">
        <v>0</v>
      </c>
      <c r="JT9" s="284">
        <v>0.92032000000000003</v>
      </c>
      <c r="JU9" s="284">
        <v>1781</v>
      </c>
      <c r="JV9" s="284">
        <v>37.233359999999998</v>
      </c>
      <c r="JW9" s="284">
        <v>1936</v>
      </c>
      <c r="JX9" s="284">
        <v>3.63462</v>
      </c>
      <c r="JY9" s="284">
        <v>34.266640000000002</v>
      </c>
      <c r="JZ9" s="284">
        <v>9.7619999999999998E-2</v>
      </c>
      <c r="KA9" s="284">
        <v>189</v>
      </c>
      <c r="KB9" s="284">
        <v>1.2277</v>
      </c>
      <c r="KC9" s="284">
        <v>0.56964999999999999</v>
      </c>
      <c r="KD9" s="284">
        <v>1.12988</v>
      </c>
      <c r="KE9" s="284">
        <v>25.564900000000002</v>
      </c>
      <c r="KF9" s="284">
        <v>6.7152500000000002</v>
      </c>
      <c r="KG9" s="284">
        <v>5.1865300000000003</v>
      </c>
      <c r="KH9" s="284">
        <v>52</v>
      </c>
      <c r="KI9" s="284">
        <v>53275</v>
      </c>
      <c r="KJ9" s="284">
        <v>37616</v>
      </c>
      <c r="KK9" s="284">
        <v>6.7989999999999995E-2</v>
      </c>
      <c r="KL9" s="284">
        <v>0.64102999999999999</v>
      </c>
      <c r="KM9" s="284">
        <v>6.2579999999999997E-2</v>
      </c>
      <c r="KN9" s="284">
        <v>1.0789999999999999E-2</v>
      </c>
      <c r="KO9" s="284">
        <v>0.10174999999999999</v>
      </c>
      <c r="KP9" s="284">
        <v>9.9299999999999996E-3</v>
      </c>
      <c r="KQ9" s="284">
        <v>0.5</v>
      </c>
      <c r="KR9" s="284">
        <v>0.31746029999999997</v>
      </c>
      <c r="KS9" s="284">
        <v>0.68253969999999997</v>
      </c>
      <c r="KT9" s="284">
        <v>0.29391630000000002</v>
      </c>
      <c r="KU9" s="284">
        <v>0.70608369999999998</v>
      </c>
      <c r="KV9" s="284">
        <v>0.1098329</v>
      </c>
      <c r="KW9" s="284">
        <v>2.17935E-2</v>
      </c>
      <c r="KX9" s="284">
        <v>0.18891749999999999</v>
      </c>
      <c r="KY9" s="284">
        <v>7.6603000000000001E-3</v>
      </c>
      <c r="KZ9" s="284">
        <v>0.2474075</v>
      </c>
      <c r="LA9" s="284">
        <v>8.0379199999999998E-2</v>
      </c>
      <c r="LB9" s="284">
        <v>0.45384210000000003</v>
      </c>
      <c r="LC9" s="284">
        <v>0.64275959999999999</v>
      </c>
      <c r="LD9" s="284">
        <v>2.1847700000000001E-2</v>
      </c>
      <c r="LE9" s="284">
        <v>0.96180739999999998</v>
      </c>
      <c r="LF9" s="284">
        <v>0</v>
      </c>
      <c r="LG9" s="284">
        <v>1.6344899999999999E-2</v>
      </c>
      <c r="LH9" s="284">
        <v>15658</v>
      </c>
      <c r="LI9" s="284">
        <v>7.29664</v>
      </c>
      <c r="LJ9" s="284">
        <v>5288</v>
      </c>
      <c r="LK9" s="284">
        <v>10577</v>
      </c>
      <c r="LL9" s="284">
        <v>1678</v>
      </c>
      <c r="LM9" s="284">
        <v>0.73183149999999997</v>
      </c>
      <c r="LN9" s="284">
        <v>0.19842380000000001</v>
      </c>
      <c r="LO9" s="284">
        <v>6.9744700000000007E-2</v>
      </c>
      <c r="LP9" s="284">
        <v>0.39097999999999999</v>
      </c>
      <c r="LQ9" s="284">
        <v>0.93927000000000005</v>
      </c>
      <c r="LR9" s="284">
        <v>0.27606999999999998</v>
      </c>
      <c r="LS9" s="284">
        <v>8</v>
      </c>
      <c r="LT9" s="284">
        <v>2.2075900000000002</v>
      </c>
      <c r="LU9" s="284">
        <v>23</v>
      </c>
      <c r="LV9" s="284">
        <v>1.61558</v>
      </c>
      <c r="LW9" s="284">
        <v>0.17743999999999999</v>
      </c>
      <c r="LX9" s="284">
        <v>0.16816</v>
      </c>
      <c r="LY9" s="285">
        <v>3.6288500000000001E-2</v>
      </c>
      <c r="LZ9" s="285">
        <v>8.7029999999999996E-4</v>
      </c>
      <c r="MA9" s="285">
        <v>0.38664670000000001</v>
      </c>
      <c r="MB9" s="285">
        <v>0</v>
      </c>
      <c r="MC9" s="285">
        <v>0.32478570000000001</v>
      </c>
      <c r="MD9" s="285">
        <v>6.066E-4</v>
      </c>
      <c r="ME9" s="285">
        <v>0.51850909999999995</v>
      </c>
      <c r="MF9" s="285">
        <v>7.5020900000000001E-2</v>
      </c>
      <c r="MG9" s="285">
        <v>0.47957519999999998</v>
      </c>
      <c r="MH9" s="285"/>
    </row>
    <row r="10" spans="1:346" s="203" customFormat="1" x14ac:dyDescent="0.2">
      <c r="A10" s="6" t="s">
        <v>1998</v>
      </c>
      <c r="B10" s="6" t="s">
        <v>2871</v>
      </c>
      <c r="C10" s="203" t="s">
        <v>1999</v>
      </c>
      <c r="D10" s="203" t="s">
        <v>2000</v>
      </c>
      <c r="E10" s="203" t="s">
        <v>2140</v>
      </c>
      <c r="F10" s="203" t="s">
        <v>2231</v>
      </c>
      <c r="G10" s="203" t="s">
        <v>2281</v>
      </c>
      <c r="H10" s="203" t="s">
        <v>3418</v>
      </c>
      <c r="I10" s="203" t="s">
        <v>3533</v>
      </c>
      <c r="J10" s="203" t="s">
        <v>2231</v>
      </c>
      <c r="K10" s="203" t="s">
        <v>2281</v>
      </c>
      <c r="L10" s="203" t="s">
        <v>3418</v>
      </c>
      <c r="M10" s="203" t="s">
        <v>3533</v>
      </c>
      <c r="N10" s="203" t="s">
        <v>2408</v>
      </c>
      <c r="O10" s="203" t="s">
        <v>2481</v>
      </c>
      <c r="P10" s="203" t="s">
        <v>2558</v>
      </c>
      <c r="Q10" s="203" t="s">
        <v>2631</v>
      </c>
      <c r="R10" s="203" t="s">
        <v>2681</v>
      </c>
      <c r="S10" s="203" t="s">
        <v>2700</v>
      </c>
      <c r="T10" s="203" t="s">
        <v>2481</v>
      </c>
      <c r="U10" s="203" t="s">
        <v>2558</v>
      </c>
      <c r="V10" s="203" t="s">
        <v>2631</v>
      </c>
      <c r="W10" s="203">
        <v>1</v>
      </c>
      <c r="X10" s="203">
        <v>0</v>
      </c>
      <c r="Y10" s="203">
        <v>0</v>
      </c>
      <c r="Z10" s="203">
        <v>0</v>
      </c>
      <c r="AA10" s="10">
        <v>2860</v>
      </c>
      <c r="AB10" s="203">
        <v>0</v>
      </c>
      <c r="AC10" s="203">
        <v>1</v>
      </c>
      <c r="AD10" s="203">
        <v>1</v>
      </c>
      <c r="AE10" s="203">
        <v>5.5</v>
      </c>
      <c r="AF10" s="203">
        <v>6.5</v>
      </c>
      <c r="AG10" s="286">
        <v>0</v>
      </c>
      <c r="AH10" s="246">
        <v>57374</v>
      </c>
      <c r="AI10" s="246" t="s">
        <v>3535</v>
      </c>
      <c r="AJ10" s="274" t="s">
        <v>3441</v>
      </c>
      <c r="AK10" s="276">
        <v>48718</v>
      </c>
      <c r="AL10" s="276">
        <v>10.73</v>
      </c>
      <c r="AM10" s="276">
        <v>13.7</v>
      </c>
      <c r="AN10" s="276">
        <v>13.7</v>
      </c>
      <c r="AO10" s="246">
        <v>424709</v>
      </c>
      <c r="AP10" s="246">
        <v>7800</v>
      </c>
      <c r="AQ10" s="246">
        <v>432509</v>
      </c>
      <c r="AR10" s="246">
        <v>8664</v>
      </c>
      <c r="AS10" s="246">
        <v>675</v>
      </c>
      <c r="AT10" s="246">
        <v>9339</v>
      </c>
      <c r="AU10" s="246">
        <v>0</v>
      </c>
      <c r="AV10" s="246">
        <v>0</v>
      </c>
      <c r="AW10" s="246">
        <v>0</v>
      </c>
      <c r="AX10" s="246">
        <v>21135</v>
      </c>
      <c r="AY10" s="246">
        <v>462983</v>
      </c>
      <c r="AZ10" s="246">
        <v>212938</v>
      </c>
      <c r="BA10" s="246">
        <v>66252</v>
      </c>
      <c r="BB10" s="246">
        <v>279190</v>
      </c>
      <c r="BC10" s="246">
        <v>50717</v>
      </c>
      <c r="BD10" s="246">
        <v>4200</v>
      </c>
      <c r="BE10" s="246">
        <v>5766</v>
      </c>
      <c r="BF10" s="246">
        <v>60683</v>
      </c>
      <c r="BG10" s="246">
        <v>82191</v>
      </c>
      <c r="BH10" s="246">
        <v>422064</v>
      </c>
      <c r="BI10" s="246">
        <v>0</v>
      </c>
      <c r="BJ10" s="283">
        <v>0</v>
      </c>
      <c r="BK10" s="246">
        <v>0</v>
      </c>
      <c r="BL10" s="246">
        <v>0</v>
      </c>
      <c r="BM10" s="246">
        <v>0</v>
      </c>
      <c r="BN10" s="246">
        <v>0</v>
      </c>
      <c r="BO10" s="246">
        <v>0</v>
      </c>
      <c r="BP10" s="246">
        <v>40919</v>
      </c>
      <c r="BQ10" s="10">
        <v>20916</v>
      </c>
      <c r="BR10" s="10">
        <v>27016</v>
      </c>
      <c r="BS10" s="10">
        <v>47932</v>
      </c>
      <c r="BT10" s="10">
        <v>9784</v>
      </c>
      <c r="BU10" s="10">
        <v>4547</v>
      </c>
      <c r="BV10" s="10">
        <v>14331</v>
      </c>
      <c r="BW10" s="10">
        <v>1701</v>
      </c>
      <c r="BX10" s="10">
        <v>424</v>
      </c>
      <c r="BY10" s="10">
        <v>2125</v>
      </c>
      <c r="BZ10" s="10">
        <v>64388</v>
      </c>
      <c r="CA10" s="10" t="s">
        <v>3403</v>
      </c>
      <c r="CB10" s="10">
        <v>64388</v>
      </c>
      <c r="CC10" s="10">
        <v>3491</v>
      </c>
      <c r="CD10" s="258">
        <v>38267</v>
      </c>
      <c r="CE10" s="244">
        <v>2</v>
      </c>
      <c r="CF10" s="244">
        <v>67</v>
      </c>
      <c r="CG10" s="244">
        <v>69</v>
      </c>
      <c r="CH10" s="258">
        <v>2857</v>
      </c>
      <c r="CI10" s="258">
        <v>2155</v>
      </c>
      <c r="CJ10" s="258">
        <v>3833</v>
      </c>
      <c r="CK10" s="258">
        <v>563</v>
      </c>
      <c r="CL10" s="203">
        <v>0</v>
      </c>
      <c r="CM10" s="203">
        <v>18</v>
      </c>
      <c r="CN10" s="244">
        <v>66</v>
      </c>
      <c r="CO10" s="10">
        <v>30253</v>
      </c>
      <c r="CP10" s="10">
        <v>17533</v>
      </c>
      <c r="CQ10" s="10">
        <v>47786</v>
      </c>
      <c r="CR10" s="10">
        <v>4961</v>
      </c>
      <c r="CS10" s="10">
        <v>265</v>
      </c>
      <c r="CT10" s="10">
        <v>5226</v>
      </c>
      <c r="CU10" s="10">
        <v>21841</v>
      </c>
      <c r="CV10" s="10">
        <v>4776</v>
      </c>
      <c r="CW10" s="10">
        <v>26617</v>
      </c>
      <c r="CX10" s="10">
        <v>79629</v>
      </c>
      <c r="CY10" s="10" t="s">
        <v>3403</v>
      </c>
      <c r="CZ10" s="10" t="s">
        <v>3403</v>
      </c>
      <c r="DA10" s="10">
        <v>79629</v>
      </c>
      <c r="DB10" s="10">
        <v>13803</v>
      </c>
      <c r="DC10" s="10">
        <v>54</v>
      </c>
      <c r="DD10" s="10">
        <v>13857</v>
      </c>
      <c r="DE10" s="10">
        <v>48049</v>
      </c>
      <c r="DF10" s="10">
        <v>1324</v>
      </c>
      <c r="DG10" s="10" t="s">
        <v>3403</v>
      </c>
      <c r="DH10" s="10">
        <v>1378</v>
      </c>
      <c r="DI10" s="258" t="s">
        <v>3403</v>
      </c>
      <c r="DJ10" s="258">
        <v>61852</v>
      </c>
      <c r="DK10" s="10">
        <v>221054</v>
      </c>
      <c r="DL10" s="10">
        <v>0</v>
      </c>
      <c r="DM10" s="10">
        <v>0</v>
      </c>
      <c r="DN10" s="10">
        <v>0</v>
      </c>
      <c r="DO10" s="10">
        <v>221054</v>
      </c>
      <c r="DP10" s="10">
        <v>365</v>
      </c>
      <c r="DQ10" s="10">
        <v>6644</v>
      </c>
      <c r="DR10" s="10">
        <v>1659</v>
      </c>
      <c r="DS10" s="10">
        <v>8303</v>
      </c>
      <c r="DT10" s="10">
        <v>70181</v>
      </c>
      <c r="DU10" s="244">
        <v>3</v>
      </c>
      <c r="DV10" s="244">
        <v>1</v>
      </c>
      <c r="DW10" s="244">
        <v>102</v>
      </c>
      <c r="DX10" s="244">
        <v>17</v>
      </c>
      <c r="DY10" s="244">
        <v>16</v>
      </c>
      <c r="DZ10" s="244">
        <v>1</v>
      </c>
      <c r="EA10" s="244">
        <v>140</v>
      </c>
      <c r="EB10" s="244">
        <v>110</v>
      </c>
      <c r="EC10" s="244">
        <v>95</v>
      </c>
      <c r="ED10" s="244">
        <v>205</v>
      </c>
      <c r="EE10" s="10">
        <v>1634</v>
      </c>
      <c r="EF10" s="10">
        <v>201</v>
      </c>
      <c r="EG10" s="10">
        <v>1835</v>
      </c>
      <c r="EH10" s="10">
        <v>234</v>
      </c>
      <c r="EI10" s="10">
        <v>14</v>
      </c>
      <c r="EJ10" s="10">
        <v>248</v>
      </c>
      <c r="EK10" s="10">
        <v>2288</v>
      </c>
      <c r="EL10" s="10" t="s">
        <v>5026</v>
      </c>
      <c r="EM10" s="10" t="s">
        <v>5026</v>
      </c>
      <c r="EN10" s="10" t="s">
        <v>5026</v>
      </c>
      <c r="EO10" s="10" t="s">
        <v>5026</v>
      </c>
      <c r="EP10" s="258">
        <v>356</v>
      </c>
      <c r="EQ10" s="258">
        <v>4186</v>
      </c>
      <c r="ER10" s="10">
        <v>17235</v>
      </c>
      <c r="ES10" s="10" t="s">
        <v>5026</v>
      </c>
      <c r="ET10" s="10" t="s">
        <v>5026</v>
      </c>
      <c r="EU10" s="244">
        <v>0</v>
      </c>
      <c r="EV10" s="244">
        <v>14</v>
      </c>
      <c r="EW10" s="203" t="s">
        <v>3534</v>
      </c>
      <c r="EX10" s="244">
        <v>10</v>
      </c>
      <c r="EY10" s="244">
        <v>12</v>
      </c>
      <c r="EZ10" s="258">
        <v>15307</v>
      </c>
      <c r="FA10" s="10" t="s">
        <v>3403</v>
      </c>
      <c r="FB10" s="10" t="s">
        <v>3403</v>
      </c>
      <c r="FC10" s="203" t="s">
        <v>1530</v>
      </c>
      <c r="FD10" s="203" t="s">
        <v>1530</v>
      </c>
      <c r="FE10" s="203" t="s">
        <v>1530</v>
      </c>
      <c r="FF10" s="203" t="s">
        <v>1530</v>
      </c>
      <c r="FG10" s="203" t="s">
        <v>1530</v>
      </c>
      <c r="FH10" s="203" t="s">
        <v>1530</v>
      </c>
      <c r="FI10" s="203" t="s">
        <v>1530</v>
      </c>
      <c r="FJ10" s="203" t="s">
        <v>1530</v>
      </c>
      <c r="FK10" s="203" t="s">
        <v>1530</v>
      </c>
      <c r="FL10" s="203" t="s">
        <v>1530</v>
      </c>
      <c r="FM10" s="203" t="s">
        <v>1530</v>
      </c>
      <c r="FN10" s="203" t="s">
        <v>1530</v>
      </c>
      <c r="FO10" s="203" t="s">
        <v>1530</v>
      </c>
      <c r="FP10" s="203" t="s">
        <v>1530</v>
      </c>
      <c r="FQ10" s="203" t="s">
        <v>1530</v>
      </c>
      <c r="FR10" s="203" t="s">
        <v>1530</v>
      </c>
      <c r="FS10" s="203" t="s">
        <v>1530</v>
      </c>
      <c r="FT10" s="203" t="s">
        <v>1530</v>
      </c>
      <c r="FU10" s="203" t="s">
        <v>1530</v>
      </c>
      <c r="FV10" s="203" t="s">
        <v>1530</v>
      </c>
      <c r="FW10" s="203" t="s">
        <v>1530</v>
      </c>
      <c r="FX10" s="203" t="s">
        <v>1530</v>
      </c>
      <c r="FY10" s="203" t="s">
        <v>1530</v>
      </c>
      <c r="FZ10" s="203" t="s">
        <v>1530</v>
      </c>
      <c r="GA10" s="203" t="s">
        <v>1530</v>
      </c>
      <c r="GB10" s="203" t="s">
        <v>1998</v>
      </c>
      <c r="GC10" s="203" t="s">
        <v>446</v>
      </c>
      <c r="GD10" s="203" t="s">
        <v>416</v>
      </c>
      <c r="GE10" s="203" t="s">
        <v>496</v>
      </c>
      <c r="GF10" s="203" t="s">
        <v>501</v>
      </c>
      <c r="GG10" s="203" t="s">
        <v>4527</v>
      </c>
      <c r="GH10" s="203" t="s">
        <v>509</v>
      </c>
      <c r="GI10" s="203" t="s">
        <v>2303</v>
      </c>
      <c r="GJ10" s="258">
        <v>9705</v>
      </c>
      <c r="GK10" s="203">
        <v>1</v>
      </c>
      <c r="GL10" s="203" t="s">
        <v>2929</v>
      </c>
      <c r="GM10" s="203" t="s">
        <v>503</v>
      </c>
      <c r="GN10" s="203">
        <v>255</v>
      </c>
      <c r="GO10" s="203">
        <v>24</v>
      </c>
      <c r="GP10" s="203">
        <v>838</v>
      </c>
      <c r="GQ10" s="203">
        <v>9705</v>
      </c>
      <c r="GR10" s="203">
        <v>31</v>
      </c>
      <c r="GS10" s="203">
        <v>7</v>
      </c>
      <c r="GT10" s="203">
        <v>86</v>
      </c>
      <c r="GU10" s="203">
        <v>3276</v>
      </c>
      <c r="GV10" s="283">
        <v>0.80201</v>
      </c>
      <c r="GW10" s="283">
        <v>8.9599999999999999E-2</v>
      </c>
      <c r="GX10" s="245">
        <v>16.342860000000002</v>
      </c>
      <c r="GY10" s="245">
        <v>15.420170000000001</v>
      </c>
      <c r="GZ10" s="245">
        <v>51.25</v>
      </c>
      <c r="HA10" s="284">
        <v>1.90933</v>
      </c>
      <c r="HB10" s="284">
        <v>1.2629900000000001</v>
      </c>
      <c r="HC10" s="284">
        <v>0.27451999999999999</v>
      </c>
      <c r="HD10" s="284">
        <v>50.832709999999999</v>
      </c>
      <c r="HE10" s="284">
        <v>33.6252</v>
      </c>
      <c r="HF10" s="284">
        <v>7.3085599999999999</v>
      </c>
      <c r="HG10" s="284">
        <v>6.0139399999999998</v>
      </c>
      <c r="HH10" s="284">
        <v>3.9781399999999998</v>
      </c>
      <c r="HI10" s="284">
        <v>0.86465999999999998</v>
      </c>
      <c r="HJ10" s="284">
        <v>24.488769999999999</v>
      </c>
      <c r="HK10" s="284">
        <v>16.199010000000001</v>
      </c>
      <c r="HL10" s="284">
        <v>3.5209199999999998</v>
      </c>
      <c r="HM10" s="284">
        <v>184.46852999999999</v>
      </c>
      <c r="HN10" s="284">
        <v>122.0236</v>
      </c>
      <c r="HO10" s="284">
        <v>26.522290000000002</v>
      </c>
      <c r="HP10" s="284">
        <v>13.254530000000001</v>
      </c>
      <c r="HQ10" s="284">
        <v>8.7676999999999996</v>
      </c>
      <c r="HR10" s="284">
        <v>1.9056900000000001</v>
      </c>
      <c r="HS10" s="284">
        <v>22.777329999999999</v>
      </c>
      <c r="HT10" s="284">
        <v>7.2314299999999996</v>
      </c>
      <c r="HU10" s="284">
        <v>0</v>
      </c>
      <c r="HV10" s="284">
        <v>1.68614</v>
      </c>
      <c r="HW10" s="284">
        <v>1.77589</v>
      </c>
      <c r="HX10" s="284">
        <v>3.2810899999999998</v>
      </c>
      <c r="HY10" s="284">
        <v>0.85553999999999997</v>
      </c>
      <c r="HZ10" s="284">
        <v>0.23574999999999999</v>
      </c>
      <c r="IA10" s="284">
        <v>0</v>
      </c>
      <c r="IB10" s="284">
        <v>1.4400000000000001E-3</v>
      </c>
      <c r="IC10" s="284">
        <v>1.5772299999999999</v>
      </c>
      <c r="ID10" s="284">
        <v>2.112E-2</v>
      </c>
      <c r="IE10" s="284">
        <v>0.18908</v>
      </c>
      <c r="IF10" s="284">
        <v>2651</v>
      </c>
      <c r="IG10" s="284">
        <v>0</v>
      </c>
      <c r="IH10" s="284">
        <v>17235</v>
      </c>
      <c r="II10" s="284">
        <v>10797</v>
      </c>
      <c r="IJ10" s="284">
        <v>0</v>
      </c>
      <c r="IK10" s="284">
        <v>70181</v>
      </c>
      <c r="IL10" s="284">
        <v>221054</v>
      </c>
      <c r="IM10" s="284">
        <v>0</v>
      </c>
      <c r="IN10" s="284">
        <v>1.90334</v>
      </c>
      <c r="IO10" s="284">
        <v>34008</v>
      </c>
      <c r="IP10" s="284">
        <v>16.350149999999999</v>
      </c>
      <c r="IQ10" s="284">
        <v>0.96228999999999998</v>
      </c>
      <c r="IR10" s="284">
        <v>44.565579999999997</v>
      </c>
      <c r="IS10" s="284">
        <v>0</v>
      </c>
      <c r="IT10" s="284">
        <v>2.17774</v>
      </c>
      <c r="IU10" s="284">
        <v>47.705620000000003</v>
      </c>
      <c r="IV10" s="284">
        <v>28.76765</v>
      </c>
      <c r="IW10" s="284">
        <v>11.967029999999999</v>
      </c>
      <c r="IX10" s="284">
        <v>0</v>
      </c>
      <c r="IY10" s="284">
        <v>6.7999999999999996E-3</v>
      </c>
      <c r="IZ10" s="284">
        <v>3.9430200000000002</v>
      </c>
      <c r="JA10" s="284">
        <v>7.11E-3</v>
      </c>
      <c r="JB10" s="284">
        <v>0</v>
      </c>
      <c r="JC10" s="284">
        <v>0.78285000000000005</v>
      </c>
      <c r="JD10" s="284">
        <v>7.9489299999999998</v>
      </c>
      <c r="JE10" s="284">
        <v>6.6345200000000002</v>
      </c>
      <c r="JF10" s="284">
        <v>0.56672</v>
      </c>
      <c r="JG10" s="284">
        <v>4608</v>
      </c>
      <c r="JH10" s="284">
        <v>8.3102499999999999</v>
      </c>
      <c r="JI10" s="284">
        <v>8.4689300000000003</v>
      </c>
      <c r="JJ10" s="284">
        <v>603</v>
      </c>
      <c r="JK10" s="284">
        <v>529</v>
      </c>
      <c r="JL10" s="284">
        <v>43.489339999999999</v>
      </c>
      <c r="JM10" s="284">
        <v>6.2527600000000003</v>
      </c>
      <c r="JN10" s="284">
        <v>5.2258599999999999</v>
      </c>
      <c r="JO10" s="284">
        <v>0.66976000000000002</v>
      </c>
      <c r="JP10" s="284">
        <v>0</v>
      </c>
      <c r="JQ10" s="284">
        <v>0.66241000000000005</v>
      </c>
      <c r="JR10" s="284">
        <v>0</v>
      </c>
      <c r="JS10" s="284">
        <v>0</v>
      </c>
      <c r="JT10" s="284">
        <v>3.1497700000000002</v>
      </c>
      <c r="JU10" s="284">
        <v>4251</v>
      </c>
      <c r="JV10" s="284">
        <v>24.538810000000002</v>
      </c>
      <c r="JW10" s="284">
        <v>1349</v>
      </c>
      <c r="JX10" s="284">
        <v>6.0262200000000004</v>
      </c>
      <c r="JY10" s="284">
        <v>77.291610000000006</v>
      </c>
      <c r="JZ10" s="284">
        <v>0.24557999999999999</v>
      </c>
      <c r="KA10" s="284">
        <v>331</v>
      </c>
      <c r="KB10" s="284">
        <v>0.52539000000000002</v>
      </c>
      <c r="KC10" s="284">
        <v>0.86465999999999998</v>
      </c>
      <c r="KD10" s="284">
        <v>1.65486</v>
      </c>
      <c r="KE10" s="284">
        <v>29.469349999999999</v>
      </c>
      <c r="KF10" s="284">
        <v>26.623390000000001</v>
      </c>
      <c r="KG10" s="284">
        <v>6.0139399999999998</v>
      </c>
      <c r="KH10" s="284">
        <v>55</v>
      </c>
      <c r="KI10" s="284">
        <v>42952</v>
      </c>
      <c r="KJ10" s="284">
        <v>32759</v>
      </c>
      <c r="KK10" s="284">
        <v>2.9399999999999999E-2</v>
      </c>
      <c r="KL10" s="284">
        <v>0.37713999999999998</v>
      </c>
      <c r="KM10" s="284">
        <v>9.2619999999999994E-2</v>
      </c>
      <c r="KN10" s="284">
        <v>0</v>
      </c>
      <c r="KO10" s="284">
        <v>0</v>
      </c>
      <c r="KP10" s="284">
        <v>0</v>
      </c>
      <c r="KQ10" s="284">
        <v>0</v>
      </c>
      <c r="KR10" s="284">
        <v>0.15384619999999999</v>
      </c>
      <c r="KS10" s="284">
        <v>0.84615379999999996</v>
      </c>
      <c r="KT10" s="284">
        <v>0.23730080000000001</v>
      </c>
      <c r="KU10" s="284">
        <v>0.76269920000000002</v>
      </c>
      <c r="KV10" s="284">
        <v>0.14377680000000001</v>
      </c>
      <c r="KW10" s="284">
        <v>9.9510999999999992E-3</v>
      </c>
      <c r="KX10" s="284">
        <v>0.15697150000000001</v>
      </c>
      <c r="KY10" s="284">
        <v>1.3661400000000001E-2</v>
      </c>
      <c r="KZ10" s="284">
        <v>0.19473589999999999</v>
      </c>
      <c r="LA10" s="284">
        <v>0.1201642</v>
      </c>
      <c r="LB10" s="284">
        <v>0.50451590000000002</v>
      </c>
      <c r="LC10" s="284">
        <v>0.66148739999999995</v>
      </c>
      <c r="LD10" s="284">
        <v>0</v>
      </c>
      <c r="LE10" s="284">
        <v>0.93417899999999998</v>
      </c>
      <c r="LF10" s="284">
        <v>4.5649599999999999E-2</v>
      </c>
      <c r="LG10" s="284">
        <v>2.0171399999999999E-2</v>
      </c>
      <c r="LH10" s="284">
        <v>10192</v>
      </c>
      <c r="LI10" s="284">
        <v>8.4524899999999992</v>
      </c>
      <c r="LJ10" s="284">
        <v>9705</v>
      </c>
      <c r="LK10" s="284">
        <v>0</v>
      </c>
      <c r="LL10" s="284">
        <v>1493</v>
      </c>
      <c r="LM10" s="284">
        <v>0.83576950000000005</v>
      </c>
      <c r="LN10" s="284">
        <v>6.9212099999999999E-2</v>
      </c>
      <c r="LO10" s="284">
        <v>9.5018400000000003E-2</v>
      </c>
      <c r="LP10" s="284">
        <v>1.0381100000000001</v>
      </c>
      <c r="LQ10" s="284">
        <v>3.33656</v>
      </c>
      <c r="LR10" s="284">
        <v>0.79176999999999997</v>
      </c>
      <c r="LS10" s="284">
        <v>52</v>
      </c>
      <c r="LT10" s="284">
        <v>4.3585799999999999</v>
      </c>
      <c r="LU10" s="284">
        <v>38</v>
      </c>
      <c r="LV10" s="284">
        <v>3.6427700000000001</v>
      </c>
      <c r="LW10" s="284">
        <v>0.52375000000000005</v>
      </c>
      <c r="LX10" s="284">
        <v>0.47746</v>
      </c>
      <c r="LY10" s="285">
        <v>3.78509E-2</v>
      </c>
      <c r="LZ10" s="285">
        <v>5.6829999999999999E-4</v>
      </c>
      <c r="MA10" s="285">
        <v>0.35289310000000002</v>
      </c>
      <c r="MB10" s="285">
        <v>0</v>
      </c>
      <c r="MC10" s="285">
        <v>0.32949030000000001</v>
      </c>
      <c r="MD10" s="285">
        <v>5.9409999999999997E-4</v>
      </c>
      <c r="ME10" s="285">
        <v>0.55439989999999995</v>
      </c>
      <c r="MF10" s="285">
        <v>4.31548E-2</v>
      </c>
      <c r="MG10" s="285">
        <v>0.14405080000000001</v>
      </c>
      <c r="MH10" s="285"/>
    </row>
    <row r="11" spans="1:346" s="203" customFormat="1" x14ac:dyDescent="0.2">
      <c r="A11" s="6" t="s">
        <v>2016</v>
      </c>
      <c r="B11" s="6" t="s">
        <v>2846</v>
      </c>
      <c r="C11" s="203" t="s">
        <v>2017</v>
      </c>
      <c r="D11" s="203" t="s">
        <v>2018</v>
      </c>
      <c r="E11" s="203" t="s">
        <v>2142</v>
      </c>
      <c r="F11" s="203" t="s">
        <v>2237</v>
      </c>
      <c r="G11" s="203" t="s">
        <v>2352</v>
      </c>
      <c r="H11" s="203" t="s">
        <v>3551</v>
      </c>
      <c r="I11" s="203" t="s">
        <v>3403</v>
      </c>
      <c r="J11" s="203" t="s">
        <v>2237</v>
      </c>
      <c r="K11" s="203" t="s">
        <v>2352</v>
      </c>
      <c r="L11" s="203" t="s">
        <v>3551</v>
      </c>
      <c r="M11" s="203" t="s">
        <v>3403</v>
      </c>
      <c r="N11" s="203" t="s">
        <v>3552</v>
      </c>
      <c r="O11" s="203" t="s">
        <v>2487</v>
      </c>
      <c r="P11" s="203" t="s">
        <v>2564</v>
      </c>
      <c r="Q11" s="203" t="s">
        <v>2733</v>
      </c>
      <c r="R11" s="203" t="s">
        <v>3552</v>
      </c>
      <c r="S11" s="203" t="s">
        <v>2380</v>
      </c>
      <c r="T11" s="203" t="s">
        <v>2487</v>
      </c>
      <c r="U11" s="203" t="s">
        <v>2564</v>
      </c>
      <c r="V11" s="203" t="s">
        <v>2733</v>
      </c>
      <c r="W11" s="203">
        <v>1</v>
      </c>
      <c r="X11" s="203">
        <v>0</v>
      </c>
      <c r="Y11" s="203">
        <v>0</v>
      </c>
      <c r="Z11" s="203">
        <v>0</v>
      </c>
      <c r="AA11" s="10">
        <v>2756</v>
      </c>
      <c r="AB11" s="203">
        <v>1</v>
      </c>
      <c r="AC11" s="203">
        <v>0</v>
      </c>
      <c r="AD11" s="203">
        <v>1</v>
      </c>
      <c r="AE11" s="203">
        <v>1</v>
      </c>
      <c r="AF11" s="203">
        <v>2</v>
      </c>
      <c r="AG11" s="286">
        <v>0.5</v>
      </c>
      <c r="AH11" s="246">
        <v>42719</v>
      </c>
      <c r="AI11" s="246" t="s">
        <v>3553</v>
      </c>
      <c r="AJ11" s="274" t="s">
        <v>3414</v>
      </c>
      <c r="AK11" s="276">
        <v>37125</v>
      </c>
      <c r="AL11" s="276">
        <v>7.25</v>
      </c>
      <c r="AM11" s="276">
        <v>7.25</v>
      </c>
      <c r="AN11" s="276">
        <v>7.25</v>
      </c>
      <c r="AO11" s="246">
        <v>199485</v>
      </c>
      <c r="AP11" s="246">
        <v>13230</v>
      </c>
      <c r="AQ11" s="246">
        <v>212715</v>
      </c>
      <c r="AR11" s="246">
        <v>3209</v>
      </c>
      <c r="AS11" s="246">
        <v>0</v>
      </c>
      <c r="AT11" s="246">
        <v>3209</v>
      </c>
      <c r="AU11" s="246">
        <v>0</v>
      </c>
      <c r="AV11" s="246">
        <v>0</v>
      </c>
      <c r="AW11" s="246">
        <v>0</v>
      </c>
      <c r="AX11" s="246">
        <v>0</v>
      </c>
      <c r="AY11" s="246">
        <v>215924</v>
      </c>
      <c r="AZ11" s="246">
        <v>111037</v>
      </c>
      <c r="BA11" s="246">
        <v>27583</v>
      </c>
      <c r="BB11" s="246">
        <v>138620</v>
      </c>
      <c r="BC11" s="246">
        <v>13600</v>
      </c>
      <c r="BD11" s="246">
        <v>4500</v>
      </c>
      <c r="BE11" s="246">
        <v>3920</v>
      </c>
      <c r="BF11" s="246">
        <v>22020</v>
      </c>
      <c r="BG11" s="246">
        <v>38845</v>
      </c>
      <c r="BH11" s="246">
        <v>199485</v>
      </c>
      <c r="BI11" s="246">
        <v>16439</v>
      </c>
      <c r="BJ11" s="283">
        <v>7.6133300000000001E-2</v>
      </c>
      <c r="BK11" s="246">
        <v>0</v>
      </c>
      <c r="BL11" s="246">
        <v>0</v>
      </c>
      <c r="BM11" s="246">
        <v>0</v>
      </c>
      <c r="BN11" s="246">
        <v>0</v>
      </c>
      <c r="BO11" s="246">
        <v>0</v>
      </c>
      <c r="BP11" s="246">
        <v>0</v>
      </c>
      <c r="BQ11" s="10">
        <v>7686</v>
      </c>
      <c r="BR11" s="10">
        <v>2935</v>
      </c>
      <c r="BS11" s="10">
        <v>10621</v>
      </c>
      <c r="BT11" s="10">
        <v>6800</v>
      </c>
      <c r="BU11" s="10">
        <v>1517</v>
      </c>
      <c r="BV11" s="10">
        <v>8317</v>
      </c>
      <c r="BW11" s="10">
        <v>969</v>
      </c>
      <c r="BX11" s="10">
        <v>63</v>
      </c>
      <c r="BY11" s="10">
        <v>1032</v>
      </c>
      <c r="BZ11" s="10">
        <v>19970</v>
      </c>
      <c r="CA11" s="10" t="s">
        <v>3403</v>
      </c>
      <c r="CB11" s="10">
        <v>19970</v>
      </c>
      <c r="CC11" s="10">
        <v>0</v>
      </c>
      <c r="CD11" s="258">
        <v>28215</v>
      </c>
      <c r="CE11" s="244">
        <v>0</v>
      </c>
      <c r="CF11" s="244">
        <v>67</v>
      </c>
      <c r="CG11" s="244">
        <v>67</v>
      </c>
      <c r="CH11" s="258">
        <v>476</v>
      </c>
      <c r="CI11" s="258">
        <v>1920</v>
      </c>
      <c r="CJ11" s="258">
        <v>983</v>
      </c>
      <c r="CK11" s="258">
        <v>563</v>
      </c>
      <c r="CL11" s="203">
        <v>0</v>
      </c>
      <c r="CM11" s="203">
        <v>2</v>
      </c>
      <c r="CN11" s="244">
        <v>34</v>
      </c>
      <c r="CO11" s="10">
        <v>14936</v>
      </c>
      <c r="CP11" s="10">
        <v>2350</v>
      </c>
      <c r="CQ11" s="10">
        <v>17286</v>
      </c>
      <c r="CR11" s="10">
        <v>2590</v>
      </c>
      <c r="CS11" s="10">
        <v>104</v>
      </c>
      <c r="CT11" s="10">
        <v>2694</v>
      </c>
      <c r="CU11" s="10">
        <v>21365</v>
      </c>
      <c r="CV11" s="10">
        <v>1869</v>
      </c>
      <c r="CW11" s="10">
        <v>23234</v>
      </c>
      <c r="CX11" s="10">
        <v>43214</v>
      </c>
      <c r="CY11" s="10">
        <v>636</v>
      </c>
      <c r="CZ11" s="10" t="s">
        <v>3403</v>
      </c>
      <c r="DA11" s="10">
        <v>43850</v>
      </c>
      <c r="DB11" s="10">
        <v>1339</v>
      </c>
      <c r="DC11" s="10">
        <v>5</v>
      </c>
      <c r="DD11" s="10">
        <v>1344</v>
      </c>
      <c r="DE11" s="10">
        <v>6928</v>
      </c>
      <c r="DF11" s="10">
        <v>27</v>
      </c>
      <c r="DG11" s="10">
        <v>0</v>
      </c>
      <c r="DH11" s="10">
        <v>32</v>
      </c>
      <c r="DI11" s="258" t="s">
        <v>3403</v>
      </c>
      <c r="DJ11" s="258">
        <v>8267</v>
      </c>
      <c r="DK11" s="10">
        <v>62894</v>
      </c>
      <c r="DL11" s="10">
        <v>0</v>
      </c>
      <c r="DM11" s="10">
        <v>0</v>
      </c>
      <c r="DN11" s="10">
        <v>0</v>
      </c>
      <c r="DO11" s="10">
        <v>62894</v>
      </c>
      <c r="DP11" s="10">
        <v>0</v>
      </c>
      <c r="DQ11" s="10">
        <v>7103</v>
      </c>
      <c r="DR11" s="10">
        <v>876</v>
      </c>
      <c r="DS11" s="10">
        <v>7979</v>
      </c>
      <c r="DT11" s="10">
        <v>58605</v>
      </c>
      <c r="DU11" s="244">
        <v>49</v>
      </c>
      <c r="DV11" s="244">
        <v>26</v>
      </c>
      <c r="DW11" s="244">
        <v>55</v>
      </c>
      <c r="DX11" s="244">
        <v>12</v>
      </c>
      <c r="DY11" s="244">
        <v>4</v>
      </c>
      <c r="DZ11" s="244">
        <v>0</v>
      </c>
      <c r="EA11" s="244">
        <v>146</v>
      </c>
      <c r="EB11" s="244">
        <v>1121</v>
      </c>
      <c r="EC11" s="244">
        <v>156</v>
      </c>
      <c r="ED11" s="244">
        <v>1277</v>
      </c>
      <c r="EE11" s="10">
        <v>954</v>
      </c>
      <c r="EF11" s="10" t="s">
        <v>3403</v>
      </c>
      <c r="EG11" s="10">
        <v>954</v>
      </c>
      <c r="EH11" s="10">
        <v>8</v>
      </c>
      <c r="EI11" s="10">
        <v>0</v>
      </c>
      <c r="EJ11" s="10">
        <v>8</v>
      </c>
      <c r="EK11" s="10">
        <v>2239</v>
      </c>
      <c r="EL11" s="10" t="s">
        <v>5026</v>
      </c>
      <c r="EM11" s="10" t="s">
        <v>5026</v>
      </c>
      <c r="EN11" s="10" t="s">
        <v>5026</v>
      </c>
      <c r="EO11" s="10" t="s">
        <v>5026</v>
      </c>
      <c r="EP11" s="258">
        <v>924</v>
      </c>
      <c r="EQ11" s="258">
        <v>1522</v>
      </c>
      <c r="ER11" s="10">
        <v>6842</v>
      </c>
      <c r="ES11" s="10" t="s">
        <v>5026</v>
      </c>
      <c r="ET11" s="10" t="s">
        <v>5026</v>
      </c>
      <c r="EU11" s="244">
        <v>0</v>
      </c>
      <c r="EV11" s="244">
        <v>0</v>
      </c>
      <c r="EW11" s="203" t="s">
        <v>1489</v>
      </c>
      <c r="EX11" s="244">
        <v>5</v>
      </c>
      <c r="EY11" s="244">
        <v>8</v>
      </c>
      <c r="EZ11" s="258">
        <v>12318</v>
      </c>
      <c r="FA11" s="10">
        <v>135481</v>
      </c>
      <c r="FB11" s="10" t="s">
        <v>3403</v>
      </c>
      <c r="FC11" s="203" t="s">
        <v>1530</v>
      </c>
      <c r="FD11" s="203" t="s">
        <v>1530</v>
      </c>
      <c r="FE11" s="203" t="s">
        <v>1530</v>
      </c>
      <c r="FF11" s="203" t="s">
        <v>1530</v>
      </c>
      <c r="FG11" s="203" t="s">
        <v>1530</v>
      </c>
      <c r="FH11" s="203" t="s">
        <v>1530</v>
      </c>
      <c r="FI11" s="203" t="s">
        <v>1530</v>
      </c>
      <c r="FJ11" s="203" t="s">
        <v>1530</v>
      </c>
      <c r="FK11" s="203" t="s">
        <v>1530</v>
      </c>
      <c r="FL11" s="203" t="s">
        <v>1530</v>
      </c>
      <c r="FM11" s="203" t="s">
        <v>1530</v>
      </c>
      <c r="FN11" s="203" t="s">
        <v>1530</v>
      </c>
      <c r="FO11" s="203" t="s">
        <v>1530</v>
      </c>
      <c r="FP11" s="203" t="s">
        <v>1530</v>
      </c>
      <c r="FQ11" s="203" t="s">
        <v>1530</v>
      </c>
      <c r="FR11" s="203" t="s">
        <v>1530</v>
      </c>
      <c r="FS11" s="203" t="s">
        <v>1530</v>
      </c>
      <c r="FT11" s="203" t="s">
        <v>1530</v>
      </c>
      <c r="FU11" s="203" t="s">
        <v>1530</v>
      </c>
      <c r="FV11" s="203" t="s">
        <v>1530</v>
      </c>
      <c r="FW11" s="203" t="s">
        <v>1530</v>
      </c>
      <c r="FX11" s="203" t="s">
        <v>1530</v>
      </c>
      <c r="FY11" s="203" t="s">
        <v>1530</v>
      </c>
      <c r="FZ11" s="203" t="s">
        <v>1530</v>
      </c>
      <c r="GA11" s="203" t="s">
        <v>1530</v>
      </c>
      <c r="GB11" s="203" t="s">
        <v>2016</v>
      </c>
      <c r="GC11" s="203" t="s">
        <v>452</v>
      </c>
      <c r="GD11" s="203" t="s">
        <v>416</v>
      </c>
      <c r="GE11" s="203" t="s">
        <v>496</v>
      </c>
      <c r="GF11" s="203" t="s">
        <v>501</v>
      </c>
      <c r="GG11" s="203" t="s">
        <v>4527</v>
      </c>
      <c r="GH11" s="203" t="s">
        <v>509</v>
      </c>
      <c r="GI11" s="203" t="s">
        <v>2303</v>
      </c>
      <c r="GJ11" s="258">
        <v>5369</v>
      </c>
      <c r="GK11" s="203">
        <v>2</v>
      </c>
      <c r="GL11" s="203" t="s">
        <v>2929</v>
      </c>
      <c r="GM11" s="203" t="s">
        <v>503</v>
      </c>
      <c r="GN11" s="203">
        <v>78</v>
      </c>
      <c r="GO11" s="203">
        <v>5</v>
      </c>
      <c r="GP11" s="203">
        <v>130</v>
      </c>
      <c r="GQ11" s="203">
        <v>4004</v>
      </c>
      <c r="GR11" s="203">
        <v>13</v>
      </c>
      <c r="GS11" s="203">
        <v>1</v>
      </c>
      <c r="GT11" s="203">
        <v>0</v>
      </c>
      <c r="GU11" s="203">
        <v>382</v>
      </c>
      <c r="GV11" s="283">
        <v>0.42608000000000001</v>
      </c>
      <c r="GW11" s="283">
        <v>0.57033999999999996</v>
      </c>
      <c r="GX11" s="245">
        <v>15.33562</v>
      </c>
      <c r="GY11" s="245">
        <v>14.238810000000001</v>
      </c>
      <c r="GZ11" s="245">
        <v>17.026669999999999</v>
      </c>
      <c r="HA11" s="284">
        <v>3.17177</v>
      </c>
      <c r="HB11" s="284">
        <v>2.2040299999999999</v>
      </c>
      <c r="HC11" s="284">
        <v>0.35010999999999998</v>
      </c>
      <c r="HD11" s="284">
        <v>25.001249999999999</v>
      </c>
      <c r="HE11" s="284">
        <v>17.373100000000001</v>
      </c>
      <c r="HF11" s="284">
        <v>2.7597399999999999</v>
      </c>
      <c r="HG11" s="284">
        <v>3.4038900000000001</v>
      </c>
      <c r="HH11" s="284">
        <v>2.3653300000000002</v>
      </c>
      <c r="HI11" s="284">
        <v>0.37574000000000002</v>
      </c>
      <c r="HJ11" s="284">
        <v>29.155950000000001</v>
      </c>
      <c r="HK11" s="284">
        <v>20.260159999999999</v>
      </c>
      <c r="HL11" s="284">
        <v>3.2183600000000001</v>
      </c>
      <c r="HM11" s="284">
        <v>89.095579999999998</v>
      </c>
      <c r="HN11" s="284">
        <v>61.911569999999998</v>
      </c>
      <c r="HO11" s="284">
        <v>9.8347499999999997</v>
      </c>
      <c r="HP11" s="284">
        <v>7.69381</v>
      </c>
      <c r="HQ11" s="284">
        <v>5.3463399999999996</v>
      </c>
      <c r="HR11" s="284">
        <v>0.84926999999999997</v>
      </c>
      <c r="HS11" s="284">
        <v>11.71429</v>
      </c>
      <c r="HT11" s="284">
        <v>10.91544</v>
      </c>
      <c r="HU11" s="284">
        <v>0</v>
      </c>
      <c r="HV11" s="284">
        <v>0</v>
      </c>
      <c r="HW11" s="284">
        <v>1.2743500000000001</v>
      </c>
      <c r="HX11" s="284">
        <v>4.8292000000000002</v>
      </c>
      <c r="HY11" s="284">
        <v>1.4861200000000001</v>
      </c>
      <c r="HZ11" s="284">
        <v>0.41702</v>
      </c>
      <c r="IA11" s="284">
        <v>0</v>
      </c>
      <c r="IB11" s="284">
        <v>0</v>
      </c>
      <c r="IC11" s="284">
        <v>2.2942800000000001</v>
      </c>
      <c r="ID11" s="284">
        <v>0.23785000000000001</v>
      </c>
      <c r="IE11" s="284">
        <v>0.17768999999999999</v>
      </c>
      <c r="IF11" s="284">
        <v>3421</v>
      </c>
      <c r="IG11" s="284">
        <v>6842</v>
      </c>
      <c r="IH11" s="284">
        <v>6842</v>
      </c>
      <c r="II11" s="284">
        <v>29302</v>
      </c>
      <c r="IJ11" s="284">
        <v>58605</v>
      </c>
      <c r="IK11" s="284">
        <v>58605</v>
      </c>
      <c r="IL11" s="284">
        <v>62894</v>
      </c>
      <c r="IM11" s="284">
        <v>62894</v>
      </c>
      <c r="IN11" s="284">
        <v>1.2042200000000001</v>
      </c>
      <c r="IO11" s="284">
        <v>31447</v>
      </c>
      <c r="IP11" s="284">
        <v>15.11875</v>
      </c>
      <c r="IQ11" s="284">
        <v>0.59769000000000005</v>
      </c>
      <c r="IR11" s="284">
        <v>39.619109999999999</v>
      </c>
      <c r="IS11" s="284">
        <v>0</v>
      </c>
      <c r="IT11" s="284">
        <v>0</v>
      </c>
      <c r="IU11" s="284">
        <v>40.216799999999999</v>
      </c>
      <c r="IV11" s="284">
        <v>25.81859</v>
      </c>
      <c r="IW11" s="284">
        <v>9.7277000000000005</v>
      </c>
      <c r="IX11" s="284">
        <v>0</v>
      </c>
      <c r="IY11" s="284">
        <v>6.3299999999999997E-3</v>
      </c>
      <c r="IZ11" s="284">
        <v>5.2551699999999997</v>
      </c>
      <c r="JA11" s="284">
        <v>1.248E-2</v>
      </c>
      <c r="JB11" s="284">
        <v>0.12533</v>
      </c>
      <c r="JC11" s="284">
        <v>0.25065999999999999</v>
      </c>
      <c r="JD11" s="284">
        <v>4.26119</v>
      </c>
      <c r="JE11" s="284">
        <v>3.7195</v>
      </c>
      <c r="JF11" s="284">
        <v>0.18625</v>
      </c>
      <c r="JG11" s="284">
        <v>3536</v>
      </c>
      <c r="JH11" s="284">
        <v>8.3970400000000005</v>
      </c>
      <c r="JI11" s="284">
        <v>7.2350500000000002</v>
      </c>
      <c r="JJ11" s="284">
        <v>300</v>
      </c>
      <c r="JK11" s="284">
        <v>193</v>
      </c>
      <c r="JL11" s="284">
        <v>37.154960000000003</v>
      </c>
      <c r="JM11" s="284">
        <v>4.1013200000000003</v>
      </c>
      <c r="JN11" s="284">
        <v>2.5330599999999999</v>
      </c>
      <c r="JO11" s="284">
        <v>0.37251000000000001</v>
      </c>
      <c r="JP11" s="284">
        <v>0.18625</v>
      </c>
      <c r="JQ11" s="284">
        <v>0.12533</v>
      </c>
      <c r="JR11" s="284">
        <v>0</v>
      </c>
      <c r="JS11" s="284">
        <v>0</v>
      </c>
      <c r="JT11" s="284">
        <v>1.07318</v>
      </c>
      <c r="JU11" s="284">
        <v>1209</v>
      </c>
      <c r="JV11" s="284">
        <v>21.264510000000001</v>
      </c>
      <c r="JW11" s="284">
        <v>1127</v>
      </c>
      <c r="JX11" s="284">
        <v>2.48258</v>
      </c>
      <c r="JY11" s="284">
        <v>22.82075</v>
      </c>
      <c r="JZ11" s="284">
        <v>0.11675000000000001</v>
      </c>
      <c r="KA11" s="284">
        <v>131</v>
      </c>
      <c r="KB11" s="284">
        <v>0.83040999999999998</v>
      </c>
      <c r="KC11" s="284">
        <v>0.37574000000000002</v>
      </c>
      <c r="KD11" s="284">
        <v>0.89119000000000004</v>
      </c>
      <c r="KE11" s="284">
        <v>51.331719999999997</v>
      </c>
      <c r="KF11" s="284">
        <v>7.8824399999999999</v>
      </c>
      <c r="KG11" s="284">
        <v>3.4038900000000001</v>
      </c>
      <c r="KH11" s="284">
        <v>53</v>
      </c>
      <c r="KI11" s="284">
        <v>69310</v>
      </c>
      <c r="KJ11" s="284">
        <v>55518</v>
      </c>
      <c r="KK11" s="284">
        <v>3.1800000000000002E-2</v>
      </c>
      <c r="KL11" s="284">
        <v>0.29231000000000001</v>
      </c>
      <c r="KM11" s="284">
        <v>3.4130000000000001E-2</v>
      </c>
      <c r="KN11" s="284">
        <v>1.5900000000000001E-2</v>
      </c>
      <c r="KO11" s="284">
        <v>0.14616000000000001</v>
      </c>
      <c r="KP11" s="284">
        <v>1.7059999999999999E-2</v>
      </c>
      <c r="KQ11" s="284">
        <v>1</v>
      </c>
      <c r="KR11" s="284">
        <v>0.5</v>
      </c>
      <c r="KS11" s="284">
        <v>0.5</v>
      </c>
      <c r="KT11" s="284">
        <v>0.19898279999999999</v>
      </c>
      <c r="KU11" s="284">
        <v>0.80101719999999998</v>
      </c>
      <c r="KV11" s="284">
        <v>0.1103842</v>
      </c>
      <c r="KW11" s="284">
        <v>2.2558100000000001E-2</v>
      </c>
      <c r="KX11" s="284">
        <v>0.13827100000000001</v>
      </c>
      <c r="KY11" s="284">
        <v>1.9650600000000001E-2</v>
      </c>
      <c r="KZ11" s="284">
        <v>0.19472639999999999</v>
      </c>
      <c r="LA11" s="284">
        <v>6.8175600000000003E-2</v>
      </c>
      <c r="LB11" s="284">
        <v>0.55661830000000001</v>
      </c>
      <c r="LC11" s="284">
        <v>0.69488930000000004</v>
      </c>
      <c r="LD11" s="284">
        <v>0</v>
      </c>
      <c r="LE11" s="284">
        <v>0.98513830000000002</v>
      </c>
      <c r="LF11" s="284">
        <v>0</v>
      </c>
      <c r="LG11" s="284">
        <v>1.48617E-2</v>
      </c>
      <c r="LH11" s="284">
        <v>13791</v>
      </c>
      <c r="LI11" s="284">
        <v>7.3449099999999996</v>
      </c>
      <c r="LJ11" s="284">
        <v>5369</v>
      </c>
      <c r="LK11" s="284">
        <v>5369</v>
      </c>
      <c r="LL11" s="284">
        <v>2684</v>
      </c>
      <c r="LM11" s="284">
        <v>0.61762030000000001</v>
      </c>
      <c r="LN11" s="284">
        <v>0.20435970000000001</v>
      </c>
      <c r="LO11" s="284">
        <v>0.17802000000000001</v>
      </c>
      <c r="LP11" s="284">
        <v>0.56642000000000003</v>
      </c>
      <c r="LQ11" s="284">
        <v>2.28017</v>
      </c>
      <c r="LR11" s="284">
        <v>0.45372000000000001</v>
      </c>
      <c r="LS11" s="284">
        <v>13</v>
      </c>
      <c r="LT11" s="284">
        <v>4.6245599999999998</v>
      </c>
      <c r="LU11" s="284">
        <v>16</v>
      </c>
      <c r="LV11" s="284">
        <v>2.85622</v>
      </c>
      <c r="LW11" s="284">
        <v>0.31528</v>
      </c>
      <c r="LX11" s="284">
        <v>0.29127999999999998</v>
      </c>
      <c r="LY11" s="285">
        <v>2.9600999999999999E-2</v>
      </c>
      <c r="LZ11" s="285">
        <v>6.5099999999999999E-4</v>
      </c>
      <c r="MA11" s="285">
        <v>0.58776899999999999</v>
      </c>
      <c r="MB11" s="285">
        <v>0</v>
      </c>
      <c r="MC11" s="285">
        <v>0.54022749999999997</v>
      </c>
      <c r="MD11" s="285">
        <v>1.2828E-3</v>
      </c>
      <c r="ME11" s="285">
        <v>0.38236199999999998</v>
      </c>
      <c r="MF11" s="285">
        <v>4.5875800000000001E-2</v>
      </c>
      <c r="MG11" s="285">
        <v>0.41224919999999998</v>
      </c>
      <c r="MH11" s="285"/>
    </row>
    <row r="12" spans="1:346" s="203" customFormat="1" x14ac:dyDescent="0.2">
      <c r="A12" s="6" t="s">
        <v>1984</v>
      </c>
      <c r="B12" s="6" t="s">
        <v>2824</v>
      </c>
      <c r="C12" s="6" t="s">
        <v>1985</v>
      </c>
      <c r="D12" s="203" t="s">
        <v>1986</v>
      </c>
      <c r="E12" s="203" t="s">
        <v>2160</v>
      </c>
      <c r="F12" s="203" t="s">
        <v>2226</v>
      </c>
      <c r="G12" s="203" t="s">
        <v>2285</v>
      </c>
      <c r="H12" s="203" t="s">
        <v>3511</v>
      </c>
      <c r="I12" s="203" t="s">
        <v>3403</v>
      </c>
      <c r="J12" s="203" t="s">
        <v>2226</v>
      </c>
      <c r="K12" s="203" t="s">
        <v>2285</v>
      </c>
      <c r="L12" s="203" t="s">
        <v>3511</v>
      </c>
      <c r="M12" s="203" t="s">
        <v>3403</v>
      </c>
      <c r="N12" s="203" t="s">
        <v>2404</v>
      </c>
      <c r="O12" s="203" t="s">
        <v>2476</v>
      </c>
      <c r="P12" s="203" t="s">
        <v>2553</v>
      </c>
      <c r="Q12" s="203" t="s">
        <v>2627</v>
      </c>
      <c r="R12" s="203" t="s">
        <v>2404</v>
      </c>
      <c r="S12" s="203" t="s">
        <v>2380</v>
      </c>
      <c r="T12" s="203" t="s">
        <v>2476</v>
      </c>
      <c r="U12" s="203" t="s">
        <v>2553</v>
      </c>
      <c r="V12" s="203" t="s">
        <v>2627</v>
      </c>
      <c r="W12" s="203">
        <v>1</v>
      </c>
      <c r="X12" s="203">
        <v>0</v>
      </c>
      <c r="Y12" s="203">
        <v>0</v>
      </c>
      <c r="Z12" s="203">
        <v>0</v>
      </c>
      <c r="AA12" s="10">
        <v>2457</v>
      </c>
      <c r="AB12" s="203">
        <v>1</v>
      </c>
      <c r="AC12" s="203">
        <v>1</v>
      </c>
      <c r="AD12" s="203">
        <v>2</v>
      </c>
      <c r="AE12" s="203">
        <v>2</v>
      </c>
      <c r="AF12" s="203">
        <v>4</v>
      </c>
      <c r="AG12" s="286">
        <v>0.25</v>
      </c>
      <c r="AH12" s="246">
        <v>43055</v>
      </c>
      <c r="AI12" s="246" t="s">
        <v>3512</v>
      </c>
      <c r="AJ12" s="274" t="s">
        <v>3421</v>
      </c>
      <c r="AK12" s="276">
        <v>41005</v>
      </c>
      <c r="AL12" s="276">
        <v>13.1</v>
      </c>
      <c r="AM12" s="276">
        <v>15.1</v>
      </c>
      <c r="AN12" s="276">
        <v>16.600000000000001</v>
      </c>
      <c r="AO12" s="246">
        <v>250581</v>
      </c>
      <c r="AP12" s="246">
        <v>3803</v>
      </c>
      <c r="AQ12" s="246">
        <v>254384</v>
      </c>
      <c r="AR12" s="246">
        <v>3849</v>
      </c>
      <c r="AS12" s="246">
        <v>0</v>
      </c>
      <c r="AT12" s="246">
        <v>3849</v>
      </c>
      <c r="AU12" s="246">
        <v>15988</v>
      </c>
      <c r="AV12" s="246">
        <v>0</v>
      </c>
      <c r="AW12" s="246">
        <v>15988</v>
      </c>
      <c r="AX12" s="246">
        <v>0</v>
      </c>
      <c r="AY12" s="246">
        <v>274221</v>
      </c>
      <c r="AZ12" s="246">
        <v>126177</v>
      </c>
      <c r="BA12" s="246">
        <v>48690</v>
      </c>
      <c r="BB12" s="246">
        <v>174867</v>
      </c>
      <c r="BC12" s="246">
        <v>14174</v>
      </c>
      <c r="BD12" s="246">
        <v>356</v>
      </c>
      <c r="BE12" s="246">
        <v>652</v>
      </c>
      <c r="BF12" s="246">
        <v>15182</v>
      </c>
      <c r="BG12" s="246">
        <v>60532</v>
      </c>
      <c r="BH12" s="246">
        <v>250581</v>
      </c>
      <c r="BI12" s="246">
        <v>0</v>
      </c>
      <c r="BJ12" s="283">
        <v>0</v>
      </c>
      <c r="BK12" s="246">
        <v>0</v>
      </c>
      <c r="BL12" s="246">
        <v>0</v>
      </c>
      <c r="BM12" s="246">
        <v>0</v>
      </c>
      <c r="BN12" s="246">
        <v>0</v>
      </c>
      <c r="BO12" s="246">
        <v>0</v>
      </c>
      <c r="BP12" s="246">
        <v>0</v>
      </c>
      <c r="BQ12" s="10">
        <v>7339</v>
      </c>
      <c r="BR12" s="10">
        <v>11258</v>
      </c>
      <c r="BS12" s="10">
        <v>18597</v>
      </c>
      <c r="BT12" s="10">
        <v>7799</v>
      </c>
      <c r="BU12" s="10">
        <v>5822</v>
      </c>
      <c r="BV12" s="10">
        <v>13621</v>
      </c>
      <c r="BW12" s="10">
        <v>1398</v>
      </c>
      <c r="BX12" s="10">
        <v>2061</v>
      </c>
      <c r="BY12" s="10">
        <v>3459</v>
      </c>
      <c r="BZ12" s="10">
        <v>35677</v>
      </c>
      <c r="CA12" s="10" t="s">
        <v>3403</v>
      </c>
      <c r="CB12" s="10">
        <v>35677</v>
      </c>
      <c r="CC12" s="10">
        <v>0</v>
      </c>
      <c r="CD12" s="258">
        <v>36946</v>
      </c>
      <c r="CE12" s="244">
        <v>1</v>
      </c>
      <c r="CF12" s="244">
        <v>67</v>
      </c>
      <c r="CG12" s="244">
        <v>68</v>
      </c>
      <c r="CH12" s="258">
        <v>289</v>
      </c>
      <c r="CI12" s="258">
        <v>2155</v>
      </c>
      <c r="CJ12" s="258">
        <v>1050</v>
      </c>
      <c r="CK12" s="258">
        <v>563</v>
      </c>
      <c r="CL12" s="203">
        <v>0</v>
      </c>
      <c r="CM12" s="203">
        <v>12</v>
      </c>
      <c r="CN12" s="244">
        <v>93</v>
      </c>
      <c r="CO12" s="10">
        <v>5773</v>
      </c>
      <c r="CP12" s="10">
        <v>2274</v>
      </c>
      <c r="CQ12" s="10">
        <v>8047</v>
      </c>
      <c r="CR12" s="10" t="s">
        <v>3403</v>
      </c>
      <c r="CS12" s="10" t="s">
        <v>3403</v>
      </c>
      <c r="CT12" s="10" t="s">
        <v>3403</v>
      </c>
      <c r="CU12" s="10">
        <v>5386</v>
      </c>
      <c r="CV12" s="10">
        <v>498</v>
      </c>
      <c r="CW12" s="10">
        <v>5884</v>
      </c>
      <c r="CX12" s="10">
        <v>13931</v>
      </c>
      <c r="CY12" s="10">
        <v>1976</v>
      </c>
      <c r="CZ12" s="10" t="s">
        <v>3403</v>
      </c>
      <c r="DA12" s="10">
        <v>15907</v>
      </c>
      <c r="DB12" s="10">
        <v>112</v>
      </c>
      <c r="DC12" s="10">
        <v>35</v>
      </c>
      <c r="DD12" s="10">
        <v>147</v>
      </c>
      <c r="DE12" s="10">
        <v>519</v>
      </c>
      <c r="DF12" s="10">
        <v>24</v>
      </c>
      <c r="DG12" s="10" t="s">
        <v>3403</v>
      </c>
      <c r="DH12" s="10">
        <v>59</v>
      </c>
      <c r="DI12" s="258" t="s">
        <v>3403</v>
      </c>
      <c r="DJ12" s="258">
        <v>631</v>
      </c>
      <c r="DK12" s="10">
        <v>16573</v>
      </c>
      <c r="DL12" s="10" t="s">
        <v>3403</v>
      </c>
      <c r="DM12" s="10" t="s">
        <v>3403</v>
      </c>
      <c r="DN12" s="10" t="s">
        <v>3403</v>
      </c>
      <c r="DO12" s="10">
        <v>16573</v>
      </c>
      <c r="DP12" s="10">
        <v>3</v>
      </c>
      <c r="DQ12" s="10">
        <v>7599</v>
      </c>
      <c r="DR12" s="10">
        <v>1785</v>
      </c>
      <c r="DS12" s="10">
        <v>9384</v>
      </c>
      <c r="DT12" s="10">
        <v>29792</v>
      </c>
      <c r="DU12" s="244">
        <v>30</v>
      </c>
      <c r="DV12" s="244">
        <v>4</v>
      </c>
      <c r="DW12" s="244">
        <v>104</v>
      </c>
      <c r="DX12" s="244">
        <v>12</v>
      </c>
      <c r="DY12" s="244">
        <v>3</v>
      </c>
      <c r="DZ12" s="244" t="s">
        <v>3403</v>
      </c>
      <c r="EA12" s="244">
        <v>153</v>
      </c>
      <c r="EB12" s="244">
        <v>550</v>
      </c>
      <c r="EC12" s="244">
        <v>74</v>
      </c>
      <c r="ED12" s="244">
        <v>624</v>
      </c>
      <c r="EE12" s="10">
        <v>1813</v>
      </c>
      <c r="EF12" s="10">
        <v>72</v>
      </c>
      <c r="EG12" s="10">
        <v>1885</v>
      </c>
      <c r="EH12" s="10">
        <v>4</v>
      </c>
      <c r="EI12" s="10" t="s">
        <v>3403</v>
      </c>
      <c r="EJ12" s="10">
        <v>4</v>
      </c>
      <c r="EK12" s="10">
        <v>2513</v>
      </c>
      <c r="EL12" s="10" t="s">
        <v>5026</v>
      </c>
      <c r="EM12" s="10" t="s">
        <v>5026</v>
      </c>
      <c r="EN12" s="10" t="s">
        <v>5026</v>
      </c>
      <c r="EO12" s="10" t="s">
        <v>5026</v>
      </c>
      <c r="EP12" s="258">
        <v>12</v>
      </c>
      <c r="EQ12" s="258">
        <v>168</v>
      </c>
      <c r="ER12" s="10">
        <v>19462</v>
      </c>
      <c r="ES12" s="10">
        <v>6610</v>
      </c>
      <c r="ET12" s="10" t="s">
        <v>5026</v>
      </c>
      <c r="EU12" s="244">
        <v>271</v>
      </c>
      <c r="EV12" s="244">
        <v>252</v>
      </c>
      <c r="EW12" s="203" t="s">
        <v>1482</v>
      </c>
      <c r="EX12" s="244">
        <v>6</v>
      </c>
      <c r="EY12" s="244">
        <v>19</v>
      </c>
      <c r="EZ12" s="258">
        <v>9656</v>
      </c>
      <c r="FA12" s="10">
        <v>31656</v>
      </c>
      <c r="FB12" s="10" t="s">
        <v>3403</v>
      </c>
      <c r="FC12" s="6" t="s">
        <v>1530</v>
      </c>
      <c r="FD12" s="6" t="s">
        <v>1530</v>
      </c>
      <c r="FE12" s="6" t="s">
        <v>1530</v>
      </c>
      <c r="FF12" s="6" t="s">
        <v>1530</v>
      </c>
      <c r="FG12" s="6" t="s">
        <v>1530</v>
      </c>
      <c r="FH12" s="6" t="s">
        <v>1530</v>
      </c>
      <c r="FI12" s="6" t="s">
        <v>1530</v>
      </c>
      <c r="FJ12" s="6" t="s">
        <v>1530</v>
      </c>
      <c r="FK12" s="6" t="s">
        <v>1530</v>
      </c>
      <c r="FL12" s="6" t="s">
        <v>1530</v>
      </c>
      <c r="FM12" s="6" t="s">
        <v>1530</v>
      </c>
      <c r="FN12" s="6" t="s">
        <v>1530</v>
      </c>
      <c r="FO12" s="6" t="s">
        <v>1530</v>
      </c>
      <c r="FP12" s="6" t="s">
        <v>1530</v>
      </c>
      <c r="FQ12" s="6" t="s">
        <v>1530</v>
      </c>
      <c r="FR12" s="6" t="s">
        <v>1530</v>
      </c>
      <c r="FS12" s="6" t="s">
        <v>1530</v>
      </c>
      <c r="FT12" s="6" t="s">
        <v>1530</v>
      </c>
      <c r="FU12" s="6" t="s">
        <v>1530</v>
      </c>
      <c r="FV12" s="6" t="s">
        <v>1530</v>
      </c>
      <c r="FW12" s="6" t="s">
        <v>1530</v>
      </c>
      <c r="FX12" s="6" t="s">
        <v>1530</v>
      </c>
      <c r="FY12" s="6" t="s">
        <v>1530</v>
      </c>
      <c r="FZ12" s="6" t="s">
        <v>1530</v>
      </c>
      <c r="GA12" s="6" t="s">
        <v>1530</v>
      </c>
      <c r="GB12" s="203" t="s">
        <v>1984</v>
      </c>
      <c r="GC12" s="203" t="s">
        <v>442</v>
      </c>
      <c r="GD12" s="203" t="s">
        <v>416</v>
      </c>
      <c r="GE12" s="203" t="s">
        <v>496</v>
      </c>
      <c r="GF12" s="203" t="s">
        <v>501</v>
      </c>
      <c r="GG12" s="203" t="s">
        <v>4527</v>
      </c>
      <c r="GH12" s="203" t="s">
        <v>509</v>
      </c>
      <c r="GI12" s="203" t="s">
        <v>2303</v>
      </c>
      <c r="GJ12" s="258">
        <v>4695</v>
      </c>
      <c r="GK12" s="203">
        <v>2</v>
      </c>
      <c r="GL12" s="203" t="s">
        <v>2929</v>
      </c>
      <c r="GM12" s="203" t="s">
        <v>503</v>
      </c>
      <c r="GN12" s="203">
        <v>124</v>
      </c>
      <c r="GO12" s="203">
        <v>57</v>
      </c>
      <c r="GP12" s="203">
        <v>590</v>
      </c>
      <c r="GQ12" s="203">
        <v>-1</v>
      </c>
      <c r="GR12" s="203">
        <v>5</v>
      </c>
      <c r="GS12" s="203">
        <v>3</v>
      </c>
      <c r="GT12" s="203">
        <v>4</v>
      </c>
      <c r="GU12" s="203" t="s">
        <v>3403</v>
      </c>
      <c r="GV12" s="283">
        <v>0.75009999999999999</v>
      </c>
      <c r="GW12" s="283">
        <v>0.24831</v>
      </c>
      <c r="GX12" s="245">
        <v>16.42484</v>
      </c>
      <c r="GY12" s="245">
        <v>16.25</v>
      </c>
      <c r="GZ12" s="245">
        <v>18.35294</v>
      </c>
      <c r="HA12" s="284">
        <v>15.11983</v>
      </c>
      <c r="HB12" s="284">
        <v>10.55132</v>
      </c>
      <c r="HC12" s="284">
        <v>0.91607000000000005</v>
      </c>
      <c r="HD12" s="284">
        <v>26.703009999999999</v>
      </c>
      <c r="HE12" s="284">
        <v>18.634589999999999</v>
      </c>
      <c r="HF12" s="284">
        <v>1.6178600000000001</v>
      </c>
      <c r="HG12" s="284">
        <v>8.4110200000000006</v>
      </c>
      <c r="HH12" s="284">
        <v>5.8696000000000002</v>
      </c>
      <c r="HI12" s="284">
        <v>0.50960000000000005</v>
      </c>
      <c r="HJ12" s="284">
        <v>12.875400000000001</v>
      </c>
      <c r="HK12" s="284">
        <v>8.9850499999999993</v>
      </c>
      <c r="HL12" s="284">
        <v>0.78008</v>
      </c>
      <c r="HM12" s="284">
        <v>99.713890000000006</v>
      </c>
      <c r="HN12" s="284">
        <v>69.584959999999995</v>
      </c>
      <c r="HO12" s="284">
        <v>6.0413800000000002</v>
      </c>
      <c r="HP12" s="284">
        <v>42.586849999999998</v>
      </c>
      <c r="HQ12" s="284">
        <v>29.719069999999999</v>
      </c>
      <c r="HR12" s="284">
        <v>2.5802200000000002</v>
      </c>
      <c r="HS12" s="284">
        <v>3.5299299999999998</v>
      </c>
      <c r="HT12" s="284">
        <v>6.3454699999999997</v>
      </c>
      <c r="HU12" s="284">
        <v>28.87894</v>
      </c>
      <c r="HV12" s="284">
        <v>26.854220000000002</v>
      </c>
      <c r="HW12" s="284">
        <v>4.1452600000000004</v>
      </c>
      <c r="HX12" s="284">
        <v>1.25325</v>
      </c>
      <c r="HY12" s="284">
        <v>1.9987200000000001</v>
      </c>
      <c r="HZ12" s="284">
        <v>0.53525</v>
      </c>
      <c r="IA12" s="284">
        <v>5.772E-2</v>
      </c>
      <c r="IB12" s="284">
        <v>5.3670000000000002E-2</v>
      </c>
      <c r="IC12" s="284">
        <v>2.0566599999999999</v>
      </c>
      <c r="ID12" s="284">
        <v>0.13291</v>
      </c>
      <c r="IE12" s="284">
        <v>0.40149000000000001</v>
      </c>
      <c r="IF12" s="284">
        <v>4865</v>
      </c>
      <c r="IG12" s="284">
        <v>19462</v>
      </c>
      <c r="IH12" s="284">
        <v>9731</v>
      </c>
      <c r="II12" s="284">
        <v>7448</v>
      </c>
      <c r="IJ12" s="284">
        <v>29792</v>
      </c>
      <c r="IK12" s="284">
        <v>14896</v>
      </c>
      <c r="IL12" s="284">
        <v>8286</v>
      </c>
      <c r="IM12" s="284">
        <v>16573</v>
      </c>
      <c r="IN12" s="284">
        <v>0.21554999999999999</v>
      </c>
      <c r="IO12" s="284">
        <v>4143</v>
      </c>
      <c r="IP12" s="284">
        <v>1.9919500000000001</v>
      </c>
      <c r="IQ12" s="284">
        <v>0.81981000000000004</v>
      </c>
      <c r="IR12" s="284">
        <v>54.181899999999999</v>
      </c>
      <c r="IS12" s="284">
        <v>3.4053200000000001</v>
      </c>
      <c r="IT12" s="284">
        <v>0</v>
      </c>
      <c r="IU12" s="284">
        <v>58.407029999999999</v>
      </c>
      <c r="IV12" s="284">
        <v>37.245370000000001</v>
      </c>
      <c r="IW12" s="284">
        <v>16.376570000000001</v>
      </c>
      <c r="IX12" s="284">
        <v>0</v>
      </c>
      <c r="IY12" s="284">
        <v>1.9810000000000001E-2</v>
      </c>
      <c r="IZ12" s="284">
        <v>7.8692200000000003</v>
      </c>
      <c r="JA12" s="284">
        <v>1.448E-2</v>
      </c>
      <c r="JB12" s="284">
        <v>0.10656</v>
      </c>
      <c r="JC12" s="284">
        <v>0.42625999999999997</v>
      </c>
      <c r="JD12" s="284">
        <v>9.9104899999999994</v>
      </c>
      <c r="JE12" s="284">
        <v>7.5989399999999998</v>
      </c>
      <c r="JF12" s="284">
        <v>0.42598999999999998</v>
      </c>
      <c r="JG12" s="284">
        <v>3937</v>
      </c>
      <c r="JH12" s="284">
        <v>7.2463800000000003</v>
      </c>
      <c r="JI12" s="284">
        <v>12.892860000000001</v>
      </c>
      <c r="JJ12" s="284">
        <v>260</v>
      </c>
      <c r="JK12" s="284">
        <v>171</v>
      </c>
      <c r="JL12" s="284">
        <v>53.371879999999997</v>
      </c>
      <c r="JM12" s="284">
        <v>3.2336499999999999</v>
      </c>
      <c r="JN12" s="284">
        <v>3.0189599999999999</v>
      </c>
      <c r="JO12" s="284">
        <v>0.85197000000000001</v>
      </c>
      <c r="JP12" s="284">
        <v>0.21299000000000001</v>
      </c>
      <c r="JQ12" s="284">
        <v>0.21312999999999999</v>
      </c>
      <c r="JR12" s="284">
        <v>5</v>
      </c>
      <c r="JS12" s="284">
        <v>4</v>
      </c>
      <c r="JT12" s="284">
        <v>0.55628999999999995</v>
      </c>
      <c r="JU12" s="284">
        <v>318</v>
      </c>
      <c r="JV12" s="284">
        <v>12.125360000000001</v>
      </c>
      <c r="JW12" s="284">
        <v>572</v>
      </c>
      <c r="JX12" s="284">
        <v>7.9210399999999996</v>
      </c>
      <c r="JY12" s="284">
        <v>6.7452199999999998</v>
      </c>
      <c r="JZ12" s="284">
        <v>0.65325999999999995</v>
      </c>
      <c r="KA12" s="284">
        <v>374</v>
      </c>
      <c r="KB12" s="284">
        <v>4.6393500000000003</v>
      </c>
      <c r="KC12" s="284">
        <v>0.50960000000000005</v>
      </c>
      <c r="KD12" s="284">
        <v>2.5808300000000002</v>
      </c>
      <c r="KE12" s="284">
        <v>52.332270000000001</v>
      </c>
      <c r="KF12" s="284">
        <v>1.7660899999999999</v>
      </c>
      <c r="KG12" s="284">
        <v>8.4110200000000006</v>
      </c>
      <c r="KH12" s="284">
        <v>47.25</v>
      </c>
      <c r="KI12" s="284">
        <v>43716</v>
      </c>
      <c r="KJ12" s="284">
        <v>31544</v>
      </c>
      <c r="KK12" s="284">
        <v>0.24135999999999999</v>
      </c>
      <c r="KL12" s="284">
        <v>0.20552999999999999</v>
      </c>
      <c r="KM12" s="284">
        <v>0.13425999999999999</v>
      </c>
      <c r="KN12" s="284">
        <v>6.0339999999999998E-2</v>
      </c>
      <c r="KO12" s="284">
        <v>5.1380000000000002E-2</v>
      </c>
      <c r="KP12" s="284">
        <v>3.3570000000000003E-2</v>
      </c>
      <c r="KQ12" s="284">
        <v>0.5</v>
      </c>
      <c r="KR12" s="284">
        <v>0.5</v>
      </c>
      <c r="KS12" s="284">
        <v>0.5</v>
      </c>
      <c r="KT12" s="284">
        <v>0.27844020000000003</v>
      </c>
      <c r="KU12" s="284">
        <v>0.72155979999999997</v>
      </c>
      <c r="KV12" s="284">
        <v>6.0587200000000001E-2</v>
      </c>
      <c r="KW12" s="284">
        <v>1.4207E-3</v>
      </c>
      <c r="KX12" s="284">
        <v>0.19430839999999999</v>
      </c>
      <c r="KY12" s="284">
        <v>2.6020000000000001E-3</v>
      </c>
      <c r="KZ12" s="284">
        <v>0.24156659999999999</v>
      </c>
      <c r="LA12" s="284">
        <v>5.6564499999999997E-2</v>
      </c>
      <c r="LB12" s="284">
        <v>0.50353780000000004</v>
      </c>
      <c r="LC12" s="284">
        <v>0.69784619999999997</v>
      </c>
      <c r="LD12" s="284">
        <v>5.8303300000000002E-2</v>
      </c>
      <c r="LE12" s="284">
        <v>0.9276605</v>
      </c>
      <c r="LF12" s="284">
        <v>0</v>
      </c>
      <c r="LG12" s="284">
        <v>1.4036099999999999E-2</v>
      </c>
      <c r="LH12" s="284">
        <v>12172</v>
      </c>
      <c r="LI12" s="284">
        <v>3.1747700000000001</v>
      </c>
      <c r="LJ12" s="284">
        <v>2347</v>
      </c>
      <c r="LK12" s="284">
        <v>4695</v>
      </c>
      <c r="LL12" s="284">
        <v>1173</v>
      </c>
      <c r="LM12" s="284">
        <v>0.93360560000000004</v>
      </c>
      <c r="LN12" s="284">
        <v>2.3448799999999999E-2</v>
      </c>
      <c r="LO12" s="284">
        <v>4.29456E-2</v>
      </c>
      <c r="LP12" s="284">
        <v>0.13134999999999999</v>
      </c>
      <c r="LQ12" s="284">
        <v>0.34038000000000002</v>
      </c>
      <c r="LR12" s="284">
        <v>9.4769999999999993E-2</v>
      </c>
      <c r="LS12" s="284">
        <v>46</v>
      </c>
      <c r="LT12" s="284">
        <v>1.1692499999999999</v>
      </c>
      <c r="LU12" s="284">
        <v>25</v>
      </c>
      <c r="LV12" s="284">
        <v>1.09162</v>
      </c>
      <c r="LW12" s="284">
        <v>6.6140000000000004E-2</v>
      </c>
      <c r="LX12" s="284">
        <v>6.0440000000000001E-2</v>
      </c>
      <c r="LY12" s="285">
        <v>2.09786E-2</v>
      </c>
      <c r="LZ12" s="285">
        <v>1.2095999999999999E-3</v>
      </c>
      <c r="MA12" s="285">
        <v>0.51586719999999997</v>
      </c>
      <c r="MB12" s="285">
        <v>0</v>
      </c>
      <c r="MC12" s="285">
        <v>0.48051709999999997</v>
      </c>
      <c r="MD12" s="285">
        <v>8.8440000000000003E-4</v>
      </c>
      <c r="ME12" s="285">
        <v>0.4640126</v>
      </c>
      <c r="MF12" s="285">
        <v>3.1786500000000002E-2</v>
      </c>
      <c r="MG12" s="285">
        <v>0.3550353</v>
      </c>
      <c r="MH12" s="285"/>
    </row>
  </sheetData>
  <sortState ref="A3:MH12">
    <sortCondition descending="1" ref="GJ3:GJ12"/>
  </sortState>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55"/>
  <sheetViews>
    <sheetView topLeftCell="A26" zoomScale="125" zoomScaleNormal="125" zoomScalePageLayoutView="125" workbookViewId="0">
      <selection activeCell="L43" sqref="L43"/>
    </sheetView>
  </sheetViews>
  <sheetFormatPr defaultColWidth="8.85546875" defaultRowHeight="12.75" x14ac:dyDescent="0.2"/>
  <cols>
    <col min="3" max="3" width="10.28515625" customWidth="1"/>
    <col min="4" max="4" width="11" customWidth="1"/>
    <col min="5" max="5" width="10.28515625" customWidth="1"/>
    <col min="6" max="6" width="11.28515625" customWidth="1"/>
    <col min="7" max="7" width="8.85546875" customWidth="1"/>
    <col min="8" max="8" width="10.7109375" customWidth="1"/>
    <col min="9" max="9" width="12.42578125" customWidth="1"/>
  </cols>
  <sheetData>
    <row r="1" spans="1:9" x14ac:dyDescent="0.2">
      <c r="A1" s="7"/>
      <c r="B1" s="661"/>
      <c r="C1" s="662"/>
      <c r="D1" s="662"/>
      <c r="E1" s="662"/>
      <c r="F1" s="662"/>
      <c r="G1" s="662"/>
      <c r="H1" s="662"/>
      <c r="I1" s="662"/>
    </row>
    <row r="2" spans="1:9" ht="18.75" x14ac:dyDescent="0.3">
      <c r="A2" s="663" t="s">
        <v>2964</v>
      </c>
      <c r="B2" s="663"/>
      <c r="C2" s="663"/>
      <c r="D2" s="663"/>
      <c r="E2" s="663"/>
      <c r="F2" s="663"/>
      <c r="G2" s="663"/>
      <c r="H2" s="663"/>
      <c r="I2" s="663"/>
    </row>
    <row r="3" spans="1:9" ht="18.75" x14ac:dyDescent="0.3">
      <c r="A3" s="663" t="s">
        <v>5032</v>
      </c>
      <c r="B3" s="663"/>
      <c r="C3" s="663"/>
      <c r="D3" s="663"/>
      <c r="E3" s="663"/>
      <c r="F3" s="663"/>
      <c r="G3" s="663"/>
      <c r="H3" s="663"/>
      <c r="I3" s="663"/>
    </row>
    <row r="4" spans="1:9" ht="15.75" x14ac:dyDescent="0.25">
      <c r="A4" s="5"/>
      <c r="B4" s="664" t="s">
        <v>5033</v>
      </c>
      <c r="C4" s="664"/>
      <c r="D4" s="664"/>
      <c r="E4" s="664"/>
      <c r="F4" s="664"/>
      <c r="G4" s="664"/>
      <c r="H4" s="664"/>
      <c r="I4" s="664"/>
    </row>
    <row r="5" spans="1:9" ht="16.5" thickBot="1" x14ac:dyDescent="0.3">
      <c r="A5" s="5"/>
      <c r="B5" s="665"/>
      <c r="C5" s="665"/>
      <c r="D5" s="665"/>
      <c r="E5" s="665"/>
      <c r="F5" s="665"/>
      <c r="G5" s="665"/>
      <c r="H5" s="665"/>
      <c r="I5" s="665"/>
    </row>
    <row r="6" spans="1:9" ht="19.5" customHeight="1" thickTop="1" x14ac:dyDescent="0.2">
      <c r="A6" s="170"/>
      <c r="B6" s="666" t="s">
        <v>2965</v>
      </c>
      <c r="C6" s="667"/>
      <c r="D6" s="667"/>
      <c r="E6" s="667"/>
      <c r="F6" s="667"/>
      <c r="G6" s="667"/>
      <c r="H6" s="667"/>
      <c r="I6" s="668"/>
    </row>
    <row r="7" spans="1:9" x14ac:dyDescent="0.2">
      <c r="A7" s="7"/>
      <c r="B7" s="171"/>
      <c r="C7" s="172" t="s">
        <v>2899</v>
      </c>
      <c r="D7" s="173" t="s">
        <v>5092</v>
      </c>
      <c r="E7" s="172" t="s">
        <v>2876</v>
      </c>
      <c r="F7" s="173" t="s">
        <v>5092</v>
      </c>
      <c r="G7" s="172" t="s">
        <v>5090</v>
      </c>
      <c r="H7" s="174" t="s">
        <v>2966</v>
      </c>
      <c r="I7" s="175" t="s">
        <v>2967</v>
      </c>
    </row>
    <row r="8" spans="1:9" x14ac:dyDescent="0.2">
      <c r="A8" s="7"/>
      <c r="B8" s="176"/>
      <c r="C8" s="177" t="s">
        <v>5092</v>
      </c>
      <c r="D8" s="178" t="s">
        <v>2958</v>
      </c>
      <c r="E8" s="177" t="s">
        <v>5092</v>
      </c>
      <c r="F8" s="178" t="s">
        <v>2968</v>
      </c>
      <c r="G8" s="177" t="s">
        <v>2959</v>
      </c>
      <c r="H8" s="179" t="s">
        <v>2899</v>
      </c>
      <c r="I8" s="180" t="s">
        <v>2899</v>
      </c>
    </row>
    <row r="9" spans="1:9" x14ac:dyDescent="0.2">
      <c r="A9" s="7"/>
      <c r="B9" s="181" t="s">
        <v>2913</v>
      </c>
      <c r="C9" s="182" t="s">
        <v>2958</v>
      </c>
      <c r="D9" s="183" t="s">
        <v>2969</v>
      </c>
      <c r="E9" s="182" t="s">
        <v>2968</v>
      </c>
      <c r="F9" s="183" t="s">
        <v>2969</v>
      </c>
      <c r="G9" s="182" t="s">
        <v>3031</v>
      </c>
      <c r="H9" s="183" t="s">
        <v>5091</v>
      </c>
      <c r="I9" s="184" t="s">
        <v>2968</v>
      </c>
    </row>
    <row r="10" spans="1:9" x14ac:dyDescent="0.2">
      <c r="A10" s="7"/>
      <c r="B10" s="185" t="s">
        <v>2970</v>
      </c>
      <c r="C10" s="186">
        <v>16588856</v>
      </c>
      <c r="D10" s="187">
        <v>1.7978570753535055</v>
      </c>
      <c r="E10" s="186">
        <v>44207381</v>
      </c>
      <c r="F10" s="187">
        <v>4.791080995199315</v>
      </c>
      <c r="G10" s="187" t="s">
        <v>2305</v>
      </c>
      <c r="H10" s="187">
        <v>3.6238455541044283</v>
      </c>
      <c r="I10" s="188">
        <v>55571357</v>
      </c>
    </row>
    <row r="11" spans="1:9" x14ac:dyDescent="0.2">
      <c r="A11" s="7"/>
      <c r="B11" s="185" t="s">
        <v>2971</v>
      </c>
      <c r="C11" s="186">
        <v>16443028</v>
      </c>
      <c r="D11" s="187">
        <v>1.7525006104378857</v>
      </c>
      <c r="E11" s="186">
        <v>44363141</v>
      </c>
      <c r="F11" s="187">
        <v>4.7282308151176284</v>
      </c>
      <c r="G11" s="187" t="s">
        <v>2305</v>
      </c>
      <c r="H11" s="187">
        <v>3.4838390343283283</v>
      </c>
      <c r="I11" s="188">
        <v>56097576</v>
      </c>
    </row>
    <row r="12" spans="1:9" x14ac:dyDescent="0.2">
      <c r="A12" s="7"/>
      <c r="B12" s="185" t="s">
        <v>2972</v>
      </c>
      <c r="C12" s="186">
        <v>16620298</v>
      </c>
      <c r="D12" s="187">
        <v>1.73</v>
      </c>
      <c r="E12" s="186">
        <v>43045505</v>
      </c>
      <c r="F12" s="187">
        <v>4.49</v>
      </c>
      <c r="G12" s="187" t="s">
        <v>2305</v>
      </c>
      <c r="H12" s="187">
        <v>3.02</v>
      </c>
      <c r="I12" s="188">
        <v>54651518</v>
      </c>
    </row>
    <row r="13" spans="1:9" x14ac:dyDescent="0.2">
      <c r="A13" s="7"/>
      <c r="B13" s="185" t="s">
        <v>2999</v>
      </c>
      <c r="C13" s="186">
        <v>16519371</v>
      </c>
      <c r="D13" s="187">
        <v>1.7084449415073195</v>
      </c>
      <c r="E13" s="186">
        <v>43606506</v>
      </c>
      <c r="F13" s="187">
        <v>4.5098154519629459</v>
      </c>
      <c r="G13" s="187" t="s">
        <v>2305</v>
      </c>
      <c r="H13" s="187">
        <v>3.4620960724285679</v>
      </c>
      <c r="I13" s="188">
        <v>55515553</v>
      </c>
    </row>
    <row r="14" spans="1:9" x14ac:dyDescent="0.2">
      <c r="A14" s="7"/>
      <c r="B14" s="185" t="s">
        <v>5038</v>
      </c>
      <c r="C14" s="194">
        <f>'All data (unlinked)'!CA84</f>
        <v>16516721</v>
      </c>
      <c r="D14" s="195">
        <f>'All data (unlinked)'!CA84/'All data (unlinked)'!GK84</f>
        <v>1.6913808165686641</v>
      </c>
      <c r="E14" s="194">
        <f>'All data (unlinked)'!CY84</f>
        <v>41433833</v>
      </c>
      <c r="F14" s="195">
        <f>'All data (unlinked)'!CY84/'All data (unlinked)'!GK84</f>
        <v>4.2429965544074797</v>
      </c>
      <c r="G14" s="341">
        <f>'All data (unlinked)'!DI84</f>
        <v>1923426</v>
      </c>
      <c r="H14" s="195">
        <f>'All data (unlinked)'!BI84/'All data (unlinked)'!DP84</f>
        <v>3.6978150634223197</v>
      </c>
      <c r="I14" s="196">
        <f>'All data (unlinked)'!DP84</f>
        <v>52705420</v>
      </c>
    </row>
    <row r="15" spans="1:9" ht="15" customHeight="1" x14ac:dyDescent="0.2">
      <c r="A15" s="7"/>
      <c r="B15" s="185" t="s">
        <v>3032</v>
      </c>
      <c r="C15" s="186"/>
      <c r="D15" s="186"/>
      <c r="E15" s="186"/>
      <c r="F15" s="186"/>
      <c r="G15" s="186"/>
      <c r="H15" s="186"/>
      <c r="I15" s="196"/>
    </row>
    <row r="16" spans="1:9" ht="19.5" customHeight="1" x14ac:dyDescent="0.2">
      <c r="A16" s="170"/>
      <c r="B16" s="658" t="s">
        <v>2973</v>
      </c>
      <c r="C16" s="659"/>
      <c r="D16" s="659"/>
      <c r="E16" s="659"/>
      <c r="F16" s="659"/>
      <c r="G16" s="659"/>
      <c r="H16" s="659"/>
      <c r="I16" s="660"/>
    </row>
    <row r="17" spans="1:9" x14ac:dyDescent="0.2">
      <c r="A17" s="7"/>
      <c r="B17" s="171"/>
      <c r="C17" s="172" t="s">
        <v>2875</v>
      </c>
      <c r="D17" s="173" t="s">
        <v>2974</v>
      </c>
      <c r="E17" s="172" t="s">
        <v>2899</v>
      </c>
      <c r="F17" s="173" t="s">
        <v>2878</v>
      </c>
      <c r="G17" s="172" t="s">
        <v>2881</v>
      </c>
      <c r="H17" s="174" t="s">
        <v>2899</v>
      </c>
      <c r="I17" s="175" t="s">
        <v>2975</v>
      </c>
    </row>
    <row r="18" spans="1:9" x14ac:dyDescent="0.2">
      <c r="A18" s="7"/>
      <c r="B18" s="181" t="s">
        <v>2913</v>
      </c>
      <c r="C18" s="189" t="s">
        <v>2935</v>
      </c>
      <c r="D18" s="190" t="s">
        <v>2976</v>
      </c>
      <c r="E18" s="189" t="s">
        <v>2977</v>
      </c>
      <c r="F18" s="190" t="s">
        <v>2976</v>
      </c>
      <c r="G18" s="189" t="s">
        <v>2877</v>
      </c>
      <c r="H18" s="183" t="s">
        <v>2877</v>
      </c>
      <c r="I18" s="184" t="s">
        <v>2978</v>
      </c>
    </row>
    <row r="19" spans="1:9" x14ac:dyDescent="0.2">
      <c r="A19" s="7"/>
      <c r="B19" s="185" t="s">
        <v>2970</v>
      </c>
      <c r="C19" s="186">
        <v>177912838</v>
      </c>
      <c r="D19" s="187">
        <v>19.281730735050203</v>
      </c>
      <c r="E19" s="191">
        <v>14871933</v>
      </c>
      <c r="F19" s="187">
        <v>1.6117814253275382</v>
      </c>
      <c r="G19" s="186">
        <v>1635317</v>
      </c>
      <c r="H19" s="186">
        <v>209220215</v>
      </c>
      <c r="I19" s="192">
        <v>22.674742842106266</v>
      </c>
    </row>
    <row r="20" spans="1:9" x14ac:dyDescent="0.2">
      <c r="A20" s="7"/>
      <c r="B20" s="185" t="s">
        <v>2971</v>
      </c>
      <c r="C20" s="186">
        <v>175552434</v>
      </c>
      <c r="D20" s="187">
        <v>18.710407094657786</v>
      </c>
      <c r="E20" s="191">
        <v>14762401</v>
      </c>
      <c r="F20" s="187">
        <v>1.5733791102240327</v>
      </c>
      <c r="G20" s="186">
        <v>1633388</v>
      </c>
      <c r="H20" s="186">
        <v>206845329</v>
      </c>
      <c r="I20" s="192">
        <v>22.045608955888497</v>
      </c>
    </row>
    <row r="21" spans="1:9" x14ac:dyDescent="0.2">
      <c r="A21" s="7"/>
      <c r="B21" s="185" t="s">
        <v>2972</v>
      </c>
      <c r="C21" s="186">
        <v>171078094</v>
      </c>
      <c r="D21" s="187">
        <v>17.850000000000001</v>
      </c>
      <c r="E21" s="191">
        <v>14999461</v>
      </c>
      <c r="F21" s="187">
        <v>1.56</v>
      </c>
      <c r="G21" s="186">
        <v>1436147</v>
      </c>
      <c r="H21" s="186">
        <v>199573696</v>
      </c>
      <c r="I21" s="192">
        <v>20.82</v>
      </c>
    </row>
    <row r="22" spans="1:9" x14ac:dyDescent="0.2">
      <c r="A22" s="7"/>
      <c r="B22" s="185" t="s">
        <v>2999</v>
      </c>
      <c r="C22" s="186">
        <v>173651303</v>
      </c>
      <c r="D22" s="187">
        <v>17.959139618361064</v>
      </c>
      <c r="E22" s="191">
        <v>13558825</v>
      </c>
      <c r="F22" s="187">
        <v>1.4022631965849657</v>
      </c>
      <c r="G22" s="186">
        <v>1420010</v>
      </c>
      <c r="H22" s="186">
        <v>200122098</v>
      </c>
      <c r="I22" s="192">
        <v>20.696767813491935</v>
      </c>
    </row>
    <row r="23" spans="1:9" x14ac:dyDescent="0.2">
      <c r="A23" s="7"/>
      <c r="B23" s="185" t="s">
        <v>5038</v>
      </c>
      <c r="C23" s="194">
        <f>'All data (unlinked)'!AR84</f>
        <v>177206394</v>
      </c>
      <c r="D23" s="195">
        <f>'All data (unlinked)'!AR84/'All data (unlinked)'!GK84</f>
        <v>18.146670600351513</v>
      </c>
      <c r="E23" s="194">
        <f>'All data (unlinked)'!AS84</f>
        <v>13518665</v>
      </c>
      <c r="F23" s="195">
        <f>'All data (unlinked)'!AS84/'All data (unlinked)'!GK84</f>
        <v>1.384367432653141</v>
      </c>
      <c r="G23" s="194">
        <f>'All data (unlinked)'!AX84</f>
        <v>1675778</v>
      </c>
      <c r="H23" s="194">
        <f>'All data (unlinked)'!AZ84</f>
        <v>206160285</v>
      </c>
      <c r="I23" s="206">
        <f>'All data (unlinked)'!AZ84/'All data (unlinked)'!GK84</f>
        <v>21.111669270633591</v>
      </c>
    </row>
    <row r="24" spans="1:9" x14ac:dyDescent="0.2">
      <c r="A24" s="170"/>
      <c r="B24" s="185" t="s">
        <v>3032</v>
      </c>
      <c r="C24" s="186"/>
      <c r="D24" s="186"/>
      <c r="E24" s="186"/>
      <c r="F24" s="186"/>
      <c r="G24" s="186"/>
      <c r="H24" s="186"/>
      <c r="I24" s="196"/>
    </row>
    <row r="25" spans="1:9" ht="18.75" customHeight="1" x14ac:dyDescent="0.2">
      <c r="A25" s="7"/>
      <c r="B25" s="658" t="s">
        <v>2979</v>
      </c>
      <c r="C25" s="659"/>
      <c r="D25" s="659"/>
      <c r="E25" s="659"/>
      <c r="F25" s="659"/>
      <c r="G25" s="659"/>
      <c r="H25" s="659"/>
      <c r="I25" s="660"/>
    </row>
    <row r="26" spans="1:9" x14ac:dyDescent="0.2">
      <c r="A26" s="7"/>
      <c r="B26" s="171"/>
      <c r="C26" s="172" t="s">
        <v>2942</v>
      </c>
      <c r="D26" s="173" t="s">
        <v>2942</v>
      </c>
      <c r="E26" s="172" t="s">
        <v>2959</v>
      </c>
      <c r="F26" s="173" t="s">
        <v>2959</v>
      </c>
      <c r="G26" s="172" t="s">
        <v>2882</v>
      </c>
      <c r="H26" s="174" t="s">
        <v>2882</v>
      </c>
      <c r="I26" s="175" t="s">
        <v>2899</v>
      </c>
    </row>
    <row r="27" spans="1:9" x14ac:dyDescent="0.2">
      <c r="A27" s="7"/>
      <c r="B27" s="181" t="s">
        <v>2913</v>
      </c>
      <c r="C27" s="189" t="s">
        <v>2980</v>
      </c>
      <c r="D27" s="190" t="s">
        <v>2976</v>
      </c>
      <c r="E27" s="189" t="s">
        <v>2980</v>
      </c>
      <c r="F27" s="190" t="s">
        <v>2976</v>
      </c>
      <c r="G27" s="189" t="s">
        <v>2980</v>
      </c>
      <c r="H27" s="183" t="s">
        <v>2976</v>
      </c>
      <c r="I27" s="184" t="s">
        <v>2976</v>
      </c>
    </row>
    <row r="28" spans="1:9" x14ac:dyDescent="0.2">
      <c r="A28" s="7"/>
      <c r="B28" s="185" t="s">
        <v>2970</v>
      </c>
      <c r="C28" s="186">
        <v>144457859</v>
      </c>
      <c r="D28" s="187">
        <v>15.655967107892735</v>
      </c>
      <c r="E28" s="186">
        <v>22640581</v>
      </c>
      <c r="F28" s="187">
        <v>2.4537272938510131</v>
      </c>
      <c r="G28" s="186">
        <v>34283575</v>
      </c>
      <c r="H28" s="187">
        <v>3.7155647069431765</v>
      </c>
      <c r="I28" s="192">
        <v>21.825259108686925</v>
      </c>
    </row>
    <row r="29" spans="1:9" x14ac:dyDescent="0.2">
      <c r="A29" s="7"/>
      <c r="B29" s="185" t="s">
        <v>2971</v>
      </c>
      <c r="C29" s="186">
        <v>139972635</v>
      </c>
      <c r="D29" s="187">
        <v>14.918306304781538</v>
      </c>
      <c r="E29" s="191">
        <v>21372644</v>
      </c>
      <c r="F29" s="187">
        <v>2.277899889039392</v>
      </c>
      <c r="G29" s="186">
        <v>34089646</v>
      </c>
      <c r="H29" s="187">
        <v>3.6332800396989793</v>
      </c>
      <c r="I29" s="192">
        <v>20.829486233519908</v>
      </c>
    </row>
    <row r="30" spans="1:9" x14ac:dyDescent="0.2">
      <c r="A30" s="7"/>
      <c r="B30" s="185" t="s">
        <v>2972</v>
      </c>
      <c r="C30" s="186">
        <v>134302918</v>
      </c>
      <c r="D30" s="187">
        <v>14.01</v>
      </c>
      <c r="E30" s="191">
        <v>20206056</v>
      </c>
      <c r="F30" s="187">
        <v>2.11</v>
      </c>
      <c r="G30" s="186">
        <v>36540822</v>
      </c>
      <c r="H30" s="187">
        <v>3.81</v>
      </c>
      <c r="I30" s="192">
        <v>19.93</v>
      </c>
    </row>
    <row r="31" spans="1:9" x14ac:dyDescent="0.2">
      <c r="A31" s="7"/>
      <c r="B31" s="185" t="s">
        <v>2999</v>
      </c>
      <c r="C31" s="194">
        <v>135235039</v>
      </c>
      <c r="D31" s="195">
        <v>13.986102636359162</v>
      </c>
      <c r="E31" s="194">
        <v>20081347</v>
      </c>
      <c r="F31" s="195">
        <v>2.0768269990911388</v>
      </c>
      <c r="G31" s="194">
        <v>36883792</v>
      </c>
      <c r="H31" s="195">
        <v>3.8145476523293858</v>
      </c>
      <c r="I31" s="206">
        <v>19.877477287779687</v>
      </c>
    </row>
    <row r="32" spans="1:9" x14ac:dyDescent="0.2">
      <c r="A32" s="170"/>
      <c r="B32" s="185" t="s">
        <v>5038</v>
      </c>
      <c r="C32" s="194">
        <f>'All data (unlinked)'!BC84</f>
        <v>137651547</v>
      </c>
      <c r="D32" s="195">
        <f>'All data (unlinked)'!BC84/'All data (unlinked)'!GK84</f>
        <v>14.09609001488854</v>
      </c>
      <c r="E32" s="194">
        <f>'All data (unlinked)'!BG84</f>
        <v>20902474</v>
      </c>
      <c r="F32" s="195">
        <f>'All data (unlinked)'!BG84/'All data (unlinked)'!GK84</f>
        <v>2.1405001357367044</v>
      </c>
      <c r="G32" s="194">
        <f>'All data (unlinked)'!BH84</f>
        <v>36340875</v>
      </c>
      <c r="H32" s="195">
        <f>'All data (unlinked)'!BH84/'All data (unlinked)'!GK84</f>
        <v>3.7214565065499232</v>
      </c>
      <c r="I32" s="206">
        <f>'All data (unlinked)'!BI84/'All data (unlinked)'!GK84</f>
        <v>19.958046657175167</v>
      </c>
    </row>
    <row r="33" spans="1:9" x14ac:dyDescent="0.2">
      <c r="A33" s="7"/>
      <c r="B33" s="185" t="s">
        <v>3032</v>
      </c>
      <c r="C33" s="186"/>
      <c r="D33" s="186"/>
      <c r="E33" s="186"/>
      <c r="F33" s="186"/>
      <c r="G33" s="186"/>
      <c r="H33" s="186"/>
      <c r="I33" s="196"/>
    </row>
    <row r="34" spans="1:9" ht="18.75" customHeight="1" x14ac:dyDescent="0.2">
      <c r="A34" s="7"/>
      <c r="B34" s="658" t="s">
        <v>2981</v>
      </c>
      <c r="C34" s="659"/>
      <c r="D34" s="659"/>
      <c r="E34" s="659"/>
      <c r="F34" s="659"/>
      <c r="G34" s="659"/>
      <c r="H34" s="659"/>
      <c r="I34" s="660"/>
    </row>
    <row r="35" spans="1:9" x14ac:dyDescent="0.2">
      <c r="A35" s="7"/>
      <c r="B35" s="171"/>
      <c r="C35" s="172"/>
      <c r="D35" s="173" t="s">
        <v>1461</v>
      </c>
      <c r="E35" s="172"/>
      <c r="F35" s="173" t="s">
        <v>2982</v>
      </c>
      <c r="G35" s="172"/>
      <c r="H35" s="174" t="s">
        <v>5095</v>
      </c>
      <c r="I35" s="175"/>
    </row>
    <row r="36" spans="1:9" x14ac:dyDescent="0.2">
      <c r="A36" s="7"/>
      <c r="B36" s="176"/>
      <c r="C36" s="177" t="s">
        <v>1461</v>
      </c>
      <c r="D36" s="178" t="s">
        <v>2983</v>
      </c>
      <c r="E36" s="177" t="s">
        <v>2984</v>
      </c>
      <c r="F36" s="178" t="s">
        <v>2985</v>
      </c>
      <c r="G36" s="177" t="s">
        <v>2986</v>
      </c>
      <c r="H36" s="179" t="s">
        <v>5096</v>
      </c>
      <c r="I36" s="180" t="s">
        <v>2987</v>
      </c>
    </row>
    <row r="37" spans="1:9" x14ac:dyDescent="0.2">
      <c r="A37" s="7"/>
      <c r="B37" s="181" t="s">
        <v>2913</v>
      </c>
      <c r="C37" s="189" t="s">
        <v>2983</v>
      </c>
      <c r="D37" s="190" t="s">
        <v>2969</v>
      </c>
      <c r="E37" s="189" t="s">
        <v>2985</v>
      </c>
      <c r="F37" s="190" t="s">
        <v>2969</v>
      </c>
      <c r="G37" s="189" t="s">
        <v>2988</v>
      </c>
      <c r="H37" s="183" t="s">
        <v>5097</v>
      </c>
      <c r="I37" s="184" t="s">
        <v>2989</v>
      </c>
    </row>
    <row r="38" spans="1:9" x14ac:dyDescent="0.2">
      <c r="A38" s="7"/>
      <c r="B38" s="185" t="s">
        <v>2970</v>
      </c>
      <c r="C38" s="186">
        <v>12655787</v>
      </c>
      <c r="D38" s="187">
        <v>1.3716012847490455</v>
      </c>
      <c r="E38" s="186">
        <v>40174936</v>
      </c>
      <c r="F38" s="187">
        <v>4.2817630939391007</v>
      </c>
      <c r="G38" s="186">
        <v>5153747</v>
      </c>
      <c r="H38" s="347">
        <v>9999281</v>
      </c>
      <c r="I38" s="188">
        <v>979721</v>
      </c>
    </row>
    <row r="39" spans="1:9" x14ac:dyDescent="0.2">
      <c r="A39" s="7"/>
      <c r="B39" s="185" t="s">
        <v>2971</v>
      </c>
      <c r="C39" s="186">
        <v>12613351</v>
      </c>
      <c r="D39" s="187">
        <v>1.3443330101467512</v>
      </c>
      <c r="E39" s="186">
        <v>39949672</v>
      </c>
      <c r="F39" s="187">
        <v>4.1327431771669767</v>
      </c>
      <c r="G39" s="186">
        <v>5434765</v>
      </c>
      <c r="H39" s="347">
        <v>10246828</v>
      </c>
      <c r="I39" s="188">
        <v>904848</v>
      </c>
    </row>
    <row r="40" spans="1:9" x14ac:dyDescent="0.2">
      <c r="A40" s="7"/>
      <c r="B40" s="185" t="s">
        <v>2972</v>
      </c>
      <c r="C40" s="186">
        <v>10185395</v>
      </c>
      <c r="D40" s="187">
        <v>1.1579963427819455</v>
      </c>
      <c r="E40" s="191">
        <v>37452566</v>
      </c>
      <c r="F40" s="187">
        <v>4.373778820781058</v>
      </c>
      <c r="G40" s="186">
        <v>5504238</v>
      </c>
      <c r="H40" s="347">
        <v>9814838</v>
      </c>
      <c r="I40" s="188">
        <v>912872</v>
      </c>
    </row>
    <row r="41" spans="1:9" x14ac:dyDescent="0.2">
      <c r="A41" s="170"/>
      <c r="B41" s="185" t="s">
        <v>2999</v>
      </c>
      <c r="C41" s="186">
        <v>9062999</v>
      </c>
      <c r="D41" s="187">
        <v>0.8693273781883688</v>
      </c>
      <c r="E41" s="191">
        <v>36786662</v>
      </c>
      <c r="F41" s="187">
        <v>3.8269957649218447</v>
      </c>
      <c r="G41" s="186">
        <v>5573568</v>
      </c>
      <c r="H41" s="347">
        <v>9324569</v>
      </c>
      <c r="I41" s="188">
        <v>905229</v>
      </c>
    </row>
    <row r="42" spans="1:9" x14ac:dyDescent="0.2">
      <c r="A42" s="7"/>
      <c r="B42" s="185" t="s">
        <v>5038</v>
      </c>
      <c r="C42" s="194">
        <f>'All data (unlinked)'!ES84</f>
        <v>9103160</v>
      </c>
      <c r="D42" s="195">
        <f>'All data (unlinked)'!ES84/'All data (unlinked)'!GK84</f>
        <v>0.93220138513904793</v>
      </c>
      <c r="E42" s="194">
        <v>35655287</v>
      </c>
      <c r="F42" s="195">
        <v>3.6512494484256335</v>
      </c>
      <c r="G42" s="194">
        <f>'All data (unlinked)'!DT84</f>
        <v>5441968</v>
      </c>
      <c r="H42" s="348">
        <f>'All data (unlinked)'!FA84</f>
        <v>8582110</v>
      </c>
      <c r="I42" s="196">
        <f>'All data (unlinked)'!AB84</f>
        <v>919597</v>
      </c>
    </row>
    <row r="43" spans="1:9" x14ac:dyDescent="0.2">
      <c r="A43" s="7"/>
      <c r="B43" s="185" t="s">
        <v>3032</v>
      </c>
      <c r="C43" s="186"/>
      <c r="D43" s="186"/>
      <c r="E43" s="186"/>
      <c r="F43" s="186"/>
      <c r="G43" s="186"/>
      <c r="H43" s="186"/>
      <c r="I43" s="196"/>
    </row>
    <row r="44" spans="1:9" ht="22.5" customHeight="1" x14ac:dyDescent="0.2">
      <c r="A44" s="7"/>
      <c r="B44" s="658" t="s">
        <v>2990</v>
      </c>
      <c r="C44" s="659"/>
      <c r="D44" s="659"/>
      <c r="E44" s="659"/>
      <c r="F44" s="659"/>
      <c r="G44" s="659"/>
      <c r="H44" s="659"/>
      <c r="I44" s="660"/>
    </row>
    <row r="45" spans="1:9" x14ac:dyDescent="0.2">
      <c r="A45" s="7"/>
      <c r="B45" s="171"/>
      <c r="C45" s="172" t="s">
        <v>2899</v>
      </c>
      <c r="D45" s="173" t="s">
        <v>2991</v>
      </c>
      <c r="E45" s="172" t="s">
        <v>2992</v>
      </c>
      <c r="F45" s="173" t="s">
        <v>2899</v>
      </c>
      <c r="G45" s="172" t="s">
        <v>2899</v>
      </c>
      <c r="H45" s="174" t="s">
        <v>2993</v>
      </c>
      <c r="I45" s="175" t="s">
        <v>2994</v>
      </c>
    </row>
    <row r="46" spans="1:9" x14ac:dyDescent="0.2">
      <c r="A46" s="7"/>
      <c r="B46" s="181" t="s">
        <v>2913</v>
      </c>
      <c r="C46" s="189" t="s">
        <v>2995</v>
      </c>
      <c r="D46" s="190" t="s">
        <v>2992</v>
      </c>
      <c r="E46" s="189" t="s">
        <v>2969</v>
      </c>
      <c r="F46" s="190" t="s">
        <v>2996</v>
      </c>
      <c r="G46" s="189" t="s">
        <v>555</v>
      </c>
      <c r="H46" s="183" t="s">
        <v>2997</v>
      </c>
      <c r="I46" s="184" t="s">
        <v>2998</v>
      </c>
    </row>
    <row r="47" spans="1:9" x14ac:dyDescent="0.2">
      <c r="A47" s="7"/>
      <c r="B47" s="185" t="s">
        <v>2970</v>
      </c>
      <c r="C47" s="186">
        <v>111646</v>
      </c>
      <c r="D47" s="191">
        <v>2697634</v>
      </c>
      <c r="E47" s="193">
        <v>0.29236255794939559</v>
      </c>
      <c r="F47" s="191">
        <v>699.93</v>
      </c>
      <c r="G47" s="191">
        <v>3113.8</v>
      </c>
      <c r="H47" s="193">
        <v>8.4366386706168033</v>
      </c>
      <c r="I47" s="220">
        <v>0.22478322307148799</v>
      </c>
    </row>
    <row r="48" spans="1:9" x14ac:dyDescent="0.2">
      <c r="A48" s="7"/>
      <c r="B48" s="185" t="s">
        <v>2971</v>
      </c>
      <c r="C48" s="186">
        <v>101830</v>
      </c>
      <c r="D48" s="191">
        <v>2394956</v>
      </c>
      <c r="E48" s="193">
        <v>0.26735442135550996</v>
      </c>
      <c r="F48" s="191">
        <v>681.14499999999998</v>
      </c>
      <c r="G48" s="191">
        <v>2954.57</v>
      </c>
      <c r="H48" s="193">
        <v>7.8724638317551134</v>
      </c>
      <c r="I48" s="220">
        <v>0.230539469364408</v>
      </c>
    </row>
    <row r="49" spans="2:9" x14ac:dyDescent="0.2">
      <c r="B49" s="185" t="s">
        <v>2972</v>
      </c>
      <c r="C49" s="186">
        <v>98698</v>
      </c>
      <c r="D49" s="191">
        <v>2374817</v>
      </c>
      <c r="E49" s="193">
        <v>0.25</v>
      </c>
      <c r="F49" s="191">
        <v>660.22</v>
      </c>
      <c r="G49" s="191">
        <v>2836.14</v>
      </c>
      <c r="H49" s="193">
        <v>7.4</v>
      </c>
      <c r="I49" s="220">
        <v>0.23</v>
      </c>
    </row>
    <row r="50" spans="2:9" x14ac:dyDescent="0.2">
      <c r="B50" s="197" t="s">
        <v>2999</v>
      </c>
      <c r="C50" s="198">
        <v>101624</v>
      </c>
      <c r="D50" s="199">
        <v>2426516</v>
      </c>
      <c r="E50" s="200">
        <v>0.25095198755973064</v>
      </c>
      <c r="F50" s="199">
        <v>700.30000000000007</v>
      </c>
      <c r="G50" s="199">
        <v>2859.4300000000012</v>
      </c>
      <c r="H50" s="200">
        <v>7.3931064310715531</v>
      </c>
      <c r="I50" s="221">
        <v>0.24490895038521657</v>
      </c>
    </row>
    <row r="51" spans="2:9" x14ac:dyDescent="0.2">
      <c r="B51" s="222" t="s">
        <v>5038</v>
      </c>
      <c r="C51" s="344">
        <f>'All data (unlinked)'!EB84</f>
        <v>111799</v>
      </c>
      <c r="D51" s="344">
        <f>'All data (unlinked)'!EL84</f>
        <v>2592184</v>
      </c>
      <c r="E51" s="345">
        <f>'All data (unlinked)'!EL84/'All data (unlinked)'!GK84</f>
        <v>0.26545040572013212</v>
      </c>
      <c r="F51" s="344">
        <f>'All data (unlinked)'!AC84</f>
        <v>717.02999999999986</v>
      </c>
      <c r="G51" s="344">
        <f>'All data (unlinked)'!AG84</f>
        <v>2881.07</v>
      </c>
      <c r="H51" s="345">
        <f>'All data (unlinked)'!AG84/('All data (unlinked)'!GK84/25000)</f>
        <v>7.3758382931931248</v>
      </c>
      <c r="I51" s="346">
        <f>'All data (unlinked)'!AH85</f>
        <v>0.2488762855466892</v>
      </c>
    </row>
    <row r="52" spans="2:9" ht="13.5" thickBot="1" x14ac:dyDescent="0.25">
      <c r="B52" s="201" t="s">
        <v>3032</v>
      </c>
      <c r="C52" s="223"/>
      <c r="D52" s="223"/>
      <c r="E52" s="223"/>
      <c r="F52" s="223"/>
      <c r="G52" s="223"/>
      <c r="H52" s="223"/>
      <c r="I52" s="202"/>
    </row>
    <row r="53" spans="2:9" ht="13.5" thickTop="1" x14ac:dyDescent="0.2"/>
    <row r="54" spans="2:9" ht="15" x14ac:dyDescent="0.25">
      <c r="B54" s="44" t="s">
        <v>5093</v>
      </c>
    </row>
    <row r="55" spans="2:9" x14ac:dyDescent="0.2">
      <c r="B55" t="s">
        <v>5094</v>
      </c>
    </row>
  </sheetData>
  <mergeCells count="10">
    <mergeCell ref="B16:I16"/>
    <mergeCell ref="B25:I25"/>
    <mergeCell ref="B34:I34"/>
    <mergeCell ref="B44:I44"/>
    <mergeCell ref="B1:I1"/>
    <mergeCell ref="A2:I2"/>
    <mergeCell ref="A3:I3"/>
    <mergeCell ref="B4:I4"/>
    <mergeCell ref="B5:I5"/>
    <mergeCell ref="B6:I6"/>
  </mergeCell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Summary!C47:C51</xm:f>
              <xm:sqref>C52</xm:sqref>
            </x14:sparkline>
            <x14:sparkline>
              <xm:f>Summary!D47:D51</xm:f>
              <xm:sqref>D52</xm:sqref>
            </x14:sparkline>
            <x14:sparkline>
              <xm:f>Summary!E47:E51</xm:f>
              <xm:sqref>E52</xm:sqref>
            </x14:sparkline>
            <x14:sparkline>
              <xm:f>Summary!F47:F51</xm:f>
              <xm:sqref>F52</xm:sqref>
            </x14:sparkline>
            <x14:sparkline>
              <xm:f>Summary!G47:G51</xm:f>
              <xm:sqref>G52</xm:sqref>
            </x14:sparkline>
            <x14:sparkline>
              <xm:f>Summary!H47:H51</xm:f>
              <xm:sqref>H52</xm:sqref>
            </x14:sparkline>
            <x14:sparkline>
              <xm:f>Summary!I47:I51</xm:f>
              <xm:sqref>I52</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Summary!C38:C42</xm:f>
              <xm:sqref>C43</xm:sqref>
            </x14:sparkline>
            <x14:sparkline>
              <xm:f>Summary!D38:D42</xm:f>
              <xm:sqref>D43</xm:sqref>
            </x14:sparkline>
            <x14:sparkline>
              <xm:f>Summary!E38:E42</xm:f>
              <xm:sqref>E43</xm:sqref>
            </x14:sparkline>
            <x14:sparkline>
              <xm:f>Summary!F38:F42</xm:f>
              <xm:sqref>F43</xm:sqref>
            </x14:sparkline>
            <x14:sparkline>
              <xm:f>Summary!G38:G42</xm:f>
              <xm:sqref>G43</xm:sqref>
            </x14:sparkline>
            <x14:sparkline>
              <xm:f>Summary!H38:H42</xm:f>
              <xm:sqref>H43</xm:sqref>
            </x14:sparkline>
            <x14:sparkline>
              <xm:f>Summary!I38:I42</xm:f>
              <xm:sqref>I43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Summary!C28:C32</xm:f>
              <xm:sqref>C33</xm:sqref>
            </x14:sparkline>
            <x14:sparkline>
              <xm:f>Summary!D28:D32</xm:f>
              <xm:sqref>D33</xm:sqref>
            </x14:sparkline>
            <x14:sparkline>
              <xm:f>Summary!E28:E32</xm:f>
              <xm:sqref>E33</xm:sqref>
            </x14:sparkline>
            <x14:sparkline>
              <xm:f>Summary!F28:F32</xm:f>
              <xm:sqref>F33</xm:sqref>
            </x14:sparkline>
            <x14:sparkline>
              <xm:f>Summary!G28:G32</xm:f>
              <xm:sqref>G33</xm:sqref>
            </x14:sparkline>
            <x14:sparkline>
              <xm:f>Summary!H28:H32</xm:f>
              <xm:sqref>H33</xm:sqref>
            </x14:sparkline>
            <x14:sparkline>
              <xm:f>Summary!I28:I32</xm:f>
              <xm:sqref>I33</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Summary!C19:C23</xm:f>
              <xm:sqref>C24</xm:sqref>
            </x14:sparkline>
            <x14:sparkline>
              <xm:f>Summary!D19:D23</xm:f>
              <xm:sqref>D24</xm:sqref>
            </x14:sparkline>
            <x14:sparkline>
              <xm:f>Summary!E19:E23</xm:f>
              <xm:sqref>E24</xm:sqref>
            </x14:sparkline>
            <x14:sparkline>
              <xm:f>Summary!F19:F23</xm:f>
              <xm:sqref>F24</xm:sqref>
            </x14:sparkline>
            <x14:sparkline>
              <xm:f>Summary!G19:G23</xm:f>
              <xm:sqref>G24</xm:sqref>
            </x14:sparkline>
            <x14:sparkline>
              <xm:f>Summary!H19:H23</xm:f>
              <xm:sqref>H24</xm:sqref>
            </x14:sparkline>
            <x14:sparkline>
              <xm:f>Summary!I19:I23</xm:f>
              <xm:sqref>I24</xm:sqref>
            </x14:sparkline>
          </x14:sparklines>
        </x14:sparklineGroup>
        <x14:sparklineGroup displayEmptyCellsAs="gap" negative="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Summary!C10:C14</xm:f>
              <xm:sqref>C15</xm:sqref>
            </x14:sparkline>
            <x14:sparkline>
              <xm:f>Summary!D10:D14</xm:f>
              <xm:sqref>D15</xm:sqref>
            </x14:sparkline>
            <x14:sparkline>
              <xm:f>Summary!E10:E14</xm:f>
              <xm:sqref>E15</xm:sqref>
            </x14:sparkline>
            <x14:sparkline>
              <xm:f>Summary!F10:F14</xm:f>
              <xm:sqref>F15</xm:sqref>
            </x14:sparkline>
            <x14:sparkline>
              <xm:f>Summary!G10:G14</xm:f>
              <xm:sqref>G15</xm:sqref>
            </x14:sparkline>
            <x14:sparkline>
              <xm:f>Summary!H10:H14</xm:f>
              <xm:sqref>H15</xm:sqref>
            </x14:sparkline>
            <x14:sparkline>
              <xm:f>Summary!I10:I14</xm:f>
              <xm:sqref>I15</xm:sqref>
            </x14:sparkline>
          </x14:sparklines>
        </x14:sparklineGroup>
      </x14:sparklineGroup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95"/>
  <sheetViews>
    <sheetView workbookViewId="0">
      <selection activeCell="C19" sqref="C19"/>
    </sheetView>
  </sheetViews>
  <sheetFormatPr defaultColWidth="8.85546875" defaultRowHeight="15" x14ac:dyDescent="0.25"/>
  <cols>
    <col min="1" max="1" width="7.7109375" style="27" customWidth="1"/>
    <col min="2" max="2" width="23" style="27" customWidth="1"/>
    <col min="3" max="3" width="15.7109375" style="43" customWidth="1"/>
    <col min="4" max="4" width="14" style="44" customWidth="1"/>
    <col min="5" max="5" width="9.85546875" style="51" bestFit="1" customWidth="1"/>
    <col min="6" max="6" width="10.42578125" style="51" customWidth="1"/>
    <col min="7" max="7" width="13.85546875" style="51" customWidth="1"/>
    <col min="8" max="8" width="17.42578125" style="44" customWidth="1"/>
    <col min="9" max="9" width="12.140625" style="44" bestFit="1" customWidth="1"/>
    <col min="10" max="16384" width="8.85546875" style="27"/>
  </cols>
  <sheetData>
    <row r="1" spans="1:9" x14ac:dyDescent="0.25">
      <c r="A1" s="36"/>
      <c r="B1" s="37"/>
      <c r="C1" s="38"/>
      <c r="D1" s="39"/>
      <c r="E1" s="48"/>
      <c r="F1" s="48"/>
      <c r="G1" s="48"/>
      <c r="H1" s="39"/>
      <c r="I1" s="493" t="s">
        <v>2883</v>
      </c>
    </row>
    <row r="2" spans="1:9" ht="15.75" x14ac:dyDescent="0.25">
      <c r="A2" s="19" t="s">
        <v>2890</v>
      </c>
      <c r="B2" s="4"/>
      <c r="C2" s="40"/>
      <c r="D2" s="41"/>
      <c r="E2" s="49"/>
      <c r="F2" s="49"/>
      <c r="G2" s="49"/>
      <c r="H2" s="41"/>
      <c r="I2" s="494" t="s">
        <v>5034</v>
      </c>
    </row>
    <row r="3" spans="1:9" ht="15.75" thickBot="1" x14ac:dyDescent="0.3">
      <c r="A3" s="25"/>
      <c r="B3" s="3"/>
      <c r="C3" s="40"/>
      <c r="D3" s="41"/>
      <c r="E3" s="49"/>
      <c r="F3" s="49"/>
      <c r="G3" s="49"/>
      <c r="H3" s="41"/>
      <c r="I3" s="46"/>
    </row>
    <row r="4" spans="1:9" ht="32.25" customHeight="1" thickTop="1" x14ac:dyDescent="0.25">
      <c r="A4" s="678"/>
      <c r="B4" s="673"/>
      <c r="C4" s="689" t="s">
        <v>2898</v>
      </c>
      <c r="D4" s="681" t="s">
        <v>2897</v>
      </c>
      <c r="E4" s="684" t="s">
        <v>2895</v>
      </c>
      <c r="F4" s="685"/>
      <c r="G4" s="685"/>
      <c r="H4" s="686"/>
      <c r="I4" s="681" t="s">
        <v>2896</v>
      </c>
    </row>
    <row r="5" spans="1:9" ht="14.25" customHeight="1" thickBot="1" x14ac:dyDescent="0.3">
      <c r="A5" s="679"/>
      <c r="B5" s="674"/>
      <c r="C5" s="690"/>
      <c r="D5" s="682"/>
      <c r="E5" s="472" t="s">
        <v>2891</v>
      </c>
      <c r="F5" s="472" t="s">
        <v>2892</v>
      </c>
      <c r="G5" s="473" t="s">
        <v>2893</v>
      </c>
      <c r="H5" s="377" t="s">
        <v>2900</v>
      </c>
      <c r="I5" s="682"/>
    </row>
    <row r="6" spans="1:9" ht="15.75" hidden="1" customHeight="1" thickBot="1" x14ac:dyDescent="0.3">
      <c r="A6" s="680"/>
      <c r="B6" s="675"/>
      <c r="C6" s="691"/>
      <c r="D6" s="683"/>
      <c r="E6" s="474" t="s">
        <v>2891</v>
      </c>
      <c r="F6" s="472" t="s">
        <v>2892</v>
      </c>
      <c r="G6" s="472" t="s">
        <v>2893</v>
      </c>
      <c r="H6" s="475" t="s">
        <v>2894</v>
      </c>
      <c r="I6" s="683"/>
    </row>
    <row r="7" spans="1:9" ht="16.5" thickTop="1" thickBot="1" x14ac:dyDescent="0.3">
      <c r="A7" s="365"/>
      <c r="B7" s="317" t="s">
        <v>2885</v>
      </c>
      <c r="C7" s="476"/>
      <c r="D7" s="380"/>
      <c r="E7" s="477"/>
      <c r="F7" s="477"/>
      <c r="G7" s="477"/>
      <c r="H7" s="380"/>
      <c r="I7" s="381"/>
    </row>
    <row r="8" spans="1:9" ht="15.75" thickTop="1" x14ac:dyDescent="0.25">
      <c r="A8" s="116" t="str">
        <f>county!A3</f>
        <v>NC0045</v>
      </c>
      <c r="B8" s="116" t="str">
        <f>county!B3</f>
        <v>Mecklenburg</v>
      </c>
      <c r="C8" s="116">
        <f>county!GK3</f>
        <v>3</v>
      </c>
      <c r="D8" s="67">
        <f>county!GJ3</f>
        <v>962593</v>
      </c>
      <c r="E8" s="478">
        <f>county!W3</f>
        <v>1</v>
      </c>
      <c r="F8" s="478">
        <f>county!X3</f>
        <v>19</v>
      </c>
      <c r="G8" s="478">
        <f>county!Y3</f>
        <v>0</v>
      </c>
      <c r="H8" s="478">
        <f>county!Z3</f>
        <v>0</v>
      </c>
      <c r="I8" s="439">
        <f>county!AA3</f>
        <v>49752</v>
      </c>
    </row>
    <row r="9" spans="1:9" x14ac:dyDescent="0.25">
      <c r="A9" s="116" t="str">
        <f>county!A4</f>
        <v>NC0063</v>
      </c>
      <c r="B9" s="116" t="str">
        <f>county!B4</f>
        <v>Wake</v>
      </c>
      <c r="C9" s="116">
        <f>county!GK4</f>
        <v>3</v>
      </c>
      <c r="D9" s="67">
        <f>county!GJ4</f>
        <v>945143</v>
      </c>
      <c r="E9" s="478">
        <f>county!W4</f>
        <v>0</v>
      </c>
      <c r="F9" s="478">
        <f>county!X4</f>
        <v>20</v>
      </c>
      <c r="G9" s="478">
        <f>county!Y4</f>
        <v>1</v>
      </c>
      <c r="H9" s="478">
        <f>county!Z4</f>
        <v>0</v>
      </c>
      <c r="I9" s="160">
        <f>county!AA4</f>
        <v>55475</v>
      </c>
    </row>
    <row r="10" spans="1:9" x14ac:dyDescent="0.25">
      <c r="A10" s="116" t="str">
        <f>county!A5</f>
        <v>NC0035</v>
      </c>
      <c r="B10" s="116" t="str">
        <f>county!B5</f>
        <v>Guilford (Greensboro)</v>
      </c>
      <c r="C10" s="116">
        <f>county!GK5</f>
        <v>2</v>
      </c>
      <c r="D10" s="67">
        <f>county!GJ5</f>
        <v>400188</v>
      </c>
      <c r="E10" s="478">
        <f>county!W5</f>
        <v>1</v>
      </c>
      <c r="F10" s="478">
        <f>county!X5</f>
        <v>6</v>
      </c>
      <c r="G10" s="478">
        <f>county!Y5</f>
        <v>1</v>
      </c>
      <c r="H10" s="478">
        <f>county!Z5</f>
        <v>0</v>
      </c>
      <c r="I10" s="160">
        <f>county!AA5</f>
        <v>25680</v>
      </c>
    </row>
    <row r="11" spans="1:9" x14ac:dyDescent="0.25">
      <c r="A11" s="116" t="str">
        <f>county!A6</f>
        <v>NC0032</v>
      </c>
      <c r="B11" s="116" t="str">
        <f>county!B6</f>
        <v>Forsyth</v>
      </c>
      <c r="C11" s="116">
        <f>county!GK6</f>
        <v>3</v>
      </c>
      <c r="D11" s="67">
        <f>county!GJ6</f>
        <v>357475</v>
      </c>
      <c r="E11" s="478">
        <f>county!W6</f>
        <v>1</v>
      </c>
      <c r="F11" s="478">
        <f>county!X6</f>
        <v>11</v>
      </c>
      <c r="G11" s="478">
        <f>county!Y6</f>
        <v>2</v>
      </c>
      <c r="H11" s="478">
        <f>county!Z6</f>
        <v>4</v>
      </c>
      <c r="I11" s="160">
        <f>county!AA6</f>
        <v>31504</v>
      </c>
    </row>
    <row r="12" spans="1:9" x14ac:dyDescent="0.25">
      <c r="A12" s="116" t="str">
        <f>county!A7</f>
        <v>NC0026</v>
      </c>
      <c r="B12" s="116" t="str">
        <f>county!B7</f>
        <v>Cumberland</v>
      </c>
      <c r="C12" s="116">
        <f>county!GK7</f>
        <v>2</v>
      </c>
      <c r="D12" s="67">
        <f>county!GJ7</f>
        <v>331279</v>
      </c>
      <c r="E12" s="478">
        <f>county!W7</f>
        <v>1</v>
      </c>
      <c r="F12" s="478">
        <f>county!X7</f>
        <v>8</v>
      </c>
      <c r="G12" s="478">
        <f>county!Y7</f>
        <v>0</v>
      </c>
      <c r="H12" s="478">
        <f>county!Z7</f>
        <v>1</v>
      </c>
      <c r="I12" s="160">
        <f>county!AA7</f>
        <v>30108</v>
      </c>
    </row>
    <row r="13" spans="1:9" x14ac:dyDescent="0.25">
      <c r="A13" s="116" t="str">
        <f>county!A8</f>
        <v>NC0030</v>
      </c>
      <c r="B13" s="116" t="str">
        <f>county!B8</f>
        <v>Durham</v>
      </c>
      <c r="C13" s="116">
        <f>county!GK8</f>
        <v>3</v>
      </c>
      <c r="D13" s="67">
        <f>county!GJ8</f>
        <v>277732</v>
      </c>
      <c r="E13" s="478">
        <f>county!W8</f>
        <v>1</v>
      </c>
      <c r="F13" s="478">
        <f>county!X8</f>
        <v>7</v>
      </c>
      <c r="G13" s="478">
        <f>county!Y8</f>
        <v>1</v>
      </c>
      <c r="H13" s="478">
        <f>county!Z8</f>
        <v>2</v>
      </c>
      <c r="I13" s="160">
        <f>county!AA8</f>
        <v>20278</v>
      </c>
    </row>
    <row r="14" spans="1:9" x14ac:dyDescent="0.25">
      <c r="A14" s="116" t="str">
        <f>county!A9</f>
        <v>NC0019</v>
      </c>
      <c r="B14" s="116" t="str">
        <f>county!B9</f>
        <v>Buncombe</v>
      </c>
      <c r="C14" s="116">
        <f>county!GK9</f>
        <v>3</v>
      </c>
      <c r="D14" s="67">
        <f>county!GJ9</f>
        <v>245228</v>
      </c>
      <c r="E14" s="478">
        <f>county!W9</f>
        <v>1</v>
      </c>
      <c r="F14" s="478">
        <f>county!X9</f>
        <v>12</v>
      </c>
      <c r="G14" s="478">
        <f>county!Y9</f>
        <v>0</v>
      </c>
      <c r="H14" s="478">
        <f>county!Z9</f>
        <v>0</v>
      </c>
      <c r="I14" s="160">
        <f>county!AA9</f>
        <v>32188</v>
      </c>
    </row>
    <row r="15" spans="1:9" x14ac:dyDescent="0.25">
      <c r="A15" s="116" t="str">
        <f>county!A10</f>
        <v>NC0047</v>
      </c>
      <c r="B15" s="116" t="str">
        <f>county!B10</f>
        <v>New Hanover</v>
      </c>
      <c r="C15" s="116">
        <f>county!GK10</f>
        <v>3</v>
      </c>
      <c r="D15" s="67">
        <f>county!GJ10</f>
        <v>209846</v>
      </c>
      <c r="E15" s="478">
        <f>county!W10</f>
        <v>1</v>
      </c>
      <c r="F15" s="478">
        <f>county!X10</f>
        <v>3</v>
      </c>
      <c r="G15" s="478">
        <f>county!Y10</f>
        <v>0</v>
      </c>
      <c r="H15" s="478">
        <f>county!Z10</f>
        <v>1</v>
      </c>
      <c r="I15" s="160">
        <f>county!AA10</f>
        <v>11856</v>
      </c>
    </row>
    <row r="16" spans="1:9" x14ac:dyDescent="0.25">
      <c r="A16" s="116" t="str">
        <f>county!A11</f>
        <v>NC0061</v>
      </c>
      <c r="B16" s="116" t="str">
        <f>county!B11</f>
        <v>Union</v>
      </c>
      <c r="C16" s="116">
        <f>county!GK11</f>
        <v>3</v>
      </c>
      <c r="D16" s="67">
        <f>county!GJ11</f>
        <v>207896</v>
      </c>
      <c r="E16" s="478">
        <f>county!W11</f>
        <v>1</v>
      </c>
      <c r="F16" s="478">
        <f>county!X11</f>
        <v>3</v>
      </c>
      <c r="G16" s="478">
        <f>county!Y11</f>
        <v>0</v>
      </c>
      <c r="H16" s="478">
        <f>county!Z11</f>
        <v>0</v>
      </c>
      <c r="I16" s="160">
        <f>county!AA11</f>
        <v>9823</v>
      </c>
    </row>
    <row r="17" spans="1:9" x14ac:dyDescent="0.25">
      <c r="A17" s="116" t="str">
        <f>county!A12</f>
        <v>NC0106</v>
      </c>
      <c r="B17" s="116" t="str">
        <f>county!B12</f>
        <v>Gaston</v>
      </c>
      <c r="C17" s="116">
        <f>county!GK12</f>
        <v>2</v>
      </c>
      <c r="D17" s="67">
        <f>county!GJ12</f>
        <v>207646</v>
      </c>
      <c r="E17" s="478">
        <f>county!W12</f>
        <v>1</v>
      </c>
      <c r="F17" s="478">
        <f>county!X12</f>
        <v>9</v>
      </c>
      <c r="G17" s="478">
        <f>county!Y12</f>
        <v>0</v>
      </c>
      <c r="H17" s="478">
        <f>county!Z12</f>
        <v>0</v>
      </c>
      <c r="I17" s="160">
        <f>county!AA12</f>
        <v>14716</v>
      </c>
    </row>
    <row r="18" spans="1:9" x14ac:dyDescent="0.25">
      <c r="A18" s="116" t="str">
        <f>county!A13</f>
        <v>NC0048</v>
      </c>
      <c r="B18" s="116" t="str">
        <f>county!B13</f>
        <v>Onslow</v>
      </c>
      <c r="C18" s="116">
        <f>county!GK13</f>
        <v>2</v>
      </c>
      <c r="D18" s="67">
        <f>county!GJ13</f>
        <v>190187</v>
      </c>
      <c r="E18" s="478">
        <f>county!W13</f>
        <v>1</v>
      </c>
      <c r="F18" s="478">
        <f>county!X13</f>
        <v>3</v>
      </c>
      <c r="G18" s="478">
        <f>county!Y13</f>
        <v>0</v>
      </c>
      <c r="H18" s="478">
        <f>county!Z13</f>
        <v>0</v>
      </c>
      <c r="I18" s="160">
        <f>county!AA13</f>
        <v>10852</v>
      </c>
    </row>
    <row r="19" spans="1:9" x14ac:dyDescent="0.25">
      <c r="A19" s="116" t="str">
        <f>county!A14</f>
        <v>NC0021</v>
      </c>
      <c r="B19" s="116" t="str">
        <f>county!B14</f>
        <v>Cabarrus</v>
      </c>
      <c r="C19" s="116">
        <f>county!GK14</f>
        <v>3</v>
      </c>
      <c r="D19" s="67">
        <f>county!GJ14</f>
        <v>183806</v>
      </c>
      <c r="E19" s="478">
        <f>county!W14</f>
        <v>1</v>
      </c>
      <c r="F19" s="478">
        <f>county!X14</f>
        <v>3</v>
      </c>
      <c r="G19" s="478">
        <f>county!Y14</f>
        <v>0</v>
      </c>
      <c r="H19" s="478">
        <f>county!Z14</f>
        <v>1</v>
      </c>
      <c r="I19" s="160">
        <f>county!AA14</f>
        <v>9672</v>
      </c>
    </row>
    <row r="20" spans="1:9" x14ac:dyDescent="0.25">
      <c r="A20" s="116" t="str">
        <f>county!A15</f>
        <v>NC0041</v>
      </c>
      <c r="B20" s="116" t="str">
        <f>county!B15</f>
        <v>Johnston</v>
      </c>
      <c r="C20" s="116">
        <f>county!GK15</f>
        <v>3</v>
      </c>
      <c r="D20" s="67">
        <f>county!GJ15</f>
        <v>174933</v>
      </c>
      <c r="E20" s="478">
        <f>county!W15</f>
        <v>1</v>
      </c>
      <c r="F20" s="478">
        <f>county!X15</f>
        <v>6</v>
      </c>
      <c r="G20" s="478">
        <f>county!Y15</f>
        <v>1</v>
      </c>
      <c r="H20" s="478">
        <f>county!Z15</f>
        <v>0</v>
      </c>
      <c r="I20" s="160">
        <f>county!AA15</f>
        <v>15366</v>
      </c>
    </row>
    <row r="21" spans="1:9" x14ac:dyDescent="0.25">
      <c r="A21" s="116" t="str">
        <f>county!A16</f>
        <v>NC0050</v>
      </c>
      <c r="B21" s="116" t="str">
        <f>county!B16</f>
        <v>Pitt (Sheppard)</v>
      </c>
      <c r="C21" s="116">
        <f>county!GK16</f>
        <v>2</v>
      </c>
      <c r="D21" s="67">
        <f>county!GJ16</f>
        <v>167874</v>
      </c>
      <c r="E21" s="478">
        <f>county!W16</f>
        <v>1</v>
      </c>
      <c r="F21" s="478">
        <f>county!X16</f>
        <v>4</v>
      </c>
      <c r="G21" s="478">
        <f>county!Y16</f>
        <v>1</v>
      </c>
      <c r="H21" s="478">
        <f>county!Z16</f>
        <v>1</v>
      </c>
      <c r="I21" s="160">
        <f>county!AA16</f>
        <v>14277</v>
      </c>
    </row>
    <row r="22" spans="1:9" x14ac:dyDescent="0.25">
      <c r="A22" s="116" t="str">
        <f>county!A17</f>
        <v>NC0027</v>
      </c>
      <c r="B22" s="116" t="str">
        <f>county!B17</f>
        <v>Davidson</v>
      </c>
      <c r="C22" s="116">
        <f>county!GK17</f>
        <v>2</v>
      </c>
      <c r="D22" s="67">
        <f>county!GJ17</f>
        <v>158179</v>
      </c>
      <c r="E22" s="478">
        <f>county!W17</f>
        <v>1</v>
      </c>
      <c r="F22" s="478">
        <f>county!X17</f>
        <v>4</v>
      </c>
      <c r="G22" s="478">
        <f>county!Y17</f>
        <v>1</v>
      </c>
      <c r="H22" s="478">
        <f>county!Z17</f>
        <v>0</v>
      </c>
      <c r="I22" s="160">
        <f>county!AA17</f>
        <v>16068</v>
      </c>
    </row>
    <row r="23" spans="1:9" x14ac:dyDescent="0.25">
      <c r="A23" s="116" t="str">
        <f>county!A18</f>
        <v>NC0103</v>
      </c>
      <c r="B23" s="116" t="str">
        <f>county!B18</f>
        <v>Alamance</v>
      </c>
      <c r="C23" s="116">
        <f>county!GK18</f>
        <v>2</v>
      </c>
      <c r="D23" s="67">
        <f>county!GJ18</f>
        <v>153033</v>
      </c>
      <c r="E23" s="478">
        <f>county!W18</f>
        <v>1</v>
      </c>
      <c r="F23" s="478">
        <f>county!X18</f>
        <v>4</v>
      </c>
      <c r="G23" s="478">
        <f>county!Y18</f>
        <v>0</v>
      </c>
      <c r="H23" s="478">
        <f>county!Z18</f>
        <v>0</v>
      </c>
      <c r="I23" s="160">
        <f>county!AA18</f>
        <v>10669</v>
      </c>
    </row>
    <row r="24" spans="1:9" x14ac:dyDescent="0.25">
      <c r="A24" s="116" t="str">
        <f>county!A19</f>
        <v>NC0052</v>
      </c>
      <c r="B24" s="116" t="str">
        <f>county!B19</f>
        <v>Randolph</v>
      </c>
      <c r="C24" s="116">
        <f>county!GK19</f>
        <v>2</v>
      </c>
      <c r="D24" s="67">
        <f>county!GJ19</f>
        <v>142460</v>
      </c>
      <c r="E24" s="478">
        <f>county!W19</f>
        <v>1</v>
      </c>
      <c r="F24" s="478">
        <f>county!X19</f>
        <v>6</v>
      </c>
      <c r="G24" s="478">
        <f>county!Y19</f>
        <v>0</v>
      </c>
      <c r="H24" s="478">
        <f>county!Z19</f>
        <v>3</v>
      </c>
      <c r="I24" s="160">
        <f>county!AA19</f>
        <v>16198</v>
      </c>
    </row>
    <row r="25" spans="1:9" x14ac:dyDescent="0.25">
      <c r="A25" s="116" t="str">
        <f>county!A20</f>
        <v>NC0055</v>
      </c>
      <c r="B25" s="116" t="str">
        <f>county!B20</f>
        <v>Rowan</v>
      </c>
      <c r="C25" s="116">
        <f>county!GK20</f>
        <v>2</v>
      </c>
      <c r="D25" s="67">
        <f>county!GJ20</f>
        <v>138252</v>
      </c>
      <c r="E25" s="478">
        <f>county!W20</f>
        <v>1</v>
      </c>
      <c r="F25" s="478">
        <f>county!X20</f>
        <v>2</v>
      </c>
      <c r="G25" s="478">
        <f>county!Y20</f>
        <v>1</v>
      </c>
      <c r="H25" s="478">
        <f>county!Z20</f>
        <v>1</v>
      </c>
      <c r="I25" s="160">
        <f>county!AA20</f>
        <v>9546</v>
      </c>
    </row>
    <row r="26" spans="1:9" x14ac:dyDescent="0.25">
      <c r="A26" s="116" t="str">
        <f>county!A21</f>
        <v>NC0053</v>
      </c>
      <c r="B26" s="116" t="str">
        <f>county!B21</f>
        <v>Robeson</v>
      </c>
      <c r="C26" s="116">
        <f>county!GK21</f>
        <v>1</v>
      </c>
      <c r="D26" s="67">
        <f>county!GJ21</f>
        <v>134822</v>
      </c>
      <c r="E26" s="478">
        <f>county!W21</f>
        <v>1</v>
      </c>
      <c r="F26" s="478">
        <f>county!X21</f>
        <v>6</v>
      </c>
      <c r="G26" s="478">
        <f>county!Y21</f>
        <v>1</v>
      </c>
      <c r="H26" s="478">
        <f>county!Z21</f>
        <v>1</v>
      </c>
      <c r="I26" s="160">
        <f>county!AA21</f>
        <v>14248</v>
      </c>
    </row>
    <row r="27" spans="1:9" x14ac:dyDescent="0.25">
      <c r="A27" s="116" t="str">
        <f>county!A22</f>
        <v>NC0040</v>
      </c>
      <c r="B27" s="116" t="str">
        <f>county!B22</f>
        <v>Iredell</v>
      </c>
      <c r="C27" s="116">
        <f>county!GK22</f>
        <v>3</v>
      </c>
      <c r="D27" s="67">
        <f>county!GJ22</f>
        <v>128980</v>
      </c>
      <c r="E27" s="478">
        <f>county!W22</f>
        <v>1</v>
      </c>
      <c r="F27" s="478">
        <f>county!X22</f>
        <v>2</v>
      </c>
      <c r="G27" s="478">
        <f>county!Y22</f>
        <v>0</v>
      </c>
      <c r="H27" s="478">
        <f>county!Z22</f>
        <v>0</v>
      </c>
      <c r="I27" s="160">
        <f>county!AA22</f>
        <v>8112</v>
      </c>
    </row>
    <row r="28" spans="1:9" x14ac:dyDescent="0.25">
      <c r="A28" s="116" t="str">
        <f>county!A23</f>
        <v>NC0065</v>
      </c>
      <c r="B28" s="116" t="str">
        <f>county!B23</f>
        <v>Wayne</v>
      </c>
      <c r="C28" s="116">
        <f>county!GK23</f>
        <v>2</v>
      </c>
      <c r="D28" s="67">
        <f>county!GJ23</f>
        <v>124341</v>
      </c>
      <c r="E28" s="478">
        <f>county!W23</f>
        <v>1</v>
      </c>
      <c r="F28" s="478">
        <f>county!X23</f>
        <v>3</v>
      </c>
      <c r="G28" s="478">
        <f>county!Y23</f>
        <v>0</v>
      </c>
      <c r="H28" s="478">
        <f>county!Z23</f>
        <v>1</v>
      </c>
      <c r="I28" s="160">
        <f>county!AA23</f>
        <v>8061</v>
      </c>
    </row>
    <row r="29" spans="1:9" x14ac:dyDescent="0.25">
      <c r="A29" s="116" t="str">
        <f>county!A24</f>
        <v>NC0037</v>
      </c>
      <c r="B29" s="116" t="str">
        <f>county!B24</f>
        <v>Harnett</v>
      </c>
      <c r="C29" s="116">
        <f>county!GK24</f>
        <v>2</v>
      </c>
      <c r="D29" s="67">
        <f>county!GJ24</f>
        <v>120900</v>
      </c>
      <c r="E29" s="478">
        <f>county!W24</f>
        <v>1</v>
      </c>
      <c r="F29" s="478">
        <f>county!X24</f>
        <v>5</v>
      </c>
      <c r="G29" s="478">
        <f>county!Y24</f>
        <v>0</v>
      </c>
      <c r="H29" s="478">
        <f>county!Z24</f>
        <v>1</v>
      </c>
      <c r="I29" s="160">
        <f>county!AA24</f>
        <v>11008</v>
      </c>
    </row>
    <row r="30" spans="1:9" x14ac:dyDescent="0.25">
      <c r="A30" s="116" t="str">
        <f>county!A25</f>
        <v>NC0023</v>
      </c>
      <c r="B30" s="116" t="str">
        <f>county!B25</f>
        <v>Catawba</v>
      </c>
      <c r="C30" s="116">
        <f>county!GK25</f>
        <v>2</v>
      </c>
      <c r="D30" s="67">
        <f>county!GJ25</f>
        <v>115399</v>
      </c>
      <c r="E30" s="478">
        <f>county!W25</f>
        <v>1</v>
      </c>
      <c r="F30" s="478">
        <f>county!X25</f>
        <v>6</v>
      </c>
      <c r="G30" s="478">
        <f>county!Y25</f>
        <v>0</v>
      </c>
      <c r="H30" s="478">
        <f>county!Z25</f>
        <v>1</v>
      </c>
      <c r="I30" s="160">
        <f>county!AA25</f>
        <v>16172</v>
      </c>
    </row>
    <row r="31" spans="1:9" x14ac:dyDescent="0.25">
      <c r="A31" s="116" t="str">
        <f>county!A26</f>
        <v>NC0018</v>
      </c>
      <c r="B31" s="116" t="str">
        <f>county!B26</f>
        <v>Brunswick</v>
      </c>
      <c r="C31" s="116">
        <f>county!GK26</f>
        <v>3</v>
      </c>
      <c r="D31" s="67">
        <f>county!GJ26</f>
        <v>112701</v>
      </c>
      <c r="E31" s="478">
        <f>county!W26</f>
        <v>0</v>
      </c>
      <c r="F31" s="478">
        <f>county!X26</f>
        <v>5</v>
      </c>
      <c r="G31" s="478">
        <f>county!Y26</f>
        <v>0</v>
      </c>
      <c r="H31" s="478">
        <f>county!Z26</f>
        <v>0</v>
      </c>
      <c r="I31" s="160">
        <f>county!AA26</f>
        <v>11850</v>
      </c>
    </row>
    <row r="32" spans="1:9" x14ac:dyDescent="0.25">
      <c r="A32" s="116" t="str">
        <f>county!A27</f>
        <v>NC0039</v>
      </c>
      <c r="B32" s="116" t="str">
        <f>county!B27</f>
        <v>Henderson</v>
      </c>
      <c r="C32" s="116">
        <f>county!GK27</f>
        <v>3</v>
      </c>
      <c r="D32" s="67">
        <f>county!GJ27</f>
        <v>108340</v>
      </c>
      <c r="E32" s="478">
        <f>county!W27</f>
        <v>1</v>
      </c>
      <c r="F32" s="478">
        <f>county!X27</f>
        <v>5</v>
      </c>
      <c r="G32" s="478">
        <f>county!Y27</f>
        <v>0</v>
      </c>
      <c r="H32" s="478">
        <f>county!Z27</f>
        <v>0</v>
      </c>
      <c r="I32" s="160">
        <f>county!AA27</f>
        <v>13750</v>
      </c>
    </row>
    <row r="33" spans="1:9" x14ac:dyDescent="0.25">
      <c r="A33" s="116" t="str">
        <f>county!A28</f>
        <v>NC0054</v>
      </c>
      <c r="B33" s="116" t="str">
        <f>county!B28</f>
        <v>Rockingham</v>
      </c>
      <c r="C33" s="116">
        <f>county!GK28</f>
        <v>1</v>
      </c>
      <c r="D33" s="67">
        <f>county!GJ28</f>
        <v>92977</v>
      </c>
      <c r="E33" s="478">
        <f>county!W28</f>
        <v>0</v>
      </c>
      <c r="F33" s="478">
        <f>county!X28</f>
        <v>5</v>
      </c>
      <c r="G33" s="478">
        <f>county!Y28</f>
        <v>1</v>
      </c>
      <c r="H33" s="478">
        <f>county!Z28</f>
        <v>1</v>
      </c>
      <c r="I33" s="160">
        <f>county!AA28</f>
        <v>12324</v>
      </c>
    </row>
    <row r="34" spans="1:9" x14ac:dyDescent="0.25">
      <c r="A34" s="116" t="str">
        <f>county!A29</f>
        <v>NC0046</v>
      </c>
      <c r="B34" s="116" t="str">
        <f>county!B29</f>
        <v>Nash (Braswell)</v>
      </c>
      <c r="C34" s="116">
        <f>county!GK29</f>
        <v>2</v>
      </c>
      <c r="D34" s="67">
        <f>county!GJ29</f>
        <v>90359</v>
      </c>
      <c r="E34" s="478">
        <f>county!W29</f>
        <v>1</v>
      </c>
      <c r="F34" s="478">
        <f>county!X29</f>
        <v>0</v>
      </c>
      <c r="G34" s="478">
        <f>county!Y29</f>
        <v>0</v>
      </c>
      <c r="H34" s="478">
        <f>county!Z29</f>
        <v>3</v>
      </c>
      <c r="I34" s="160">
        <f>county!AA29</f>
        <v>2912</v>
      </c>
    </row>
    <row r="35" spans="1:9" x14ac:dyDescent="0.25">
      <c r="A35" s="116" t="str">
        <f>county!A30</f>
        <v>NC0020</v>
      </c>
      <c r="B35" s="116" t="str">
        <f>county!B30</f>
        <v>Burke</v>
      </c>
      <c r="C35" s="116">
        <f>county!GK30</f>
        <v>1</v>
      </c>
      <c r="D35" s="67">
        <f>county!GJ30</f>
        <v>89985</v>
      </c>
      <c r="E35" s="478">
        <f>county!W30</f>
        <v>1</v>
      </c>
      <c r="F35" s="478">
        <f>county!X30</f>
        <v>2</v>
      </c>
      <c r="G35" s="478">
        <f>county!Y30</f>
        <v>0</v>
      </c>
      <c r="H35" s="478">
        <f>county!Z30</f>
        <v>1</v>
      </c>
      <c r="I35" s="160">
        <f>county!AA30</f>
        <v>7332</v>
      </c>
    </row>
    <row r="36" spans="1:9" x14ac:dyDescent="0.25">
      <c r="A36" s="116" t="str">
        <f>county!A31</f>
        <v>NC0024</v>
      </c>
      <c r="B36" s="116" t="str">
        <f>county!B31</f>
        <v>Cleveland</v>
      </c>
      <c r="C36" s="116">
        <f>county!GK31</f>
        <v>2</v>
      </c>
      <c r="D36" s="67">
        <f>county!GJ31</f>
        <v>88281</v>
      </c>
      <c r="E36" s="478">
        <f>county!W31</f>
        <v>1</v>
      </c>
      <c r="F36" s="478">
        <f>county!X31</f>
        <v>1</v>
      </c>
      <c r="G36" s="478">
        <f>county!Y31</f>
        <v>0</v>
      </c>
      <c r="H36" s="478">
        <f>county!Z31</f>
        <v>1</v>
      </c>
      <c r="I36" s="160">
        <f>county!AA31</f>
        <v>3796</v>
      </c>
    </row>
    <row r="37" spans="1:9" x14ac:dyDescent="0.25">
      <c r="A37" s="116" t="str">
        <f>county!A32</f>
        <v>NC0022</v>
      </c>
      <c r="B37" s="116" t="str">
        <f>county!B32</f>
        <v>Caldwell</v>
      </c>
      <c r="C37" s="116">
        <f>county!GK32</f>
        <v>1</v>
      </c>
      <c r="D37" s="67">
        <f>county!GJ32</f>
        <v>82571</v>
      </c>
      <c r="E37" s="478">
        <f>county!W32</f>
        <v>1</v>
      </c>
      <c r="F37" s="478">
        <f>county!X32</f>
        <v>2</v>
      </c>
      <c r="G37" s="478">
        <f>county!Y32</f>
        <v>0</v>
      </c>
      <c r="H37" s="478">
        <f>county!Z32</f>
        <v>0</v>
      </c>
      <c r="I37" s="160">
        <f>county!AA32</f>
        <v>7280</v>
      </c>
    </row>
    <row r="38" spans="1:9" x14ac:dyDescent="0.25">
      <c r="A38" s="116" t="str">
        <f>county!A33</f>
        <v>NC0108</v>
      </c>
      <c r="B38" s="116" t="str">
        <f>county!B33</f>
        <v>Orange</v>
      </c>
      <c r="C38" s="116">
        <f>county!GK33</f>
        <v>3</v>
      </c>
      <c r="D38" s="67">
        <f>county!GJ33</f>
        <v>82248</v>
      </c>
      <c r="E38" s="478">
        <f>county!W33</f>
        <v>1</v>
      </c>
      <c r="F38" s="478">
        <f>county!X33</f>
        <v>2</v>
      </c>
      <c r="G38" s="478">
        <f>county!Y33</f>
        <v>0</v>
      </c>
      <c r="H38" s="478">
        <f>county!Z33</f>
        <v>0</v>
      </c>
      <c r="I38" s="160">
        <f>county!AA33</f>
        <v>6708</v>
      </c>
    </row>
    <row r="39" spans="1:9" x14ac:dyDescent="0.25">
      <c r="A39" s="116" t="str">
        <f>county!A34</f>
        <v>NC0066</v>
      </c>
      <c r="B39" s="116" t="str">
        <f>county!B34</f>
        <v>Wilson</v>
      </c>
      <c r="C39" s="116">
        <f>county!GK34</f>
        <v>2</v>
      </c>
      <c r="D39" s="67">
        <f>county!GJ34</f>
        <v>82020</v>
      </c>
      <c r="E39" s="478">
        <f>county!W34</f>
        <v>1</v>
      </c>
      <c r="F39" s="478">
        <f>county!X34</f>
        <v>5</v>
      </c>
      <c r="G39" s="478">
        <f>county!Y34</f>
        <v>1</v>
      </c>
      <c r="H39" s="478">
        <f>county!Z34</f>
        <v>0</v>
      </c>
      <c r="I39" s="160">
        <f>county!AA34</f>
        <v>7709</v>
      </c>
    </row>
    <row r="40" spans="1:9" x14ac:dyDescent="0.25">
      <c r="A40" s="116" t="str">
        <f>county!A35</f>
        <v>NC0106</v>
      </c>
      <c r="B40" s="116" t="str">
        <f>county!B35</f>
        <v>Lincoln</v>
      </c>
      <c r="C40" s="116">
        <f>county!GK35</f>
        <v>3</v>
      </c>
      <c r="D40" s="67">
        <f>county!GJ35</f>
        <v>79512</v>
      </c>
      <c r="E40" s="478">
        <f>county!W35</f>
        <v>1</v>
      </c>
      <c r="F40" s="478">
        <f>county!X35</f>
        <v>2</v>
      </c>
      <c r="G40" s="478">
        <f>county!Y35</f>
        <v>0</v>
      </c>
      <c r="H40" s="478">
        <f>county!Z35</f>
        <v>1</v>
      </c>
      <c r="I40" s="160">
        <f>county!AA35</f>
        <v>7641</v>
      </c>
    </row>
    <row r="41" spans="1:9" x14ac:dyDescent="0.25">
      <c r="A41" s="116" t="str">
        <f>county!A36</f>
        <v>NC0056</v>
      </c>
      <c r="B41" s="116" t="str">
        <f>county!B36</f>
        <v>Rutherford</v>
      </c>
      <c r="C41" s="116">
        <f>county!GK36</f>
        <v>1</v>
      </c>
      <c r="D41" s="67">
        <f>county!GJ36</f>
        <v>68032</v>
      </c>
      <c r="E41" s="478">
        <f>county!W36</f>
        <v>1</v>
      </c>
      <c r="F41" s="478">
        <f>county!X36</f>
        <v>2</v>
      </c>
      <c r="G41" s="478">
        <f>county!Y36</f>
        <v>0</v>
      </c>
      <c r="H41" s="478">
        <f>county!Z36</f>
        <v>1</v>
      </c>
      <c r="I41" s="160">
        <f>county!AA36</f>
        <v>6734</v>
      </c>
    </row>
    <row r="42" spans="1:9" x14ac:dyDescent="0.25">
      <c r="A42" s="116" t="str">
        <f>county!A37</f>
        <v>NC0104</v>
      </c>
      <c r="B42" s="116" t="str">
        <f>county!B37</f>
        <v>Chatham</v>
      </c>
      <c r="C42" s="116">
        <f>county!GK37</f>
        <v>3</v>
      </c>
      <c r="D42" s="67">
        <f>county!GJ37</f>
        <v>66618</v>
      </c>
      <c r="E42" s="478">
        <f>county!W37</f>
        <v>1</v>
      </c>
      <c r="F42" s="478">
        <f>county!X37</f>
        <v>2</v>
      </c>
      <c r="G42" s="478">
        <f>county!Y37</f>
        <v>0</v>
      </c>
      <c r="H42" s="478">
        <f>county!Z37</f>
        <v>0</v>
      </c>
      <c r="I42" s="160">
        <f>county!AA37</f>
        <v>7100</v>
      </c>
    </row>
    <row r="43" spans="1:9" x14ac:dyDescent="0.25">
      <c r="A43" s="116" t="str">
        <f>county!A38</f>
        <v>NC0057</v>
      </c>
      <c r="B43" s="116" t="str">
        <f>county!B38</f>
        <v>Sampson</v>
      </c>
      <c r="C43" s="116">
        <f>county!GK38</f>
        <v>2</v>
      </c>
      <c r="D43" s="67">
        <f>county!GJ38</f>
        <v>64121</v>
      </c>
      <c r="E43" s="478">
        <f>county!W38</f>
        <v>1</v>
      </c>
      <c r="F43" s="478">
        <f>county!X38</f>
        <v>3</v>
      </c>
      <c r="G43" s="478">
        <f>county!Y38</f>
        <v>1</v>
      </c>
      <c r="H43" s="478">
        <f>county!Z38</f>
        <v>1</v>
      </c>
      <c r="I43" s="160">
        <f>county!AA38</f>
        <v>10058</v>
      </c>
    </row>
    <row r="44" spans="1:9" x14ac:dyDescent="0.25">
      <c r="A44" s="116" t="str">
        <f>county!A39</f>
        <v>NC0033</v>
      </c>
      <c r="B44" s="116" t="str">
        <f>county!B39</f>
        <v>Franklin</v>
      </c>
      <c r="C44" s="116">
        <f>county!GK39</f>
        <v>3</v>
      </c>
      <c r="D44" s="67">
        <f>county!GJ39</f>
        <v>61633</v>
      </c>
      <c r="E44" s="478">
        <f>county!W39</f>
        <v>1</v>
      </c>
      <c r="F44" s="478">
        <f>county!X39</f>
        <v>3</v>
      </c>
      <c r="G44" s="478">
        <f>county!Y39</f>
        <v>1</v>
      </c>
      <c r="H44" s="478">
        <f>county!Z39</f>
        <v>0</v>
      </c>
      <c r="I44" s="160">
        <f>county!AA39</f>
        <v>8236</v>
      </c>
    </row>
    <row r="45" spans="1:9" x14ac:dyDescent="0.25">
      <c r="A45" s="116" t="str">
        <f>county!A40</f>
        <v>NC0059</v>
      </c>
      <c r="B45" s="116" t="str">
        <f>county!B40</f>
        <v>Stanly</v>
      </c>
      <c r="C45" s="116">
        <f>county!GK40</f>
        <v>2</v>
      </c>
      <c r="D45" s="67">
        <f>county!GJ40</f>
        <v>60636</v>
      </c>
      <c r="E45" s="478">
        <f>county!W40</f>
        <v>1</v>
      </c>
      <c r="F45" s="478">
        <f>county!X40</f>
        <v>4</v>
      </c>
      <c r="G45" s="478">
        <f>county!Y40</f>
        <v>0</v>
      </c>
      <c r="H45" s="478">
        <f>county!Z40</f>
        <v>1</v>
      </c>
      <c r="I45" s="160">
        <f>county!AA40</f>
        <v>7232</v>
      </c>
    </row>
    <row r="46" spans="1:9" x14ac:dyDescent="0.25">
      <c r="A46" s="116" t="str">
        <f>county!A41</f>
        <v>NC0029</v>
      </c>
      <c r="B46" s="116" t="str">
        <f>county!B41</f>
        <v>Duplin</v>
      </c>
      <c r="C46" s="116">
        <f>county!GK41</f>
        <v>2</v>
      </c>
      <c r="D46" s="67">
        <f>county!GJ41</f>
        <v>60100</v>
      </c>
      <c r="E46" s="478">
        <f>county!W41</f>
        <v>1</v>
      </c>
      <c r="F46" s="478">
        <f>county!X41</f>
        <v>5</v>
      </c>
      <c r="G46" s="478">
        <f>county!Y41</f>
        <v>0</v>
      </c>
      <c r="H46" s="478">
        <f>county!Z41</f>
        <v>0</v>
      </c>
      <c r="I46" s="160">
        <f>county!AA41</f>
        <v>7515</v>
      </c>
    </row>
    <row r="47" spans="1:9" x14ac:dyDescent="0.25">
      <c r="A47" s="116" t="str">
        <f>county!A42</f>
        <v>NC0038</v>
      </c>
      <c r="B47" s="116" t="str">
        <f>county!B42</f>
        <v>Haywood</v>
      </c>
      <c r="C47" s="116">
        <f>county!GK42</f>
        <v>3</v>
      </c>
      <c r="D47" s="67">
        <f>county!GJ42</f>
        <v>59276</v>
      </c>
      <c r="E47" s="478">
        <f>county!W42</f>
        <v>1</v>
      </c>
      <c r="F47" s="478">
        <f>county!X42</f>
        <v>3</v>
      </c>
      <c r="G47" s="478">
        <f>county!Y42</f>
        <v>0</v>
      </c>
      <c r="H47" s="478">
        <f>county!Z42</f>
        <v>1</v>
      </c>
      <c r="I47" s="160">
        <f>county!AA42</f>
        <v>7022</v>
      </c>
    </row>
    <row r="48" spans="1:9" x14ac:dyDescent="0.25">
      <c r="A48" s="116" t="str">
        <f>county!A43</f>
        <v>NC0042</v>
      </c>
      <c r="B48" s="116" t="str">
        <f>county!B43</f>
        <v>Lee</v>
      </c>
      <c r="C48" s="116">
        <f>county!GK43</f>
        <v>2</v>
      </c>
      <c r="D48" s="67">
        <f>county!GJ43</f>
        <v>59073</v>
      </c>
      <c r="E48" s="478">
        <f>county!W43</f>
        <v>1</v>
      </c>
      <c r="F48" s="478">
        <f>county!X43</f>
        <v>1</v>
      </c>
      <c r="G48" s="478">
        <f>county!Y43</f>
        <v>0</v>
      </c>
      <c r="H48" s="478">
        <f>county!Z43</f>
        <v>2</v>
      </c>
      <c r="I48" s="160">
        <f>county!AA43</f>
        <v>3200</v>
      </c>
    </row>
    <row r="49" spans="1:9" x14ac:dyDescent="0.25">
      <c r="A49" s="116" t="str">
        <f>county!A44</f>
        <v>NC0025</v>
      </c>
      <c r="B49" s="116" t="str">
        <f>county!B44</f>
        <v>Columbus</v>
      </c>
      <c r="C49" s="116">
        <f>county!GK44</f>
        <v>1</v>
      </c>
      <c r="D49" s="67">
        <f>county!GJ44</f>
        <v>58107</v>
      </c>
      <c r="E49" s="478">
        <f>county!W44</f>
        <v>1</v>
      </c>
      <c r="F49" s="478">
        <f>county!X44</f>
        <v>5</v>
      </c>
      <c r="G49" s="478">
        <f>county!Y44</f>
        <v>1</v>
      </c>
      <c r="H49" s="478">
        <f>county!Z44</f>
        <v>2</v>
      </c>
      <c r="I49" s="160">
        <f>county!AA44</f>
        <v>13130</v>
      </c>
    </row>
    <row r="50" spans="1:9" x14ac:dyDescent="0.25">
      <c r="A50" s="116" t="str">
        <f>county!A45</f>
        <v>NC0034</v>
      </c>
      <c r="B50" s="116" t="str">
        <f>county!B45</f>
        <v>Granville</v>
      </c>
      <c r="C50" s="116">
        <f>county!GK45</f>
        <v>2</v>
      </c>
      <c r="D50" s="67">
        <f>county!GJ45</f>
        <v>58036</v>
      </c>
      <c r="E50" s="478">
        <f>county!W45</f>
        <v>1</v>
      </c>
      <c r="F50" s="478">
        <f>county!X45</f>
        <v>3</v>
      </c>
      <c r="G50" s="478">
        <f>county!Y45</f>
        <v>0</v>
      </c>
      <c r="H50" s="478">
        <f>county!Z45</f>
        <v>0</v>
      </c>
      <c r="I50" s="160">
        <f>county!AA45</f>
        <v>7644</v>
      </c>
    </row>
    <row r="51" spans="1:9" x14ac:dyDescent="0.25">
      <c r="A51" s="116" t="str">
        <f>county!A46</f>
        <v>NC0031</v>
      </c>
      <c r="B51" s="116" t="str">
        <f>county!B46</f>
        <v>Edgecombe</v>
      </c>
      <c r="C51" s="116">
        <f>county!GK46</f>
        <v>1</v>
      </c>
      <c r="D51" s="67">
        <f>county!GJ46</f>
        <v>56039</v>
      </c>
      <c r="E51" s="478">
        <f>county!W46</f>
        <v>1</v>
      </c>
      <c r="F51" s="478">
        <f>county!X46</f>
        <v>1</v>
      </c>
      <c r="G51" s="478">
        <f>county!Y46</f>
        <v>0</v>
      </c>
      <c r="H51" s="478">
        <f>county!Z46</f>
        <v>1</v>
      </c>
      <c r="I51" s="160">
        <f>county!AA46</f>
        <v>5700</v>
      </c>
    </row>
    <row r="52" spans="1:9" x14ac:dyDescent="0.25">
      <c r="A52" s="116" t="str">
        <f>county!A47</f>
        <v>NC0049</v>
      </c>
      <c r="B52" s="116" t="str">
        <f>county!B47</f>
        <v>Pender</v>
      </c>
      <c r="C52" s="116">
        <f>county!GK47</f>
        <v>3</v>
      </c>
      <c r="D52" s="67">
        <f>county!GJ47</f>
        <v>54259</v>
      </c>
      <c r="E52" s="478">
        <f>county!W47</f>
        <v>1</v>
      </c>
      <c r="F52" s="478">
        <f>county!X47</f>
        <v>1</v>
      </c>
      <c r="G52" s="478">
        <f>county!Y47</f>
        <v>0</v>
      </c>
      <c r="H52" s="478">
        <f>county!Z47</f>
        <v>0</v>
      </c>
      <c r="I52" s="160">
        <f>county!AA47</f>
        <v>4556</v>
      </c>
    </row>
    <row r="53" spans="1:9" x14ac:dyDescent="0.25">
      <c r="A53" s="116" t="str">
        <f>county!A48</f>
        <v>NC0062</v>
      </c>
      <c r="B53" s="116" t="str">
        <f>county!B48</f>
        <v>Vance (Perry)</v>
      </c>
      <c r="C53" s="116">
        <f>county!GK48</f>
        <v>1</v>
      </c>
      <c r="D53" s="67">
        <f>county!GJ48</f>
        <v>45541</v>
      </c>
      <c r="E53" s="478">
        <f>county!W48</f>
        <v>1</v>
      </c>
      <c r="F53" s="478">
        <f>county!X48</f>
        <v>0</v>
      </c>
      <c r="G53" s="478">
        <f>county!Y48</f>
        <v>0</v>
      </c>
      <c r="H53" s="478">
        <f>county!Z48</f>
        <v>0</v>
      </c>
      <c r="I53" s="160">
        <f>county!AA48</f>
        <v>2500</v>
      </c>
    </row>
    <row r="54" spans="1:9" x14ac:dyDescent="0.25">
      <c r="A54" s="116" t="str">
        <f>county!A49</f>
        <v>NC0044</v>
      </c>
      <c r="B54" s="116" t="str">
        <f>county!B49</f>
        <v>McDowell</v>
      </c>
      <c r="C54" s="116">
        <f>county!GK49</f>
        <v>1</v>
      </c>
      <c r="D54" s="67">
        <f>county!GJ49</f>
        <v>45269</v>
      </c>
      <c r="E54" s="478">
        <f>county!W49</f>
        <v>1</v>
      </c>
      <c r="F54" s="478">
        <f>county!X49</f>
        <v>2</v>
      </c>
      <c r="G54" s="478">
        <f>county!Y49</f>
        <v>0</v>
      </c>
      <c r="H54" s="478">
        <f>county!Z49</f>
        <v>0</v>
      </c>
      <c r="I54" s="160">
        <f>county!AA49</f>
        <v>4186</v>
      </c>
    </row>
    <row r="55" spans="1:9" x14ac:dyDescent="0.25">
      <c r="A55" s="116" t="str">
        <f>county!A50</f>
        <v>NC0028</v>
      </c>
      <c r="B55" s="116" t="str">
        <f>county!B50</f>
        <v>Davie</v>
      </c>
      <c r="C55" s="116">
        <f>county!GK50</f>
        <v>2</v>
      </c>
      <c r="D55" s="67">
        <f>county!GJ50</f>
        <v>41497</v>
      </c>
      <c r="E55" s="478">
        <f>county!W50</f>
        <v>1</v>
      </c>
      <c r="F55" s="478">
        <f>county!X50</f>
        <v>1</v>
      </c>
      <c r="G55" s="478">
        <f>county!Y50</f>
        <v>0</v>
      </c>
      <c r="H55" s="478">
        <f>county!Z50</f>
        <v>1</v>
      </c>
      <c r="I55" s="160">
        <f>county!AA50</f>
        <v>4663</v>
      </c>
    </row>
    <row r="56" spans="1:9" x14ac:dyDescent="0.25">
      <c r="A56" s="116" t="str">
        <f>county!A51</f>
        <v>NC0109</v>
      </c>
      <c r="B56" s="116" t="str">
        <f>county!B51</f>
        <v>Person</v>
      </c>
      <c r="C56" s="116">
        <f>county!GK51</f>
        <v>2</v>
      </c>
      <c r="D56" s="67">
        <f>county!GJ51</f>
        <v>39394</v>
      </c>
      <c r="E56" s="478">
        <f>county!W51</f>
        <v>1</v>
      </c>
      <c r="F56" s="478">
        <f>county!X51</f>
        <v>0</v>
      </c>
      <c r="G56" s="478">
        <f>county!Y51</f>
        <v>0</v>
      </c>
      <c r="H56" s="478">
        <f>county!Z51</f>
        <v>1</v>
      </c>
      <c r="I56" s="160">
        <f>county!AA51</f>
        <v>3020</v>
      </c>
    </row>
    <row r="57" spans="1:9" x14ac:dyDescent="0.25">
      <c r="A57" s="116" t="str">
        <f>county!A52</f>
        <v>NC0036</v>
      </c>
      <c r="B57" s="116" t="str">
        <f>county!B52</f>
        <v>Halifax</v>
      </c>
      <c r="C57" s="116">
        <f>county!GK52</f>
        <v>1</v>
      </c>
      <c r="D57" s="67">
        <f>county!GJ52</f>
        <v>38617</v>
      </c>
      <c r="E57" s="478">
        <f>county!W52</f>
        <v>1</v>
      </c>
      <c r="F57" s="478">
        <f>county!X52</f>
        <v>4</v>
      </c>
      <c r="G57" s="478">
        <f>county!Y52</f>
        <v>0</v>
      </c>
      <c r="H57" s="478">
        <f>county!Z52</f>
        <v>1</v>
      </c>
      <c r="I57" s="160">
        <f>county!AA52</f>
        <v>12454</v>
      </c>
    </row>
    <row r="58" spans="1:9" x14ac:dyDescent="0.25">
      <c r="A58" s="116" t="str">
        <f>county!A53</f>
        <v>NC0016</v>
      </c>
      <c r="B58" s="116" t="str">
        <f>county!B53</f>
        <v>Alexander</v>
      </c>
      <c r="C58" s="116">
        <f>county!GK53</f>
        <v>2</v>
      </c>
      <c r="D58" s="67">
        <f>county!GJ53</f>
        <v>37361</v>
      </c>
      <c r="E58" s="478">
        <f>county!W53</f>
        <v>1</v>
      </c>
      <c r="F58" s="478">
        <f>county!X53</f>
        <v>1</v>
      </c>
      <c r="G58" s="478">
        <f>county!Y53</f>
        <v>0</v>
      </c>
      <c r="H58" s="478">
        <f>county!Z53</f>
        <v>0</v>
      </c>
      <c r="I58" s="160">
        <f>county!AA53</f>
        <v>3801</v>
      </c>
    </row>
    <row r="59" spans="1:9" x14ac:dyDescent="0.25">
      <c r="A59" s="116" t="str">
        <f>county!A54</f>
        <v>NC0058</v>
      </c>
      <c r="B59" s="116" t="str">
        <f>county!B54</f>
        <v>Scotland</v>
      </c>
      <c r="C59" s="116">
        <f>county!GK54</f>
        <v>1</v>
      </c>
      <c r="D59" s="67">
        <f>county!GJ54</f>
        <v>36387</v>
      </c>
      <c r="E59" s="478">
        <f>county!W54</f>
        <v>1</v>
      </c>
      <c r="F59" s="478">
        <f>county!X54</f>
        <v>0</v>
      </c>
      <c r="G59" s="478">
        <f>county!Y54</f>
        <v>1</v>
      </c>
      <c r="H59" s="478">
        <f>county!Z54</f>
        <v>0</v>
      </c>
      <c r="I59" s="160">
        <f>county!AA54</f>
        <v>2749</v>
      </c>
    </row>
    <row r="60" spans="1:9" x14ac:dyDescent="0.25">
      <c r="A60" s="116" t="str">
        <f>county!A55</f>
        <v>NC0017</v>
      </c>
      <c r="B60" s="116" t="str">
        <f>county!B55</f>
        <v>Bladen</v>
      </c>
      <c r="C60" s="116">
        <f>county!GK55</f>
        <v>1</v>
      </c>
      <c r="D60" s="67">
        <f>county!GJ55</f>
        <v>35146</v>
      </c>
      <c r="E60" s="478">
        <f>county!W55</f>
        <v>1</v>
      </c>
      <c r="F60" s="478">
        <f>county!X55</f>
        <v>2</v>
      </c>
      <c r="G60" s="478">
        <f>county!Y55</f>
        <v>1</v>
      </c>
      <c r="H60" s="478">
        <f>county!Z55</f>
        <v>1</v>
      </c>
      <c r="I60" s="160">
        <f>county!AA55</f>
        <v>6865</v>
      </c>
    </row>
    <row r="61" spans="1:9" x14ac:dyDescent="0.25">
      <c r="A61" s="116" t="str">
        <f>county!A56</f>
        <v>NC0060</v>
      </c>
      <c r="B61" s="116" t="str">
        <f>county!B56</f>
        <v>Transylvania</v>
      </c>
      <c r="C61" s="116">
        <f>county!GK56</f>
        <v>2</v>
      </c>
      <c r="D61" s="67">
        <f>county!GJ56</f>
        <v>33189</v>
      </c>
      <c r="E61" s="478">
        <f>county!W56</f>
        <v>1</v>
      </c>
      <c r="F61" s="478">
        <f>county!X56</f>
        <v>0</v>
      </c>
      <c r="G61" s="478">
        <f>county!Y56</f>
        <v>1</v>
      </c>
      <c r="H61" s="478">
        <f>county!Z56</f>
        <v>0</v>
      </c>
      <c r="I61" s="160">
        <f>county!AA56</f>
        <v>3440</v>
      </c>
    </row>
    <row r="62" spans="1:9" x14ac:dyDescent="0.25">
      <c r="A62" s="116" t="str">
        <f>county!A57</f>
        <v>NC0107</v>
      </c>
      <c r="B62" s="116" t="str">
        <f>county!B57</f>
        <v>Caswell</v>
      </c>
      <c r="C62" s="116">
        <f>county!GK57</f>
        <v>1</v>
      </c>
      <c r="D62" s="67">
        <f>county!GJ57</f>
        <v>23557</v>
      </c>
      <c r="E62" s="478">
        <f>county!W57</f>
        <v>1</v>
      </c>
      <c r="F62" s="478">
        <f>county!X57</f>
        <v>0</v>
      </c>
      <c r="G62" s="478">
        <f>county!Y57</f>
        <v>0</v>
      </c>
      <c r="H62" s="478">
        <f>county!Z57</f>
        <v>1</v>
      </c>
      <c r="I62" s="160">
        <f>county!AA57</f>
        <v>2410</v>
      </c>
    </row>
    <row r="63" spans="1:9" x14ac:dyDescent="0.25">
      <c r="A63" s="116" t="str">
        <f>county!A58</f>
        <v>NC0043</v>
      </c>
      <c r="B63" s="116" t="str">
        <f>county!B58</f>
        <v>Madison</v>
      </c>
      <c r="C63" s="116">
        <f>county!GK58</f>
        <v>2</v>
      </c>
      <c r="D63" s="67">
        <f>county!GJ58</f>
        <v>21092</v>
      </c>
      <c r="E63" s="478">
        <f>county!W58</f>
        <v>1</v>
      </c>
      <c r="F63" s="478">
        <f>county!X58</f>
        <v>2</v>
      </c>
      <c r="G63" s="478">
        <f>county!Y58</f>
        <v>0</v>
      </c>
      <c r="H63" s="478">
        <f>county!Z58</f>
        <v>0</v>
      </c>
      <c r="I63" s="160">
        <f>county!AA58</f>
        <v>6942</v>
      </c>
    </row>
    <row r="64" spans="1:9" x14ac:dyDescent="0.25">
      <c r="A64" s="116" t="str">
        <f>county!A59</f>
        <v>NC0101</v>
      </c>
      <c r="B64" s="116" t="str">
        <f>county!B59</f>
        <v>Warren</v>
      </c>
      <c r="C64" s="116">
        <f>county!GK59</f>
        <v>1</v>
      </c>
      <c r="D64" s="67">
        <f>county!GJ59</f>
        <v>20746</v>
      </c>
      <c r="E64" s="478">
        <f>county!W59</f>
        <v>1</v>
      </c>
      <c r="F64" s="478">
        <f>county!X59</f>
        <v>0</v>
      </c>
      <c r="G64" s="478">
        <f>county!Y59</f>
        <v>0</v>
      </c>
      <c r="H64" s="478">
        <f>county!Z59</f>
        <v>1</v>
      </c>
      <c r="I64" s="160">
        <f>county!AA59</f>
        <v>2704</v>
      </c>
    </row>
    <row r="65" spans="1:9" x14ac:dyDescent="0.25">
      <c r="A65" s="116" t="str">
        <f>county!A60</f>
        <v>NC0051</v>
      </c>
      <c r="B65" s="116" t="str">
        <f>county!B60</f>
        <v>Polk</v>
      </c>
      <c r="C65" s="116">
        <f>county!GK60</f>
        <v>2</v>
      </c>
      <c r="D65" s="67">
        <f>county!GJ60</f>
        <v>20422</v>
      </c>
      <c r="E65" s="478">
        <f>county!W60</f>
        <v>1</v>
      </c>
      <c r="F65" s="478">
        <f>county!X60</f>
        <v>1</v>
      </c>
      <c r="G65" s="478">
        <f>county!Y60</f>
        <v>1</v>
      </c>
      <c r="H65" s="478">
        <f>county!Z60</f>
        <v>0</v>
      </c>
      <c r="I65" s="160">
        <f>county!AA60</f>
        <v>5800</v>
      </c>
    </row>
    <row r="66" spans="1:9" ht="15.75" thickBot="1" x14ac:dyDescent="0.3">
      <c r="A66" s="687"/>
      <c r="B66" s="688"/>
      <c r="C66" s="479" t="s">
        <v>5039</v>
      </c>
      <c r="D66" s="163">
        <f>SUM(D8:D65)</f>
        <v>8151334</v>
      </c>
      <c r="E66" s="480"/>
      <c r="F66" s="480"/>
      <c r="G66" s="480"/>
      <c r="H66" s="481" t="s">
        <v>5099</v>
      </c>
      <c r="I66" s="167">
        <f>AVERAGE(I8:I65)</f>
        <v>11596.413793103447</v>
      </c>
    </row>
    <row r="67" spans="1:9" ht="16.5" thickTop="1" thickBot="1" x14ac:dyDescent="0.3">
      <c r="A67" s="676" t="s">
        <v>2886</v>
      </c>
      <c r="B67" s="677"/>
      <c r="C67" s="482"/>
      <c r="D67" s="385"/>
      <c r="E67" s="483"/>
      <c r="F67" s="483"/>
      <c r="G67" s="483"/>
      <c r="H67" s="385"/>
      <c r="I67" s="386"/>
    </row>
    <row r="68" spans="1:9" ht="15.75" thickTop="1" x14ac:dyDescent="0.25">
      <c r="A68" s="117" t="str">
        <f>regional!A3</f>
        <v>NC0015</v>
      </c>
      <c r="B68" s="117" t="str">
        <f>regional!B3</f>
        <v>Sandhill</v>
      </c>
      <c r="C68" s="484">
        <f>regional!GK3</f>
        <v>1</v>
      </c>
      <c r="D68" s="67">
        <f>regional!GJ3</f>
        <v>228637</v>
      </c>
      <c r="E68" s="478">
        <f>regional!W3</f>
        <v>1</v>
      </c>
      <c r="F68" s="478">
        <f>regional!X3</f>
        <v>15</v>
      </c>
      <c r="G68" s="478">
        <f>regional!Y3</f>
        <v>2</v>
      </c>
      <c r="H68" s="478">
        <f>regional!Z3</f>
        <v>1</v>
      </c>
      <c r="I68" s="160">
        <f>regional!AA3</f>
        <v>31969</v>
      </c>
    </row>
    <row r="69" spans="1:9" x14ac:dyDescent="0.25">
      <c r="A69" s="117" t="str">
        <f>regional!A4</f>
        <v>NC0006</v>
      </c>
      <c r="B69" s="117" t="str">
        <f>regional!B4</f>
        <v>CPC</v>
      </c>
      <c r="C69" s="484">
        <f>regional!GK4</f>
        <v>2</v>
      </c>
      <c r="D69" s="67">
        <f>regional!GJ4</f>
        <v>186439</v>
      </c>
      <c r="E69" s="478">
        <f>regional!W4</f>
        <v>0</v>
      </c>
      <c r="F69" s="478">
        <f>regional!X4</f>
        <v>10</v>
      </c>
      <c r="G69" s="478">
        <f>regional!Y4</f>
        <v>0</v>
      </c>
      <c r="H69" s="478">
        <f>regional!Z4</f>
        <v>2</v>
      </c>
      <c r="I69" s="160">
        <f>regional!AA4</f>
        <v>25058</v>
      </c>
    </row>
    <row r="70" spans="1:9" x14ac:dyDescent="0.25">
      <c r="A70" s="117" t="str">
        <f>regional!A5</f>
        <v>NC0013</v>
      </c>
      <c r="B70" s="117" t="str">
        <f>regional!B5</f>
        <v>Northwestern</v>
      </c>
      <c r="C70" s="484">
        <f>regional!GK5</f>
        <v>2</v>
      </c>
      <c r="D70" s="67">
        <f>regional!GJ5</f>
        <v>170012</v>
      </c>
      <c r="E70" s="478">
        <f>regional!W5</f>
        <v>0</v>
      </c>
      <c r="F70" s="478">
        <f>regional!X5</f>
        <v>13</v>
      </c>
      <c r="G70" s="478">
        <f>regional!Y5</f>
        <v>1</v>
      </c>
      <c r="H70" s="478">
        <f>regional!Z5</f>
        <v>0</v>
      </c>
      <c r="I70" s="160">
        <f>regional!AA5</f>
        <v>32816</v>
      </c>
    </row>
    <row r="71" spans="1:9" x14ac:dyDescent="0.25">
      <c r="A71" s="117" t="str">
        <f>regional!A6</f>
        <v>NC0002</v>
      </c>
      <c r="B71" s="117" t="str">
        <f>regional!B6</f>
        <v>Appalachian</v>
      </c>
      <c r="C71" s="484">
        <f>regional!GK6</f>
        <v>2</v>
      </c>
      <c r="D71" s="67">
        <f>regional!GJ6</f>
        <v>149423</v>
      </c>
      <c r="E71" s="478">
        <f>regional!W6</f>
        <v>0</v>
      </c>
      <c r="F71" s="478">
        <f>regional!X6</f>
        <v>5</v>
      </c>
      <c r="G71" s="478">
        <f>regional!Y6</f>
        <v>0</v>
      </c>
      <c r="H71" s="478">
        <f>regional!Z6</f>
        <v>4</v>
      </c>
      <c r="I71" s="160">
        <f>regional!AA6</f>
        <v>11414</v>
      </c>
    </row>
    <row r="72" spans="1:9" x14ac:dyDescent="0.25">
      <c r="A72" s="117" t="str">
        <f>regional!A7</f>
        <v>NC0007</v>
      </c>
      <c r="B72" s="117" t="str">
        <f>regional!B7</f>
        <v>East Albemarle</v>
      </c>
      <c r="C72" s="484">
        <f>regional!GK7</f>
        <v>2</v>
      </c>
      <c r="D72" s="67">
        <f>regional!GJ7</f>
        <v>109236</v>
      </c>
      <c r="E72" s="478">
        <f>regional!W7</f>
        <v>1</v>
      </c>
      <c r="F72" s="478">
        <f>regional!X7</f>
        <v>6</v>
      </c>
      <c r="G72" s="478">
        <f>regional!Y7</f>
        <v>1</v>
      </c>
      <c r="H72" s="478">
        <f>regional!Z7</f>
        <v>2</v>
      </c>
      <c r="I72" s="160">
        <f>regional!AA7</f>
        <v>18698</v>
      </c>
    </row>
    <row r="73" spans="1:9" x14ac:dyDescent="0.25">
      <c r="A73" s="117" t="str">
        <f>regional!A8</f>
        <v>NC0012</v>
      </c>
      <c r="B73" s="117" t="str">
        <f>regional!B8</f>
        <v>Neuse</v>
      </c>
      <c r="C73" s="484">
        <f>regional!GK8</f>
        <v>1</v>
      </c>
      <c r="D73" s="67">
        <f>regional!GJ8</f>
        <v>91596</v>
      </c>
      <c r="E73" s="478">
        <f>regional!W8</f>
        <v>1</v>
      </c>
      <c r="F73" s="478">
        <f>regional!X8</f>
        <v>7</v>
      </c>
      <c r="G73" s="478">
        <f>regional!Y8</f>
        <v>0</v>
      </c>
      <c r="H73" s="478">
        <f>regional!Z8</f>
        <v>4</v>
      </c>
      <c r="I73" s="160">
        <f>regional!AA8</f>
        <v>17472</v>
      </c>
    </row>
    <row r="74" spans="1:9" x14ac:dyDescent="0.25">
      <c r="A74" s="117" t="str">
        <f>regional!A9</f>
        <v>NC0008</v>
      </c>
      <c r="B74" s="117" t="str">
        <f>regional!B9</f>
        <v>Fontana</v>
      </c>
      <c r="C74" s="484">
        <f>regional!GK9</f>
        <v>1</v>
      </c>
      <c r="D74" s="67">
        <f>regional!GJ9</f>
        <v>89256</v>
      </c>
      <c r="E74" s="478">
        <f>regional!W9</f>
        <v>0</v>
      </c>
      <c r="F74" s="478">
        <f>regional!X9</f>
        <v>6</v>
      </c>
      <c r="G74" s="478">
        <f>regional!Y9</f>
        <v>0</v>
      </c>
      <c r="H74" s="478">
        <f>regional!Z9</f>
        <v>1</v>
      </c>
      <c r="I74" s="160">
        <f>regional!AA9</f>
        <v>13696</v>
      </c>
    </row>
    <row r="75" spans="1:9" x14ac:dyDescent="0.25">
      <c r="A75" s="117" t="str">
        <f>regional!A10</f>
        <v>NC0001</v>
      </c>
      <c r="B75" s="117" t="str">
        <f>regional!B10</f>
        <v>Albemarle</v>
      </c>
      <c r="C75" s="484">
        <f>regional!GK10</f>
        <v>1</v>
      </c>
      <c r="D75" s="67">
        <f>regional!GJ10</f>
        <v>78876</v>
      </c>
      <c r="E75" s="478">
        <f>regional!W10</f>
        <v>1</v>
      </c>
      <c r="F75" s="478">
        <f>regional!X10</f>
        <v>6</v>
      </c>
      <c r="G75" s="478">
        <f>regional!Y10</f>
        <v>0</v>
      </c>
      <c r="H75" s="478">
        <f>regional!Z10</f>
        <v>1</v>
      </c>
      <c r="I75" s="160">
        <f>regional!AA10</f>
        <v>15106</v>
      </c>
    </row>
    <row r="76" spans="1:9" x14ac:dyDescent="0.25">
      <c r="A76" s="117" t="str">
        <f>regional!A11</f>
        <v>NC0004</v>
      </c>
      <c r="B76" s="117" t="str">
        <f>regional!B11</f>
        <v>BHM</v>
      </c>
      <c r="C76" s="484">
        <f>regional!GK11</f>
        <v>1</v>
      </c>
      <c r="D76" s="67">
        <f>regional!GJ11</f>
        <v>68160</v>
      </c>
      <c r="E76" s="478">
        <f>regional!W11</f>
        <v>1</v>
      </c>
      <c r="F76" s="478">
        <f>regional!X11</f>
        <v>7</v>
      </c>
      <c r="G76" s="478">
        <f>regional!Y11</f>
        <v>0</v>
      </c>
      <c r="H76" s="478">
        <f>regional!Z11</f>
        <v>3</v>
      </c>
      <c r="I76" s="160">
        <f>regional!AA11</f>
        <v>16295</v>
      </c>
    </row>
    <row r="77" spans="1:9" x14ac:dyDescent="0.25">
      <c r="A77" s="117" t="str">
        <f>regional!A12</f>
        <v>NC0003</v>
      </c>
      <c r="B77" s="117" t="str">
        <f>regional!B12</f>
        <v>AMY</v>
      </c>
      <c r="C77" s="484">
        <f>regional!GK12</f>
        <v>1</v>
      </c>
      <c r="D77" s="67">
        <f>regional!GJ12</f>
        <v>51049</v>
      </c>
      <c r="E77" s="478">
        <f>regional!W12</f>
        <v>0</v>
      </c>
      <c r="F77" s="478">
        <f>regional!X12</f>
        <v>4</v>
      </c>
      <c r="G77" s="478">
        <f>regional!Y12</f>
        <v>1</v>
      </c>
      <c r="H77" s="478">
        <f>regional!Z12</f>
        <v>1</v>
      </c>
      <c r="I77" s="160">
        <f>regional!AA12</f>
        <v>11640</v>
      </c>
    </row>
    <row r="78" spans="1:9" x14ac:dyDescent="0.25">
      <c r="A78" s="117" t="str">
        <f>regional!A13</f>
        <v>NC0011</v>
      </c>
      <c r="B78" s="117" t="str">
        <f>regional!B13</f>
        <v>Nantahala</v>
      </c>
      <c r="C78" s="484">
        <f>regional!GK13</f>
        <v>1</v>
      </c>
      <c r="D78" s="67">
        <f>regional!GJ13</f>
        <v>47039</v>
      </c>
      <c r="E78" s="478">
        <f>regional!W13</f>
        <v>0</v>
      </c>
      <c r="F78" s="478">
        <f>regional!X13</f>
        <v>4</v>
      </c>
      <c r="G78" s="478">
        <f>regional!Y13</f>
        <v>1</v>
      </c>
      <c r="H78" s="478">
        <f>regional!Z13</f>
        <v>0</v>
      </c>
      <c r="I78" s="160">
        <f>regional!AA13</f>
        <v>11874</v>
      </c>
    </row>
    <row r="79" spans="1:9" x14ac:dyDescent="0.25">
      <c r="A79" s="117" t="str">
        <f>regional!A14</f>
        <v>NC0014</v>
      </c>
      <c r="B79" s="117" t="str">
        <f>regional!B14</f>
        <v>Pettigrew</v>
      </c>
      <c r="C79" s="484">
        <f>regional!GK14</f>
        <v>1</v>
      </c>
      <c r="D79" s="67">
        <f>regional!GJ14</f>
        <v>45636</v>
      </c>
      <c r="E79" s="478">
        <f>regional!W14</f>
        <v>1</v>
      </c>
      <c r="F79" s="478">
        <f>regional!X14</f>
        <v>4</v>
      </c>
      <c r="G79" s="478">
        <f>regional!Y14</f>
        <v>0</v>
      </c>
      <c r="H79" s="478">
        <f>regional!Z14</f>
        <v>1</v>
      </c>
      <c r="I79" s="160">
        <f>regional!AA14</f>
        <v>9282</v>
      </c>
    </row>
    <row r="80" spans="1:9" ht="15.75" thickBot="1" x14ac:dyDescent="0.3">
      <c r="A80" s="687"/>
      <c r="B80" s="688"/>
      <c r="C80" s="479" t="s">
        <v>5039</v>
      </c>
      <c r="D80" s="163">
        <f>SUM(D68:D79)</f>
        <v>1315359</v>
      </c>
      <c r="E80" s="480"/>
      <c r="F80" s="480"/>
      <c r="G80" s="480"/>
      <c r="H80" s="481" t="s">
        <v>5099</v>
      </c>
      <c r="I80" s="167">
        <f>AVERAGE(I68:I79)</f>
        <v>17943.333333333332</v>
      </c>
    </row>
    <row r="81" spans="1:9" ht="16.5" thickTop="1" thickBot="1" x14ac:dyDescent="0.3">
      <c r="A81" s="111"/>
      <c r="B81" s="317" t="s">
        <v>2887</v>
      </c>
      <c r="C81" s="482"/>
      <c r="D81" s="385"/>
      <c r="E81" s="483"/>
      <c r="F81" s="483"/>
      <c r="G81" s="483"/>
      <c r="H81" s="385"/>
      <c r="I81" s="386"/>
    </row>
    <row r="82" spans="1:9" ht="15.75" thickTop="1" x14ac:dyDescent="0.25">
      <c r="A82" s="117" t="str">
        <f>municipal!A3</f>
        <v>NC0080</v>
      </c>
      <c r="B82" s="117" t="str">
        <f>municipal!B3</f>
        <v>High Point</v>
      </c>
      <c r="C82" s="484">
        <f>municipal!GK3</f>
        <v>3</v>
      </c>
      <c r="D82" s="67">
        <f>municipal!GJ3</f>
        <v>106393</v>
      </c>
      <c r="E82" s="478">
        <f>municipal!W3</f>
        <v>1</v>
      </c>
      <c r="F82" s="478">
        <f>municipal!X3</f>
        <v>0</v>
      </c>
      <c r="G82" s="478">
        <f>municipal!Y3</f>
        <v>1</v>
      </c>
      <c r="H82" s="478">
        <f>municipal!Z3</f>
        <v>1</v>
      </c>
      <c r="I82" s="160">
        <f>municipal!AA3</f>
        <v>3134</v>
      </c>
    </row>
    <row r="83" spans="1:9" x14ac:dyDescent="0.25">
      <c r="A83" s="117" t="str">
        <f>municipal!A4</f>
        <v>NC0071</v>
      </c>
      <c r="B83" s="117" t="str">
        <f>municipal!B4</f>
        <v>Chapel Hill</v>
      </c>
      <c r="C83" s="484">
        <f>municipal!GK4</f>
        <v>3</v>
      </c>
      <c r="D83" s="67">
        <f>municipal!GJ4</f>
        <v>59271</v>
      </c>
      <c r="E83" s="478">
        <f>municipal!W4</f>
        <v>1</v>
      </c>
      <c r="F83" s="478">
        <f>municipal!X4</f>
        <v>0</v>
      </c>
      <c r="G83" s="478">
        <f>municipal!Y4</f>
        <v>0</v>
      </c>
      <c r="H83" s="478">
        <f>municipal!Z4</f>
        <v>0</v>
      </c>
      <c r="I83" s="160">
        <f>municipal!AA4</f>
        <v>2994</v>
      </c>
    </row>
    <row r="84" spans="1:9" x14ac:dyDescent="0.25">
      <c r="A84" s="117" t="str">
        <f>municipal!A5</f>
        <v>NC0079</v>
      </c>
      <c r="B84" s="117" t="str">
        <f>municipal!B5</f>
        <v>Hickory</v>
      </c>
      <c r="C84" s="484">
        <f>municipal!GK5</f>
        <v>2</v>
      </c>
      <c r="D84" s="67">
        <f>municipal!GJ5</f>
        <v>40039</v>
      </c>
      <c r="E84" s="478">
        <f>municipal!W5</f>
        <v>1</v>
      </c>
      <c r="F84" s="478">
        <f>municipal!X5</f>
        <v>1</v>
      </c>
      <c r="G84" s="478">
        <f>municipal!Y5</f>
        <v>0</v>
      </c>
      <c r="H84" s="478">
        <f>municipal!Z5</f>
        <v>2</v>
      </c>
      <c r="I84" s="160">
        <f>municipal!AA5</f>
        <v>6656</v>
      </c>
    </row>
    <row r="85" spans="1:9" x14ac:dyDescent="0.25">
      <c r="A85" s="117" t="str">
        <f>municipal!A6</f>
        <v>NC0083</v>
      </c>
      <c r="B85" s="117" t="str">
        <f>municipal!B6</f>
        <v>Mooresville</v>
      </c>
      <c r="C85" s="484">
        <f>municipal!GK6</f>
        <v>3</v>
      </c>
      <c r="D85" s="67">
        <f>municipal!GJ6</f>
        <v>34209</v>
      </c>
      <c r="E85" s="478">
        <f>municipal!W6</f>
        <v>1</v>
      </c>
      <c r="F85" s="478">
        <f>municipal!X6</f>
        <v>0</v>
      </c>
      <c r="G85" s="478">
        <f>municipal!Y6</f>
        <v>0</v>
      </c>
      <c r="H85" s="478">
        <f>municipal!Z6</f>
        <v>1</v>
      </c>
      <c r="I85" s="160">
        <f>municipal!AA6</f>
        <v>3054</v>
      </c>
    </row>
    <row r="86" spans="1:9" x14ac:dyDescent="0.25">
      <c r="A86" s="117" t="str">
        <f>municipal!A7</f>
        <v>NC0088</v>
      </c>
      <c r="B86" s="117" t="str">
        <f>municipal!B7</f>
        <v>Roanoke Rapids</v>
      </c>
      <c r="C86" s="484">
        <f>municipal!GK7</f>
        <v>1</v>
      </c>
      <c r="D86" s="67">
        <f>municipal!GJ7</f>
        <v>15691</v>
      </c>
      <c r="E86" s="478">
        <f>municipal!W7</f>
        <v>1</v>
      </c>
      <c r="F86" s="478">
        <f>municipal!X7</f>
        <v>0</v>
      </c>
      <c r="G86" s="478">
        <f>municipal!Y7</f>
        <v>0</v>
      </c>
      <c r="H86" s="478">
        <f>municipal!Z7</f>
        <v>0</v>
      </c>
      <c r="I86" s="160">
        <f>municipal!AA7</f>
        <v>2314</v>
      </c>
    </row>
    <row r="87" spans="1:9" x14ac:dyDescent="0.25">
      <c r="A87" s="117" t="str">
        <f>municipal!A8</f>
        <v>NC0093</v>
      </c>
      <c r="B87" s="117" t="str">
        <f>municipal!B8</f>
        <v>Southern Pines</v>
      </c>
      <c r="C87" s="484">
        <f>municipal!GK8</f>
        <v>3</v>
      </c>
      <c r="D87" s="67">
        <f>municipal!GJ8</f>
        <v>12587</v>
      </c>
      <c r="E87" s="478">
        <f>municipal!W8</f>
        <v>1</v>
      </c>
      <c r="F87" s="478">
        <f>municipal!X8</f>
        <v>0</v>
      </c>
      <c r="G87" s="478">
        <f>municipal!Y8</f>
        <v>0</v>
      </c>
      <c r="H87" s="478">
        <f>municipal!Z8</f>
        <v>0</v>
      </c>
      <c r="I87" s="160">
        <f>municipal!AA8</f>
        <v>2756</v>
      </c>
    </row>
    <row r="88" spans="1:9" x14ac:dyDescent="0.25">
      <c r="A88" s="117" t="str">
        <f>municipal!A9</f>
        <v>NC0100</v>
      </c>
      <c r="B88" s="117" t="str">
        <f>municipal!B9</f>
        <v>Kings Mtn. (Mauney)</v>
      </c>
      <c r="C88" s="484">
        <f>municipal!GK9</f>
        <v>1</v>
      </c>
      <c r="D88" s="67">
        <f>municipal!GJ9</f>
        <v>10577</v>
      </c>
      <c r="E88" s="478">
        <f>municipal!W9</f>
        <v>1</v>
      </c>
      <c r="F88" s="478">
        <f>municipal!X9</f>
        <v>0</v>
      </c>
      <c r="G88" s="478">
        <f>municipal!Y9</f>
        <v>0</v>
      </c>
      <c r="H88" s="478">
        <f>municipal!Z9</f>
        <v>0</v>
      </c>
      <c r="I88" s="160">
        <f>municipal!AA9</f>
        <v>2704</v>
      </c>
    </row>
    <row r="89" spans="1:9" x14ac:dyDescent="0.25">
      <c r="A89" s="117" t="str">
        <f>municipal!A10</f>
        <v>NC0099</v>
      </c>
      <c r="B89" s="117" t="str">
        <f>municipal!B10</f>
        <v>Washington (Brown)</v>
      </c>
      <c r="C89" s="484">
        <f>municipal!GK10</f>
        <v>1</v>
      </c>
      <c r="D89" s="67">
        <f>municipal!GJ10</f>
        <v>9705</v>
      </c>
      <c r="E89" s="478">
        <f>municipal!W10</f>
        <v>1</v>
      </c>
      <c r="F89" s="478">
        <f>municipal!X10</f>
        <v>0</v>
      </c>
      <c r="G89" s="478">
        <f>municipal!Y10</f>
        <v>0</v>
      </c>
      <c r="H89" s="478">
        <f>municipal!Z10</f>
        <v>0</v>
      </c>
      <c r="I89" s="160">
        <f>municipal!AA10</f>
        <v>2860</v>
      </c>
    </row>
    <row r="90" spans="1:9" x14ac:dyDescent="0.25">
      <c r="A90" s="117" t="str">
        <f>municipal!A11</f>
        <v>NC0102</v>
      </c>
      <c r="B90" s="117" t="str">
        <f>municipal!B11</f>
        <v>Nashville (Cooley)</v>
      </c>
      <c r="C90" s="484">
        <f>municipal!GK11</f>
        <v>2</v>
      </c>
      <c r="D90" s="67">
        <f>municipal!GJ11</f>
        <v>5369</v>
      </c>
      <c r="E90" s="478">
        <f>municipal!W11</f>
        <v>1</v>
      </c>
      <c r="F90" s="478">
        <f>municipal!X11</f>
        <v>0</v>
      </c>
      <c r="G90" s="478">
        <f>municipal!Y11</f>
        <v>0</v>
      </c>
      <c r="H90" s="478">
        <f>municipal!Z11</f>
        <v>0</v>
      </c>
      <c r="I90" s="160">
        <f>municipal!AA11</f>
        <v>2756</v>
      </c>
    </row>
    <row r="91" spans="1:9" x14ac:dyDescent="0.25">
      <c r="A91" s="117" t="str">
        <f>municipal!A12</f>
        <v>NC0075</v>
      </c>
      <c r="B91" s="117" t="str">
        <f>municipal!B12</f>
        <v>Farmville</v>
      </c>
      <c r="C91" s="484">
        <f>municipal!GK12</f>
        <v>2</v>
      </c>
      <c r="D91" s="67">
        <f>municipal!GJ12</f>
        <v>4695</v>
      </c>
      <c r="E91" s="478">
        <f>municipal!W12</f>
        <v>1</v>
      </c>
      <c r="F91" s="478">
        <f>municipal!X12</f>
        <v>0</v>
      </c>
      <c r="G91" s="478">
        <f>municipal!Y12</f>
        <v>0</v>
      </c>
      <c r="H91" s="478">
        <f>municipal!Z12</f>
        <v>0</v>
      </c>
      <c r="I91" s="160">
        <f>municipal!AA12</f>
        <v>2457</v>
      </c>
    </row>
    <row r="92" spans="1:9" x14ac:dyDescent="0.25">
      <c r="A92" s="669"/>
      <c r="B92" s="670"/>
      <c r="C92" s="485" t="s">
        <v>5039</v>
      </c>
      <c r="D92" s="164">
        <f>SUM(D82:D91)</f>
        <v>298536</v>
      </c>
      <c r="E92" s="486"/>
      <c r="F92" s="486"/>
      <c r="G92" s="486"/>
      <c r="H92" s="487" t="s">
        <v>5099</v>
      </c>
      <c r="I92" s="168">
        <f t="shared" ref="I92" si="0">AVERAGE(I82:I91)</f>
        <v>3168.5</v>
      </c>
    </row>
    <row r="93" spans="1:9" ht="15.75" thickBot="1" x14ac:dyDescent="0.3">
      <c r="A93" s="25"/>
      <c r="B93" s="26"/>
      <c r="C93" s="33"/>
      <c r="D93" s="35"/>
      <c r="E93" s="50"/>
      <c r="F93" s="50"/>
      <c r="G93" s="50"/>
      <c r="H93" s="35"/>
      <c r="I93" s="47"/>
    </row>
    <row r="94" spans="1:9" ht="15.75" thickTop="1" x14ac:dyDescent="0.25">
      <c r="A94" s="671"/>
      <c r="B94" s="672"/>
      <c r="C94" s="488" t="s">
        <v>5040</v>
      </c>
      <c r="D94" s="489">
        <f>'All data (unlinked)'!GK84</f>
        <v>9765229</v>
      </c>
      <c r="E94" s="490">
        <f>'All data (unlinked)'!X84</f>
        <v>71</v>
      </c>
      <c r="F94" s="490">
        <f>'All data (unlinked)'!Y84</f>
        <v>315</v>
      </c>
      <c r="G94" s="490">
        <f>'All data (unlinked)'!Z84</f>
        <v>26</v>
      </c>
      <c r="H94" s="491" t="s">
        <v>5098</v>
      </c>
      <c r="I94" s="492">
        <f>'All data (unlinked)'!AB85</f>
        <v>11494.9625</v>
      </c>
    </row>
    <row r="95" spans="1:9" x14ac:dyDescent="0.25">
      <c r="I95" s="291"/>
    </row>
  </sheetData>
  <mergeCells count="11">
    <mergeCell ref="D4:D6"/>
    <mergeCell ref="I4:I6"/>
    <mergeCell ref="E4:H4"/>
    <mergeCell ref="A66:B66"/>
    <mergeCell ref="A80:B80"/>
    <mergeCell ref="C4:C6"/>
    <mergeCell ref="A92:B92"/>
    <mergeCell ref="A94:B94"/>
    <mergeCell ref="B4:B6"/>
    <mergeCell ref="A67:B67"/>
    <mergeCell ref="A4:A6"/>
  </mergeCells>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95"/>
  <sheetViews>
    <sheetView workbookViewId="0">
      <selection activeCell="C15" sqref="C15"/>
    </sheetView>
  </sheetViews>
  <sheetFormatPr defaultColWidth="8.85546875" defaultRowHeight="12.75" x14ac:dyDescent="0.2"/>
  <cols>
    <col min="1" max="1" width="8.140625" style="443" customWidth="1"/>
    <col min="2" max="2" width="20.140625" style="443" customWidth="1"/>
    <col min="3" max="7" width="8.85546875" style="469"/>
    <col min="8" max="8" width="12.140625" style="469" customWidth="1"/>
    <col min="9" max="9" width="10.85546875" style="470" customWidth="1"/>
    <col min="10" max="16384" width="8.85546875" style="443"/>
  </cols>
  <sheetData>
    <row r="1" spans="1:9" x14ac:dyDescent="0.2">
      <c r="A1" s="79"/>
      <c r="B1" s="80"/>
      <c r="C1" s="441"/>
      <c r="D1" s="441"/>
      <c r="E1" s="441"/>
      <c r="F1" s="441"/>
      <c r="G1" s="441"/>
      <c r="H1" s="441"/>
      <c r="I1" s="442" t="s">
        <v>2883</v>
      </c>
    </row>
    <row r="2" spans="1:9" ht="15.75" x14ac:dyDescent="0.25">
      <c r="A2" s="52" t="s">
        <v>2901</v>
      </c>
      <c r="B2" s="6"/>
      <c r="C2" s="444"/>
      <c r="D2" s="444"/>
      <c r="E2" s="444"/>
      <c r="F2" s="444"/>
      <c r="G2" s="444"/>
      <c r="H2" s="444"/>
      <c r="I2" s="445" t="s">
        <v>5034</v>
      </c>
    </row>
    <row r="3" spans="1:9" ht="13.5" thickBot="1" x14ac:dyDescent="0.25">
      <c r="A3" s="88"/>
      <c r="B3" s="6"/>
      <c r="C3" s="444"/>
      <c r="D3" s="444"/>
      <c r="E3" s="444"/>
      <c r="F3" s="444"/>
      <c r="G3" s="444"/>
      <c r="H3" s="444"/>
      <c r="I3" s="471"/>
    </row>
    <row r="4" spans="1:9" ht="13.5" thickTop="1" x14ac:dyDescent="0.2">
      <c r="A4" s="350"/>
      <c r="B4" s="673"/>
      <c r="C4" s="446"/>
      <c r="D4" s="446" t="s">
        <v>2902</v>
      </c>
      <c r="E4" s="446" t="s">
        <v>2899</v>
      </c>
      <c r="F4" s="446"/>
      <c r="G4" s="446"/>
      <c r="H4" s="446" t="s">
        <v>2903</v>
      </c>
      <c r="I4" s="352" t="s">
        <v>2904</v>
      </c>
    </row>
    <row r="5" spans="1:9" x14ac:dyDescent="0.2">
      <c r="A5" s="355"/>
      <c r="B5" s="692"/>
      <c r="C5" s="447" t="s">
        <v>2902</v>
      </c>
      <c r="D5" s="447" t="s">
        <v>2905</v>
      </c>
      <c r="E5" s="447" t="s">
        <v>2902</v>
      </c>
      <c r="F5" s="447" t="s">
        <v>2882</v>
      </c>
      <c r="G5" s="447" t="s">
        <v>2899</v>
      </c>
      <c r="H5" s="148">
        <v>25000</v>
      </c>
      <c r="I5" s="357" t="s">
        <v>2906</v>
      </c>
    </row>
    <row r="6" spans="1:9" ht="13.5" thickBot="1" x14ac:dyDescent="0.25">
      <c r="A6" s="360"/>
      <c r="B6" s="693"/>
      <c r="C6" s="448" t="s">
        <v>2907</v>
      </c>
      <c r="D6" s="448" t="s">
        <v>2908</v>
      </c>
      <c r="E6" s="448" t="s">
        <v>2905</v>
      </c>
      <c r="F6" s="448" t="s">
        <v>2909</v>
      </c>
      <c r="G6" s="448" t="s">
        <v>555</v>
      </c>
      <c r="H6" s="448" t="s">
        <v>2910</v>
      </c>
      <c r="I6" s="362" t="s">
        <v>2907</v>
      </c>
    </row>
    <row r="7" spans="1:9" ht="14.25" thickTop="1" thickBot="1" x14ac:dyDescent="0.25">
      <c r="A7" s="365"/>
      <c r="B7" s="317" t="s">
        <v>2885</v>
      </c>
      <c r="C7" s="449"/>
      <c r="D7" s="449"/>
      <c r="E7" s="449"/>
      <c r="F7" s="450"/>
      <c r="G7" s="450"/>
      <c r="H7" s="450"/>
      <c r="I7" s="436"/>
    </row>
    <row r="8" spans="1:9" ht="13.5" thickTop="1" x14ac:dyDescent="0.2">
      <c r="A8" s="116" t="str">
        <f>county!A3</f>
        <v>NC0045</v>
      </c>
      <c r="B8" s="116" t="str">
        <f>county!B3</f>
        <v>Mecklenburg</v>
      </c>
      <c r="C8" s="451">
        <f>county!AB3</f>
        <v>107</v>
      </c>
      <c r="D8" s="451">
        <f>county!AC3</f>
        <v>0</v>
      </c>
      <c r="E8" s="451">
        <f>county!AD3</f>
        <v>107</v>
      </c>
      <c r="F8" s="451">
        <f>county!AE3</f>
        <v>256.5</v>
      </c>
      <c r="G8" s="451">
        <f>county!AF3</f>
        <v>363.5</v>
      </c>
      <c r="H8" s="451">
        <f>G8/('Table 1'!D8/25000)</f>
        <v>9.4406462544398302</v>
      </c>
      <c r="I8" s="452">
        <f>county!AG3</f>
        <v>0.29436040000000002</v>
      </c>
    </row>
    <row r="9" spans="1:9" x14ac:dyDescent="0.2">
      <c r="A9" s="116" t="str">
        <f>county!A4</f>
        <v>NC0063</v>
      </c>
      <c r="B9" s="116" t="str">
        <f>county!B4</f>
        <v>Wake</v>
      </c>
      <c r="C9" s="451">
        <f>county!AB4</f>
        <v>113</v>
      </c>
      <c r="D9" s="451">
        <f>county!AC4</f>
        <v>1</v>
      </c>
      <c r="E9" s="451">
        <f>county!AD4</f>
        <v>114</v>
      </c>
      <c r="F9" s="451">
        <f>county!AE4</f>
        <v>102</v>
      </c>
      <c r="G9" s="451">
        <f>county!AF4</f>
        <v>216</v>
      </c>
      <c r="H9" s="451">
        <f>G9/('Table 1'!D9/25000)</f>
        <v>5.7134211436787874</v>
      </c>
      <c r="I9" s="453">
        <f>county!AG4</f>
        <v>0.5231481</v>
      </c>
    </row>
    <row r="10" spans="1:9" x14ac:dyDescent="0.2">
      <c r="A10" s="116" t="str">
        <f>county!A5</f>
        <v>NC0035</v>
      </c>
      <c r="B10" s="116" t="str">
        <f>county!B5</f>
        <v>Guilford (Greensboro)</v>
      </c>
      <c r="C10" s="451">
        <f>county!AB5</f>
        <v>30</v>
      </c>
      <c r="D10" s="451">
        <f>county!AC5</f>
        <v>0</v>
      </c>
      <c r="E10" s="451">
        <f>county!AD5</f>
        <v>30</v>
      </c>
      <c r="F10" s="451">
        <f>county!AE5</f>
        <v>60.5</v>
      </c>
      <c r="G10" s="451">
        <f>county!AF5</f>
        <v>90.5</v>
      </c>
      <c r="H10" s="451">
        <f>G10/('Table 1'!D10/25000)</f>
        <v>5.653592811378652</v>
      </c>
      <c r="I10" s="453">
        <f>county!AG5</f>
        <v>0.3314917</v>
      </c>
    </row>
    <row r="11" spans="1:9" x14ac:dyDescent="0.2">
      <c r="A11" s="116" t="str">
        <f>county!A6</f>
        <v>NC0032</v>
      </c>
      <c r="B11" s="116" t="str">
        <f>county!B6</f>
        <v>Forsyth</v>
      </c>
      <c r="C11" s="451">
        <f>county!AB6</f>
        <v>46.5</v>
      </c>
      <c r="D11" s="451">
        <f>county!AC6</f>
        <v>1</v>
      </c>
      <c r="E11" s="451">
        <f>county!AD6</f>
        <v>47.5</v>
      </c>
      <c r="F11" s="451">
        <f>county!AE6</f>
        <v>56</v>
      </c>
      <c r="G11" s="451">
        <f>county!AF6</f>
        <v>103.5</v>
      </c>
      <c r="H11" s="451">
        <f>G11/('Table 1'!D11/25000)</f>
        <v>7.2382684103783488</v>
      </c>
      <c r="I11" s="453">
        <f>county!AG6</f>
        <v>0.44927539999999999</v>
      </c>
    </row>
    <row r="12" spans="1:9" x14ac:dyDescent="0.2">
      <c r="A12" s="116" t="str">
        <f>county!A7</f>
        <v>NC0026</v>
      </c>
      <c r="B12" s="116" t="str">
        <f>county!B7</f>
        <v>Cumberland</v>
      </c>
      <c r="C12" s="451">
        <f>county!AB7</f>
        <v>43</v>
      </c>
      <c r="D12" s="451">
        <f>county!AC7</f>
        <v>0</v>
      </c>
      <c r="E12" s="451">
        <f>county!AD7</f>
        <v>43</v>
      </c>
      <c r="F12" s="451">
        <f>county!AE7</f>
        <v>143.63</v>
      </c>
      <c r="G12" s="451">
        <f>county!AF7</f>
        <v>186.63</v>
      </c>
      <c r="H12" s="451">
        <f>G12/('Table 1'!D12/25000)</f>
        <v>14.084050000150929</v>
      </c>
      <c r="I12" s="453">
        <f>county!AG7</f>
        <v>0.23040240000000001</v>
      </c>
    </row>
    <row r="13" spans="1:9" x14ac:dyDescent="0.2">
      <c r="A13" s="116" t="str">
        <f>county!A8</f>
        <v>NC0030</v>
      </c>
      <c r="B13" s="116" t="str">
        <f>county!B8</f>
        <v>Durham</v>
      </c>
      <c r="C13" s="451">
        <f>county!AB8</f>
        <v>49.36</v>
      </c>
      <c r="D13" s="451">
        <f>county!AC8</f>
        <v>0</v>
      </c>
      <c r="E13" s="451">
        <f>county!AD8</f>
        <v>49.36</v>
      </c>
      <c r="F13" s="451">
        <f>county!AE8</f>
        <v>79.48</v>
      </c>
      <c r="G13" s="451">
        <f>county!AF8</f>
        <v>128.84</v>
      </c>
      <c r="H13" s="451">
        <f>G13/('Table 1'!D13/25000)</f>
        <v>11.597511269857273</v>
      </c>
      <c r="I13" s="453">
        <f>county!AG8</f>
        <v>0.38311079999999997</v>
      </c>
    </row>
    <row r="14" spans="1:9" x14ac:dyDescent="0.2">
      <c r="A14" s="116" t="str">
        <f>county!A9</f>
        <v>NC0019</v>
      </c>
      <c r="B14" s="116" t="str">
        <f>county!B9</f>
        <v>Buncombe</v>
      </c>
      <c r="C14" s="451">
        <f>county!AB9</f>
        <v>13</v>
      </c>
      <c r="D14" s="451">
        <f>county!AC9</f>
        <v>0</v>
      </c>
      <c r="E14" s="451">
        <f>county!AD9</f>
        <v>13</v>
      </c>
      <c r="F14" s="451">
        <f>county!AE9</f>
        <v>50</v>
      </c>
      <c r="G14" s="451">
        <f>county!AF9</f>
        <v>63</v>
      </c>
      <c r="H14" s="451">
        <f>G14/('Table 1'!D14/25000)</f>
        <v>6.4225944835010687</v>
      </c>
      <c r="I14" s="453">
        <f>county!AG9</f>
        <v>0.20634920000000001</v>
      </c>
    </row>
    <row r="15" spans="1:9" x14ac:dyDescent="0.2">
      <c r="A15" s="116" t="str">
        <f>county!A10</f>
        <v>NC0047</v>
      </c>
      <c r="B15" s="116" t="str">
        <f>county!B10</f>
        <v>New Hanover</v>
      </c>
      <c r="C15" s="451">
        <f>county!AB10</f>
        <v>15</v>
      </c>
      <c r="D15" s="451">
        <f>county!AC10</f>
        <v>0</v>
      </c>
      <c r="E15" s="451">
        <f>county!AD10</f>
        <v>15</v>
      </c>
      <c r="F15" s="451">
        <f>county!AE10</f>
        <v>31</v>
      </c>
      <c r="G15" s="451">
        <f>county!AF10</f>
        <v>46</v>
      </c>
      <c r="H15" s="451">
        <f>G15/('Table 1'!D15/25000)</f>
        <v>5.4802092963411262</v>
      </c>
      <c r="I15" s="453">
        <f>county!AG10</f>
        <v>0.32608700000000002</v>
      </c>
    </row>
    <row r="16" spans="1:9" x14ac:dyDescent="0.2">
      <c r="A16" s="116" t="str">
        <f>county!A11</f>
        <v>NC0061</v>
      </c>
      <c r="B16" s="116" t="str">
        <f>county!B11</f>
        <v>Union</v>
      </c>
      <c r="C16" s="451">
        <f>county!AB11</f>
        <v>7</v>
      </c>
      <c r="D16" s="451">
        <f>county!AC11</f>
        <v>2</v>
      </c>
      <c r="E16" s="451">
        <f>county!AD11</f>
        <v>9</v>
      </c>
      <c r="F16" s="451">
        <f>county!AE11</f>
        <v>36.1</v>
      </c>
      <c r="G16" s="451">
        <f>county!AF11</f>
        <v>45.1</v>
      </c>
      <c r="H16" s="451">
        <f>G16/('Table 1'!D16/25000)</f>
        <v>5.4233847693077308</v>
      </c>
      <c r="I16" s="453">
        <f>county!AG11</f>
        <v>0.1552106</v>
      </c>
    </row>
    <row r="17" spans="1:9" x14ac:dyDescent="0.2">
      <c r="A17" s="116" t="str">
        <f>county!A12</f>
        <v>NC0106</v>
      </c>
      <c r="B17" s="116" t="str">
        <f>county!B12</f>
        <v>Gaston</v>
      </c>
      <c r="C17" s="451">
        <f>county!AB12</f>
        <v>11.5</v>
      </c>
      <c r="D17" s="451">
        <f>county!AC12</f>
        <v>2</v>
      </c>
      <c r="E17" s="451">
        <f>county!AD12</f>
        <v>13.5</v>
      </c>
      <c r="F17" s="451">
        <f>county!AE12</f>
        <v>37.380000000000003</v>
      </c>
      <c r="G17" s="451">
        <f>county!AF12</f>
        <v>50.88</v>
      </c>
      <c r="H17" s="451">
        <f>G17/('Table 1'!D17/25000)</f>
        <v>6.125810273253518</v>
      </c>
      <c r="I17" s="453">
        <f>county!AG12</f>
        <v>0.226022</v>
      </c>
    </row>
    <row r="18" spans="1:9" x14ac:dyDescent="0.2">
      <c r="A18" s="116" t="str">
        <f>county!A13</f>
        <v>NC0048</v>
      </c>
      <c r="B18" s="116" t="str">
        <f>county!B13</f>
        <v>Onslow</v>
      </c>
      <c r="C18" s="451">
        <f>county!AB13</f>
        <v>5</v>
      </c>
      <c r="D18" s="451">
        <f>county!AC13</f>
        <v>0</v>
      </c>
      <c r="E18" s="451">
        <f>county!AD13</f>
        <v>5</v>
      </c>
      <c r="F18" s="451">
        <f>county!AE13</f>
        <v>30</v>
      </c>
      <c r="G18" s="451">
        <f>county!AF13</f>
        <v>35</v>
      </c>
      <c r="H18" s="451">
        <f>G18/('Table 1'!D18/25000)</f>
        <v>4.6007350660139759</v>
      </c>
      <c r="I18" s="453">
        <f>county!AG13</f>
        <v>0.14285709999999999</v>
      </c>
    </row>
    <row r="19" spans="1:9" x14ac:dyDescent="0.2">
      <c r="A19" s="116" t="str">
        <f>county!A14</f>
        <v>NC0021</v>
      </c>
      <c r="B19" s="116" t="str">
        <f>county!B14</f>
        <v>Cabarrus</v>
      </c>
      <c r="C19" s="451">
        <f>county!AB14</f>
        <v>9</v>
      </c>
      <c r="D19" s="451">
        <f>county!AC14</f>
        <v>0</v>
      </c>
      <c r="E19" s="451">
        <f>county!AD14</f>
        <v>9</v>
      </c>
      <c r="F19" s="451">
        <f>county!AE14</f>
        <v>25.4</v>
      </c>
      <c r="G19" s="451">
        <f>county!AF14</f>
        <v>34.4</v>
      </c>
      <c r="H19" s="451">
        <f>G19/('Table 1'!D19/25000)</f>
        <v>4.678846174771226</v>
      </c>
      <c r="I19" s="453">
        <f>county!AG14</f>
        <v>0.26162790000000002</v>
      </c>
    </row>
    <row r="20" spans="1:9" x14ac:dyDescent="0.2">
      <c r="A20" s="116" t="str">
        <f>county!A15</f>
        <v>NC0041</v>
      </c>
      <c r="B20" s="116" t="str">
        <f>county!B15</f>
        <v>Johnston</v>
      </c>
      <c r="C20" s="451">
        <f>county!AB15</f>
        <v>5</v>
      </c>
      <c r="D20" s="451">
        <f>county!AC15</f>
        <v>1</v>
      </c>
      <c r="E20" s="451">
        <f>county!AD15</f>
        <v>6</v>
      </c>
      <c r="F20" s="451">
        <f>county!AE15</f>
        <v>22.18</v>
      </c>
      <c r="G20" s="451">
        <f>county!AF15</f>
        <v>28.18</v>
      </c>
      <c r="H20" s="451">
        <f>G20/('Table 1'!D20/25000)</f>
        <v>4.0272561494972363</v>
      </c>
      <c r="I20" s="453">
        <f>county!AG15</f>
        <v>0.1774308</v>
      </c>
    </row>
    <row r="21" spans="1:9" x14ac:dyDescent="0.2">
      <c r="A21" s="116" t="str">
        <f>county!A16</f>
        <v>NC0050</v>
      </c>
      <c r="B21" s="116" t="str">
        <f>county!B16</f>
        <v>Pitt (Sheppard)</v>
      </c>
      <c r="C21" s="451">
        <f>county!AB16</f>
        <v>1</v>
      </c>
      <c r="D21" s="451">
        <f>county!AC16</f>
        <v>3</v>
      </c>
      <c r="E21" s="451">
        <f>county!AD16</f>
        <v>4</v>
      </c>
      <c r="F21" s="451">
        <f>county!AE16</f>
        <v>26.02</v>
      </c>
      <c r="G21" s="451">
        <f>county!AF16</f>
        <v>30.02</v>
      </c>
      <c r="H21" s="451">
        <f>G21/('Table 1'!D21/25000)</f>
        <v>4.4706148659113385</v>
      </c>
      <c r="I21" s="453">
        <f>county!AG16</f>
        <v>3.3311100000000003E-2</v>
      </c>
    </row>
    <row r="22" spans="1:9" x14ac:dyDescent="0.2">
      <c r="A22" s="116" t="str">
        <f>county!A17</f>
        <v>NC0027</v>
      </c>
      <c r="B22" s="116" t="str">
        <f>county!B17</f>
        <v>Davidson</v>
      </c>
      <c r="C22" s="451">
        <f>county!AB17</f>
        <v>7.5</v>
      </c>
      <c r="D22" s="451">
        <f>county!AC17</f>
        <v>0</v>
      </c>
      <c r="E22" s="451">
        <f>county!AD17</f>
        <v>7.5</v>
      </c>
      <c r="F22" s="451">
        <f>county!AE17</f>
        <v>51.99</v>
      </c>
      <c r="G22" s="451">
        <f>county!AF17</f>
        <v>59.49</v>
      </c>
      <c r="H22" s="451">
        <f>G22/('Table 1'!D22/25000)</f>
        <v>9.4023226850593318</v>
      </c>
      <c r="I22" s="453">
        <f>county!AG17</f>
        <v>0.12607160000000001</v>
      </c>
    </row>
    <row r="23" spans="1:9" x14ac:dyDescent="0.2">
      <c r="A23" s="116" t="str">
        <f>county!A18</f>
        <v>NC0103</v>
      </c>
      <c r="B23" s="116" t="str">
        <f>county!B18</f>
        <v>Alamance</v>
      </c>
      <c r="C23" s="451">
        <f>county!AB18</f>
        <v>10</v>
      </c>
      <c r="D23" s="451">
        <f>county!AC18</f>
        <v>0</v>
      </c>
      <c r="E23" s="451">
        <f>county!AD18</f>
        <v>10</v>
      </c>
      <c r="F23" s="451">
        <f>county!AE18</f>
        <v>32.67</v>
      </c>
      <c r="G23" s="451">
        <f>county!AF18</f>
        <v>42.67</v>
      </c>
      <c r="H23" s="451">
        <f>G23/('Table 1'!D23/25000)</f>
        <v>6.9707187338678587</v>
      </c>
      <c r="I23" s="453">
        <f>county!AG18</f>
        <v>0.2343567</v>
      </c>
    </row>
    <row r="24" spans="1:9" x14ac:dyDescent="0.2">
      <c r="A24" s="116" t="str">
        <f>county!A19</f>
        <v>NC0052</v>
      </c>
      <c r="B24" s="116" t="str">
        <f>county!B19</f>
        <v>Randolph</v>
      </c>
      <c r="C24" s="451">
        <f>county!AB19</f>
        <v>11</v>
      </c>
      <c r="D24" s="451">
        <f>county!AC19</f>
        <v>0</v>
      </c>
      <c r="E24" s="451">
        <f>county!AD19</f>
        <v>11</v>
      </c>
      <c r="F24" s="451">
        <f>county!AE19</f>
        <v>31.99</v>
      </c>
      <c r="G24" s="451">
        <f>county!AF19</f>
        <v>42.99</v>
      </c>
      <c r="H24" s="451">
        <f>G24/('Table 1'!D24/25000)</f>
        <v>7.5442229397725677</v>
      </c>
      <c r="I24" s="453">
        <f>county!AG19</f>
        <v>0.25587349999999998</v>
      </c>
    </row>
    <row r="25" spans="1:9" x14ac:dyDescent="0.2">
      <c r="A25" s="116" t="str">
        <f>county!A20</f>
        <v>NC0055</v>
      </c>
      <c r="B25" s="116" t="str">
        <f>county!B20</f>
        <v>Rowan</v>
      </c>
      <c r="C25" s="451">
        <f>county!AB20</f>
        <v>11.43</v>
      </c>
      <c r="D25" s="451">
        <f>county!AC20</f>
        <v>0</v>
      </c>
      <c r="E25" s="451">
        <f>county!AD20</f>
        <v>11.43</v>
      </c>
      <c r="F25" s="451">
        <f>county!AE20</f>
        <v>34.799999999999997</v>
      </c>
      <c r="G25" s="451">
        <f>county!AF20</f>
        <v>46.23</v>
      </c>
      <c r="H25" s="451">
        <f>G25/('Table 1'!D25/25000)</f>
        <v>8.3597343980557248</v>
      </c>
      <c r="I25" s="453">
        <f>county!AG20</f>
        <v>0.24724209999999999</v>
      </c>
    </row>
    <row r="26" spans="1:9" x14ac:dyDescent="0.2">
      <c r="A26" s="116" t="str">
        <f>county!A21</f>
        <v>NC0053</v>
      </c>
      <c r="B26" s="116" t="str">
        <f>county!B21</f>
        <v>Robeson</v>
      </c>
      <c r="C26" s="451">
        <f>county!AB21</f>
        <v>3</v>
      </c>
      <c r="D26" s="451">
        <f>county!AC21</f>
        <v>0</v>
      </c>
      <c r="E26" s="451">
        <f>county!AD21</f>
        <v>3</v>
      </c>
      <c r="F26" s="451">
        <f>county!AE21</f>
        <v>14.26</v>
      </c>
      <c r="G26" s="451">
        <f>county!AF21</f>
        <v>17.260000000000002</v>
      </c>
      <c r="H26" s="451">
        <f>G26/('Table 1'!D26/25000)</f>
        <v>3.2005162362225752</v>
      </c>
      <c r="I26" s="453">
        <f>county!AG21</f>
        <v>0.1738123</v>
      </c>
    </row>
    <row r="27" spans="1:9" x14ac:dyDescent="0.2">
      <c r="A27" s="116" t="str">
        <f>county!A22</f>
        <v>NC0040</v>
      </c>
      <c r="B27" s="116" t="str">
        <f>county!B22</f>
        <v>Iredell</v>
      </c>
      <c r="C27" s="451">
        <f>county!AB22</f>
        <v>6</v>
      </c>
      <c r="D27" s="451">
        <f>county!AC22</f>
        <v>0</v>
      </c>
      <c r="E27" s="451">
        <f>county!AD22</f>
        <v>6</v>
      </c>
      <c r="F27" s="451">
        <f>county!AE22</f>
        <v>23</v>
      </c>
      <c r="G27" s="451">
        <f>county!AF22</f>
        <v>29</v>
      </c>
      <c r="H27" s="451">
        <f>G27/('Table 1'!D27/25000)</f>
        <v>5.6210265157388744</v>
      </c>
      <c r="I27" s="453">
        <f>county!AG22</f>
        <v>0.20689660000000001</v>
      </c>
    </row>
    <row r="28" spans="1:9" x14ac:dyDescent="0.2">
      <c r="A28" s="116" t="str">
        <f>county!A23</f>
        <v>NC0065</v>
      </c>
      <c r="B28" s="116" t="str">
        <f>county!B23</f>
        <v>Wayne</v>
      </c>
      <c r="C28" s="451">
        <f>county!AB23</f>
        <v>6.15</v>
      </c>
      <c r="D28" s="451">
        <f>county!AC23</f>
        <v>2</v>
      </c>
      <c r="E28" s="451">
        <f>county!AD23</f>
        <v>8.15</v>
      </c>
      <c r="F28" s="451">
        <f>county!AE23</f>
        <v>22.06</v>
      </c>
      <c r="G28" s="451">
        <f>county!AF23</f>
        <v>30.21</v>
      </c>
      <c r="H28" s="451">
        <f>G28/('Table 1'!D28/25000)</f>
        <v>6.0740222452771011</v>
      </c>
      <c r="I28" s="453">
        <f>county!AG23</f>
        <v>0.20357500000000001</v>
      </c>
    </row>
    <row r="29" spans="1:9" x14ac:dyDescent="0.2">
      <c r="A29" s="116" t="str">
        <f>county!A24</f>
        <v>NC0037</v>
      </c>
      <c r="B29" s="116" t="str">
        <f>county!B24</f>
        <v>Harnett</v>
      </c>
      <c r="C29" s="451">
        <f>county!AB24</f>
        <v>4</v>
      </c>
      <c r="D29" s="451">
        <f>county!AC24</f>
        <v>1</v>
      </c>
      <c r="E29" s="451">
        <f>county!AD24</f>
        <v>5</v>
      </c>
      <c r="F29" s="451">
        <f>county!AE24</f>
        <v>19</v>
      </c>
      <c r="G29" s="451">
        <f>county!AF24</f>
        <v>24</v>
      </c>
      <c r="H29" s="451">
        <f>G29/('Table 1'!D29/25000)</f>
        <v>4.9627791563275432</v>
      </c>
      <c r="I29" s="453">
        <f>county!AG24</f>
        <v>0.1666667</v>
      </c>
    </row>
    <row r="30" spans="1:9" x14ac:dyDescent="0.2">
      <c r="A30" s="116" t="str">
        <f>county!A25</f>
        <v>NC0023</v>
      </c>
      <c r="B30" s="116" t="str">
        <f>county!B25</f>
        <v>Catawba</v>
      </c>
      <c r="C30" s="451">
        <f>county!AB25</f>
        <v>6</v>
      </c>
      <c r="D30" s="451">
        <f>county!AC25</f>
        <v>4</v>
      </c>
      <c r="E30" s="451">
        <f>county!AD25</f>
        <v>10</v>
      </c>
      <c r="F30" s="451">
        <f>county!AE25</f>
        <v>20.8</v>
      </c>
      <c r="G30" s="451">
        <f>county!AF25</f>
        <v>30.8</v>
      </c>
      <c r="H30" s="451">
        <f>G30/('Table 1'!D30/25000)</f>
        <v>6.6725014948136465</v>
      </c>
      <c r="I30" s="453">
        <f>county!AG25</f>
        <v>0.19480520000000001</v>
      </c>
    </row>
    <row r="31" spans="1:9" x14ac:dyDescent="0.2">
      <c r="A31" s="116" t="str">
        <f>county!A26</f>
        <v>NC0018</v>
      </c>
      <c r="B31" s="116" t="str">
        <f>county!B26</f>
        <v>Brunswick</v>
      </c>
      <c r="C31" s="451">
        <f>county!AB26</f>
        <v>1</v>
      </c>
      <c r="D31" s="451">
        <f>county!AC26</f>
        <v>0</v>
      </c>
      <c r="E31" s="451">
        <f>county!AD26</f>
        <v>1</v>
      </c>
      <c r="F31" s="451">
        <f>county!AE26</f>
        <v>16</v>
      </c>
      <c r="G31" s="451">
        <f>county!AF26</f>
        <v>17</v>
      </c>
      <c r="H31" s="451">
        <f>G31/('Table 1'!D31/25000)</f>
        <v>3.7710401859788285</v>
      </c>
      <c r="I31" s="453">
        <f>county!AG26</f>
        <v>5.8823500000000001E-2</v>
      </c>
    </row>
    <row r="32" spans="1:9" x14ac:dyDescent="0.2">
      <c r="A32" s="116" t="str">
        <f>county!A27</f>
        <v>NC0039</v>
      </c>
      <c r="B32" s="116" t="str">
        <f>county!B27</f>
        <v>Henderson</v>
      </c>
      <c r="C32" s="451">
        <f>county!AB27</f>
        <v>10</v>
      </c>
      <c r="D32" s="451">
        <f>county!AC27</f>
        <v>0</v>
      </c>
      <c r="E32" s="451">
        <f>county!AD27</f>
        <v>10</v>
      </c>
      <c r="F32" s="451">
        <f>county!AE27</f>
        <v>25.9</v>
      </c>
      <c r="G32" s="451">
        <f>county!AF27</f>
        <v>35.9</v>
      </c>
      <c r="H32" s="451">
        <f>G32/('Table 1'!D32/25000)</f>
        <v>8.2841055935019394</v>
      </c>
      <c r="I32" s="453">
        <f>county!AG27</f>
        <v>0.27855150000000001</v>
      </c>
    </row>
    <row r="33" spans="1:9" x14ac:dyDescent="0.2">
      <c r="A33" s="116" t="str">
        <f>county!A28</f>
        <v>NC0054</v>
      </c>
      <c r="B33" s="116" t="str">
        <f>county!B28</f>
        <v>Rockingham</v>
      </c>
      <c r="C33" s="451">
        <f>county!AB28</f>
        <v>8</v>
      </c>
      <c r="D33" s="451">
        <f>county!AC28</f>
        <v>0</v>
      </c>
      <c r="E33" s="451">
        <f>county!AD28</f>
        <v>8</v>
      </c>
      <c r="F33" s="451">
        <f>county!AE28</f>
        <v>21.58</v>
      </c>
      <c r="G33" s="451">
        <f>county!AF28</f>
        <v>29.58</v>
      </c>
      <c r="H33" s="451">
        <f>G33/('Table 1'!D33/25000)</f>
        <v>7.9535799176140332</v>
      </c>
      <c r="I33" s="453">
        <f>county!AG28</f>
        <v>0.270453</v>
      </c>
    </row>
    <row r="34" spans="1:9" x14ac:dyDescent="0.2">
      <c r="A34" s="116" t="str">
        <f>county!A29</f>
        <v>NC0046</v>
      </c>
      <c r="B34" s="116" t="str">
        <f>county!B29</f>
        <v>Nash (Braswell)</v>
      </c>
      <c r="C34" s="451">
        <f>county!AB29</f>
        <v>7.9</v>
      </c>
      <c r="D34" s="451">
        <f>county!AC29</f>
        <v>0</v>
      </c>
      <c r="E34" s="451">
        <f>county!AD29</f>
        <v>7.9</v>
      </c>
      <c r="F34" s="451">
        <f>county!AE29</f>
        <v>17.3</v>
      </c>
      <c r="G34" s="451">
        <f>county!AF29</f>
        <v>25.2</v>
      </c>
      <c r="H34" s="451">
        <f>G34/('Table 1'!D34/25000)</f>
        <v>6.9721887139078564</v>
      </c>
      <c r="I34" s="453">
        <f>county!AG29</f>
        <v>0.3134921</v>
      </c>
    </row>
    <row r="35" spans="1:9" x14ac:dyDescent="0.2">
      <c r="A35" s="116" t="str">
        <f>county!A30</f>
        <v>NC0020</v>
      </c>
      <c r="B35" s="116" t="str">
        <f>county!B30</f>
        <v>Burke</v>
      </c>
      <c r="C35" s="451">
        <f>county!AB30</f>
        <v>2</v>
      </c>
      <c r="D35" s="451">
        <f>county!AC30</f>
        <v>0</v>
      </c>
      <c r="E35" s="451">
        <f>county!AD30</f>
        <v>2</v>
      </c>
      <c r="F35" s="451">
        <f>county!AE30</f>
        <v>18.899999999999999</v>
      </c>
      <c r="G35" s="451">
        <f>county!AF30</f>
        <v>20.9</v>
      </c>
      <c r="H35" s="451">
        <f>G35/('Table 1'!D35/25000)</f>
        <v>5.806523309440462</v>
      </c>
      <c r="I35" s="453">
        <f>county!AG30</f>
        <v>9.5693799999999996E-2</v>
      </c>
    </row>
    <row r="36" spans="1:9" x14ac:dyDescent="0.2">
      <c r="A36" s="116" t="str">
        <f>county!A31</f>
        <v>NC0024</v>
      </c>
      <c r="B36" s="116" t="str">
        <f>county!B31</f>
        <v>Cleveland</v>
      </c>
      <c r="C36" s="451">
        <f>county!AB31</f>
        <v>3</v>
      </c>
      <c r="D36" s="451">
        <f>county!AC31</f>
        <v>0</v>
      </c>
      <c r="E36" s="451">
        <f>county!AD31</f>
        <v>3</v>
      </c>
      <c r="F36" s="451">
        <f>county!AE31</f>
        <v>15.17</v>
      </c>
      <c r="G36" s="451">
        <f>county!AF31</f>
        <v>18.170000000000002</v>
      </c>
      <c r="H36" s="451">
        <f>G36/('Table 1'!D36/25000)</f>
        <v>5.1455012969948237</v>
      </c>
      <c r="I36" s="453">
        <f>county!AG31</f>
        <v>0.16510730000000001</v>
      </c>
    </row>
    <row r="37" spans="1:9" x14ac:dyDescent="0.2">
      <c r="A37" s="116" t="str">
        <f>county!A32</f>
        <v>NC0022</v>
      </c>
      <c r="B37" s="116" t="str">
        <f>county!B32</f>
        <v>Caldwell</v>
      </c>
      <c r="C37" s="451">
        <f>county!AB32</f>
        <v>4</v>
      </c>
      <c r="D37" s="451">
        <f>county!AC32</f>
        <v>1</v>
      </c>
      <c r="E37" s="451">
        <f>county!AD32</f>
        <v>5</v>
      </c>
      <c r="F37" s="451">
        <f>county!AE32</f>
        <v>14</v>
      </c>
      <c r="G37" s="451">
        <f>county!AF32</f>
        <v>19</v>
      </c>
      <c r="H37" s="451">
        <f>G37/('Table 1'!D37/25000)</f>
        <v>5.7526250136246375</v>
      </c>
      <c r="I37" s="453">
        <f>county!AG32</f>
        <v>0.2105263</v>
      </c>
    </row>
    <row r="38" spans="1:9" x14ac:dyDescent="0.2">
      <c r="A38" s="116" t="str">
        <f>county!A33</f>
        <v>NC0108</v>
      </c>
      <c r="B38" s="116" t="str">
        <f>county!B33</f>
        <v>Orange</v>
      </c>
      <c r="C38" s="451">
        <f>county!AB33</f>
        <v>10.75</v>
      </c>
      <c r="D38" s="451">
        <f>county!AC33</f>
        <v>0</v>
      </c>
      <c r="E38" s="451">
        <f>county!AD33</f>
        <v>10.75</v>
      </c>
      <c r="F38" s="451">
        <f>county!AE33</f>
        <v>11.8</v>
      </c>
      <c r="G38" s="451">
        <f>county!AF33</f>
        <v>22.55</v>
      </c>
      <c r="H38" s="451">
        <f>G38/('Table 1'!D38/25000)</f>
        <v>6.8542700126446849</v>
      </c>
      <c r="I38" s="453">
        <f>county!AG33</f>
        <v>0.47671839999999999</v>
      </c>
    </row>
    <row r="39" spans="1:9" x14ac:dyDescent="0.2">
      <c r="A39" s="116" t="str">
        <f>county!A34</f>
        <v>NC0066</v>
      </c>
      <c r="B39" s="116" t="str">
        <f>county!B34</f>
        <v>Wilson</v>
      </c>
      <c r="C39" s="451">
        <f>county!AB34</f>
        <v>5</v>
      </c>
      <c r="D39" s="451">
        <f>county!AC34</f>
        <v>3</v>
      </c>
      <c r="E39" s="451">
        <f>county!AD34</f>
        <v>8</v>
      </c>
      <c r="F39" s="451">
        <f>county!AE34</f>
        <v>17.25</v>
      </c>
      <c r="G39" s="451">
        <f>county!AF34</f>
        <v>25.25</v>
      </c>
      <c r="H39" s="451">
        <f>G39/('Table 1'!D39/25000)</f>
        <v>7.6962935869300164</v>
      </c>
      <c r="I39" s="453">
        <f>county!AG34</f>
        <v>0.1980198</v>
      </c>
    </row>
    <row r="40" spans="1:9" x14ac:dyDescent="0.2">
      <c r="A40" s="116" t="str">
        <f>county!A35</f>
        <v>NC0106</v>
      </c>
      <c r="B40" s="116" t="str">
        <f>county!B35</f>
        <v>Lincoln</v>
      </c>
      <c r="C40" s="451">
        <f>county!AB35</f>
        <v>1</v>
      </c>
      <c r="D40" s="451">
        <f>county!AC35</f>
        <v>1</v>
      </c>
      <c r="E40" s="451">
        <f>county!AD35</f>
        <v>2</v>
      </c>
      <c r="F40" s="451">
        <f>county!AE35</f>
        <v>15.75</v>
      </c>
      <c r="G40" s="451">
        <f>county!AF35</f>
        <v>17.75</v>
      </c>
      <c r="H40" s="451">
        <f>G40/('Table 1'!D40/25000)</f>
        <v>5.5809186034812353</v>
      </c>
      <c r="I40" s="453">
        <f>county!AG35</f>
        <v>5.6337999999999999E-2</v>
      </c>
    </row>
    <row r="41" spans="1:9" x14ac:dyDescent="0.2">
      <c r="A41" s="116" t="str">
        <f>county!A36</f>
        <v>NC0056</v>
      </c>
      <c r="B41" s="116" t="str">
        <f>county!B36</f>
        <v>Rutherford</v>
      </c>
      <c r="C41" s="451">
        <f>county!AB36</f>
        <v>2</v>
      </c>
      <c r="D41" s="451">
        <f>county!AC36</f>
        <v>1</v>
      </c>
      <c r="E41" s="451">
        <f>county!AD36</f>
        <v>3</v>
      </c>
      <c r="F41" s="451">
        <f>county!AE36</f>
        <v>6.2</v>
      </c>
      <c r="G41" s="451">
        <f>county!AF36</f>
        <v>9.1999999999999993</v>
      </c>
      <c r="H41" s="451">
        <f>G41/('Table 1'!D41/25000)</f>
        <v>3.3807619943555971</v>
      </c>
      <c r="I41" s="453">
        <f>county!AG36</f>
        <v>0.21739130000000001</v>
      </c>
    </row>
    <row r="42" spans="1:9" x14ac:dyDescent="0.2">
      <c r="A42" s="116" t="str">
        <f>county!A37</f>
        <v>NC0104</v>
      </c>
      <c r="B42" s="116" t="str">
        <f>county!B37</f>
        <v>Chatham</v>
      </c>
      <c r="C42" s="451">
        <f>county!AB37</f>
        <v>3</v>
      </c>
      <c r="D42" s="451">
        <f>county!AC37</f>
        <v>0</v>
      </c>
      <c r="E42" s="451">
        <f>county!AD37</f>
        <v>3</v>
      </c>
      <c r="F42" s="451">
        <f>county!AE37</f>
        <v>10.5</v>
      </c>
      <c r="G42" s="451">
        <f>county!AF37</f>
        <v>13.5</v>
      </c>
      <c r="H42" s="451">
        <f>G42/('Table 1'!D42/25000)</f>
        <v>5.066198324777087</v>
      </c>
      <c r="I42" s="453">
        <f>county!AG37</f>
        <v>0.22222220000000001</v>
      </c>
    </row>
    <row r="43" spans="1:9" x14ac:dyDescent="0.2">
      <c r="A43" s="116" t="str">
        <f>county!A38</f>
        <v>NC0057</v>
      </c>
      <c r="B43" s="116" t="str">
        <f>county!B38</f>
        <v>Sampson</v>
      </c>
      <c r="C43" s="451">
        <f>county!AB38</f>
        <v>1</v>
      </c>
      <c r="D43" s="451">
        <f>county!AC38</f>
        <v>0</v>
      </c>
      <c r="E43" s="451">
        <f>county!AD38</f>
        <v>1</v>
      </c>
      <c r="F43" s="451">
        <f>county!AE38</f>
        <v>15.8</v>
      </c>
      <c r="G43" s="451">
        <f>county!AF38</f>
        <v>16.8</v>
      </c>
      <c r="H43" s="451">
        <f>G43/('Table 1'!D43/25000)</f>
        <v>6.5501161865847388</v>
      </c>
      <c r="I43" s="453">
        <f>county!AG38</f>
        <v>5.9523800000000002E-2</v>
      </c>
    </row>
    <row r="44" spans="1:9" x14ac:dyDescent="0.2">
      <c r="A44" s="116" t="str">
        <f>county!A39</f>
        <v>NC0033</v>
      </c>
      <c r="B44" s="116" t="str">
        <f>county!B39</f>
        <v>Franklin</v>
      </c>
      <c r="C44" s="451">
        <f>county!AB39</f>
        <v>3</v>
      </c>
      <c r="D44" s="451">
        <f>county!AC39</f>
        <v>0</v>
      </c>
      <c r="E44" s="451">
        <f>county!AD39</f>
        <v>3</v>
      </c>
      <c r="F44" s="451">
        <f>county!AE39</f>
        <v>9.1</v>
      </c>
      <c r="G44" s="451">
        <f>county!AF39</f>
        <v>12.1</v>
      </c>
      <c r="H44" s="451">
        <f>G44/('Table 1'!D44/25000)</f>
        <v>4.9080849544886664</v>
      </c>
      <c r="I44" s="453">
        <f>county!AG39</f>
        <v>0.24793390000000001</v>
      </c>
    </row>
    <row r="45" spans="1:9" x14ac:dyDescent="0.2">
      <c r="A45" s="116" t="str">
        <f>county!A40</f>
        <v>NC0059</v>
      </c>
      <c r="B45" s="116" t="str">
        <f>county!B40</f>
        <v>Stanly</v>
      </c>
      <c r="C45" s="451">
        <f>county!AB40</f>
        <v>3.75</v>
      </c>
      <c r="D45" s="451">
        <f>county!AC40</f>
        <v>0</v>
      </c>
      <c r="E45" s="451">
        <f>county!AD40</f>
        <v>3.75</v>
      </c>
      <c r="F45" s="451">
        <f>county!AE40</f>
        <v>12.72</v>
      </c>
      <c r="G45" s="451">
        <f>county!AF40</f>
        <v>16.47</v>
      </c>
      <c r="H45" s="451">
        <f>G45/('Table 1'!D45/25000)</f>
        <v>6.7905204828814556</v>
      </c>
      <c r="I45" s="453">
        <f>county!AG40</f>
        <v>0.22768669999999999</v>
      </c>
    </row>
    <row r="46" spans="1:9" x14ac:dyDescent="0.2">
      <c r="A46" s="116" t="str">
        <f>county!A41</f>
        <v>NC0029</v>
      </c>
      <c r="B46" s="116" t="str">
        <f>county!B41</f>
        <v>Duplin</v>
      </c>
      <c r="C46" s="451">
        <f>county!AB41</f>
        <v>1</v>
      </c>
      <c r="D46" s="451">
        <f>county!AC41</f>
        <v>0</v>
      </c>
      <c r="E46" s="451">
        <f>county!AD41</f>
        <v>1</v>
      </c>
      <c r="F46" s="451">
        <f>county!AE41</f>
        <v>9.15</v>
      </c>
      <c r="G46" s="451">
        <f>county!AF41</f>
        <v>10.15</v>
      </c>
      <c r="H46" s="451">
        <f>G46/('Table 1'!D46/25000)</f>
        <v>4.2221297836938438</v>
      </c>
      <c r="I46" s="453">
        <f>county!AG41</f>
        <v>9.8522200000000004E-2</v>
      </c>
    </row>
    <row r="47" spans="1:9" x14ac:dyDescent="0.2">
      <c r="A47" s="116" t="str">
        <f>county!A42</f>
        <v>NC0038</v>
      </c>
      <c r="B47" s="116" t="str">
        <f>county!B42</f>
        <v>Haywood</v>
      </c>
      <c r="C47" s="451">
        <f>county!AB42</f>
        <v>3</v>
      </c>
      <c r="D47" s="451">
        <f>county!AC42</f>
        <v>2</v>
      </c>
      <c r="E47" s="451">
        <f>county!AD42</f>
        <v>5</v>
      </c>
      <c r="F47" s="451">
        <f>county!AE42</f>
        <v>12</v>
      </c>
      <c r="G47" s="451">
        <f>county!AF42</f>
        <v>17</v>
      </c>
      <c r="H47" s="451">
        <f>G47/('Table 1'!D47/25000)</f>
        <v>7.1698495175113033</v>
      </c>
      <c r="I47" s="453">
        <f>county!AG42</f>
        <v>0.17647060000000001</v>
      </c>
    </row>
    <row r="48" spans="1:9" x14ac:dyDescent="0.2">
      <c r="A48" s="116" t="str">
        <f>county!A43</f>
        <v>NC0042</v>
      </c>
      <c r="B48" s="116" t="str">
        <f>county!B43</f>
        <v>Lee</v>
      </c>
      <c r="C48" s="451">
        <f>county!AB43</f>
        <v>1</v>
      </c>
      <c r="D48" s="451">
        <f>county!AC43</f>
        <v>0</v>
      </c>
      <c r="E48" s="451">
        <f>county!AD43</f>
        <v>1</v>
      </c>
      <c r="F48" s="451">
        <f>county!AE43</f>
        <v>9</v>
      </c>
      <c r="G48" s="451">
        <f>county!AF43</f>
        <v>10</v>
      </c>
      <c r="H48" s="451">
        <f>G48/('Table 1'!D48/25000)</f>
        <v>4.2320518680276944</v>
      </c>
      <c r="I48" s="453">
        <f>county!AG43</f>
        <v>0.1</v>
      </c>
    </row>
    <row r="49" spans="1:9" x14ac:dyDescent="0.2">
      <c r="A49" s="116" t="str">
        <f>county!A44</f>
        <v>NC0025</v>
      </c>
      <c r="B49" s="116" t="str">
        <f>county!B44</f>
        <v>Columbus</v>
      </c>
      <c r="C49" s="451">
        <f>county!AB44</f>
        <v>1</v>
      </c>
      <c r="D49" s="451">
        <f>county!AC44</f>
        <v>0</v>
      </c>
      <c r="E49" s="451">
        <f>county!AD44</f>
        <v>1</v>
      </c>
      <c r="F49" s="451">
        <f>county!AE44</f>
        <v>24</v>
      </c>
      <c r="G49" s="451">
        <f>county!AF44</f>
        <v>25</v>
      </c>
      <c r="H49" s="451">
        <f>G49/('Table 1'!D49/25000)</f>
        <v>10.756019068270605</v>
      </c>
      <c r="I49" s="453">
        <f>county!AG44</f>
        <v>0.04</v>
      </c>
    </row>
    <row r="50" spans="1:9" x14ac:dyDescent="0.2">
      <c r="A50" s="116" t="str">
        <f>county!A45</f>
        <v>NC0034</v>
      </c>
      <c r="B50" s="116" t="str">
        <f>county!B45</f>
        <v>Granville</v>
      </c>
      <c r="C50" s="451">
        <f>county!AB45</f>
        <v>4</v>
      </c>
      <c r="D50" s="451">
        <f>county!AC45</f>
        <v>0</v>
      </c>
      <c r="E50" s="451">
        <f>county!AD45</f>
        <v>4</v>
      </c>
      <c r="F50" s="451">
        <f>county!AE45</f>
        <v>14.5</v>
      </c>
      <c r="G50" s="451">
        <f>county!AF45</f>
        <v>18.5</v>
      </c>
      <c r="H50" s="451">
        <f>G50/('Table 1'!D50/25000)</f>
        <v>7.9691915362878216</v>
      </c>
      <c r="I50" s="453">
        <f>county!AG45</f>
        <v>0.2162162</v>
      </c>
    </row>
    <row r="51" spans="1:9" x14ac:dyDescent="0.2">
      <c r="A51" s="116" t="str">
        <f>county!A46</f>
        <v>NC0031</v>
      </c>
      <c r="B51" s="116" t="str">
        <f>county!B46</f>
        <v>Edgecombe</v>
      </c>
      <c r="C51" s="451">
        <f>county!AB46</f>
        <v>2</v>
      </c>
      <c r="D51" s="451">
        <f>county!AC46</f>
        <v>0</v>
      </c>
      <c r="E51" s="451">
        <f>county!AD46</f>
        <v>2</v>
      </c>
      <c r="F51" s="451">
        <f>county!AE46</f>
        <v>11.75</v>
      </c>
      <c r="G51" s="451">
        <f>county!AF46</f>
        <v>13.75</v>
      </c>
      <c r="H51" s="451">
        <f>G51/('Table 1'!D51/25000)</f>
        <v>6.1341208801013574</v>
      </c>
      <c r="I51" s="453">
        <f>county!AG46</f>
        <v>0.14545449999999999</v>
      </c>
    </row>
    <row r="52" spans="1:9" x14ac:dyDescent="0.2">
      <c r="A52" s="116" t="str">
        <f>county!A47</f>
        <v>NC0049</v>
      </c>
      <c r="B52" s="116" t="str">
        <f>county!B47</f>
        <v>Pender</v>
      </c>
      <c r="C52" s="451">
        <f>county!AB47</f>
        <v>1</v>
      </c>
      <c r="D52" s="451">
        <f>county!AC47</f>
        <v>0</v>
      </c>
      <c r="E52" s="451">
        <f>county!AD47</f>
        <v>1</v>
      </c>
      <c r="F52" s="451">
        <f>county!AE47</f>
        <v>11.73</v>
      </c>
      <c r="G52" s="451">
        <f>county!AF47</f>
        <v>12.73</v>
      </c>
      <c r="H52" s="451">
        <f>G52/('Table 1'!D52/25000)</f>
        <v>5.8653863875117489</v>
      </c>
      <c r="I52" s="453">
        <f>county!AG47</f>
        <v>7.8554600000000002E-2</v>
      </c>
    </row>
    <row r="53" spans="1:9" x14ac:dyDescent="0.2">
      <c r="A53" s="116" t="str">
        <f>county!A48</f>
        <v>NC0062</v>
      </c>
      <c r="B53" s="116" t="str">
        <f>county!B48</f>
        <v>Vance (Perry)</v>
      </c>
      <c r="C53" s="451">
        <f>county!AB48</f>
        <v>3</v>
      </c>
      <c r="D53" s="451">
        <f>county!AC48</f>
        <v>0</v>
      </c>
      <c r="E53" s="451">
        <f>county!AD48</f>
        <v>3</v>
      </c>
      <c r="F53" s="451">
        <f>county!AE48</f>
        <v>13.25</v>
      </c>
      <c r="G53" s="451">
        <f>county!AF48</f>
        <v>16.25</v>
      </c>
      <c r="H53" s="451">
        <f>G53/('Table 1'!D53/25000)</f>
        <v>8.9205331459563908</v>
      </c>
      <c r="I53" s="453">
        <f>county!AG48</f>
        <v>0.18461540000000001</v>
      </c>
    </row>
    <row r="54" spans="1:9" x14ac:dyDescent="0.2">
      <c r="A54" s="116" t="str">
        <f>county!A49</f>
        <v>NC0044</v>
      </c>
      <c r="B54" s="116" t="str">
        <f>county!B49</f>
        <v>McDowell</v>
      </c>
      <c r="C54" s="451">
        <f>county!AB49</f>
        <v>1</v>
      </c>
      <c r="D54" s="451">
        <f>county!AC49</f>
        <v>0</v>
      </c>
      <c r="E54" s="451">
        <f>county!AD49</f>
        <v>1</v>
      </c>
      <c r="F54" s="451">
        <f>county!AE49</f>
        <v>13.5</v>
      </c>
      <c r="G54" s="451">
        <f>county!AF49</f>
        <v>14.5</v>
      </c>
      <c r="H54" s="451">
        <f>G54/('Table 1'!D54/25000)</f>
        <v>8.0076873798846897</v>
      </c>
      <c r="I54" s="453">
        <f>county!AG49</f>
        <v>6.8965499999999999E-2</v>
      </c>
    </row>
    <row r="55" spans="1:9" x14ac:dyDescent="0.2">
      <c r="A55" s="116" t="str">
        <f>county!A50</f>
        <v>NC0028</v>
      </c>
      <c r="B55" s="116" t="str">
        <f>county!B50</f>
        <v>Davie</v>
      </c>
      <c r="C55" s="451">
        <f>county!AB50</f>
        <v>2</v>
      </c>
      <c r="D55" s="451">
        <f>county!AC50</f>
        <v>0</v>
      </c>
      <c r="E55" s="451">
        <f>county!AD50</f>
        <v>2</v>
      </c>
      <c r="F55" s="451">
        <f>county!AE50</f>
        <v>4</v>
      </c>
      <c r="G55" s="451">
        <f>county!AF50</f>
        <v>6</v>
      </c>
      <c r="H55" s="451">
        <f>G55/('Table 1'!D55/25000)</f>
        <v>3.6147191363231075</v>
      </c>
      <c r="I55" s="453">
        <f>county!AG50</f>
        <v>0.3333333</v>
      </c>
    </row>
    <row r="56" spans="1:9" x14ac:dyDescent="0.2">
      <c r="A56" s="116" t="str">
        <f>county!A51</f>
        <v>NC0109</v>
      </c>
      <c r="B56" s="116" t="str">
        <f>county!B51</f>
        <v>Person</v>
      </c>
      <c r="C56" s="451">
        <f>county!AB51</f>
        <v>3</v>
      </c>
      <c r="D56" s="451">
        <f>county!AC51</f>
        <v>0</v>
      </c>
      <c r="E56" s="451">
        <f>county!AD51</f>
        <v>3</v>
      </c>
      <c r="F56" s="451">
        <f>county!AE51</f>
        <v>4</v>
      </c>
      <c r="G56" s="451">
        <f>county!AF51</f>
        <v>7</v>
      </c>
      <c r="H56" s="451">
        <f>G56/('Table 1'!D56/25000)</f>
        <v>4.4423008579986796</v>
      </c>
      <c r="I56" s="453">
        <f>county!AG51</f>
        <v>0.42857139999999999</v>
      </c>
    </row>
    <row r="57" spans="1:9" x14ac:dyDescent="0.2">
      <c r="A57" s="116" t="str">
        <f>county!A52</f>
        <v>NC0036</v>
      </c>
      <c r="B57" s="116" t="str">
        <f>county!B52</f>
        <v>Halifax</v>
      </c>
      <c r="C57" s="451">
        <f>county!AB52</f>
        <v>1</v>
      </c>
      <c r="D57" s="451">
        <f>county!AC52</f>
        <v>0</v>
      </c>
      <c r="E57" s="451">
        <f>county!AD52</f>
        <v>1</v>
      </c>
      <c r="F57" s="451">
        <f>county!AE52</f>
        <v>10</v>
      </c>
      <c r="G57" s="451">
        <f>county!AF52</f>
        <v>11</v>
      </c>
      <c r="H57" s="451">
        <f>G57/('Table 1'!D57/25000)</f>
        <v>7.1212160447471318</v>
      </c>
      <c r="I57" s="453">
        <f>county!AG52</f>
        <v>9.0909100000000007E-2</v>
      </c>
    </row>
    <row r="58" spans="1:9" x14ac:dyDescent="0.2">
      <c r="A58" s="116" t="str">
        <f>county!A53</f>
        <v>NC0016</v>
      </c>
      <c r="B58" s="116" t="str">
        <f>county!B53</f>
        <v>Alexander</v>
      </c>
      <c r="C58" s="451">
        <f>county!AB53</f>
        <v>1</v>
      </c>
      <c r="D58" s="451">
        <f>county!AC53</f>
        <v>0</v>
      </c>
      <c r="E58" s="451">
        <f>county!AD53</f>
        <v>1</v>
      </c>
      <c r="F58" s="451">
        <f>county!AE53</f>
        <v>7.85</v>
      </c>
      <c r="G58" s="451">
        <f>county!AF53</f>
        <v>8.85</v>
      </c>
      <c r="H58" s="451">
        <f>G58/('Table 1'!D58/25000)</f>
        <v>5.9219506972511438</v>
      </c>
      <c r="I58" s="453">
        <f>county!AG53</f>
        <v>0.11299439999999999</v>
      </c>
    </row>
    <row r="59" spans="1:9" x14ac:dyDescent="0.2">
      <c r="A59" s="116" t="str">
        <f>county!A54</f>
        <v>NC0058</v>
      </c>
      <c r="B59" s="116" t="str">
        <f>county!B54</f>
        <v>Scotland</v>
      </c>
      <c r="C59" s="451">
        <f>county!AB54</f>
        <v>1</v>
      </c>
      <c r="D59" s="451">
        <f>county!AC54</f>
        <v>0</v>
      </c>
      <c r="E59" s="451">
        <f>county!AD54</f>
        <v>1</v>
      </c>
      <c r="F59" s="451">
        <f>county!AE54</f>
        <v>5.25</v>
      </c>
      <c r="G59" s="451">
        <f>county!AF54</f>
        <v>6.25</v>
      </c>
      <c r="H59" s="451">
        <f>G59/('Table 1'!D59/25000)</f>
        <v>4.2941160304504349</v>
      </c>
      <c r="I59" s="453">
        <f>county!AG54</f>
        <v>0.16</v>
      </c>
    </row>
    <row r="60" spans="1:9" x14ac:dyDescent="0.2">
      <c r="A60" s="116" t="str">
        <f>county!A55</f>
        <v>NC0017</v>
      </c>
      <c r="B60" s="116" t="str">
        <f>county!B55</f>
        <v>Bladen</v>
      </c>
      <c r="C60" s="451">
        <f>county!AB55</f>
        <v>1</v>
      </c>
      <c r="D60" s="451">
        <f>county!AC55</f>
        <v>0</v>
      </c>
      <c r="E60" s="451">
        <f>county!AD55</f>
        <v>1</v>
      </c>
      <c r="F60" s="451">
        <f>county!AE55</f>
        <v>9.26</v>
      </c>
      <c r="G60" s="451">
        <f>county!AF55</f>
        <v>10.26</v>
      </c>
      <c r="H60" s="451">
        <f>G60/('Table 1'!D60/25000)</f>
        <v>7.2981278097080748</v>
      </c>
      <c r="I60" s="453">
        <f>county!AG55</f>
        <v>9.7465899999999994E-2</v>
      </c>
    </row>
    <row r="61" spans="1:9" x14ac:dyDescent="0.2">
      <c r="A61" s="116" t="str">
        <f>county!A56</f>
        <v>NC0060</v>
      </c>
      <c r="B61" s="116" t="str">
        <f>county!B56</f>
        <v>Transylvania</v>
      </c>
      <c r="C61" s="451">
        <f>county!AB56</f>
        <v>4.6900000000000004</v>
      </c>
      <c r="D61" s="451">
        <f>county!AC56</f>
        <v>0.94</v>
      </c>
      <c r="E61" s="451">
        <f>county!AD56</f>
        <v>5.63</v>
      </c>
      <c r="F61" s="451">
        <f>county!AE56</f>
        <v>11.55</v>
      </c>
      <c r="G61" s="451">
        <f>county!AF56</f>
        <v>17.18</v>
      </c>
      <c r="H61" s="451">
        <f>G61/('Table 1'!D61/25000)</f>
        <v>12.941034680165114</v>
      </c>
      <c r="I61" s="453">
        <f>county!AG56</f>
        <v>0.27299190000000001</v>
      </c>
    </row>
    <row r="62" spans="1:9" x14ac:dyDescent="0.2">
      <c r="A62" s="116" t="str">
        <f>county!A57</f>
        <v>NC0107</v>
      </c>
      <c r="B62" s="116" t="str">
        <f>county!B57</f>
        <v>Caswell</v>
      </c>
      <c r="C62" s="451">
        <f>county!AB57</f>
        <v>1</v>
      </c>
      <c r="D62" s="451">
        <f>county!AC57</f>
        <v>0</v>
      </c>
      <c r="E62" s="451">
        <f>county!AD57</f>
        <v>1</v>
      </c>
      <c r="F62" s="451">
        <f>county!AE57</f>
        <v>4.42</v>
      </c>
      <c r="G62" s="451">
        <f>county!AF57</f>
        <v>5.42</v>
      </c>
      <c r="H62" s="451">
        <f>G62/('Table 1'!D62/25000)</f>
        <v>5.7520057732308869</v>
      </c>
      <c r="I62" s="453">
        <f>county!AG57</f>
        <v>0.18450179999999999</v>
      </c>
    </row>
    <row r="63" spans="1:9" x14ac:dyDescent="0.2">
      <c r="A63" s="116" t="str">
        <f>county!A58</f>
        <v>NC0043</v>
      </c>
      <c r="B63" s="116" t="str">
        <f>county!B58</f>
        <v>Madison</v>
      </c>
      <c r="C63" s="451">
        <f>county!AB58</f>
        <v>1</v>
      </c>
      <c r="D63" s="451">
        <f>county!AC58</f>
        <v>0</v>
      </c>
      <c r="E63" s="451">
        <f>county!AD58</f>
        <v>1</v>
      </c>
      <c r="F63" s="451">
        <f>county!AE58</f>
        <v>10.11</v>
      </c>
      <c r="G63" s="451">
        <f>county!AF58</f>
        <v>11.11</v>
      </c>
      <c r="H63" s="451">
        <f>G63/('Table 1'!D63/25000)</f>
        <v>13.168499905177319</v>
      </c>
      <c r="I63" s="453">
        <f>county!AG58</f>
        <v>9.0009000000000006E-2</v>
      </c>
    </row>
    <row r="64" spans="1:9" x14ac:dyDescent="0.2">
      <c r="A64" s="116" t="str">
        <f>county!A59</f>
        <v>NC0101</v>
      </c>
      <c r="B64" s="116" t="str">
        <f>county!B59</f>
        <v>Warren</v>
      </c>
      <c r="C64" s="451">
        <f>county!AB59</f>
        <v>1</v>
      </c>
      <c r="D64" s="451">
        <f>county!AC59</f>
        <v>0</v>
      </c>
      <c r="E64" s="451">
        <f>county!AD59</f>
        <v>1</v>
      </c>
      <c r="F64" s="451">
        <f>county!AE59</f>
        <v>7</v>
      </c>
      <c r="G64" s="451">
        <f>county!AF59</f>
        <v>8</v>
      </c>
      <c r="H64" s="451">
        <f>G64/('Table 1'!D64/25000)</f>
        <v>9.6404126096596929</v>
      </c>
      <c r="I64" s="453">
        <f>county!AG59</f>
        <v>0.125</v>
      </c>
    </row>
    <row r="65" spans="1:9" x14ac:dyDescent="0.2">
      <c r="A65" s="116" t="str">
        <f>county!A60</f>
        <v>NC0051</v>
      </c>
      <c r="B65" s="116" t="str">
        <f>county!B60</f>
        <v>Polk</v>
      </c>
      <c r="C65" s="451">
        <f>county!AB60</f>
        <v>1</v>
      </c>
      <c r="D65" s="451">
        <f>county!AC60</f>
        <v>0</v>
      </c>
      <c r="E65" s="451">
        <f>county!AD60</f>
        <v>1</v>
      </c>
      <c r="F65" s="451">
        <f>county!AE60</f>
        <v>6</v>
      </c>
      <c r="G65" s="451">
        <f>county!AF60</f>
        <v>7</v>
      </c>
      <c r="H65" s="451">
        <f>G65/('Table 1'!D65/25000)</f>
        <v>8.5691900891195765</v>
      </c>
      <c r="I65" s="453">
        <f>county!AG60</f>
        <v>0.14285709999999999</v>
      </c>
    </row>
    <row r="66" spans="1:9" ht="13.5" thickBot="1" x14ac:dyDescent="0.25">
      <c r="A66" s="687" t="s">
        <v>2888</v>
      </c>
      <c r="B66" s="688"/>
      <c r="C66" s="454">
        <f>AVERAGE(C8:C65)</f>
        <v>10.698793103448278</v>
      </c>
      <c r="D66" s="455">
        <f t="shared" ref="D66:I66" si="0">AVERAGE(D8:D65)</f>
        <v>0.44724137931034486</v>
      </c>
      <c r="E66" s="455">
        <f t="shared" si="0"/>
        <v>11.146034482758619</v>
      </c>
      <c r="F66" s="455">
        <f t="shared" si="0"/>
        <v>28.156034482758617</v>
      </c>
      <c r="G66" s="455">
        <f t="shared" si="0"/>
        <v>39.30206896551725</v>
      </c>
      <c r="H66" s="455">
        <f t="shared" si="0"/>
        <v>6.7296216681361889</v>
      </c>
      <c r="I66" s="456">
        <f t="shared" si="0"/>
        <v>0.20337756379310337</v>
      </c>
    </row>
    <row r="67" spans="1:9" ht="14.25" thickTop="1" thickBot="1" x14ac:dyDescent="0.25">
      <c r="A67" s="676" t="s">
        <v>2886</v>
      </c>
      <c r="B67" s="677"/>
      <c r="C67" s="457"/>
      <c r="D67" s="457"/>
      <c r="E67" s="457"/>
      <c r="F67" s="458"/>
      <c r="G67" s="458"/>
      <c r="H67" s="458"/>
      <c r="I67" s="459"/>
    </row>
    <row r="68" spans="1:9" ht="13.5" thickTop="1" x14ac:dyDescent="0.2">
      <c r="A68" s="117" t="str">
        <f>regional!A3</f>
        <v>NC0015</v>
      </c>
      <c r="B68" s="117" t="str">
        <f>regional!B3</f>
        <v>Sandhill</v>
      </c>
      <c r="C68" s="451">
        <f>regional!AB3</f>
        <v>4</v>
      </c>
      <c r="D68" s="451">
        <f>regional!AC3</f>
        <v>1</v>
      </c>
      <c r="E68" s="451">
        <f>regional!AD3</f>
        <v>5</v>
      </c>
      <c r="F68" s="451">
        <f>regional!AE3</f>
        <v>37</v>
      </c>
      <c r="G68" s="451">
        <f>regional!AF3</f>
        <v>42</v>
      </c>
      <c r="H68" s="324">
        <f>G68/('Table 1'!D68/25000)</f>
        <v>4.5924325459133915</v>
      </c>
      <c r="I68" s="460">
        <f>regional!AG3</f>
        <v>9.5238100000000006E-2</v>
      </c>
    </row>
    <row r="69" spans="1:9" x14ac:dyDescent="0.2">
      <c r="A69" s="117" t="str">
        <f>regional!A4</f>
        <v>NC0006</v>
      </c>
      <c r="B69" s="117" t="str">
        <f>regional!B4</f>
        <v>CPC</v>
      </c>
      <c r="C69" s="451">
        <f>regional!AB4</f>
        <v>1.91</v>
      </c>
      <c r="D69" s="451">
        <f>regional!AC4</f>
        <v>6</v>
      </c>
      <c r="E69" s="451">
        <f>regional!AD4</f>
        <v>7.91</v>
      </c>
      <c r="F69" s="451">
        <f>regional!AE4</f>
        <v>56.07</v>
      </c>
      <c r="G69" s="451">
        <f>regional!AF4</f>
        <v>63.98</v>
      </c>
      <c r="H69" s="324">
        <f>G69/('Table 1'!D69/25000)</f>
        <v>8.5792135765585531</v>
      </c>
      <c r="I69" s="460">
        <f>regional!AG4</f>
        <v>2.98531E-2</v>
      </c>
    </row>
    <row r="70" spans="1:9" x14ac:dyDescent="0.2">
      <c r="A70" s="117" t="str">
        <f>regional!A5</f>
        <v>NC0013</v>
      </c>
      <c r="B70" s="117" t="str">
        <f>regional!B5</f>
        <v>Northwestern</v>
      </c>
      <c r="C70" s="451">
        <f>regional!AB5</f>
        <v>3</v>
      </c>
      <c r="D70" s="451">
        <f>regional!AC5</f>
        <v>0</v>
      </c>
      <c r="E70" s="451">
        <f>regional!AD5</f>
        <v>3</v>
      </c>
      <c r="F70" s="451">
        <f>regional!AE5</f>
        <v>45.19</v>
      </c>
      <c r="G70" s="451">
        <f>regional!AF5</f>
        <v>48.19</v>
      </c>
      <c r="H70" s="324">
        <f>G70/('Table 1'!D70/25000)</f>
        <v>7.0862644989765418</v>
      </c>
      <c r="I70" s="460">
        <f>regional!AG5</f>
        <v>6.2253599999999999E-2</v>
      </c>
    </row>
    <row r="71" spans="1:9" x14ac:dyDescent="0.2">
      <c r="A71" s="117" t="str">
        <f>regional!A6</f>
        <v>NC0002</v>
      </c>
      <c r="B71" s="117" t="str">
        <f>regional!B6</f>
        <v>Appalachian</v>
      </c>
      <c r="C71" s="451">
        <f>regional!AB6</f>
        <v>9</v>
      </c>
      <c r="D71" s="451">
        <f>regional!AC6</f>
        <v>0</v>
      </c>
      <c r="E71" s="451">
        <f>regional!AD6</f>
        <v>9</v>
      </c>
      <c r="F71" s="451">
        <f>regional!AE6</f>
        <v>36.700000000000003</v>
      </c>
      <c r="G71" s="451">
        <f>regional!AF6</f>
        <v>45.7</v>
      </c>
      <c r="H71" s="324">
        <f>G71/('Table 1'!D71/25000)</f>
        <v>7.6460785822798369</v>
      </c>
      <c r="I71" s="460">
        <f>regional!AG6</f>
        <v>0.19693649999999999</v>
      </c>
    </row>
    <row r="72" spans="1:9" x14ac:dyDescent="0.2">
      <c r="A72" s="117" t="str">
        <f>regional!A7</f>
        <v>NC0007</v>
      </c>
      <c r="B72" s="117" t="str">
        <f>regional!B7</f>
        <v>East Albemarle</v>
      </c>
      <c r="C72" s="451">
        <f>regional!AB7</f>
        <v>4.75</v>
      </c>
      <c r="D72" s="451">
        <f>regional!AC7</f>
        <v>0</v>
      </c>
      <c r="E72" s="451">
        <f>regional!AD7</f>
        <v>4.75</v>
      </c>
      <c r="F72" s="451">
        <f>regional!AE7</f>
        <v>37.229999999999997</v>
      </c>
      <c r="G72" s="451">
        <f>regional!AF7</f>
        <v>41.98</v>
      </c>
      <c r="H72" s="324">
        <f>G72/('Table 1'!D72/25000)</f>
        <v>9.607638507451755</v>
      </c>
      <c r="I72" s="460">
        <f>regional!AG7</f>
        <v>0.1131491</v>
      </c>
    </row>
    <row r="73" spans="1:9" x14ac:dyDescent="0.2">
      <c r="A73" s="117" t="str">
        <f>regional!A8</f>
        <v>NC0012</v>
      </c>
      <c r="B73" s="117" t="str">
        <f>regional!B8</f>
        <v>Neuse</v>
      </c>
      <c r="C73" s="451">
        <f>regional!AB8</f>
        <v>4</v>
      </c>
      <c r="D73" s="451">
        <f>regional!AC8</f>
        <v>0</v>
      </c>
      <c r="E73" s="451">
        <f>regional!AD8</f>
        <v>4</v>
      </c>
      <c r="F73" s="451">
        <f>regional!AE8</f>
        <v>29.89</v>
      </c>
      <c r="G73" s="451">
        <f>regional!AF8</f>
        <v>33.89</v>
      </c>
      <c r="H73" s="324">
        <f>G73/('Table 1'!D73/25000)</f>
        <v>9.2498580724049084</v>
      </c>
      <c r="I73" s="460">
        <f>regional!AG8</f>
        <v>0.11802890000000001</v>
      </c>
    </row>
    <row r="74" spans="1:9" x14ac:dyDescent="0.2">
      <c r="A74" s="117" t="str">
        <f>regional!A9</f>
        <v>NC0008</v>
      </c>
      <c r="B74" s="117" t="str">
        <f>regional!B9</f>
        <v>Fontana</v>
      </c>
      <c r="C74" s="451">
        <f>regional!AB9</f>
        <v>7.75</v>
      </c>
      <c r="D74" s="451">
        <f>regional!AC9</f>
        <v>0</v>
      </c>
      <c r="E74" s="451">
        <f>regional!AD9</f>
        <v>7.75</v>
      </c>
      <c r="F74" s="451">
        <f>regional!AE9</f>
        <v>49.8</v>
      </c>
      <c r="G74" s="451">
        <f>regional!AF9</f>
        <v>57.55</v>
      </c>
      <c r="H74" s="324">
        <f>G74/('Table 1'!D74/25000)</f>
        <v>16.119364524513756</v>
      </c>
      <c r="I74" s="460">
        <f>regional!AG9</f>
        <v>0.13466549999999999</v>
      </c>
    </row>
    <row r="75" spans="1:9" x14ac:dyDescent="0.2">
      <c r="A75" s="117" t="str">
        <f>regional!A10</f>
        <v>NC0001</v>
      </c>
      <c r="B75" s="117" t="str">
        <f>regional!B10</f>
        <v>Albemarle</v>
      </c>
      <c r="C75" s="451">
        <f>regional!AB10</f>
        <v>1</v>
      </c>
      <c r="D75" s="451">
        <f>regional!AC10</f>
        <v>1</v>
      </c>
      <c r="E75" s="451">
        <f>regional!AD10</f>
        <v>2</v>
      </c>
      <c r="F75" s="451">
        <f>regional!AE10</f>
        <v>16.89</v>
      </c>
      <c r="G75" s="451">
        <f>regional!AF10</f>
        <v>18.89</v>
      </c>
      <c r="H75" s="324">
        <f>G75/('Table 1'!D75/25000)</f>
        <v>5.9872458035397331</v>
      </c>
      <c r="I75" s="460">
        <f>regional!AG10</f>
        <v>5.2938100000000002E-2</v>
      </c>
    </row>
    <row r="76" spans="1:9" x14ac:dyDescent="0.2">
      <c r="A76" s="117" t="str">
        <f>regional!A11</f>
        <v>NC0004</v>
      </c>
      <c r="B76" s="117" t="str">
        <f>regional!B11</f>
        <v>BHM</v>
      </c>
      <c r="C76" s="451">
        <f>regional!AB11</f>
        <v>2</v>
      </c>
      <c r="D76" s="451">
        <f>regional!AC11</f>
        <v>1</v>
      </c>
      <c r="E76" s="451">
        <f>regional!AD11</f>
        <v>3</v>
      </c>
      <c r="F76" s="451">
        <f>regional!AE11</f>
        <v>14.26</v>
      </c>
      <c r="G76" s="451">
        <f>regional!AF11</f>
        <v>17.260000000000002</v>
      </c>
      <c r="H76" s="324">
        <f>G76/('Table 1'!D76/25000)</f>
        <v>6.3306924882629119</v>
      </c>
      <c r="I76" s="460">
        <f>regional!AG11</f>
        <v>0.1158749</v>
      </c>
    </row>
    <row r="77" spans="1:9" x14ac:dyDescent="0.2">
      <c r="A77" s="117" t="str">
        <f>regional!A12</f>
        <v>NC0003</v>
      </c>
      <c r="B77" s="117" t="str">
        <f>regional!B12</f>
        <v>AMY</v>
      </c>
      <c r="C77" s="451">
        <f>regional!AB12</f>
        <v>3</v>
      </c>
      <c r="D77" s="451">
        <f>regional!AC12</f>
        <v>1</v>
      </c>
      <c r="E77" s="451">
        <f>regional!AD12</f>
        <v>4</v>
      </c>
      <c r="F77" s="451">
        <f>regional!AE12</f>
        <v>16</v>
      </c>
      <c r="G77" s="451">
        <f>regional!AF12</f>
        <v>20</v>
      </c>
      <c r="H77" s="324">
        <f>G77/('Table 1'!D77/25000)</f>
        <v>9.7945111559482072</v>
      </c>
      <c r="I77" s="460">
        <f>regional!AG12</f>
        <v>0.15</v>
      </c>
    </row>
    <row r="78" spans="1:9" x14ac:dyDescent="0.2">
      <c r="A78" s="117" t="str">
        <f>regional!A13</f>
        <v>NC0011</v>
      </c>
      <c r="B78" s="117" t="str">
        <f>regional!B13</f>
        <v>Nantahala</v>
      </c>
      <c r="C78" s="451">
        <f>regional!AB13</f>
        <v>3.53</v>
      </c>
      <c r="D78" s="451">
        <f>regional!AC13</f>
        <v>0</v>
      </c>
      <c r="E78" s="451">
        <f>regional!AD13</f>
        <v>3.53</v>
      </c>
      <c r="F78" s="451">
        <f>regional!AE13</f>
        <v>12.91</v>
      </c>
      <c r="G78" s="451">
        <f>regional!AF13</f>
        <v>16.440000000000001</v>
      </c>
      <c r="H78" s="324">
        <f>G78/('Table 1'!D78/25000)</f>
        <v>8.7374306426582216</v>
      </c>
      <c r="I78" s="460">
        <f>regional!AG13</f>
        <v>0.2147202</v>
      </c>
    </row>
    <row r="79" spans="1:9" x14ac:dyDescent="0.2">
      <c r="A79" s="117" t="str">
        <f>regional!A14</f>
        <v>NC0014</v>
      </c>
      <c r="B79" s="117" t="str">
        <f>regional!B14</f>
        <v>Pettigrew</v>
      </c>
      <c r="C79" s="451">
        <f>regional!AB14</f>
        <v>3.5</v>
      </c>
      <c r="D79" s="451">
        <f>regional!AC14</f>
        <v>0.88</v>
      </c>
      <c r="E79" s="451">
        <f>regional!AD14</f>
        <v>4.38</v>
      </c>
      <c r="F79" s="451">
        <f>regional!AE14</f>
        <v>13.78</v>
      </c>
      <c r="G79" s="451">
        <f>regional!AF14</f>
        <v>18.16</v>
      </c>
      <c r="H79" s="324">
        <f>G79/('Table 1'!D79/25000)</f>
        <v>9.9482864405294062</v>
      </c>
      <c r="I79" s="460">
        <f>regional!AG14</f>
        <v>0.19273129999999999</v>
      </c>
    </row>
    <row r="80" spans="1:9" ht="13.5" thickBot="1" x14ac:dyDescent="0.25">
      <c r="A80" s="687" t="s">
        <v>2888</v>
      </c>
      <c r="B80" s="688"/>
      <c r="C80" s="454">
        <f>AVERAGE(C68:C79)</f>
        <v>3.9533333333333331</v>
      </c>
      <c r="D80" s="454">
        <f t="shared" ref="D80:I80" si="1">AVERAGE(D68:D79)</f>
        <v>0.90666666666666673</v>
      </c>
      <c r="E80" s="454">
        <f t="shared" si="1"/>
        <v>4.8600000000000003</v>
      </c>
      <c r="F80" s="454">
        <f t="shared" si="1"/>
        <v>30.476666666666663</v>
      </c>
      <c r="G80" s="454">
        <f t="shared" si="1"/>
        <v>35.336666666666666</v>
      </c>
      <c r="H80" s="454">
        <f t="shared" si="1"/>
        <v>8.6399180699197675</v>
      </c>
      <c r="I80" s="461">
        <f t="shared" si="1"/>
        <v>0.12303244166666666</v>
      </c>
    </row>
    <row r="81" spans="1:9" ht="14.25" thickTop="1" thickBot="1" x14ac:dyDescent="0.25">
      <c r="A81" s="111"/>
      <c r="B81" s="317" t="s">
        <v>2887</v>
      </c>
      <c r="C81" s="457"/>
      <c r="D81" s="457"/>
      <c r="E81" s="457"/>
      <c r="F81" s="458"/>
      <c r="G81" s="458"/>
      <c r="H81" s="458"/>
      <c r="I81" s="459"/>
    </row>
    <row r="82" spans="1:9" ht="13.5" thickTop="1" x14ac:dyDescent="0.2">
      <c r="A82" s="117" t="str">
        <f>municipal!A3</f>
        <v>NC0080</v>
      </c>
      <c r="B82" s="117" t="str">
        <f>municipal!B3</f>
        <v>High Point</v>
      </c>
      <c r="C82" s="451">
        <f>municipal!AB3</f>
        <v>19.5</v>
      </c>
      <c r="D82" s="451">
        <f>municipal!AC3</f>
        <v>0</v>
      </c>
      <c r="E82" s="451">
        <f>municipal!AD3</f>
        <v>19.5</v>
      </c>
      <c r="F82" s="451">
        <f>municipal!AE3</f>
        <v>43</v>
      </c>
      <c r="G82" s="451">
        <f>municipal!AF3</f>
        <v>62.5</v>
      </c>
      <c r="H82" s="324">
        <f>G82/('Table 1'!D82/25000)</f>
        <v>14.68611656781931</v>
      </c>
      <c r="I82" s="460">
        <f>municipal!AG3</f>
        <v>0.312</v>
      </c>
    </row>
    <row r="83" spans="1:9" x14ac:dyDescent="0.2">
      <c r="A83" s="117" t="str">
        <f>municipal!A4</f>
        <v>NC0071</v>
      </c>
      <c r="B83" s="117" t="str">
        <f>municipal!B4</f>
        <v>Chapel Hill</v>
      </c>
      <c r="C83" s="451">
        <f>municipal!AB4</f>
        <v>8</v>
      </c>
      <c r="D83" s="451">
        <f>municipal!AC4</f>
        <v>0</v>
      </c>
      <c r="E83" s="451">
        <f>municipal!AD4</f>
        <v>8</v>
      </c>
      <c r="F83" s="451">
        <f>municipal!AE4</f>
        <v>21.63</v>
      </c>
      <c r="G83" s="451">
        <f>municipal!AF4</f>
        <v>29.63</v>
      </c>
      <c r="H83" s="324">
        <f>G83/('Table 1'!D83/25000)</f>
        <v>12.497680147120851</v>
      </c>
      <c r="I83" s="460">
        <f>municipal!AG4</f>
        <v>0.26999659999999998</v>
      </c>
    </row>
    <row r="84" spans="1:9" x14ac:dyDescent="0.2">
      <c r="A84" s="117" t="str">
        <f>municipal!A5</f>
        <v>NC0079</v>
      </c>
      <c r="B84" s="117" t="str">
        <f>municipal!B5</f>
        <v>Hickory</v>
      </c>
      <c r="C84" s="451">
        <f>municipal!AB5</f>
        <v>6.56</v>
      </c>
      <c r="D84" s="451">
        <f>municipal!AC5</f>
        <v>0.94</v>
      </c>
      <c r="E84" s="451">
        <f>municipal!AD5</f>
        <v>7.5</v>
      </c>
      <c r="F84" s="451">
        <f>municipal!AE5</f>
        <v>17.440000000000001</v>
      </c>
      <c r="G84" s="451">
        <f>municipal!AF5</f>
        <v>24.94</v>
      </c>
      <c r="H84" s="324">
        <f>G84/('Table 1'!D84/25000)</f>
        <v>15.572316990933839</v>
      </c>
      <c r="I84" s="460">
        <f>municipal!AG5</f>
        <v>0.26303130000000002</v>
      </c>
    </row>
    <row r="85" spans="1:9" x14ac:dyDescent="0.2">
      <c r="A85" s="117" t="str">
        <f>municipal!A6</f>
        <v>NC0083</v>
      </c>
      <c r="B85" s="117" t="str">
        <f>municipal!B6</f>
        <v>Mooresville</v>
      </c>
      <c r="C85" s="451">
        <f>municipal!AB6</f>
        <v>7</v>
      </c>
      <c r="D85" s="451">
        <f>municipal!AC6</f>
        <v>1</v>
      </c>
      <c r="E85" s="451">
        <f>municipal!AD6</f>
        <v>8</v>
      </c>
      <c r="F85" s="451">
        <f>municipal!AE6</f>
        <v>18.25</v>
      </c>
      <c r="G85" s="451">
        <f>municipal!AF6</f>
        <v>26.25</v>
      </c>
      <c r="H85" s="324">
        <f>G85/('Table 1'!D85/25000)</f>
        <v>19.183548189073051</v>
      </c>
      <c r="I85" s="460">
        <f>municipal!AG6</f>
        <v>0.26666669999999998</v>
      </c>
    </row>
    <row r="86" spans="1:9" x14ac:dyDescent="0.2">
      <c r="A86" s="117" t="str">
        <f>municipal!A7</f>
        <v>NC0088</v>
      </c>
      <c r="B86" s="117" t="str">
        <f>municipal!B7</f>
        <v>Roanoke Rapids</v>
      </c>
      <c r="C86" s="451">
        <f>municipal!AB7</f>
        <v>1</v>
      </c>
      <c r="D86" s="451">
        <f>municipal!AC7</f>
        <v>0</v>
      </c>
      <c r="E86" s="451">
        <f>municipal!AD7</f>
        <v>1</v>
      </c>
      <c r="F86" s="451">
        <f>municipal!AE7</f>
        <v>3.94</v>
      </c>
      <c r="G86" s="451">
        <f>municipal!AF7</f>
        <v>4.9400000000000004</v>
      </c>
      <c r="H86" s="324">
        <f>G86/('Table 1'!D86/25000)</f>
        <v>7.8707539353769684</v>
      </c>
      <c r="I86" s="460">
        <f>municipal!AG7</f>
        <v>0.2024291</v>
      </c>
    </row>
    <row r="87" spans="1:9" x14ac:dyDescent="0.2">
      <c r="A87" s="117" t="str">
        <f>municipal!A8</f>
        <v>NC0093</v>
      </c>
      <c r="B87" s="117" t="str">
        <f>municipal!B8</f>
        <v>Southern Pines</v>
      </c>
      <c r="C87" s="451">
        <f>municipal!AB8</f>
        <v>4</v>
      </c>
      <c r="D87" s="451">
        <f>municipal!AC8</f>
        <v>0</v>
      </c>
      <c r="E87" s="451">
        <f>municipal!AD8</f>
        <v>4</v>
      </c>
      <c r="F87" s="451">
        <f>municipal!AE8</f>
        <v>6.45</v>
      </c>
      <c r="G87" s="451">
        <f>municipal!AF8</f>
        <v>10.45</v>
      </c>
      <c r="H87" s="324">
        <f>G87/('Table 1'!D87/25000)</f>
        <v>20.755541431635812</v>
      </c>
      <c r="I87" s="460">
        <f>municipal!AG8</f>
        <v>0.38277509999999998</v>
      </c>
    </row>
    <row r="88" spans="1:9" x14ac:dyDescent="0.2">
      <c r="A88" s="117" t="str">
        <f>municipal!A9</f>
        <v>NC0100</v>
      </c>
      <c r="B88" s="117" t="str">
        <f>municipal!B9</f>
        <v>Kings Mtn. (Mauney)</v>
      </c>
      <c r="C88" s="451">
        <f>municipal!AB9</f>
        <v>1</v>
      </c>
      <c r="D88" s="451">
        <f>municipal!AC9</f>
        <v>1</v>
      </c>
      <c r="E88" s="451">
        <f>municipal!AD9</f>
        <v>2</v>
      </c>
      <c r="F88" s="451">
        <f>municipal!AE9</f>
        <v>4.3</v>
      </c>
      <c r="G88" s="451">
        <f>municipal!AF9</f>
        <v>6.3</v>
      </c>
      <c r="H88" s="324">
        <f>G88/('Table 1'!D88/25000)</f>
        <v>14.890800794176041</v>
      </c>
      <c r="I88" s="460">
        <f>municipal!AG9</f>
        <v>0.15873019999999999</v>
      </c>
    </row>
    <row r="89" spans="1:9" x14ac:dyDescent="0.2">
      <c r="A89" s="117" t="str">
        <f>municipal!A10</f>
        <v>NC0099</v>
      </c>
      <c r="B89" s="117" t="str">
        <f>municipal!B10</f>
        <v>Washington (Brown)</v>
      </c>
      <c r="C89" s="451">
        <f>municipal!AB10</f>
        <v>0</v>
      </c>
      <c r="D89" s="451">
        <f>municipal!AC10</f>
        <v>1</v>
      </c>
      <c r="E89" s="451">
        <f>municipal!AD10</f>
        <v>1</v>
      </c>
      <c r="F89" s="451">
        <f>municipal!AE10</f>
        <v>5.5</v>
      </c>
      <c r="G89" s="451">
        <f>municipal!AF10</f>
        <v>6.5</v>
      </c>
      <c r="H89" s="324">
        <f>G89/('Table 1'!D89/25000)</f>
        <v>16.743946419371458</v>
      </c>
      <c r="I89" s="460">
        <f>municipal!AG10</f>
        <v>0</v>
      </c>
    </row>
    <row r="90" spans="1:9" x14ac:dyDescent="0.2">
      <c r="A90" s="117" t="str">
        <f>municipal!A11</f>
        <v>NC0102</v>
      </c>
      <c r="B90" s="117" t="str">
        <f>municipal!B11</f>
        <v>Nashville (Cooley)</v>
      </c>
      <c r="C90" s="451">
        <f>municipal!AB11</f>
        <v>1</v>
      </c>
      <c r="D90" s="451">
        <f>municipal!AC11</f>
        <v>0</v>
      </c>
      <c r="E90" s="451">
        <f>municipal!AD11</f>
        <v>1</v>
      </c>
      <c r="F90" s="451">
        <f>municipal!AE11</f>
        <v>1</v>
      </c>
      <c r="G90" s="451">
        <f>municipal!AF11</f>
        <v>2</v>
      </c>
      <c r="H90" s="324">
        <f>G90/('Table 1'!D90/25000)</f>
        <v>9.3127211771279566</v>
      </c>
      <c r="I90" s="460">
        <f>municipal!AG11</f>
        <v>0.5</v>
      </c>
    </row>
    <row r="91" spans="1:9" x14ac:dyDescent="0.2">
      <c r="A91" s="117" t="str">
        <f>municipal!A12</f>
        <v>NC0075</v>
      </c>
      <c r="B91" s="117" t="str">
        <f>municipal!B12</f>
        <v>Farmville</v>
      </c>
      <c r="C91" s="451">
        <f>municipal!AB12</f>
        <v>1</v>
      </c>
      <c r="D91" s="451">
        <f>municipal!AC12</f>
        <v>1</v>
      </c>
      <c r="E91" s="451">
        <f>municipal!AD12</f>
        <v>2</v>
      </c>
      <c r="F91" s="451">
        <f>municipal!AE12</f>
        <v>2</v>
      </c>
      <c r="G91" s="451">
        <f>municipal!AF12</f>
        <v>4</v>
      </c>
      <c r="H91" s="324">
        <f>G91/('Table 1'!D91/25000)</f>
        <v>21.299254526091588</v>
      </c>
      <c r="I91" s="460">
        <f>municipal!AG12</f>
        <v>0.25</v>
      </c>
    </row>
    <row r="92" spans="1:9" x14ac:dyDescent="0.2">
      <c r="A92" s="669" t="s">
        <v>2888</v>
      </c>
      <c r="B92" s="670"/>
      <c r="C92" s="462">
        <f>AVERAGE(C82:C91)</f>
        <v>4.9060000000000006</v>
      </c>
      <c r="D92" s="462">
        <f t="shared" ref="D92:I92" si="2">AVERAGE(D82:D91)</f>
        <v>0.49399999999999994</v>
      </c>
      <c r="E92" s="462">
        <f t="shared" si="2"/>
        <v>5.4</v>
      </c>
      <c r="F92" s="462">
        <f t="shared" si="2"/>
        <v>12.350999999999999</v>
      </c>
      <c r="G92" s="462">
        <f t="shared" si="2"/>
        <v>17.750999999999998</v>
      </c>
      <c r="H92" s="462">
        <f t="shared" si="2"/>
        <v>15.281268017872685</v>
      </c>
      <c r="I92" s="463">
        <f t="shared" si="2"/>
        <v>0.26056289999999999</v>
      </c>
    </row>
    <row r="93" spans="1:9" ht="13.5" thickBot="1" x14ac:dyDescent="0.25">
      <c r="A93" s="88"/>
      <c r="B93" s="127"/>
      <c r="C93" s="451"/>
      <c r="D93" s="451"/>
      <c r="E93" s="451"/>
      <c r="F93" s="324"/>
      <c r="G93" s="324"/>
      <c r="H93" s="324"/>
      <c r="I93" s="464"/>
    </row>
    <row r="94" spans="1:9" ht="13.5" thickTop="1" x14ac:dyDescent="0.2">
      <c r="A94" s="671" t="s">
        <v>2889</v>
      </c>
      <c r="B94" s="672"/>
      <c r="C94" s="465">
        <f>'All data (unlinked)'!AC85</f>
        <v>8.9628749999999986</v>
      </c>
      <c r="D94" s="465">
        <f>'All data (unlinked)'!AD85</f>
        <v>0.52200000000000002</v>
      </c>
      <c r="E94" s="465">
        <f>'All data (unlinked)'!AE85</f>
        <v>9.4848749999999988</v>
      </c>
      <c r="F94" s="465">
        <f>'All data (unlinked)'!AF85</f>
        <v>26.528500000000001</v>
      </c>
      <c r="G94" s="465">
        <f>'All data (unlinked)'!AG85</f>
        <v>36.013375000000003</v>
      </c>
      <c r="H94" s="466">
        <f>'All data (unlinked)'!AG84/('All data (unlinked)'!GK84/25000)</f>
        <v>7.3758382931931248</v>
      </c>
      <c r="I94" s="467">
        <f>'All data (unlinked)'!AH85</f>
        <v>0.2488762855466892</v>
      </c>
    </row>
    <row r="95" spans="1:9" x14ac:dyDescent="0.2">
      <c r="A95" s="7"/>
      <c r="B95" s="7"/>
      <c r="C95" s="468"/>
      <c r="D95" s="468"/>
      <c r="E95" s="468"/>
      <c r="F95" s="468"/>
      <c r="G95" s="468"/>
      <c r="H95" s="468"/>
      <c r="I95" s="283"/>
    </row>
  </sheetData>
  <mergeCells count="6">
    <mergeCell ref="B4:B6"/>
    <mergeCell ref="A67:B67"/>
    <mergeCell ref="A92:B92"/>
    <mergeCell ref="A80:B80"/>
    <mergeCell ref="A94:B94"/>
    <mergeCell ref="A66:B66"/>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94"/>
  <sheetViews>
    <sheetView workbookViewId="0">
      <selection activeCell="D17" sqref="D17"/>
    </sheetView>
  </sheetViews>
  <sheetFormatPr defaultColWidth="8.85546875" defaultRowHeight="12.75" x14ac:dyDescent="0.2"/>
  <cols>
    <col min="2" max="2" width="21.42578125" customWidth="1"/>
    <col min="3" max="3" width="12.85546875" style="64" customWidth="1"/>
    <col min="4" max="4" width="18.140625" customWidth="1"/>
    <col min="5" max="5" width="11.140625" style="34" customWidth="1"/>
    <col min="6" max="6" width="11.85546875" style="64" customWidth="1"/>
    <col min="7" max="7" width="16" style="13" customWidth="1"/>
    <col min="8" max="8" width="12" style="13" customWidth="1"/>
    <col min="9" max="9" width="15.7109375" style="22" customWidth="1"/>
    <col min="10" max="10" width="13.7109375" customWidth="1"/>
    <col min="11" max="11" width="17.85546875" customWidth="1"/>
  </cols>
  <sheetData>
    <row r="1" spans="1:11" ht="15.75" x14ac:dyDescent="0.25">
      <c r="A1" s="16"/>
      <c r="B1" s="17"/>
      <c r="C1" s="61"/>
      <c r="D1" s="18"/>
      <c r="E1" s="31"/>
      <c r="F1" s="61"/>
      <c r="G1" s="58"/>
      <c r="H1" s="58"/>
      <c r="K1" s="527" t="s">
        <v>2883</v>
      </c>
    </row>
    <row r="2" spans="1:11" ht="15.75" x14ac:dyDescent="0.25">
      <c r="A2" s="19" t="s">
        <v>2921</v>
      </c>
      <c r="B2" s="4"/>
      <c r="C2" s="62"/>
      <c r="D2" s="20"/>
      <c r="E2" s="32"/>
      <c r="F2" s="62"/>
      <c r="G2" s="59"/>
      <c r="H2" s="59"/>
      <c r="K2" s="528" t="s">
        <v>5034</v>
      </c>
    </row>
    <row r="3" spans="1:11" ht="16.5" thickBot="1" x14ac:dyDescent="0.3">
      <c r="A3" s="21"/>
      <c r="B3" s="4"/>
      <c r="C3" s="62"/>
      <c r="D3" s="20"/>
      <c r="E3" s="32"/>
      <c r="F3" s="62"/>
      <c r="G3" s="59"/>
      <c r="H3" s="59"/>
      <c r="I3" s="59"/>
    </row>
    <row r="4" spans="1:11" s="56" customFormat="1" ht="15.75" thickTop="1" x14ac:dyDescent="0.25">
      <c r="A4" s="350"/>
      <c r="B4" s="673"/>
      <c r="C4" s="694" t="s">
        <v>2380</v>
      </c>
      <c r="D4" s="695"/>
      <c r="E4" s="696"/>
      <c r="F4" s="495" t="s">
        <v>2911</v>
      </c>
      <c r="G4" s="496"/>
      <c r="H4" s="497" t="s">
        <v>2912</v>
      </c>
      <c r="I4" s="498"/>
      <c r="J4" s="495" t="s">
        <v>3061</v>
      </c>
      <c r="K4" s="495" t="s">
        <v>5043</v>
      </c>
    </row>
    <row r="5" spans="1:11" s="56" customFormat="1" ht="15" x14ac:dyDescent="0.25">
      <c r="A5" s="355"/>
      <c r="B5" s="692"/>
      <c r="C5" s="499"/>
      <c r="D5" s="393" t="s">
        <v>2923</v>
      </c>
      <c r="E5" s="500" t="s">
        <v>2913</v>
      </c>
      <c r="F5" s="501" t="s">
        <v>2905</v>
      </c>
      <c r="G5" s="99" t="s">
        <v>2914</v>
      </c>
      <c r="H5" s="99" t="s">
        <v>2915</v>
      </c>
      <c r="I5" s="502" t="s">
        <v>2916</v>
      </c>
      <c r="J5" s="501" t="s">
        <v>5041</v>
      </c>
      <c r="K5" s="501" t="s">
        <v>5044</v>
      </c>
    </row>
    <row r="6" spans="1:11" s="56" customFormat="1" ht="15.75" thickBot="1" x14ac:dyDescent="0.3">
      <c r="A6" s="360"/>
      <c r="B6" s="693"/>
      <c r="C6" s="503" t="s">
        <v>2917</v>
      </c>
      <c r="D6" s="398" t="s">
        <v>2922</v>
      </c>
      <c r="E6" s="504" t="s">
        <v>2918</v>
      </c>
      <c r="F6" s="503" t="s">
        <v>2917</v>
      </c>
      <c r="G6" s="505" t="s">
        <v>2919</v>
      </c>
      <c r="H6" s="505" t="s">
        <v>2920</v>
      </c>
      <c r="I6" s="506" t="s">
        <v>2920</v>
      </c>
      <c r="J6" s="503" t="s">
        <v>5042</v>
      </c>
      <c r="K6" s="503" t="s">
        <v>5045</v>
      </c>
    </row>
    <row r="7" spans="1:11" s="27" customFormat="1" ht="16.5" thickTop="1" thickBot="1" x14ac:dyDescent="0.3">
      <c r="A7" s="365"/>
      <c r="B7" s="317" t="s">
        <v>2885</v>
      </c>
      <c r="C7" s="507"/>
      <c r="D7" s="115"/>
      <c r="E7" s="476"/>
      <c r="F7" s="507"/>
      <c r="G7" s="115"/>
      <c r="H7" s="115"/>
      <c r="I7" s="508"/>
      <c r="J7" s="507"/>
      <c r="K7" s="509"/>
    </row>
    <row r="8" spans="1:11" s="27" customFormat="1" ht="15.75" thickTop="1" x14ac:dyDescent="0.25">
      <c r="A8" s="116" t="str">
        <f>county!A3</f>
        <v>NC0045</v>
      </c>
      <c r="B8" s="116" t="str">
        <f>county!B3</f>
        <v>Mecklenburg</v>
      </c>
      <c r="C8" s="118">
        <f>county!AH3</f>
        <v>143640</v>
      </c>
      <c r="D8" s="510" t="str">
        <f>county!AI3</f>
        <v>$112,800 - $195,811</v>
      </c>
      <c r="E8" s="510" t="str">
        <f>county!AJ3</f>
        <v>2011</v>
      </c>
      <c r="F8" s="118">
        <f>county!AK3</f>
        <v>41160</v>
      </c>
      <c r="G8" s="510">
        <f>county!AL3</f>
        <v>10.4</v>
      </c>
      <c r="H8" s="510">
        <f>county!AM3</f>
        <v>11.84</v>
      </c>
      <c r="I8" s="510">
        <f>county!AN3</f>
        <v>14.38</v>
      </c>
      <c r="J8" s="510">
        <f>county!IV3</f>
        <v>21.150449999999999</v>
      </c>
      <c r="K8" s="511">
        <f>county!KJ3</f>
        <v>39971</v>
      </c>
    </row>
    <row r="9" spans="1:11" s="27" customFormat="1" ht="15" x14ac:dyDescent="0.25">
      <c r="A9" s="116" t="str">
        <f>county!A4</f>
        <v>NC0063</v>
      </c>
      <c r="B9" s="116" t="str">
        <f>county!B4</f>
        <v>Wake</v>
      </c>
      <c r="C9" s="118">
        <f>county!AH4</f>
        <v>105596</v>
      </c>
      <c r="D9" s="510" t="str">
        <f>county!AI4</f>
        <v>79,400 - 135,100</v>
      </c>
      <c r="E9" s="510" t="str">
        <f>county!AJ4</f>
        <v>2010</v>
      </c>
      <c r="F9" s="118">
        <f>county!AK4</f>
        <v>35500</v>
      </c>
      <c r="G9" s="510" t="str">
        <f>county!AL4</f>
        <v/>
      </c>
      <c r="H9" s="510">
        <f>county!AM4</f>
        <v>11.09</v>
      </c>
      <c r="I9" s="510">
        <f>county!AN4</f>
        <v>11.09</v>
      </c>
      <c r="J9" s="510">
        <f>county!IV4</f>
        <v>13.52984</v>
      </c>
      <c r="K9" s="511">
        <f>county!KJ4</f>
        <v>45250</v>
      </c>
    </row>
    <row r="10" spans="1:11" s="27" customFormat="1" ht="15" x14ac:dyDescent="0.25">
      <c r="A10" s="116" t="str">
        <f>county!A5</f>
        <v>NC0035</v>
      </c>
      <c r="B10" s="116" t="str">
        <f>county!B5</f>
        <v>Guilford (Greensboro)</v>
      </c>
      <c r="C10" s="118">
        <f>county!AH5</f>
        <v>106038</v>
      </c>
      <c r="D10" s="510" t="str">
        <f>county!AI5</f>
        <v/>
      </c>
      <c r="E10" s="510" t="str">
        <f>county!AJ5</f>
        <v>2012</v>
      </c>
      <c r="F10" s="118">
        <f>county!AK5</f>
        <v>35250</v>
      </c>
      <c r="G10" s="510">
        <f>county!AL5</f>
        <v>8.65</v>
      </c>
      <c r="H10" s="510">
        <f>county!AM5</f>
        <v>8.65</v>
      </c>
      <c r="I10" s="510">
        <f>county!AN5</f>
        <v>13.95</v>
      </c>
      <c r="J10" s="510">
        <f>county!IV5</f>
        <v>13.094010000000001</v>
      </c>
      <c r="K10" s="511">
        <f>county!KJ5</f>
        <v>42852</v>
      </c>
    </row>
    <row r="11" spans="1:11" s="27" customFormat="1" ht="15" x14ac:dyDescent="0.25">
      <c r="A11" s="116" t="str">
        <f>county!A6</f>
        <v>NC0032</v>
      </c>
      <c r="B11" s="116" t="str">
        <f>county!B6</f>
        <v>Forsyth</v>
      </c>
      <c r="C11" s="118">
        <f>county!AH6</f>
        <v>123075</v>
      </c>
      <c r="D11" s="510" t="str">
        <f>county!AI6</f>
        <v>$82243-$133660</v>
      </c>
      <c r="E11" s="510" t="str">
        <f>county!AJ6</f>
        <v>2000</v>
      </c>
      <c r="F11" s="118">
        <f>county!AK6</f>
        <v>34216</v>
      </c>
      <c r="G11" s="510">
        <f>county!AL6</f>
        <v>12.28</v>
      </c>
      <c r="H11" s="510">
        <f>county!AM6</f>
        <v>12.45</v>
      </c>
      <c r="I11" s="510">
        <f>county!AN6</f>
        <v>14.73</v>
      </c>
      <c r="J11" s="510">
        <f>county!IV6</f>
        <v>14.30246</v>
      </c>
      <c r="K11" s="511">
        <f>county!KJ6</f>
        <v>36581</v>
      </c>
    </row>
    <row r="12" spans="1:11" s="27" customFormat="1" ht="15" x14ac:dyDescent="0.25">
      <c r="A12" s="116" t="str">
        <f>county!A7</f>
        <v>NC0026</v>
      </c>
      <c r="B12" s="116" t="str">
        <f>county!B7</f>
        <v>Cumberland</v>
      </c>
      <c r="C12" s="118">
        <f>county!AH7</f>
        <v>102251</v>
      </c>
      <c r="D12" s="510" t="str">
        <f>county!AI7</f>
        <v>$73,041 to $122,928</v>
      </c>
      <c r="E12" s="510" t="str">
        <f>county!AJ7</f>
        <v>2008</v>
      </c>
      <c r="F12" s="118">
        <f>county!AK7</f>
        <v>37025</v>
      </c>
      <c r="G12" s="510">
        <f>county!AL7</f>
        <v>11.27</v>
      </c>
      <c r="H12" s="510">
        <f>county!AM7</f>
        <v>12.89</v>
      </c>
      <c r="I12" s="510">
        <f>county!AN7</f>
        <v>15.5</v>
      </c>
      <c r="J12" s="510">
        <f>county!IV7</f>
        <v>23.969950000000001</v>
      </c>
      <c r="K12" s="511">
        <f>county!KJ7</f>
        <v>32438</v>
      </c>
    </row>
    <row r="13" spans="1:11" s="27" customFormat="1" ht="15" x14ac:dyDescent="0.25">
      <c r="A13" s="116" t="str">
        <f>county!A8</f>
        <v>NC0030</v>
      </c>
      <c r="B13" s="116" t="str">
        <f>county!B8</f>
        <v>Durham</v>
      </c>
      <c r="C13" s="118">
        <f>county!AH8</f>
        <v>106700</v>
      </c>
      <c r="D13" s="510" t="str">
        <f>county!AI8</f>
        <v>$84,444-145,637</v>
      </c>
      <c r="E13" s="510" t="str">
        <f>county!AJ8</f>
        <v>2010</v>
      </c>
      <c r="F13" s="118">
        <f>county!AK8</f>
        <v>36472</v>
      </c>
      <c r="G13" s="510">
        <f>county!AL8</f>
        <v>12.6</v>
      </c>
      <c r="H13" s="510">
        <f>county!AM8</f>
        <v>13.91</v>
      </c>
      <c r="I13" s="510">
        <f>county!AN8</f>
        <v>16.13</v>
      </c>
      <c r="J13" s="510">
        <f>county!IV8</f>
        <v>23.823250000000002</v>
      </c>
      <c r="K13" s="511">
        <f>county!KJ8</f>
        <v>41596</v>
      </c>
    </row>
    <row r="14" spans="1:11" s="27" customFormat="1" ht="15" x14ac:dyDescent="0.25">
      <c r="A14" s="116" t="str">
        <f>county!A9</f>
        <v>NC0019</v>
      </c>
      <c r="B14" s="116" t="str">
        <f>county!B9</f>
        <v>Buncombe</v>
      </c>
      <c r="C14" s="118">
        <f>county!AH9</f>
        <v>134972</v>
      </c>
      <c r="D14" s="510" t="str">
        <f>county!AI9</f>
        <v>$98,020.94-149,933.22</v>
      </c>
      <c r="E14" s="510" t="str">
        <f>county!AJ9</f>
        <v>1990</v>
      </c>
      <c r="F14" s="118">
        <f>county!AK9</f>
        <v>38916</v>
      </c>
      <c r="G14" s="510">
        <f>county!AL9</f>
        <v>12.03</v>
      </c>
      <c r="H14" s="510">
        <f>county!AM9</f>
        <v>13.73</v>
      </c>
      <c r="I14" s="510">
        <f>county!AN9</f>
        <v>17.14</v>
      </c>
      <c r="J14" s="510">
        <f>county!IV9</f>
        <v>14.964549999999999</v>
      </c>
      <c r="K14" s="511">
        <f>county!KJ9</f>
        <v>39384</v>
      </c>
    </row>
    <row r="15" spans="1:11" s="27" customFormat="1" ht="15" x14ac:dyDescent="0.25">
      <c r="A15" s="116" t="str">
        <f>county!A10</f>
        <v>NC0047</v>
      </c>
      <c r="B15" s="116" t="str">
        <f>county!B10</f>
        <v>New Hanover</v>
      </c>
      <c r="C15" s="118">
        <f>county!AH10</f>
        <v>100998</v>
      </c>
      <c r="D15" s="510" t="str">
        <f>county!AI10</f>
        <v>89914-137918</v>
      </c>
      <c r="E15" s="510" t="str">
        <f>county!AJ10</f>
        <v>2008</v>
      </c>
      <c r="F15" s="118">
        <f>county!AK10</f>
        <v>49442</v>
      </c>
      <c r="G15" s="510">
        <f>county!AL10</f>
        <v>14.19</v>
      </c>
      <c r="H15" s="510" t="str">
        <f>county!AM10</f>
        <v/>
      </c>
      <c r="I15" s="510">
        <f>county!AN10</f>
        <v>16.93</v>
      </c>
      <c r="J15" s="510">
        <f>county!IV10</f>
        <v>13.494680000000001</v>
      </c>
      <c r="K15" s="511">
        <f>county!KJ10</f>
        <v>47333</v>
      </c>
    </row>
    <row r="16" spans="1:11" s="27" customFormat="1" ht="15" x14ac:dyDescent="0.25">
      <c r="A16" s="116" t="str">
        <f>county!A11</f>
        <v>NC0061</v>
      </c>
      <c r="B16" s="116" t="str">
        <f>county!B11</f>
        <v>Union</v>
      </c>
      <c r="C16" s="118">
        <f>county!AH11</f>
        <v>68484</v>
      </c>
      <c r="D16" s="510" t="str">
        <f>county!AI11</f>
        <v>$68,434-$102,650</v>
      </c>
      <c r="E16" s="510" t="str">
        <f>county!AJ11</f>
        <v>2013</v>
      </c>
      <c r="F16" s="118">
        <f>county!AK11</f>
        <v>37736</v>
      </c>
      <c r="G16" s="510">
        <f>county!AL11</f>
        <v>12.75</v>
      </c>
      <c r="H16" s="510">
        <f>county!AM11</f>
        <v>13.52</v>
      </c>
      <c r="I16" s="510">
        <f>county!AN11</f>
        <v>16.16</v>
      </c>
      <c r="J16" s="510">
        <f>county!IV11</f>
        <v>13.96289</v>
      </c>
      <c r="K16" s="511">
        <f>county!KJ11</f>
        <v>43052</v>
      </c>
    </row>
    <row r="17" spans="1:11" s="27" customFormat="1" ht="15" x14ac:dyDescent="0.25">
      <c r="A17" s="116" t="str">
        <f>county!A12</f>
        <v>NC0106</v>
      </c>
      <c r="B17" s="116" t="str">
        <f>county!B12</f>
        <v>Gaston</v>
      </c>
      <c r="C17" s="118">
        <f>county!AH12</f>
        <v>94269</v>
      </c>
      <c r="D17" s="510" t="str">
        <f>county!AI12</f>
        <v>$68,283 - $105,843</v>
      </c>
      <c r="E17" s="510" t="str">
        <f>county!AJ12</f>
        <v>2013</v>
      </c>
      <c r="F17" s="118">
        <f>county!AK12</f>
        <v>35670</v>
      </c>
      <c r="G17" s="510">
        <f>county!AL12</f>
        <v>10.199999999999999</v>
      </c>
      <c r="H17" s="510">
        <f>county!AM12</f>
        <v>12.8</v>
      </c>
      <c r="I17" s="510">
        <f>county!AN12</f>
        <v>16.07</v>
      </c>
      <c r="J17" s="510">
        <f>county!IV12</f>
        <v>11.71252</v>
      </c>
      <c r="K17" s="511">
        <f>county!KJ12</f>
        <v>34183</v>
      </c>
    </row>
    <row r="18" spans="1:11" s="27" customFormat="1" ht="15" x14ac:dyDescent="0.25">
      <c r="A18" s="116" t="str">
        <f>county!A13</f>
        <v>NC0048</v>
      </c>
      <c r="B18" s="116" t="str">
        <f>county!B13</f>
        <v>Onslow</v>
      </c>
      <c r="C18" s="118">
        <f>county!AH13</f>
        <v>81120</v>
      </c>
      <c r="D18" s="510" t="str">
        <f>county!AI13</f>
        <v>70,196 -112,314</v>
      </c>
      <c r="E18" s="510" t="str">
        <f>county!AJ13</f>
        <v>2013</v>
      </c>
      <c r="F18" s="118">
        <f>county!AK13</f>
        <v>43844</v>
      </c>
      <c r="G18" s="510">
        <f>county!AL13</f>
        <v>10.4</v>
      </c>
      <c r="H18" s="510">
        <f>county!AM13</f>
        <v>12.17</v>
      </c>
      <c r="I18" s="510">
        <f>county!AN13</f>
        <v>19.48</v>
      </c>
      <c r="J18" s="510">
        <f>county!IV13</f>
        <v>7.7404900000000003</v>
      </c>
      <c r="K18" s="511">
        <f>county!KJ13</f>
        <v>32229</v>
      </c>
    </row>
    <row r="19" spans="1:11" s="27" customFormat="1" ht="15" x14ac:dyDescent="0.25">
      <c r="A19" s="116" t="str">
        <f>county!A14</f>
        <v>NC0021</v>
      </c>
      <c r="B19" s="116" t="str">
        <f>county!B14</f>
        <v>Cabarrus</v>
      </c>
      <c r="C19" s="118">
        <f>county!AH14</f>
        <v>86256</v>
      </c>
      <c r="D19" s="510" t="str">
        <f>county!AI14</f>
        <v>75259.76-116172.07</v>
      </c>
      <c r="E19" s="510" t="str">
        <f>county!AJ14</f>
        <v>2009</v>
      </c>
      <c r="F19" s="118">
        <f>county!AK14</f>
        <v>41909</v>
      </c>
      <c r="G19" s="510">
        <f>county!AL14</f>
        <v>14.32</v>
      </c>
      <c r="H19" s="510">
        <f>county!AM14</f>
        <v>14.32</v>
      </c>
      <c r="I19" s="510">
        <f>county!AN14</f>
        <v>14.32</v>
      </c>
      <c r="J19" s="510">
        <f>county!IV14</f>
        <v>10.21466</v>
      </c>
      <c r="K19" s="511">
        <f>county!KJ14</f>
        <v>40752</v>
      </c>
    </row>
    <row r="20" spans="1:11" s="27" customFormat="1" ht="15" x14ac:dyDescent="0.25">
      <c r="A20" s="116" t="str">
        <f>county!A15</f>
        <v>NC0041</v>
      </c>
      <c r="B20" s="116" t="str">
        <f>county!B15</f>
        <v>Johnston</v>
      </c>
      <c r="C20" s="118">
        <f>county!AH15</f>
        <v>58554</v>
      </c>
      <c r="D20" s="510" t="str">
        <f>county!AI15</f>
        <v>49841-84599</v>
      </c>
      <c r="E20" s="510" t="str">
        <f>county!AJ15</f>
        <v>2003</v>
      </c>
      <c r="F20" s="118">
        <f>county!AK15</f>
        <v>36685</v>
      </c>
      <c r="G20" s="510">
        <f>county!AL15</f>
        <v>7.25</v>
      </c>
      <c r="H20" s="510">
        <f>county!AM15</f>
        <v>8.5</v>
      </c>
      <c r="I20" s="510">
        <f>county!AN15</f>
        <v>11</v>
      </c>
      <c r="J20" s="510">
        <f>county!IV15</f>
        <v>7.0237100000000003</v>
      </c>
      <c r="K20" s="511">
        <f>county!KJ15</f>
        <v>31447</v>
      </c>
    </row>
    <row r="21" spans="1:11" s="27" customFormat="1" ht="15" x14ac:dyDescent="0.25">
      <c r="A21" s="116" t="str">
        <f>county!A16</f>
        <v>NC0050</v>
      </c>
      <c r="B21" s="116" t="str">
        <f>county!B16</f>
        <v>Pitt (Sheppard)</v>
      </c>
      <c r="C21" s="118">
        <f>county!AH16</f>
        <v>88442</v>
      </c>
      <c r="D21" s="510" t="str">
        <f>county!AI16</f>
        <v>$84,614 - $156,942</v>
      </c>
      <c r="E21" s="510" t="str">
        <f>county!AJ16</f>
        <v>2010</v>
      </c>
      <c r="F21" s="118">
        <f>county!AK16</f>
        <v>36296</v>
      </c>
      <c r="G21" s="510">
        <f>county!AL16</f>
        <v>11.48</v>
      </c>
      <c r="H21" s="510">
        <f>county!AM16</f>
        <v>12.66</v>
      </c>
      <c r="I21" s="510">
        <f>county!AN16</f>
        <v>12.66</v>
      </c>
      <c r="J21" s="510">
        <f>county!IV16</f>
        <v>8.2555999999999994</v>
      </c>
      <c r="K21" s="511">
        <f>county!KJ16</f>
        <v>35520</v>
      </c>
    </row>
    <row r="22" spans="1:11" s="27" customFormat="1" ht="15" x14ac:dyDescent="0.25">
      <c r="A22" s="116" t="str">
        <f>county!A17</f>
        <v>NC0027</v>
      </c>
      <c r="B22" s="116" t="str">
        <f>county!B17</f>
        <v>Davidson</v>
      </c>
      <c r="C22" s="118">
        <f>county!AH17</f>
        <v>69011</v>
      </c>
      <c r="D22" s="510" t="str">
        <f>county!AI17</f>
        <v>$58,468 - $87,703</v>
      </c>
      <c r="E22" s="510" t="str">
        <f>county!AJ17</f>
        <v>2004</v>
      </c>
      <c r="F22" s="118">
        <f>county!AK17</f>
        <v>38884</v>
      </c>
      <c r="G22" s="510">
        <f>county!AL17</f>
        <v>11.87</v>
      </c>
      <c r="H22" s="510">
        <f>county!AM17</f>
        <v>12.49</v>
      </c>
      <c r="I22" s="510">
        <f>county!AN17</f>
        <v>15.21</v>
      </c>
      <c r="J22" s="510">
        <f>county!IV17</f>
        <v>14.28083</v>
      </c>
      <c r="K22" s="511">
        <f>county!KJ17</f>
        <v>28172</v>
      </c>
    </row>
    <row r="23" spans="1:11" s="27" customFormat="1" ht="15" x14ac:dyDescent="0.25">
      <c r="A23" s="116" t="str">
        <f>county!A18</f>
        <v>NC0103</v>
      </c>
      <c r="B23" s="116" t="str">
        <f>county!B18</f>
        <v>Alamance</v>
      </c>
      <c r="C23" s="118">
        <f>county!AH18</f>
        <v>65000</v>
      </c>
      <c r="D23" s="510" t="str">
        <f>county!AI18</f>
        <v>56,778-90,844</v>
      </c>
      <c r="E23" s="510" t="str">
        <f>county!AJ18</f>
        <v>2010</v>
      </c>
      <c r="F23" s="118">
        <f>county!AK18</f>
        <v>34986</v>
      </c>
      <c r="G23" s="510">
        <f>county!AL18</f>
        <v>10.83</v>
      </c>
      <c r="H23" s="510">
        <f>county!AM18</f>
        <v>12.36</v>
      </c>
      <c r="I23" s="510">
        <f>county!AN18</f>
        <v>14.1</v>
      </c>
      <c r="J23" s="510">
        <f>county!IV18</f>
        <v>10.920019999999999</v>
      </c>
      <c r="K23" s="511">
        <f>county!KJ18</f>
        <v>31119</v>
      </c>
    </row>
    <row r="24" spans="1:11" s="27" customFormat="1" ht="15" x14ac:dyDescent="0.25">
      <c r="A24" s="116" t="str">
        <f>county!A19</f>
        <v>NC0052</v>
      </c>
      <c r="B24" s="116" t="str">
        <f>county!B19</f>
        <v>Randolph</v>
      </c>
      <c r="C24" s="118">
        <f>county!AH19</f>
        <v>66315</v>
      </c>
      <c r="D24" s="510" t="str">
        <f>county!AI19</f>
        <v>62899-96845</v>
      </c>
      <c r="E24" s="510" t="str">
        <f>county!AJ19</f>
        <v>2011</v>
      </c>
      <c r="F24" s="118">
        <f>county!AK19</f>
        <v>38605</v>
      </c>
      <c r="G24" s="510">
        <f>county!AL19</f>
        <v>11.97</v>
      </c>
      <c r="H24" s="510">
        <f>county!AM19</f>
        <v>12.56</v>
      </c>
      <c r="I24" s="510">
        <f>county!AN19</f>
        <v>16.03</v>
      </c>
      <c r="J24" s="510">
        <f>county!IV19</f>
        <v>12.624320000000001</v>
      </c>
      <c r="K24" s="511">
        <f>county!KJ19</f>
        <v>32630</v>
      </c>
    </row>
    <row r="25" spans="1:11" s="27" customFormat="1" ht="15" x14ac:dyDescent="0.25">
      <c r="A25" s="116" t="str">
        <f>county!A20</f>
        <v>NC0055</v>
      </c>
      <c r="B25" s="116" t="str">
        <f>county!B20</f>
        <v>Rowan</v>
      </c>
      <c r="C25" s="118">
        <f>county!AH20</f>
        <v>76436</v>
      </c>
      <c r="D25" s="510" t="str">
        <f>county!AI20</f>
        <v>64,893 - 103,155</v>
      </c>
      <c r="E25" s="510" t="str">
        <f>county!AJ20</f>
        <v>2007</v>
      </c>
      <c r="F25" s="118">
        <f>county!AK20</f>
        <v>36016</v>
      </c>
      <c r="G25" s="510">
        <f>county!AL20</f>
        <v>10.6</v>
      </c>
      <c r="H25" s="510">
        <f>county!AM20</f>
        <v>12.27</v>
      </c>
      <c r="I25" s="510" t="str">
        <f>county!AN20</f>
        <v/>
      </c>
      <c r="J25" s="510">
        <f>county!IV20</f>
        <v>14.59525</v>
      </c>
      <c r="K25" s="511">
        <f>county!KJ20</f>
        <v>31666</v>
      </c>
    </row>
    <row r="26" spans="1:11" s="27" customFormat="1" ht="15" x14ac:dyDescent="0.25">
      <c r="A26" s="116" t="str">
        <f>county!A21</f>
        <v>NC0053</v>
      </c>
      <c r="B26" s="116" t="str">
        <f>county!B21</f>
        <v>Robeson</v>
      </c>
      <c r="C26" s="118">
        <f>county!AH21</f>
        <v>64504</v>
      </c>
      <c r="D26" s="510" t="str">
        <f>county!AI21</f>
        <v/>
      </c>
      <c r="E26" s="510" t="str">
        <f>county!AJ21</f>
        <v>2011</v>
      </c>
      <c r="F26" s="118">
        <f>county!AK21</f>
        <v>37230</v>
      </c>
      <c r="G26" s="510">
        <f>county!AL21</f>
        <v>8.25</v>
      </c>
      <c r="H26" s="510">
        <f>county!AM21</f>
        <v>9</v>
      </c>
      <c r="I26" s="510">
        <f>county!AN21</f>
        <v>10</v>
      </c>
      <c r="J26" s="510">
        <f>county!IV21</f>
        <v>4.9476899999999997</v>
      </c>
      <c r="K26" s="511">
        <f>county!KJ21</f>
        <v>28736</v>
      </c>
    </row>
    <row r="27" spans="1:11" s="27" customFormat="1" ht="15" x14ac:dyDescent="0.25">
      <c r="A27" s="116" t="str">
        <f>county!A22</f>
        <v>NC0040</v>
      </c>
      <c r="B27" s="116" t="str">
        <f>county!B22</f>
        <v>Iredell</v>
      </c>
      <c r="C27" s="118">
        <f>county!AH22</f>
        <v>94813</v>
      </c>
      <c r="D27" s="510" t="str">
        <f>county!AI22</f>
        <v>$61,130-$94,813</v>
      </c>
      <c r="E27" s="510" t="str">
        <f>county!AJ22</f>
        <v>1996</v>
      </c>
      <c r="F27" s="118">
        <f>county!AK22</f>
        <v>37274</v>
      </c>
      <c r="G27" s="510">
        <f>county!AL22</f>
        <v>11.43</v>
      </c>
      <c r="H27" s="510">
        <f>county!AM22</f>
        <v>13.08</v>
      </c>
      <c r="I27" s="510">
        <f>county!AN22</f>
        <v>15.67</v>
      </c>
      <c r="J27" s="510">
        <f>county!IV22</f>
        <v>11.736230000000001</v>
      </c>
      <c r="K27" s="511">
        <f>county!KJ22</f>
        <v>37892</v>
      </c>
    </row>
    <row r="28" spans="1:11" s="27" customFormat="1" ht="15" x14ac:dyDescent="0.25">
      <c r="A28" s="116" t="str">
        <f>county!A23</f>
        <v>NC0065</v>
      </c>
      <c r="B28" s="116" t="str">
        <f>county!B23</f>
        <v>Wayne</v>
      </c>
      <c r="C28" s="118">
        <f>county!AH23</f>
        <v>80025</v>
      </c>
      <c r="D28" s="510" t="str">
        <f>county!AI23</f>
        <v>77300-98951</v>
      </c>
      <c r="E28" s="510" t="str">
        <f>county!AJ23</f>
        <v>2011</v>
      </c>
      <c r="F28" s="118">
        <f>county!AK23</f>
        <v>37183</v>
      </c>
      <c r="G28" s="510">
        <f>county!AL23</f>
        <v>9.9499999999999993</v>
      </c>
      <c r="H28" s="510">
        <f>county!AM23</f>
        <v>10.97</v>
      </c>
      <c r="I28" s="510">
        <f>county!AN23</f>
        <v>12.1</v>
      </c>
      <c r="J28" s="510">
        <f>county!IV23</f>
        <v>8.9665700000000008</v>
      </c>
      <c r="K28" s="511">
        <f>county!KJ23</f>
        <v>28512</v>
      </c>
    </row>
    <row r="29" spans="1:11" s="27" customFormat="1" ht="15" x14ac:dyDescent="0.25">
      <c r="A29" s="116" t="str">
        <f>county!A24</f>
        <v>NC0037</v>
      </c>
      <c r="B29" s="116" t="str">
        <f>county!B24</f>
        <v>Harnett</v>
      </c>
      <c r="C29" s="118">
        <f>county!AH24</f>
        <v>55510</v>
      </c>
      <c r="D29" s="510" t="str">
        <f>county!AI24</f>
        <v>$53,893.00 - $83,534.00</v>
      </c>
      <c r="E29" s="510" t="str">
        <f>county!AJ24</f>
        <v>2013</v>
      </c>
      <c r="F29" s="118">
        <f>county!AK24</f>
        <v>36141</v>
      </c>
      <c r="G29" s="510">
        <f>county!AL24</f>
        <v>7.25</v>
      </c>
      <c r="H29" s="510">
        <f>county!AM24</f>
        <v>20.99</v>
      </c>
      <c r="I29" s="510">
        <f>county!AN24</f>
        <v>13.21</v>
      </c>
      <c r="J29" s="510">
        <f>county!IV24</f>
        <v>8.0840200000000006</v>
      </c>
      <c r="K29" s="511">
        <f>county!KJ24</f>
        <v>31274</v>
      </c>
    </row>
    <row r="30" spans="1:11" s="27" customFormat="1" ht="15" x14ac:dyDescent="0.25">
      <c r="A30" s="116" t="str">
        <f>county!A25</f>
        <v>NC0023</v>
      </c>
      <c r="B30" s="116" t="str">
        <f>county!B25</f>
        <v>Catawba</v>
      </c>
      <c r="C30" s="118">
        <f>county!AH25</f>
        <v>75600</v>
      </c>
      <c r="D30" s="510" t="str">
        <f>county!AI25</f>
        <v>71,512.36 to 110,951.86</v>
      </c>
      <c r="E30" s="510" t="str">
        <f>county!AJ25</f>
        <v>2013</v>
      </c>
      <c r="F30" s="118">
        <f>county!AK25</f>
        <v>39817</v>
      </c>
      <c r="G30" s="510">
        <f>county!AL25</f>
        <v>11.19</v>
      </c>
      <c r="H30" s="510">
        <f>county!AM25</f>
        <v>12.95</v>
      </c>
      <c r="I30" s="510">
        <f>county!AN25</f>
        <v>16.54</v>
      </c>
      <c r="J30" s="510">
        <f>county!IV25</f>
        <v>13.32278</v>
      </c>
      <c r="K30" s="511">
        <f>county!KJ25</f>
        <v>39794</v>
      </c>
    </row>
    <row r="31" spans="1:11" s="27" customFormat="1" ht="15" x14ac:dyDescent="0.25">
      <c r="A31" s="116" t="str">
        <f>county!A26</f>
        <v>NC0018</v>
      </c>
      <c r="B31" s="116" t="str">
        <f>county!B26</f>
        <v>Brunswick</v>
      </c>
      <c r="C31" s="118">
        <f>county!AH26</f>
        <v>99449</v>
      </c>
      <c r="D31" s="510" t="str">
        <f>county!AI26</f>
        <v>$62,318 - $100,531</v>
      </c>
      <c r="E31" s="510" t="str">
        <f>county!AJ26</f>
        <v>1980</v>
      </c>
      <c r="F31" s="118" t="str">
        <f>county!AK26</f>
        <v/>
      </c>
      <c r="G31" s="510">
        <f>county!AL26</f>
        <v>12.18</v>
      </c>
      <c r="H31" s="510">
        <f>county!AM26</f>
        <v>112.18</v>
      </c>
      <c r="I31" s="510">
        <f>county!AN26</f>
        <v>19</v>
      </c>
      <c r="J31" s="510">
        <f>county!IV26</f>
        <v>8.1148199999999999</v>
      </c>
      <c r="K31" s="511">
        <f>county!KJ26</f>
        <v>36902</v>
      </c>
    </row>
    <row r="32" spans="1:11" s="27" customFormat="1" ht="15" x14ac:dyDescent="0.25">
      <c r="A32" s="116" t="str">
        <f>county!A27</f>
        <v>NC0039</v>
      </c>
      <c r="B32" s="116" t="str">
        <f>county!B27</f>
        <v>Henderson</v>
      </c>
      <c r="C32" s="118">
        <f>county!AH27</f>
        <v>94270</v>
      </c>
      <c r="D32" s="510" t="str">
        <f>county!AI27</f>
        <v>65,286 - 101,205</v>
      </c>
      <c r="E32" s="510" t="str">
        <f>county!AJ27</f>
        <v>1989</v>
      </c>
      <c r="F32" s="118">
        <f>county!AK27</f>
        <v>37713</v>
      </c>
      <c r="G32" s="510">
        <f>county!AL27</f>
        <v>12.07</v>
      </c>
      <c r="H32" s="510">
        <f>county!AM27</f>
        <v>14.13</v>
      </c>
      <c r="I32" s="510">
        <f>county!AN27</f>
        <v>17.88</v>
      </c>
      <c r="J32" s="510">
        <f>county!IV27</f>
        <v>18.597090000000001</v>
      </c>
      <c r="K32" s="511">
        <f>county!KJ27</f>
        <v>38301</v>
      </c>
    </row>
    <row r="33" spans="1:11" s="27" customFormat="1" ht="15" x14ac:dyDescent="0.25">
      <c r="A33" s="116" t="str">
        <f>county!A28</f>
        <v>NC0054</v>
      </c>
      <c r="B33" s="116" t="str">
        <f>county!B28</f>
        <v>Rockingham</v>
      </c>
      <c r="C33" s="118">
        <f>county!AH28</f>
        <v>61352</v>
      </c>
      <c r="D33" s="510" t="str">
        <f>county!AI28</f>
        <v>$59,236 to $88,852</v>
      </c>
      <c r="E33" s="510" t="str">
        <f>county!AJ28</f>
        <v>2010</v>
      </c>
      <c r="F33" s="118">
        <f>county!AK28</f>
        <v>38099</v>
      </c>
      <c r="G33" s="510">
        <f>county!AL28</f>
        <v>10.95</v>
      </c>
      <c r="H33" s="510">
        <f>county!AM28</f>
        <v>16.079999999999998</v>
      </c>
      <c r="I33" s="510" t="str">
        <f>county!AN28</f>
        <v/>
      </c>
      <c r="J33" s="510">
        <f>county!IV28</f>
        <v>13.369910000000001</v>
      </c>
      <c r="K33" s="511">
        <f>county!KJ28</f>
        <v>31820</v>
      </c>
    </row>
    <row r="34" spans="1:11" s="27" customFormat="1" ht="15" x14ac:dyDescent="0.25">
      <c r="A34" s="116" t="str">
        <f>county!A29</f>
        <v>NC0046</v>
      </c>
      <c r="B34" s="116" t="str">
        <f>county!B29</f>
        <v>Nash (Braswell)</v>
      </c>
      <c r="C34" s="118">
        <f>county!AH29</f>
        <v>83013</v>
      </c>
      <c r="D34" s="510" t="str">
        <f>county!AI29</f>
        <v>$74,000 - $106,000</v>
      </c>
      <c r="E34" s="510" t="str">
        <f>county!AJ29</f>
        <v>2010</v>
      </c>
      <c r="F34" s="118">
        <f>county!AK29</f>
        <v>34000</v>
      </c>
      <c r="G34" s="510">
        <f>county!AL29</f>
        <v>7.25</v>
      </c>
      <c r="H34" s="510">
        <f>county!AM29</f>
        <v>10.1</v>
      </c>
      <c r="I34" s="510">
        <f>county!AN29</f>
        <v>13.46</v>
      </c>
      <c r="J34" s="510">
        <f>county!IV29</f>
        <v>14.0596</v>
      </c>
      <c r="K34" s="511">
        <f>county!KJ29</f>
        <v>38120</v>
      </c>
    </row>
    <row r="35" spans="1:11" s="27" customFormat="1" ht="15" x14ac:dyDescent="0.25">
      <c r="A35" s="116" t="str">
        <f>county!A30</f>
        <v>NC0020</v>
      </c>
      <c r="B35" s="116" t="str">
        <f>county!B30</f>
        <v>Burke</v>
      </c>
      <c r="C35" s="118">
        <f>county!AH30</f>
        <v>63763</v>
      </c>
      <c r="D35" s="510" t="str">
        <f>county!AI30</f>
        <v>$53,214 - $82,481.40</v>
      </c>
      <c r="E35" s="510" t="str">
        <f>county!AJ30</f>
        <v>2007</v>
      </c>
      <c r="F35" s="118">
        <f>county!AK30</f>
        <v>34301</v>
      </c>
      <c r="G35" s="510">
        <f>county!AL30</f>
        <v>10.119999999999999</v>
      </c>
      <c r="H35" s="510">
        <f>county!AM30</f>
        <v>11.72</v>
      </c>
      <c r="I35" s="510">
        <f>county!AN30</f>
        <v>12.93</v>
      </c>
      <c r="J35" s="510">
        <f>county!IV30</f>
        <v>9.8668399999999998</v>
      </c>
      <c r="K35" s="511">
        <f>county!KJ30</f>
        <v>31298</v>
      </c>
    </row>
    <row r="36" spans="1:11" s="27" customFormat="1" ht="15" x14ac:dyDescent="0.25">
      <c r="A36" s="116" t="str">
        <f>county!A31</f>
        <v>NC0024</v>
      </c>
      <c r="B36" s="116" t="str">
        <f>county!B31</f>
        <v>Cleveland</v>
      </c>
      <c r="C36" s="118">
        <f>county!AH31</f>
        <v>62052</v>
      </c>
      <c r="D36" s="510" t="str">
        <f>county!AI31</f>
        <v>47004-73368</v>
      </c>
      <c r="E36" s="510" t="str">
        <f>county!AJ31</f>
        <v>1986</v>
      </c>
      <c r="F36" s="118">
        <f>county!AK31</f>
        <v>37890</v>
      </c>
      <c r="G36" s="510">
        <f>county!AL31</f>
        <v>10.91</v>
      </c>
      <c r="H36" s="510">
        <f>county!AM31</f>
        <v>10.91</v>
      </c>
      <c r="I36" s="510">
        <f>county!AN31</f>
        <v>10.91</v>
      </c>
      <c r="J36" s="510">
        <f>county!IV31</f>
        <v>7.9260099999999998</v>
      </c>
      <c r="K36" s="511">
        <f>county!KJ31</f>
        <v>28712</v>
      </c>
    </row>
    <row r="37" spans="1:11" s="27" customFormat="1" ht="15" x14ac:dyDescent="0.25">
      <c r="A37" s="116" t="str">
        <f>county!A32</f>
        <v>NC0022</v>
      </c>
      <c r="B37" s="116" t="str">
        <f>county!B32</f>
        <v>Caldwell</v>
      </c>
      <c r="C37" s="118">
        <f>county!AH32</f>
        <v>56283</v>
      </c>
      <c r="D37" s="510" t="str">
        <f>county!AI32</f>
        <v>50,878 - 84,798</v>
      </c>
      <c r="E37" s="510" t="str">
        <f>county!AJ32</f>
        <v>2009</v>
      </c>
      <c r="F37" s="118">
        <f>county!AK32</f>
        <v>34236</v>
      </c>
      <c r="G37" s="510" t="str">
        <f>county!AL32</f>
        <v/>
      </c>
      <c r="H37" s="510">
        <f>county!AM32</f>
        <v>11.05</v>
      </c>
      <c r="I37" s="510">
        <f>county!AN32</f>
        <v>11.05</v>
      </c>
      <c r="J37" s="510">
        <f>county!IV32</f>
        <v>9.7656899999999993</v>
      </c>
      <c r="K37" s="511">
        <f>county!KJ32</f>
        <v>32786</v>
      </c>
    </row>
    <row r="38" spans="1:11" s="27" customFormat="1" ht="15" x14ac:dyDescent="0.25">
      <c r="A38" s="116" t="str">
        <f>county!A33</f>
        <v>NC0108</v>
      </c>
      <c r="B38" s="116" t="str">
        <f>county!B33</f>
        <v>Orange</v>
      </c>
      <c r="C38" s="118">
        <f>county!AH33</f>
        <v>90882</v>
      </c>
      <c r="D38" s="510" t="str">
        <f>county!AI33</f>
        <v>$74,844-$122,641</v>
      </c>
      <c r="E38" s="510" t="str">
        <f>county!AJ33</f>
        <v>2009</v>
      </c>
      <c r="F38" s="118">
        <f>county!AK33</f>
        <v>39387</v>
      </c>
      <c r="G38" s="510">
        <f>county!AL33</f>
        <v>10.97</v>
      </c>
      <c r="H38" s="510">
        <f>county!AM33</f>
        <v>10.97</v>
      </c>
      <c r="I38" s="510">
        <f>county!AN33</f>
        <v>13.4</v>
      </c>
      <c r="J38" s="510">
        <f>county!IV33</f>
        <v>16.371749999999999</v>
      </c>
      <c r="K38" s="511">
        <f>county!KJ33</f>
        <v>44597</v>
      </c>
    </row>
    <row r="39" spans="1:11" s="27" customFormat="1" ht="15" x14ac:dyDescent="0.25">
      <c r="A39" s="116" t="str">
        <f>county!A34</f>
        <v>NC0066</v>
      </c>
      <c r="B39" s="116" t="str">
        <f>county!B34</f>
        <v>Wilson</v>
      </c>
      <c r="C39" s="118">
        <f>county!AH34</f>
        <v>75348</v>
      </c>
      <c r="D39" s="510" t="str">
        <f>county!AI34</f>
        <v>46,488 - 78,612</v>
      </c>
      <c r="E39" s="510" t="str">
        <f>county!AJ34</f>
        <v>2010</v>
      </c>
      <c r="F39" s="118">
        <f>county!AK34</f>
        <v>33588</v>
      </c>
      <c r="G39" s="510">
        <f>county!AL34</f>
        <v>8.5</v>
      </c>
      <c r="H39" s="510">
        <f>county!AM34</f>
        <v>8.8800000000000008</v>
      </c>
      <c r="I39" s="510">
        <f>county!AN34</f>
        <v>8.8800000000000008</v>
      </c>
      <c r="J39" s="510">
        <f>county!IV34</f>
        <v>13.32743</v>
      </c>
      <c r="K39" s="511">
        <f>county!KJ34</f>
        <v>32639</v>
      </c>
    </row>
    <row r="40" spans="1:11" s="27" customFormat="1" ht="15" x14ac:dyDescent="0.25">
      <c r="A40" s="116" t="str">
        <f>county!A35</f>
        <v>NC0106</v>
      </c>
      <c r="B40" s="116" t="str">
        <f>county!B35</f>
        <v>Lincoln</v>
      </c>
      <c r="C40" s="118">
        <f>county!AH35</f>
        <v>75628</v>
      </c>
      <c r="D40" s="510" t="str">
        <f>county!AI35</f>
        <v>$61,401-$93,683</v>
      </c>
      <c r="E40" s="510" t="str">
        <f>county!AJ35</f>
        <v>2009</v>
      </c>
      <c r="F40" s="118">
        <f>county!AK35</f>
        <v>30763</v>
      </c>
      <c r="G40" s="510" t="str">
        <f>county!AL35</f>
        <v/>
      </c>
      <c r="H40" s="510" t="str">
        <f>county!AM35</f>
        <v/>
      </c>
      <c r="I40" s="510" t="str">
        <f>county!AN35</f>
        <v/>
      </c>
      <c r="J40" s="510">
        <f>county!IV35</f>
        <v>8.3115400000000008</v>
      </c>
      <c r="K40" s="511">
        <f>county!KJ35</f>
        <v>27503</v>
      </c>
    </row>
    <row r="41" spans="1:11" s="27" customFormat="1" ht="15" x14ac:dyDescent="0.25">
      <c r="A41" s="116" t="str">
        <f>county!A36</f>
        <v>NC0056</v>
      </c>
      <c r="B41" s="116" t="str">
        <f>county!B36</f>
        <v>Rutherford</v>
      </c>
      <c r="C41" s="118">
        <f>county!AH36</f>
        <v>58302</v>
      </c>
      <c r="D41" s="510" t="str">
        <f>county!AI36</f>
        <v>55,169 - $84,633</v>
      </c>
      <c r="E41" s="510" t="str">
        <f>county!AJ36</f>
        <v>1983</v>
      </c>
      <c r="F41" s="118">
        <f>county!AK36</f>
        <v>55169</v>
      </c>
      <c r="G41" s="510">
        <f>county!AL36</f>
        <v>13</v>
      </c>
      <c r="H41" s="510">
        <f>county!AM36</f>
        <v>14.36</v>
      </c>
      <c r="I41" s="510">
        <f>county!AN36</f>
        <v>15.86</v>
      </c>
      <c r="J41" s="510">
        <f>county!IV36</f>
        <v>6.14717</v>
      </c>
      <c r="K41" s="511">
        <f>county!KJ36</f>
        <v>33169</v>
      </c>
    </row>
    <row r="42" spans="1:11" s="27" customFormat="1" ht="15" x14ac:dyDescent="0.25">
      <c r="A42" s="116" t="str">
        <f>county!A37</f>
        <v>NC0104</v>
      </c>
      <c r="B42" s="116" t="str">
        <f>county!B37</f>
        <v>Chatham</v>
      </c>
      <c r="C42" s="118">
        <f>county!AH37</f>
        <v>72347</v>
      </c>
      <c r="D42" s="510" t="str">
        <f>county!AI37</f>
        <v>64885 - 100573</v>
      </c>
      <c r="E42" s="510" t="str">
        <f>county!AJ37</f>
        <v>2001</v>
      </c>
      <c r="F42" s="118">
        <f>county!AK37</f>
        <v>35000</v>
      </c>
      <c r="G42" s="510">
        <f>county!AL37</f>
        <v>11.93</v>
      </c>
      <c r="H42" s="510">
        <f>county!AM37</f>
        <v>11.93</v>
      </c>
      <c r="I42" s="510">
        <f>county!AN37</f>
        <v>12.62</v>
      </c>
      <c r="J42" s="510">
        <f>county!IV37</f>
        <v>12.54894</v>
      </c>
      <c r="K42" s="511">
        <f>county!KJ37</f>
        <v>45515</v>
      </c>
    </row>
    <row r="43" spans="1:11" s="27" customFormat="1" ht="15" x14ac:dyDescent="0.25">
      <c r="A43" s="116" t="str">
        <f>county!A38</f>
        <v>NC0057</v>
      </c>
      <c r="B43" s="116" t="str">
        <f>county!B38</f>
        <v>Sampson</v>
      </c>
      <c r="C43" s="118">
        <f>county!AH38</f>
        <v>60912</v>
      </c>
      <c r="D43" s="510" t="str">
        <f>county!AI38</f>
        <v>$46,668 - $66,672</v>
      </c>
      <c r="E43" s="510" t="str">
        <f>county!AJ38</f>
        <v>2005</v>
      </c>
      <c r="F43" s="118" t="str">
        <f>county!AK38</f>
        <v/>
      </c>
      <c r="G43" s="510">
        <f>county!AL38</f>
        <v>9.82</v>
      </c>
      <c r="H43" s="510">
        <f>county!AM38</f>
        <v>12.92</v>
      </c>
      <c r="I43" s="510">
        <f>county!AN38</f>
        <v>14.85</v>
      </c>
      <c r="J43" s="510">
        <f>county!IV38</f>
        <v>9.9803999999999995</v>
      </c>
      <c r="K43" s="511">
        <f>county!KJ38</f>
        <v>26956</v>
      </c>
    </row>
    <row r="44" spans="1:11" s="27" customFormat="1" ht="15" x14ac:dyDescent="0.25">
      <c r="A44" s="116" t="str">
        <f>county!A39</f>
        <v>NC0033</v>
      </c>
      <c r="B44" s="116" t="str">
        <f>county!B39</f>
        <v>Franklin</v>
      </c>
      <c r="C44" s="118">
        <f>county!AH39</f>
        <v>63326</v>
      </c>
      <c r="D44" s="510" t="str">
        <f>county!AI39</f>
        <v>$53359-$83040</v>
      </c>
      <c r="E44" s="510" t="str">
        <f>county!AJ39</f>
        <v>2001</v>
      </c>
      <c r="F44" s="118">
        <f>county!AK39</f>
        <v>36242</v>
      </c>
      <c r="G44" s="510">
        <f>county!AL39</f>
        <v>10.71</v>
      </c>
      <c r="H44" s="510">
        <f>county!AM39</f>
        <v>10.71</v>
      </c>
      <c r="I44" s="510">
        <f>county!AN39</f>
        <v>10.71</v>
      </c>
      <c r="J44" s="510">
        <f>county!IV39</f>
        <v>9.47194</v>
      </c>
      <c r="K44" s="511">
        <f>county!KJ39</f>
        <v>36054</v>
      </c>
    </row>
    <row r="45" spans="1:11" s="27" customFormat="1" ht="15" x14ac:dyDescent="0.25">
      <c r="A45" s="116" t="str">
        <f>county!A40</f>
        <v>NC0059</v>
      </c>
      <c r="B45" s="116" t="str">
        <f>county!B40</f>
        <v>Stanly</v>
      </c>
      <c r="C45" s="118">
        <f>county!AH40</f>
        <v>58274</v>
      </c>
      <c r="D45" s="510" t="str">
        <f>county!AI40</f>
        <v>52,987-79,481</v>
      </c>
      <c r="E45" s="510" t="str">
        <f>county!AJ40</f>
        <v>2009</v>
      </c>
      <c r="F45" s="118">
        <f>county!AK40</f>
        <v>36977</v>
      </c>
      <c r="G45" s="510">
        <f>county!AL40</f>
        <v>9.0500000000000007</v>
      </c>
      <c r="H45" s="510" t="str">
        <f>county!AM40</f>
        <v/>
      </c>
      <c r="I45" s="510">
        <f>county!AN40</f>
        <v>14.87</v>
      </c>
      <c r="J45" s="510">
        <f>county!IV40</f>
        <v>13.280279999999999</v>
      </c>
      <c r="K45" s="511">
        <f>county!KJ40</f>
        <v>36833</v>
      </c>
    </row>
    <row r="46" spans="1:11" s="27" customFormat="1" ht="15" x14ac:dyDescent="0.25">
      <c r="A46" s="116" t="str">
        <f>county!A41</f>
        <v>NC0029</v>
      </c>
      <c r="B46" s="116" t="str">
        <f>county!B41</f>
        <v>Duplin</v>
      </c>
      <c r="C46" s="118">
        <f>county!AH41</f>
        <v>43960</v>
      </c>
      <c r="D46" s="510" t="str">
        <f>county!AI41</f>
        <v>42252-75041</v>
      </c>
      <c r="E46" s="510" t="str">
        <f>county!AJ41</f>
        <v>2011</v>
      </c>
      <c r="F46" s="118">
        <f>county!AK41</f>
        <v>42252</v>
      </c>
      <c r="G46" s="510">
        <f>county!AL41</f>
        <v>9.57</v>
      </c>
      <c r="H46" s="510">
        <f>county!AM41</f>
        <v>12.13</v>
      </c>
      <c r="I46" s="510">
        <f>county!AN41</f>
        <v>12.13</v>
      </c>
      <c r="J46" s="510">
        <f>county!IV41</f>
        <v>5.6279899999999996</v>
      </c>
      <c r="K46" s="511">
        <f>county!KJ41</f>
        <v>25186</v>
      </c>
    </row>
    <row r="47" spans="1:11" s="27" customFormat="1" ht="15" x14ac:dyDescent="0.25">
      <c r="A47" s="116" t="str">
        <f>county!A42</f>
        <v>NC0038</v>
      </c>
      <c r="B47" s="116" t="str">
        <f>county!B42</f>
        <v>Haywood</v>
      </c>
      <c r="C47" s="118">
        <f>county!AH42</f>
        <v>66380</v>
      </c>
      <c r="D47" s="510" t="str">
        <f>county!AI42</f>
        <v>$51,040-$76,560</v>
      </c>
      <c r="E47" s="510" t="str">
        <f>county!AJ42</f>
        <v>2011</v>
      </c>
      <c r="F47" s="118">
        <f>county!AK42</f>
        <v>36685</v>
      </c>
      <c r="G47" s="510">
        <f>county!AL42</f>
        <v>9.65</v>
      </c>
      <c r="H47" s="510">
        <f>county!AM42</f>
        <v>10.19</v>
      </c>
      <c r="I47" s="510">
        <f>county!AN42</f>
        <v>11.8</v>
      </c>
      <c r="J47" s="510">
        <f>county!IV42</f>
        <v>16.416540000000001</v>
      </c>
      <c r="K47" s="511">
        <f>county!KJ42</f>
        <v>41124</v>
      </c>
    </row>
    <row r="48" spans="1:11" s="27" customFormat="1" ht="15" x14ac:dyDescent="0.25">
      <c r="A48" s="116" t="str">
        <f>county!A43</f>
        <v>NC0042</v>
      </c>
      <c r="B48" s="116" t="str">
        <f>county!B43</f>
        <v>Lee</v>
      </c>
      <c r="C48" s="118">
        <f>county!AH43</f>
        <v>72968</v>
      </c>
      <c r="D48" s="510" t="str">
        <f>county!AI43</f>
        <v>59,526-83,336</v>
      </c>
      <c r="E48" s="510" t="str">
        <f>county!AJ43</f>
        <v>1990</v>
      </c>
      <c r="F48" s="118" t="str">
        <f>county!AK43</f>
        <v/>
      </c>
      <c r="G48" s="510">
        <f>county!AL43</f>
        <v>10.45</v>
      </c>
      <c r="H48" s="510" t="str">
        <f>county!AM43</f>
        <v/>
      </c>
      <c r="I48" s="510" t="str">
        <f>county!AN43</f>
        <v/>
      </c>
      <c r="J48" s="510">
        <f>county!IV43</f>
        <v>6.8445099999999996</v>
      </c>
      <c r="K48" s="511">
        <f>county!KJ43</f>
        <v>30430</v>
      </c>
    </row>
    <row r="49" spans="1:11" s="27" customFormat="1" ht="15" x14ac:dyDescent="0.25">
      <c r="A49" s="116" t="str">
        <f>county!A44</f>
        <v>NC0025</v>
      </c>
      <c r="B49" s="116" t="str">
        <f>county!B44</f>
        <v>Columbus</v>
      </c>
      <c r="C49" s="118">
        <f>county!AH44</f>
        <v>54989</v>
      </c>
      <c r="D49" s="510" t="str">
        <f>county!AI44</f>
        <v>$53,635 - $64,342</v>
      </c>
      <c r="E49" s="510" t="str">
        <f>county!AJ44</f>
        <v>2002</v>
      </c>
      <c r="F49" s="118">
        <f>county!AK44</f>
        <v>36685</v>
      </c>
      <c r="G49" s="510">
        <f>county!AL44</f>
        <v>9.82</v>
      </c>
      <c r="H49" s="510">
        <f>county!AM44</f>
        <v>9.82</v>
      </c>
      <c r="I49" s="510">
        <f>county!AN44</f>
        <v>9.82</v>
      </c>
      <c r="J49" s="510">
        <f>county!IV44</f>
        <v>17.772950000000002</v>
      </c>
      <c r="K49" s="511">
        <f>county!KJ44</f>
        <v>29950</v>
      </c>
    </row>
    <row r="50" spans="1:11" s="27" customFormat="1" ht="15" x14ac:dyDescent="0.25">
      <c r="A50" s="116" t="str">
        <f>county!A45</f>
        <v>NC0034</v>
      </c>
      <c r="B50" s="116" t="str">
        <f>county!B45</f>
        <v>Granville</v>
      </c>
      <c r="C50" s="118">
        <f>county!AH45</f>
        <v>68305</v>
      </c>
      <c r="D50" s="510" t="str">
        <f>county!AI45</f>
        <v>40157-70838</v>
      </c>
      <c r="E50" s="510" t="str">
        <f>county!AJ45</f>
        <v>2006</v>
      </c>
      <c r="F50" s="118">
        <f>county!AK45</f>
        <v>31470</v>
      </c>
      <c r="G50" s="510">
        <f>county!AL45</f>
        <v>8</v>
      </c>
      <c r="H50" s="510">
        <f>county!AM45</f>
        <v>8</v>
      </c>
      <c r="I50" s="510">
        <f>county!AN45</f>
        <v>8</v>
      </c>
      <c r="J50" s="510">
        <f>county!IV45</f>
        <v>10.24164</v>
      </c>
      <c r="K50" s="511">
        <f>county!KJ45</f>
        <v>25815</v>
      </c>
    </row>
    <row r="51" spans="1:11" s="27" customFormat="1" ht="15" x14ac:dyDescent="0.25">
      <c r="A51" s="116" t="str">
        <f>county!A46</f>
        <v>NC0031</v>
      </c>
      <c r="B51" s="116" t="str">
        <f>county!B46</f>
        <v>Edgecombe</v>
      </c>
      <c r="C51" s="118">
        <f>county!AH46</f>
        <v>45000</v>
      </c>
      <c r="D51" s="510" t="str">
        <f>county!AI46</f>
        <v/>
      </c>
      <c r="E51" s="510" t="str">
        <f>county!AJ46</f>
        <v>2008</v>
      </c>
      <c r="F51" s="118">
        <f>county!AK46</f>
        <v>34000</v>
      </c>
      <c r="G51" s="510">
        <f>county!AL46</f>
        <v>8.5</v>
      </c>
      <c r="H51" s="510">
        <f>county!AM46</f>
        <v>8.5</v>
      </c>
      <c r="I51" s="510">
        <f>county!AN46</f>
        <v>9.5</v>
      </c>
      <c r="J51" s="510">
        <f>county!IV46</f>
        <v>8.2802000000000007</v>
      </c>
      <c r="K51" s="511">
        <f>county!KJ46</f>
        <v>24717</v>
      </c>
    </row>
    <row r="52" spans="1:11" s="27" customFormat="1" ht="15" x14ac:dyDescent="0.25">
      <c r="A52" s="116" t="str">
        <f>county!A47</f>
        <v>NC0049</v>
      </c>
      <c r="B52" s="116" t="str">
        <f>county!B47</f>
        <v>Pender</v>
      </c>
      <c r="C52" s="118">
        <f>county!AH47</f>
        <v>63784</v>
      </c>
      <c r="D52" s="510" t="str">
        <f>county!AI47</f>
        <v>$56,823 - $90,917</v>
      </c>
      <c r="E52" s="510" t="str">
        <f>county!AJ47</f>
        <v>1985</v>
      </c>
      <c r="F52" s="118">
        <f>county!AK47</f>
        <v>36629</v>
      </c>
      <c r="G52" s="510">
        <f>county!AL47</f>
        <v>11.36</v>
      </c>
      <c r="H52" s="510">
        <f>county!AM47</f>
        <v>11.35</v>
      </c>
      <c r="I52" s="510">
        <f>county!AN47</f>
        <v>11.91</v>
      </c>
      <c r="J52" s="510">
        <f>county!IV47</f>
        <v>10.640610000000001</v>
      </c>
      <c r="K52" s="511">
        <f>county!KJ47</f>
        <v>34319</v>
      </c>
    </row>
    <row r="53" spans="1:11" s="27" customFormat="1" ht="15" x14ac:dyDescent="0.25">
      <c r="A53" s="116" t="str">
        <f>county!A48</f>
        <v>NC0062</v>
      </c>
      <c r="B53" s="116" t="str">
        <f>county!B48</f>
        <v>Vance (Perry)</v>
      </c>
      <c r="C53" s="118">
        <f>county!AH48</f>
        <v>65292</v>
      </c>
      <c r="D53" s="510" t="str">
        <f>county!AI48</f>
        <v>46992-82716</v>
      </c>
      <c r="E53" s="510" t="str">
        <f>county!AJ48</f>
        <v>2011</v>
      </c>
      <c r="F53" s="118">
        <f>county!AK48</f>
        <v>36696</v>
      </c>
      <c r="G53" s="510">
        <f>county!AL48</f>
        <v>7.4</v>
      </c>
      <c r="H53" s="510" t="str">
        <f>county!AM48</f>
        <v/>
      </c>
      <c r="I53" s="510" t="str">
        <f>county!AN48</f>
        <v/>
      </c>
      <c r="J53" s="510">
        <f>county!IV48</f>
        <v>13.385479999999999</v>
      </c>
      <c r="K53" s="511">
        <f>county!KJ48</f>
        <v>27596</v>
      </c>
    </row>
    <row r="54" spans="1:11" s="27" customFormat="1" ht="15" x14ac:dyDescent="0.25">
      <c r="A54" s="116" t="str">
        <f>county!A49</f>
        <v>NC0044</v>
      </c>
      <c r="B54" s="116" t="str">
        <f>county!B49</f>
        <v>McDowell</v>
      </c>
      <c r="C54" s="118">
        <f>county!AH49</f>
        <v>52668</v>
      </c>
      <c r="D54" s="510" t="str">
        <f>county!AI49</f>
        <v>49,500-58,176</v>
      </c>
      <c r="E54" s="510" t="str">
        <f>county!AJ49</f>
        <v>2010</v>
      </c>
      <c r="F54" s="118">
        <f>county!AK49</f>
        <v>36685</v>
      </c>
      <c r="G54" s="510">
        <f>county!AL49</f>
        <v>9.0299999999999994</v>
      </c>
      <c r="H54" s="510">
        <f>county!AM49</f>
        <v>9.25</v>
      </c>
      <c r="I54" s="510">
        <f>county!AN49</f>
        <v>9.25</v>
      </c>
      <c r="J54" s="510">
        <f>county!IV49</f>
        <v>9.9488599999999998</v>
      </c>
      <c r="K54" s="511">
        <f>county!KJ49</f>
        <v>23305</v>
      </c>
    </row>
    <row r="55" spans="1:11" s="27" customFormat="1" ht="15" x14ac:dyDescent="0.25">
      <c r="A55" s="116" t="str">
        <f>county!A50</f>
        <v>NC0028</v>
      </c>
      <c r="B55" s="116" t="str">
        <f>county!B50</f>
        <v>Davie</v>
      </c>
      <c r="C55" s="118">
        <f>county!AH50</f>
        <v>52019</v>
      </c>
      <c r="D55" s="510" t="str">
        <f>county!AI50</f>
        <v>49542-76829</v>
      </c>
      <c r="E55" s="510" t="str">
        <f>county!AJ50</f>
        <v>2010</v>
      </c>
      <c r="F55" s="118">
        <f>county!AK50</f>
        <v>36969</v>
      </c>
      <c r="G55" s="510">
        <f>county!AL50</f>
        <v>8.32</v>
      </c>
      <c r="H55" s="510">
        <f>county!AM50</f>
        <v>12.22</v>
      </c>
      <c r="I55" s="510">
        <f>county!AN50</f>
        <v>14.15</v>
      </c>
      <c r="J55" s="510">
        <f>county!IV50</f>
        <v>9.8053399999999993</v>
      </c>
      <c r="K55" s="511">
        <f>county!KJ50</f>
        <v>51986</v>
      </c>
    </row>
    <row r="56" spans="1:11" s="27" customFormat="1" ht="15" x14ac:dyDescent="0.25">
      <c r="A56" s="116" t="str">
        <f>county!A51</f>
        <v>NC0109</v>
      </c>
      <c r="B56" s="116" t="str">
        <f>county!B51</f>
        <v>Person</v>
      </c>
      <c r="C56" s="118">
        <f>county!AH51</f>
        <v>54348</v>
      </c>
      <c r="D56" s="510" t="str">
        <f>county!AI51</f>
        <v>$51,750-$80,213</v>
      </c>
      <c r="E56" s="510" t="str">
        <f>county!AJ51</f>
        <v>2010</v>
      </c>
      <c r="F56" s="118">
        <f>county!AK51</f>
        <v>37805</v>
      </c>
      <c r="G56" s="510">
        <f>county!AL51</f>
        <v>15.25</v>
      </c>
      <c r="H56" s="510">
        <f>county!AM51</f>
        <v>16.53</v>
      </c>
      <c r="I56" s="510">
        <f>county!AN51</f>
        <v>21.22</v>
      </c>
      <c r="J56" s="510">
        <f>county!IV51</f>
        <v>9.2059200000000008</v>
      </c>
      <c r="K56" s="511">
        <f>county!KJ51</f>
        <v>39167</v>
      </c>
    </row>
    <row r="57" spans="1:11" s="27" customFormat="1" ht="15" x14ac:dyDescent="0.25">
      <c r="A57" s="116" t="str">
        <f>county!A52</f>
        <v>NC0036</v>
      </c>
      <c r="B57" s="116" t="str">
        <f>county!B52</f>
        <v>Halifax</v>
      </c>
      <c r="C57" s="118">
        <f>county!AH52</f>
        <v>62583</v>
      </c>
      <c r="D57" s="510" t="str">
        <f>county!AI52</f>
        <v>50,668 - 82,251</v>
      </c>
      <c r="E57" s="510" t="str">
        <f>county!AJ52</f>
        <v>1991</v>
      </c>
      <c r="F57" s="118">
        <f>county!AK52</f>
        <v>50668</v>
      </c>
      <c r="G57" s="510">
        <f>county!AL52</f>
        <v>13.96</v>
      </c>
      <c r="H57" s="510">
        <f>county!AM52</f>
        <v>12.95</v>
      </c>
      <c r="I57" s="510">
        <f>county!AN52</f>
        <v>11.73</v>
      </c>
      <c r="J57" s="510">
        <f>county!IV52</f>
        <v>12.594429999999999</v>
      </c>
      <c r="K57" s="511">
        <f>county!KJ52</f>
        <v>32848</v>
      </c>
    </row>
    <row r="58" spans="1:11" s="27" customFormat="1" ht="15" x14ac:dyDescent="0.25">
      <c r="A58" s="116" t="str">
        <f>county!A53</f>
        <v>NC0016</v>
      </c>
      <c r="B58" s="116" t="str">
        <f>county!B53</f>
        <v>Alexander</v>
      </c>
      <c r="C58" s="118">
        <f>county!AH53</f>
        <v>47983</v>
      </c>
      <c r="D58" s="510" t="str">
        <f>county!AI53</f>
        <v>45,671 - 64,532</v>
      </c>
      <c r="E58" s="510" t="str">
        <f>county!AJ53</f>
        <v>2011</v>
      </c>
      <c r="F58" s="118" t="str">
        <f>county!AK53</f>
        <v/>
      </c>
      <c r="G58" s="510" t="str">
        <f>county!AL53</f>
        <v/>
      </c>
      <c r="H58" s="510" t="str">
        <f>county!AM53</f>
        <v/>
      </c>
      <c r="I58" s="510" t="str">
        <f>county!AN53</f>
        <v/>
      </c>
      <c r="J58" s="510">
        <f>county!IV53</f>
        <v>8.5543700000000005</v>
      </c>
      <c r="K58" s="511">
        <f>county!KJ53</f>
        <v>27680</v>
      </c>
    </row>
    <row r="59" spans="1:11" s="27" customFormat="1" ht="15" x14ac:dyDescent="0.25">
      <c r="A59" s="116" t="str">
        <f>county!A54</f>
        <v>NC0058</v>
      </c>
      <c r="B59" s="116" t="str">
        <f>county!B54</f>
        <v>Scotland</v>
      </c>
      <c r="C59" s="118">
        <f>county!AH54</f>
        <v>53808</v>
      </c>
      <c r="D59" s="510" t="str">
        <f>county!AI54</f>
        <v>46404-65568</v>
      </c>
      <c r="E59" s="510" t="str">
        <f>county!AJ54</f>
        <v>2008</v>
      </c>
      <c r="F59" s="118">
        <f>county!AK54</f>
        <v>36685</v>
      </c>
      <c r="G59" s="510">
        <f>county!AL54</f>
        <v>10.64</v>
      </c>
      <c r="H59" s="510">
        <f>county!AM54</f>
        <v>10.64</v>
      </c>
      <c r="I59" s="510">
        <f>county!AN54</f>
        <v>10.64</v>
      </c>
      <c r="J59" s="510">
        <f>county!IV54</f>
        <v>6.6427300000000002</v>
      </c>
      <c r="K59" s="511">
        <f>county!KJ54</f>
        <v>27872</v>
      </c>
    </row>
    <row r="60" spans="1:11" s="27" customFormat="1" ht="15" x14ac:dyDescent="0.25">
      <c r="A60" s="116" t="str">
        <f>county!A55</f>
        <v>NC0017</v>
      </c>
      <c r="B60" s="116" t="str">
        <f>county!B55</f>
        <v>Bladen</v>
      </c>
      <c r="C60" s="118">
        <f>county!AH55</f>
        <v>55620</v>
      </c>
      <c r="D60" s="510" t="str">
        <f>county!AI55</f>
        <v>42,962 - 57,717</v>
      </c>
      <c r="E60" s="510" t="str">
        <f>county!AJ55</f>
        <v>2003</v>
      </c>
      <c r="F60" s="118">
        <f>county!AK55</f>
        <v>36457</v>
      </c>
      <c r="G60" s="510">
        <f>county!AL55</f>
        <v>11.53</v>
      </c>
      <c r="H60" s="510">
        <f>county!AM55</f>
        <v>13.84</v>
      </c>
      <c r="I60" s="510" t="str">
        <f>county!AN55</f>
        <v/>
      </c>
      <c r="J60" s="510">
        <f>county!IV55</f>
        <v>12.36314</v>
      </c>
      <c r="K60" s="511">
        <f>county!KJ55</f>
        <v>31292</v>
      </c>
    </row>
    <row r="61" spans="1:11" s="27" customFormat="1" ht="15" x14ac:dyDescent="0.25">
      <c r="A61" s="116" t="str">
        <f>county!A56</f>
        <v>NC0060</v>
      </c>
      <c r="B61" s="116" t="str">
        <f>county!B56</f>
        <v>Transylvania</v>
      </c>
      <c r="C61" s="118">
        <f>county!AH56</f>
        <v>71261</v>
      </c>
      <c r="D61" s="510" t="str">
        <f>county!AI56</f>
        <v>55,087 - 82,621</v>
      </c>
      <c r="E61" s="510" t="str">
        <f>county!AJ56</f>
        <v>1994</v>
      </c>
      <c r="F61" s="118">
        <f>county!AK56</f>
        <v>32214</v>
      </c>
      <c r="G61" s="510">
        <f>county!AL56</f>
        <v>13.59</v>
      </c>
      <c r="H61" s="510">
        <f>county!AM56</f>
        <v>13.59</v>
      </c>
      <c r="I61" s="510">
        <f>county!AN56</f>
        <v>13.59</v>
      </c>
      <c r="J61" s="510">
        <f>county!IV56</f>
        <v>27.018619999999999</v>
      </c>
      <c r="K61" s="511">
        <f>county!KJ56</f>
        <v>37590</v>
      </c>
    </row>
    <row r="62" spans="1:11" s="27" customFormat="1" ht="15" x14ac:dyDescent="0.25">
      <c r="A62" s="116" t="str">
        <f>county!A57</f>
        <v>NC0107</v>
      </c>
      <c r="B62" s="116" t="str">
        <f>county!B57</f>
        <v>Caswell</v>
      </c>
      <c r="C62" s="118">
        <f>county!AH57</f>
        <v>48864</v>
      </c>
      <c r="D62" s="510" t="str">
        <f>county!AI57</f>
        <v>34,514 - 56,988</v>
      </c>
      <c r="E62" s="510" t="str">
        <f>county!AJ57</f>
        <v>2010</v>
      </c>
      <c r="F62" s="118" t="str">
        <f>county!AK57</f>
        <v/>
      </c>
      <c r="G62" s="510">
        <f>county!AL57</f>
        <v>7</v>
      </c>
      <c r="H62" s="510" t="str">
        <f>county!AM57</f>
        <v/>
      </c>
      <c r="I62" s="510" t="str">
        <f>county!AN57</f>
        <v/>
      </c>
      <c r="J62" s="510">
        <f>county!IV57</f>
        <v>7.7713200000000002</v>
      </c>
      <c r="K62" s="511">
        <f>county!KJ57</f>
        <v>26859</v>
      </c>
    </row>
    <row r="63" spans="1:11" s="27" customFormat="1" ht="15" x14ac:dyDescent="0.25">
      <c r="A63" s="116" t="str">
        <f>county!A58</f>
        <v>NC0043</v>
      </c>
      <c r="B63" s="116" t="str">
        <f>county!B58</f>
        <v>Madison</v>
      </c>
      <c r="C63" s="118">
        <f>county!AH58</f>
        <v>40703</v>
      </c>
      <c r="D63" s="510" t="str">
        <f>county!AI58</f>
        <v>$40,000.</v>
      </c>
      <c r="E63" s="510" t="str">
        <f>county!AJ58</f>
        <v>2011</v>
      </c>
      <c r="F63" s="118">
        <f>county!AK58</f>
        <v>36685</v>
      </c>
      <c r="G63" s="510">
        <f>county!AL58</f>
        <v>7.25</v>
      </c>
      <c r="H63" s="510">
        <f>county!AM58</f>
        <v>7.25</v>
      </c>
      <c r="I63" s="510">
        <f>county!AN58</f>
        <v>7.25</v>
      </c>
      <c r="J63" s="510">
        <f>county!IV58</f>
        <v>13.41765</v>
      </c>
      <c r="K63" s="511">
        <f>county!KJ58</f>
        <v>20106</v>
      </c>
    </row>
    <row r="64" spans="1:11" s="27" customFormat="1" ht="15" x14ac:dyDescent="0.25">
      <c r="A64" s="116" t="str">
        <f>county!A59</f>
        <v>NC0101</v>
      </c>
      <c r="B64" s="116" t="str">
        <f>county!B59</f>
        <v>Warren</v>
      </c>
      <c r="C64" s="118">
        <f>county!AH59</f>
        <v>60900</v>
      </c>
      <c r="D64" s="510" t="str">
        <f>county!AI59</f>
        <v>47273-75859</v>
      </c>
      <c r="E64" s="510" t="str">
        <f>county!AJ59</f>
        <v>2011</v>
      </c>
      <c r="F64" s="118">
        <f>county!AK59</f>
        <v>47273</v>
      </c>
      <c r="G64" s="510">
        <f>county!AL59</f>
        <v>11.66</v>
      </c>
      <c r="H64" s="510">
        <f>county!AM59</f>
        <v>14.17</v>
      </c>
      <c r="I64" s="510" t="str">
        <f>county!AN59</f>
        <v/>
      </c>
      <c r="J64" s="510">
        <f>county!IV59</f>
        <v>16.168900000000001</v>
      </c>
      <c r="K64" s="511">
        <f>county!KJ59</f>
        <v>31751</v>
      </c>
    </row>
    <row r="65" spans="1:11" s="27" customFormat="1" ht="15" x14ac:dyDescent="0.25">
      <c r="A65" s="116" t="str">
        <f>county!A60</f>
        <v>NC0051</v>
      </c>
      <c r="B65" s="116" t="str">
        <f>county!B60</f>
        <v>Polk</v>
      </c>
      <c r="C65" s="118">
        <f>county!AH60</f>
        <v>54375</v>
      </c>
      <c r="D65" s="510" t="str">
        <f>county!AI60</f>
        <v/>
      </c>
      <c r="E65" s="510" t="str">
        <f>county!AJ60</f>
        <v>2010</v>
      </c>
      <c r="F65" s="118">
        <f>county!AK60</f>
        <v>26716</v>
      </c>
      <c r="G65" s="510">
        <f>county!AL60</f>
        <v>11.01</v>
      </c>
      <c r="H65" s="510">
        <f>county!AM60</f>
        <v>13.38</v>
      </c>
      <c r="I65" s="510">
        <f>county!AN60</f>
        <v>14.75</v>
      </c>
      <c r="J65" s="510">
        <f>county!IV60</f>
        <v>17.786059999999999</v>
      </c>
      <c r="K65" s="511">
        <f>county!KJ60</f>
        <v>39901</v>
      </c>
    </row>
    <row r="66" spans="1:11" s="27" customFormat="1" ht="15.75" thickBot="1" x14ac:dyDescent="0.3">
      <c r="A66" s="687" t="s">
        <v>2888</v>
      </c>
      <c r="B66" s="688"/>
      <c r="C66" s="512">
        <f>AVERAGE(C8:C60)</f>
        <v>75141.830188679247</v>
      </c>
      <c r="D66" s="513" t="s">
        <v>2305</v>
      </c>
      <c r="E66" s="514" t="s">
        <v>2305</v>
      </c>
      <c r="F66" s="512">
        <f t="shared" ref="F66:J66" si="0">AVERAGE(F8:F60)</f>
        <v>37740.979591836738</v>
      </c>
      <c r="G66" s="513">
        <f t="shared" si="0"/>
        <v>10.655102040816324</v>
      </c>
      <c r="H66" s="513">
        <f t="shared" si="0"/>
        <v>14.182127659574475</v>
      </c>
      <c r="I66" s="513">
        <f t="shared" si="0"/>
        <v>13.673260869565217</v>
      </c>
      <c r="J66" s="513">
        <f t="shared" si="0"/>
        <v>11.814733773584907</v>
      </c>
      <c r="K66" s="515">
        <f t="shared" ref="K66" si="1">AVERAGE(K8:K60)</f>
        <v>34469.339622641506</v>
      </c>
    </row>
    <row r="67" spans="1:11" s="27" customFormat="1" ht="16.5" thickTop="1" thickBot="1" x14ac:dyDescent="0.3">
      <c r="A67" s="676" t="s">
        <v>2886</v>
      </c>
      <c r="B67" s="677"/>
      <c r="C67" s="73"/>
      <c r="D67" s="72"/>
      <c r="E67" s="482"/>
      <c r="F67" s="73"/>
      <c r="G67" s="72"/>
      <c r="H67" s="72"/>
      <c r="I67" s="74"/>
      <c r="J67" s="73"/>
      <c r="K67" s="516"/>
    </row>
    <row r="68" spans="1:11" s="27" customFormat="1" ht="15.75" thickTop="1" x14ac:dyDescent="0.25">
      <c r="A68" s="117" t="str">
        <f>regional!A3</f>
        <v>NC0015</v>
      </c>
      <c r="B68" s="117" t="str">
        <f>regional!B3</f>
        <v>Sandhill</v>
      </c>
      <c r="C68" s="118">
        <f>regional!AH3</f>
        <v>55167</v>
      </c>
      <c r="D68" s="118" t="str">
        <f>regional!AI3</f>
        <v>55,000 and up</v>
      </c>
      <c r="E68" s="118" t="str">
        <f>regional!AJ3</f>
        <v>2012</v>
      </c>
      <c r="F68" s="118">
        <f>regional!AK3</f>
        <v>37785</v>
      </c>
      <c r="G68" s="510">
        <f>regional!AL3</f>
        <v>9.2799999999999994</v>
      </c>
      <c r="H68" s="510">
        <f>regional!AM3</f>
        <v>9.6300000000000008</v>
      </c>
      <c r="I68" s="510">
        <f>regional!AN3</f>
        <v>9.7799999999999994</v>
      </c>
      <c r="J68" s="510">
        <f>regional!IV3</f>
        <v>7.4169900000000002</v>
      </c>
      <c r="K68" s="517">
        <f>regional!KJ3</f>
        <v>30691</v>
      </c>
    </row>
    <row r="69" spans="1:11" s="27" customFormat="1" ht="15" x14ac:dyDescent="0.25">
      <c r="A69" s="117" t="str">
        <f>regional!A4</f>
        <v>NC0006</v>
      </c>
      <c r="B69" s="117" t="str">
        <f>regional!B4</f>
        <v>CPC</v>
      </c>
      <c r="C69" s="118">
        <f>regional!AH4</f>
        <v>90709</v>
      </c>
      <c r="D69" s="118" t="str">
        <f>regional!AI4</f>
        <v>$54631 and up</v>
      </c>
      <c r="E69" s="118" t="str">
        <f>regional!AJ4</f>
        <v>1996</v>
      </c>
      <c r="F69" s="118">
        <f>regional!AK4</f>
        <v>24731</v>
      </c>
      <c r="G69" s="510">
        <f>regional!AL4</f>
        <v>9.76</v>
      </c>
      <c r="H69" s="510">
        <f>regional!AM4</f>
        <v>10.72</v>
      </c>
      <c r="I69" s="510">
        <f>regional!AN4</f>
        <v>10.72</v>
      </c>
      <c r="J69" s="510">
        <f>regional!IV4</f>
        <v>12.843159999999999</v>
      </c>
      <c r="K69" s="517">
        <f>regional!KJ4</f>
        <v>27144</v>
      </c>
    </row>
    <row r="70" spans="1:11" s="27" customFormat="1" ht="15" x14ac:dyDescent="0.25">
      <c r="A70" s="117" t="str">
        <f>regional!A5</f>
        <v>NC0013</v>
      </c>
      <c r="B70" s="117" t="str">
        <f>regional!B5</f>
        <v>Northwestern</v>
      </c>
      <c r="C70" s="118">
        <f>regional!AH5</f>
        <v>64065</v>
      </c>
      <c r="D70" s="118" t="str">
        <f>regional!AI5</f>
        <v>$50,146-$75,219</v>
      </c>
      <c r="E70" s="118" t="str">
        <f>regional!AJ5</f>
        <v>2004</v>
      </c>
      <c r="F70" s="118">
        <f>regional!AK5</f>
        <v>36685</v>
      </c>
      <c r="G70" s="510">
        <f>regional!AL5</f>
        <v>9.7799999999999994</v>
      </c>
      <c r="H70" s="510">
        <f>regional!AM5</f>
        <v>10.02</v>
      </c>
      <c r="I70" s="510">
        <f>regional!AN5</f>
        <v>10.52</v>
      </c>
      <c r="J70" s="510">
        <f>regional!IV5</f>
        <v>9.7822399999999998</v>
      </c>
      <c r="K70" s="517">
        <f>regional!KJ5</f>
        <v>25600</v>
      </c>
    </row>
    <row r="71" spans="1:11" s="27" customFormat="1" ht="15" x14ac:dyDescent="0.25">
      <c r="A71" s="117" t="str">
        <f>regional!A6</f>
        <v>NC0002</v>
      </c>
      <c r="B71" s="117" t="str">
        <f>regional!B6</f>
        <v>Appalachian</v>
      </c>
      <c r="C71" s="118">
        <f>regional!AH6</f>
        <v>65000</v>
      </c>
      <c r="D71" s="118" t="str">
        <f>regional!AI6</f>
        <v>$42,798 - $76,015</v>
      </c>
      <c r="E71" s="118" t="str">
        <f>regional!AJ6</f>
        <v>2013</v>
      </c>
      <c r="F71" s="118">
        <f>regional!AK6</f>
        <v>28922</v>
      </c>
      <c r="G71" s="510">
        <f>regional!AL6</f>
        <v>7.25</v>
      </c>
      <c r="H71" s="510">
        <f>regional!AM6</f>
        <v>8.56</v>
      </c>
      <c r="I71" s="510">
        <f>regional!AN6</f>
        <v>11.58</v>
      </c>
      <c r="J71" s="510">
        <f>regional!IV6</f>
        <v>10.22695</v>
      </c>
      <c r="K71" s="517">
        <f>regional!KJ6</f>
        <v>25436</v>
      </c>
    </row>
    <row r="72" spans="1:11" s="27" customFormat="1" ht="15" x14ac:dyDescent="0.25">
      <c r="A72" s="117" t="str">
        <f>regional!A7</f>
        <v>NC0007</v>
      </c>
      <c r="B72" s="117" t="str">
        <f>regional!B7</f>
        <v>East Albemarle</v>
      </c>
      <c r="C72" s="118">
        <f>regional!AH7</f>
        <v>65257</v>
      </c>
      <c r="D72" s="118" t="str">
        <f>regional!AI7</f>
        <v>53,223 - 79,010</v>
      </c>
      <c r="E72" s="118" t="str">
        <f>regional!AJ7</f>
        <v>2011</v>
      </c>
      <c r="F72" s="118">
        <f>regional!AK7</f>
        <v>37125</v>
      </c>
      <c r="G72" s="510">
        <f>regional!AL7</f>
        <v>10.34</v>
      </c>
      <c r="H72" s="510">
        <f>regional!AM7</f>
        <v>10.34</v>
      </c>
      <c r="I72" s="510">
        <f>regional!AN7</f>
        <v>10.96</v>
      </c>
      <c r="J72" s="510">
        <f>regional!IV7</f>
        <v>17.254049999999999</v>
      </c>
      <c r="K72" s="517">
        <f>regional!KJ7</f>
        <v>31487</v>
      </c>
    </row>
    <row r="73" spans="1:11" s="27" customFormat="1" ht="15" x14ac:dyDescent="0.25">
      <c r="A73" s="117" t="str">
        <f>regional!A8</f>
        <v>NC0012</v>
      </c>
      <c r="B73" s="117" t="str">
        <f>regional!B8</f>
        <v>Neuse</v>
      </c>
      <c r="C73" s="118">
        <f>regional!AH8</f>
        <v>169620</v>
      </c>
      <c r="D73" s="118" t="str">
        <f>regional!AI8</f>
        <v>81696-</v>
      </c>
      <c r="E73" s="118" t="str">
        <f>regional!AJ8</f>
        <v>1994</v>
      </c>
      <c r="F73" s="118">
        <f>regional!AK8</f>
        <v>38016</v>
      </c>
      <c r="G73" s="510">
        <f>regional!AL8</f>
        <v>9</v>
      </c>
      <c r="H73" s="510">
        <f>regional!AM8</f>
        <v>10.95</v>
      </c>
      <c r="I73" s="510">
        <f>regional!AN8</f>
        <v>12.75</v>
      </c>
      <c r="J73" s="510">
        <f>regional!IV8</f>
        <v>12.25117</v>
      </c>
      <c r="K73" s="517">
        <f>regional!KJ8</f>
        <v>26061</v>
      </c>
    </row>
    <row r="74" spans="1:11" s="27" customFormat="1" ht="15" x14ac:dyDescent="0.25">
      <c r="A74" s="117" t="str">
        <f>regional!A9</f>
        <v>NC0008</v>
      </c>
      <c r="B74" s="117" t="str">
        <f>regional!B9</f>
        <v>Fontana</v>
      </c>
      <c r="C74" s="118">
        <f>regional!AH9</f>
        <v>76086</v>
      </c>
      <c r="D74" s="118" t="str">
        <f>regional!AI9</f>
        <v>62746-92704</v>
      </c>
      <c r="E74" s="118" t="str">
        <f>regional!AJ9</f>
        <v>2006</v>
      </c>
      <c r="F74" s="118">
        <f>regional!AK9</f>
        <v>33000</v>
      </c>
      <c r="G74" s="510">
        <f>regional!AL9</f>
        <v>8.08</v>
      </c>
      <c r="H74" s="510">
        <f>regional!AM9</f>
        <v>11.94</v>
      </c>
      <c r="I74" s="510">
        <f>regional!AN9</f>
        <v>15.25</v>
      </c>
      <c r="J74" s="510">
        <f>regional!IV9</f>
        <v>23.66375</v>
      </c>
      <c r="K74" s="517">
        <f>regional!KJ9</f>
        <v>26934</v>
      </c>
    </row>
    <row r="75" spans="1:11" s="27" customFormat="1" ht="15" x14ac:dyDescent="0.25">
      <c r="A75" s="117" t="str">
        <f>regional!A10</f>
        <v>NC0001</v>
      </c>
      <c r="B75" s="117" t="str">
        <f>regional!B10</f>
        <v>Albemarle</v>
      </c>
      <c r="C75" s="118">
        <f>regional!AH10</f>
        <v>68978</v>
      </c>
      <c r="D75" s="118" t="str">
        <f>regional!AI10</f>
        <v>49841-75237</v>
      </c>
      <c r="E75" s="118" t="str">
        <f>regional!AJ10</f>
        <v>2008</v>
      </c>
      <c r="F75" s="118">
        <f>regional!AK10</f>
        <v>36685</v>
      </c>
      <c r="G75" s="510">
        <f>regional!AL10</f>
        <v>7.25</v>
      </c>
      <c r="H75" s="510">
        <f>regional!AM10</f>
        <v>7.8</v>
      </c>
      <c r="I75" s="510">
        <f>regional!AN10</f>
        <v>14.49</v>
      </c>
      <c r="J75" s="510">
        <f>regional!IV10</f>
        <v>9.4678500000000003</v>
      </c>
      <c r="K75" s="517">
        <f>regional!KJ10</f>
        <v>30248</v>
      </c>
    </row>
    <row r="76" spans="1:11" s="27" customFormat="1" ht="15" x14ac:dyDescent="0.25">
      <c r="A76" s="117" t="str">
        <f>regional!A11</f>
        <v>NC0004</v>
      </c>
      <c r="B76" s="117" t="str">
        <f>regional!B11</f>
        <v>BHM</v>
      </c>
      <c r="C76" s="118">
        <f>regional!AH11</f>
        <v>56650</v>
      </c>
      <c r="D76" s="118" t="str">
        <f>regional!AI11</f>
        <v>50000-60000</v>
      </c>
      <c r="E76" s="118" t="str">
        <f>regional!AJ11</f>
        <v>2012</v>
      </c>
      <c r="F76" s="118">
        <f>regional!AK11</f>
        <v>37125</v>
      </c>
      <c r="G76" s="510">
        <f>regional!AL11</f>
        <v>7.35</v>
      </c>
      <c r="H76" s="510">
        <f>regional!AM11</f>
        <v>9.35</v>
      </c>
      <c r="I76" s="510">
        <f>regional!AN11</f>
        <v>11</v>
      </c>
      <c r="J76" s="510">
        <f>regional!IV11</f>
        <v>9.0621799999999997</v>
      </c>
      <c r="K76" s="517">
        <f>regional!KJ11</f>
        <v>26826</v>
      </c>
    </row>
    <row r="77" spans="1:11" s="27" customFormat="1" ht="15" x14ac:dyDescent="0.25">
      <c r="A77" s="117" t="str">
        <f>regional!A12</f>
        <v>NC0003</v>
      </c>
      <c r="B77" s="117" t="str">
        <f>regional!B12</f>
        <v>AMY</v>
      </c>
      <c r="C77" s="118">
        <f>regional!AH12</f>
        <v>51000</v>
      </c>
      <c r="D77" s="118" t="str">
        <f>regional!AI12</f>
        <v>45,000 - 60,000</v>
      </c>
      <c r="E77" s="118" t="str">
        <f>regional!AJ12</f>
        <v>2006</v>
      </c>
      <c r="F77" s="118">
        <f>regional!AK12</f>
        <v>26291</v>
      </c>
      <c r="G77" s="510">
        <f>regional!AL12</f>
        <v>8.17</v>
      </c>
      <c r="H77" s="510">
        <f>regional!AM12</f>
        <v>9.5</v>
      </c>
      <c r="I77" s="510">
        <f>regional!AN12</f>
        <v>11.25</v>
      </c>
      <c r="J77" s="510">
        <f>regional!IV12</f>
        <v>9.1325199999999995</v>
      </c>
      <c r="K77" s="517">
        <f>regional!KJ12</f>
        <v>18136</v>
      </c>
    </row>
    <row r="78" spans="1:11" s="27" customFormat="1" ht="15" x14ac:dyDescent="0.25">
      <c r="A78" s="117" t="str">
        <f>regional!A13</f>
        <v>NC0011</v>
      </c>
      <c r="B78" s="117" t="str">
        <f>regional!B13</f>
        <v>Nantahala</v>
      </c>
      <c r="C78" s="118">
        <f>regional!AH13</f>
        <v>48075</v>
      </c>
      <c r="D78" s="118" t="str">
        <f>regional!AI13</f>
        <v/>
      </c>
      <c r="E78" s="118" t="str">
        <f>regional!AJ13</f>
        <v>2008</v>
      </c>
      <c r="F78" s="118">
        <f>regional!AK13</f>
        <v>36685</v>
      </c>
      <c r="G78" s="510" t="str">
        <f>regional!AL13</f>
        <v/>
      </c>
      <c r="H78" s="510" t="str">
        <f>regional!AM13</f>
        <v/>
      </c>
      <c r="I78" s="510" t="str">
        <f>regional!AN13</f>
        <v/>
      </c>
      <c r="J78" s="510">
        <f>regional!IV13</f>
        <v>16.806840000000001</v>
      </c>
      <c r="K78" s="517">
        <f>regional!KJ13</f>
        <v>33258</v>
      </c>
    </row>
    <row r="79" spans="1:11" s="27" customFormat="1" ht="15" x14ac:dyDescent="0.25">
      <c r="A79" s="117" t="str">
        <f>regional!A14</f>
        <v>NC0014</v>
      </c>
      <c r="B79" s="117" t="str">
        <f>regional!B14</f>
        <v>Pettigrew</v>
      </c>
      <c r="C79" s="118">
        <f>regional!AH14</f>
        <v>64800</v>
      </c>
      <c r="D79" s="118" t="str">
        <f>regional!AI14</f>
        <v>50000-63814 plus</v>
      </c>
      <c r="E79" s="118" t="str">
        <f>regional!AJ14</f>
        <v>2005</v>
      </c>
      <c r="F79" s="118">
        <f>regional!AK14</f>
        <v>37125</v>
      </c>
      <c r="G79" s="510">
        <f>regional!AL14</f>
        <v>10.199999999999999</v>
      </c>
      <c r="H79" s="510">
        <f>regional!AM14</f>
        <v>12.4</v>
      </c>
      <c r="I79" s="510">
        <f>regional!AN14</f>
        <v>13.7</v>
      </c>
      <c r="J79" s="510">
        <f>regional!IV14</f>
        <v>15.15043</v>
      </c>
      <c r="K79" s="517">
        <f>regional!KJ14</f>
        <v>30516</v>
      </c>
    </row>
    <row r="80" spans="1:11" s="27" customFormat="1" ht="15.75" thickBot="1" x14ac:dyDescent="0.3">
      <c r="A80" s="687" t="s">
        <v>2888</v>
      </c>
      <c r="B80" s="688"/>
      <c r="C80" s="301">
        <f>AVERAGE(C68:C79)</f>
        <v>72950.583333333328</v>
      </c>
      <c r="D80" s="406" t="s">
        <v>2305</v>
      </c>
      <c r="E80" s="518" t="s">
        <v>2305</v>
      </c>
      <c r="F80" s="131">
        <f t="shared" ref="F80:K80" si="2">AVERAGE(F68:F79)</f>
        <v>34181.25</v>
      </c>
      <c r="G80" s="406">
        <f t="shared" si="2"/>
        <v>8.7690909090909077</v>
      </c>
      <c r="H80" s="406">
        <f t="shared" si="2"/>
        <v>10.11</v>
      </c>
      <c r="I80" s="412">
        <f t="shared" si="2"/>
        <v>12</v>
      </c>
      <c r="J80" s="131">
        <f t="shared" si="2"/>
        <v>12.754844166666667</v>
      </c>
      <c r="K80" s="519">
        <f t="shared" si="2"/>
        <v>27694.75</v>
      </c>
    </row>
    <row r="81" spans="1:11" s="27" customFormat="1" ht="16.5" thickTop="1" thickBot="1" x14ac:dyDescent="0.3">
      <c r="A81" s="111"/>
      <c r="B81" s="317" t="s">
        <v>2887</v>
      </c>
      <c r="C81" s="73"/>
      <c r="D81" s="72"/>
      <c r="E81" s="482"/>
      <c r="F81" s="73"/>
      <c r="G81" s="72"/>
      <c r="H81" s="72"/>
      <c r="I81" s="74"/>
      <c r="J81" s="73"/>
      <c r="K81" s="516"/>
    </row>
    <row r="82" spans="1:11" s="27" customFormat="1" ht="15.75" thickTop="1" x14ac:dyDescent="0.25">
      <c r="A82" s="117" t="str">
        <f>municipal!A3</f>
        <v>NC0080</v>
      </c>
      <c r="B82" s="117" t="str">
        <f>municipal!B3</f>
        <v>High Point</v>
      </c>
      <c r="C82" s="118">
        <f>municipal!AH3</f>
        <v>102469</v>
      </c>
      <c r="D82" s="118" t="str">
        <f>municipal!AI3</f>
        <v>78,287 - 134,223</v>
      </c>
      <c r="E82" s="118" t="str">
        <f>municipal!AJ3</f>
        <v>2011</v>
      </c>
      <c r="F82" s="118">
        <f>municipal!AK3</f>
        <v>35337</v>
      </c>
      <c r="G82" s="510">
        <f>municipal!AL3</f>
        <v>11.49</v>
      </c>
      <c r="H82" s="510">
        <f>municipal!AM3</f>
        <v>11.49</v>
      </c>
      <c r="I82" s="510">
        <f>municipal!AN3</f>
        <v>13.31</v>
      </c>
      <c r="J82" s="510">
        <f>municipal!IV3</f>
        <v>25.989899999999999</v>
      </c>
      <c r="K82" s="517">
        <f>municipal!KJ3</f>
        <v>27767</v>
      </c>
    </row>
    <row r="83" spans="1:11" s="27" customFormat="1" ht="15" x14ac:dyDescent="0.25">
      <c r="A83" s="117" t="str">
        <f>municipal!A4</f>
        <v>NC0071</v>
      </c>
      <c r="B83" s="117" t="str">
        <f>municipal!B4</f>
        <v>Chapel Hill</v>
      </c>
      <c r="C83" s="118">
        <f>municipal!AH4</f>
        <v>90302</v>
      </c>
      <c r="D83" s="118" t="str">
        <f>municipal!AI4</f>
        <v>$77,019-$111,321</v>
      </c>
      <c r="E83" s="118" t="str">
        <f>municipal!AJ4</f>
        <v>2013</v>
      </c>
      <c r="F83" s="118">
        <f>municipal!AK4</f>
        <v>45032</v>
      </c>
      <c r="G83" s="510">
        <f>municipal!AL4</f>
        <v>7.25</v>
      </c>
      <c r="H83" s="510">
        <f>municipal!AM4</f>
        <v>0</v>
      </c>
      <c r="I83" s="510">
        <f>municipal!AN4</f>
        <v>14.65</v>
      </c>
      <c r="J83" s="510">
        <f>municipal!IV4</f>
        <v>27.689219999999999</v>
      </c>
      <c r="K83" s="517">
        <f>municipal!KJ4</f>
        <v>41520</v>
      </c>
    </row>
    <row r="84" spans="1:11" s="27" customFormat="1" ht="15" x14ac:dyDescent="0.25">
      <c r="A84" s="117" t="str">
        <f>municipal!A5</f>
        <v>NC0079</v>
      </c>
      <c r="B84" s="117" t="str">
        <f>municipal!B5</f>
        <v>Hickory</v>
      </c>
      <c r="C84" s="118">
        <f>municipal!AH5</f>
        <v>70756</v>
      </c>
      <c r="D84" s="118" t="str">
        <f>municipal!AI5</f>
        <v>$68398-$123896</v>
      </c>
      <c r="E84" s="118" t="str">
        <f>municipal!AJ5</f>
        <v>2012</v>
      </c>
      <c r="F84" s="118">
        <f>municipal!AK5</f>
        <v>39378</v>
      </c>
      <c r="G84" s="510">
        <f>municipal!AL5</f>
        <v>13.6</v>
      </c>
      <c r="H84" s="510">
        <f>municipal!AM5</f>
        <v>13.6</v>
      </c>
      <c r="I84" s="510">
        <f>municipal!AN5</f>
        <v>13.6</v>
      </c>
      <c r="J84" s="510">
        <f>municipal!IV5</f>
        <v>29.972899999999999</v>
      </c>
      <c r="K84" s="517">
        <f>municipal!KJ5</f>
        <v>39154</v>
      </c>
    </row>
    <row r="85" spans="1:11" s="27" customFormat="1" ht="15" x14ac:dyDescent="0.25">
      <c r="A85" s="117" t="str">
        <f>municipal!A6</f>
        <v>NC0083</v>
      </c>
      <c r="B85" s="117" t="str">
        <f>municipal!B6</f>
        <v>Mooresville</v>
      </c>
      <c r="C85" s="118">
        <f>municipal!AH6</f>
        <v>87722</v>
      </c>
      <c r="D85" s="118" t="str">
        <f>municipal!AI6</f>
        <v>64,585 - 101,008</v>
      </c>
      <c r="E85" s="118" t="str">
        <f>municipal!AJ6</f>
        <v>2002</v>
      </c>
      <c r="F85" s="118">
        <f>municipal!AK6</f>
        <v>39650</v>
      </c>
      <c r="G85" s="510">
        <f>municipal!AL6</f>
        <v>12.48</v>
      </c>
      <c r="H85" s="510">
        <f>municipal!AM6</f>
        <v>13.76</v>
      </c>
      <c r="I85" s="510">
        <f>municipal!AN6</f>
        <v>16.73</v>
      </c>
      <c r="J85" s="510">
        <f>municipal!IV6</f>
        <v>37.215380000000003</v>
      </c>
      <c r="K85" s="517">
        <f>municipal!KJ6</f>
        <v>35290</v>
      </c>
    </row>
    <row r="86" spans="1:11" s="27" customFormat="1" ht="15" x14ac:dyDescent="0.25">
      <c r="A86" s="117" t="str">
        <f>municipal!A7</f>
        <v>NC0088</v>
      </c>
      <c r="B86" s="117" t="str">
        <f>municipal!B7</f>
        <v>Roanoke Rapids</v>
      </c>
      <c r="C86" s="118">
        <f>municipal!AH7</f>
        <v>44734</v>
      </c>
      <c r="D86" s="118" t="str">
        <f>municipal!AI7</f>
        <v/>
      </c>
      <c r="E86" s="118" t="str">
        <f>municipal!AJ7</f>
        <v>2008</v>
      </c>
      <c r="F86" s="118">
        <f>municipal!AK7</f>
        <v>42159</v>
      </c>
      <c r="G86" s="510">
        <f>municipal!AL7</f>
        <v>7.25</v>
      </c>
      <c r="H86" s="510">
        <f>municipal!AM7</f>
        <v>14.18</v>
      </c>
      <c r="I86" s="510" t="str">
        <f>municipal!AN7</f>
        <v/>
      </c>
      <c r="J86" s="510">
        <f>municipal!IV7</f>
        <v>10.90517</v>
      </c>
      <c r="K86" s="517">
        <f>municipal!KJ7</f>
        <v>27403</v>
      </c>
    </row>
    <row r="87" spans="1:11" s="27" customFormat="1" ht="15" x14ac:dyDescent="0.25">
      <c r="A87" s="117" t="str">
        <f>municipal!A8</f>
        <v>NC0093</v>
      </c>
      <c r="B87" s="117" t="str">
        <f>municipal!B8</f>
        <v>Southern Pines</v>
      </c>
      <c r="C87" s="118">
        <f>municipal!AH8</f>
        <v>86057</v>
      </c>
      <c r="D87" s="118" t="str">
        <f>municipal!AI8</f>
        <v>$51,436-$89,903</v>
      </c>
      <c r="E87" s="118" t="str">
        <f>municipal!AJ8</f>
        <v>1993</v>
      </c>
      <c r="F87" s="118">
        <f>municipal!AK8</f>
        <v>35160</v>
      </c>
      <c r="G87" s="510" t="str">
        <f>municipal!AL8</f>
        <v/>
      </c>
      <c r="H87" s="510" t="str">
        <f>municipal!AM8</f>
        <v/>
      </c>
      <c r="I87" s="510" t="str">
        <f>municipal!AN8</f>
        <v/>
      </c>
      <c r="J87" s="510">
        <f>municipal!IV8</f>
        <v>45.056330000000003</v>
      </c>
      <c r="K87" s="517">
        <f>municipal!KJ8</f>
        <v>42657</v>
      </c>
    </row>
    <row r="88" spans="1:11" s="27" customFormat="1" ht="15" x14ac:dyDescent="0.25">
      <c r="A88" s="117" t="str">
        <f>municipal!A9</f>
        <v>NC0100</v>
      </c>
      <c r="B88" s="117" t="str">
        <f>municipal!B9</f>
        <v>Kings Mtn. (Mauney)</v>
      </c>
      <c r="C88" s="118">
        <f>municipal!AH9</f>
        <v>53372</v>
      </c>
      <c r="D88" s="118" t="str">
        <f>municipal!AI9</f>
        <v>grade 21 - $39,474 to $58,599</v>
      </c>
      <c r="E88" s="118" t="str">
        <f>municipal!AJ9</f>
        <v>2004</v>
      </c>
      <c r="F88" s="118">
        <f>municipal!AK9</f>
        <v>36685</v>
      </c>
      <c r="G88" s="510">
        <f>municipal!AL9</f>
        <v>12.23</v>
      </c>
      <c r="H88" s="510">
        <f>municipal!AM9</f>
        <v>13.22</v>
      </c>
      <c r="I88" s="510">
        <f>municipal!AN9</f>
        <v>13.22</v>
      </c>
      <c r="J88" s="510">
        <f>municipal!IV9</f>
        <v>31.732340000000001</v>
      </c>
      <c r="K88" s="517">
        <f>municipal!KJ9</f>
        <v>37616</v>
      </c>
    </row>
    <row r="89" spans="1:11" s="27" customFormat="1" ht="15" x14ac:dyDescent="0.25">
      <c r="A89" s="117" t="str">
        <f>municipal!A10</f>
        <v>NC0099</v>
      </c>
      <c r="B89" s="117" t="str">
        <f>municipal!B10</f>
        <v>Washington (Brown)</v>
      </c>
      <c r="C89" s="118">
        <f>municipal!AH10</f>
        <v>57374</v>
      </c>
      <c r="D89" s="118" t="str">
        <f>municipal!AI10</f>
        <v>$48,718 - $72,103</v>
      </c>
      <c r="E89" s="118" t="str">
        <f>municipal!AJ10</f>
        <v>2007</v>
      </c>
      <c r="F89" s="118">
        <f>municipal!AK10</f>
        <v>48718</v>
      </c>
      <c r="G89" s="510">
        <f>municipal!AL10</f>
        <v>10.73</v>
      </c>
      <c r="H89" s="510">
        <f>municipal!AM10</f>
        <v>13.7</v>
      </c>
      <c r="I89" s="510">
        <f>municipal!AN10</f>
        <v>13.7</v>
      </c>
      <c r="J89" s="510">
        <f>municipal!IV10</f>
        <v>28.76765</v>
      </c>
      <c r="K89" s="517">
        <f>municipal!KJ10</f>
        <v>32759</v>
      </c>
    </row>
    <row r="90" spans="1:11" s="27" customFormat="1" ht="15" x14ac:dyDescent="0.25">
      <c r="A90" s="117" t="str">
        <f>municipal!A11</f>
        <v>NC0102</v>
      </c>
      <c r="B90" s="117" t="str">
        <f>municipal!B11</f>
        <v>Nashville (Cooley)</v>
      </c>
      <c r="C90" s="118">
        <f>municipal!AH11</f>
        <v>42719</v>
      </c>
      <c r="D90" s="118" t="str">
        <f>municipal!AI11</f>
        <v>37368-55210</v>
      </c>
      <c r="E90" s="118" t="str">
        <f>municipal!AJ11</f>
        <v>2013</v>
      </c>
      <c r="F90" s="118">
        <f>municipal!AK11</f>
        <v>37125</v>
      </c>
      <c r="G90" s="510">
        <f>municipal!AL11</f>
        <v>7.25</v>
      </c>
      <c r="H90" s="510">
        <f>municipal!AM11</f>
        <v>7.25</v>
      </c>
      <c r="I90" s="510">
        <f>municipal!AN11</f>
        <v>7.25</v>
      </c>
      <c r="J90" s="510">
        <f>municipal!IV11</f>
        <v>25.81859</v>
      </c>
      <c r="K90" s="517">
        <f>municipal!KJ11</f>
        <v>55518</v>
      </c>
    </row>
    <row r="91" spans="1:11" s="27" customFormat="1" ht="15" x14ac:dyDescent="0.25">
      <c r="A91" s="117" t="str">
        <f>municipal!A12</f>
        <v>NC0075</v>
      </c>
      <c r="B91" s="117" t="str">
        <f>municipal!B12</f>
        <v>Farmville</v>
      </c>
      <c r="C91" s="118">
        <f>municipal!AH12</f>
        <v>43055</v>
      </c>
      <c r="D91" s="118" t="str">
        <f>municipal!AI12</f>
        <v>41,415.52 - 62,123.28</v>
      </c>
      <c r="E91" s="118" t="str">
        <f>municipal!AJ12</f>
        <v>2012</v>
      </c>
      <c r="F91" s="118">
        <f>municipal!AK12</f>
        <v>41005</v>
      </c>
      <c r="G91" s="510">
        <f>municipal!AL12</f>
        <v>13.1</v>
      </c>
      <c r="H91" s="510">
        <f>municipal!AM12</f>
        <v>15.1</v>
      </c>
      <c r="I91" s="510">
        <f>municipal!AN12</f>
        <v>16.600000000000001</v>
      </c>
      <c r="J91" s="510">
        <f>municipal!IV12</f>
        <v>37.245370000000001</v>
      </c>
      <c r="K91" s="517">
        <f>municipal!KJ12</f>
        <v>31544</v>
      </c>
    </row>
    <row r="92" spans="1:11" s="27" customFormat="1" ht="15" x14ac:dyDescent="0.25">
      <c r="A92" s="669" t="s">
        <v>2888</v>
      </c>
      <c r="B92" s="670"/>
      <c r="C92" s="520">
        <f>AVERAGE(C82:C91)</f>
        <v>67856</v>
      </c>
      <c r="D92" s="126" t="s">
        <v>2305</v>
      </c>
      <c r="E92" s="521" t="s">
        <v>2305</v>
      </c>
      <c r="F92" s="136">
        <f t="shared" ref="F92:I92" si="3">AVERAGE(F82:F91)</f>
        <v>40024.9</v>
      </c>
      <c r="G92" s="126">
        <f t="shared" si="3"/>
        <v>10.597777777777779</v>
      </c>
      <c r="H92" s="126">
        <f t="shared" si="3"/>
        <v>11.366666666666667</v>
      </c>
      <c r="I92" s="138">
        <f t="shared" si="3"/>
        <v>13.6325</v>
      </c>
      <c r="J92" s="522">
        <f t="shared" ref="J92:K92" si="4">AVERAGE(J82:J91)</f>
        <v>30.039284999999996</v>
      </c>
      <c r="K92" s="523">
        <f t="shared" si="4"/>
        <v>37122.800000000003</v>
      </c>
    </row>
    <row r="93" spans="1:11" s="27" customFormat="1" ht="15.75" thickBot="1" x14ac:dyDescent="0.3">
      <c r="A93" s="25"/>
      <c r="B93" s="26"/>
      <c r="C93" s="63"/>
      <c r="D93" s="28"/>
      <c r="E93" s="33"/>
      <c r="F93" s="63"/>
      <c r="G93" s="28"/>
      <c r="H93" s="28"/>
      <c r="I93" s="60"/>
      <c r="J93" s="63"/>
      <c r="K93" s="295"/>
    </row>
    <row r="94" spans="1:11" s="27" customFormat="1" ht="15.75" thickTop="1" x14ac:dyDescent="0.25">
      <c r="A94" s="671" t="s">
        <v>2889</v>
      </c>
      <c r="B94" s="672"/>
      <c r="C94" s="139">
        <f>'All data (unlinked)'!AI85</f>
        <v>72657.337499999994</v>
      </c>
      <c r="D94" s="139" t="s">
        <v>2305</v>
      </c>
      <c r="E94" s="139" t="s">
        <v>2305</v>
      </c>
      <c r="F94" s="139">
        <f>'All data (unlinked)'!AL85</f>
        <v>37368.26666666667</v>
      </c>
      <c r="G94" s="524">
        <f>'All data (unlinked)'!AM85</f>
        <v>10.330405405405408</v>
      </c>
      <c r="H94" s="524">
        <f>'All data (unlinked)'!AN85</f>
        <v>13.263714285714286</v>
      </c>
      <c r="I94" s="525">
        <f>'All data (unlinked)'!AO85</f>
        <v>13.317941176470592</v>
      </c>
      <c r="J94" s="524">
        <f>'All data (unlinked)'!IV85</f>
        <v>21.601651499999996</v>
      </c>
      <c r="K94" s="526">
        <f>'All data (unlinked)'!KJ85</f>
        <v>45030.2</v>
      </c>
    </row>
  </sheetData>
  <mergeCells count="7">
    <mergeCell ref="B4:B6"/>
    <mergeCell ref="A67:B67"/>
    <mergeCell ref="C4:E4"/>
    <mergeCell ref="A80:B80"/>
    <mergeCell ref="A94:B94"/>
    <mergeCell ref="A92:B92"/>
    <mergeCell ref="A66:B66"/>
  </mergeCells>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workbookViewId="0">
      <selection activeCell="C13" sqref="C13"/>
    </sheetView>
  </sheetViews>
  <sheetFormatPr defaultColWidth="8.85546875" defaultRowHeight="12.75" x14ac:dyDescent="0.2"/>
  <cols>
    <col min="2" max="2" width="18.28515625" customWidth="1"/>
    <col min="3" max="3" width="12.7109375" customWidth="1"/>
    <col min="4" max="5" width="15.28515625" bestFit="1" customWidth="1"/>
    <col min="6" max="6" width="13.28515625" customWidth="1"/>
    <col min="7" max="7" width="12.42578125" customWidth="1"/>
    <col min="8" max="8" width="13.28515625" customWidth="1"/>
    <col min="9" max="9" width="13.42578125" customWidth="1"/>
    <col min="10" max="10" width="10.7109375" customWidth="1"/>
    <col min="11" max="11" width="11.85546875" customWidth="1"/>
    <col min="12" max="12" width="13.85546875" customWidth="1"/>
    <col min="13" max="13" width="14.140625" customWidth="1"/>
  </cols>
  <sheetData>
    <row r="1" spans="1:13" ht="15.75" x14ac:dyDescent="0.25">
      <c r="A1" s="16"/>
      <c r="B1" s="17"/>
      <c r="C1" s="18"/>
      <c r="D1" s="18"/>
      <c r="E1" s="18"/>
      <c r="F1" s="17"/>
      <c r="G1" s="17"/>
      <c r="H1" s="17"/>
      <c r="M1" s="556" t="s">
        <v>2883</v>
      </c>
    </row>
    <row r="2" spans="1:13" ht="15.75" x14ac:dyDescent="0.25">
      <c r="A2" s="65" t="s">
        <v>2924</v>
      </c>
      <c r="B2" s="4"/>
      <c r="C2" s="20"/>
      <c r="D2" s="20"/>
      <c r="E2" s="20"/>
      <c r="F2" s="4"/>
      <c r="G2" s="4"/>
      <c r="H2" s="4"/>
      <c r="M2" s="557" t="s">
        <v>5034</v>
      </c>
    </row>
    <row r="3" spans="1:13" ht="16.5" thickBot="1" x14ac:dyDescent="0.3">
      <c r="A3" s="21"/>
      <c r="B3" s="4"/>
      <c r="C3" s="20"/>
      <c r="D3" s="20"/>
      <c r="E3" s="20"/>
      <c r="F3" s="4"/>
      <c r="G3" s="4"/>
      <c r="H3" s="4"/>
      <c r="I3" s="4"/>
    </row>
    <row r="4" spans="1:13" ht="13.5" thickTop="1" x14ac:dyDescent="0.2">
      <c r="A4" s="350"/>
      <c r="B4" s="697"/>
      <c r="C4" s="529"/>
      <c r="D4" s="530"/>
      <c r="E4" s="531"/>
      <c r="F4" s="530"/>
      <c r="G4" s="530"/>
      <c r="H4" s="531"/>
      <c r="I4" s="529"/>
      <c r="J4" s="530"/>
      <c r="K4" s="530"/>
      <c r="L4" s="532"/>
      <c r="M4" s="533" t="s">
        <v>2899</v>
      </c>
    </row>
    <row r="5" spans="1:13" x14ac:dyDescent="0.2">
      <c r="A5" s="355"/>
      <c r="B5" s="698"/>
      <c r="C5" s="534" t="s">
        <v>2925</v>
      </c>
      <c r="D5" s="535"/>
      <c r="E5" s="536"/>
      <c r="F5" s="535" t="s">
        <v>2926</v>
      </c>
      <c r="G5" s="535"/>
      <c r="H5" s="536"/>
      <c r="I5" s="535" t="s">
        <v>2927</v>
      </c>
      <c r="J5" s="535"/>
      <c r="K5" s="535"/>
      <c r="L5" s="97" t="s">
        <v>2882</v>
      </c>
      <c r="M5" s="100" t="s">
        <v>2928</v>
      </c>
    </row>
    <row r="6" spans="1:13" ht="13.5" thickBot="1" x14ac:dyDescent="0.25">
      <c r="A6" s="537"/>
      <c r="B6" s="538"/>
      <c r="C6" s="539" t="s">
        <v>2929</v>
      </c>
      <c r="D6" s="539" t="s">
        <v>2930</v>
      </c>
      <c r="E6" s="539" t="s">
        <v>2876</v>
      </c>
      <c r="F6" s="540" t="s">
        <v>2878</v>
      </c>
      <c r="G6" s="540" t="s">
        <v>2931</v>
      </c>
      <c r="H6" s="541" t="s">
        <v>2876</v>
      </c>
      <c r="I6" s="539" t="s">
        <v>2932</v>
      </c>
      <c r="J6" s="539" t="s">
        <v>2931</v>
      </c>
      <c r="K6" s="539" t="s">
        <v>2933</v>
      </c>
      <c r="L6" s="542" t="s">
        <v>2934</v>
      </c>
      <c r="M6" s="543" t="s">
        <v>2935</v>
      </c>
    </row>
    <row r="7" spans="1:13" ht="14.25" thickTop="1" thickBot="1" x14ac:dyDescent="0.25">
      <c r="A7" s="676" t="s">
        <v>2885</v>
      </c>
      <c r="B7" s="677"/>
      <c r="C7" s="115"/>
      <c r="D7" s="115"/>
      <c r="E7" s="115"/>
      <c r="F7" s="366"/>
      <c r="G7" s="366"/>
      <c r="H7" s="366"/>
      <c r="I7" s="366"/>
      <c r="J7" s="544"/>
      <c r="K7" s="544"/>
      <c r="L7" s="544"/>
      <c r="M7" s="545"/>
    </row>
    <row r="8" spans="1:13" ht="13.5" thickTop="1" x14ac:dyDescent="0.2">
      <c r="A8" s="116" t="str">
        <f>county!A3</f>
        <v>NC0045</v>
      </c>
      <c r="B8" s="116" t="str">
        <f>county!B3</f>
        <v>Mecklenburg</v>
      </c>
      <c r="C8" s="546">
        <f>county!AO3</f>
        <v>2500</v>
      </c>
      <c r="D8" s="546">
        <f>county!AP3</f>
        <v>26872941</v>
      </c>
      <c r="E8" s="546">
        <f>county!AQ3</f>
        <v>26875441</v>
      </c>
      <c r="F8" s="546">
        <f>county!AR3</f>
        <v>547223</v>
      </c>
      <c r="G8" s="546">
        <f>county!AS3</f>
        <v>2000</v>
      </c>
      <c r="H8" s="546">
        <f>county!AT3</f>
        <v>549223</v>
      </c>
      <c r="I8" s="546">
        <f>county!AU3</f>
        <v>25000</v>
      </c>
      <c r="J8" s="546">
        <f>county!AV3</f>
        <v>45680</v>
      </c>
      <c r="K8" s="546">
        <f>county!AW3</f>
        <v>70680</v>
      </c>
      <c r="L8" s="546">
        <f>county!AX3</f>
        <v>5933454</v>
      </c>
      <c r="M8" s="547">
        <f>county!AY3</f>
        <v>33428798</v>
      </c>
    </row>
    <row r="9" spans="1:13" x14ac:dyDescent="0.2">
      <c r="A9" s="116" t="str">
        <f>county!A4</f>
        <v>NC0063</v>
      </c>
      <c r="B9" s="116" t="str">
        <f>county!B4</f>
        <v>Wake</v>
      </c>
      <c r="C9" s="546">
        <f>county!AO4</f>
        <v>0</v>
      </c>
      <c r="D9" s="546">
        <f>county!AP4</f>
        <v>18478354</v>
      </c>
      <c r="E9" s="546">
        <f>county!AQ4</f>
        <v>18478354</v>
      </c>
      <c r="F9" s="546">
        <f>county!AR4</f>
        <v>540000</v>
      </c>
      <c r="G9" s="546">
        <f>county!AS4</f>
        <v>0</v>
      </c>
      <c r="H9" s="546">
        <f>county!AT4</f>
        <v>540000</v>
      </c>
      <c r="I9" s="546">
        <f>county!AU4</f>
        <v>0</v>
      </c>
      <c r="J9" s="546">
        <f>county!AV4</f>
        <v>0</v>
      </c>
      <c r="K9" s="546">
        <f>county!AW4</f>
        <v>0</v>
      </c>
      <c r="L9" s="546">
        <f>county!AX4</f>
        <v>0</v>
      </c>
      <c r="M9" s="548">
        <f>county!AY4</f>
        <v>19018354</v>
      </c>
    </row>
    <row r="10" spans="1:13" x14ac:dyDescent="0.2">
      <c r="A10" s="116" t="str">
        <f>county!A5</f>
        <v>NC0035</v>
      </c>
      <c r="B10" s="116" t="str">
        <f>county!B5</f>
        <v>Guilford (Greensboro)</v>
      </c>
      <c r="C10" s="546">
        <f>county!AO5</f>
        <v>6449895</v>
      </c>
      <c r="D10" s="546">
        <f>county!AP5</f>
        <v>1356847</v>
      </c>
      <c r="E10" s="546">
        <f>county!AQ5</f>
        <v>7806742</v>
      </c>
      <c r="F10" s="546">
        <f>county!AR5</f>
        <v>310153</v>
      </c>
      <c r="G10" s="546">
        <f>county!AS5</f>
        <v>0</v>
      </c>
      <c r="H10" s="546">
        <f>county!AT5</f>
        <v>310153</v>
      </c>
      <c r="I10" s="546">
        <f>county!AU5</f>
        <v>0</v>
      </c>
      <c r="J10" s="546">
        <f>county!AV5</f>
        <v>0</v>
      </c>
      <c r="K10" s="546">
        <f>county!AW5</f>
        <v>0</v>
      </c>
      <c r="L10" s="546">
        <f>county!AX5</f>
        <v>227955</v>
      </c>
      <c r="M10" s="548">
        <f>county!AY5</f>
        <v>8344850</v>
      </c>
    </row>
    <row r="11" spans="1:13" x14ac:dyDescent="0.2">
      <c r="A11" s="116" t="str">
        <f>county!A6</f>
        <v>NC0032</v>
      </c>
      <c r="B11" s="116" t="str">
        <f>county!B6</f>
        <v>Forsyth</v>
      </c>
      <c r="C11" s="546">
        <f>county!AO6</f>
        <v>0</v>
      </c>
      <c r="D11" s="546">
        <f>county!AP6</f>
        <v>7386340</v>
      </c>
      <c r="E11" s="546">
        <f>county!AQ6</f>
        <v>7386340</v>
      </c>
      <c r="F11" s="546">
        <f>county!AR6</f>
        <v>285612</v>
      </c>
      <c r="G11" s="546">
        <f>county!AS6</f>
        <v>0</v>
      </c>
      <c r="H11" s="546">
        <f>county!AT6</f>
        <v>285612</v>
      </c>
      <c r="I11" s="546">
        <f>county!AU6</f>
        <v>44291</v>
      </c>
      <c r="J11" s="546">
        <f>county!AV6</f>
        <v>19896</v>
      </c>
      <c r="K11" s="546">
        <f>county!AW6</f>
        <v>64187</v>
      </c>
      <c r="L11" s="546">
        <f>county!AX6</f>
        <v>104417</v>
      </c>
      <c r="M11" s="548">
        <f>county!AY6</f>
        <v>7840556</v>
      </c>
    </row>
    <row r="12" spans="1:13" x14ac:dyDescent="0.2">
      <c r="A12" s="116" t="str">
        <f>county!A7</f>
        <v>NC0026</v>
      </c>
      <c r="B12" s="116" t="str">
        <f>county!B7</f>
        <v>Cumberland</v>
      </c>
      <c r="C12" s="546">
        <f>county!AO7</f>
        <v>0</v>
      </c>
      <c r="D12" s="546">
        <f>county!AP7</f>
        <v>10011764</v>
      </c>
      <c r="E12" s="546">
        <f>county!AQ7</f>
        <v>10011764</v>
      </c>
      <c r="F12" s="546">
        <f>county!AR7</f>
        <v>306480</v>
      </c>
      <c r="G12" s="546">
        <f>county!AS7</f>
        <v>153012</v>
      </c>
      <c r="H12" s="546">
        <f>county!AT7</f>
        <v>459492</v>
      </c>
      <c r="I12" s="546">
        <f>county!AU7</f>
        <v>27000</v>
      </c>
      <c r="J12" s="546">
        <f>county!AV7</f>
        <v>200000</v>
      </c>
      <c r="K12" s="546">
        <f>county!AW7</f>
        <v>227000</v>
      </c>
      <c r="L12" s="546">
        <f>county!AX7</f>
        <v>111989</v>
      </c>
      <c r="M12" s="548">
        <f>county!AY7</f>
        <v>10810245</v>
      </c>
    </row>
    <row r="13" spans="1:13" x14ac:dyDescent="0.2">
      <c r="A13" s="116" t="str">
        <f>county!A8</f>
        <v>NC0030</v>
      </c>
      <c r="B13" s="116" t="str">
        <f>county!B8</f>
        <v>Durham</v>
      </c>
      <c r="C13" s="546">
        <f>county!AO8</f>
        <v>0</v>
      </c>
      <c r="D13" s="546">
        <f>county!AP8</f>
        <v>9095142</v>
      </c>
      <c r="E13" s="546">
        <f>county!AQ8</f>
        <v>9095142</v>
      </c>
      <c r="F13" s="546">
        <f>county!AR8</f>
        <v>222753</v>
      </c>
      <c r="G13" s="546">
        <f>county!AS8</f>
        <v>0</v>
      </c>
      <c r="H13" s="546">
        <f>county!AT8</f>
        <v>222753</v>
      </c>
      <c r="I13" s="546">
        <f>county!AU8</f>
        <v>0</v>
      </c>
      <c r="J13" s="546">
        <f>county!AV8</f>
        <v>0</v>
      </c>
      <c r="K13" s="546">
        <f>county!AW8</f>
        <v>0</v>
      </c>
      <c r="L13" s="546">
        <f>county!AX8</f>
        <v>298212</v>
      </c>
      <c r="M13" s="548">
        <f>county!AY8</f>
        <v>9616107</v>
      </c>
    </row>
    <row r="14" spans="1:13" x14ac:dyDescent="0.2">
      <c r="A14" s="116" t="str">
        <f>county!A9</f>
        <v>NC0019</v>
      </c>
      <c r="B14" s="116" t="str">
        <f>county!B9</f>
        <v>Buncombe</v>
      </c>
      <c r="C14" s="546">
        <f>county!AO9</f>
        <v>0</v>
      </c>
      <c r="D14" s="546">
        <f>county!AP9</f>
        <v>4414366</v>
      </c>
      <c r="E14" s="546">
        <f>county!AQ9</f>
        <v>4414366</v>
      </c>
      <c r="F14" s="546">
        <f>county!AR9</f>
        <v>216793</v>
      </c>
      <c r="G14" s="546">
        <f>county!AS9</f>
        <v>0</v>
      </c>
      <c r="H14" s="546">
        <f>county!AT9</f>
        <v>216793</v>
      </c>
      <c r="I14" s="546">
        <f>county!AU9</f>
        <v>20000</v>
      </c>
      <c r="J14" s="546">
        <f>county!AV9</f>
        <v>37071</v>
      </c>
      <c r="K14" s="546">
        <f>county!AW9</f>
        <v>57071</v>
      </c>
      <c r="L14" s="546">
        <f>county!AX9</f>
        <v>232947</v>
      </c>
      <c r="M14" s="548">
        <f>county!AY9</f>
        <v>4921177</v>
      </c>
    </row>
    <row r="15" spans="1:13" x14ac:dyDescent="0.2">
      <c r="A15" s="116" t="str">
        <f>county!A10</f>
        <v>NC0047</v>
      </c>
      <c r="B15" s="116" t="str">
        <f>county!B10</f>
        <v>New Hanover</v>
      </c>
      <c r="C15" s="546">
        <f>county!AO10</f>
        <v>0</v>
      </c>
      <c r="D15" s="546">
        <f>county!AP10</f>
        <v>3089448</v>
      </c>
      <c r="E15" s="546">
        <f>county!AQ10</f>
        <v>3089448</v>
      </c>
      <c r="F15" s="546">
        <f>county!AR10</f>
        <v>179300</v>
      </c>
      <c r="G15" s="546">
        <f>county!AS10</f>
        <v>148225</v>
      </c>
      <c r="H15" s="546">
        <f>county!AT10</f>
        <v>327525</v>
      </c>
      <c r="I15" s="546">
        <f>county!AU10</f>
        <v>55996</v>
      </c>
      <c r="J15" s="546">
        <f>county!AV10</f>
        <v>0</v>
      </c>
      <c r="K15" s="546">
        <f>county!AW10</f>
        <v>55996</v>
      </c>
      <c r="L15" s="546">
        <f>county!AX10</f>
        <v>271871</v>
      </c>
      <c r="M15" s="548">
        <f>county!AY10</f>
        <v>3744840</v>
      </c>
    </row>
    <row r="16" spans="1:13" x14ac:dyDescent="0.2">
      <c r="A16" s="116" t="str">
        <f>county!A11</f>
        <v>NC0061</v>
      </c>
      <c r="B16" s="116" t="str">
        <f>county!B11</f>
        <v>Union</v>
      </c>
      <c r="C16" s="546">
        <f>county!AO11</f>
        <v>0</v>
      </c>
      <c r="D16" s="546">
        <f>county!AP11</f>
        <v>4108891</v>
      </c>
      <c r="E16" s="546">
        <f>county!AQ11</f>
        <v>4108891</v>
      </c>
      <c r="F16" s="546">
        <f>county!AR11</f>
        <v>179296</v>
      </c>
      <c r="G16" s="546">
        <f>county!AS11</f>
        <v>73671</v>
      </c>
      <c r="H16" s="546">
        <f>county!AT11</f>
        <v>252967</v>
      </c>
      <c r="I16" s="546">
        <f>county!AU11</f>
        <v>0</v>
      </c>
      <c r="J16" s="546">
        <f>county!AV11</f>
        <v>0</v>
      </c>
      <c r="K16" s="546">
        <f>county!AW11</f>
        <v>0</v>
      </c>
      <c r="L16" s="546">
        <f>county!AX11</f>
        <v>177956</v>
      </c>
      <c r="M16" s="548">
        <f>county!AY11</f>
        <v>4539814</v>
      </c>
    </row>
    <row r="17" spans="1:13" x14ac:dyDescent="0.2">
      <c r="A17" s="116" t="str">
        <f>county!A12</f>
        <v>NC0106</v>
      </c>
      <c r="B17" s="116" t="str">
        <f>county!B12</f>
        <v>Gaston</v>
      </c>
      <c r="C17" s="546">
        <f>county!AO12</f>
        <v>0</v>
      </c>
      <c r="D17" s="546">
        <f>county!AP12</f>
        <v>3692195</v>
      </c>
      <c r="E17" s="546">
        <f>county!AQ12</f>
        <v>3692195</v>
      </c>
      <c r="F17" s="546">
        <f>county!AR12</f>
        <v>214884</v>
      </c>
      <c r="G17" s="546">
        <f>county!AS12</f>
        <v>0</v>
      </c>
      <c r="H17" s="546">
        <f>county!AT12</f>
        <v>214884</v>
      </c>
      <c r="I17" s="546">
        <f>county!AU12</f>
        <v>0</v>
      </c>
      <c r="J17" s="546">
        <f>county!AV12</f>
        <v>0</v>
      </c>
      <c r="K17" s="546">
        <f>county!AW12</f>
        <v>0</v>
      </c>
      <c r="L17" s="546">
        <f>county!AX12</f>
        <v>33989</v>
      </c>
      <c r="M17" s="548">
        <f>county!AY12</f>
        <v>3941068</v>
      </c>
    </row>
    <row r="18" spans="1:13" x14ac:dyDescent="0.2">
      <c r="A18" s="116" t="str">
        <f>county!A13</f>
        <v>NC0048</v>
      </c>
      <c r="B18" s="116" t="str">
        <f>county!B13</f>
        <v>Onslow</v>
      </c>
      <c r="C18" s="546">
        <f>county!AO13</f>
        <v>0</v>
      </c>
      <c r="D18" s="546">
        <f>county!AP13</f>
        <v>1546670</v>
      </c>
      <c r="E18" s="546">
        <f>county!AQ13</f>
        <v>1546670</v>
      </c>
      <c r="F18" s="546">
        <f>county!AR13</f>
        <v>207046</v>
      </c>
      <c r="G18" s="546">
        <f>county!AS13</f>
        <v>0</v>
      </c>
      <c r="H18" s="546">
        <f>county!AT13</f>
        <v>207046</v>
      </c>
      <c r="I18" s="546">
        <f>county!AU13</f>
        <v>0</v>
      </c>
      <c r="J18" s="546">
        <f>county!AV13</f>
        <v>23418</v>
      </c>
      <c r="K18" s="546">
        <f>county!AW13</f>
        <v>23418</v>
      </c>
      <c r="L18" s="546">
        <f>county!AX13</f>
        <v>171703</v>
      </c>
      <c r="M18" s="548">
        <f>county!AY13</f>
        <v>1948837</v>
      </c>
    </row>
    <row r="19" spans="1:13" x14ac:dyDescent="0.2">
      <c r="A19" s="116" t="str">
        <f>county!A14</f>
        <v>NC0021</v>
      </c>
      <c r="B19" s="116" t="str">
        <f>county!B14</f>
        <v>Cabarrus</v>
      </c>
      <c r="C19" s="546">
        <f>county!AO14</f>
        <v>0</v>
      </c>
      <c r="D19" s="546">
        <f>county!AP14</f>
        <v>1902090</v>
      </c>
      <c r="E19" s="546">
        <f>county!AQ14</f>
        <v>1902090</v>
      </c>
      <c r="F19" s="546">
        <f>county!AR14</f>
        <v>175227</v>
      </c>
      <c r="G19" s="546">
        <f>county!AS14</f>
        <v>2000</v>
      </c>
      <c r="H19" s="546">
        <f>county!AT14</f>
        <v>177227</v>
      </c>
      <c r="I19" s="546">
        <f>county!AU14</f>
        <v>0</v>
      </c>
      <c r="J19" s="546">
        <f>county!AV14</f>
        <v>0</v>
      </c>
      <c r="K19" s="546">
        <f>county!AW14</f>
        <v>0</v>
      </c>
      <c r="L19" s="546">
        <f>county!AX14</f>
        <v>350469</v>
      </c>
      <c r="M19" s="548">
        <f>county!AY14</f>
        <v>2429786</v>
      </c>
    </row>
    <row r="20" spans="1:13" x14ac:dyDescent="0.2">
      <c r="A20" s="116" t="str">
        <f>county!A15</f>
        <v>NC0041</v>
      </c>
      <c r="B20" s="116" t="str">
        <f>county!B15</f>
        <v>Johnston</v>
      </c>
      <c r="C20" s="546">
        <f>county!AO15</f>
        <v>1030278</v>
      </c>
      <c r="D20" s="546">
        <f>county!AP15</f>
        <v>441000</v>
      </c>
      <c r="E20" s="546">
        <f>county!AQ15</f>
        <v>1471278</v>
      </c>
      <c r="F20" s="546">
        <f>county!AR15</f>
        <v>187667</v>
      </c>
      <c r="G20" s="546">
        <f>county!AS15</f>
        <v>0</v>
      </c>
      <c r="H20" s="546">
        <f>county!AT15</f>
        <v>187667</v>
      </c>
      <c r="I20" s="546">
        <f>county!AU15</f>
        <v>11000</v>
      </c>
      <c r="J20" s="546">
        <f>county!AV15</f>
        <v>0</v>
      </c>
      <c r="K20" s="546">
        <f>county!AW15</f>
        <v>11000</v>
      </c>
      <c r="L20" s="546">
        <f>county!AX15</f>
        <v>60544</v>
      </c>
      <c r="M20" s="548">
        <f>county!AY15</f>
        <v>1730489</v>
      </c>
    </row>
    <row r="21" spans="1:13" x14ac:dyDescent="0.2">
      <c r="A21" s="116" t="str">
        <f>county!A16</f>
        <v>NC0050</v>
      </c>
      <c r="B21" s="116" t="str">
        <f>county!B16</f>
        <v>Pitt (Sheppard)</v>
      </c>
      <c r="C21" s="546">
        <f>county!AO16</f>
        <v>1246619</v>
      </c>
      <c r="D21" s="546">
        <f>county!AP16</f>
        <v>541385</v>
      </c>
      <c r="E21" s="546">
        <f>county!AQ16</f>
        <v>1788004</v>
      </c>
      <c r="F21" s="546">
        <f>county!AR16</f>
        <v>183039</v>
      </c>
      <c r="G21" s="546">
        <f>county!AS16</f>
        <v>0</v>
      </c>
      <c r="H21" s="546">
        <f>county!AT16</f>
        <v>183039</v>
      </c>
      <c r="I21" s="546">
        <f>county!AU16</f>
        <v>45000</v>
      </c>
      <c r="J21" s="546">
        <f>county!AV16</f>
        <v>0</v>
      </c>
      <c r="K21" s="546">
        <f>county!AW16</f>
        <v>45000</v>
      </c>
      <c r="L21" s="546">
        <f>county!AX16</f>
        <v>230976</v>
      </c>
      <c r="M21" s="548">
        <f>county!AY16</f>
        <v>2247019</v>
      </c>
    </row>
    <row r="22" spans="1:13" x14ac:dyDescent="0.2">
      <c r="A22" s="116" t="str">
        <f>county!A17</f>
        <v>NC0027</v>
      </c>
      <c r="B22" s="116" t="str">
        <f>county!B17</f>
        <v>Davidson</v>
      </c>
      <c r="C22" s="546">
        <f>county!AO17</f>
        <v>0</v>
      </c>
      <c r="D22" s="546">
        <f>county!AP17</f>
        <v>3095508</v>
      </c>
      <c r="E22" s="546">
        <f>county!AQ17</f>
        <v>3095508</v>
      </c>
      <c r="F22" s="546">
        <f>county!AR17</f>
        <v>183947</v>
      </c>
      <c r="G22" s="546">
        <f>county!AS17</f>
        <v>0</v>
      </c>
      <c r="H22" s="546">
        <f>county!AT17</f>
        <v>183947</v>
      </c>
      <c r="I22" s="546">
        <f>county!AU17</f>
        <v>0</v>
      </c>
      <c r="J22" s="546">
        <f>county!AV17</f>
        <v>0</v>
      </c>
      <c r="K22" s="546">
        <f>county!AW17</f>
        <v>0</v>
      </c>
      <c r="L22" s="546">
        <f>county!AX17</f>
        <v>98798</v>
      </c>
      <c r="M22" s="548">
        <f>county!AY17</f>
        <v>3378253</v>
      </c>
    </row>
    <row r="23" spans="1:13" x14ac:dyDescent="0.2">
      <c r="A23" s="116" t="str">
        <f>county!A18</f>
        <v>NC0103</v>
      </c>
      <c r="B23" s="116" t="str">
        <f>county!B18</f>
        <v>Alamance</v>
      </c>
      <c r="C23" s="546">
        <f>county!AO18</f>
        <v>10000</v>
      </c>
      <c r="D23" s="546">
        <f>county!AP18</f>
        <v>2201269</v>
      </c>
      <c r="E23" s="546">
        <f>county!AQ18</f>
        <v>2211269</v>
      </c>
      <c r="F23" s="546">
        <f>county!AR18</f>
        <v>163489</v>
      </c>
      <c r="G23" s="546">
        <f>county!AS18</f>
        <v>0</v>
      </c>
      <c r="H23" s="546">
        <f>county!AT18</f>
        <v>163489</v>
      </c>
      <c r="I23" s="546">
        <f>county!AU18</f>
        <v>0</v>
      </c>
      <c r="J23" s="546">
        <f>county!AV18</f>
        <v>0</v>
      </c>
      <c r="K23" s="546">
        <f>county!AW18</f>
        <v>0</v>
      </c>
      <c r="L23" s="546">
        <f>county!AX18</f>
        <v>17110</v>
      </c>
      <c r="M23" s="548">
        <f>county!AY18</f>
        <v>2391868</v>
      </c>
    </row>
    <row r="24" spans="1:13" x14ac:dyDescent="0.2">
      <c r="A24" s="116" t="str">
        <f>county!A19</f>
        <v>NC0052</v>
      </c>
      <c r="B24" s="116" t="str">
        <f>county!B19</f>
        <v>Randolph</v>
      </c>
      <c r="C24" s="546">
        <f>county!AO19</f>
        <v>546451</v>
      </c>
      <c r="D24" s="546">
        <f>county!AP19</f>
        <v>1475508</v>
      </c>
      <c r="E24" s="546">
        <f>county!AQ19</f>
        <v>2021959</v>
      </c>
      <c r="F24" s="546">
        <f>county!AR19</f>
        <v>172390</v>
      </c>
      <c r="G24" s="546">
        <f>county!AS19</f>
        <v>0</v>
      </c>
      <c r="H24" s="546">
        <f>county!AT19</f>
        <v>172390</v>
      </c>
      <c r="I24" s="546">
        <f>county!AU19</f>
        <v>10551</v>
      </c>
      <c r="J24" s="546">
        <f>county!AV19</f>
        <v>0</v>
      </c>
      <c r="K24" s="546">
        <f>county!AW19</f>
        <v>10551</v>
      </c>
      <c r="L24" s="546">
        <f>county!AX19</f>
        <v>168392</v>
      </c>
      <c r="M24" s="548">
        <f>county!AY19</f>
        <v>2373292</v>
      </c>
    </row>
    <row r="25" spans="1:13" x14ac:dyDescent="0.2">
      <c r="A25" s="116" t="str">
        <f>county!A20</f>
        <v>NC0055</v>
      </c>
      <c r="B25" s="116" t="str">
        <f>county!B20</f>
        <v>Rowan</v>
      </c>
      <c r="C25" s="546">
        <f>county!AO20</f>
        <v>0</v>
      </c>
      <c r="D25" s="546">
        <f>county!AP20</f>
        <v>2813591</v>
      </c>
      <c r="E25" s="546">
        <f>county!AQ20</f>
        <v>2813591</v>
      </c>
      <c r="F25" s="546">
        <f>county!AR20</f>
        <v>170151</v>
      </c>
      <c r="G25" s="546">
        <f>county!AS20</f>
        <v>0</v>
      </c>
      <c r="H25" s="546">
        <f>county!AT20</f>
        <v>170151</v>
      </c>
      <c r="I25" s="546">
        <f>county!AU20</f>
        <v>2000</v>
      </c>
      <c r="J25" s="546">
        <f>county!AV20</f>
        <v>0</v>
      </c>
      <c r="K25" s="546">
        <f>county!AW20</f>
        <v>2000</v>
      </c>
      <c r="L25" s="546">
        <f>county!AX20</f>
        <v>0</v>
      </c>
      <c r="M25" s="548">
        <f>county!AY20</f>
        <v>2985742</v>
      </c>
    </row>
    <row r="26" spans="1:13" x14ac:dyDescent="0.2">
      <c r="A26" s="116" t="str">
        <f>county!A21</f>
        <v>NC0053</v>
      </c>
      <c r="B26" s="116" t="str">
        <f>county!B21</f>
        <v>Robeson</v>
      </c>
      <c r="C26" s="546">
        <f>county!AO21</f>
        <v>310200</v>
      </c>
      <c r="D26" s="546">
        <f>county!AP21</f>
        <v>387000</v>
      </c>
      <c r="E26" s="546">
        <f>county!AQ21</f>
        <v>697200</v>
      </c>
      <c r="F26" s="546">
        <f>county!AR21</f>
        <v>207727</v>
      </c>
      <c r="G26" s="546">
        <f>county!AS21</f>
        <v>0</v>
      </c>
      <c r="H26" s="546">
        <f>county!AT21</f>
        <v>207727</v>
      </c>
      <c r="I26" s="546">
        <f>county!AU21</f>
        <v>40000</v>
      </c>
      <c r="J26" s="546">
        <f>county!AV21</f>
        <v>0</v>
      </c>
      <c r="K26" s="546">
        <f>county!AW21</f>
        <v>40000</v>
      </c>
      <c r="L26" s="546">
        <f>county!AX21</f>
        <v>111609</v>
      </c>
      <c r="M26" s="548">
        <f>county!AY21</f>
        <v>1056536</v>
      </c>
    </row>
    <row r="27" spans="1:13" x14ac:dyDescent="0.2">
      <c r="A27" s="116" t="str">
        <f>county!A22</f>
        <v>NC0040</v>
      </c>
      <c r="B27" s="116" t="str">
        <f>county!B22</f>
        <v>Iredell</v>
      </c>
      <c r="C27" s="546">
        <f>county!AO22</f>
        <v>0</v>
      </c>
      <c r="D27" s="546">
        <f>county!AP22</f>
        <v>2206843</v>
      </c>
      <c r="E27" s="546">
        <f>county!AQ22</f>
        <v>2206843</v>
      </c>
      <c r="F27" s="546">
        <f>county!AR22</f>
        <v>134430</v>
      </c>
      <c r="G27" s="546">
        <f>county!AS22</f>
        <v>0</v>
      </c>
      <c r="H27" s="546">
        <f>county!AT22</f>
        <v>134430</v>
      </c>
      <c r="I27" s="546">
        <f>county!AU22</f>
        <v>23525</v>
      </c>
      <c r="J27" s="546">
        <f>county!AV22</f>
        <v>0</v>
      </c>
      <c r="K27" s="546">
        <f>county!AW22</f>
        <v>23525</v>
      </c>
      <c r="L27" s="546">
        <f>county!AX22</f>
        <v>0</v>
      </c>
      <c r="M27" s="548">
        <f>county!AY22</f>
        <v>2364798</v>
      </c>
    </row>
    <row r="28" spans="1:13" x14ac:dyDescent="0.2">
      <c r="A28" s="116" t="str">
        <f>county!A23</f>
        <v>NC0065</v>
      </c>
      <c r="B28" s="116" t="str">
        <f>county!B23</f>
        <v>Wayne</v>
      </c>
      <c r="C28" s="546">
        <f>county!AO23</f>
        <v>5000</v>
      </c>
      <c r="D28" s="546">
        <f>county!AP23</f>
        <v>1347933</v>
      </c>
      <c r="E28" s="546">
        <f>county!AQ23</f>
        <v>1352933</v>
      </c>
      <c r="F28" s="546">
        <f>county!AR23</f>
        <v>161274</v>
      </c>
      <c r="G28" s="546">
        <f>county!AS23</f>
        <v>0</v>
      </c>
      <c r="H28" s="546">
        <f>county!AT23</f>
        <v>161274</v>
      </c>
      <c r="I28" s="546">
        <f>county!AU23</f>
        <v>55269</v>
      </c>
      <c r="J28" s="546">
        <f>county!AV23</f>
        <v>0</v>
      </c>
      <c r="K28" s="546">
        <f>county!AW23</f>
        <v>55269</v>
      </c>
      <c r="L28" s="546">
        <f>county!AX23</f>
        <v>0</v>
      </c>
      <c r="M28" s="548">
        <f>county!AY23</f>
        <v>1569476</v>
      </c>
    </row>
    <row r="29" spans="1:13" x14ac:dyDescent="0.2">
      <c r="A29" s="116" t="str">
        <f>county!A24</f>
        <v>NC0037</v>
      </c>
      <c r="B29" s="116" t="str">
        <f>county!B24</f>
        <v>Harnett</v>
      </c>
      <c r="C29" s="546">
        <f>county!AO24</f>
        <v>494669</v>
      </c>
      <c r="D29" s="546">
        <f>county!AP24</f>
        <v>766871</v>
      </c>
      <c r="E29" s="546">
        <f>county!AQ24</f>
        <v>1261540</v>
      </c>
      <c r="F29" s="546">
        <f>county!AR24</f>
        <v>154729</v>
      </c>
      <c r="G29" s="546">
        <f>county!AS24</f>
        <v>0</v>
      </c>
      <c r="H29" s="546">
        <f>county!AT24</f>
        <v>154729</v>
      </c>
      <c r="I29" s="546">
        <f>county!AU24</f>
        <v>0</v>
      </c>
      <c r="J29" s="546">
        <f>county!AV24</f>
        <v>0</v>
      </c>
      <c r="K29" s="546">
        <f>county!AW24</f>
        <v>0</v>
      </c>
      <c r="L29" s="546">
        <f>county!AX24</f>
        <v>30781</v>
      </c>
      <c r="M29" s="548">
        <f>county!AY24</f>
        <v>1447050</v>
      </c>
    </row>
    <row r="30" spans="1:13" x14ac:dyDescent="0.2">
      <c r="A30" s="116" t="str">
        <f>county!A25</f>
        <v>NC0023</v>
      </c>
      <c r="B30" s="116" t="str">
        <f>county!B25</f>
        <v>Catawba</v>
      </c>
      <c r="C30" s="546">
        <f>county!AO25</f>
        <v>44485</v>
      </c>
      <c r="D30" s="546">
        <f>county!AP25</f>
        <v>1890085</v>
      </c>
      <c r="E30" s="546">
        <f>county!AQ25</f>
        <v>1934570</v>
      </c>
      <c r="F30" s="546">
        <f>county!AR25</f>
        <v>143253</v>
      </c>
      <c r="G30" s="546">
        <f>county!AS25</f>
        <v>500</v>
      </c>
      <c r="H30" s="546">
        <f>county!AT25</f>
        <v>143753</v>
      </c>
      <c r="I30" s="546">
        <f>county!AU25</f>
        <v>19840</v>
      </c>
      <c r="J30" s="546">
        <f>county!AV25</f>
        <v>0</v>
      </c>
      <c r="K30" s="546">
        <f>county!AW25</f>
        <v>19840</v>
      </c>
      <c r="L30" s="546">
        <f>county!AX25</f>
        <v>64335</v>
      </c>
      <c r="M30" s="548">
        <f>county!AY25</f>
        <v>2162498</v>
      </c>
    </row>
    <row r="31" spans="1:13" x14ac:dyDescent="0.2">
      <c r="A31" s="116" t="str">
        <f>county!A26</f>
        <v>NC0018</v>
      </c>
      <c r="B31" s="116" t="str">
        <f>county!B26</f>
        <v>Brunswick</v>
      </c>
      <c r="C31" s="546">
        <f>county!AO26</f>
        <v>0</v>
      </c>
      <c r="D31" s="546">
        <f>county!AP26</f>
        <v>1082900</v>
      </c>
      <c r="E31" s="546">
        <f>county!AQ26</f>
        <v>1082900</v>
      </c>
      <c r="F31" s="546">
        <f>county!AR26</f>
        <v>124107</v>
      </c>
      <c r="G31" s="546">
        <f>county!AS26</f>
        <v>0</v>
      </c>
      <c r="H31" s="546">
        <f>county!AT26</f>
        <v>124107</v>
      </c>
      <c r="I31" s="546">
        <f>county!AU26</f>
        <v>0</v>
      </c>
      <c r="J31" s="546">
        <f>county!AV26</f>
        <v>0</v>
      </c>
      <c r="K31" s="546">
        <f>county!AW26</f>
        <v>0</v>
      </c>
      <c r="L31" s="546">
        <f>county!AX26</f>
        <v>0</v>
      </c>
      <c r="M31" s="548">
        <f>county!AY26</f>
        <v>1207007</v>
      </c>
    </row>
    <row r="32" spans="1:13" x14ac:dyDescent="0.2">
      <c r="A32" s="116" t="str">
        <f>county!A27</f>
        <v>NC0039</v>
      </c>
      <c r="B32" s="116" t="str">
        <f>county!B27</f>
        <v>Henderson</v>
      </c>
      <c r="C32" s="546">
        <f>county!AO27</f>
        <v>0</v>
      </c>
      <c r="D32" s="546">
        <f>county!AP27</f>
        <v>2735550</v>
      </c>
      <c r="E32" s="546">
        <f>county!AQ27</f>
        <v>2735550</v>
      </c>
      <c r="F32" s="546">
        <f>county!AR27</f>
        <v>139425</v>
      </c>
      <c r="G32" s="546">
        <f>county!AS27</f>
        <v>0</v>
      </c>
      <c r="H32" s="546">
        <f>county!AT27</f>
        <v>139425</v>
      </c>
      <c r="I32" s="546">
        <f>county!AU27</f>
        <v>0</v>
      </c>
      <c r="J32" s="546">
        <f>county!AV27</f>
        <v>0</v>
      </c>
      <c r="K32" s="546">
        <f>county!AW27</f>
        <v>0</v>
      </c>
      <c r="L32" s="546">
        <f>county!AX27</f>
        <v>53215</v>
      </c>
      <c r="M32" s="548">
        <f>county!AY27</f>
        <v>2928190</v>
      </c>
    </row>
    <row r="33" spans="1:13" x14ac:dyDescent="0.2">
      <c r="A33" s="116" t="str">
        <f>county!A28</f>
        <v>NC0054</v>
      </c>
      <c r="B33" s="116" t="str">
        <f>county!B28</f>
        <v>Rockingham</v>
      </c>
      <c r="C33" s="546">
        <f>county!AO28</f>
        <v>2600</v>
      </c>
      <c r="D33" s="546">
        <f>county!AP28</f>
        <v>1489679</v>
      </c>
      <c r="E33" s="546">
        <f>county!AQ28</f>
        <v>1492279</v>
      </c>
      <c r="F33" s="546">
        <f>county!AR28</f>
        <v>136054</v>
      </c>
      <c r="G33" s="546">
        <f>county!AS28</f>
        <v>0</v>
      </c>
      <c r="H33" s="546">
        <f>county!AT28</f>
        <v>136054</v>
      </c>
      <c r="I33" s="546">
        <f>county!AU28</f>
        <v>2875</v>
      </c>
      <c r="J33" s="546">
        <f>county!AV28</f>
        <v>0</v>
      </c>
      <c r="K33" s="546">
        <f>county!AW28</f>
        <v>2875</v>
      </c>
      <c r="L33" s="546">
        <f>county!AX28</f>
        <v>86636</v>
      </c>
      <c r="M33" s="548">
        <f>county!AY28</f>
        <v>1717844</v>
      </c>
    </row>
    <row r="34" spans="1:13" x14ac:dyDescent="0.2">
      <c r="A34" s="116" t="str">
        <f>county!A29</f>
        <v>NC0046</v>
      </c>
      <c r="B34" s="116" t="str">
        <f>county!B29</f>
        <v>Nash (Braswell)</v>
      </c>
      <c r="C34" s="546">
        <f>county!AO29</f>
        <v>613280</v>
      </c>
      <c r="D34" s="546">
        <f>county!AP29</f>
        <v>1037684</v>
      </c>
      <c r="E34" s="546">
        <f>county!AQ29</f>
        <v>1650964</v>
      </c>
      <c r="F34" s="546">
        <f>county!AR29</f>
        <v>122214</v>
      </c>
      <c r="G34" s="546">
        <f>county!AS29</f>
        <v>0</v>
      </c>
      <c r="H34" s="546">
        <f>county!AT29</f>
        <v>122214</v>
      </c>
      <c r="I34" s="546">
        <f>county!AU29</f>
        <v>1000</v>
      </c>
      <c r="J34" s="546">
        <f>county!AV29</f>
        <v>12080</v>
      </c>
      <c r="K34" s="546">
        <f>county!AW29</f>
        <v>13080</v>
      </c>
      <c r="L34" s="546">
        <f>county!AX29</f>
        <v>302837</v>
      </c>
      <c r="M34" s="548">
        <f>county!AY29</f>
        <v>2089095</v>
      </c>
    </row>
    <row r="35" spans="1:13" x14ac:dyDescent="0.2">
      <c r="A35" s="116" t="str">
        <f>county!A30</f>
        <v>NC0020</v>
      </c>
      <c r="B35" s="116" t="str">
        <f>county!B30</f>
        <v>Burke</v>
      </c>
      <c r="C35" s="546">
        <f>county!AO30</f>
        <v>242977</v>
      </c>
      <c r="D35" s="546">
        <f>county!AP30</f>
        <v>754830</v>
      </c>
      <c r="E35" s="546">
        <f>county!AQ30</f>
        <v>997807</v>
      </c>
      <c r="F35" s="546">
        <f>county!AR30</f>
        <v>144414</v>
      </c>
      <c r="G35" s="546">
        <f>county!AS30</f>
        <v>0</v>
      </c>
      <c r="H35" s="546">
        <f>county!AT30</f>
        <v>144414</v>
      </c>
      <c r="I35" s="546">
        <f>county!AU30</f>
        <v>15416</v>
      </c>
      <c r="J35" s="546">
        <f>county!AV30</f>
        <v>15215</v>
      </c>
      <c r="K35" s="546">
        <f>county!AW30</f>
        <v>30631</v>
      </c>
      <c r="L35" s="546">
        <f>county!AX30</f>
        <v>45299</v>
      </c>
      <c r="M35" s="548">
        <f>county!AY30</f>
        <v>1218151</v>
      </c>
    </row>
    <row r="36" spans="1:13" x14ac:dyDescent="0.2">
      <c r="A36" s="116" t="str">
        <f>county!A31</f>
        <v>NC0024</v>
      </c>
      <c r="B36" s="116" t="str">
        <f>county!B31</f>
        <v>Cleveland</v>
      </c>
      <c r="C36" s="546">
        <f>county!AO31</f>
        <v>0</v>
      </c>
      <c r="D36" s="546">
        <f>county!AP31</f>
        <v>772395</v>
      </c>
      <c r="E36" s="546">
        <f>county!AQ31</f>
        <v>772395</v>
      </c>
      <c r="F36" s="546">
        <f>county!AR31</f>
        <v>137601</v>
      </c>
      <c r="G36" s="546">
        <f>county!AS31</f>
        <v>0</v>
      </c>
      <c r="H36" s="546">
        <f>county!AT31</f>
        <v>137601</v>
      </c>
      <c r="I36" s="546">
        <f>county!AU31</f>
        <v>0</v>
      </c>
      <c r="J36" s="546">
        <f>county!AV31</f>
        <v>0</v>
      </c>
      <c r="K36" s="546">
        <f>county!AW31</f>
        <v>0</v>
      </c>
      <c r="L36" s="546">
        <f>county!AX31</f>
        <v>67766</v>
      </c>
      <c r="M36" s="548">
        <f>county!AY31</f>
        <v>977762</v>
      </c>
    </row>
    <row r="37" spans="1:13" x14ac:dyDescent="0.2">
      <c r="A37" s="116" t="str">
        <f>county!A32</f>
        <v>NC0022</v>
      </c>
      <c r="B37" s="116" t="str">
        <f>county!B32</f>
        <v>Caldwell</v>
      </c>
      <c r="C37" s="546">
        <f>county!AO32</f>
        <v>0</v>
      </c>
      <c r="D37" s="546">
        <f>county!AP32</f>
        <v>830598</v>
      </c>
      <c r="E37" s="546">
        <f>county!AQ32</f>
        <v>830598</v>
      </c>
      <c r="F37" s="546">
        <f>county!AR32</f>
        <v>131298</v>
      </c>
      <c r="G37" s="546">
        <f>county!AS32</f>
        <v>0</v>
      </c>
      <c r="H37" s="546">
        <f>county!AT32</f>
        <v>131298</v>
      </c>
      <c r="I37" s="546">
        <f>county!AU32</f>
        <v>27197</v>
      </c>
      <c r="J37" s="546">
        <f>county!AV32</f>
        <v>0</v>
      </c>
      <c r="K37" s="546">
        <f>county!AW32</f>
        <v>27197</v>
      </c>
      <c r="L37" s="546">
        <f>county!AX32</f>
        <v>33784</v>
      </c>
      <c r="M37" s="548">
        <f>county!AY32</f>
        <v>1022877</v>
      </c>
    </row>
    <row r="38" spans="1:13" x14ac:dyDescent="0.2">
      <c r="A38" s="116" t="str">
        <f>county!A33</f>
        <v>NC0108</v>
      </c>
      <c r="B38" s="116" t="str">
        <f>county!B33</f>
        <v>Orange</v>
      </c>
      <c r="C38" s="546">
        <f>county!AO33</f>
        <v>4000</v>
      </c>
      <c r="D38" s="546">
        <f>county!AP33</f>
        <v>1500161</v>
      </c>
      <c r="E38" s="546">
        <f>county!AQ33</f>
        <v>1504161</v>
      </c>
      <c r="F38" s="546">
        <f>county!AR33</f>
        <v>101072</v>
      </c>
      <c r="G38" s="546">
        <f>county!AS33</f>
        <v>0</v>
      </c>
      <c r="H38" s="546">
        <f>county!AT33</f>
        <v>101072</v>
      </c>
      <c r="I38" s="546">
        <f>county!AU33</f>
        <v>15010</v>
      </c>
      <c r="J38" s="546">
        <f>county!AV33</f>
        <v>0</v>
      </c>
      <c r="K38" s="546">
        <f>county!AW33</f>
        <v>15010</v>
      </c>
      <c r="L38" s="546">
        <f>county!AX33</f>
        <v>54641</v>
      </c>
      <c r="M38" s="548">
        <f>county!AY33</f>
        <v>1674884</v>
      </c>
    </row>
    <row r="39" spans="1:13" x14ac:dyDescent="0.2">
      <c r="A39" s="116" t="str">
        <f>county!A34</f>
        <v>NC0066</v>
      </c>
      <c r="B39" s="116" t="str">
        <f>county!B34</f>
        <v>Wilson</v>
      </c>
      <c r="C39" s="546">
        <f>county!AO34</f>
        <v>0</v>
      </c>
      <c r="D39" s="546">
        <f>county!AP34</f>
        <v>1374121</v>
      </c>
      <c r="E39" s="546">
        <f>county!AQ34</f>
        <v>1374121</v>
      </c>
      <c r="F39" s="546">
        <f>county!AR34</f>
        <v>126627</v>
      </c>
      <c r="G39" s="546">
        <f>county!AS34</f>
        <v>0</v>
      </c>
      <c r="H39" s="546">
        <f>county!AT34</f>
        <v>126627</v>
      </c>
      <c r="I39" s="546">
        <f>county!AU34</f>
        <v>19828</v>
      </c>
      <c r="J39" s="546">
        <f>county!AV34</f>
        <v>0</v>
      </c>
      <c r="K39" s="546">
        <f>county!AW34</f>
        <v>19828</v>
      </c>
      <c r="L39" s="546">
        <f>county!AX34</f>
        <v>57690</v>
      </c>
      <c r="M39" s="548">
        <f>county!AY34</f>
        <v>1578266</v>
      </c>
    </row>
    <row r="40" spans="1:13" x14ac:dyDescent="0.2">
      <c r="A40" s="116" t="str">
        <f>county!A35</f>
        <v>NC0106</v>
      </c>
      <c r="B40" s="116" t="str">
        <f>county!B35</f>
        <v>Lincoln</v>
      </c>
      <c r="C40" s="546">
        <f>county!AO35</f>
        <v>0</v>
      </c>
      <c r="D40" s="546">
        <f>county!AP35</f>
        <v>1066962</v>
      </c>
      <c r="E40" s="546">
        <f>county!AQ35</f>
        <v>1066962</v>
      </c>
      <c r="F40" s="546">
        <f>county!AR35</f>
        <v>116456</v>
      </c>
      <c r="G40" s="546">
        <f>county!AS35</f>
        <v>0</v>
      </c>
      <c r="H40" s="546">
        <f>county!AT35</f>
        <v>116456</v>
      </c>
      <c r="I40" s="546">
        <f>county!AU35</f>
        <v>100000</v>
      </c>
      <c r="J40" s="546">
        <f>county!AV35</f>
        <v>0</v>
      </c>
      <c r="K40" s="546">
        <f>county!AW35</f>
        <v>100000</v>
      </c>
      <c r="L40" s="546">
        <f>county!AX35</f>
        <v>0</v>
      </c>
      <c r="M40" s="548">
        <f>county!AY35</f>
        <v>1283418</v>
      </c>
    </row>
    <row r="41" spans="1:13" x14ac:dyDescent="0.2">
      <c r="A41" s="116" t="str">
        <f>county!A36</f>
        <v>NC0056</v>
      </c>
      <c r="B41" s="116" t="str">
        <f>county!B36</f>
        <v>Rutherford</v>
      </c>
      <c r="C41" s="546">
        <f>county!AO36</f>
        <v>0</v>
      </c>
      <c r="D41" s="546">
        <f>county!AP36</f>
        <v>450515</v>
      </c>
      <c r="E41" s="546">
        <f>county!AQ36</f>
        <v>450515</v>
      </c>
      <c r="F41" s="546">
        <f>county!AR36</f>
        <v>120599</v>
      </c>
      <c r="G41" s="546">
        <f>county!AS36</f>
        <v>0</v>
      </c>
      <c r="H41" s="546">
        <f>county!AT36</f>
        <v>120599</v>
      </c>
      <c r="I41" s="546">
        <f>county!AU36</f>
        <v>20000</v>
      </c>
      <c r="J41" s="546">
        <f>county!AV36</f>
        <v>0</v>
      </c>
      <c r="K41" s="546">
        <f>county!AW36</f>
        <v>20000</v>
      </c>
      <c r="L41" s="546">
        <f>county!AX36</f>
        <v>25748</v>
      </c>
      <c r="M41" s="548">
        <f>county!AY36</f>
        <v>616862</v>
      </c>
    </row>
    <row r="42" spans="1:13" x14ac:dyDescent="0.2">
      <c r="A42" s="116" t="str">
        <f>county!A37</f>
        <v>NC0104</v>
      </c>
      <c r="B42" s="116" t="str">
        <f>county!B37</f>
        <v>Chatham</v>
      </c>
      <c r="C42" s="546">
        <f>county!AO37</f>
        <v>0</v>
      </c>
      <c r="D42" s="546">
        <f>county!AP37</f>
        <v>1708138</v>
      </c>
      <c r="E42" s="546">
        <f>county!AQ37</f>
        <v>1708138</v>
      </c>
      <c r="F42" s="546">
        <f>county!AR37</f>
        <v>96151</v>
      </c>
      <c r="G42" s="546">
        <f>county!AS37</f>
        <v>0</v>
      </c>
      <c r="H42" s="546">
        <f>county!AT37</f>
        <v>96151</v>
      </c>
      <c r="I42" s="546">
        <f>county!AU37</f>
        <v>0</v>
      </c>
      <c r="J42" s="546">
        <f>county!AV37</f>
        <v>0</v>
      </c>
      <c r="K42" s="546">
        <f>county!AW37</f>
        <v>0</v>
      </c>
      <c r="L42" s="546">
        <f>county!AX37</f>
        <v>127267</v>
      </c>
      <c r="M42" s="548">
        <f>county!AY37</f>
        <v>1931556</v>
      </c>
    </row>
    <row r="43" spans="1:13" x14ac:dyDescent="0.2">
      <c r="A43" s="116" t="str">
        <f>county!A38</f>
        <v>NC0057</v>
      </c>
      <c r="B43" s="116" t="str">
        <f>county!B38</f>
        <v>Sampson</v>
      </c>
      <c r="C43" s="546">
        <f>county!AO38</f>
        <v>4000</v>
      </c>
      <c r="D43" s="546">
        <f>county!AP38</f>
        <v>709052</v>
      </c>
      <c r="E43" s="546">
        <f>county!AQ38</f>
        <v>713052</v>
      </c>
      <c r="F43" s="546">
        <f>county!AR38</f>
        <v>117465</v>
      </c>
      <c r="G43" s="546">
        <f>county!AS38</f>
        <v>0</v>
      </c>
      <c r="H43" s="546">
        <f>county!AT38</f>
        <v>117465</v>
      </c>
      <c r="I43" s="546">
        <f>county!AU38</f>
        <v>0</v>
      </c>
      <c r="J43" s="546">
        <f>county!AV38</f>
        <v>0</v>
      </c>
      <c r="K43" s="546">
        <f>county!AW38</f>
        <v>0</v>
      </c>
      <c r="L43" s="546">
        <f>county!AX38</f>
        <v>51329</v>
      </c>
      <c r="M43" s="548">
        <f>county!AY38</f>
        <v>881846</v>
      </c>
    </row>
    <row r="44" spans="1:13" x14ac:dyDescent="0.2">
      <c r="A44" s="116" t="str">
        <f>county!A39</f>
        <v>NC0033</v>
      </c>
      <c r="B44" s="116" t="str">
        <f>county!B39</f>
        <v>Franklin</v>
      </c>
      <c r="C44" s="546">
        <f>county!AO39</f>
        <v>3000</v>
      </c>
      <c r="D44" s="546">
        <f>county!AP39</f>
        <v>663295</v>
      </c>
      <c r="E44" s="546">
        <f>county!AQ39</f>
        <v>666295</v>
      </c>
      <c r="F44" s="546">
        <f>county!AR39</f>
        <v>108384</v>
      </c>
      <c r="G44" s="546">
        <f>county!AS39</f>
        <v>0</v>
      </c>
      <c r="H44" s="546">
        <f>county!AT39</f>
        <v>108384</v>
      </c>
      <c r="I44" s="546">
        <f>county!AU39</f>
        <v>15000</v>
      </c>
      <c r="J44" s="546">
        <f>county!AV39</f>
        <v>0</v>
      </c>
      <c r="K44" s="546">
        <f>county!AW39</f>
        <v>15000</v>
      </c>
      <c r="L44" s="546">
        <f>county!AX39</f>
        <v>22700</v>
      </c>
      <c r="M44" s="548">
        <f>county!AY39</f>
        <v>812379</v>
      </c>
    </row>
    <row r="45" spans="1:13" x14ac:dyDescent="0.2">
      <c r="A45" s="116" t="str">
        <f>county!A40</f>
        <v>NC0059</v>
      </c>
      <c r="B45" s="116" t="str">
        <f>county!B40</f>
        <v>Stanly</v>
      </c>
      <c r="C45" s="546">
        <f>county!AO40</f>
        <v>0</v>
      </c>
      <c r="D45" s="546">
        <f>county!AP40</f>
        <v>1122884</v>
      </c>
      <c r="E45" s="546">
        <f>county!AQ40</f>
        <v>1122884</v>
      </c>
      <c r="F45" s="546">
        <f>county!AR40</f>
        <v>106628</v>
      </c>
      <c r="G45" s="546">
        <f>county!AS40</f>
        <v>0</v>
      </c>
      <c r="H45" s="546">
        <f>county!AT40</f>
        <v>106628</v>
      </c>
      <c r="I45" s="546">
        <f>county!AU40</f>
        <v>0</v>
      </c>
      <c r="J45" s="546">
        <f>county!AV40</f>
        <v>0</v>
      </c>
      <c r="K45" s="546">
        <f>county!AW40</f>
        <v>0</v>
      </c>
      <c r="L45" s="546">
        <f>county!AX40</f>
        <v>53050</v>
      </c>
      <c r="M45" s="548">
        <f>county!AY40</f>
        <v>1282562</v>
      </c>
    </row>
    <row r="46" spans="1:13" x14ac:dyDescent="0.2">
      <c r="A46" s="116" t="str">
        <f>county!A41</f>
        <v>NC0029</v>
      </c>
      <c r="B46" s="116" t="str">
        <f>county!B41</f>
        <v>Duplin</v>
      </c>
      <c r="C46" s="546">
        <f>county!AO41</f>
        <v>45507</v>
      </c>
      <c r="D46" s="546">
        <f>county!AP41</f>
        <v>439193</v>
      </c>
      <c r="E46" s="546">
        <f>county!AQ41</f>
        <v>484700</v>
      </c>
      <c r="F46" s="546">
        <f>county!AR41</f>
        <v>119450</v>
      </c>
      <c r="G46" s="546">
        <f>county!AS41</f>
        <v>0</v>
      </c>
      <c r="H46" s="546">
        <f>county!AT41</f>
        <v>119450</v>
      </c>
      <c r="I46" s="546">
        <f>county!AU41</f>
        <v>20000</v>
      </c>
      <c r="J46" s="546">
        <f>county!AV41</f>
        <v>0</v>
      </c>
      <c r="K46" s="546">
        <f>county!AW41</f>
        <v>20000</v>
      </c>
      <c r="L46" s="546">
        <f>county!AX41</f>
        <v>0</v>
      </c>
      <c r="M46" s="548">
        <f>county!AY41</f>
        <v>624150</v>
      </c>
    </row>
    <row r="47" spans="1:13" x14ac:dyDescent="0.2">
      <c r="A47" s="116" t="str">
        <f>county!A42</f>
        <v>NC0038</v>
      </c>
      <c r="B47" s="116" t="str">
        <f>county!B42</f>
        <v>Haywood</v>
      </c>
      <c r="C47" s="546">
        <f>county!AO42</f>
        <v>0</v>
      </c>
      <c r="D47" s="546">
        <f>county!AP42</f>
        <v>1253328</v>
      </c>
      <c r="E47" s="546">
        <f>county!AQ42</f>
        <v>1253328</v>
      </c>
      <c r="F47" s="546">
        <f>county!AR42</f>
        <v>101372</v>
      </c>
      <c r="G47" s="546">
        <f>county!AS42</f>
        <v>0</v>
      </c>
      <c r="H47" s="546">
        <f>county!AT42</f>
        <v>101372</v>
      </c>
      <c r="I47" s="546">
        <f>county!AU42</f>
        <v>41012</v>
      </c>
      <c r="J47" s="546">
        <f>county!AV42</f>
        <v>0</v>
      </c>
      <c r="K47" s="546">
        <f>county!AW42</f>
        <v>41012</v>
      </c>
      <c r="L47" s="546">
        <f>county!AX42</f>
        <v>0</v>
      </c>
      <c r="M47" s="548">
        <f>county!AY42</f>
        <v>1395712</v>
      </c>
    </row>
    <row r="48" spans="1:13" x14ac:dyDescent="0.2">
      <c r="A48" s="116" t="str">
        <f>county!A43</f>
        <v>NC0042</v>
      </c>
      <c r="B48" s="116" t="str">
        <f>county!B43</f>
        <v>Lee</v>
      </c>
      <c r="C48" s="546">
        <f>county!AO43</f>
        <v>0</v>
      </c>
      <c r="D48" s="546">
        <f>county!AP43</f>
        <v>529939</v>
      </c>
      <c r="E48" s="546">
        <f>county!AQ43</f>
        <v>529939</v>
      </c>
      <c r="F48" s="546">
        <f>county!AR43</f>
        <v>100640</v>
      </c>
      <c r="G48" s="546">
        <f>county!AS43</f>
        <v>0</v>
      </c>
      <c r="H48" s="546">
        <f>county!AT43</f>
        <v>100640</v>
      </c>
      <c r="I48" s="546">
        <f>county!AU43</f>
        <v>0</v>
      </c>
      <c r="J48" s="546">
        <f>county!AV43</f>
        <v>0</v>
      </c>
      <c r="K48" s="546">
        <f>county!AW43</f>
        <v>0</v>
      </c>
      <c r="L48" s="546">
        <f>county!AX43</f>
        <v>20682</v>
      </c>
      <c r="M48" s="548">
        <f>county!AY43</f>
        <v>651261</v>
      </c>
    </row>
    <row r="49" spans="1:13" x14ac:dyDescent="0.2">
      <c r="A49" s="116" t="str">
        <f>county!A44</f>
        <v>NC0025</v>
      </c>
      <c r="B49" s="116" t="str">
        <f>county!B44</f>
        <v>Columbus</v>
      </c>
      <c r="C49" s="546">
        <f>county!AO44</f>
        <v>0</v>
      </c>
      <c r="D49" s="546">
        <f>county!AP44</f>
        <v>1158307</v>
      </c>
      <c r="E49" s="546">
        <f>county!AQ44</f>
        <v>1158307</v>
      </c>
      <c r="F49" s="546">
        <f>county!AR44</f>
        <v>116096</v>
      </c>
      <c r="G49" s="546">
        <f>county!AS44</f>
        <v>0</v>
      </c>
      <c r="H49" s="546">
        <f>county!AT44</f>
        <v>116096</v>
      </c>
      <c r="I49" s="546">
        <f>county!AU44</f>
        <v>0</v>
      </c>
      <c r="J49" s="546">
        <f>county!AV44</f>
        <v>0</v>
      </c>
      <c r="K49" s="546">
        <f>county!AW44</f>
        <v>0</v>
      </c>
      <c r="L49" s="546">
        <f>county!AX44</f>
        <v>0</v>
      </c>
      <c r="M49" s="548">
        <f>county!AY44</f>
        <v>1274403</v>
      </c>
    </row>
    <row r="50" spans="1:13" x14ac:dyDescent="0.2">
      <c r="A50" s="116" t="str">
        <f>county!A45</f>
        <v>NC0034</v>
      </c>
      <c r="B50" s="116" t="str">
        <f>county!B45</f>
        <v>Granville</v>
      </c>
      <c r="C50" s="546">
        <f>county!AO45</f>
        <v>0</v>
      </c>
      <c r="D50" s="546">
        <f>county!AP45</f>
        <v>898562</v>
      </c>
      <c r="E50" s="546">
        <f>county!AQ45</f>
        <v>898562</v>
      </c>
      <c r="F50" s="546">
        <f>county!AR45</f>
        <v>112656</v>
      </c>
      <c r="G50" s="546">
        <f>county!AS45</f>
        <v>0</v>
      </c>
      <c r="H50" s="546">
        <f>county!AT45</f>
        <v>112656</v>
      </c>
      <c r="I50" s="546">
        <f>county!AU45</f>
        <v>0</v>
      </c>
      <c r="J50" s="546">
        <f>county!AV45</f>
        <v>0</v>
      </c>
      <c r="K50" s="546">
        <f>county!AW45</f>
        <v>0</v>
      </c>
      <c r="L50" s="546">
        <f>county!AX45</f>
        <v>44345</v>
      </c>
      <c r="M50" s="548">
        <f>county!AY45</f>
        <v>1055563</v>
      </c>
    </row>
    <row r="51" spans="1:13" x14ac:dyDescent="0.2">
      <c r="A51" s="116" t="str">
        <f>county!A46</f>
        <v>NC0031</v>
      </c>
      <c r="B51" s="116" t="str">
        <f>county!B46</f>
        <v>Edgecombe</v>
      </c>
      <c r="C51" s="546">
        <f>county!AO46</f>
        <v>174528</v>
      </c>
      <c r="D51" s="546">
        <f>county!AP46</f>
        <v>373850</v>
      </c>
      <c r="E51" s="546">
        <f>county!AQ46</f>
        <v>548378</v>
      </c>
      <c r="F51" s="546">
        <f>county!AR46</f>
        <v>117208</v>
      </c>
      <c r="G51" s="546">
        <f>county!AS46</f>
        <v>0</v>
      </c>
      <c r="H51" s="546">
        <f>county!AT46</f>
        <v>117208</v>
      </c>
      <c r="I51" s="546">
        <f>county!AU46</f>
        <v>0</v>
      </c>
      <c r="J51" s="546">
        <f>county!AV46</f>
        <v>1299</v>
      </c>
      <c r="K51" s="546">
        <f>county!AW46</f>
        <v>1299</v>
      </c>
      <c r="L51" s="546">
        <f>county!AX46</f>
        <v>68449</v>
      </c>
      <c r="M51" s="548">
        <f>county!AY46</f>
        <v>735334</v>
      </c>
    </row>
    <row r="52" spans="1:13" x14ac:dyDescent="0.2">
      <c r="A52" s="116" t="str">
        <f>county!A47</f>
        <v>NC0049</v>
      </c>
      <c r="B52" s="116" t="str">
        <f>county!B47</f>
        <v>Pender</v>
      </c>
      <c r="C52" s="546">
        <f>county!AO47</f>
        <v>0</v>
      </c>
      <c r="D52" s="546">
        <f>county!AP47</f>
        <v>663350</v>
      </c>
      <c r="E52" s="546">
        <f>county!AQ47</f>
        <v>663350</v>
      </c>
      <c r="F52" s="546">
        <f>county!AR47</f>
        <v>99101</v>
      </c>
      <c r="G52" s="546">
        <f>county!AS47</f>
        <v>0</v>
      </c>
      <c r="H52" s="546">
        <f>county!AT47</f>
        <v>99101</v>
      </c>
      <c r="I52" s="546">
        <f>county!AU47</f>
        <v>0</v>
      </c>
      <c r="J52" s="546">
        <f>county!AV47</f>
        <v>0</v>
      </c>
      <c r="K52" s="546">
        <f>county!AW47</f>
        <v>0</v>
      </c>
      <c r="L52" s="546">
        <f>county!AX47</f>
        <v>4000</v>
      </c>
      <c r="M52" s="548">
        <f>county!AY47</f>
        <v>766451</v>
      </c>
    </row>
    <row r="53" spans="1:13" x14ac:dyDescent="0.2">
      <c r="A53" s="116" t="str">
        <f>county!A48</f>
        <v>NC0062</v>
      </c>
      <c r="B53" s="116" t="str">
        <f>county!B48</f>
        <v>Vance (Perry)</v>
      </c>
      <c r="C53" s="546">
        <f>county!AO48</f>
        <v>187315</v>
      </c>
      <c r="D53" s="546">
        <f>county!AP48</f>
        <v>561945</v>
      </c>
      <c r="E53" s="546">
        <f>county!AQ48</f>
        <v>749260</v>
      </c>
      <c r="F53" s="546">
        <f>county!AR48</f>
        <v>103864</v>
      </c>
      <c r="G53" s="546">
        <f>county!AS48</f>
        <v>0</v>
      </c>
      <c r="H53" s="546">
        <f>county!AT48</f>
        <v>103864</v>
      </c>
      <c r="I53" s="546">
        <f>county!AU48</f>
        <v>48873</v>
      </c>
      <c r="J53" s="546">
        <f>county!AV48</f>
        <v>0</v>
      </c>
      <c r="K53" s="546">
        <f>county!AW48</f>
        <v>48873</v>
      </c>
      <c r="L53" s="546">
        <f>county!AX48</f>
        <v>70271</v>
      </c>
      <c r="M53" s="548">
        <f>county!AY48</f>
        <v>972268</v>
      </c>
    </row>
    <row r="54" spans="1:13" x14ac:dyDescent="0.2">
      <c r="A54" s="116" t="str">
        <f>county!A49</f>
        <v>NC0044</v>
      </c>
      <c r="B54" s="116" t="str">
        <f>county!B49</f>
        <v>McDowell</v>
      </c>
      <c r="C54" s="546">
        <f>county!AO49</f>
        <v>0</v>
      </c>
      <c r="D54" s="546">
        <f>county!AP49</f>
        <v>510745</v>
      </c>
      <c r="E54" s="546">
        <f>county!AQ49</f>
        <v>510745</v>
      </c>
      <c r="F54" s="546">
        <f>county!AR49</f>
        <v>100613</v>
      </c>
      <c r="G54" s="546">
        <f>county!AS49</f>
        <v>0</v>
      </c>
      <c r="H54" s="546">
        <f>county!AT49</f>
        <v>100613</v>
      </c>
      <c r="I54" s="546">
        <f>county!AU49</f>
        <v>43154</v>
      </c>
      <c r="J54" s="546">
        <f>county!AV49</f>
        <v>0</v>
      </c>
      <c r="K54" s="546">
        <f>county!AW49</f>
        <v>43154</v>
      </c>
      <c r="L54" s="546">
        <f>county!AX49</f>
        <v>28290</v>
      </c>
      <c r="M54" s="548">
        <f>county!AY49</f>
        <v>682802</v>
      </c>
    </row>
    <row r="55" spans="1:13" x14ac:dyDescent="0.2">
      <c r="A55" s="116" t="str">
        <f>county!A50</f>
        <v>NC0028</v>
      </c>
      <c r="B55" s="116" t="str">
        <f>county!B50</f>
        <v>Davie</v>
      </c>
      <c r="C55" s="546">
        <f>county!AO50</f>
        <v>49133</v>
      </c>
      <c r="D55" s="546">
        <f>county!AP50</f>
        <v>411605</v>
      </c>
      <c r="E55" s="546">
        <f>county!AQ50</f>
        <v>460738</v>
      </c>
      <c r="F55" s="546">
        <f>county!AR50</f>
        <v>82366</v>
      </c>
      <c r="G55" s="546">
        <f>county!AS50</f>
        <v>0</v>
      </c>
      <c r="H55" s="546">
        <f>county!AT50</f>
        <v>82366</v>
      </c>
      <c r="I55" s="546">
        <f>county!AU50</f>
        <v>0</v>
      </c>
      <c r="J55" s="546">
        <f>county!AV50</f>
        <v>0</v>
      </c>
      <c r="K55" s="546">
        <f>county!AW50</f>
        <v>0</v>
      </c>
      <c r="L55" s="546">
        <f>county!AX50</f>
        <v>65099</v>
      </c>
      <c r="M55" s="548">
        <f>county!AY50</f>
        <v>608203</v>
      </c>
    </row>
    <row r="56" spans="1:13" x14ac:dyDescent="0.2">
      <c r="A56" s="116" t="str">
        <f>county!A51</f>
        <v>NC0109</v>
      </c>
      <c r="B56" s="116" t="str">
        <f>county!B51</f>
        <v>Person</v>
      </c>
      <c r="C56" s="546">
        <f>county!AO51</f>
        <v>0</v>
      </c>
      <c r="D56" s="546">
        <f>county!AP51</f>
        <v>385269</v>
      </c>
      <c r="E56" s="546">
        <f>county!AQ51</f>
        <v>385269</v>
      </c>
      <c r="F56" s="546">
        <f>county!AR51</f>
        <v>90000</v>
      </c>
      <c r="G56" s="546">
        <f>county!AS51</f>
        <v>0</v>
      </c>
      <c r="H56" s="546">
        <f>county!AT51</f>
        <v>90000</v>
      </c>
      <c r="I56" s="546">
        <f>county!AU51</f>
        <v>19996</v>
      </c>
      <c r="J56" s="546">
        <f>county!AV51</f>
        <v>0</v>
      </c>
      <c r="K56" s="546">
        <f>county!AW51</f>
        <v>19996</v>
      </c>
      <c r="L56" s="546">
        <f>county!AX51</f>
        <v>0</v>
      </c>
      <c r="M56" s="548">
        <f>county!AY51</f>
        <v>495265</v>
      </c>
    </row>
    <row r="57" spans="1:13" x14ac:dyDescent="0.2">
      <c r="A57" s="116" t="str">
        <f>county!A52</f>
        <v>NC0036</v>
      </c>
      <c r="B57" s="116" t="str">
        <f>county!B52</f>
        <v>Halifax</v>
      </c>
      <c r="C57" s="546">
        <f>county!AO52</f>
        <v>0</v>
      </c>
      <c r="D57" s="546">
        <f>county!AP52</f>
        <v>480930</v>
      </c>
      <c r="E57" s="546">
        <f>county!AQ52</f>
        <v>480930</v>
      </c>
      <c r="F57" s="546">
        <f>county!AR52</f>
        <v>98312</v>
      </c>
      <c r="G57" s="546">
        <f>county!AS52</f>
        <v>0</v>
      </c>
      <c r="H57" s="546">
        <f>county!AT52</f>
        <v>98312</v>
      </c>
      <c r="I57" s="546">
        <f>county!AU52</f>
        <v>0</v>
      </c>
      <c r="J57" s="546">
        <f>county!AV52</f>
        <v>0</v>
      </c>
      <c r="K57" s="546">
        <f>county!AW52</f>
        <v>0</v>
      </c>
      <c r="L57" s="546">
        <f>county!AX52</f>
        <v>9724</v>
      </c>
      <c r="M57" s="548">
        <f>county!AY52</f>
        <v>588966</v>
      </c>
    </row>
    <row r="58" spans="1:13" x14ac:dyDescent="0.2">
      <c r="A58" s="116" t="str">
        <f>county!A53</f>
        <v>NC0016</v>
      </c>
      <c r="B58" s="116" t="str">
        <f>county!B53</f>
        <v>Alexander</v>
      </c>
      <c r="C58" s="546">
        <f>county!AO53</f>
        <v>0</v>
      </c>
      <c r="D58" s="546">
        <f>county!AP53</f>
        <v>461572</v>
      </c>
      <c r="E58" s="546">
        <f>county!AQ53</f>
        <v>461572</v>
      </c>
      <c r="F58" s="546">
        <f>county!AR53</f>
        <v>90591</v>
      </c>
      <c r="G58" s="546">
        <f>county!AS53</f>
        <v>0</v>
      </c>
      <c r="H58" s="546">
        <f>county!AT53</f>
        <v>90591</v>
      </c>
      <c r="I58" s="546">
        <f>county!AU53</f>
        <v>0</v>
      </c>
      <c r="J58" s="546">
        <f>county!AV53</f>
        <v>0</v>
      </c>
      <c r="K58" s="546">
        <f>county!AW53</f>
        <v>0</v>
      </c>
      <c r="L58" s="546">
        <f>county!AX53</f>
        <v>9403</v>
      </c>
      <c r="M58" s="548">
        <f>county!AY53</f>
        <v>561566</v>
      </c>
    </row>
    <row r="59" spans="1:13" x14ac:dyDescent="0.2">
      <c r="A59" s="116" t="str">
        <f>county!A54</f>
        <v>NC0058</v>
      </c>
      <c r="B59" s="116" t="str">
        <f>county!B54</f>
        <v>Scotland</v>
      </c>
      <c r="C59" s="546">
        <f>county!AO54</f>
        <v>0</v>
      </c>
      <c r="D59" s="546">
        <f>county!AP54</f>
        <v>276334</v>
      </c>
      <c r="E59" s="546">
        <f>county!AQ54</f>
        <v>276334</v>
      </c>
      <c r="F59" s="546">
        <f>county!AR54</f>
        <v>97583</v>
      </c>
      <c r="G59" s="546">
        <f>county!AS54</f>
        <v>0</v>
      </c>
      <c r="H59" s="546">
        <f>county!AT54</f>
        <v>97583</v>
      </c>
      <c r="I59" s="546">
        <f>county!AU54</f>
        <v>0</v>
      </c>
      <c r="J59" s="546">
        <f>county!AV54</f>
        <v>0</v>
      </c>
      <c r="K59" s="546">
        <f>county!AW54</f>
        <v>0</v>
      </c>
      <c r="L59" s="546">
        <f>county!AX54</f>
        <v>8500</v>
      </c>
      <c r="M59" s="548">
        <f>county!AY54</f>
        <v>382417</v>
      </c>
    </row>
    <row r="60" spans="1:13" x14ac:dyDescent="0.2">
      <c r="A60" s="116" t="str">
        <f>county!A55</f>
        <v>NC0017</v>
      </c>
      <c r="B60" s="116" t="str">
        <f>county!B55</f>
        <v>Bladen</v>
      </c>
      <c r="C60" s="546">
        <f>county!AO55</f>
        <v>12500</v>
      </c>
      <c r="D60" s="546">
        <f>county!AP55</f>
        <v>376106</v>
      </c>
      <c r="E60" s="546">
        <f>county!AQ55</f>
        <v>388606</v>
      </c>
      <c r="F60" s="546">
        <f>county!AR55</f>
        <v>96059</v>
      </c>
      <c r="G60" s="546">
        <f>county!AS55</f>
        <v>0</v>
      </c>
      <c r="H60" s="546">
        <f>county!AT55</f>
        <v>96059</v>
      </c>
      <c r="I60" s="546">
        <f>county!AU55</f>
        <v>10000</v>
      </c>
      <c r="J60" s="546">
        <f>county!AV55</f>
        <v>0</v>
      </c>
      <c r="K60" s="546">
        <f>county!AW55</f>
        <v>10000</v>
      </c>
      <c r="L60" s="546">
        <f>county!AX55</f>
        <v>3000</v>
      </c>
      <c r="M60" s="548">
        <f>county!AY55</f>
        <v>497665</v>
      </c>
    </row>
    <row r="61" spans="1:13" x14ac:dyDescent="0.2">
      <c r="A61" s="116" t="str">
        <f>county!A56</f>
        <v>NC0060</v>
      </c>
      <c r="B61" s="116" t="str">
        <f>county!B56</f>
        <v>Transylvania</v>
      </c>
      <c r="C61" s="546">
        <f>county!AO56</f>
        <v>0</v>
      </c>
      <c r="D61" s="546">
        <f>county!AP56</f>
        <v>1035357</v>
      </c>
      <c r="E61" s="546">
        <f>county!AQ56</f>
        <v>1035357</v>
      </c>
      <c r="F61" s="546">
        <f>county!AR56</f>
        <v>83679</v>
      </c>
      <c r="G61" s="546">
        <f>county!AS56</f>
        <v>0</v>
      </c>
      <c r="H61" s="546">
        <f>county!AT56</f>
        <v>83679</v>
      </c>
      <c r="I61" s="546">
        <f>county!AU56</f>
        <v>71824</v>
      </c>
      <c r="J61" s="546">
        <f>county!AV56</f>
        <v>11788</v>
      </c>
      <c r="K61" s="546">
        <f>county!AW56</f>
        <v>83612</v>
      </c>
      <c r="L61" s="546">
        <f>county!AX56</f>
        <v>17956</v>
      </c>
      <c r="M61" s="548">
        <f>county!AY56</f>
        <v>1220604</v>
      </c>
    </row>
    <row r="62" spans="1:13" x14ac:dyDescent="0.2">
      <c r="A62" s="116" t="str">
        <f>county!A57</f>
        <v>NC0107</v>
      </c>
      <c r="B62" s="116" t="str">
        <f>county!B57</f>
        <v>Caswell</v>
      </c>
      <c r="C62" s="546">
        <f>county!AO57</f>
        <v>0</v>
      </c>
      <c r="D62" s="546">
        <f>county!AP57</f>
        <v>143840</v>
      </c>
      <c r="E62" s="546">
        <f>county!AQ57</f>
        <v>143840</v>
      </c>
      <c r="F62" s="546">
        <f>county!AR57</f>
        <v>82717</v>
      </c>
      <c r="G62" s="546">
        <f>county!AS57</f>
        <v>0</v>
      </c>
      <c r="H62" s="546">
        <f>county!AT57</f>
        <v>82717</v>
      </c>
      <c r="I62" s="546">
        <f>county!AU57</f>
        <v>31938</v>
      </c>
      <c r="J62" s="546">
        <f>county!AV57</f>
        <v>0</v>
      </c>
      <c r="K62" s="546">
        <f>county!AW57</f>
        <v>31938</v>
      </c>
      <c r="L62" s="546">
        <f>county!AX57</f>
        <v>16628</v>
      </c>
      <c r="M62" s="548">
        <f>county!AY57</f>
        <v>275123</v>
      </c>
    </row>
    <row r="63" spans="1:13" x14ac:dyDescent="0.2">
      <c r="A63" s="116" t="str">
        <f>county!A58</f>
        <v>NC0043</v>
      </c>
      <c r="B63" s="116" t="str">
        <f>county!B58</f>
        <v>Madison</v>
      </c>
      <c r="C63" s="546">
        <f>county!AO58</f>
        <v>6000</v>
      </c>
      <c r="D63" s="546">
        <f>county!AP58</f>
        <v>328403</v>
      </c>
      <c r="E63" s="546">
        <f>county!AQ58</f>
        <v>334403</v>
      </c>
      <c r="F63" s="546">
        <f>county!AR58</f>
        <v>78984</v>
      </c>
      <c r="G63" s="546">
        <f>county!AS58</f>
        <v>0</v>
      </c>
      <c r="H63" s="546">
        <f>county!AT58</f>
        <v>78984</v>
      </c>
      <c r="I63" s="546">
        <f>county!AU58</f>
        <v>0</v>
      </c>
      <c r="J63" s="546">
        <f>county!AV58</f>
        <v>0</v>
      </c>
      <c r="K63" s="546">
        <f>county!AW58</f>
        <v>0</v>
      </c>
      <c r="L63" s="546">
        <f>county!AX58</f>
        <v>15056</v>
      </c>
      <c r="M63" s="548">
        <f>county!AY58</f>
        <v>428443</v>
      </c>
    </row>
    <row r="64" spans="1:13" x14ac:dyDescent="0.2">
      <c r="A64" s="116" t="str">
        <f>county!A59</f>
        <v>NC0101</v>
      </c>
      <c r="B64" s="116" t="str">
        <f>county!B59</f>
        <v>Warren</v>
      </c>
      <c r="C64" s="546">
        <f>county!AO59</f>
        <v>0</v>
      </c>
      <c r="D64" s="546">
        <f>county!AP59</f>
        <v>361253</v>
      </c>
      <c r="E64" s="546">
        <f>county!AQ59</f>
        <v>361253</v>
      </c>
      <c r="F64" s="546">
        <f>county!AR59</f>
        <v>79390</v>
      </c>
      <c r="G64" s="546">
        <f>county!AS59</f>
        <v>0</v>
      </c>
      <c r="H64" s="546">
        <f>county!AT59</f>
        <v>79390</v>
      </c>
      <c r="I64" s="546">
        <f>county!AU59</f>
        <v>0</v>
      </c>
      <c r="J64" s="546">
        <f>county!AV59</f>
        <v>0</v>
      </c>
      <c r="K64" s="546">
        <f>county!AW59</f>
        <v>0</v>
      </c>
      <c r="L64" s="546">
        <f>county!AX59</f>
        <v>14753</v>
      </c>
      <c r="M64" s="548">
        <f>county!AY59</f>
        <v>455396</v>
      </c>
    </row>
    <row r="65" spans="1:13" x14ac:dyDescent="0.2">
      <c r="A65" s="116" t="str">
        <f>county!A60</f>
        <v>NC0051</v>
      </c>
      <c r="B65" s="116" t="str">
        <f>county!B60</f>
        <v>Polk</v>
      </c>
      <c r="C65" s="546">
        <f>county!AO60</f>
        <v>0</v>
      </c>
      <c r="D65" s="546">
        <f>county!AP60</f>
        <v>437044</v>
      </c>
      <c r="E65" s="546">
        <f>county!AQ60</f>
        <v>437044</v>
      </c>
      <c r="F65" s="546">
        <f>county!AR60</f>
        <v>73950</v>
      </c>
      <c r="G65" s="546">
        <f>county!AS60</f>
        <v>0</v>
      </c>
      <c r="H65" s="546">
        <f>county!AT60</f>
        <v>73950</v>
      </c>
      <c r="I65" s="546">
        <f>county!AU60</f>
        <v>0</v>
      </c>
      <c r="J65" s="546">
        <f>county!AV60</f>
        <v>0</v>
      </c>
      <c r="K65" s="546">
        <f>county!AW60</f>
        <v>0</v>
      </c>
      <c r="L65" s="546">
        <f>county!AX60</f>
        <v>9462</v>
      </c>
      <c r="M65" s="548">
        <f>county!AY60</f>
        <v>520456</v>
      </c>
    </row>
    <row r="66" spans="1:13" ht="13.5" thickBot="1" x14ac:dyDescent="0.25">
      <c r="A66" s="687" t="s">
        <v>2899</v>
      </c>
      <c r="B66" s="688"/>
      <c r="C66" s="549">
        <f>SUM(C8:C65)</f>
        <v>11484937</v>
      </c>
      <c r="D66" s="549">
        <f t="shared" ref="D66:M66" si="0">SUM(D8:D65)</f>
        <v>137507737</v>
      </c>
      <c r="E66" s="549">
        <f t="shared" si="0"/>
        <v>148992674</v>
      </c>
      <c r="F66" s="549">
        <f t="shared" si="0"/>
        <v>8999989</v>
      </c>
      <c r="G66" s="549">
        <f t="shared" si="0"/>
        <v>379408</v>
      </c>
      <c r="H66" s="549">
        <f t="shared" si="0"/>
        <v>9379397</v>
      </c>
      <c r="I66" s="549">
        <f t="shared" si="0"/>
        <v>882595</v>
      </c>
      <c r="J66" s="549">
        <f t="shared" si="0"/>
        <v>366447</v>
      </c>
      <c r="K66" s="549">
        <f t="shared" si="0"/>
        <v>1249042</v>
      </c>
      <c r="L66" s="549">
        <f t="shared" si="0"/>
        <v>10085087</v>
      </c>
      <c r="M66" s="550">
        <f t="shared" si="0"/>
        <v>169706200</v>
      </c>
    </row>
    <row r="67" spans="1:13" ht="14.25" thickTop="1" thickBot="1" x14ac:dyDescent="0.25">
      <c r="A67" s="677" t="s">
        <v>2886</v>
      </c>
      <c r="B67" s="677"/>
      <c r="C67" s="72"/>
      <c r="D67" s="72"/>
      <c r="E67" s="72"/>
      <c r="F67" s="71"/>
      <c r="G67" s="71"/>
      <c r="H67" s="71"/>
      <c r="I67" s="459"/>
      <c r="J67" s="111"/>
      <c r="K67" s="111"/>
      <c r="L67" s="111"/>
      <c r="M67" s="551"/>
    </row>
    <row r="68" spans="1:13" ht="13.5" thickTop="1" x14ac:dyDescent="0.2">
      <c r="A68" s="121" t="str">
        <f>regional!A3</f>
        <v>NC0015</v>
      </c>
      <c r="B68" s="121" t="str">
        <f>regional!B3</f>
        <v>Sandhill</v>
      </c>
      <c r="C68" s="546">
        <f>regional!AO3</f>
        <v>158800</v>
      </c>
      <c r="D68" s="546">
        <f>regional!AP3</f>
        <v>1665429</v>
      </c>
      <c r="E68" s="546">
        <f>regional!AQ3</f>
        <v>1824229</v>
      </c>
      <c r="F68" s="546">
        <f>regional!AR3</f>
        <v>547391</v>
      </c>
      <c r="G68" s="546">
        <f>regional!AS3</f>
        <v>15000</v>
      </c>
      <c r="H68" s="546">
        <f>regional!AT3</f>
        <v>562391</v>
      </c>
      <c r="I68" s="546">
        <f>regional!AU3</f>
        <v>44184</v>
      </c>
      <c r="J68" s="546">
        <f>regional!AV3</f>
        <v>75613</v>
      </c>
      <c r="K68" s="546">
        <f>regional!AW3</f>
        <v>119797</v>
      </c>
      <c r="L68" s="546">
        <f>regional!AX3</f>
        <v>123687</v>
      </c>
      <c r="M68" s="548">
        <f>regional!AY3</f>
        <v>2630104</v>
      </c>
    </row>
    <row r="69" spans="1:13" x14ac:dyDescent="0.2">
      <c r="A69" s="121" t="str">
        <f>regional!A4</f>
        <v>NC0006</v>
      </c>
      <c r="B69" s="121" t="str">
        <f>regional!B4</f>
        <v>CPC</v>
      </c>
      <c r="C69" s="546">
        <f>regional!AO4</f>
        <v>207562</v>
      </c>
      <c r="D69" s="546">
        <f>regional!AP4</f>
        <v>2452848</v>
      </c>
      <c r="E69" s="546">
        <f>regional!AQ4</f>
        <v>2660410</v>
      </c>
      <c r="F69" s="546">
        <f>regional!AR4</f>
        <v>363705</v>
      </c>
      <c r="G69" s="546">
        <f>regional!AS4</f>
        <v>35000</v>
      </c>
      <c r="H69" s="546">
        <f>regional!AT4</f>
        <v>398705</v>
      </c>
      <c r="I69" s="546">
        <f>regional!AU4</f>
        <v>0</v>
      </c>
      <c r="J69" s="546">
        <f>regional!AV4</f>
        <v>0</v>
      </c>
      <c r="K69" s="546">
        <f>regional!AW4</f>
        <v>0</v>
      </c>
      <c r="L69" s="546">
        <f>regional!AX4</f>
        <v>347779</v>
      </c>
      <c r="M69" s="548">
        <f>regional!AY4</f>
        <v>3406894</v>
      </c>
    </row>
    <row r="70" spans="1:13" x14ac:dyDescent="0.2">
      <c r="A70" s="121" t="str">
        <f>regional!A5</f>
        <v>NC0013</v>
      </c>
      <c r="B70" s="121" t="str">
        <f>regional!B5</f>
        <v>Northwestern</v>
      </c>
      <c r="C70" s="546">
        <f>regional!AO5</f>
        <v>317873</v>
      </c>
      <c r="D70" s="546">
        <f>regional!AP5</f>
        <v>1419088</v>
      </c>
      <c r="E70" s="546">
        <f>regional!AQ5</f>
        <v>1736961</v>
      </c>
      <c r="F70" s="546">
        <f>regional!AR5</f>
        <v>442059</v>
      </c>
      <c r="G70" s="546">
        <f>regional!AS5</f>
        <v>13750</v>
      </c>
      <c r="H70" s="546">
        <f>regional!AT5</f>
        <v>455809</v>
      </c>
      <c r="I70" s="546">
        <f>regional!AU5</f>
        <v>10000</v>
      </c>
      <c r="J70" s="546">
        <f>regional!AV5</f>
        <v>0</v>
      </c>
      <c r="K70" s="546">
        <f>regional!AW5</f>
        <v>10000</v>
      </c>
      <c r="L70" s="546">
        <f>regional!AX5</f>
        <v>131015</v>
      </c>
      <c r="M70" s="548">
        <f>regional!AY5</f>
        <v>2333785</v>
      </c>
    </row>
    <row r="71" spans="1:13" x14ac:dyDescent="0.2">
      <c r="A71" s="121" t="str">
        <f>regional!A6</f>
        <v>NC0002</v>
      </c>
      <c r="B71" s="121" t="str">
        <f>regional!B6</f>
        <v>Appalachian</v>
      </c>
      <c r="C71" s="546">
        <f>regional!AO6</f>
        <v>5000</v>
      </c>
      <c r="D71" s="546">
        <f>regional!AP6</f>
        <v>1417500</v>
      </c>
      <c r="E71" s="546">
        <f>regional!AQ6</f>
        <v>1422500</v>
      </c>
      <c r="F71" s="546">
        <f>regional!AR6</f>
        <v>365209</v>
      </c>
      <c r="G71" s="546">
        <f>regional!AS6</f>
        <v>0</v>
      </c>
      <c r="H71" s="546">
        <f>regional!AT6</f>
        <v>365209</v>
      </c>
      <c r="I71" s="546">
        <f>regional!AU6</f>
        <v>74537</v>
      </c>
      <c r="J71" s="546">
        <f>regional!AV6</f>
        <v>0</v>
      </c>
      <c r="K71" s="546">
        <f>regional!AW6</f>
        <v>74537</v>
      </c>
      <c r="L71" s="546">
        <f>regional!AX6</f>
        <v>199564</v>
      </c>
      <c r="M71" s="548">
        <f>regional!AY6</f>
        <v>2061810</v>
      </c>
    </row>
    <row r="72" spans="1:13" x14ac:dyDescent="0.2">
      <c r="A72" s="121" t="str">
        <f>regional!A7</f>
        <v>NC0007</v>
      </c>
      <c r="B72" s="121" t="str">
        <f>regional!B7</f>
        <v>East Albemarle</v>
      </c>
      <c r="C72" s="546">
        <f>regional!AO7</f>
        <v>1500</v>
      </c>
      <c r="D72" s="546">
        <f>regional!AP7</f>
        <v>2025747</v>
      </c>
      <c r="E72" s="546">
        <f>regional!AQ7</f>
        <v>2027247</v>
      </c>
      <c r="F72" s="546">
        <f>regional!AR7</f>
        <v>372581</v>
      </c>
      <c r="G72" s="546">
        <f>regional!AS7</f>
        <v>1000</v>
      </c>
      <c r="H72" s="546">
        <f>regional!AT7</f>
        <v>373581</v>
      </c>
      <c r="I72" s="546">
        <f>regional!AU7</f>
        <v>12096</v>
      </c>
      <c r="J72" s="546">
        <f>regional!AV7</f>
        <v>0</v>
      </c>
      <c r="K72" s="546">
        <f>regional!AW7</f>
        <v>12096</v>
      </c>
      <c r="L72" s="546">
        <f>regional!AX7</f>
        <v>78721</v>
      </c>
      <c r="M72" s="548">
        <f>regional!AY7</f>
        <v>2491645</v>
      </c>
    </row>
    <row r="73" spans="1:13" x14ac:dyDescent="0.2">
      <c r="A73" s="121" t="str">
        <f>regional!A8</f>
        <v>NC0012</v>
      </c>
      <c r="B73" s="121" t="str">
        <f>regional!B8</f>
        <v>Neuse</v>
      </c>
      <c r="C73" s="546">
        <f>regional!AO8</f>
        <v>194250</v>
      </c>
      <c r="D73" s="546">
        <f>regional!AP8</f>
        <v>957752</v>
      </c>
      <c r="E73" s="546">
        <f>regional!AQ8</f>
        <v>1152002</v>
      </c>
      <c r="F73" s="546">
        <f>regional!AR8</f>
        <v>334862</v>
      </c>
      <c r="G73" s="546">
        <f>regional!AS8</f>
        <v>0</v>
      </c>
      <c r="H73" s="546">
        <f>regional!AT8</f>
        <v>334862</v>
      </c>
      <c r="I73" s="546">
        <f>regional!AU8</f>
        <v>93845</v>
      </c>
      <c r="J73" s="546">
        <f>regional!AV8</f>
        <v>0</v>
      </c>
      <c r="K73" s="546">
        <f>regional!AW8</f>
        <v>93845</v>
      </c>
      <c r="L73" s="546">
        <f>regional!AX8</f>
        <v>773540</v>
      </c>
      <c r="M73" s="548">
        <f>regional!AY8</f>
        <v>2354249</v>
      </c>
    </row>
    <row r="74" spans="1:13" x14ac:dyDescent="0.2">
      <c r="A74" s="121" t="str">
        <f>regional!A9</f>
        <v>NC0008</v>
      </c>
      <c r="B74" s="121" t="str">
        <f>regional!B9</f>
        <v>Fontana</v>
      </c>
      <c r="C74" s="546">
        <f>regional!AO9</f>
        <v>22000</v>
      </c>
      <c r="D74" s="546">
        <f>regional!AP9</f>
        <v>2047630</v>
      </c>
      <c r="E74" s="546">
        <f>regional!AQ9</f>
        <v>2069630</v>
      </c>
      <c r="F74" s="546">
        <f>regional!AR9</f>
        <v>313368</v>
      </c>
      <c r="G74" s="546">
        <f>regional!AS9</f>
        <v>54408</v>
      </c>
      <c r="H74" s="546">
        <f>regional!AT9</f>
        <v>367776</v>
      </c>
      <c r="I74" s="546">
        <f>regional!AU9</f>
        <v>20000</v>
      </c>
      <c r="J74" s="546">
        <f>regional!AV9</f>
        <v>0</v>
      </c>
      <c r="K74" s="546">
        <f>regional!AW9</f>
        <v>20000</v>
      </c>
      <c r="L74" s="546">
        <f>regional!AX9</f>
        <v>555747</v>
      </c>
      <c r="M74" s="548">
        <f>regional!AY9</f>
        <v>3013153</v>
      </c>
    </row>
    <row r="75" spans="1:13" x14ac:dyDescent="0.2">
      <c r="A75" s="121" t="str">
        <f>regional!A10</f>
        <v>NC0001</v>
      </c>
      <c r="B75" s="121" t="str">
        <f>regional!B10</f>
        <v>Albemarle</v>
      </c>
      <c r="C75" s="546">
        <f>regional!AO10</f>
        <v>215348</v>
      </c>
      <c r="D75" s="546">
        <f>regional!AP10</f>
        <v>443795</v>
      </c>
      <c r="E75" s="546">
        <f>regional!AQ10</f>
        <v>659143</v>
      </c>
      <c r="F75" s="546">
        <f>regional!AR10</f>
        <v>378579</v>
      </c>
      <c r="G75" s="546">
        <f>regional!AS10</f>
        <v>0</v>
      </c>
      <c r="H75" s="546">
        <f>regional!AT10</f>
        <v>378579</v>
      </c>
      <c r="I75" s="546">
        <f>regional!AU10</f>
        <v>24795</v>
      </c>
      <c r="J75" s="546">
        <f>regional!AV10</f>
        <v>0</v>
      </c>
      <c r="K75" s="546">
        <f>regional!AW10</f>
        <v>24795</v>
      </c>
      <c r="L75" s="546">
        <f>regional!AX10</f>
        <v>234363</v>
      </c>
      <c r="M75" s="548">
        <f>regional!AY10</f>
        <v>1296880</v>
      </c>
    </row>
    <row r="76" spans="1:13" x14ac:dyDescent="0.2">
      <c r="A76" s="121" t="str">
        <f>regional!A11</f>
        <v>NC0004</v>
      </c>
      <c r="B76" s="121" t="str">
        <f>regional!B11</f>
        <v>BHM</v>
      </c>
      <c r="C76" s="546">
        <f>regional!AO11</f>
        <v>171008</v>
      </c>
      <c r="D76" s="546">
        <f>regional!AP11</f>
        <v>324287</v>
      </c>
      <c r="E76" s="546">
        <f>regional!AQ11</f>
        <v>495295</v>
      </c>
      <c r="F76" s="546">
        <f>regional!AR11</f>
        <v>300188</v>
      </c>
      <c r="G76" s="546">
        <f>regional!AS11</f>
        <v>22724</v>
      </c>
      <c r="H76" s="546">
        <f>regional!AT11</f>
        <v>322912</v>
      </c>
      <c r="I76" s="546">
        <f>regional!AU11</f>
        <v>0</v>
      </c>
      <c r="J76" s="546">
        <f>regional!AV11</f>
        <v>0</v>
      </c>
      <c r="K76" s="546">
        <f>regional!AW11</f>
        <v>0</v>
      </c>
      <c r="L76" s="546">
        <f>regional!AX11</f>
        <v>84353</v>
      </c>
      <c r="M76" s="548">
        <f>regional!AY11</f>
        <v>902560</v>
      </c>
    </row>
    <row r="77" spans="1:13" x14ac:dyDescent="0.2">
      <c r="A77" s="121" t="str">
        <f>regional!A12</f>
        <v>NC0003</v>
      </c>
      <c r="B77" s="121" t="str">
        <f>regional!B12</f>
        <v>AMY</v>
      </c>
      <c r="C77" s="546">
        <f>regional!AO12</f>
        <v>76634</v>
      </c>
      <c r="D77" s="546">
        <f>regional!AP12</f>
        <v>278637</v>
      </c>
      <c r="E77" s="546">
        <f>regional!AQ12</f>
        <v>355271</v>
      </c>
      <c r="F77" s="546">
        <f>regional!AR12</f>
        <v>283892</v>
      </c>
      <c r="G77" s="546">
        <f>regional!AS12</f>
        <v>0</v>
      </c>
      <c r="H77" s="546">
        <f>regional!AT12</f>
        <v>283892</v>
      </c>
      <c r="I77" s="546">
        <f>regional!AU12</f>
        <v>0</v>
      </c>
      <c r="J77" s="546">
        <f>regional!AV12</f>
        <v>0</v>
      </c>
      <c r="K77" s="546">
        <f>regional!AW12</f>
        <v>0</v>
      </c>
      <c r="L77" s="546">
        <f>regional!AX12</f>
        <v>143760</v>
      </c>
      <c r="M77" s="548">
        <f>regional!AY12</f>
        <v>782923</v>
      </c>
    </row>
    <row r="78" spans="1:13" x14ac:dyDescent="0.2">
      <c r="A78" s="121" t="str">
        <f>regional!A13</f>
        <v>NC0011</v>
      </c>
      <c r="B78" s="121" t="str">
        <f>regional!B13</f>
        <v>Nantahala</v>
      </c>
      <c r="C78" s="546">
        <f>regional!AO13</f>
        <v>342828</v>
      </c>
      <c r="D78" s="546">
        <f>regional!AP13</f>
        <v>350865</v>
      </c>
      <c r="E78" s="546">
        <f>regional!AQ13</f>
        <v>693693</v>
      </c>
      <c r="F78" s="546">
        <f>regional!AR13</f>
        <v>277311</v>
      </c>
      <c r="G78" s="546">
        <f>regional!AS13</f>
        <v>0</v>
      </c>
      <c r="H78" s="546">
        <f>regional!AT13</f>
        <v>277311</v>
      </c>
      <c r="I78" s="546">
        <f>regional!AU13</f>
        <v>0</v>
      </c>
      <c r="J78" s="546">
        <f>regional!AV13</f>
        <v>0</v>
      </c>
      <c r="K78" s="546">
        <f>regional!AW13</f>
        <v>0</v>
      </c>
      <c r="L78" s="546">
        <f>regional!AX13</f>
        <v>31705</v>
      </c>
      <c r="M78" s="548">
        <f>regional!AY13</f>
        <v>1002709</v>
      </c>
    </row>
    <row r="79" spans="1:13" x14ac:dyDescent="0.2">
      <c r="A79" s="121" t="str">
        <f>regional!A14</f>
        <v>NC0014</v>
      </c>
      <c r="B79" s="121" t="str">
        <f>regional!B14</f>
        <v>Pettigrew</v>
      </c>
      <c r="C79" s="546">
        <f>regional!AO14</f>
        <v>0</v>
      </c>
      <c r="D79" s="546">
        <f>regional!AP14</f>
        <v>557931</v>
      </c>
      <c r="E79" s="546">
        <f>regional!AQ14</f>
        <v>557931</v>
      </c>
      <c r="F79" s="546">
        <f>regional!AR14</f>
        <v>341281</v>
      </c>
      <c r="G79" s="546">
        <f>regional!AS14</f>
        <v>0</v>
      </c>
      <c r="H79" s="546">
        <f>regional!AT14</f>
        <v>341281</v>
      </c>
      <c r="I79" s="546">
        <f>regional!AU14</f>
        <v>18248</v>
      </c>
      <c r="J79" s="546">
        <f>regional!AV14</f>
        <v>0</v>
      </c>
      <c r="K79" s="546">
        <f>regional!AW14</f>
        <v>18248</v>
      </c>
      <c r="L79" s="546">
        <f>regional!AX14</f>
        <v>111320</v>
      </c>
      <c r="M79" s="548">
        <f>regional!AY14</f>
        <v>1028780</v>
      </c>
    </row>
    <row r="80" spans="1:13" ht="13.5" thickBot="1" x14ac:dyDescent="0.25">
      <c r="A80" s="687" t="s">
        <v>2899</v>
      </c>
      <c r="B80" s="688"/>
      <c r="C80" s="552">
        <f t="shared" ref="C80:M80" si="1">SUM(C68:C79)</f>
        <v>1712803</v>
      </c>
      <c r="D80" s="552">
        <f t="shared" si="1"/>
        <v>13941509</v>
      </c>
      <c r="E80" s="552">
        <f t="shared" si="1"/>
        <v>15654312</v>
      </c>
      <c r="F80" s="552">
        <f t="shared" si="1"/>
        <v>4320426</v>
      </c>
      <c r="G80" s="552">
        <f t="shared" si="1"/>
        <v>141882</v>
      </c>
      <c r="H80" s="552">
        <f t="shared" si="1"/>
        <v>4462308</v>
      </c>
      <c r="I80" s="552">
        <f t="shared" si="1"/>
        <v>297705</v>
      </c>
      <c r="J80" s="552">
        <f t="shared" si="1"/>
        <v>75613</v>
      </c>
      <c r="K80" s="552">
        <f t="shared" si="1"/>
        <v>373318</v>
      </c>
      <c r="L80" s="552">
        <f t="shared" si="1"/>
        <v>2815554</v>
      </c>
      <c r="M80" s="553">
        <f t="shared" si="1"/>
        <v>23305492</v>
      </c>
    </row>
    <row r="81" spans="1:13" ht="14.25" thickTop="1" thickBot="1" x14ac:dyDescent="0.25">
      <c r="A81" s="111"/>
      <c r="B81" s="317" t="s">
        <v>2887</v>
      </c>
      <c r="C81" s="72"/>
      <c r="D81" s="72"/>
      <c r="E81" s="72"/>
      <c r="F81" s="71"/>
      <c r="G81" s="71"/>
      <c r="H81" s="71"/>
      <c r="I81" s="459"/>
      <c r="J81" s="111"/>
      <c r="K81" s="111"/>
      <c r="L81" s="111"/>
      <c r="M81" s="551"/>
    </row>
    <row r="82" spans="1:13" ht="16.5" customHeight="1" thickTop="1" x14ac:dyDescent="0.2">
      <c r="A82" s="117" t="str">
        <f>municipal!A3</f>
        <v>NC0080</v>
      </c>
      <c r="B82" s="117" t="str">
        <f>municipal!B3</f>
        <v>High Point</v>
      </c>
      <c r="C82" s="546">
        <f>municipal!AO3</f>
        <v>4198047</v>
      </c>
      <c r="D82" s="546">
        <f>municipal!AP3</f>
        <v>359960</v>
      </c>
      <c r="E82" s="546">
        <f>municipal!AQ3</f>
        <v>4558007</v>
      </c>
      <c r="F82" s="546">
        <f>municipal!AR3</f>
        <v>77917</v>
      </c>
      <c r="G82" s="546">
        <f>municipal!AS3</f>
        <v>0</v>
      </c>
      <c r="H82" s="546">
        <f>municipal!AT3</f>
        <v>77917</v>
      </c>
      <c r="I82" s="546">
        <f>municipal!AU3</f>
        <v>20000</v>
      </c>
      <c r="J82" s="546">
        <f>municipal!AV3</f>
        <v>0</v>
      </c>
      <c r="K82" s="546">
        <f>municipal!AW3</f>
        <v>20000</v>
      </c>
      <c r="L82" s="546">
        <f>municipal!AX3</f>
        <v>0</v>
      </c>
      <c r="M82" s="548">
        <f>municipal!AY3</f>
        <v>4655924</v>
      </c>
    </row>
    <row r="83" spans="1:13" x14ac:dyDescent="0.2">
      <c r="A83" s="117" t="str">
        <f>municipal!A4</f>
        <v>NC0071</v>
      </c>
      <c r="B83" s="117" t="str">
        <f>municipal!B4</f>
        <v>Chapel Hill</v>
      </c>
      <c r="C83" s="546">
        <f>municipal!AO4</f>
        <v>1586395</v>
      </c>
      <c r="D83" s="546">
        <f>municipal!AP4</f>
        <v>409244</v>
      </c>
      <c r="E83" s="546">
        <f>municipal!AQ4</f>
        <v>1995639</v>
      </c>
      <c r="F83" s="546">
        <f>municipal!AR4</f>
        <v>28462</v>
      </c>
      <c r="G83" s="546">
        <f>municipal!AS4</f>
        <v>0</v>
      </c>
      <c r="H83" s="546">
        <f>municipal!AT4</f>
        <v>28462</v>
      </c>
      <c r="I83" s="546">
        <f>municipal!AU4</f>
        <v>0</v>
      </c>
      <c r="J83" s="546">
        <f>municipal!AV4</f>
        <v>0</v>
      </c>
      <c r="K83" s="546">
        <f>municipal!AW4</f>
        <v>0</v>
      </c>
      <c r="L83" s="546">
        <f>municipal!AX4</f>
        <v>139152</v>
      </c>
      <c r="M83" s="548">
        <f>municipal!AY4</f>
        <v>2163253</v>
      </c>
    </row>
    <row r="84" spans="1:13" x14ac:dyDescent="0.2">
      <c r="A84" s="117" t="str">
        <f>municipal!A5</f>
        <v>NC0079</v>
      </c>
      <c r="B84" s="117" t="str">
        <f>municipal!B5</f>
        <v>Hickory</v>
      </c>
      <c r="C84" s="546">
        <f>municipal!AO5</f>
        <v>1643986</v>
      </c>
      <c r="D84" s="546">
        <f>municipal!AP5</f>
        <v>205000</v>
      </c>
      <c r="E84" s="546">
        <f>municipal!AQ5</f>
        <v>1848986</v>
      </c>
      <c r="F84" s="546">
        <f>municipal!AR5</f>
        <v>25462</v>
      </c>
      <c r="G84" s="546">
        <f>municipal!AS5</f>
        <v>0</v>
      </c>
      <c r="H84" s="546">
        <f>municipal!AT5</f>
        <v>25462</v>
      </c>
      <c r="I84" s="546">
        <f>municipal!AU5</f>
        <v>0</v>
      </c>
      <c r="J84" s="546">
        <f>municipal!AV5</f>
        <v>0</v>
      </c>
      <c r="K84" s="546">
        <f>municipal!AW5</f>
        <v>0</v>
      </c>
      <c r="L84" s="546">
        <f>municipal!AX5</f>
        <v>52964</v>
      </c>
      <c r="M84" s="548">
        <f>municipal!AY5</f>
        <v>1927412</v>
      </c>
    </row>
    <row r="85" spans="1:13" x14ac:dyDescent="0.2">
      <c r="A85" s="117" t="str">
        <f>municipal!A6</f>
        <v>NC0083</v>
      </c>
      <c r="B85" s="117" t="str">
        <f>municipal!B6</f>
        <v>Mooresville</v>
      </c>
      <c r="C85" s="546">
        <f>municipal!AO6</f>
        <v>505328</v>
      </c>
      <c r="D85" s="546">
        <f>municipal!AP6</f>
        <v>1265000</v>
      </c>
      <c r="E85" s="546">
        <f>municipal!AQ6</f>
        <v>1770328</v>
      </c>
      <c r="F85" s="546">
        <f>municipal!AR6</f>
        <v>21613</v>
      </c>
      <c r="G85" s="546">
        <f>municipal!AS6</f>
        <v>0</v>
      </c>
      <c r="H85" s="546">
        <f>municipal!AT6</f>
        <v>21613</v>
      </c>
      <c r="I85" s="546">
        <f>municipal!AU6</f>
        <v>0</v>
      </c>
      <c r="J85" s="546">
        <f>municipal!AV6</f>
        <v>0</v>
      </c>
      <c r="K85" s="546">
        <f>municipal!AW6</f>
        <v>0</v>
      </c>
      <c r="L85" s="546">
        <f>municipal!AX6</f>
        <v>79632</v>
      </c>
      <c r="M85" s="548">
        <f>municipal!AY6</f>
        <v>1871573</v>
      </c>
    </row>
    <row r="86" spans="1:13" x14ac:dyDescent="0.2">
      <c r="A86" s="117" t="str">
        <f>municipal!A7</f>
        <v>NC0088</v>
      </c>
      <c r="B86" s="117" t="str">
        <f>municipal!B7</f>
        <v>Roanoke Rapids</v>
      </c>
      <c r="C86" s="546">
        <f>municipal!AO7</f>
        <v>225900</v>
      </c>
      <c r="D86" s="546">
        <f>municipal!AP7</f>
        <v>0</v>
      </c>
      <c r="E86" s="546">
        <f>municipal!AQ7</f>
        <v>225900</v>
      </c>
      <c r="F86" s="546">
        <f>municipal!AR7</f>
        <v>13340</v>
      </c>
      <c r="G86" s="546">
        <f>municipal!AS7</f>
        <v>0</v>
      </c>
      <c r="H86" s="546">
        <f>municipal!AT7</f>
        <v>13340</v>
      </c>
      <c r="I86" s="546">
        <f>municipal!AU7</f>
        <v>5392</v>
      </c>
      <c r="J86" s="546">
        <f>municipal!AV7</f>
        <v>0</v>
      </c>
      <c r="K86" s="546">
        <f>municipal!AW7</f>
        <v>5392</v>
      </c>
      <c r="L86" s="546">
        <f>municipal!AX7</f>
        <v>1600</v>
      </c>
      <c r="M86" s="548">
        <f>municipal!AY7</f>
        <v>246232</v>
      </c>
    </row>
    <row r="87" spans="1:13" x14ac:dyDescent="0.2">
      <c r="A87" s="117" t="str">
        <f>municipal!A8</f>
        <v>NC0093</v>
      </c>
      <c r="B87" s="117" t="str">
        <f>municipal!B8</f>
        <v>Southern Pines</v>
      </c>
      <c r="C87" s="546">
        <f>municipal!AO8</f>
        <v>730987</v>
      </c>
      <c r="D87" s="546">
        <f>municipal!AP8</f>
        <v>0</v>
      </c>
      <c r="E87" s="546">
        <f>municipal!AQ8</f>
        <v>730987</v>
      </c>
      <c r="F87" s="546">
        <f>municipal!AR8</f>
        <v>6728</v>
      </c>
      <c r="G87" s="546">
        <f>municipal!AS8</f>
        <v>0</v>
      </c>
      <c r="H87" s="546">
        <f>municipal!AT8</f>
        <v>6728</v>
      </c>
      <c r="I87" s="546">
        <f>municipal!AU8</f>
        <v>0</v>
      </c>
      <c r="J87" s="546">
        <f>municipal!AV8</f>
        <v>0</v>
      </c>
      <c r="K87" s="546">
        <f>municipal!AW8</f>
        <v>0</v>
      </c>
      <c r="L87" s="546">
        <f>municipal!AX8</f>
        <v>42359</v>
      </c>
      <c r="M87" s="548">
        <f>municipal!AY8</f>
        <v>780074</v>
      </c>
    </row>
    <row r="88" spans="1:13" x14ac:dyDescent="0.2">
      <c r="A88" s="117" t="str">
        <f>municipal!A9</f>
        <v>NC0100</v>
      </c>
      <c r="B88" s="117" t="str">
        <f>municipal!B9</f>
        <v>Kings Mtn. (Mauney)</v>
      </c>
      <c r="C88" s="546">
        <f>municipal!AO9</f>
        <v>469933</v>
      </c>
      <c r="D88" s="546">
        <f>municipal!AP9</f>
        <v>60020</v>
      </c>
      <c r="E88" s="546">
        <f>municipal!AQ9</f>
        <v>529953</v>
      </c>
      <c r="F88" s="546">
        <f>municipal!AR9</f>
        <v>9006</v>
      </c>
      <c r="G88" s="546">
        <f>municipal!AS9</f>
        <v>0</v>
      </c>
      <c r="H88" s="546">
        <f>municipal!AT9</f>
        <v>9006</v>
      </c>
      <c r="I88" s="546">
        <f>municipal!AU9</f>
        <v>12038</v>
      </c>
      <c r="J88" s="546">
        <f>municipal!AV9</f>
        <v>0</v>
      </c>
      <c r="K88" s="546">
        <f>municipal!AW9</f>
        <v>12038</v>
      </c>
      <c r="L88" s="546">
        <f>municipal!AX9</f>
        <v>0</v>
      </c>
      <c r="M88" s="548">
        <f>municipal!AY9</f>
        <v>550997</v>
      </c>
    </row>
    <row r="89" spans="1:13" x14ac:dyDescent="0.2">
      <c r="A89" s="117" t="str">
        <f>municipal!A10</f>
        <v>NC0099</v>
      </c>
      <c r="B89" s="117" t="str">
        <f>municipal!B10</f>
        <v>Washington (Brown)</v>
      </c>
      <c r="C89" s="546">
        <f>municipal!AO10</f>
        <v>424709</v>
      </c>
      <c r="D89" s="546">
        <f>municipal!AP10</f>
        <v>7800</v>
      </c>
      <c r="E89" s="546">
        <f>municipal!AQ10</f>
        <v>432509</v>
      </c>
      <c r="F89" s="546">
        <f>municipal!AR10</f>
        <v>8664</v>
      </c>
      <c r="G89" s="546">
        <f>municipal!AS10</f>
        <v>675</v>
      </c>
      <c r="H89" s="546">
        <f>municipal!AT10</f>
        <v>9339</v>
      </c>
      <c r="I89" s="546">
        <f>municipal!AU10</f>
        <v>0</v>
      </c>
      <c r="J89" s="546">
        <f>municipal!AV10</f>
        <v>0</v>
      </c>
      <c r="K89" s="546">
        <f>municipal!AW10</f>
        <v>0</v>
      </c>
      <c r="L89" s="546">
        <f>municipal!AX10</f>
        <v>21135</v>
      </c>
      <c r="M89" s="548">
        <f>municipal!AY10</f>
        <v>462983</v>
      </c>
    </row>
    <row r="90" spans="1:13" x14ac:dyDescent="0.2">
      <c r="A90" s="117" t="str">
        <f>municipal!A11</f>
        <v>NC0102</v>
      </c>
      <c r="B90" s="117" t="str">
        <f>municipal!B11</f>
        <v>Nashville (Cooley)</v>
      </c>
      <c r="C90" s="546">
        <f>municipal!AO11</f>
        <v>199485</v>
      </c>
      <c r="D90" s="546">
        <f>municipal!AP11</f>
        <v>13230</v>
      </c>
      <c r="E90" s="546">
        <f>municipal!AQ11</f>
        <v>212715</v>
      </c>
      <c r="F90" s="546">
        <f>municipal!AR11</f>
        <v>3209</v>
      </c>
      <c r="G90" s="546">
        <f>municipal!AS11</f>
        <v>0</v>
      </c>
      <c r="H90" s="546">
        <f>municipal!AT11</f>
        <v>3209</v>
      </c>
      <c r="I90" s="546">
        <f>municipal!AU11</f>
        <v>0</v>
      </c>
      <c r="J90" s="546">
        <f>municipal!AV11</f>
        <v>0</v>
      </c>
      <c r="K90" s="546">
        <f>municipal!AW11</f>
        <v>0</v>
      </c>
      <c r="L90" s="546">
        <f>municipal!AX11</f>
        <v>0</v>
      </c>
      <c r="M90" s="548">
        <f>municipal!AY11</f>
        <v>215924</v>
      </c>
    </row>
    <row r="91" spans="1:13" x14ac:dyDescent="0.2">
      <c r="A91" s="117" t="str">
        <f>municipal!A12</f>
        <v>NC0075</v>
      </c>
      <c r="B91" s="117" t="str">
        <f>municipal!B12</f>
        <v>Farmville</v>
      </c>
      <c r="C91" s="546">
        <f>municipal!AO12</f>
        <v>250581</v>
      </c>
      <c r="D91" s="546">
        <f>municipal!AP12</f>
        <v>3803</v>
      </c>
      <c r="E91" s="546">
        <f>municipal!AQ12</f>
        <v>254384</v>
      </c>
      <c r="F91" s="546">
        <f>municipal!AR12</f>
        <v>3849</v>
      </c>
      <c r="G91" s="546">
        <f>municipal!AS12</f>
        <v>0</v>
      </c>
      <c r="H91" s="546">
        <f>municipal!AT12</f>
        <v>3849</v>
      </c>
      <c r="I91" s="546">
        <f>municipal!AU12</f>
        <v>15988</v>
      </c>
      <c r="J91" s="546">
        <f>municipal!AV12</f>
        <v>0</v>
      </c>
      <c r="K91" s="546">
        <f>municipal!AW12</f>
        <v>15988</v>
      </c>
      <c r="L91" s="546">
        <f>municipal!AX12</f>
        <v>0</v>
      </c>
      <c r="M91" s="548">
        <f>municipal!AY12</f>
        <v>274221</v>
      </c>
    </row>
    <row r="92" spans="1:13" x14ac:dyDescent="0.2">
      <c r="A92" s="699" t="s">
        <v>2899</v>
      </c>
      <c r="B92" s="700"/>
      <c r="C92" s="554">
        <f>SUM(C82:C91)</f>
        <v>10235351</v>
      </c>
      <c r="D92" s="554">
        <f t="shared" ref="D92:M92" si="2">SUM(D82:D91)</f>
        <v>2324057</v>
      </c>
      <c r="E92" s="554">
        <f t="shared" si="2"/>
        <v>12559408</v>
      </c>
      <c r="F92" s="554">
        <f t="shared" si="2"/>
        <v>198250</v>
      </c>
      <c r="G92" s="554">
        <f t="shared" si="2"/>
        <v>675</v>
      </c>
      <c r="H92" s="554">
        <f t="shared" si="2"/>
        <v>198925</v>
      </c>
      <c r="I92" s="554">
        <f t="shared" si="2"/>
        <v>53418</v>
      </c>
      <c r="J92" s="554">
        <f t="shared" si="2"/>
        <v>0</v>
      </c>
      <c r="K92" s="554">
        <f t="shared" si="2"/>
        <v>53418</v>
      </c>
      <c r="L92" s="554">
        <f t="shared" si="2"/>
        <v>336842</v>
      </c>
      <c r="M92" s="555">
        <f t="shared" si="2"/>
        <v>13148593</v>
      </c>
    </row>
    <row r="93" spans="1:13" ht="15.75" thickBot="1" x14ac:dyDescent="0.3">
      <c r="A93" s="25"/>
      <c r="B93" s="26"/>
      <c r="C93" s="28"/>
      <c r="D93" s="28"/>
      <c r="E93" s="28"/>
      <c r="F93" s="29"/>
      <c r="G93" s="29"/>
      <c r="H93" s="29"/>
      <c r="I93" s="30"/>
      <c r="J93" s="27"/>
      <c r="K93" s="27"/>
      <c r="L93" s="27"/>
      <c r="M93" s="66"/>
    </row>
    <row r="94" spans="1:13" s="443" customFormat="1" ht="13.5" thickTop="1" x14ac:dyDescent="0.2">
      <c r="A94" s="671" t="s">
        <v>2936</v>
      </c>
      <c r="B94" s="672"/>
      <c r="C94" s="139">
        <f>'All data (unlinked)'!AP84</f>
        <v>23433091</v>
      </c>
      <c r="D94" s="139">
        <f>'All data (unlinked)'!AQ84</f>
        <v>153773303</v>
      </c>
      <c r="E94" s="139">
        <f>'All data (unlinked)'!AR84</f>
        <v>177206394</v>
      </c>
      <c r="F94" s="139">
        <f>'All data (unlinked)'!AS84</f>
        <v>13518665</v>
      </c>
      <c r="G94" s="139">
        <f>'All data (unlinked)'!AT84</f>
        <v>521965</v>
      </c>
      <c r="H94" s="139">
        <f>'All data (unlinked)'!AU84</f>
        <v>14040630</v>
      </c>
      <c r="I94" s="139">
        <f>'All data (unlinked)'!AV84</f>
        <v>1233718</v>
      </c>
      <c r="J94" s="139">
        <f>'All data (unlinked)'!AW84</f>
        <v>442060</v>
      </c>
      <c r="K94" s="139">
        <f>'All data (unlinked)'!AX84</f>
        <v>1675778</v>
      </c>
      <c r="L94" s="139">
        <f>'All data (unlinked)'!AY84</f>
        <v>13237483</v>
      </c>
      <c r="M94" s="526">
        <f>'All data (unlinked)'!AZ84</f>
        <v>206160285</v>
      </c>
    </row>
  </sheetData>
  <mergeCells count="7">
    <mergeCell ref="A67:B67"/>
    <mergeCell ref="B4:B5"/>
    <mergeCell ref="A92:B92"/>
    <mergeCell ref="A94:B94"/>
    <mergeCell ref="A80:B80"/>
    <mergeCell ref="A66:B66"/>
    <mergeCell ref="A7:B7"/>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97"/>
  <sheetViews>
    <sheetView workbookViewId="0">
      <selection activeCell="I1" sqref="I1:I2"/>
    </sheetView>
  </sheetViews>
  <sheetFormatPr defaultColWidth="8.85546875" defaultRowHeight="15.75" x14ac:dyDescent="0.25"/>
  <cols>
    <col min="1" max="1" width="7.42578125" style="5" customWidth="1"/>
    <col min="2" max="2" width="23.42578125" style="5" customWidth="1"/>
    <col min="3" max="3" width="13.28515625" style="13" bestFit="1" customWidth="1"/>
    <col min="4" max="4" width="15.85546875" style="13" bestFit="1" customWidth="1"/>
    <col min="5" max="5" width="13.28515625" style="13" customWidth="1"/>
    <col min="6" max="6" width="14.85546875" style="14" customWidth="1"/>
    <col min="7" max="7" width="10.7109375" style="14" customWidth="1"/>
    <col min="8" max="8" width="10.28515625" style="14" customWidth="1"/>
    <col min="9" max="9" width="14.42578125" style="14" customWidth="1"/>
  </cols>
  <sheetData>
    <row r="1" spans="1:10" x14ac:dyDescent="0.25">
      <c r="A1" s="16"/>
      <c r="B1" s="17"/>
      <c r="C1" s="18"/>
      <c r="D1" s="18"/>
      <c r="E1" s="18"/>
      <c r="F1" s="17"/>
      <c r="G1" s="17"/>
      <c r="H1" s="17"/>
      <c r="I1" s="85" t="s">
        <v>2883</v>
      </c>
    </row>
    <row r="2" spans="1:10" x14ac:dyDescent="0.25">
      <c r="A2" s="19" t="s">
        <v>2884</v>
      </c>
      <c r="B2" s="4"/>
      <c r="C2" s="20"/>
      <c r="D2" s="20"/>
      <c r="E2" s="20"/>
      <c r="F2" s="4"/>
      <c r="G2" s="4"/>
      <c r="H2" s="4"/>
      <c r="I2" s="85" t="s">
        <v>5034</v>
      </c>
    </row>
    <row r="3" spans="1:10" ht="16.5" thickBot="1" x14ac:dyDescent="0.3">
      <c r="A3" s="21"/>
      <c r="B3" s="4"/>
      <c r="C3" s="20"/>
      <c r="D3" s="20"/>
      <c r="E3" s="20"/>
      <c r="F3" s="4"/>
      <c r="G3" s="4"/>
      <c r="H3" s="4"/>
      <c r="I3" s="349"/>
    </row>
    <row r="4" spans="1:10" s="2" customFormat="1" thickTop="1" x14ac:dyDescent="0.25">
      <c r="A4" s="558"/>
      <c r="B4" s="673"/>
      <c r="C4" s="559" t="s">
        <v>2875</v>
      </c>
      <c r="D4" s="560"/>
      <c r="E4" s="559" t="s">
        <v>2876</v>
      </c>
      <c r="F4" s="561"/>
      <c r="G4" s="561"/>
      <c r="H4" s="561"/>
      <c r="I4" s="562"/>
      <c r="J4" s="56"/>
    </row>
    <row r="5" spans="1:10" s="2" customFormat="1" ht="15" x14ac:dyDescent="0.25">
      <c r="A5" s="563"/>
      <c r="B5" s="674"/>
      <c r="C5" s="564" t="s">
        <v>2877</v>
      </c>
      <c r="D5" s="565" t="s">
        <v>2878</v>
      </c>
      <c r="E5" s="564" t="s">
        <v>2877</v>
      </c>
      <c r="F5" s="566" t="s">
        <v>2879</v>
      </c>
      <c r="G5" s="566"/>
      <c r="H5" s="567"/>
      <c r="I5" s="568"/>
      <c r="J5" s="56"/>
    </row>
    <row r="6" spans="1:10" s="2" customFormat="1" thickBot="1" x14ac:dyDescent="0.3">
      <c r="A6" s="569"/>
      <c r="B6" s="675"/>
      <c r="C6" s="505" t="s">
        <v>2880</v>
      </c>
      <c r="D6" s="505" t="s">
        <v>2880</v>
      </c>
      <c r="E6" s="505" t="s">
        <v>2880</v>
      </c>
      <c r="F6" s="108" t="s">
        <v>2875</v>
      </c>
      <c r="G6" s="108" t="s">
        <v>2878</v>
      </c>
      <c r="H6" s="570" t="s">
        <v>2881</v>
      </c>
      <c r="I6" s="108" t="s">
        <v>2882</v>
      </c>
      <c r="J6" s="56"/>
    </row>
    <row r="7" spans="1:10" ht="16.5" thickTop="1" thickBot="1" x14ac:dyDescent="0.3">
      <c r="A7" s="365"/>
      <c r="B7" s="317" t="s">
        <v>2885</v>
      </c>
      <c r="C7" s="115"/>
      <c r="D7" s="115"/>
      <c r="E7" s="115"/>
      <c r="F7" s="366"/>
      <c r="G7" s="366"/>
      <c r="H7" s="366"/>
      <c r="I7" s="436"/>
      <c r="J7" s="27"/>
    </row>
    <row r="8" spans="1:10" thickTop="1" x14ac:dyDescent="0.25">
      <c r="A8" s="116" t="str">
        <f>county!A3</f>
        <v>NC0045</v>
      </c>
      <c r="B8" s="116" t="str">
        <f>county!B3</f>
        <v>Mecklenburg</v>
      </c>
      <c r="C8" s="120">
        <f>county!AQ3/county!GJ3</f>
        <v>27.919838394835615</v>
      </c>
      <c r="D8" s="120">
        <f>county!AR3/county!GJ3</f>
        <v>0.56848844735002224</v>
      </c>
      <c r="E8" s="120">
        <f>county!AY3/county!GJ3</f>
        <v>34.727863177895536</v>
      </c>
      <c r="F8" s="119">
        <f>county!AQ3/county!AY3</f>
        <v>0.80396073469348195</v>
      </c>
      <c r="G8" s="119">
        <f>county!AR3/county!AY3</f>
        <v>1.6369807852498915E-2</v>
      </c>
      <c r="H8" s="119">
        <f>county!AW3/county!AY3</f>
        <v>2.1143446438008332E-3</v>
      </c>
      <c r="I8" s="464">
        <f>county!AX3/county!AY3</f>
        <v>0.17749528415589458</v>
      </c>
      <c r="J8" s="27"/>
    </row>
    <row r="9" spans="1:10" ht="15" x14ac:dyDescent="0.25">
      <c r="A9" s="116" t="str">
        <f>county!A4</f>
        <v>NC0063</v>
      </c>
      <c r="B9" s="116" t="str">
        <f>county!B4</f>
        <v>Wake</v>
      </c>
      <c r="C9" s="120">
        <f>county!AQ4/county!GJ4</f>
        <v>19.550855267403978</v>
      </c>
      <c r="D9" s="120">
        <f>county!AR4/county!GJ4</f>
        <v>0.57134211436787874</v>
      </c>
      <c r="E9" s="120">
        <f>county!AY4/county!GJ4</f>
        <v>20.122197381771858</v>
      </c>
      <c r="F9" s="119">
        <f>county!AQ4/county!AY4</f>
        <v>0.97160637560958218</v>
      </c>
      <c r="G9" s="119">
        <f>county!AR4/county!AY4</f>
        <v>2.8393624390417805E-2</v>
      </c>
      <c r="H9" s="119">
        <f>county!AW4/county!AY4</f>
        <v>0</v>
      </c>
      <c r="I9" s="464">
        <f>county!AX4/county!AY4</f>
        <v>0</v>
      </c>
      <c r="J9" s="27"/>
    </row>
    <row r="10" spans="1:10" ht="15" x14ac:dyDescent="0.25">
      <c r="A10" s="116" t="str">
        <f>county!A5</f>
        <v>NC0035</v>
      </c>
      <c r="B10" s="116" t="str">
        <f>county!B5</f>
        <v>Guilford (Greensboro)</v>
      </c>
      <c r="C10" s="120">
        <f>county!AQ5/county!GJ5</f>
        <v>19.507686387397921</v>
      </c>
      <c r="D10" s="120">
        <f>county!AR5/county!GJ5</f>
        <v>0.77501824142652953</v>
      </c>
      <c r="E10" s="120">
        <f>county!AY5/county!GJ5</f>
        <v>20.85232440752846</v>
      </c>
      <c r="F10" s="119">
        <f>county!AQ5/county!AY5</f>
        <v>0.93551615667148003</v>
      </c>
      <c r="G10" s="119">
        <f>county!AR5/county!AY5</f>
        <v>3.7166995212616162E-2</v>
      </c>
      <c r="H10" s="119">
        <f>county!AW5/county!AY5</f>
        <v>0</v>
      </c>
      <c r="I10" s="464">
        <f>county!AX5/county!AY5</f>
        <v>2.7316848115903822E-2</v>
      </c>
      <c r="J10" s="27"/>
    </row>
    <row r="11" spans="1:10" ht="15" x14ac:dyDescent="0.25">
      <c r="A11" s="116" t="str">
        <f>county!A6</f>
        <v>NC0032</v>
      </c>
      <c r="B11" s="116" t="str">
        <f>county!B6</f>
        <v>Forsyth</v>
      </c>
      <c r="C11" s="120">
        <f>county!AQ6/county!GJ6</f>
        <v>20.66253584166725</v>
      </c>
      <c r="D11" s="120">
        <f>county!AR6/county!GJ6</f>
        <v>0.79897055738163503</v>
      </c>
      <c r="E11" s="120">
        <f>county!AY6/county!GJ6</f>
        <v>21.933158962165187</v>
      </c>
      <c r="F11" s="119">
        <f>county!AQ6/county!AY6</f>
        <v>0.94206839412919186</v>
      </c>
      <c r="G11" s="119">
        <f>county!AR6/county!AY6</f>
        <v>3.6427518660666409E-2</v>
      </c>
      <c r="H11" s="119">
        <f>county!AW6/county!AY6</f>
        <v>8.1865367711167428E-3</v>
      </c>
      <c r="I11" s="464">
        <f>county!AX6/county!AY6</f>
        <v>1.3317550439024987E-2</v>
      </c>
      <c r="J11" s="27"/>
    </row>
    <row r="12" spans="1:10" ht="15" x14ac:dyDescent="0.25">
      <c r="A12" s="116" t="str">
        <f>county!A7</f>
        <v>NC0026</v>
      </c>
      <c r="B12" s="116" t="str">
        <f>county!B7</f>
        <v>Cumberland</v>
      </c>
      <c r="C12" s="120">
        <f>county!AQ7/county!GJ7</f>
        <v>30.221547396605278</v>
      </c>
      <c r="D12" s="120">
        <f>county!AR7/county!GJ7</f>
        <v>0.92514164797647902</v>
      </c>
      <c r="E12" s="120">
        <f>county!AY7/county!GJ7</f>
        <v>32.631845061111633</v>
      </c>
      <c r="F12" s="119">
        <f>county!AQ7/county!AY7</f>
        <v>0.9261366416764838</v>
      </c>
      <c r="G12" s="119">
        <f>county!AR7/county!AY7</f>
        <v>2.8350883814381635E-2</v>
      </c>
      <c r="H12" s="119">
        <f>county!AW7/county!AY7</f>
        <v>2.0998599014175903E-2</v>
      </c>
      <c r="I12" s="464">
        <f>county!AX7/county!AY7</f>
        <v>1.0359524691623549E-2</v>
      </c>
      <c r="J12" s="27"/>
    </row>
    <row r="13" spans="1:10" ht="15" x14ac:dyDescent="0.25">
      <c r="A13" s="116" t="str">
        <f>county!A8</f>
        <v>NC0030</v>
      </c>
      <c r="B13" s="116" t="str">
        <f>county!B8</f>
        <v>Durham</v>
      </c>
      <c r="C13" s="120">
        <f>county!AQ8/county!GJ8</f>
        <v>32.747908055247507</v>
      </c>
      <c r="D13" s="120">
        <f>county!AR8/county!GJ8</f>
        <v>0.80204297668255731</v>
      </c>
      <c r="E13" s="120">
        <f>county!AY8/county!GJ8</f>
        <v>34.623691184307177</v>
      </c>
      <c r="F13" s="119">
        <f>county!AQ8/county!AY8</f>
        <v>0.9458237101563034</v>
      </c>
      <c r="G13" s="119">
        <f>county!AR8/county!AY8</f>
        <v>2.316457169205792E-2</v>
      </c>
      <c r="H13" s="119">
        <f>county!AW8/county!AY8</f>
        <v>0</v>
      </c>
      <c r="I13" s="464">
        <f>county!AX8/county!AY8</f>
        <v>3.1011718151638702E-2</v>
      </c>
      <c r="J13" s="27"/>
    </row>
    <row r="14" spans="1:10" ht="15" x14ac:dyDescent="0.25">
      <c r="A14" s="116" t="str">
        <f>county!A9</f>
        <v>NC0019</v>
      </c>
      <c r="B14" s="116" t="str">
        <f>county!B9</f>
        <v>Buncombe</v>
      </c>
      <c r="C14" s="120">
        <f>county!AQ9/county!GJ9</f>
        <v>18.001068393495032</v>
      </c>
      <c r="D14" s="120">
        <f>county!AR9/county!GJ9</f>
        <v>0.88404668308676004</v>
      </c>
      <c r="E14" s="120">
        <f>county!AY9/county!GJ9</f>
        <v>20.06776143017926</v>
      </c>
      <c r="F14" s="119">
        <f>county!AQ9/county!AY9</f>
        <v>0.89701427117943533</v>
      </c>
      <c r="G14" s="119">
        <f>county!AR9/county!AY9</f>
        <v>4.4053079171913548E-2</v>
      </c>
      <c r="H14" s="119">
        <f>county!AW9/county!AY9</f>
        <v>1.1597022419636603E-2</v>
      </c>
      <c r="I14" s="464">
        <f>county!AX9/county!AY9</f>
        <v>4.7335627229014521E-2</v>
      </c>
      <c r="J14" s="27"/>
    </row>
    <row r="15" spans="1:10" ht="15" x14ac:dyDescent="0.25">
      <c r="A15" s="116" t="str">
        <f>county!A10</f>
        <v>NC0047</v>
      </c>
      <c r="B15" s="116" t="str">
        <f>county!B10</f>
        <v>New Hanover</v>
      </c>
      <c r="C15" s="120">
        <f>county!AQ10/county!GJ10</f>
        <v>14.722453608836956</v>
      </c>
      <c r="D15" s="120">
        <f>county!AR10/county!GJ10</f>
        <v>0.85443611029040345</v>
      </c>
      <c r="E15" s="120">
        <f>county!AY10/county!GJ10</f>
        <v>17.845658244617482</v>
      </c>
      <c r="F15" s="119">
        <f>county!AQ10/county!AY10</f>
        <v>0.82498798346524815</v>
      </c>
      <c r="G15" s="119">
        <f>county!AR10/county!AY10</f>
        <v>4.7879215133356835E-2</v>
      </c>
      <c r="H15" s="119">
        <f>county!AW10/county!AY10</f>
        <v>1.4952841776951753E-2</v>
      </c>
      <c r="I15" s="464">
        <f>county!AX10/county!AY10</f>
        <v>7.2598829322481073E-2</v>
      </c>
      <c r="J15" s="27"/>
    </row>
    <row r="16" spans="1:10" ht="15" x14ac:dyDescent="0.25">
      <c r="A16" s="116" t="str">
        <f>county!A11</f>
        <v>NC0061</v>
      </c>
      <c r="B16" s="116" t="str">
        <f>county!B11</f>
        <v>Union</v>
      </c>
      <c r="C16" s="120">
        <f>county!AQ11/county!GJ11</f>
        <v>19.76416573671451</v>
      </c>
      <c r="D16" s="120">
        <f>county!AR11/county!GJ11</f>
        <v>0.86243121560780389</v>
      </c>
      <c r="E16" s="120">
        <f>county!AY11/county!GJ11</f>
        <v>21.836947319813753</v>
      </c>
      <c r="F16" s="119">
        <f>county!AQ11/county!AY11</f>
        <v>0.90507915081983537</v>
      </c>
      <c r="G16" s="119">
        <f>county!AR11/county!AY11</f>
        <v>3.9494129054626466E-2</v>
      </c>
      <c r="H16" s="119">
        <f>county!AW11/county!AY11</f>
        <v>0</v>
      </c>
      <c r="I16" s="464">
        <f>county!AX11/county!AY11</f>
        <v>3.9198962776889099E-2</v>
      </c>
      <c r="J16" s="27"/>
    </row>
    <row r="17" spans="1:10" ht="15" x14ac:dyDescent="0.25">
      <c r="A17" s="116" t="str">
        <f>county!A12</f>
        <v>NC0106</v>
      </c>
      <c r="B17" s="116" t="str">
        <f>county!B12</f>
        <v>Gaston</v>
      </c>
      <c r="C17" s="120">
        <f>county!AQ12/county!GJ12</f>
        <v>17.78119973416295</v>
      </c>
      <c r="D17" s="120">
        <f>county!AR12/county!GJ12</f>
        <v>1.0348574015391581</v>
      </c>
      <c r="E17" s="120">
        <f>county!AY12/county!GJ12</f>
        <v>18.979744372634194</v>
      </c>
      <c r="F17" s="119">
        <f>county!AQ12/county!AY12</f>
        <v>0.93685138140219859</v>
      </c>
      <c r="G17" s="119">
        <f>county!AR12/county!AY12</f>
        <v>5.4524306609274438E-2</v>
      </c>
      <c r="H17" s="119">
        <f>county!AW12/county!AY12</f>
        <v>0</v>
      </c>
      <c r="I17" s="464">
        <f>county!AX12/county!AY12</f>
        <v>8.6243119885269677E-3</v>
      </c>
      <c r="J17" s="27"/>
    </row>
    <row r="18" spans="1:10" ht="15" x14ac:dyDescent="0.25">
      <c r="A18" s="116" t="str">
        <f>county!A13</f>
        <v>NC0048</v>
      </c>
      <c r="B18" s="116" t="str">
        <f>county!B13</f>
        <v>Onslow</v>
      </c>
      <c r="C18" s="120">
        <f>county!AQ13/county!GJ13</f>
        <v>8.132364462344956</v>
      </c>
      <c r="D18" s="120">
        <f>county!AR13/county!GJ13</f>
        <v>1.088644334260491</v>
      </c>
      <c r="E18" s="120">
        <f>county!AY13/county!GJ13</f>
        <v>10.246951684394832</v>
      </c>
      <c r="F18" s="119">
        <f>county!AQ13/county!AY13</f>
        <v>0.79363743607084636</v>
      </c>
      <c r="G18" s="119">
        <f>county!AR13/county!AY13</f>
        <v>0.10624079899960849</v>
      </c>
      <c r="H18" s="119">
        <f>county!AW13/county!AY13</f>
        <v>1.201639747192813E-2</v>
      </c>
      <c r="I18" s="464">
        <f>county!AX13/county!AY13</f>
        <v>8.8105367457617031E-2</v>
      </c>
      <c r="J18" s="27"/>
    </row>
    <row r="19" spans="1:10" ht="15" x14ac:dyDescent="0.25">
      <c r="A19" s="116" t="str">
        <f>county!A14</f>
        <v>NC0021</v>
      </c>
      <c r="B19" s="116" t="str">
        <f>county!B14</f>
        <v>Cabarrus</v>
      </c>
      <c r="C19" s="120">
        <f>county!AQ14/county!GJ14</f>
        <v>10.348356419268141</v>
      </c>
      <c r="D19" s="120">
        <f>county!AR14/county!GJ14</f>
        <v>0.95332578914725308</v>
      </c>
      <c r="E19" s="120">
        <f>county!AY14/county!GJ14</f>
        <v>13.219296432107766</v>
      </c>
      <c r="F19" s="119">
        <f>county!AQ14/county!AY14</f>
        <v>0.78282202630190478</v>
      </c>
      <c r="G19" s="119">
        <f>county!AR14/county!AY14</f>
        <v>7.2116227519625181E-2</v>
      </c>
      <c r="H19" s="119">
        <f>county!AW14/county!AY14</f>
        <v>0</v>
      </c>
      <c r="I19" s="464">
        <f>county!AX14/county!AY14</f>
        <v>0.14423862842242074</v>
      </c>
      <c r="J19" s="27"/>
    </row>
    <row r="20" spans="1:10" ht="15" x14ac:dyDescent="0.25">
      <c r="A20" s="116" t="str">
        <f>county!A15</f>
        <v>NC0041</v>
      </c>
      <c r="B20" s="116" t="str">
        <f>county!B15</f>
        <v>Johnston</v>
      </c>
      <c r="C20" s="120">
        <f>county!AQ15/county!GJ15</f>
        <v>8.4105228859048893</v>
      </c>
      <c r="D20" s="120">
        <f>county!AR15/county!GJ15</f>
        <v>1.0727935838292375</v>
      </c>
      <c r="E20" s="120">
        <f>county!AY15/county!GJ15</f>
        <v>9.8922959075760435</v>
      </c>
      <c r="F20" s="119">
        <f>county!AQ15/county!AY15</f>
        <v>0.85020939168061749</v>
      </c>
      <c r="G20" s="119">
        <f>county!AR15/county!AY15</f>
        <v>0.10844738105818644</v>
      </c>
      <c r="H20" s="119">
        <f>county!AW15/county!AY15</f>
        <v>6.3565847572564747E-3</v>
      </c>
      <c r="I20" s="464">
        <f>county!AX15/county!AY15</f>
        <v>3.4986642503939638E-2</v>
      </c>
      <c r="J20" s="27"/>
    </row>
    <row r="21" spans="1:10" ht="15" x14ac:dyDescent="0.25">
      <c r="A21" s="116" t="str">
        <f>county!A16</f>
        <v>NC0050</v>
      </c>
      <c r="B21" s="116" t="str">
        <f>county!B16</f>
        <v>Pitt (Sheppard)</v>
      </c>
      <c r="C21" s="120">
        <f>county!AQ16/county!GJ16</f>
        <v>10.650869104209109</v>
      </c>
      <c r="D21" s="120">
        <f>county!AR16/county!GJ16</f>
        <v>1.0903356088494942</v>
      </c>
      <c r="E21" s="120">
        <f>county!AY16/county!GJ16</f>
        <v>13.385151959207501</v>
      </c>
      <c r="F21" s="119">
        <f>county!AQ16/county!AY16</f>
        <v>0.79572268859319839</v>
      </c>
      <c r="G21" s="119">
        <f>county!AR16/county!AY16</f>
        <v>8.1458590247790522E-2</v>
      </c>
      <c r="H21" s="119">
        <f>county!AW16/county!AY16</f>
        <v>2.0026532930963202E-2</v>
      </c>
      <c r="I21" s="464">
        <f>county!AX16/county!AY16</f>
        <v>0.10279218822804792</v>
      </c>
      <c r="J21" s="27"/>
    </row>
    <row r="22" spans="1:10" ht="15" x14ac:dyDescent="0.25">
      <c r="A22" s="116" t="str">
        <f>county!A17</f>
        <v>NC0027</v>
      </c>
      <c r="B22" s="116" t="str">
        <f>county!B17</f>
        <v>Davidson</v>
      </c>
      <c r="C22" s="120">
        <f>county!AQ17/county!GJ17</f>
        <v>19.569652102997239</v>
      </c>
      <c r="D22" s="120">
        <f>county!AR17/county!GJ17</f>
        <v>1.1629040517388529</v>
      </c>
      <c r="E22" s="120">
        <f>county!AY17/county!GJ17</f>
        <v>21.357152340070428</v>
      </c>
      <c r="F22" s="119">
        <f>county!AQ17/county!AY17</f>
        <v>0.91630437388792374</v>
      </c>
      <c r="G22" s="119">
        <f>county!AR17/county!AY17</f>
        <v>5.4450332760749419E-2</v>
      </c>
      <c r="H22" s="119">
        <f>county!AW17/county!AY17</f>
        <v>0</v>
      </c>
      <c r="I22" s="464">
        <f>county!AX17/county!AY17</f>
        <v>2.9245293351326855E-2</v>
      </c>
      <c r="J22" s="27"/>
    </row>
    <row r="23" spans="1:10" ht="15" x14ac:dyDescent="0.25">
      <c r="A23" s="116" t="str">
        <f>county!A18</f>
        <v>NC0103</v>
      </c>
      <c r="B23" s="116" t="str">
        <f>county!B18</f>
        <v>Alamance</v>
      </c>
      <c r="C23" s="120">
        <f>county!AQ18/county!GJ18</f>
        <v>14.449621976959218</v>
      </c>
      <c r="D23" s="120">
        <f>county!AR18/county!GJ18</f>
        <v>1.0683251324877641</v>
      </c>
      <c r="E23" s="120">
        <f>county!AY18/county!GJ18</f>
        <v>15.62975305979756</v>
      </c>
      <c r="F23" s="119">
        <f>county!AQ18/county!AY18</f>
        <v>0.92449457913229327</v>
      </c>
      <c r="G23" s="119">
        <f>county!AR18/county!AY18</f>
        <v>6.8352016081154987E-2</v>
      </c>
      <c r="H23" s="119">
        <f>county!AW18/county!AY18</f>
        <v>0</v>
      </c>
      <c r="I23" s="464">
        <f>county!AX18/county!AY18</f>
        <v>7.1534047865517659E-3</v>
      </c>
      <c r="J23" s="27"/>
    </row>
    <row r="24" spans="1:10" ht="15" x14ac:dyDescent="0.25">
      <c r="A24" s="116" t="str">
        <f>county!A19</f>
        <v>NC0052</v>
      </c>
      <c r="B24" s="116" t="str">
        <f>county!B19</f>
        <v>Randolph</v>
      </c>
      <c r="C24" s="120">
        <f>county!AQ19/county!GJ19</f>
        <v>14.193170012635125</v>
      </c>
      <c r="D24" s="120">
        <f>county!AR19/county!GJ19</f>
        <v>1.2100940614909448</v>
      </c>
      <c r="E24" s="120">
        <f>county!AY19/county!GJ19</f>
        <v>16.659357012494734</v>
      </c>
      <c r="F24" s="119">
        <f>county!AQ19/county!AY19</f>
        <v>0.85196385442667821</v>
      </c>
      <c r="G24" s="119">
        <f>county!AR19/county!AY19</f>
        <v>7.2637500990185788E-2</v>
      </c>
      <c r="H24" s="119">
        <f>county!AW19/county!AY19</f>
        <v>4.4457234929372366E-3</v>
      </c>
      <c r="I24" s="464">
        <f>county!AX19/county!AY19</f>
        <v>7.0952921090198767E-2</v>
      </c>
      <c r="J24" s="27"/>
    </row>
    <row r="25" spans="1:10" ht="15" x14ac:dyDescent="0.25">
      <c r="A25" s="116" t="str">
        <f>county!A20</f>
        <v>NC0055</v>
      </c>
      <c r="B25" s="116" t="str">
        <f>county!B20</f>
        <v>Rowan</v>
      </c>
      <c r="C25" s="120">
        <f>county!AQ20/county!GJ20</f>
        <v>20.351177559818304</v>
      </c>
      <c r="D25" s="120">
        <f>county!AR20/county!GJ20</f>
        <v>1.2307308393368632</v>
      </c>
      <c r="E25" s="120">
        <f>county!AY20/county!GJ20</f>
        <v>21.596374735989354</v>
      </c>
      <c r="F25" s="119">
        <f>county!AQ20/county!AY20</f>
        <v>0.94234230553075249</v>
      </c>
      <c r="G25" s="119">
        <f>county!AR20/county!AY20</f>
        <v>5.6987844227666021E-2</v>
      </c>
      <c r="H25" s="119">
        <f>county!AW20/county!AY20</f>
        <v>6.6985024158148967E-4</v>
      </c>
      <c r="I25" s="464">
        <f>county!AX20/county!AY20</f>
        <v>0</v>
      </c>
      <c r="J25" s="27"/>
    </row>
    <row r="26" spans="1:10" ht="15" x14ac:dyDescent="0.25">
      <c r="A26" s="116" t="str">
        <f>county!A21</f>
        <v>NC0053</v>
      </c>
      <c r="B26" s="116" t="str">
        <f>county!B21</f>
        <v>Robeson</v>
      </c>
      <c r="C26" s="120">
        <f>county!AQ21/county!GJ21</f>
        <v>5.1712628502766611</v>
      </c>
      <c r="D26" s="120">
        <f>county!AR21/county!GJ21</f>
        <v>1.540750025960155</v>
      </c>
      <c r="E26" s="120">
        <f>county!AY21/county!GJ21</f>
        <v>7.8365251961845992</v>
      </c>
      <c r="F26" s="119">
        <f>county!AQ21/county!AY21</f>
        <v>0.65989232737928472</v>
      </c>
      <c r="G26" s="119">
        <f>county!AR21/county!AY21</f>
        <v>0.19661137907274337</v>
      </c>
      <c r="H26" s="119">
        <f>county!AW21/county!AY21</f>
        <v>3.7859571278214849E-2</v>
      </c>
      <c r="I26" s="464">
        <f>county!AX21/county!AY21</f>
        <v>0.10563672226975701</v>
      </c>
      <c r="J26" s="27"/>
    </row>
    <row r="27" spans="1:10" ht="15" x14ac:dyDescent="0.25">
      <c r="A27" s="116" t="str">
        <f>county!A22</f>
        <v>NC0040</v>
      </c>
      <c r="B27" s="116" t="str">
        <f>county!B22</f>
        <v>Iredell</v>
      </c>
      <c r="C27" s="120">
        <f>county!AQ22/county!GJ22</f>
        <v>17.109962784927895</v>
      </c>
      <c r="D27" s="120">
        <f>county!AR22/county!GJ22</f>
        <v>1.042254613118313</v>
      </c>
      <c r="E27" s="120">
        <f>county!AY22/county!GJ22</f>
        <v>18.334610017056907</v>
      </c>
      <c r="F27" s="119">
        <f>county!AQ22/county!AY22</f>
        <v>0.93320571143920117</v>
      </c>
      <c r="G27" s="119">
        <f>county!AR22/county!AY22</f>
        <v>5.6846293002615865E-2</v>
      </c>
      <c r="H27" s="119">
        <f>county!AW22/county!AY22</f>
        <v>9.9479955581829819E-3</v>
      </c>
      <c r="I27" s="464">
        <f>county!AX22/county!AY22</f>
        <v>0</v>
      </c>
      <c r="J27" s="27"/>
    </row>
    <row r="28" spans="1:10" ht="15" x14ac:dyDescent="0.25">
      <c r="A28" s="116" t="str">
        <f>county!A23</f>
        <v>NC0065</v>
      </c>
      <c r="B28" s="116" t="str">
        <f>county!B23</f>
        <v>Wayne</v>
      </c>
      <c r="C28" s="120">
        <f>county!AQ23/county!GJ23</f>
        <v>10.88082772375966</v>
      </c>
      <c r="D28" s="120">
        <f>county!AR23/county!GJ23</f>
        <v>1.2970299418534514</v>
      </c>
      <c r="E28" s="120">
        <f>county!AY23/county!GJ23</f>
        <v>12.622353045254583</v>
      </c>
      <c r="F28" s="119">
        <f>county!AQ23/county!AY23</f>
        <v>0.86202847319742382</v>
      </c>
      <c r="G28" s="119">
        <f>county!AR23/county!AY23</f>
        <v>0.10275658882327605</v>
      </c>
      <c r="H28" s="119">
        <f>county!AW23/county!AY23</f>
        <v>3.5214937979300101E-2</v>
      </c>
      <c r="I28" s="464">
        <f>county!AX23/county!AY23</f>
        <v>0</v>
      </c>
      <c r="J28" s="27"/>
    </row>
    <row r="29" spans="1:10" ht="15" x14ac:dyDescent="0.25">
      <c r="A29" s="116" t="str">
        <f>county!A24</f>
        <v>NC0037</v>
      </c>
      <c r="B29" s="116" t="str">
        <f>county!B24</f>
        <v>Harnett</v>
      </c>
      <c r="C29" s="120">
        <f>county!AQ24/county!GJ24</f>
        <v>10.434574028122416</v>
      </c>
      <c r="D29" s="120">
        <f>county!AR24/county!GJ24</f>
        <v>1.2798097601323408</v>
      </c>
      <c r="E29" s="120">
        <f>county!AY24/county!GJ24</f>
        <v>11.968982630272953</v>
      </c>
      <c r="F29" s="119">
        <f>county!AQ24/county!AY24</f>
        <v>0.87180125082063509</v>
      </c>
      <c r="G29" s="119">
        <f>county!AR24/county!AY24</f>
        <v>0.10692719671054905</v>
      </c>
      <c r="H29" s="119">
        <f>county!AW24/county!AY24</f>
        <v>0</v>
      </c>
      <c r="I29" s="464">
        <f>county!AX24/county!AY24</f>
        <v>2.1271552468815867E-2</v>
      </c>
      <c r="J29" s="27"/>
    </row>
    <row r="30" spans="1:10" ht="15" x14ac:dyDescent="0.25">
      <c r="A30" s="116" t="str">
        <f>county!A25</f>
        <v>NC0023</v>
      </c>
      <c r="B30" s="116" t="str">
        <f>county!B25</f>
        <v>Catawba</v>
      </c>
      <c r="C30" s="120">
        <f>county!AQ25/county!GJ25</f>
        <v>16.764183398469658</v>
      </c>
      <c r="D30" s="120">
        <f>county!AR25/county!GJ25</f>
        <v>1.241371242385116</v>
      </c>
      <c r="E30" s="120">
        <f>county!AY25/county!GJ25</f>
        <v>18.739313165625351</v>
      </c>
      <c r="F30" s="119">
        <f>county!AQ25/county!AY25</f>
        <v>0.89459967130605433</v>
      </c>
      <c r="G30" s="119">
        <f>county!AR25/county!AY25</f>
        <v>6.6244223116044498E-2</v>
      </c>
      <c r="H30" s="119">
        <f>county!AW25/county!AY25</f>
        <v>9.17457495914447E-3</v>
      </c>
      <c r="I30" s="464">
        <f>county!AX25/county!AY25</f>
        <v>2.9750316532084653E-2</v>
      </c>
      <c r="J30" s="27"/>
    </row>
    <row r="31" spans="1:10" ht="15" x14ac:dyDescent="0.25">
      <c r="A31" s="116" t="str">
        <f>county!A26</f>
        <v>NC0018</v>
      </c>
      <c r="B31" s="116" t="str">
        <f>county!B26</f>
        <v>Brunswick</v>
      </c>
      <c r="C31" s="120">
        <f>county!AQ26/county!GJ26</f>
        <v>9.6086103938740557</v>
      </c>
      <c r="D31" s="120">
        <f>county!AR26/county!GJ26</f>
        <v>1.1012058455559401</v>
      </c>
      <c r="E31" s="120">
        <f>county!AY26/county!GJ26</f>
        <v>10.709816239429996</v>
      </c>
      <c r="F31" s="119">
        <f>county!AQ26/county!AY26</f>
        <v>0.89717789540574333</v>
      </c>
      <c r="G31" s="119">
        <f>county!AR26/county!AY26</f>
        <v>0.1028221045942567</v>
      </c>
      <c r="H31" s="119">
        <f>county!AW26/county!AY26</f>
        <v>0</v>
      </c>
      <c r="I31" s="464">
        <f>county!AX26/county!AY26</f>
        <v>0</v>
      </c>
      <c r="J31" s="27"/>
    </row>
    <row r="32" spans="1:10" ht="15" x14ac:dyDescent="0.25">
      <c r="A32" s="116" t="str">
        <f>county!A27</f>
        <v>NC0039</v>
      </c>
      <c r="B32" s="116" t="str">
        <f>county!B27</f>
        <v>Henderson</v>
      </c>
      <c r="C32" s="120">
        <f>county!AQ27/county!GJ27</f>
        <v>25.249676942957358</v>
      </c>
      <c r="D32" s="120">
        <f>county!AR27/county!GJ27</f>
        <v>1.2869208048735463</v>
      </c>
      <c r="E32" s="120">
        <f>county!AY27/county!GJ27</f>
        <v>27.027782905667344</v>
      </c>
      <c r="F32" s="119">
        <f>county!AQ27/county!AY27</f>
        <v>0.93421191930851477</v>
      </c>
      <c r="G32" s="119">
        <f>county!AR27/county!AY27</f>
        <v>4.7614738114671519E-2</v>
      </c>
      <c r="H32" s="119">
        <f>county!AW27/county!AY27</f>
        <v>0</v>
      </c>
      <c r="I32" s="464">
        <f>county!AX27/county!AY27</f>
        <v>1.8173342576813661E-2</v>
      </c>
      <c r="J32" s="27"/>
    </row>
    <row r="33" spans="1:10" ht="15" x14ac:dyDescent="0.25">
      <c r="A33" s="116" t="str">
        <f>county!A28</f>
        <v>NC0054</v>
      </c>
      <c r="B33" s="116" t="str">
        <f>county!B28</f>
        <v>Rockingham</v>
      </c>
      <c r="C33" s="120">
        <f>county!AQ28/county!GJ28</f>
        <v>16.049980102606021</v>
      </c>
      <c r="D33" s="120">
        <f>county!AR28/county!GJ28</f>
        <v>1.4633081299676265</v>
      </c>
      <c r="E33" s="120">
        <f>county!AY28/county!GJ28</f>
        <v>18.476010196069996</v>
      </c>
      <c r="F33" s="119">
        <f>county!AQ28/county!AY28</f>
        <v>0.86869296629961745</v>
      </c>
      <c r="G33" s="119">
        <f>county!AR28/county!AY28</f>
        <v>7.920043962082704E-2</v>
      </c>
      <c r="H33" s="119">
        <f>county!AW28/county!AY28</f>
        <v>1.6736094779269829E-3</v>
      </c>
      <c r="I33" s="464">
        <f>county!AX28/county!AY28</f>
        <v>5.0432984601628553E-2</v>
      </c>
      <c r="J33" s="27"/>
    </row>
    <row r="34" spans="1:10" ht="15" x14ac:dyDescent="0.25">
      <c r="A34" s="116" t="str">
        <f>county!A29</f>
        <v>NC0046</v>
      </c>
      <c r="B34" s="116" t="str">
        <f>county!B29</f>
        <v>Nash (Braswell)</v>
      </c>
      <c r="C34" s="120">
        <f>county!AQ29/county!GJ29</f>
        <v>18.271162806139952</v>
      </c>
      <c r="D34" s="120">
        <f>county!AR29/county!GJ29</f>
        <v>1.3525382087008488</v>
      </c>
      <c r="E34" s="120">
        <f>county!AY29/county!GJ29</f>
        <v>23.119943779811639</v>
      </c>
      <c r="F34" s="119">
        <f>county!AQ29/county!AY29</f>
        <v>0.79027712957045992</v>
      </c>
      <c r="G34" s="119">
        <f>county!AR29/county!AY29</f>
        <v>5.8500929828466393E-2</v>
      </c>
      <c r="H34" s="119">
        <f>county!AW29/county!AY29</f>
        <v>6.2610843451350942E-3</v>
      </c>
      <c r="I34" s="464">
        <f>county!AX29/county!AY29</f>
        <v>0.14496085625593857</v>
      </c>
      <c r="J34" s="27"/>
    </row>
    <row r="35" spans="1:10" ht="15" x14ac:dyDescent="0.25">
      <c r="A35" s="116" t="str">
        <f>county!A30</f>
        <v>NC0020</v>
      </c>
      <c r="B35" s="116" t="str">
        <f>county!B30</f>
        <v>Burke</v>
      </c>
      <c r="C35" s="120">
        <f>county!AQ30/county!GJ30</f>
        <v>11.088592543201644</v>
      </c>
      <c r="D35" s="120">
        <f>county!AR30/county!GJ30</f>
        <v>1.6048674779129855</v>
      </c>
      <c r="E35" s="120">
        <f>county!AY30/county!GJ30</f>
        <v>13.5372673223315</v>
      </c>
      <c r="F35" s="119">
        <f>county!AQ30/county!AY30</f>
        <v>0.81911602092023073</v>
      </c>
      <c r="G35" s="119">
        <f>county!AR30/county!AY30</f>
        <v>0.11855180515387666</v>
      </c>
      <c r="H35" s="119">
        <f>county!AW30/county!AY30</f>
        <v>2.5145486889556385E-2</v>
      </c>
      <c r="I35" s="464">
        <f>county!AX30/county!AY30</f>
        <v>3.7186687036336215E-2</v>
      </c>
      <c r="J35" s="27"/>
    </row>
    <row r="36" spans="1:10" ht="15" x14ac:dyDescent="0.25">
      <c r="A36" s="116" t="str">
        <f>county!A31</f>
        <v>NC0024</v>
      </c>
      <c r="B36" s="116" t="str">
        <f>county!B31</f>
        <v>Cleveland</v>
      </c>
      <c r="C36" s="120">
        <f>county!AQ31/county!GJ31</f>
        <v>8.7492778740612369</v>
      </c>
      <c r="D36" s="120">
        <f>county!AR31/county!GJ31</f>
        <v>1.5586706086247324</v>
      </c>
      <c r="E36" s="120">
        <f>county!AY31/county!GJ31</f>
        <v>11.075565523725377</v>
      </c>
      <c r="F36" s="119">
        <f>county!AQ31/county!AY31</f>
        <v>0.78996217893516008</v>
      </c>
      <c r="G36" s="119">
        <f>county!AR31/county!AY31</f>
        <v>0.14073056633413858</v>
      </c>
      <c r="H36" s="119">
        <f>county!AW31/county!AY31</f>
        <v>0</v>
      </c>
      <c r="I36" s="464">
        <f>county!AX31/county!AY31</f>
        <v>6.9307254730701331E-2</v>
      </c>
      <c r="J36" s="27"/>
    </row>
    <row r="37" spans="1:10" ht="15" x14ac:dyDescent="0.25">
      <c r="A37" s="116" t="str">
        <f>county!A32</f>
        <v>NC0022</v>
      </c>
      <c r="B37" s="116" t="str">
        <f>county!B32</f>
        <v>Caldwell</v>
      </c>
      <c r="C37" s="120">
        <f>county!AQ32/county!GJ32</f>
        <v>10.059197539087574</v>
      </c>
      <c r="D37" s="120">
        <f>county!AR32/county!GJ32</f>
        <v>1.590122440081869</v>
      </c>
      <c r="E37" s="120">
        <f>county!AY32/county!GJ32</f>
        <v>12.387848033813324</v>
      </c>
      <c r="F37" s="119">
        <f>county!AQ32/county!AY32</f>
        <v>0.81202138673564861</v>
      </c>
      <c r="G37" s="119">
        <f>county!AR32/county!AY32</f>
        <v>0.128361474546793</v>
      </c>
      <c r="H37" s="119">
        <f>county!AW32/county!AY32</f>
        <v>2.6588729632204069E-2</v>
      </c>
      <c r="I37" s="464">
        <f>county!AX32/county!AY32</f>
        <v>3.302840908535435E-2</v>
      </c>
      <c r="J37" s="27"/>
    </row>
    <row r="38" spans="1:10" ht="15" x14ac:dyDescent="0.25">
      <c r="A38" s="116" t="str">
        <f>county!A33</f>
        <v>NC0108</v>
      </c>
      <c r="B38" s="116" t="str">
        <f>county!B33</f>
        <v>Orange</v>
      </c>
      <c r="C38" s="120">
        <f>county!AQ33/county!GJ33</f>
        <v>18.288116428363001</v>
      </c>
      <c r="D38" s="120">
        <f>county!AR33/county!GJ33</f>
        <v>1.2288687870829686</v>
      </c>
      <c r="E38" s="120">
        <f>county!AY33/county!GJ33</f>
        <v>20.363826476023732</v>
      </c>
      <c r="F38" s="119">
        <f>county!AQ33/county!AY33</f>
        <v>0.89806876177693495</v>
      </c>
      <c r="G38" s="119">
        <f>county!AR33/county!AY33</f>
        <v>6.0345671700249091E-2</v>
      </c>
      <c r="H38" s="119">
        <f>county!AW33/county!AY33</f>
        <v>8.9618146689561789E-3</v>
      </c>
      <c r="I38" s="464">
        <f>county!AX33/county!AY33</f>
        <v>3.2623751853859732E-2</v>
      </c>
      <c r="J38" s="27"/>
    </row>
    <row r="39" spans="1:10" ht="15" x14ac:dyDescent="0.25">
      <c r="A39" s="116" t="str">
        <f>county!A34</f>
        <v>NC0066</v>
      </c>
      <c r="B39" s="116" t="str">
        <f>county!B34</f>
        <v>Wilson</v>
      </c>
      <c r="C39" s="120">
        <f>county!AQ34/county!GJ34</f>
        <v>16.753486954401364</v>
      </c>
      <c r="D39" s="120">
        <f>county!AR34/county!GJ34</f>
        <v>1.5438551572787125</v>
      </c>
      <c r="E39" s="120">
        <f>county!AY34/county!GJ34</f>
        <v>19.242453060229213</v>
      </c>
      <c r="F39" s="119">
        <f>county!AQ34/county!AY34</f>
        <v>0.87065234884360432</v>
      </c>
      <c r="G39" s="119">
        <f>county!AR34/county!AY34</f>
        <v>8.0231722662719718E-2</v>
      </c>
      <c r="H39" s="119">
        <f>county!AW34/county!AY34</f>
        <v>1.2563154753381243E-2</v>
      </c>
      <c r="I39" s="464">
        <f>county!AX34/county!AY34</f>
        <v>3.6552773740294732E-2</v>
      </c>
      <c r="J39" s="27"/>
    </row>
    <row r="40" spans="1:10" ht="15" x14ac:dyDescent="0.25">
      <c r="A40" s="116" t="str">
        <f>county!A35</f>
        <v>NC0106</v>
      </c>
      <c r="B40" s="116" t="str">
        <f>county!B35</f>
        <v>Lincoln</v>
      </c>
      <c r="C40" s="120">
        <f>county!AQ35/county!GJ35</f>
        <v>13.418880169031089</v>
      </c>
      <c r="D40" s="120">
        <f>county!AR35/county!GJ35</f>
        <v>1.4646342690411511</v>
      </c>
      <c r="E40" s="120">
        <f>county!AY35/county!GJ35</f>
        <v>16.141186236039843</v>
      </c>
      <c r="F40" s="119">
        <f>county!AQ35/county!AY35</f>
        <v>0.83134411392079588</v>
      </c>
      <c r="G40" s="119">
        <f>county!AR35/county!AY35</f>
        <v>9.0738948651179901E-2</v>
      </c>
      <c r="H40" s="119">
        <f>county!AW35/county!AY35</f>
        <v>7.7916937428024233E-2</v>
      </c>
      <c r="I40" s="464">
        <f>county!AX35/county!AY35</f>
        <v>0</v>
      </c>
      <c r="J40" s="27"/>
    </row>
    <row r="41" spans="1:10" ht="15" x14ac:dyDescent="0.25">
      <c r="A41" s="116" t="str">
        <f>county!A36</f>
        <v>NC0056</v>
      </c>
      <c r="B41" s="116" t="str">
        <f>county!B36</f>
        <v>Rutherford</v>
      </c>
      <c r="C41" s="120">
        <f>county!AQ36/county!GJ36</f>
        <v>6.6221043038570082</v>
      </c>
      <c r="D41" s="120">
        <f>county!AR36/county!GJ36</f>
        <v>1.7726805032925681</v>
      </c>
      <c r="E41" s="120">
        <f>county!AY36/county!GJ36</f>
        <v>9.0672330667920971</v>
      </c>
      <c r="F41" s="119">
        <f>county!AQ36/county!AY36</f>
        <v>0.73033352678556951</v>
      </c>
      <c r="G41" s="119">
        <f>county!AR36/county!AY36</f>
        <v>0.19550401872704107</v>
      </c>
      <c r="H41" s="119">
        <f>county!AW36/county!AY36</f>
        <v>3.2422162493393983E-2</v>
      </c>
      <c r="I41" s="464">
        <f>county!AX36/county!AY36</f>
        <v>4.1740291993995413E-2</v>
      </c>
      <c r="J41" s="27"/>
    </row>
    <row r="42" spans="1:10" ht="15" x14ac:dyDescent="0.25">
      <c r="A42" s="116" t="str">
        <f>county!A37</f>
        <v>NC0104</v>
      </c>
      <c r="B42" s="116" t="str">
        <f>county!B37</f>
        <v>Chatham</v>
      </c>
      <c r="C42" s="120">
        <f>county!AQ37/county!GJ37</f>
        <v>25.640787775075804</v>
      </c>
      <c r="D42" s="120">
        <f>county!AR37/county!GJ37</f>
        <v>1.4433186225944941</v>
      </c>
      <c r="E42" s="120">
        <f>county!AY37/county!GJ37</f>
        <v>28.994505989372243</v>
      </c>
      <c r="F42" s="119">
        <f>county!AQ37/county!AY37</f>
        <v>0.88433263130864448</v>
      </c>
      <c r="G42" s="119">
        <f>county!AR37/county!AY37</f>
        <v>4.9779038246884892E-2</v>
      </c>
      <c r="H42" s="119">
        <f>county!AW37/county!AY37</f>
        <v>0</v>
      </c>
      <c r="I42" s="464">
        <f>county!AX37/county!AY37</f>
        <v>6.5888330444470677E-2</v>
      </c>
      <c r="J42" s="27"/>
    </row>
    <row r="43" spans="1:10" ht="15" x14ac:dyDescent="0.25">
      <c r="A43" s="116" t="str">
        <f>county!A38</f>
        <v>NC0057</v>
      </c>
      <c r="B43" s="116" t="str">
        <f>county!B38</f>
        <v>Sampson</v>
      </c>
      <c r="C43" s="120">
        <f>county!AQ38/county!GJ38</f>
        <v>11.120412969230049</v>
      </c>
      <c r="D43" s="120">
        <f>county!AR38/county!GJ38</f>
        <v>1.8319271377551816</v>
      </c>
      <c r="E43" s="120">
        <f>county!AY38/county!GJ38</f>
        <v>13.752842282559536</v>
      </c>
      <c r="F43" s="119">
        <f>county!AQ38/county!AY38</f>
        <v>0.80859016200107503</v>
      </c>
      <c r="G43" s="119">
        <f>county!AR38/county!AY38</f>
        <v>0.13320352986802683</v>
      </c>
      <c r="H43" s="119">
        <f>county!AW38/county!AY38</f>
        <v>0</v>
      </c>
      <c r="I43" s="464">
        <f>county!AX38/county!AY38</f>
        <v>5.8206308130898138E-2</v>
      </c>
      <c r="J43" s="27"/>
    </row>
    <row r="44" spans="1:10" ht="15" x14ac:dyDescent="0.25">
      <c r="A44" s="116" t="str">
        <f>county!A39</f>
        <v>NC0033</v>
      </c>
      <c r="B44" s="116" t="str">
        <f>county!B39</f>
        <v>Franklin</v>
      </c>
      <c r="C44" s="120">
        <f>county!AQ39/county!GJ39</f>
        <v>10.810685833887691</v>
      </c>
      <c r="D44" s="120">
        <f>county!AR39/county!GJ39</f>
        <v>1.7585384453133872</v>
      </c>
      <c r="E44" s="120">
        <f>county!AY39/county!GJ39</f>
        <v>13.180909577661318</v>
      </c>
      <c r="F44" s="119">
        <f>county!AQ39/county!AY39</f>
        <v>0.82017752797647403</v>
      </c>
      <c r="G44" s="119">
        <f>county!AR39/county!AY39</f>
        <v>0.1334155609635404</v>
      </c>
      <c r="H44" s="119">
        <f>county!AW39/county!AY39</f>
        <v>1.8464288220153401E-2</v>
      </c>
      <c r="I44" s="464">
        <f>county!AX39/county!AY39</f>
        <v>2.7942622839832149E-2</v>
      </c>
      <c r="J44" s="27"/>
    </row>
    <row r="45" spans="1:10" ht="15" x14ac:dyDescent="0.25">
      <c r="A45" s="116" t="str">
        <f>county!A40</f>
        <v>NC0059</v>
      </c>
      <c r="B45" s="116" t="str">
        <f>county!B40</f>
        <v>Stanly</v>
      </c>
      <c r="C45" s="120">
        <f>county!AQ40/county!GJ40</f>
        <v>18.518437891681508</v>
      </c>
      <c r="D45" s="120">
        <f>county!AR40/county!GJ40</f>
        <v>1.758493304307672</v>
      </c>
      <c r="E45" s="120">
        <f>county!AY40/county!GJ40</f>
        <v>21.151823998944522</v>
      </c>
      <c r="F45" s="119">
        <f>county!AQ40/county!AY40</f>
        <v>0.87550075551903139</v>
      </c>
      <c r="G45" s="119">
        <f>county!AR40/county!AY40</f>
        <v>8.3136721655561296E-2</v>
      </c>
      <c r="H45" s="119">
        <f>county!AW40/county!AY40</f>
        <v>0</v>
      </c>
      <c r="I45" s="464">
        <f>county!AX40/county!AY40</f>
        <v>4.1362522825407269E-2</v>
      </c>
      <c r="J45" s="27"/>
    </row>
    <row r="46" spans="1:10" ht="15" x14ac:dyDescent="0.25">
      <c r="A46" s="116" t="str">
        <f>county!A41</f>
        <v>NC0029</v>
      </c>
      <c r="B46" s="116" t="str">
        <f>county!B41</f>
        <v>Duplin</v>
      </c>
      <c r="C46" s="120">
        <f>county!AQ41/county!GJ41</f>
        <v>8.0648918469217978</v>
      </c>
      <c r="D46" s="120">
        <f>county!AR41/county!GJ41</f>
        <v>1.9875207986688852</v>
      </c>
      <c r="E46" s="120">
        <f>county!AY41/county!GJ41</f>
        <v>10.385191347753743</v>
      </c>
      <c r="F46" s="119">
        <f>county!AQ41/county!AY41</f>
        <v>0.77657614355523508</v>
      </c>
      <c r="G46" s="119">
        <f>county!AR41/county!AY41</f>
        <v>0.19138027717696066</v>
      </c>
      <c r="H46" s="119">
        <f>county!AW41/county!AY41</f>
        <v>3.2043579267804212E-2</v>
      </c>
      <c r="I46" s="464">
        <f>county!AX41/county!AY41</f>
        <v>0</v>
      </c>
      <c r="J46" s="27"/>
    </row>
    <row r="47" spans="1:10" ht="15" x14ac:dyDescent="0.25">
      <c r="A47" s="116" t="str">
        <f>county!A42</f>
        <v>NC0038</v>
      </c>
      <c r="B47" s="116" t="str">
        <f>county!B42</f>
        <v>Haywood</v>
      </c>
      <c r="C47" s="120">
        <f>county!AQ42/county!GJ42</f>
        <v>21.143936837843309</v>
      </c>
      <c r="D47" s="120">
        <f>county!AR42/county!GJ42</f>
        <v>1.710169377150955</v>
      </c>
      <c r="E47" s="120">
        <f>county!AY42/county!GJ42</f>
        <v>23.545988258317024</v>
      </c>
      <c r="F47" s="119">
        <f>county!AQ42/county!AY42</f>
        <v>0.89798468451944236</v>
      </c>
      <c r="G47" s="119">
        <f>county!AR42/county!AY42</f>
        <v>7.2631029897285398E-2</v>
      </c>
      <c r="H47" s="119">
        <f>county!AW42/county!AY42</f>
        <v>2.9384285583272194E-2</v>
      </c>
      <c r="I47" s="464">
        <f>county!AX42/county!AY42</f>
        <v>0</v>
      </c>
      <c r="J47" s="27"/>
    </row>
    <row r="48" spans="1:10" ht="15" x14ac:dyDescent="0.25">
      <c r="A48" s="116" t="str">
        <f>county!A43</f>
        <v>NC0042</v>
      </c>
      <c r="B48" s="116" t="str">
        <f>county!B43</f>
        <v>Lee</v>
      </c>
      <c r="C48" s="120">
        <f>county!AQ43/county!GJ43</f>
        <v>8.9709173395629129</v>
      </c>
      <c r="D48" s="120">
        <f>county!AR43/county!GJ43</f>
        <v>1.7036547999932288</v>
      </c>
      <c r="E48" s="120">
        <f>county!AY43/county!GJ43</f>
        <v>11.024681326494337</v>
      </c>
      <c r="F48" s="119">
        <f>county!AQ43/county!AY43</f>
        <v>0.81371216762557563</v>
      </c>
      <c r="G48" s="119">
        <f>county!AR43/county!AY43</f>
        <v>0.1545309791312546</v>
      </c>
      <c r="H48" s="119">
        <f>county!AW43/county!AY43</f>
        <v>0</v>
      </c>
      <c r="I48" s="464">
        <f>county!AX43/county!AY43</f>
        <v>3.1756853243169791E-2</v>
      </c>
      <c r="J48" s="27"/>
    </row>
    <row r="49" spans="1:10" ht="15" x14ac:dyDescent="0.25">
      <c r="A49" s="116" t="str">
        <f>county!A44</f>
        <v>NC0025</v>
      </c>
      <c r="B49" s="116" t="str">
        <f>county!B44</f>
        <v>Columbus</v>
      </c>
      <c r="C49" s="120">
        <f>county!AQ44/county!GJ44</f>
        <v>19.934035486258111</v>
      </c>
      <c r="D49" s="120">
        <f>county!AR44/county!GJ44</f>
        <v>1.9979692635999104</v>
      </c>
      <c r="E49" s="120">
        <f>county!AY44/county!GJ44</f>
        <v>21.93200474985802</v>
      </c>
      <c r="F49" s="119">
        <f>county!AQ44/county!AY44</f>
        <v>0.90890165826665503</v>
      </c>
      <c r="G49" s="119">
        <f>county!AR44/county!AY44</f>
        <v>9.1098341733344954E-2</v>
      </c>
      <c r="H49" s="119">
        <f>county!AW44/county!AY44</f>
        <v>0</v>
      </c>
      <c r="I49" s="464">
        <f>county!AX44/county!AY44</f>
        <v>0</v>
      </c>
      <c r="J49" s="27"/>
    </row>
    <row r="50" spans="1:10" ht="15" x14ac:dyDescent="0.25">
      <c r="A50" s="116" t="str">
        <f>county!A45</f>
        <v>NC0034</v>
      </c>
      <c r="B50" s="116" t="str">
        <f>county!B45</f>
        <v>Granville</v>
      </c>
      <c r="C50" s="120">
        <f>county!AQ45/county!GJ45</f>
        <v>15.482838238334827</v>
      </c>
      <c r="D50" s="120">
        <f>county!AR45/county!GJ45</f>
        <v>1.9411399820800883</v>
      </c>
      <c r="E50" s="120">
        <f>county!AY45/county!GJ45</f>
        <v>18.188072920256392</v>
      </c>
      <c r="F50" s="119">
        <f>county!AQ45/county!AY45</f>
        <v>0.85126325951174875</v>
      </c>
      <c r="G50" s="119">
        <f>county!AR45/county!AY45</f>
        <v>0.1067259841430592</v>
      </c>
      <c r="H50" s="119">
        <f>county!AW45/county!AY45</f>
        <v>0</v>
      </c>
      <c r="I50" s="464">
        <f>county!AX45/county!AY45</f>
        <v>4.2010756345192093E-2</v>
      </c>
      <c r="J50" s="27"/>
    </row>
    <row r="51" spans="1:10" ht="15" x14ac:dyDescent="0.25">
      <c r="A51" s="116" t="str">
        <f>county!A46</f>
        <v>NC0031</v>
      </c>
      <c r="B51" s="116" t="str">
        <f>county!B46</f>
        <v>Edgecombe</v>
      </c>
      <c r="C51" s="120">
        <f>county!AQ46/county!GJ46</f>
        <v>9.7856492799657389</v>
      </c>
      <c r="D51" s="120">
        <f>county!AR46/county!GJ46</f>
        <v>2.0915433894252216</v>
      </c>
      <c r="E51" s="120">
        <f>county!AY46/county!GJ46</f>
        <v>13.121825871268223</v>
      </c>
      <c r="F51" s="119">
        <f>county!AQ46/county!AY46</f>
        <v>0.74575363032309128</v>
      </c>
      <c r="G51" s="119">
        <f>county!AR46/county!AY46</f>
        <v>0.15939423445672307</v>
      </c>
      <c r="H51" s="119">
        <f>county!AW46/county!AY46</f>
        <v>1.7665441826435334E-3</v>
      </c>
      <c r="I51" s="464">
        <f>county!AX46/county!AY46</f>
        <v>9.3085591037542117E-2</v>
      </c>
      <c r="J51" s="27"/>
    </row>
    <row r="52" spans="1:10" ht="15" x14ac:dyDescent="0.25">
      <c r="A52" s="116" t="str">
        <f>county!A47</f>
        <v>NC0049</v>
      </c>
      <c r="B52" s="116" t="str">
        <f>county!B47</f>
        <v>Pender</v>
      </c>
      <c r="C52" s="120">
        <f>county!AQ47/county!GJ47</f>
        <v>12.225621555870916</v>
      </c>
      <c r="D52" s="120">
        <f>county!AR47/county!GJ47</f>
        <v>1.8264435393206657</v>
      </c>
      <c r="E52" s="120">
        <f>county!AY47/county!GJ47</f>
        <v>14.125785583958422</v>
      </c>
      <c r="F52" s="119">
        <f>county!AQ47/county!AY47</f>
        <v>0.86548259445156961</v>
      </c>
      <c r="G52" s="119">
        <f>county!AR47/county!AY47</f>
        <v>0.12929854615624481</v>
      </c>
      <c r="H52" s="119">
        <f>county!AW47/county!AY47</f>
        <v>0</v>
      </c>
      <c r="I52" s="464">
        <f>county!AX47/county!AY47</f>
        <v>5.2188593921855412E-3</v>
      </c>
      <c r="J52" s="27"/>
    </row>
    <row r="53" spans="1:10" ht="15" x14ac:dyDescent="0.25">
      <c r="A53" s="116" t="str">
        <f>county!A48</f>
        <v>NC0062</v>
      </c>
      <c r="B53" s="116" t="str">
        <f>county!B48</f>
        <v>Vance (Perry)</v>
      </c>
      <c r="C53" s="120">
        <f>county!AQ48/county!GJ48</f>
        <v>16.452427482927472</v>
      </c>
      <c r="D53" s="120">
        <f>county!AR48/county!GJ48</f>
        <v>2.280670165345513</v>
      </c>
      <c r="E53" s="120">
        <f>county!AY48/county!GJ48</f>
        <v>21.349289651083637</v>
      </c>
      <c r="F53" s="119">
        <f>county!AQ48/county!AY48</f>
        <v>0.77063114285361645</v>
      </c>
      <c r="G53" s="119">
        <f>county!AR48/county!AY48</f>
        <v>0.10682651285448046</v>
      </c>
      <c r="H53" s="119">
        <f>county!AW48/county!AY48</f>
        <v>5.026700457075621E-2</v>
      </c>
      <c r="I53" s="464">
        <f>county!AX48/county!AY48</f>
        <v>7.2275339721146845E-2</v>
      </c>
      <c r="J53" s="27"/>
    </row>
    <row r="54" spans="1:10" ht="15" x14ac:dyDescent="0.25">
      <c r="A54" s="116" t="str">
        <f>county!A49</f>
        <v>NC0044</v>
      </c>
      <c r="B54" s="116" t="str">
        <f>county!B49</f>
        <v>McDowell</v>
      </c>
      <c r="C54" s="120">
        <f>county!AQ49/county!GJ49</f>
        <v>11.282444940246085</v>
      </c>
      <c r="D54" s="120">
        <f>county!AR49/county!GJ49</f>
        <v>2.2225584837305883</v>
      </c>
      <c r="E54" s="120">
        <f>county!AY49/county!GJ49</f>
        <v>15.083213678234554</v>
      </c>
      <c r="F54" s="119">
        <f>county!AQ49/county!AY49</f>
        <v>0.74801333329427855</v>
      </c>
      <c r="G54" s="119">
        <f>county!AR49/county!AY49</f>
        <v>0.14735311261537021</v>
      </c>
      <c r="H54" s="119">
        <f>county!AW49/county!AY49</f>
        <v>6.3201338015998781E-2</v>
      </c>
      <c r="I54" s="464">
        <f>county!AX49/county!AY49</f>
        <v>4.1432216074352449E-2</v>
      </c>
      <c r="J54" s="27"/>
    </row>
    <row r="55" spans="1:10" ht="15" x14ac:dyDescent="0.25">
      <c r="A55" s="116" t="str">
        <f>county!A50</f>
        <v>NC0028</v>
      </c>
      <c r="B55" s="116" t="str">
        <f>county!B50</f>
        <v>Davie</v>
      </c>
      <c r="C55" s="120">
        <f>county!AQ50/county!GJ50</f>
        <v>11.102923102874907</v>
      </c>
      <c r="D55" s="120">
        <f>county!AR50/county!GJ50</f>
        <v>1.984866375882594</v>
      </c>
      <c r="E55" s="120">
        <f>county!AY50/county!GJ50</f>
        <v>14.656553485794154</v>
      </c>
      <c r="F55" s="119">
        <f>county!AQ50/county!AY50</f>
        <v>0.75753983456181573</v>
      </c>
      <c r="G55" s="119">
        <f>county!AR50/county!AY50</f>
        <v>0.13542517876432705</v>
      </c>
      <c r="H55" s="119">
        <f>county!AW50/county!AY50</f>
        <v>0</v>
      </c>
      <c r="I55" s="464">
        <f>county!AX50/county!AY50</f>
        <v>0.10703498667385725</v>
      </c>
      <c r="J55" s="27"/>
    </row>
    <row r="56" spans="1:10" ht="15" x14ac:dyDescent="0.25">
      <c r="A56" s="116" t="str">
        <f>county!A51</f>
        <v>NC0109</v>
      </c>
      <c r="B56" s="116" t="str">
        <f>county!B51</f>
        <v>Person</v>
      </c>
      <c r="C56" s="120">
        <f>county!AQ51/county!GJ51</f>
        <v>9.7798903386302491</v>
      </c>
      <c r="D56" s="120">
        <f>county!AR51/county!GJ51</f>
        <v>2.2846118698278928</v>
      </c>
      <c r="E56" s="120">
        <f>county!AY51/county!GJ51</f>
        <v>12.572092196781236</v>
      </c>
      <c r="F56" s="119">
        <f>county!AQ51/county!AY51</f>
        <v>0.77790475805881698</v>
      </c>
      <c r="G56" s="119">
        <f>county!AR51/county!AY51</f>
        <v>0.18172089689358223</v>
      </c>
      <c r="H56" s="119">
        <f>county!AW51/county!AY51</f>
        <v>4.0374345047600776E-2</v>
      </c>
      <c r="I56" s="464">
        <f>county!AX51/county!AY51</f>
        <v>0</v>
      </c>
      <c r="J56" s="27"/>
    </row>
    <row r="57" spans="1:10" ht="15" x14ac:dyDescent="0.25">
      <c r="A57" s="116" t="str">
        <f>county!A52</f>
        <v>NC0036</v>
      </c>
      <c r="B57" s="116" t="str">
        <f>county!B52</f>
        <v>Halifax</v>
      </c>
      <c r="C57" s="120">
        <f>county!AQ52/county!GJ52</f>
        <v>12.453841572364503</v>
      </c>
      <c r="D57" s="120">
        <f>county!AR52/county!GJ52</f>
        <v>2.5458217883315637</v>
      </c>
      <c r="E57" s="120">
        <f>county!AY52/county!GJ52</f>
        <v>15.251469560038325</v>
      </c>
      <c r="F57" s="119">
        <f>county!AQ52/county!AY52</f>
        <v>0.81656666089383767</v>
      </c>
      <c r="G57" s="119">
        <f>county!AR52/county!AY52</f>
        <v>0.16692304818953896</v>
      </c>
      <c r="H57" s="119">
        <f>county!AW52/county!AY52</f>
        <v>0</v>
      </c>
      <c r="I57" s="464">
        <f>county!AX52/county!AY52</f>
        <v>1.6510290916623371E-2</v>
      </c>
      <c r="J57" s="27"/>
    </row>
    <row r="58" spans="1:10" ht="15" x14ac:dyDescent="0.25">
      <c r="A58" s="116" t="str">
        <f>county!A53</f>
        <v>NC0016</v>
      </c>
      <c r="B58" s="116" t="str">
        <f>county!B53</f>
        <v>Alexander</v>
      </c>
      <c r="C58" s="120">
        <f>county!AQ53/county!GJ53</f>
        <v>12.354380236075052</v>
      </c>
      <c r="D58" s="120">
        <f>county!AR53/county!GJ53</f>
        <v>2.4247477315917667</v>
      </c>
      <c r="E58" s="120">
        <f>county!AY53/county!GJ53</f>
        <v>15.030807526565134</v>
      </c>
      <c r="F58" s="119">
        <f>county!AQ53/county!AY53</f>
        <v>0.8219372255442815</v>
      </c>
      <c r="G58" s="119">
        <f>county!AR53/county!AY53</f>
        <v>0.16131852711880704</v>
      </c>
      <c r="H58" s="119">
        <f>county!AW53/county!AY53</f>
        <v>0</v>
      </c>
      <c r="I58" s="464">
        <f>county!AX53/county!AY53</f>
        <v>1.6744247336911423E-2</v>
      </c>
      <c r="J58" s="27"/>
    </row>
    <row r="59" spans="1:10" ht="15" x14ac:dyDescent="0.25">
      <c r="A59" s="116" t="str">
        <f>county!A54</f>
        <v>NC0058</v>
      </c>
      <c r="B59" s="116" t="str">
        <f>county!B54</f>
        <v>Scotland</v>
      </c>
      <c r="C59" s="120">
        <f>county!AQ54/county!GJ54</f>
        <v>7.5943056586143403</v>
      </c>
      <c r="D59" s="120">
        <f>county!AR54/county!GJ54</f>
        <v>2.681809437436447</v>
      </c>
      <c r="E59" s="120">
        <f>county!AY54/county!GJ54</f>
        <v>10.509715008107291</v>
      </c>
      <c r="F59" s="119">
        <f>county!AQ54/county!AY54</f>
        <v>0.72259862924503881</v>
      </c>
      <c r="G59" s="119">
        <f>county!AR54/county!AY54</f>
        <v>0.25517432540917373</v>
      </c>
      <c r="H59" s="119">
        <f>county!AW54/county!AY54</f>
        <v>0</v>
      </c>
      <c r="I59" s="464">
        <f>county!AX54/county!AY54</f>
        <v>2.2227045345787452E-2</v>
      </c>
      <c r="J59" s="27"/>
    </row>
    <row r="60" spans="1:10" ht="15" x14ac:dyDescent="0.25">
      <c r="A60" s="116" t="str">
        <f>county!A55</f>
        <v>NC0017</v>
      </c>
      <c r="B60" s="116" t="str">
        <f>county!B55</f>
        <v>Bladen</v>
      </c>
      <c r="C60" s="120">
        <f>county!AQ55/county!GJ55</f>
        <v>11.056905479997724</v>
      </c>
      <c r="D60" s="120">
        <f>county!AR55/county!GJ55</f>
        <v>2.7331417515506744</v>
      </c>
      <c r="E60" s="120">
        <f>county!AY55/county!GJ55</f>
        <v>14.159932851533602</v>
      </c>
      <c r="F60" s="119">
        <f>county!AQ55/county!AY55</f>
        <v>0.78085860970733323</v>
      </c>
      <c r="G60" s="119">
        <f>county!AR55/county!AY55</f>
        <v>0.19301940060080577</v>
      </c>
      <c r="H60" s="119">
        <f>county!AW55/county!AY55</f>
        <v>2.0093838224508453E-2</v>
      </c>
      <c r="I60" s="464">
        <f>county!AX55/county!AY55</f>
        <v>6.0281514673525367E-3</v>
      </c>
      <c r="J60" s="27"/>
    </row>
    <row r="61" spans="1:10" ht="15" x14ac:dyDescent="0.25">
      <c r="A61" s="116" t="str">
        <f>county!A56</f>
        <v>NC0060</v>
      </c>
      <c r="B61" s="116" t="str">
        <f>county!B56</f>
        <v>Transylvania</v>
      </c>
      <c r="C61" s="120">
        <f>county!AQ56/county!GJ56</f>
        <v>31.195787761005153</v>
      </c>
      <c r="D61" s="120">
        <f>county!AR56/county!GJ56</f>
        <v>2.5212871734610864</v>
      </c>
      <c r="E61" s="120">
        <f>county!AY56/county!GJ56</f>
        <v>36.777365994757297</v>
      </c>
      <c r="F61" s="119">
        <f>county!AQ56/county!AY56</f>
        <v>0.84823333366103992</v>
      </c>
      <c r="G61" s="119">
        <f>county!AR56/county!AY56</f>
        <v>6.85554037181592E-2</v>
      </c>
      <c r="H61" s="119">
        <f>county!AW56/county!AY56</f>
        <v>6.8500512860845936E-2</v>
      </c>
      <c r="I61" s="464">
        <f>county!AX56/county!AY56</f>
        <v>1.4710749759954908E-2</v>
      </c>
      <c r="J61" s="27"/>
    </row>
    <row r="62" spans="1:10" ht="15" x14ac:dyDescent="0.25">
      <c r="A62" s="116" t="str">
        <f>county!A57</f>
        <v>NC0107</v>
      </c>
      <c r="B62" s="116" t="str">
        <f>county!B57</f>
        <v>Caswell</v>
      </c>
      <c r="C62" s="120">
        <f>county!AQ57/county!GJ57</f>
        <v>6.1060406673175702</v>
      </c>
      <c r="D62" s="120">
        <f>county!AR57/county!GJ57</f>
        <v>3.5113554357515815</v>
      </c>
      <c r="E62" s="120">
        <f>county!AY57/county!GJ57</f>
        <v>11.679033832831006</v>
      </c>
      <c r="F62" s="119">
        <f>county!AQ57/county!AY57</f>
        <v>0.52282070201328135</v>
      </c>
      <c r="G62" s="119">
        <f>county!AR57/county!AY57</f>
        <v>0.30065461629889179</v>
      </c>
      <c r="H62" s="119">
        <f>county!AW57/county!AY57</f>
        <v>0.11608625960025153</v>
      </c>
      <c r="I62" s="464">
        <f>county!AX57/county!AY57</f>
        <v>6.0438422087575376E-2</v>
      </c>
      <c r="J62" s="27"/>
    </row>
    <row r="63" spans="1:10" ht="15" x14ac:dyDescent="0.25">
      <c r="A63" s="116" t="str">
        <f>county!A58</f>
        <v>NC0043</v>
      </c>
      <c r="B63" s="116" t="str">
        <f>county!B58</f>
        <v>Madison</v>
      </c>
      <c r="C63" s="120">
        <f>county!AQ58/county!GJ58</f>
        <v>15.85449459510715</v>
      </c>
      <c r="D63" s="120">
        <f>county!AR58/county!GJ58</f>
        <v>3.7447373411720082</v>
      </c>
      <c r="E63" s="120">
        <f>county!AY58/county!GJ58</f>
        <v>20.313057083254314</v>
      </c>
      <c r="F63" s="119">
        <f>county!AQ58/county!AY58</f>
        <v>0.78050755876510991</v>
      </c>
      <c r="G63" s="119">
        <f>county!AR58/county!AY58</f>
        <v>0.1843512439227622</v>
      </c>
      <c r="H63" s="119">
        <f>county!AW58/county!AY58</f>
        <v>0</v>
      </c>
      <c r="I63" s="464">
        <f>county!AX58/county!AY58</f>
        <v>3.5141197312127864E-2</v>
      </c>
      <c r="J63" s="27"/>
    </row>
    <row r="64" spans="1:10" ht="15" x14ac:dyDescent="0.25">
      <c r="A64" s="116" t="str">
        <f>county!A59</f>
        <v>NC0101</v>
      </c>
      <c r="B64" s="116" t="str">
        <f>county!B59</f>
        <v>Warren</v>
      </c>
      <c r="C64" s="120">
        <f>county!AQ59/county!GJ59</f>
        <v>17.413139882386965</v>
      </c>
      <c r="D64" s="120">
        <f>county!AR59/county!GJ59</f>
        <v>3.8267617854044151</v>
      </c>
      <c r="E64" s="120">
        <f>county!AY59/county!GJ59</f>
        <v>21.951026703942929</v>
      </c>
      <c r="F64" s="119">
        <f>county!AQ59/county!AY59</f>
        <v>0.79327222900508565</v>
      </c>
      <c r="G64" s="119">
        <f>county!AR59/county!AY59</f>
        <v>0.17433179035388979</v>
      </c>
      <c r="H64" s="119">
        <f>county!AW59/county!AY59</f>
        <v>0</v>
      </c>
      <c r="I64" s="464">
        <f>county!AX59/county!AY59</f>
        <v>3.2395980641024516E-2</v>
      </c>
      <c r="J64" s="27"/>
    </row>
    <row r="65" spans="1:10" ht="15" x14ac:dyDescent="0.25">
      <c r="A65" s="116" t="str">
        <f>county!A60</f>
        <v>NC0051</v>
      </c>
      <c r="B65" s="116" t="str">
        <f>county!B60</f>
        <v>Polk</v>
      </c>
      <c r="C65" s="120">
        <f>county!AQ60/county!GJ60</f>
        <v>21.400646361766722</v>
      </c>
      <c r="D65" s="120">
        <f>county!AR60/county!GJ60</f>
        <v>3.6210948976593871</v>
      </c>
      <c r="E65" s="120">
        <f>county!AY60/county!GJ60</f>
        <v>25.485065125844677</v>
      </c>
      <c r="F65" s="119">
        <f>county!AQ60/county!AY60</f>
        <v>0.83973284965491801</v>
      </c>
      <c r="G65" s="119">
        <f>county!AR60/county!AY60</f>
        <v>0.14208693914567225</v>
      </c>
      <c r="H65" s="119">
        <f>county!AW60/county!AY60</f>
        <v>0</v>
      </c>
      <c r="I65" s="464">
        <f>county!AX60/county!AY60</f>
        <v>1.8180211199409747E-2</v>
      </c>
      <c r="J65" s="27"/>
    </row>
    <row r="66" spans="1:10" s="15" customFormat="1" thickBot="1" x14ac:dyDescent="0.3">
      <c r="A66" s="687" t="s">
        <v>2888</v>
      </c>
      <c r="B66" s="688"/>
      <c r="C66" s="299">
        <f>AVERAGE(C8:C65)</f>
        <v>15.297419539958394</v>
      </c>
      <c r="D66" s="406">
        <f t="shared" ref="D66:I66" si="0">AVERAGE(D8:D65)</f>
        <v>1.6509827501735805</v>
      </c>
      <c r="E66" s="406">
        <f t="shared" si="0"/>
        <v>17.93931889953798</v>
      </c>
      <c r="F66" s="132">
        <f t="shared" si="0"/>
        <v>0.83860033138602297</v>
      </c>
      <c r="G66" s="132">
        <f t="shared" si="0"/>
        <v>0.10570410626638915</v>
      </c>
      <c r="H66" s="132">
        <f t="shared" si="0"/>
        <v>1.4228904975131105E-2</v>
      </c>
      <c r="I66" s="409">
        <f t="shared" si="0"/>
        <v>4.0241184976750034E-2</v>
      </c>
      <c r="J66" s="42"/>
    </row>
    <row r="67" spans="1:10" ht="16.5" thickTop="1" thickBot="1" x14ac:dyDescent="0.3">
      <c r="A67" s="676" t="s">
        <v>2886</v>
      </c>
      <c r="B67" s="677"/>
      <c r="C67" s="72"/>
      <c r="D67" s="72"/>
      <c r="E67" s="72"/>
      <c r="F67" s="71"/>
      <c r="G67" s="71"/>
      <c r="H67" s="71"/>
      <c r="I67" s="459"/>
      <c r="J67" s="27"/>
    </row>
    <row r="68" spans="1:10" thickTop="1" x14ac:dyDescent="0.25">
      <c r="A68" s="121" t="str">
        <f>regional!A3</f>
        <v>NC0015</v>
      </c>
      <c r="B68" s="121" t="str">
        <f>regional!B3</f>
        <v>Sandhill</v>
      </c>
      <c r="C68" s="120">
        <f>regional!AQ3/regional!GJ3</f>
        <v>7.9787129817133708</v>
      </c>
      <c r="D68" s="120">
        <f>regional!AR3/regional!GJ3</f>
        <v>2.3941488035619782</v>
      </c>
      <c r="E68" s="120">
        <f>regional!AY3/regional!GJ3</f>
        <v>11.503404960701898</v>
      </c>
      <c r="F68" s="119">
        <f>regional!AQ3/regional!AY3</f>
        <v>0.69359576655523891</v>
      </c>
      <c r="G68" s="119">
        <f>regional!AR3/regional!AY3</f>
        <v>0.20812523002892661</v>
      </c>
      <c r="H68" s="119">
        <f>regional!AW3/regional!AY3</f>
        <v>4.5548388961044885E-2</v>
      </c>
      <c r="I68" s="464">
        <f>regional!AX3/regional!AY3</f>
        <v>4.702741792719984E-2</v>
      </c>
      <c r="J68" s="27"/>
    </row>
    <row r="69" spans="1:10" ht="15" x14ac:dyDescent="0.25">
      <c r="A69" s="121" t="str">
        <f>regional!A4</f>
        <v>NC0006</v>
      </c>
      <c r="B69" s="121" t="str">
        <f>regional!B4</f>
        <v>CPC</v>
      </c>
      <c r="C69" s="120">
        <f>regional!AQ4/regional!GJ4</f>
        <v>14.269600244584019</v>
      </c>
      <c r="D69" s="120">
        <f>regional!AR4/regional!GJ4</f>
        <v>1.9507989208266512</v>
      </c>
      <c r="E69" s="120">
        <f>regional!AY4/regional!GJ4</f>
        <v>18.27350500699961</v>
      </c>
      <c r="F69" s="119">
        <f>regional!AQ4/regional!AY4</f>
        <v>0.7808901597760306</v>
      </c>
      <c r="G69" s="119">
        <f>regional!AR4/regional!AY4</f>
        <v>0.10675559615297688</v>
      </c>
      <c r="H69" s="119">
        <f>regional!AW4/regional!AY4</f>
        <v>0</v>
      </c>
      <c r="I69" s="464">
        <f>regional!AX4/regional!AY4</f>
        <v>0.10208095702419859</v>
      </c>
      <c r="J69" s="27"/>
    </row>
    <row r="70" spans="1:10" ht="15" x14ac:dyDescent="0.25">
      <c r="A70" s="121" t="str">
        <f>regional!A5</f>
        <v>NC0013</v>
      </c>
      <c r="B70" s="121" t="str">
        <f>regional!B5</f>
        <v>Northwestern</v>
      </c>
      <c r="C70" s="120">
        <f>regional!AQ5/regional!GJ5</f>
        <v>10.216696468484578</v>
      </c>
      <c r="D70" s="120">
        <f>regional!AR5/regional!GJ5</f>
        <v>2.6001635178693268</v>
      </c>
      <c r="E70" s="120">
        <f>regional!AY5/regional!GJ5</f>
        <v>13.727178081547185</v>
      </c>
      <c r="F70" s="119">
        <f>regional!AQ5/regional!AY5</f>
        <v>0.74426778816386252</v>
      </c>
      <c r="G70" s="119">
        <f>regional!AR5/regional!AY5</f>
        <v>0.18941719138652446</v>
      </c>
      <c r="H70" s="119">
        <f>regional!AW5/regional!AY5</f>
        <v>4.2848848544317494E-3</v>
      </c>
      <c r="I70" s="464">
        <f>regional!AX5/regional!AY5</f>
        <v>5.6138418920337566E-2</v>
      </c>
      <c r="J70" s="27"/>
    </row>
    <row r="71" spans="1:10" ht="15" x14ac:dyDescent="0.25">
      <c r="A71" s="121" t="str">
        <f>regional!A6</f>
        <v>NC0002</v>
      </c>
      <c r="B71" s="121" t="str">
        <f>regional!B6</f>
        <v>Appalachian</v>
      </c>
      <c r="C71" s="120">
        <f>regional!AQ6/regional!GJ6</f>
        <v>9.5199534208254413</v>
      </c>
      <c r="D71" s="120">
        <f>regional!AR6/regional!GJ6</f>
        <v>2.4441284139657213</v>
      </c>
      <c r="E71" s="120">
        <f>regional!AY6/regional!GJ6</f>
        <v>13.798478145934695</v>
      </c>
      <c r="F71" s="119">
        <f>regional!AQ6/regional!AY6</f>
        <v>0.68992778190036907</v>
      </c>
      <c r="G71" s="119">
        <f>regional!AR6/regional!AY6</f>
        <v>0.17713028843588885</v>
      </c>
      <c r="H71" s="119">
        <f>regional!AW6/regional!AY6</f>
        <v>3.6151245750093368E-2</v>
      </c>
      <c r="I71" s="464">
        <f>regional!AX6/regional!AY6</f>
        <v>9.6790683913648687E-2</v>
      </c>
      <c r="J71" s="27"/>
    </row>
    <row r="72" spans="1:10" ht="15" x14ac:dyDescent="0.25">
      <c r="A72" s="121" t="str">
        <f>regional!A7</f>
        <v>NC0007</v>
      </c>
      <c r="B72" s="121" t="str">
        <f>regional!B7</f>
        <v>East Albemarle</v>
      </c>
      <c r="C72" s="120">
        <f>regional!AQ7/regional!GJ7</f>
        <v>18.558414808304953</v>
      </c>
      <c r="D72" s="120">
        <f>regional!AR7/regional!GJ7</f>
        <v>3.4107894833205172</v>
      </c>
      <c r="E72" s="120">
        <f>regional!AY7/regional!GJ7</f>
        <v>22.809742209527993</v>
      </c>
      <c r="F72" s="119">
        <f>regional!AQ7/regional!AY7</f>
        <v>0.81361791105875836</v>
      </c>
      <c r="G72" s="119">
        <f>regional!AR7/regional!AY7</f>
        <v>0.1495321363998483</v>
      </c>
      <c r="H72" s="119">
        <f>regional!AW7/regional!AY7</f>
        <v>4.8546241539224088E-3</v>
      </c>
      <c r="I72" s="464">
        <f>regional!AX7/regional!AY7</f>
        <v>3.1593987104904589E-2</v>
      </c>
      <c r="J72" s="27"/>
    </row>
    <row r="73" spans="1:10" ht="15" x14ac:dyDescent="0.25">
      <c r="A73" s="121" t="str">
        <f>regional!A8</f>
        <v>NC0012</v>
      </c>
      <c r="B73" s="121" t="str">
        <f>regional!B8</f>
        <v>Neuse</v>
      </c>
      <c r="C73" s="120">
        <f>regional!AQ8/regional!GJ8</f>
        <v>12.576990261583475</v>
      </c>
      <c r="D73" s="120">
        <f>regional!AR8/regional!GJ8</f>
        <v>3.6558583344250839</v>
      </c>
      <c r="E73" s="120">
        <f>regional!AY8/regional!GJ8</f>
        <v>25.702530678195554</v>
      </c>
      <c r="F73" s="119">
        <f>regional!AQ8/regional!AY8</f>
        <v>0.4893288687815095</v>
      </c>
      <c r="G73" s="119">
        <f>regional!AR8/regional!AY8</f>
        <v>0.14223729095775342</v>
      </c>
      <c r="H73" s="119">
        <f>regional!AW8/regional!AY8</f>
        <v>3.986196872123552E-2</v>
      </c>
      <c r="I73" s="464">
        <f>regional!AX8/regional!AY8</f>
        <v>0.32857187153950157</v>
      </c>
      <c r="J73" s="27"/>
    </row>
    <row r="74" spans="1:10" ht="15" x14ac:dyDescent="0.25">
      <c r="A74" s="121" t="str">
        <f>regional!A9</f>
        <v>NC0008</v>
      </c>
      <c r="B74" s="121" t="str">
        <f>regional!B9</f>
        <v>Fontana</v>
      </c>
      <c r="C74" s="120">
        <f>regional!AQ9/regional!GJ9</f>
        <v>23.187572824235907</v>
      </c>
      <c r="D74" s="120">
        <f>regional!AR9/regional!GJ9</f>
        <v>3.5108900242000538</v>
      </c>
      <c r="E74" s="120">
        <f>regional!AY9/regional!GJ9</f>
        <v>33.758548444922468</v>
      </c>
      <c r="F74" s="119">
        <f>regional!AQ9/regional!AY9</f>
        <v>0.68686522058455046</v>
      </c>
      <c r="G74" s="119">
        <f>regional!AR9/regional!AY9</f>
        <v>0.10400002920528761</v>
      </c>
      <c r="H74" s="119">
        <f>regional!AW9/regional!AY9</f>
        <v>6.6375653675734359E-3</v>
      </c>
      <c r="I74" s="464">
        <f>regional!AX9/regional!AY9</f>
        <v>0.18444035201664172</v>
      </c>
      <c r="J74" s="27"/>
    </row>
    <row r="75" spans="1:10" ht="15" x14ac:dyDescent="0.25">
      <c r="A75" s="121" t="str">
        <f>regional!A10</f>
        <v>NC0001</v>
      </c>
      <c r="B75" s="121" t="str">
        <f>regional!B10</f>
        <v>Albemarle</v>
      </c>
      <c r="C75" s="120">
        <f>regional!AQ10/regional!GJ10</f>
        <v>8.3566991226735627</v>
      </c>
      <c r="D75" s="120">
        <f>regional!AR10/regional!GJ10</f>
        <v>4.799672904305492</v>
      </c>
      <c r="E75" s="120">
        <f>regional!AY10/regional!GJ10</f>
        <v>16.442010243927175</v>
      </c>
      <c r="F75" s="119">
        <f>regional!AQ10/regional!AY10</f>
        <v>0.50825288384430323</v>
      </c>
      <c r="G75" s="119">
        <f>regional!AR10/regional!AY10</f>
        <v>0.29191521189315894</v>
      </c>
      <c r="H75" s="119">
        <f>regional!AW10/regional!AY10</f>
        <v>1.9118962432915922E-2</v>
      </c>
      <c r="I75" s="464">
        <f>regional!AX10/regional!AY10</f>
        <v>0.18071294182962186</v>
      </c>
      <c r="J75" s="27"/>
    </row>
    <row r="76" spans="1:10" ht="15" x14ac:dyDescent="0.25">
      <c r="A76" s="121" t="str">
        <f>regional!A11</f>
        <v>NC0004</v>
      </c>
      <c r="B76" s="121" t="str">
        <f>regional!B11</f>
        <v>BHM</v>
      </c>
      <c r="C76" s="120">
        <f>regional!AQ11/regional!GJ11</f>
        <v>7.266651995305164</v>
      </c>
      <c r="D76" s="120">
        <f>regional!AR11/regional!GJ11</f>
        <v>4.4041666666666668</v>
      </c>
      <c r="E76" s="120">
        <f>regional!AY11/regional!GJ11</f>
        <v>13.241784037558686</v>
      </c>
      <c r="F76" s="119">
        <f>regional!AQ11/regional!AY11</f>
        <v>0.54876684098564088</v>
      </c>
      <c r="G76" s="119">
        <f>regional!AR11/regional!AY11</f>
        <v>0.33259617089168586</v>
      </c>
      <c r="H76" s="119">
        <f>regional!AW11/regional!AY11</f>
        <v>0</v>
      </c>
      <c r="I76" s="464">
        <f>regional!AX11/regional!AY11</f>
        <v>9.3459714589611775E-2</v>
      </c>
      <c r="J76" s="27"/>
    </row>
    <row r="77" spans="1:10" ht="15" x14ac:dyDescent="0.25">
      <c r="A77" s="121" t="str">
        <f>regional!A12</f>
        <v>NC0003</v>
      </c>
      <c r="B77" s="121" t="str">
        <f>regional!B12</f>
        <v>AMY</v>
      </c>
      <c r="C77" s="120">
        <f>regional!AQ12/regional!GJ12</f>
        <v>6.9594115457697505</v>
      </c>
      <c r="D77" s="120">
        <f>regional!AR12/regional!GJ12</f>
        <v>5.5611667221688963</v>
      </c>
      <c r="E77" s="120">
        <f>regional!AY12/regional!GJ12</f>
        <v>15.336696115496876</v>
      </c>
      <c r="F77" s="119">
        <f>regional!AQ12/regional!AY12</f>
        <v>0.45377514774760735</v>
      </c>
      <c r="G77" s="119">
        <f>regional!AR12/regional!AY12</f>
        <v>0.36260526258648679</v>
      </c>
      <c r="H77" s="119">
        <f>regional!AW12/regional!AY12</f>
        <v>0</v>
      </c>
      <c r="I77" s="464">
        <f>regional!AX12/regional!AY12</f>
        <v>0.18361958966590583</v>
      </c>
      <c r="J77" s="27"/>
    </row>
    <row r="78" spans="1:10" ht="15" x14ac:dyDescent="0.25">
      <c r="A78" s="121" t="str">
        <f>regional!A13</f>
        <v>NC0011</v>
      </c>
      <c r="B78" s="121" t="str">
        <f>regional!B13</f>
        <v>Nantahala</v>
      </c>
      <c r="C78" s="120">
        <f>regional!AQ13/regional!GJ13</f>
        <v>14.747188503156956</v>
      </c>
      <c r="D78" s="120">
        <f>regional!AR13/regional!GJ13</f>
        <v>5.8953421628861156</v>
      </c>
      <c r="E78" s="120">
        <f>regional!AY13/regional!GJ13</f>
        <v>21.316545844937181</v>
      </c>
      <c r="F78" s="119">
        <f>regional!AQ13/regional!AY13</f>
        <v>0.69181886270094317</v>
      </c>
      <c r="G78" s="119">
        <f>regional!AR13/regional!AY13</f>
        <v>0.27656179409978371</v>
      </c>
      <c r="H78" s="119">
        <f>regional!AW13/regional!AY13</f>
        <v>0</v>
      </c>
      <c r="I78" s="464">
        <f>regional!AX13/regional!AY13</f>
        <v>3.1619343199273169E-2</v>
      </c>
      <c r="J78" s="27"/>
    </row>
    <row r="79" spans="1:10" ht="15" x14ac:dyDescent="0.25">
      <c r="A79" s="121" t="str">
        <f>regional!A14</f>
        <v>NC0014</v>
      </c>
      <c r="B79" s="121" t="str">
        <f>regional!B14</f>
        <v>Pettigrew</v>
      </c>
      <c r="C79" s="120">
        <f>regional!AQ14/regional!GJ14</f>
        <v>12.225677097028662</v>
      </c>
      <c r="D79" s="120">
        <f>regional!AR14/regional!GJ14</f>
        <v>7.4783285125777894</v>
      </c>
      <c r="E79" s="120">
        <f>regional!AY14/regional!GJ14</f>
        <v>22.543167674642827</v>
      </c>
      <c r="F79" s="119">
        <f>regional!AQ14/regional!AY14</f>
        <v>0.5423229456249149</v>
      </c>
      <c r="G79" s="119">
        <f>regional!AR14/regional!AY14</f>
        <v>0.33173370399891133</v>
      </c>
      <c r="H79" s="119">
        <f>regional!AW14/regional!AY14</f>
        <v>1.7737514337370478E-2</v>
      </c>
      <c r="I79" s="464">
        <f>regional!AX14/regional!AY14</f>
        <v>0.10820583603880324</v>
      </c>
      <c r="J79" s="27"/>
    </row>
    <row r="80" spans="1:10" s="15" customFormat="1" thickBot="1" x14ac:dyDescent="0.3">
      <c r="A80" s="687" t="s">
        <v>2888</v>
      </c>
      <c r="B80" s="688"/>
      <c r="C80" s="299">
        <f t="shared" ref="C80:I80" si="1">AVERAGE(C68:C79)</f>
        <v>12.155297439472152</v>
      </c>
      <c r="D80" s="406">
        <f t="shared" si="1"/>
        <v>4.0087878722311912</v>
      </c>
      <c r="E80" s="406">
        <f t="shared" si="1"/>
        <v>19.03779928703268</v>
      </c>
      <c r="F80" s="406">
        <f t="shared" si="1"/>
        <v>0.63695251481031079</v>
      </c>
      <c r="G80" s="132">
        <f t="shared" si="1"/>
        <v>0.22271749216976941</v>
      </c>
      <c r="H80" s="132">
        <f t="shared" si="1"/>
        <v>1.451626288154898E-2</v>
      </c>
      <c r="I80" s="409">
        <f t="shared" si="1"/>
        <v>0.12035509281413737</v>
      </c>
      <c r="J80" s="42"/>
    </row>
    <row r="81" spans="1:10" ht="16.5" thickTop="1" thickBot="1" x14ac:dyDescent="0.3">
      <c r="A81" s="111"/>
      <c r="B81" s="317" t="s">
        <v>2887</v>
      </c>
      <c r="C81" s="72"/>
      <c r="D81" s="72"/>
      <c r="E81" s="72"/>
      <c r="F81" s="71"/>
      <c r="G81" s="71"/>
      <c r="H81" s="71"/>
      <c r="I81" s="459"/>
      <c r="J81" s="27"/>
    </row>
    <row r="82" spans="1:10" thickTop="1" x14ac:dyDescent="0.25">
      <c r="A82" s="117" t="str">
        <f>municipal!A3</f>
        <v>NC0080</v>
      </c>
      <c r="B82" s="117" t="str">
        <f>municipal!B3</f>
        <v>High Point</v>
      </c>
      <c r="C82" s="120">
        <f>municipal!AQ3/municipal!GJ3</f>
        <v>42.841230156119295</v>
      </c>
      <c r="D82" s="120">
        <f>municipal!AR3/municipal!GJ3</f>
        <v>0.73235081255345746</v>
      </c>
      <c r="E82" s="120">
        <f>municipal!AY3/municipal!GJ3</f>
        <v>43.761563260740836</v>
      </c>
      <c r="F82" s="119">
        <f>municipal!AQ3/municipal!AY3</f>
        <v>0.97896937321141841</v>
      </c>
      <c r="G82" s="119">
        <f>municipal!AR3/municipal!AY3</f>
        <v>1.6735024025306255E-2</v>
      </c>
      <c r="H82" s="119">
        <f>municipal!AW3/municipal!AY3</f>
        <v>4.2956027632753456E-3</v>
      </c>
      <c r="I82" s="464">
        <f>municipal!AX3/municipal!AY3</f>
        <v>0</v>
      </c>
      <c r="J82" s="27"/>
    </row>
    <row r="83" spans="1:10" ht="15" x14ac:dyDescent="0.25">
      <c r="A83" s="117" t="str">
        <f>municipal!A4</f>
        <v>NC0071</v>
      </c>
      <c r="B83" s="117" t="str">
        <f>municipal!B4</f>
        <v>Chapel Hill</v>
      </c>
      <c r="C83" s="120">
        <f>municipal!AQ4/municipal!GJ4</f>
        <v>33.669737308295794</v>
      </c>
      <c r="D83" s="120">
        <f>municipal!AR4/municipal!GJ4</f>
        <v>0.48020111015505051</v>
      </c>
      <c r="E83" s="120">
        <f>municipal!AY4/municipal!GJ4</f>
        <v>36.497663275463552</v>
      </c>
      <c r="F83" s="119">
        <f>municipal!AQ4/municipal!AY4</f>
        <v>0.92251761583134284</v>
      </c>
      <c r="G83" s="119">
        <f>municipal!AR4/municipal!AY4</f>
        <v>1.3157037110314882E-2</v>
      </c>
      <c r="H83" s="119">
        <f>municipal!AW4/municipal!AY4</f>
        <v>0</v>
      </c>
      <c r="I83" s="464">
        <f>municipal!AX4/municipal!AY4</f>
        <v>6.4325347058342225E-2</v>
      </c>
      <c r="J83" s="27"/>
    </row>
    <row r="84" spans="1:10" ht="15" x14ac:dyDescent="0.25">
      <c r="A84" s="117" t="str">
        <f>municipal!A5</f>
        <v>NC0079</v>
      </c>
      <c r="B84" s="117" t="str">
        <f>municipal!B5</f>
        <v>Hickory</v>
      </c>
      <c r="C84" s="120">
        <f>municipal!AQ5/municipal!GJ5</f>
        <v>46.179624865755891</v>
      </c>
      <c r="D84" s="120">
        <f>municipal!AR5/municipal!GJ5</f>
        <v>0.63592996828092607</v>
      </c>
      <c r="E84" s="120">
        <f>municipal!AY5/municipal!GJ5</f>
        <v>48.138365094033318</v>
      </c>
      <c r="F84" s="119">
        <f>municipal!AQ5/municipal!AY5</f>
        <v>0.95931020456446259</v>
      </c>
      <c r="G84" s="119">
        <f>municipal!AR5/municipal!AY5</f>
        <v>1.3210460451631514E-2</v>
      </c>
      <c r="H84" s="119">
        <f>municipal!AW5/municipal!AY5</f>
        <v>0</v>
      </c>
      <c r="I84" s="464">
        <f>municipal!AX5/municipal!AY5</f>
        <v>2.7479334983905881E-2</v>
      </c>
      <c r="J84" s="27"/>
    </row>
    <row r="85" spans="1:10" ht="15" x14ac:dyDescent="0.25">
      <c r="A85" s="117" t="str">
        <f>municipal!A6</f>
        <v>NC0083</v>
      </c>
      <c r="B85" s="117" t="str">
        <f>municipal!B6</f>
        <v>Mooresville</v>
      </c>
      <c r="C85" s="120">
        <f>municipal!AQ6/municipal!GJ6</f>
        <v>51.750358092899532</v>
      </c>
      <c r="D85" s="120">
        <f>municipal!AR6/municipal!GJ6</f>
        <v>0.63179280306352126</v>
      </c>
      <c r="E85" s="120">
        <f>municipal!AY6/municipal!GJ6</f>
        <v>54.70995936741793</v>
      </c>
      <c r="F85" s="119">
        <f>municipal!AQ6/municipal!AY6</f>
        <v>0.94590379322633955</v>
      </c>
      <c r="G85" s="119">
        <f>municipal!AR6/municipal!AY6</f>
        <v>1.1548040071105962E-2</v>
      </c>
      <c r="H85" s="119">
        <f>municipal!AW6/municipal!AY6</f>
        <v>0</v>
      </c>
      <c r="I85" s="464">
        <f>municipal!AX6/municipal!AY6</f>
        <v>4.2548166702554485E-2</v>
      </c>
      <c r="J85" s="27"/>
    </row>
    <row r="86" spans="1:10" ht="15" x14ac:dyDescent="0.25">
      <c r="A86" s="117" t="str">
        <f>municipal!A7</f>
        <v>NC0088</v>
      </c>
      <c r="B86" s="117" t="str">
        <f>municipal!B7</f>
        <v>Roanoke Rapids</v>
      </c>
      <c r="C86" s="120">
        <f>municipal!AQ7/municipal!GJ7</f>
        <v>14.396787967624753</v>
      </c>
      <c r="D86" s="120">
        <f>municipal!AR7/municipal!GJ7</f>
        <v>0.8501688866229048</v>
      </c>
      <c r="E86" s="120">
        <f>municipal!AY7/municipal!GJ7</f>
        <v>15.692562615512077</v>
      </c>
      <c r="F86" s="119">
        <f>municipal!AQ7/municipal!AY7</f>
        <v>0.91742746677929754</v>
      </c>
      <c r="G86" s="119">
        <f>municipal!AR7/municipal!AY7</f>
        <v>5.4176548945709738E-2</v>
      </c>
      <c r="H86" s="119">
        <f>municipal!AW7/municipal!AY7</f>
        <v>2.1898047369960039E-2</v>
      </c>
      <c r="I86" s="464">
        <f>municipal!AX7/municipal!AY7</f>
        <v>6.4979369050326523E-3</v>
      </c>
      <c r="J86" s="27"/>
    </row>
    <row r="87" spans="1:10" ht="15" x14ac:dyDescent="0.25">
      <c r="A87" s="117" t="str">
        <f>municipal!A8</f>
        <v>NC0093</v>
      </c>
      <c r="B87" s="117" t="str">
        <f>municipal!B8</f>
        <v>Southern Pines</v>
      </c>
      <c r="C87" s="120">
        <f>municipal!AQ8/municipal!GJ8</f>
        <v>58.074759672678162</v>
      </c>
      <c r="D87" s="120">
        <f>municipal!AR8/municipal!GJ8</f>
        <v>0.53451974259156276</v>
      </c>
      <c r="E87" s="120">
        <f>municipal!AY8/municipal!GJ8</f>
        <v>61.974576944466513</v>
      </c>
      <c r="F87" s="119">
        <f>municipal!AQ8/municipal!AY8</f>
        <v>0.93707391862823275</v>
      </c>
      <c r="G87" s="119">
        <f>municipal!AR8/municipal!AY8</f>
        <v>8.6248227732240793E-3</v>
      </c>
      <c r="H87" s="119">
        <f>municipal!AW8/municipal!AY8</f>
        <v>0</v>
      </c>
      <c r="I87" s="464">
        <f>municipal!AX8/municipal!AY8</f>
        <v>5.4301258598543213E-2</v>
      </c>
      <c r="J87" s="27"/>
    </row>
    <row r="88" spans="1:10" ht="15" x14ac:dyDescent="0.25">
      <c r="A88" s="117" t="str">
        <f>municipal!A9</f>
        <v>NC0100</v>
      </c>
      <c r="B88" s="117" t="str">
        <f>municipal!B9</f>
        <v>Kings Mtn. (Mauney)</v>
      </c>
      <c r="C88" s="120">
        <f>municipal!AQ9/municipal!GJ9</f>
        <v>50.104282877942708</v>
      </c>
      <c r="D88" s="120">
        <f>municipal!AR9/municipal!GJ9</f>
        <v>0.85147017112602819</v>
      </c>
      <c r="E88" s="120">
        <f>municipal!AY9/municipal!GJ9</f>
        <v>52.093882953578522</v>
      </c>
      <c r="F88" s="119">
        <f>municipal!AQ9/municipal!AY9</f>
        <v>0.96180741455942587</v>
      </c>
      <c r="G88" s="119">
        <f>municipal!AR9/municipal!AY9</f>
        <v>1.6344916578493168E-2</v>
      </c>
      <c r="H88" s="119">
        <f>municipal!AW9/municipal!AY9</f>
        <v>2.1847668862080918E-2</v>
      </c>
      <c r="I88" s="464">
        <f>municipal!AX9/municipal!AY9</f>
        <v>0</v>
      </c>
      <c r="J88" s="27"/>
    </row>
    <row r="89" spans="1:10" ht="15" x14ac:dyDescent="0.25">
      <c r="A89" s="117" t="str">
        <f>municipal!A10</f>
        <v>NC0099</v>
      </c>
      <c r="B89" s="117" t="str">
        <f>municipal!B10</f>
        <v>Washington (Brown)</v>
      </c>
      <c r="C89" s="120">
        <f>municipal!AQ10/municipal!GJ10</f>
        <v>44.565584750128799</v>
      </c>
      <c r="D89" s="120">
        <f>municipal!AR10/municipal!GJ10</f>
        <v>0.89273570324574958</v>
      </c>
      <c r="E89" s="120">
        <f>municipal!AY10/municipal!GJ10</f>
        <v>47.705615662029885</v>
      </c>
      <c r="F89" s="119">
        <f>municipal!AQ10/municipal!AY10</f>
        <v>0.93417900873250204</v>
      </c>
      <c r="G89" s="119">
        <f>municipal!AR10/municipal!AY10</f>
        <v>1.8713430082746018E-2</v>
      </c>
      <c r="H89" s="119">
        <f>municipal!AW10/municipal!AY10</f>
        <v>0</v>
      </c>
      <c r="I89" s="464">
        <f>municipal!AX10/municipal!AY10</f>
        <v>4.5649624284260976E-2</v>
      </c>
      <c r="J89" s="27"/>
    </row>
    <row r="90" spans="1:10" ht="15" x14ac:dyDescent="0.25">
      <c r="A90" s="117" t="str">
        <f>municipal!A11</f>
        <v>NC0102</v>
      </c>
      <c r="B90" s="117" t="str">
        <f>municipal!B11</f>
        <v>Nashville (Cooley)</v>
      </c>
      <c r="C90" s="120">
        <f>municipal!AQ11/municipal!GJ11</f>
        <v>39.619109703855464</v>
      </c>
      <c r="D90" s="120">
        <f>municipal!AR11/municipal!GJ11</f>
        <v>0.59769044514807224</v>
      </c>
      <c r="E90" s="120">
        <f>municipal!AY11/municipal!GJ11</f>
        <v>40.216800149003539</v>
      </c>
      <c r="F90" s="119">
        <f>municipal!AQ11/municipal!AY11</f>
        <v>0.98513828939812154</v>
      </c>
      <c r="G90" s="119">
        <f>municipal!AR11/municipal!AY11</f>
        <v>1.4861710601878438E-2</v>
      </c>
      <c r="H90" s="119">
        <f>municipal!AW11/municipal!AY11</f>
        <v>0</v>
      </c>
      <c r="I90" s="464">
        <f>municipal!AX11/municipal!AY11</f>
        <v>0</v>
      </c>
      <c r="J90" s="27"/>
    </row>
    <row r="91" spans="1:10" ht="15" x14ac:dyDescent="0.25">
      <c r="A91" s="117" t="str">
        <f>municipal!A12</f>
        <v>NC0075</v>
      </c>
      <c r="B91" s="117" t="str">
        <f>municipal!B12</f>
        <v>Farmville</v>
      </c>
      <c r="C91" s="120">
        <f>municipal!AQ12/municipal!GJ12</f>
        <v>54.181895633652822</v>
      </c>
      <c r="D91" s="120">
        <f>municipal!AR12/municipal!GJ12</f>
        <v>0.81980830670926519</v>
      </c>
      <c r="E91" s="120">
        <f>municipal!AY12/municipal!GJ12</f>
        <v>58.407028753993607</v>
      </c>
      <c r="F91" s="119">
        <f>municipal!AQ12/municipal!AY12</f>
        <v>0.92766053657451475</v>
      </c>
      <c r="G91" s="119">
        <f>municipal!AR12/municipal!AY12</f>
        <v>1.4036124148041179E-2</v>
      </c>
      <c r="H91" s="119">
        <f>municipal!AW12/municipal!AY12</f>
        <v>5.8303339277444105E-2</v>
      </c>
      <c r="I91" s="464">
        <f>municipal!AX12/municipal!AY12</f>
        <v>0</v>
      </c>
      <c r="J91" s="27"/>
    </row>
    <row r="92" spans="1:10" s="15" customFormat="1" ht="15" x14ac:dyDescent="0.25">
      <c r="A92" s="669" t="s">
        <v>2888</v>
      </c>
      <c r="B92" s="670"/>
      <c r="C92" s="571">
        <f>AVERAGE(C82:C91)</f>
        <v>43.538337102895319</v>
      </c>
      <c r="D92" s="126">
        <f t="shared" ref="D92:I92" si="2">AVERAGE(D82:D91)</f>
        <v>0.70266679494965378</v>
      </c>
      <c r="E92" s="126">
        <f t="shared" si="2"/>
        <v>45.919801807623976</v>
      </c>
      <c r="F92" s="126">
        <f t="shared" si="2"/>
        <v>0.94699876215056589</v>
      </c>
      <c r="G92" s="137">
        <f t="shared" si="2"/>
        <v>1.814081147884512E-2</v>
      </c>
      <c r="H92" s="137">
        <f t="shared" si="2"/>
        <v>1.063446582727604E-2</v>
      </c>
      <c r="I92" s="414">
        <f t="shared" si="2"/>
        <v>2.4080166853263939E-2</v>
      </c>
      <c r="J92" s="42"/>
    </row>
    <row r="93" spans="1:10" thickBot="1" x14ac:dyDescent="0.3">
      <c r="A93" s="25"/>
      <c r="B93" s="26"/>
      <c r="C93" s="28"/>
      <c r="D93" s="28"/>
      <c r="E93" s="28"/>
      <c r="F93" s="29"/>
      <c r="G93" s="29"/>
      <c r="H93" s="29"/>
      <c r="I93" s="30"/>
      <c r="J93" s="27"/>
    </row>
    <row r="94" spans="1:10" s="15" customFormat="1" ht="13.5" thickTop="1" x14ac:dyDescent="0.2">
      <c r="A94" s="671" t="s">
        <v>2889</v>
      </c>
      <c r="B94" s="672"/>
      <c r="C94" s="129">
        <f>'All data (unlinked)'!AR84/'All data (unlinked)'!GK84</f>
        <v>18.146670600351513</v>
      </c>
      <c r="D94" s="129">
        <f>'All data (unlinked)'!AS84/'All data (unlinked)'!GK84</f>
        <v>1.384367432653141</v>
      </c>
      <c r="E94" s="129">
        <f>'All data (unlinked)'!AZ84/'All data (unlinked)'!GK84</f>
        <v>21.111669270633591</v>
      </c>
      <c r="F94" s="140">
        <f>'All data (unlinked)'!AR84/'All data (unlinked)'!AZ84</f>
        <v>0.85955640777271913</v>
      </c>
      <c r="G94" s="140">
        <f>'All data (unlinked)'!AS84/'All data (unlinked)'!AZ84</f>
        <v>6.5573565733089673E-2</v>
      </c>
      <c r="H94" s="140">
        <f>'All data (unlinked)'!AX84/'All data (unlinked)'!AZ84</f>
        <v>8.1285200008333319E-3</v>
      </c>
      <c r="I94" s="572">
        <f>'All data (unlinked)'!AY84/'All data (unlinked)'!AZ84</f>
        <v>6.4209665794748003E-2</v>
      </c>
      <c r="J94" s="421"/>
    </row>
    <row r="95" spans="1:10" ht="15" x14ac:dyDescent="0.25">
      <c r="A95" s="27"/>
      <c r="B95" s="55"/>
      <c r="C95" s="57"/>
      <c r="D95" s="57"/>
      <c r="E95" s="57"/>
      <c r="F95" s="53"/>
      <c r="G95" s="53"/>
      <c r="H95" s="53"/>
      <c r="I95" s="53"/>
      <c r="J95" s="27"/>
    </row>
    <row r="96" spans="1:10" ht="15" x14ac:dyDescent="0.25">
      <c r="A96" s="27"/>
      <c r="B96" s="27"/>
      <c r="C96" s="57"/>
      <c r="D96" s="57"/>
      <c r="E96" s="57"/>
      <c r="F96" s="53"/>
      <c r="G96" s="53"/>
      <c r="H96" s="53"/>
      <c r="I96" s="53"/>
      <c r="J96" s="27"/>
    </row>
    <row r="97" spans="1:10" ht="15" x14ac:dyDescent="0.25">
      <c r="A97" s="27"/>
      <c r="B97" s="27"/>
      <c r="C97" s="57"/>
      <c r="D97" s="57"/>
      <c r="E97" s="57"/>
      <c r="F97" s="53"/>
      <c r="G97" s="53"/>
      <c r="H97" s="53"/>
      <c r="I97" s="53"/>
      <c r="J97" s="27"/>
    </row>
  </sheetData>
  <mergeCells count="6">
    <mergeCell ref="B4:B6"/>
    <mergeCell ref="A67:B67"/>
    <mergeCell ref="A92:B92"/>
    <mergeCell ref="A80:B80"/>
    <mergeCell ref="A94:B94"/>
    <mergeCell ref="A66:B66"/>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94"/>
  <sheetViews>
    <sheetView workbookViewId="0">
      <selection activeCell="J75" sqref="J75"/>
    </sheetView>
  </sheetViews>
  <sheetFormatPr defaultColWidth="8.85546875" defaultRowHeight="12.75" x14ac:dyDescent="0.2"/>
  <cols>
    <col min="1" max="1" width="7" style="9" customWidth="1"/>
    <col min="2" max="2" width="20.140625" style="9" customWidth="1"/>
    <col min="3" max="3" width="15.28515625" style="12" customWidth="1"/>
    <col min="4" max="4" width="8.85546875" style="130"/>
    <col min="5" max="5" width="10.85546875" style="68" customWidth="1"/>
    <col min="6" max="6" width="14" style="12" bestFit="1" customWidth="1"/>
    <col min="7" max="7" width="8.85546875" style="84"/>
    <col min="8" max="8" width="10.42578125" style="68" customWidth="1"/>
    <col min="9" max="9" width="12.140625" style="69" customWidth="1"/>
    <col min="10" max="10" width="8.85546875" style="84"/>
    <col min="11" max="11" width="12.28515625" style="69" bestFit="1" customWidth="1"/>
    <col min="12" max="12" width="13.28515625" style="69" customWidth="1"/>
    <col min="13" max="13" width="11.85546875" style="68" customWidth="1"/>
    <col min="14" max="16384" width="8.85546875" style="9"/>
  </cols>
  <sheetData>
    <row r="1" spans="1:13" x14ac:dyDescent="0.2">
      <c r="A1" s="79"/>
      <c r="B1" s="80"/>
      <c r="C1" s="81"/>
      <c r="D1" s="82"/>
      <c r="E1" s="83"/>
      <c r="M1" s="85" t="s">
        <v>2883</v>
      </c>
    </row>
    <row r="2" spans="1:13" ht="15.75" x14ac:dyDescent="0.25">
      <c r="A2" s="52" t="s">
        <v>2937</v>
      </c>
      <c r="B2" s="6"/>
      <c r="C2" s="11"/>
      <c r="D2" s="86"/>
      <c r="E2" s="87"/>
      <c r="M2" s="85" t="s">
        <v>5034</v>
      </c>
    </row>
    <row r="3" spans="1:13" ht="13.5" thickBot="1" x14ac:dyDescent="0.25">
      <c r="A3" s="88"/>
      <c r="B3" s="6"/>
      <c r="C3" s="11"/>
      <c r="D3" s="86"/>
      <c r="E3" s="87"/>
    </row>
    <row r="4" spans="1:13" ht="13.5" thickTop="1" x14ac:dyDescent="0.2">
      <c r="A4" s="89"/>
      <c r="B4" s="701"/>
      <c r="C4" s="90"/>
      <c r="D4" s="91" t="s">
        <v>2938</v>
      </c>
      <c r="E4" s="92" t="s">
        <v>2939</v>
      </c>
      <c r="F4" s="90"/>
      <c r="G4" s="93" t="s">
        <v>2940</v>
      </c>
      <c r="H4" s="92" t="s">
        <v>2941</v>
      </c>
      <c r="I4" s="94"/>
      <c r="J4" s="95" t="s">
        <v>2938</v>
      </c>
      <c r="K4" s="94" t="s">
        <v>2882</v>
      </c>
      <c r="L4" s="94"/>
      <c r="M4" s="92" t="s">
        <v>2876</v>
      </c>
    </row>
    <row r="5" spans="1:13" x14ac:dyDescent="0.2">
      <c r="A5" s="96"/>
      <c r="B5" s="702"/>
      <c r="C5" s="97" t="s">
        <v>2942</v>
      </c>
      <c r="D5" s="98" t="s">
        <v>2943</v>
      </c>
      <c r="E5" s="99" t="s">
        <v>2944</v>
      </c>
      <c r="F5" s="100" t="s">
        <v>2945</v>
      </c>
      <c r="G5" s="101" t="s">
        <v>2943</v>
      </c>
      <c r="H5" s="99" t="s">
        <v>2944</v>
      </c>
      <c r="I5" s="102" t="s">
        <v>2882</v>
      </c>
      <c r="J5" s="101" t="s">
        <v>2943</v>
      </c>
      <c r="K5" s="102" t="s">
        <v>2944</v>
      </c>
      <c r="L5" s="102" t="s">
        <v>2946</v>
      </c>
      <c r="M5" s="99" t="s">
        <v>2947</v>
      </c>
    </row>
    <row r="6" spans="1:13" ht="13.5" thickBot="1" x14ac:dyDescent="0.25">
      <c r="A6" s="103"/>
      <c r="B6" s="703"/>
      <c r="C6" s="104" t="s">
        <v>2948</v>
      </c>
      <c r="D6" s="105" t="s">
        <v>2942</v>
      </c>
      <c r="E6" s="106" t="s">
        <v>2949</v>
      </c>
      <c r="F6" s="107" t="s">
        <v>2948</v>
      </c>
      <c r="G6" s="108" t="s">
        <v>2945</v>
      </c>
      <c r="H6" s="106" t="s">
        <v>2949</v>
      </c>
      <c r="I6" s="109" t="s">
        <v>2948</v>
      </c>
      <c r="J6" s="110" t="s">
        <v>2931</v>
      </c>
      <c r="K6" s="109" t="s">
        <v>2949</v>
      </c>
      <c r="L6" s="109" t="s">
        <v>2950</v>
      </c>
      <c r="M6" s="106" t="s">
        <v>2951</v>
      </c>
    </row>
    <row r="7" spans="1:13" ht="14.25" thickTop="1" thickBot="1" x14ac:dyDescent="0.25">
      <c r="A7" s="111"/>
      <c r="B7" s="112" t="s">
        <v>2885</v>
      </c>
      <c r="C7" s="113"/>
      <c r="D7" s="114"/>
      <c r="E7" s="115"/>
      <c r="F7" s="70"/>
      <c r="G7" s="71"/>
      <c r="H7" s="72"/>
      <c r="I7" s="73"/>
      <c r="J7" s="71"/>
      <c r="K7" s="73"/>
      <c r="L7" s="73"/>
      <c r="M7" s="74"/>
    </row>
    <row r="8" spans="1:13" ht="13.5" thickTop="1" x14ac:dyDescent="0.2">
      <c r="A8" s="116" t="str">
        <f>county!A3</f>
        <v>NC0045</v>
      </c>
      <c r="B8" s="116" t="str">
        <f>county!B3</f>
        <v>Mecklenburg</v>
      </c>
      <c r="C8" s="118">
        <f>county!BB3</f>
        <v>20359273</v>
      </c>
      <c r="D8" s="119">
        <f>county!BB3/county!BH3</f>
        <v>0.6902980000139014</v>
      </c>
      <c r="E8" s="120">
        <f>county!BB3/county!GJ3</f>
        <v>21.150447800887811</v>
      </c>
      <c r="F8" s="75">
        <f>county!BF3</f>
        <v>3016664</v>
      </c>
      <c r="G8" s="76">
        <f>county!BF3/county!BH3</f>
        <v>0.10228248945401615</v>
      </c>
      <c r="H8" s="77">
        <f>county!BF3/county!GJ3</f>
        <v>3.1338935562589798</v>
      </c>
      <c r="I8" s="75">
        <f>county!BG3</f>
        <v>6117518</v>
      </c>
      <c r="J8" s="76">
        <f>county!BG3/county!BH3</f>
        <v>0.20741951053208246</v>
      </c>
      <c r="K8" s="297">
        <f>county!BG3/county!GJ3</f>
        <v>6.3552487915453364</v>
      </c>
      <c r="L8" s="75">
        <f>county!BH3</f>
        <v>29493455</v>
      </c>
      <c r="M8" s="78">
        <f>county!BH3/county!GJ3</f>
        <v>30.639590148692125</v>
      </c>
    </row>
    <row r="9" spans="1:13" x14ac:dyDescent="0.2">
      <c r="A9" s="116" t="str">
        <f>county!A4</f>
        <v>NC0063</v>
      </c>
      <c r="B9" s="116" t="str">
        <f>county!B4</f>
        <v>Wake</v>
      </c>
      <c r="C9" s="118">
        <f>county!BB4</f>
        <v>12787637</v>
      </c>
      <c r="D9" s="119">
        <f>county!BB4/county!BH4</f>
        <v>0.71132153085322347</v>
      </c>
      <c r="E9" s="120">
        <f>county!BB4/county!GJ4</f>
        <v>13.529843632127625</v>
      </c>
      <c r="F9" s="75">
        <f>county!BF4</f>
        <v>1615896</v>
      </c>
      <c r="G9" s="76">
        <f>county!BF4/county!BH4</f>
        <v>8.9885380420135511E-2</v>
      </c>
      <c r="H9" s="77">
        <f>county!BF4/county!GJ4</f>
        <v>1.7096841430344403</v>
      </c>
      <c r="I9" s="75">
        <f>county!BG4</f>
        <v>3573762</v>
      </c>
      <c r="J9" s="76">
        <f>county!BG4/county!BH4</f>
        <v>0.19879308872664103</v>
      </c>
      <c r="K9" s="297">
        <f>county!BG4/county!GJ4</f>
        <v>3.7811865506066278</v>
      </c>
      <c r="L9" s="75">
        <f>county!BH4</f>
        <v>17977295</v>
      </c>
      <c r="M9" s="78">
        <f>county!BH4/county!GJ4</f>
        <v>19.020714325768694</v>
      </c>
    </row>
    <row r="10" spans="1:13" x14ac:dyDescent="0.2">
      <c r="A10" s="116" t="str">
        <f>county!A5</f>
        <v>NC0035</v>
      </c>
      <c r="B10" s="116" t="str">
        <f>county!B5</f>
        <v>Guilford (Greensboro)</v>
      </c>
      <c r="C10" s="118">
        <f>county!BB5</f>
        <v>5240067</v>
      </c>
      <c r="D10" s="119">
        <f>county!BB5/county!BH5</f>
        <v>0.69066553736386882</v>
      </c>
      <c r="E10" s="120">
        <f>county!BB5/county!GJ5</f>
        <v>13.094013313742542</v>
      </c>
      <c r="F10" s="75">
        <f>county!BF5</f>
        <v>1110340</v>
      </c>
      <c r="G10" s="76">
        <f>county!BF5/county!BH5</f>
        <v>0.1463480472208844</v>
      </c>
      <c r="H10" s="77">
        <f>county!BF5/county!GJ5</f>
        <v>2.7745459633972032</v>
      </c>
      <c r="I10" s="75">
        <f>county!BG5</f>
        <v>1236575</v>
      </c>
      <c r="J10" s="76">
        <f>county!BG5/county!BH5</f>
        <v>0.1629864154152468</v>
      </c>
      <c r="K10" s="297">
        <f>county!BG5/county!GJ5</f>
        <v>3.0899852069527323</v>
      </c>
      <c r="L10" s="75">
        <f>county!BH5</f>
        <v>7586982</v>
      </c>
      <c r="M10" s="78">
        <f>county!BH5/county!GJ5</f>
        <v>18.958544484092478</v>
      </c>
    </row>
    <row r="11" spans="1:13" x14ac:dyDescent="0.2">
      <c r="A11" s="116" t="str">
        <f>county!A6</f>
        <v>NC0032</v>
      </c>
      <c r="B11" s="116" t="str">
        <f>county!B6</f>
        <v>Forsyth</v>
      </c>
      <c r="C11" s="118">
        <f>county!BB6</f>
        <v>5112772</v>
      </c>
      <c r="D11" s="119">
        <f>county!BB6/county!BH6</f>
        <v>0.65209304034050641</v>
      </c>
      <c r="E11" s="120">
        <f>county!BB6/county!GJ6</f>
        <v>14.302460311909924</v>
      </c>
      <c r="F11" s="75">
        <f>county!BF6</f>
        <v>1109857</v>
      </c>
      <c r="G11" s="76">
        <f>county!BF6/county!BH6</f>
        <v>0.14155335412437586</v>
      </c>
      <c r="H11" s="77">
        <f>county!BF6/county!GJ6</f>
        <v>3.104712217637597</v>
      </c>
      <c r="I11" s="75">
        <f>county!BG6</f>
        <v>1617927</v>
      </c>
      <c r="J11" s="76">
        <f>county!BG6/county!BH6</f>
        <v>0.20635360553511767</v>
      </c>
      <c r="K11" s="297">
        <f>county!BG6/county!GJ6</f>
        <v>4.5259864326176658</v>
      </c>
      <c r="L11" s="75">
        <f>county!BH6</f>
        <v>7840556</v>
      </c>
      <c r="M11" s="78">
        <f>county!BH6/county!GJ6</f>
        <v>21.933158962165187</v>
      </c>
    </row>
    <row r="12" spans="1:13" x14ac:dyDescent="0.2">
      <c r="A12" s="116" t="str">
        <f>county!A7</f>
        <v>NC0026</v>
      </c>
      <c r="B12" s="116" t="str">
        <f>county!B7</f>
        <v>Cumberland</v>
      </c>
      <c r="C12" s="118">
        <f>county!BB7</f>
        <v>7940741</v>
      </c>
      <c r="D12" s="119">
        <f>county!BB7/county!BH7</f>
        <v>0.77207843468218273</v>
      </c>
      <c r="E12" s="120">
        <f>county!BB7/county!GJ7</f>
        <v>23.969949800621229</v>
      </c>
      <c r="F12" s="75">
        <f>county!BF7</f>
        <v>1094480</v>
      </c>
      <c r="G12" s="76">
        <f>county!BF7/county!BH7</f>
        <v>0.10641631620914917</v>
      </c>
      <c r="H12" s="77">
        <f>county!BF7/county!GJ7</f>
        <v>3.3038013275818874</v>
      </c>
      <c r="I12" s="75">
        <f>county!BG7</f>
        <v>1249668</v>
      </c>
      <c r="J12" s="76">
        <f>county!BG7/county!BH7</f>
        <v>0.12150524910866807</v>
      </c>
      <c r="K12" s="297">
        <f>county!BG7/county!GJ7</f>
        <v>3.7722523914887449</v>
      </c>
      <c r="L12" s="75">
        <f>county!BH7</f>
        <v>10284889</v>
      </c>
      <c r="M12" s="78">
        <f>county!BH7/county!GJ7</f>
        <v>31.046003519691862</v>
      </c>
    </row>
    <row r="13" spans="1:13" x14ac:dyDescent="0.2">
      <c r="A13" s="116" t="str">
        <f>county!A8</f>
        <v>NC0030</v>
      </c>
      <c r="B13" s="116" t="str">
        <f>county!B8</f>
        <v>Durham</v>
      </c>
      <c r="C13" s="118">
        <f>county!BB8</f>
        <v>6616479</v>
      </c>
      <c r="D13" s="119">
        <f>county!BB8/county!BH8</f>
        <v>0.72932615847101268</v>
      </c>
      <c r="E13" s="120">
        <f>county!BB8/county!GJ8</f>
        <v>23.823250471677731</v>
      </c>
      <c r="F13" s="75">
        <f>county!BF8</f>
        <v>1174203</v>
      </c>
      <c r="G13" s="76">
        <f>county!BF8/county!BH8</f>
        <v>0.12943091986767261</v>
      </c>
      <c r="H13" s="77">
        <f>county!BF8/county!GJ8</f>
        <v>4.2278275459795776</v>
      </c>
      <c r="I13" s="75">
        <f>county!BG8</f>
        <v>1281362</v>
      </c>
      <c r="J13" s="76">
        <f>county!BG8/county!BH8</f>
        <v>0.14124292166131469</v>
      </c>
      <c r="K13" s="297">
        <f>county!BG8/county!GJ8</f>
        <v>4.6136635317500323</v>
      </c>
      <c r="L13" s="75">
        <f>county!BH8</f>
        <v>9072044</v>
      </c>
      <c r="M13" s="78">
        <f>county!BH8/county!GJ8</f>
        <v>32.664741549407346</v>
      </c>
    </row>
    <row r="14" spans="1:13" x14ac:dyDescent="0.2">
      <c r="A14" s="116" t="str">
        <f>county!A9</f>
        <v>NC0019</v>
      </c>
      <c r="B14" s="116" t="str">
        <f>county!B9</f>
        <v>Buncombe</v>
      </c>
      <c r="C14" s="118">
        <f>county!BB9</f>
        <v>3669726</v>
      </c>
      <c r="D14" s="119">
        <f>county!BB9/county!BH9</f>
        <v>0.74569678477055612</v>
      </c>
      <c r="E14" s="120">
        <f>county!BB9/county!GJ9</f>
        <v>14.964547278451073</v>
      </c>
      <c r="F14" s="75">
        <f>county!BF9</f>
        <v>656041</v>
      </c>
      <c r="G14" s="76">
        <f>county!BF9/county!BH9</f>
        <v>0.13330904388438278</v>
      </c>
      <c r="H14" s="77">
        <f>county!BF9/county!GJ9</f>
        <v>2.6752287666987455</v>
      </c>
      <c r="I14" s="75">
        <f>county!BG9</f>
        <v>595437</v>
      </c>
      <c r="J14" s="76">
        <f>county!BG9/county!BH9</f>
        <v>0.12099417134506109</v>
      </c>
      <c r="K14" s="297">
        <f>county!BG9/county!GJ9</f>
        <v>2.4280954866491591</v>
      </c>
      <c r="L14" s="75">
        <f>county!BH9</f>
        <v>4921204</v>
      </c>
      <c r="M14" s="78">
        <f>county!BH9/county!GJ9</f>
        <v>20.067871531798978</v>
      </c>
    </row>
    <row r="15" spans="1:13" x14ac:dyDescent="0.2">
      <c r="A15" s="116" t="str">
        <f>county!A10</f>
        <v>NC0047</v>
      </c>
      <c r="B15" s="116" t="str">
        <f>county!B10</f>
        <v>New Hanover</v>
      </c>
      <c r="C15" s="118">
        <f>county!BB10</f>
        <v>2831805</v>
      </c>
      <c r="D15" s="119">
        <f>county!BB10/county!BH10</f>
        <v>0.75618064028236964</v>
      </c>
      <c r="E15" s="120">
        <f>county!BB10/county!GJ10</f>
        <v>13.494681814282854</v>
      </c>
      <c r="F15" s="75">
        <f>county!BF10</f>
        <v>595923</v>
      </c>
      <c r="G15" s="76">
        <f>county!BF10/county!BH10</f>
        <v>0.15913010807558803</v>
      </c>
      <c r="H15" s="77">
        <f>county!BF10/county!GJ10</f>
        <v>2.8398110995682546</v>
      </c>
      <c r="I15" s="75">
        <f>county!BG10</f>
        <v>317151</v>
      </c>
      <c r="J15" s="76">
        <f>county!BG10/county!BH10</f>
        <v>8.4689251642042371E-2</v>
      </c>
      <c r="K15" s="297">
        <f>county!BG10/county!GJ10</f>
        <v>1.5113511813425082</v>
      </c>
      <c r="L15" s="75">
        <f>county!BH10</f>
        <v>3744879</v>
      </c>
      <c r="M15" s="78">
        <f>county!BH10/county!GJ10</f>
        <v>17.84584409519362</v>
      </c>
    </row>
    <row r="16" spans="1:13" x14ac:dyDescent="0.2">
      <c r="A16" s="116" t="str">
        <f>county!A11</f>
        <v>NC0061</v>
      </c>
      <c r="B16" s="116" t="str">
        <f>county!B11</f>
        <v>Union</v>
      </c>
      <c r="C16" s="118">
        <f>county!BB11</f>
        <v>2902828</v>
      </c>
      <c r="D16" s="119">
        <f>county!BB11/county!BH11</f>
        <v>0.68241172905591219</v>
      </c>
      <c r="E16" s="120">
        <f>county!BB11/county!GJ11</f>
        <v>13.962885288798246</v>
      </c>
      <c r="F16" s="75">
        <f>county!BF11</f>
        <v>413415</v>
      </c>
      <c r="G16" s="76">
        <f>county!BF11/county!BH11</f>
        <v>9.718772347781196E-2</v>
      </c>
      <c r="H16" s="77">
        <f>county!BF11/county!GJ11</f>
        <v>1.9885663985839073</v>
      </c>
      <c r="I16" s="75">
        <f>county!BG11</f>
        <v>937535</v>
      </c>
      <c r="J16" s="76">
        <f>county!BG11/county!BH11</f>
        <v>0.22040054746627585</v>
      </c>
      <c r="K16" s="297">
        <f>county!BG11/county!GJ11</f>
        <v>4.5096346250048098</v>
      </c>
      <c r="L16" s="75">
        <f>county!BH11</f>
        <v>4253778</v>
      </c>
      <c r="M16" s="78">
        <f>county!BH11/county!GJ11</f>
        <v>20.461086312386964</v>
      </c>
    </row>
    <row r="17" spans="1:13" x14ac:dyDescent="0.2">
      <c r="A17" s="116" t="str">
        <f>county!A12</f>
        <v>NC0106</v>
      </c>
      <c r="B17" s="116" t="str">
        <f>county!B12</f>
        <v>Gaston</v>
      </c>
      <c r="C17" s="118">
        <f>county!BB12</f>
        <v>2432057</v>
      </c>
      <c r="D17" s="119">
        <f>county!BB12/county!BH12</f>
        <v>0.70242794072709991</v>
      </c>
      <c r="E17" s="120">
        <f>county!BB12/county!GJ12</f>
        <v>11.712515531240669</v>
      </c>
      <c r="F17" s="75">
        <f>county!BF12</f>
        <v>343118</v>
      </c>
      <c r="G17" s="76">
        <f>county!BF12/county!BH12</f>
        <v>9.9099515416949946E-2</v>
      </c>
      <c r="H17" s="77">
        <f>county!BF12/county!GJ12</f>
        <v>1.6524180576558181</v>
      </c>
      <c r="I17" s="75">
        <f>county!BG12</f>
        <v>687183</v>
      </c>
      <c r="J17" s="76">
        <f>county!BG12/county!BH12</f>
        <v>0.1984725438559502</v>
      </c>
      <c r="K17" s="297">
        <f>county!BG12/county!GJ12</f>
        <v>3.3093967617965192</v>
      </c>
      <c r="L17" s="75">
        <f>county!BH12</f>
        <v>3462358</v>
      </c>
      <c r="M17" s="78">
        <f>county!BH12/county!GJ12</f>
        <v>16.674330350693005</v>
      </c>
    </row>
    <row r="18" spans="1:13" x14ac:dyDescent="0.2">
      <c r="A18" s="116" t="str">
        <f>county!A13</f>
        <v>NC0048</v>
      </c>
      <c r="B18" s="116" t="str">
        <f>county!B13</f>
        <v>Onslow</v>
      </c>
      <c r="C18" s="118">
        <f>county!BB13</f>
        <v>1472141</v>
      </c>
      <c r="D18" s="119">
        <f>county!BB13/county!BH13</f>
        <v>0.75539462766768073</v>
      </c>
      <c r="E18" s="120">
        <f>county!BB13/county!GJ13</f>
        <v>7.7404922523621487</v>
      </c>
      <c r="F18" s="75">
        <f>county!BF13</f>
        <v>158701</v>
      </c>
      <c r="G18" s="76">
        <f>county!BF13/county!BH13</f>
        <v>8.1433696096697678E-2</v>
      </c>
      <c r="H18" s="77">
        <f>county!BF13/county!GJ13</f>
        <v>0.83444714938455311</v>
      </c>
      <c r="I18" s="75">
        <f>county!BG13</f>
        <v>317995</v>
      </c>
      <c r="J18" s="76">
        <f>county!BG13/county!BH13</f>
        <v>0.16317167623562157</v>
      </c>
      <c r="K18" s="297">
        <f>county!BG13/county!GJ13</f>
        <v>1.6720122826481305</v>
      </c>
      <c r="L18" s="75">
        <f>county!BH13</f>
        <v>1948837</v>
      </c>
      <c r="M18" s="78">
        <f>county!BH13/county!GJ13</f>
        <v>10.246951684394832</v>
      </c>
    </row>
    <row r="19" spans="1:13" x14ac:dyDescent="0.2">
      <c r="A19" s="116" t="str">
        <f>county!A14</f>
        <v>NC0021</v>
      </c>
      <c r="B19" s="116" t="str">
        <f>county!B14</f>
        <v>Cabarrus</v>
      </c>
      <c r="C19" s="118">
        <f>county!BB14</f>
        <v>1877516</v>
      </c>
      <c r="D19" s="119">
        <f>county!BB14/county!BH14</f>
        <v>0.78362854278471039</v>
      </c>
      <c r="E19" s="120">
        <f>county!BB14/county!GJ14</f>
        <v>10.214661110083458</v>
      </c>
      <c r="F19" s="75">
        <f>county!BF14</f>
        <v>311340</v>
      </c>
      <c r="G19" s="76">
        <f>county!BF14/county!BH14</f>
        <v>0.12994558262650849</v>
      </c>
      <c r="H19" s="77">
        <f>county!BF14/county!GJ14</f>
        <v>1.6938511256433413</v>
      </c>
      <c r="I19" s="75">
        <f>county!BG14</f>
        <v>207070</v>
      </c>
      <c r="J19" s="76">
        <f>county!BG14/county!BH14</f>
        <v>8.6425874588781121E-2</v>
      </c>
      <c r="K19" s="297">
        <f>county!BG14/county!GJ14</f>
        <v>1.1265682295463695</v>
      </c>
      <c r="L19" s="75">
        <f>county!BH14</f>
        <v>2395926</v>
      </c>
      <c r="M19" s="78">
        <f>county!BH14/county!GJ14</f>
        <v>13.035080465273168</v>
      </c>
    </row>
    <row r="20" spans="1:13" x14ac:dyDescent="0.2">
      <c r="A20" s="116" t="str">
        <f>county!A15</f>
        <v>NC0041</v>
      </c>
      <c r="B20" s="116" t="str">
        <f>county!B15</f>
        <v>Johnston</v>
      </c>
      <c r="C20" s="118">
        <f>county!BB15</f>
        <v>1228679</v>
      </c>
      <c r="D20" s="119">
        <f>county!BB15/county!BH15</f>
        <v>0.73541225867657045</v>
      </c>
      <c r="E20" s="120">
        <f>county!BB15/county!GJ15</f>
        <v>7.0237119354267064</v>
      </c>
      <c r="F20" s="75">
        <f>county!BF15</f>
        <v>115014</v>
      </c>
      <c r="G20" s="76">
        <f>county!BF15/county!BH15</f>
        <v>6.8840360679581145E-2</v>
      </c>
      <c r="H20" s="77">
        <f>county!BF15/county!GJ15</f>
        <v>0.65747457598051828</v>
      </c>
      <c r="I20" s="75">
        <f>county!BG15</f>
        <v>327042</v>
      </c>
      <c r="J20" s="76">
        <f>county!BG15/county!BH15</f>
        <v>0.19574738064384836</v>
      </c>
      <c r="K20" s="297">
        <f>county!BG15/county!GJ15</f>
        <v>1.8695271904100428</v>
      </c>
      <c r="L20" s="75">
        <f>county!BH15</f>
        <v>1670735</v>
      </c>
      <c r="M20" s="78">
        <f>county!BH15/county!GJ15</f>
        <v>9.5507137018172674</v>
      </c>
    </row>
    <row r="21" spans="1:13" x14ac:dyDescent="0.2">
      <c r="A21" s="116" t="str">
        <f>county!A16</f>
        <v>NC0050</v>
      </c>
      <c r="B21" s="116" t="str">
        <f>county!B16</f>
        <v>Pitt (Sheppard)</v>
      </c>
      <c r="C21" s="118">
        <f>county!BB16</f>
        <v>1385901</v>
      </c>
      <c r="D21" s="119">
        <f>county!BB16/county!BH16</f>
        <v>0.64659150553211142</v>
      </c>
      <c r="E21" s="120">
        <f>county!BB16/county!GJ16</f>
        <v>8.255602416097787</v>
      </c>
      <c r="F21" s="75">
        <f>county!BF16</f>
        <v>248080</v>
      </c>
      <c r="G21" s="76">
        <f>county!BF16/county!BH16</f>
        <v>0.11574161552117085</v>
      </c>
      <c r="H21" s="77">
        <f>county!BF16/county!GJ16</f>
        <v>1.4777749979151029</v>
      </c>
      <c r="I21" s="75">
        <f>county!BG16</f>
        <v>509414</v>
      </c>
      <c r="J21" s="76">
        <f>county!BG16/county!BH16</f>
        <v>0.2376668789467177</v>
      </c>
      <c r="K21" s="297">
        <f>county!BG16/county!GJ16</f>
        <v>3.0345020670264602</v>
      </c>
      <c r="L21" s="75">
        <f>county!BH16</f>
        <v>2143395</v>
      </c>
      <c r="M21" s="78">
        <f>county!BH16/county!GJ16</f>
        <v>12.767879481039351</v>
      </c>
    </row>
    <row r="22" spans="1:13" x14ac:dyDescent="0.2">
      <c r="A22" s="116" t="str">
        <f>county!A17</f>
        <v>NC0027</v>
      </c>
      <c r="B22" s="116" t="str">
        <f>county!B17</f>
        <v>Davidson</v>
      </c>
      <c r="C22" s="118">
        <f>county!BB17</f>
        <v>2258927</v>
      </c>
      <c r="D22" s="119">
        <f>county!BB17/county!BH17</f>
        <v>0.66866720757740761</v>
      </c>
      <c r="E22" s="120">
        <f>county!BB17/county!GJ17</f>
        <v>14.280827417040189</v>
      </c>
      <c r="F22" s="75">
        <f>county!BF17</f>
        <v>273250</v>
      </c>
      <c r="G22" s="76">
        <f>county!BF17/county!BH17</f>
        <v>8.0885001804186951E-2</v>
      </c>
      <c r="H22" s="77">
        <f>county!BF17/county!GJ17</f>
        <v>1.7274733055588922</v>
      </c>
      <c r="I22" s="75">
        <f>county!BG17</f>
        <v>846076</v>
      </c>
      <c r="J22" s="76">
        <f>county!BG17/county!BH17</f>
        <v>0.25044779061840544</v>
      </c>
      <c r="K22" s="297">
        <f>county!BG17/county!GJ17</f>
        <v>5.3488516174713459</v>
      </c>
      <c r="L22" s="75">
        <f>county!BH17</f>
        <v>3378253</v>
      </c>
      <c r="M22" s="78">
        <f>county!BH17/county!GJ17</f>
        <v>21.357152340070428</v>
      </c>
    </row>
    <row r="23" spans="1:13" x14ac:dyDescent="0.2">
      <c r="A23" s="116" t="str">
        <f>county!A18</f>
        <v>NC0103</v>
      </c>
      <c r="B23" s="116" t="str">
        <f>county!B18</f>
        <v>Alamance</v>
      </c>
      <c r="C23" s="118">
        <f>county!BB18</f>
        <v>1671123</v>
      </c>
      <c r="D23" s="119">
        <f>county!BB18/county!BH18</f>
        <v>0.8117500304808889</v>
      </c>
      <c r="E23" s="120">
        <f>county!BB18/county!GJ18</f>
        <v>10.920017251181118</v>
      </c>
      <c r="F23" s="75">
        <f>county!BF18</f>
        <v>146982</v>
      </c>
      <c r="G23" s="76">
        <f>county!BF18/county!BH18</f>
        <v>7.1396685330847587E-2</v>
      </c>
      <c r="H23" s="77">
        <f>county!BF18/county!GJ18</f>
        <v>0.96045950873341046</v>
      </c>
      <c r="I23" s="75">
        <f>county!BG18</f>
        <v>240562</v>
      </c>
      <c r="J23" s="76">
        <f>county!BG18/county!BH18</f>
        <v>0.11685328418826357</v>
      </c>
      <c r="K23" s="297">
        <f>county!BG18/county!GJ18</f>
        <v>1.5719616030529362</v>
      </c>
      <c r="L23" s="75">
        <f>county!BH18</f>
        <v>2058667</v>
      </c>
      <c r="M23" s="78">
        <f>county!BH18/county!GJ18</f>
        <v>13.452438362967465</v>
      </c>
    </row>
    <row r="24" spans="1:13" x14ac:dyDescent="0.2">
      <c r="A24" s="116" t="str">
        <f>county!A19</f>
        <v>NC0052</v>
      </c>
      <c r="B24" s="116" t="str">
        <f>county!B19</f>
        <v>Randolph</v>
      </c>
      <c r="C24" s="118">
        <f>county!BB19</f>
        <v>1798461</v>
      </c>
      <c r="D24" s="119">
        <f>county!BB19/county!BH19</f>
        <v>0.75974445672340896</v>
      </c>
      <c r="E24" s="120">
        <f>county!BB19/county!GJ19</f>
        <v>12.624322616874911</v>
      </c>
      <c r="F24" s="75">
        <f>county!BF19</f>
        <v>280158</v>
      </c>
      <c r="G24" s="76">
        <f>county!BF19/county!BH19</f>
        <v>0.11835034927458356</v>
      </c>
      <c r="H24" s="77">
        <f>county!BF19/county!GJ19</f>
        <v>1.9665730731433384</v>
      </c>
      <c r="I24" s="75">
        <f>county!BG19</f>
        <v>288573</v>
      </c>
      <c r="J24" s="76">
        <f>county!BG19/county!BH19</f>
        <v>0.12190519400200744</v>
      </c>
      <c r="K24" s="297">
        <f>county!BG19/county!GJ19</f>
        <v>2.0256422855538396</v>
      </c>
      <c r="L24" s="75">
        <f>county!BH19</f>
        <v>2367192</v>
      </c>
      <c r="M24" s="78">
        <f>county!BH19/county!GJ19</f>
        <v>16.61653797557209</v>
      </c>
    </row>
    <row r="25" spans="1:13" x14ac:dyDescent="0.2">
      <c r="A25" s="116" t="str">
        <f>county!A20</f>
        <v>NC0055</v>
      </c>
      <c r="B25" s="116" t="str">
        <f>county!B20</f>
        <v>Rowan</v>
      </c>
      <c r="C25" s="118">
        <f>county!BB20</f>
        <v>2017822</v>
      </c>
      <c r="D25" s="119">
        <f>county!BB20/county!BH20</f>
        <v>0.72915421490482213</v>
      </c>
      <c r="E25" s="120">
        <f>county!BB20/county!GJ20</f>
        <v>14.595246361716287</v>
      </c>
      <c r="F25" s="75">
        <f>county!BF20</f>
        <v>223339</v>
      </c>
      <c r="G25" s="76">
        <f>county!BF20/county!BH20</f>
        <v>8.0705123248050653E-2</v>
      </c>
      <c r="H25" s="77">
        <f>county!BF20/county!GJ20</f>
        <v>1.615448601105228</v>
      </c>
      <c r="I25" s="75">
        <f>county!BG20</f>
        <v>526185</v>
      </c>
      <c r="J25" s="76">
        <f>county!BG20/county!BH20</f>
        <v>0.19014066184712716</v>
      </c>
      <c r="K25" s="297">
        <f>county!BG20/county!GJ20</f>
        <v>3.8059847235483031</v>
      </c>
      <c r="L25" s="75">
        <f>county!BH20</f>
        <v>2767346</v>
      </c>
      <c r="M25" s="78">
        <f>county!BH20/county!GJ20</f>
        <v>20.016679686369816</v>
      </c>
    </row>
    <row r="26" spans="1:13" x14ac:dyDescent="0.2">
      <c r="A26" s="116" t="str">
        <f>county!A21</f>
        <v>NC0053</v>
      </c>
      <c r="B26" s="116" t="str">
        <f>county!B21</f>
        <v>Robeson</v>
      </c>
      <c r="C26" s="118">
        <f>county!BB21</f>
        <v>667057</v>
      </c>
      <c r="D26" s="119">
        <f>county!BB21/county!BH21</f>
        <v>0.64462532784176241</v>
      </c>
      <c r="E26" s="120">
        <f>county!BB21/county!GJ21</f>
        <v>4.9476865793416502</v>
      </c>
      <c r="F26" s="75">
        <f>county!BF21</f>
        <v>99071</v>
      </c>
      <c r="G26" s="76">
        <f>county!BF21/county!BH21</f>
        <v>9.5739458329065191E-2</v>
      </c>
      <c r="H26" s="77">
        <f>county!BF21/county!GJ21</f>
        <v>0.73482814377475492</v>
      </c>
      <c r="I26" s="75">
        <f>county!BG21</f>
        <v>268670</v>
      </c>
      <c r="J26" s="76">
        <f>county!BG21/county!BH21</f>
        <v>0.25963521382917248</v>
      </c>
      <c r="K26" s="297">
        <f>county!BG21/county!GJ21</f>
        <v>1.9927756597587931</v>
      </c>
      <c r="L26" s="75">
        <f>county!BH21</f>
        <v>1034798</v>
      </c>
      <c r="M26" s="78">
        <f>county!BH21/county!GJ21</f>
        <v>7.6752903828751986</v>
      </c>
    </row>
    <row r="27" spans="1:13" x14ac:dyDescent="0.2">
      <c r="A27" s="116" t="str">
        <f>county!A22</f>
        <v>NC0040</v>
      </c>
      <c r="B27" s="116" t="str">
        <f>county!B22</f>
        <v>Iredell</v>
      </c>
      <c r="C27" s="118">
        <f>county!BB22</f>
        <v>1513739</v>
      </c>
      <c r="D27" s="119">
        <f>county!BB22/county!BH22</f>
        <v>0.68693286501302397</v>
      </c>
      <c r="E27" s="120">
        <f>county!BB22/county!GJ22</f>
        <v>11.736230423321445</v>
      </c>
      <c r="F27" s="75">
        <f>county!BF22</f>
        <v>300796</v>
      </c>
      <c r="G27" s="76">
        <f>county!BF22/county!BH22</f>
        <v>0.13650084860366124</v>
      </c>
      <c r="H27" s="77">
        <f>county!BF22/county!GJ22</f>
        <v>2.3321135059699176</v>
      </c>
      <c r="I27" s="75">
        <f>county!BG22</f>
        <v>389085</v>
      </c>
      <c r="J27" s="76">
        <f>county!BG22/county!BH22</f>
        <v>0.17656628638331473</v>
      </c>
      <c r="K27" s="297">
        <f>county!BG22/county!GJ22</f>
        <v>3.0166304853465653</v>
      </c>
      <c r="L27" s="75">
        <f>county!BH22</f>
        <v>2203620</v>
      </c>
      <c r="M27" s="78">
        <f>county!BH22/county!GJ22</f>
        <v>17.08497441463793</v>
      </c>
    </row>
    <row r="28" spans="1:13" x14ac:dyDescent="0.2">
      <c r="A28" s="116" t="str">
        <f>county!A23</f>
        <v>NC0065</v>
      </c>
      <c r="B28" s="116" t="str">
        <f>county!B23</f>
        <v>Wayne</v>
      </c>
      <c r="C28" s="118">
        <f>county!BB23</f>
        <v>1114912</v>
      </c>
      <c r="D28" s="119">
        <f>county!BB23/county!BH23</f>
        <v>0.71037212419941431</v>
      </c>
      <c r="E28" s="120">
        <f>county!BB23/county!GJ23</f>
        <v>8.9665677451524441</v>
      </c>
      <c r="F28" s="75">
        <f>county!BF23</f>
        <v>237161</v>
      </c>
      <c r="G28" s="76">
        <f>county!BF23/county!BH23</f>
        <v>0.15110839541350107</v>
      </c>
      <c r="H28" s="77">
        <f>county!BF23/county!GJ23</f>
        <v>1.9073435150111386</v>
      </c>
      <c r="I28" s="75">
        <f>county!BG23</f>
        <v>217403</v>
      </c>
      <c r="J28" s="76">
        <f>county!BG23/county!BH23</f>
        <v>0.13851948038708461</v>
      </c>
      <c r="K28" s="297">
        <f>county!BG23/county!GJ23</f>
        <v>1.7484417850909997</v>
      </c>
      <c r="L28" s="75">
        <f>county!BH23</f>
        <v>1569476</v>
      </c>
      <c r="M28" s="78">
        <f>county!BH23/county!GJ23</f>
        <v>12.622353045254583</v>
      </c>
    </row>
    <row r="29" spans="1:13" x14ac:dyDescent="0.2">
      <c r="A29" s="116" t="str">
        <f>county!A24</f>
        <v>NC0037</v>
      </c>
      <c r="B29" s="116" t="str">
        <f>county!B24</f>
        <v>Harnett</v>
      </c>
      <c r="C29" s="118">
        <f>county!BB24</f>
        <v>977358</v>
      </c>
      <c r="D29" s="119">
        <f>county!BB24/county!BH24</f>
        <v>0.7342196834020458</v>
      </c>
      <c r="E29" s="120">
        <f>county!BB24/county!GJ24</f>
        <v>8.0840198511166257</v>
      </c>
      <c r="F29" s="75">
        <f>county!BF24</f>
        <v>157248</v>
      </c>
      <c r="G29" s="76">
        <f>county!BF24/county!BH24</f>
        <v>0.11812925946849046</v>
      </c>
      <c r="H29" s="77">
        <f>county!BF24/county!GJ24</f>
        <v>1.3006451612903225</v>
      </c>
      <c r="I29" s="75">
        <f>county!BG24</f>
        <v>196546</v>
      </c>
      <c r="J29" s="76">
        <f>county!BG24/county!BH24</f>
        <v>0.1476510571294638</v>
      </c>
      <c r="K29" s="297">
        <f>county!BG24/county!GJ24</f>
        <v>1.625690653432589</v>
      </c>
      <c r="L29" s="75">
        <f>county!BH24</f>
        <v>1331152</v>
      </c>
      <c r="M29" s="78">
        <f>county!BH24/county!GJ24</f>
        <v>11.010355665839537</v>
      </c>
    </row>
    <row r="30" spans="1:13" x14ac:dyDescent="0.2">
      <c r="A30" s="116" t="str">
        <f>county!A25</f>
        <v>NC0023</v>
      </c>
      <c r="B30" s="116" t="str">
        <f>county!B25</f>
        <v>Catawba</v>
      </c>
      <c r="C30" s="118">
        <f>county!BB25</f>
        <v>1537436</v>
      </c>
      <c r="D30" s="119">
        <f>county!BB25/county!BH25</f>
        <v>0.71095372111326804</v>
      </c>
      <c r="E30" s="120">
        <f>county!BB25/county!GJ25</f>
        <v>13.3227844262082</v>
      </c>
      <c r="F30" s="75">
        <f>county!BF25</f>
        <v>392167</v>
      </c>
      <c r="G30" s="76">
        <f>county!BF25/county!BH25</f>
        <v>0.18134906945578677</v>
      </c>
      <c r="H30" s="77">
        <f>county!BF25/county!GJ25</f>
        <v>3.3983570048267318</v>
      </c>
      <c r="I30" s="75">
        <f>county!BG25</f>
        <v>232895</v>
      </c>
      <c r="J30" s="76">
        <f>county!BG25/county!BH25</f>
        <v>0.10769720943094514</v>
      </c>
      <c r="K30" s="297">
        <f>county!BG25/county!GJ25</f>
        <v>2.0181717345904211</v>
      </c>
      <c r="L30" s="75">
        <f>county!BH25</f>
        <v>2162498</v>
      </c>
      <c r="M30" s="78">
        <f>county!BH25/county!GJ25</f>
        <v>18.739313165625351</v>
      </c>
    </row>
    <row r="31" spans="1:13" x14ac:dyDescent="0.2">
      <c r="A31" s="116" t="str">
        <f>county!A26</f>
        <v>NC0018</v>
      </c>
      <c r="B31" s="116" t="str">
        <f>county!B26</f>
        <v>Brunswick</v>
      </c>
      <c r="C31" s="118">
        <f>county!BB26</f>
        <v>914548</v>
      </c>
      <c r="D31" s="119">
        <f>county!BB26/county!BH26</f>
        <v>0.79361049090194369</v>
      </c>
      <c r="E31" s="120">
        <f>county!BB26/county!GJ26</f>
        <v>8.1148170823683898</v>
      </c>
      <c r="F31" s="75">
        <f>county!BF26</f>
        <v>66495</v>
      </c>
      <c r="G31" s="76">
        <f>county!BF26/county!BH26</f>
        <v>5.7701869767934268E-2</v>
      </c>
      <c r="H31" s="77">
        <f>county!BF26/county!GJ26</f>
        <v>0.59001251098038177</v>
      </c>
      <c r="I31" s="75">
        <f>county!BG26</f>
        <v>171346</v>
      </c>
      <c r="J31" s="76">
        <f>county!BG26/county!BH26</f>
        <v>0.14868763933012202</v>
      </c>
      <c r="K31" s="297">
        <f>county!BG26/county!GJ26</f>
        <v>1.5203591804864198</v>
      </c>
      <c r="L31" s="75">
        <f>county!BH26</f>
        <v>1152389</v>
      </c>
      <c r="M31" s="78">
        <f>county!BH26/county!GJ26</f>
        <v>10.225188773835193</v>
      </c>
    </row>
    <row r="32" spans="1:13" x14ac:dyDescent="0.2">
      <c r="A32" s="116" t="str">
        <f>county!A27</f>
        <v>NC0039</v>
      </c>
      <c r="B32" s="116" t="str">
        <f>county!B27</f>
        <v>Henderson</v>
      </c>
      <c r="C32" s="118">
        <f>county!BB27</f>
        <v>2014809</v>
      </c>
      <c r="D32" s="119">
        <f>county!BB27/county!BH27</f>
        <v>0.72869820462844981</v>
      </c>
      <c r="E32" s="120">
        <f>county!BB27/county!GJ27</f>
        <v>18.597092486616209</v>
      </c>
      <c r="F32" s="75">
        <f>county!BF27</f>
        <v>428282</v>
      </c>
      <c r="G32" s="76">
        <f>county!BF27/county!BH27</f>
        <v>0.15489722572942732</v>
      </c>
      <c r="H32" s="77">
        <f>county!BF27/county!GJ27</f>
        <v>3.9531290382130329</v>
      </c>
      <c r="I32" s="75">
        <f>county!BG27</f>
        <v>321852</v>
      </c>
      <c r="J32" s="76">
        <f>county!BG27/county!BH27</f>
        <v>0.11640456964212283</v>
      </c>
      <c r="K32" s="297">
        <f>county!BG27/county!GJ27</f>
        <v>2.9707587225401513</v>
      </c>
      <c r="L32" s="75">
        <f>county!BH27</f>
        <v>2764943</v>
      </c>
      <c r="M32" s="78">
        <f>county!BH27/county!GJ27</f>
        <v>25.520980247369394</v>
      </c>
    </row>
    <row r="33" spans="1:13" x14ac:dyDescent="0.2">
      <c r="A33" s="116" t="str">
        <f>county!A28</f>
        <v>NC0054</v>
      </c>
      <c r="B33" s="116" t="str">
        <f>county!B28</f>
        <v>Rockingham</v>
      </c>
      <c r="C33" s="118">
        <f>county!BB28</f>
        <v>1243094</v>
      </c>
      <c r="D33" s="119">
        <f>county!BB28/county!BH28</f>
        <v>0.72363613925362258</v>
      </c>
      <c r="E33" s="120">
        <f>county!BB28/county!GJ28</f>
        <v>13.369908687094657</v>
      </c>
      <c r="F33" s="75">
        <f>county!BF28</f>
        <v>190249</v>
      </c>
      <c r="G33" s="76">
        <f>county!BF28/county!BH28</f>
        <v>0.11074870593604541</v>
      </c>
      <c r="H33" s="77">
        <f>county!BF28/county!GJ28</f>
        <v>2.0461942200759329</v>
      </c>
      <c r="I33" s="75">
        <f>county!BG28</f>
        <v>284501</v>
      </c>
      <c r="J33" s="76">
        <f>county!BG28/county!BH28</f>
        <v>0.16561515481033201</v>
      </c>
      <c r="K33" s="297">
        <f>county!BG28/county!GJ28</f>
        <v>3.0599072888994052</v>
      </c>
      <c r="L33" s="75">
        <f>county!BH28</f>
        <v>1717844</v>
      </c>
      <c r="M33" s="78">
        <f>county!BH28/county!GJ28</f>
        <v>18.476010196069996</v>
      </c>
    </row>
    <row r="34" spans="1:13" x14ac:dyDescent="0.2">
      <c r="A34" s="116" t="str">
        <f>county!A29</f>
        <v>NC0046</v>
      </c>
      <c r="B34" s="116" t="str">
        <f>county!B29</f>
        <v>Nash (Braswell)</v>
      </c>
      <c r="C34" s="118">
        <f>county!BB29</f>
        <v>1270411</v>
      </c>
      <c r="D34" s="119">
        <f>county!BB29/county!BH29</f>
        <v>0.61128853059615995</v>
      </c>
      <c r="E34" s="120">
        <f>county!BB29/county!GJ29</f>
        <v>14.059595613054594</v>
      </c>
      <c r="F34" s="75">
        <f>county!BF29</f>
        <v>112285</v>
      </c>
      <c r="G34" s="76">
        <f>county!BF29/county!BH29</f>
        <v>5.4028603859687788E-2</v>
      </c>
      <c r="H34" s="77">
        <f>county!BF29/county!GJ29</f>
        <v>1.2426543011764186</v>
      </c>
      <c r="I34" s="75">
        <f>county!BG29</f>
        <v>695555</v>
      </c>
      <c r="J34" s="76">
        <f>county!BG29/county!BH29</f>
        <v>0.33468286554415227</v>
      </c>
      <c r="K34" s="297">
        <f>county!BG29/county!GJ29</f>
        <v>7.6976836839717127</v>
      </c>
      <c r="L34" s="75">
        <f>county!BH29</f>
        <v>2078251</v>
      </c>
      <c r="M34" s="78">
        <f>county!BH29/county!GJ29</f>
        <v>22.999933598202723</v>
      </c>
    </row>
    <row r="35" spans="1:13" x14ac:dyDescent="0.2">
      <c r="A35" s="116" t="str">
        <f>county!A30</f>
        <v>NC0020</v>
      </c>
      <c r="B35" s="116" t="str">
        <f>county!B30</f>
        <v>Burke</v>
      </c>
      <c r="C35" s="118">
        <f>county!BB30</f>
        <v>887867</v>
      </c>
      <c r="D35" s="119">
        <f>county!BB30/county!BH30</f>
        <v>0.74768943671519794</v>
      </c>
      <c r="E35" s="120">
        <f>county!BB30/county!GJ30</f>
        <v>9.8668333611157415</v>
      </c>
      <c r="F35" s="75">
        <f>county!BF30</f>
        <v>61624</v>
      </c>
      <c r="G35" s="76">
        <f>county!BF30/county!BH30</f>
        <v>5.1894725052442942E-2</v>
      </c>
      <c r="H35" s="77">
        <f>county!BF30/county!GJ30</f>
        <v>0.68482524865255323</v>
      </c>
      <c r="I35" s="75">
        <f>county!BG30</f>
        <v>237990</v>
      </c>
      <c r="J35" s="76">
        <f>county!BG30/county!BH30</f>
        <v>0.20041583823235909</v>
      </c>
      <c r="K35" s="297">
        <f>county!BG30/county!GJ30</f>
        <v>2.6447741290215037</v>
      </c>
      <c r="L35" s="75">
        <f>county!BH30</f>
        <v>1187481</v>
      </c>
      <c r="M35" s="78">
        <f>county!BH30/county!GJ30</f>
        <v>13.196432738789799</v>
      </c>
    </row>
    <row r="36" spans="1:13" x14ac:dyDescent="0.2">
      <c r="A36" s="116" t="str">
        <f>county!A31</f>
        <v>NC0024</v>
      </c>
      <c r="B36" s="116" t="str">
        <f>county!B31</f>
        <v>Cleveland</v>
      </c>
      <c r="C36" s="118">
        <f>county!BB31</f>
        <v>699716</v>
      </c>
      <c r="D36" s="119">
        <f>county!BB31/county!BH31</f>
        <v>0.72916705745042254</v>
      </c>
      <c r="E36" s="120">
        <f>county!BB31/county!GJ31</f>
        <v>7.9260089940077707</v>
      </c>
      <c r="F36" s="75">
        <f>county!BF31</f>
        <v>72208</v>
      </c>
      <c r="G36" s="76">
        <f>county!BF31/county!BH31</f>
        <v>7.524723585623326E-2</v>
      </c>
      <c r="H36" s="77">
        <f>county!BF31/county!GJ31</f>
        <v>0.81793364370589372</v>
      </c>
      <c r="I36" s="75">
        <f>county!BG31</f>
        <v>187686</v>
      </c>
      <c r="J36" s="76">
        <f>county!BG31/county!BH31</f>
        <v>0.19558570669334416</v>
      </c>
      <c r="K36" s="297">
        <f>county!BG31/county!GJ31</f>
        <v>2.1260067285146294</v>
      </c>
      <c r="L36" s="75">
        <f>county!BH31</f>
        <v>959610</v>
      </c>
      <c r="M36" s="78">
        <f>county!BH31/county!GJ31</f>
        <v>10.869949366228294</v>
      </c>
    </row>
    <row r="37" spans="1:13" x14ac:dyDescent="0.2">
      <c r="A37" s="116" t="str">
        <f>county!A32</f>
        <v>NC0022</v>
      </c>
      <c r="B37" s="116" t="str">
        <f>county!B32</f>
        <v>Caldwell</v>
      </c>
      <c r="C37" s="118">
        <f>county!BB32</f>
        <v>806363</v>
      </c>
      <c r="D37" s="119">
        <f>county!BB32/county!BH32</f>
        <v>0.78696586535083268</v>
      </c>
      <c r="E37" s="120">
        <f>county!BB32/county!GJ32</f>
        <v>9.7656925554976937</v>
      </c>
      <c r="F37" s="75">
        <f>county!BF32</f>
        <v>112562</v>
      </c>
      <c r="G37" s="76">
        <f>county!BF32/county!BH32</f>
        <v>0.10985431094385584</v>
      </c>
      <c r="H37" s="77">
        <f>county!BF32/county!GJ32</f>
        <v>1.3632146879655085</v>
      </c>
      <c r="I37" s="75">
        <f>county!BG32</f>
        <v>105723</v>
      </c>
      <c r="J37" s="76">
        <f>county!BG32/county!BH32</f>
        <v>0.10317982370531148</v>
      </c>
      <c r="K37" s="297">
        <f>county!BG32/county!GJ32</f>
        <v>1.2803889985588159</v>
      </c>
      <c r="L37" s="75">
        <f>county!BH32</f>
        <v>1024648</v>
      </c>
      <c r="M37" s="78">
        <f>county!BH32/county!GJ32</f>
        <v>12.409296242022018</v>
      </c>
    </row>
    <row r="38" spans="1:13" x14ac:dyDescent="0.2">
      <c r="A38" s="116" t="str">
        <f>county!A33</f>
        <v>NC0108</v>
      </c>
      <c r="B38" s="116" t="str">
        <f>county!B33</f>
        <v>Orange</v>
      </c>
      <c r="C38" s="118">
        <f>county!BB33</f>
        <v>1346544</v>
      </c>
      <c r="D38" s="119">
        <f>county!BB33/county!BH33</f>
        <v>0.81389321392996339</v>
      </c>
      <c r="E38" s="120">
        <f>county!BB33/county!GJ33</f>
        <v>16.37175372045521</v>
      </c>
      <c r="F38" s="75">
        <f>county!BF33</f>
        <v>189076</v>
      </c>
      <c r="G38" s="76">
        <f>county!BF33/county!BH33</f>
        <v>0.1142834347165943</v>
      </c>
      <c r="H38" s="77">
        <f>county!BF33/county!GJ33</f>
        <v>2.2988522517264856</v>
      </c>
      <c r="I38" s="75">
        <f>county!BG33</f>
        <v>118828</v>
      </c>
      <c r="J38" s="76">
        <f>county!BG33/county!BH33</f>
        <v>7.1823351353442352E-2</v>
      </c>
      <c r="K38" s="297">
        <f>county!BG33/county!GJ33</f>
        <v>1.4447524559867717</v>
      </c>
      <c r="L38" s="75">
        <f>county!BH33</f>
        <v>1654448</v>
      </c>
      <c r="M38" s="78">
        <f>county!BH33/county!GJ33</f>
        <v>20.115358428168467</v>
      </c>
    </row>
    <row r="39" spans="1:13" x14ac:dyDescent="0.2">
      <c r="A39" s="116" t="str">
        <f>county!A34</f>
        <v>NC0066</v>
      </c>
      <c r="B39" s="116" t="str">
        <f>county!B34</f>
        <v>Wilson</v>
      </c>
      <c r="C39" s="118">
        <f>county!BB34</f>
        <v>1093116</v>
      </c>
      <c r="D39" s="119">
        <f>county!BB34/county!BH34</f>
        <v>0.68772920563437701</v>
      </c>
      <c r="E39" s="120">
        <f>county!BB34/county!GJ34</f>
        <v>13.327432333577176</v>
      </c>
      <c r="F39" s="75">
        <f>county!BF34</f>
        <v>104718</v>
      </c>
      <c r="G39" s="76">
        <f>county!BF34/county!BH34</f>
        <v>6.5882876982516672E-2</v>
      </c>
      <c r="H39" s="77">
        <f>county!BF34/county!GJ34</f>
        <v>1.2767373811265545</v>
      </c>
      <c r="I39" s="75">
        <f>county!BG34</f>
        <v>391623</v>
      </c>
      <c r="J39" s="76">
        <f>county!BG34/county!BH34</f>
        <v>0.24638791738310631</v>
      </c>
      <c r="K39" s="297">
        <f>county!BG34/county!GJ34</f>
        <v>4.7747256766642279</v>
      </c>
      <c r="L39" s="75">
        <f>county!BH34</f>
        <v>1589457</v>
      </c>
      <c r="M39" s="78">
        <f>county!BH34/county!GJ34</f>
        <v>19.378895391367958</v>
      </c>
    </row>
    <row r="40" spans="1:13" x14ac:dyDescent="0.2">
      <c r="A40" s="116" t="str">
        <f>county!A35</f>
        <v>NC0106</v>
      </c>
      <c r="B40" s="116" t="str">
        <f>county!B35</f>
        <v>Lincoln</v>
      </c>
      <c r="C40" s="118">
        <f>county!BB35</f>
        <v>660867</v>
      </c>
      <c r="D40" s="119">
        <f>county!BB35/county!BH35</f>
        <v>0.61036085959059727</v>
      </c>
      <c r="E40" s="120">
        <f>county!BB35/county!GJ35</f>
        <v>8.311537881074555</v>
      </c>
      <c r="F40" s="75">
        <f>county!BF35</f>
        <v>185386</v>
      </c>
      <c r="G40" s="76">
        <f>county!BF35/county!BH35</f>
        <v>0.17121804889041586</v>
      </c>
      <c r="H40" s="77">
        <f>county!BF35/county!GJ35</f>
        <v>2.3315474393802194</v>
      </c>
      <c r="I40" s="75">
        <f>county!BG35</f>
        <v>236495</v>
      </c>
      <c r="J40" s="76">
        <f>county!BG35/county!BH35</f>
        <v>0.21842109151898687</v>
      </c>
      <c r="K40" s="297">
        <f>county!BG35/county!GJ35</f>
        <v>2.9743309186034814</v>
      </c>
      <c r="L40" s="75">
        <f>county!BH35</f>
        <v>1082748</v>
      </c>
      <c r="M40" s="78">
        <f>county!BH35/county!GJ35</f>
        <v>13.617416239058254</v>
      </c>
    </row>
    <row r="41" spans="1:13" x14ac:dyDescent="0.2">
      <c r="A41" s="116" t="str">
        <f>county!A36</f>
        <v>NC0056</v>
      </c>
      <c r="B41" s="116" t="str">
        <f>county!B36</f>
        <v>Rutherford</v>
      </c>
      <c r="C41" s="118">
        <f>county!BB36</f>
        <v>418204</v>
      </c>
      <c r="D41" s="119">
        <f>county!BB36/county!BH36</f>
        <v>0.67795390216936691</v>
      </c>
      <c r="E41" s="120">
        <f>county!BB36/county!GJ36</f>
        <v>6.1471660395108181</v>
      </c>
      <c r="F41" s="75">
        <f>county!BF36</f>
        <v>104013</v>
      </c>
      <c r="G41" s="76">
        <f>county!BF36/county!BH36</f>
        <v>0.16861631937126942</v>
      </c>
      <c r="H41" s="77">
        <f>county!BF36/county!GJ36</f>
        <v>1.528883466603951</v>
      </c>
      <c r="I41" s="75">
        <f>county!BG36</f>
        <v>94645</v>
      </c>
      <c r="J41" s="76">
        <f>county!BG36/county!BH36</f>
        <v>0.15342977845936367</v>
      </c>
      <c r="K41" s="297">
        <f>county!BG36/county!GJ36</f>
        <v>1.3911835606773284</v>
      </c>
      <c r="L41" s="75">
        <f>county!BH36</f>
        <v>616862</v>
      </c>
      <c r="M41" s="78">
        <f>county!BH36/county!GJ36</f>
        <v>9.0672330667920971</v>
      </c>
    </row>
    <row r="42" spans="1:13" x14ac:dyDescent="0.2">
      <c r="A42" s="116" t="str">
        <f>county!A37</f>
        <v>NC0104</v>
      </c>
      <c r="B42" s="116" t="str">
        <f>county!B37</f>
        <v>Chatham</v>
      </c>
      <c r="C42" s="118">
        <f>county!BB37</f>
        <v>835985</v>
      </c>
      <c r="D42" s="119">
        <f>county!BB37/county!BH37</f>
        <v>0.43145141104174162</v>
      </c>
      <c r="E42" s="120">
        <f>county!BB37/county!GJ37</f>
        <v>12.548935723077847</v>
      </c>
      <c r="F42" s="75">
        <f>county!BF37</f>
        <v>158227</v>
      </c>
      <c r="G42" s="76">
        <f>county!BF37/county!BH37</f>
        <v>8.1660870009511707E-2</v>
      </c>
      <c r="H42" s="77">
        <f>county!BF37/county!GJ37</f>
        <v>2.3751388513614939</v>
      </c>
      <c r="I42" s="75">
        <f>county!BG37</f>
        <v>943399</v>
      </c>
      <c r="J42" s="76">
        <f>county!BG37/county!BH37</f>
        <v>0.48688771894874666</v>
      </c>
      <c r="K42" s="297">
        <f>county!BG37/county!GJ37</f>
        <v>14.161322765618902</v>
      </c>
      <c r="L42" s="75">
        <f>county!BH37</f>
        <v>1937611</v>
      </c>
      <c r="M42" s="78">
        <f>county!BH37/county!GJ37</f>
        <v>29.085397340058243</v>
      </c>
    </row>
    <row r="43" spans="1:13" x14ac:dyDescent="0.2">
      <c r="A43" s="116" t="str">
        <f>county!A38</f>
        <v>NC0057</v>
      </c>
      <c r="B43" s="116" t="str">
        <f>county!B38</f>
        <v>Sampson</v>
      </c>
      <c r="C43" s="118">
        <f>county!BB38</f>
        <v>639953</v>
      </c>
      <c r="D43" s="119">
        <f>county!BB38/county!BH38</f>
        <v>0.73756619854665739</v>
      </c>
      <c r="E43" s="120">
        <f>county!BB38/county!GJ38</f>
        <v>9.9803964379844352</v>
      </c>
      <c r="F43" s="75">
        <f>county!BF38</f>
        <v>130430</v>
      </c>
      <c r="G43" s="76">
        <f>county!BF38/county!BH38</f>
        <v>0.15032472584149228</v>
      </c>
      <c r="H43" s="77">
        <f>county!BF38/county!GJ38</f>
        <v>2.0341229862291605</v>
      </c>
      <c r="I43" s="75">
        <f>county!BG38</f>
        <v>97272</v>
      </c>
      <c r="J43" s="76">
        <f>county!BG38/county!BH38</f>
        <v>0.11210907561185034</v>
      </c>
      <c r="K43" s="297">
        <f>county!BG38/county!GJ38</f>
        <v>1.5170069088130254</v>
      </c>
      <c r="L43" s="75">
        <f>county!BH38</f>
        <v>867655</v>
      </c>
      <c r="M43" s="78">
        <f>county!BH38/county!GJ38</f>
        <v>13.531526333026621</v>
      </c>
    </row>
    <row r="44" spans="1:13" x14ac:dyDescent="0.2">
      <c r="A44" s="116" t="str">
        <f>county!A39</f>
        <v>NC0033</v>
      </c>
      <c r="B44" s="116" t="str">
        <f>county!B39</f>
        <v>Franklin</v>
      </c>
      <c r="C44" s="118">
        <f>county!BB39</f>
        <v>583784</v>
      </c>
      <c r="D44" s="119">
        <f>county!BB39/county!BH39</f>
        <v>0.69066103206846696</v>
      </c>
      <c r="E44" s="120">
        <f>county!BB39/county!GJ39</f>
        <v>9.4719387341197088</v>
      </c>
      <c r="F44" s="75">
        <f>county!BF39</f>
        <v>128870</v>
      </c>
      <c r="G44" s="76">
        <f>county!BF39/county!BH39</f>
        <v>0.15246304661084123</v>
      </c>
      <c r="H44" s="77">
        <f>county!BF39/county!GJ39</f>
        <v>2.0909253159833208</v>
      </c>
      <c r="I44" s="75">
        <f>county!BG39</f>
        <v>132600</v>
      </c>
      <c r="J44" s="76">
        <f>county!BG39/county!BH39</f>
        <v>0.15687592132069178</v>
      </c>
      <c r="K44" s="297">
        <f>county!BG39/county!GJ39</f>
        <v>2.151444842860156</v>
      </c>
      <c r="L44" s="75">
        <f>county!BH39</f>
        <v>845254</v>
      </c>
      <c r="M44" s="78">
        <f>county!BH39/county!GJ39</f>
        <v>13.714308892963185</v>
      </c>
    </row>
    <row r="45" spans="1:13" x14ac:dyDescent="0.2">
      <c r="A45" s="116" t="str">
        <f>county!A40</f>
        <v>NC0059</v>
      </c>
      <c r="B45" s="116" t="str">
        <f>county!B40</f>
        <v>Stanly</v>
      </c>
      <c r="C45" s="118">
        <f>county!BB40</f>
        <v>805263</v>
      </c>
      <c r="D45" s="119">
        <f>county!BB40/county!BH40</f>
        <v>0.71802382347197813</v>
      </c>
      <c r="E45" s="120">
        <f>county!BB40/county!GJ40</f>
        <v>13.280279042153177</v>
      </c>
      <c r="F45" s="75">
        <f>county!BF40</f>
        <v>101834</v>
      </c>
      <c r="G45" s="76">
        <f>county!BF40/county!BH40</f>
        <v>9.0801685957811823E-2</v>
      </c>
      <c r="H45" s="77">
        <f>county!BF40/county!GJ40</f>
        <v>1.6794313609077116</v>
      </c>
      <c r="I45" s="75">
        <f>county!BG40</f>
        <v>214402</v>
      </c>
      <c r="J45" s="76">
        <f>county!BG40/county!BH40</f>
        <v>0.19117449057021005</v>
      </c>
      <c r="K45" s="297">
        <f>county!BG40/county!GJ40</f>
        <v>3.5358862721815423</v>
      </c>
      <c r="L45" s="75">
        <f>county!BH40</f>
        <v>1121499</v>
      </c>
      <c r="M45" s="78">
        <f>county!BH40/county!GJ40</f>
        <v>18.495596675242432</v>
      </c>
    </row>
    <row r="46" spans="1:13" x14ac:dyDescent="0.2">
      <c r="A46" s="116" t="str">
        <f>county!A41</f>
        <v>NC0029</v>
      </c>
      <c r="B46" s="116" t="str">
        <f>county!B41</f>
        <v>Duplin</v>
      </c>
      <c r="C46" s="118">
        <f>county!BB41</f>
        <v>338242</v>
      </c>
      <c r="D46" s="119">
        <f>county!BB41/county!BH41</f>
        <v>0.61179079425255756</v>
      </c>
      <c r="E46" s="120">
        <f>county!BB41/county!GJ41</f>
        <v>5.6279866888519132</v>
      </c>
      <c r="F46" s="75">
        <f>county!BF41</f>
        <v>124186</v>
      </c>
      <c r="G46" s="76">
        <f>county!BF41/county!BH41</f>
        <v>0.22461980349882071</v>
      </c>
      <c r="H46" s="77">
        <f>county!BF41/county!GJ41</f>
        <v>2.0663227953410983</v>
      </c>
      <c r="I46" s="75">
        <f>county!BG41</f>
        <v>90444</v>
      </c>
      <c r="J46" s="76">
        <f>county!BG41/county!BH41</f>
        <v>0.16358940224862173</v>
      </c>
      <c r="K46" s="297">
        <f>county!BG41/county!GJ41</f>
        <v>1.5048918469217969</v>
      </c>
      <c r="L46" s="75">
        <f>county!BH41</f>
        <v>552872</v>
      </c>
      <c r="M46" s="78">
        <f>county!BH41/county!GJ41</f>
        <v>9.1992013311148089</v>
      </c>
    </row>
    <row r="47" spans="1:13" x14ac:dyDescent="0.2">
      <c r="A47" s="116" t="str">
        <f>county!A42</f>
        <v>NC0038</v>
      </c>
      <c r="B47" s="116" t="str">
        <f>county!B42</f>
        <v>Haywood</v>
      </c>
      <c r="C47" s="118">
        <f>county!BB42</f>
        <v>973107</v>
      </c>
      <c r="D47" s="119">
        <f>county!BB42/county!BH42</f>
        <v>0.73312951610485089</v>
      </c>
      <c r="E47" s="120">
        <f>county!BB42/county!GJ42</f>
        <v>16.416542951616169</v>
      </c>
      <c r="F47" s="75">
        <f>county!BF42</f>
        <v>172473</v>
      </c>
      <c r="G47" s="76">
        <f>county!BF42/county!BH42</f>
        <v>0.1299395102811427</v>
      </c>
      <c r="H47" s="77">
        <f>county!BF42/county!GJ42</f>
        <v>2.9096598960793574</v>
      </c>
      <c r="I47" s="75">
        <f>county!BG42</f>
        <v>181753</v>
      </c>
      <c r="J47" s="76">
        <f>county!BG42/county!BH42</f>
        <v>0.13693097361400644</v>
      </c>
      <c r="K47" s="297">
        <f>county!BG42/county!GJ42</f>
        <v>3.0662156690734865</v>
      </c>
      <c r="L47" s="75">
        <f>county!BH42</f>
        <v>1327333</v>
      </c>
      <c r="M47" s="78">
        <f>county!BH42/county!GJ42</f>
        <v>22.392418516769013</v>
      </c>
    </row>
    <row r="48" spans="1:13" x14ac:dyDescent="0.2">
      <c r="A48" s="116" t="str">
        <f>county!A43</f>
        <v>NC0042</v>
      </c>
      <c r="B48" s="116" t="str">
        <f>county!B43</f>
        <v>Lee</v>
      </c>
      <c r="C48" s="118">
        <f>county!BB43</f>
        <v>404326</v>
      </c>
      <c r="D48" s="119">
        <f>county!BB43/county!BH43</f>
        <v>0.70993297947243938</v>
      </c>
      <c r="E48" s="120">
        <f>county!BB43/county!GJ43</f>
        <v>6.8445144143686623</v>
      </c>
      <c r="F48" s="75">
        <f>county!BF43</f>
        <v>95195</v>
      </c>
      <c r="G48" s="76">
        <f>county!BF43/county!BH43</f>
        <v>0.16714747500996441</v>
      </c>
      <c r="H48" s="77">
        <f>county!BF43/county!GJ43</f>
        <v>1.6114807103075854</v>
      </c>
      <c r="I48" s="75">
        <f>county!BG43</f>
        <v>70006</v>
      </c>
      <c r="J48" s="76">
        <f>county!BG43/county!BH43</f>
        <v>0.12291954551759618</v>
      </c>
      <c r="K48" s="297">
        <f>county!BG43/county!GJ43</f>
        <v>1.1850760922925871</v>
      </c>
      <c r="L48" s="75">
        <f>county!BH43</f>
        <v>569527</v>
      </c>
      <c r="M48" s="78">
        <f>county!BH43/county!GJ43</f>
        <v>9.641071216968836</v>
      </c>
    </row>
    <row r="49" spans="1:13" x14ac:dyDescent="0.2">
      <c r="A49" s="116" t="str">
        <f>county!A44</f>
        <v>NC0025</v>
      </c>
      <c r="B49" s="116" t="str">
        <f>county!B44</f>
        <v>Columbus</v>
      </c>
      <c r="C49" s="118">
        <f>county!BB44</f>
        <v>1032733</v>
      </c>
      <c r="D49" s="119">
        <f>county!BB44/county!BH44</f>
        <v>0.81036610867990733</v>
      </c>
      <c r="E49" s="120">
        <f>county!BB44/county!GJ44</f>
        <v>17.77295334469169</v>
      </c>
      <c r="F49" s="75">
        <f>county!BF44</f>
        <v>106700</v>
      </c>
      <c r="G49" s="76">
        <f>county!BF44/county!BH44</f>
        <v>8.3725477733495604E-2</v>
      </c>
      <c r="H49" s="77">
        <f>county!BF44/county!GJ44</f>
        <v>1.8362675753351576</v>
      </c>
      <c r="I49" s="75">
        <f>county!BG44</f>
        <v>134970</v>
      </c>
      <c r="J49" s="76">
        <f>county!BG44/county!BH44</f>
        <v>0.10590841358659701</v>
      </c>
      <c r="K49" s="297">
        <f>county!BG44/county!GJ44</f>
        <v>2.3227838298311734</v>
      </c>
      <c r="L49" s="75">
        <f>county!BH44</f>
        <v>1274403</v>
      </c>
      <c r="M49" s="78">
        <f>county!BH44/county!GJ44</f>
        <v>21.93200474985802</v>
      </c>
    </row>
    <row r="50" spans="1:13" x14ac:dyDescent="0.2">
      <c r="A50" s="116" t="str">
        <f>county!A45</f>
        <v>NC0034</v>
      </c>
      <c r="B50" s="116" t="str">
        <f>county!B45</f>
        <v>Granville</v>
      </c>
      <c r="C50" s="118">
        <f>county!BB45</f>
        <v>594384</v>
      </c>
      <c r="D50" s="119">
        <f>county!BB45/county!BH45</f>
        <v>0.67417229059150452</v>
      </c>
      <c r="E50" s="120">
        <f>county!BB45/county!GJ45</f>
        <v>10.241643118064649</v>
      </c>
      <c r="F50" s="75">
        <f>county!BF45</f>
        <v>133883</v>
      </c>
      <c r="G50" s="76">
        <f>county!BF45/county!BH45</f>
        <v>0.15185504451879997</v>
      </c>
      <c r="H50" s="77">
        <f>county!BF45/county!GJ45</f>
        <v>2.3068957198979945</v>
      </c>
      <c r="I50" s="75">
        <f>county!BG45</f>
        <v>153383</v>
      </c>
      <c r="J50" s="76">
        <f>county!BG45/county!BH45</f>
        <v>0.17397266488969546</v>
      </c>
      <c r="K50" s="297">
        <f>county!BG45/county!GJ45</f>
        <v>2.6428940657522917</v>
      </c>
      <c r="L50" s="75">
        <f>county!BH45</f>
        <v>881650</v>
      </c>
      <c r="M50" s="78">
        <f>county!BH45/county!GJ45</f>
        <v>15.191432903714935</v>
      </c>
    </row>
    <row r="51" spans="1:13" x14ac:dyDescent="0.2">
      <c r="A51" s="116" t="str">
        <f>county!A46</f>
        <v>NC0031</v>
      </c>
      <c r="B51" s="116" t="str">
        <f>county!B46</f>
        <v>Edgecombe</v>
      </c>
      <c r="C51" s="118">
        <f>county!BB46</f>
        <v>464014</v>
      </c>
      <c r="D51" s="119">
        <f>county!BB46/county!BH46</f>
        <v>0.65588911285192897</v>
      </c>
      <c r="E51" s="120">
        <f>county!BB46/county!GJ46</f>
        <v>8.2801977194453862</v>
      </c>
      <c r="F51" s="75">
        <f>county!BF46</f>
        <v>49252</v>
      </c>
      <c r="G51" s="76">
        <f>county!BF46/county!BH46</f>
        <v>6.9618267091473979E-2</v>
      </c>
      <c r="H51" s="77">
        <f>county!BF46/county!GJ46</f>
        <v>0.87888791734327876</v>
      </c>
      <c r="I51" s="75">
        <f>county!BG46</f>
        <v>194192</v>
      </c>
      <c r="J51" s="76">
        <f>county!BG46/county!BH46</f>
        <v>0.27449262005659703</v>
      </c>
      <c r="K51" s="297">
        <f>county!BG46/county!GJ46</f>
        <v>3.465300951123325</v>
      </c>
      <c r="L51" s="75">
        <f>county!BH46</f>
        <v>707458</v>
      </c>
      <c r="M51" s="78">
        <f>county!BH46/county!GJ46</f>
        <v>12.624386587911991</v>
      </c>
    </row>
    <row r="52" spans="1:13" x14ac:dyDescent="0.2">
      <c r="A52" s="116" t="str">
        <f>county!A47</f>
        <v>NC0049</v>
      </c>
      <c r="B52" s="116" t="str">
        <f>county!B47</f>
        <v>Pender</v>
      </c>
      <c r="C52" s="118">
        <f>county!BB47</f>
        <v>577349</v>
      </c>
      <c r="D52" s="119">
        <f>county!BB47/county!BH47</f>
        <v>0.76657699906526178</v>
      </c>
      <c r="E52" s="120">
        <f>county!BB47/county!GJ47</f>
        <v>10.640612617261652</v>
      </c>
      <c r="F52" s="75">
        <f>county!BF47</f>
        <v>83512</v>
      </c>
      <c r="G52" s="76">
        <f>county!BF47/county!BH47</f>
        <v>0.11088332766825289</v>
      </c>
      <c r="H52" s="77">
        <f>county!BF47/county!GJ47</f>
        <v>1.5391363644740965</v>
      </c>
      <c r="I52" s="75">
        <f>county!BG47</f>
        <v>92291</v>
      </c>
      <c r="J52" s="76">
        <f>county!BG47/county!BH47</f>
        <v>0.12253967326648538</v>
      </c>
      <c r="K52" s="297">
        <f>county!BG47/county!GJ47</f>
        <v>1.7009344071951198</v>
      </c>
      <c r="L52" s="75">
        <f>county!BH47</f>
        <v>753152</v>
      </c>
      <c r="M52" s="78">
        <f>county!BH47/county!GJ47</f>
        <v>13.880683388930869</v>
      </c>
    </row>
    <row r="53" spans="1:13" x14ac:dyDescent="0.2">
      <c r="A53" s="116" t="str">
        <f>county!A48</f>
        <v>NC0062</v>
      </c>
      <c r="B53" s="116" t="str">
        <f>county!B48</f>
        <v>Vance (Perry)</v>
      </c>
      <c r="C53" s="118">
        <f>county!BB48</f>
        <v>609588</v>
      </c>
      <c r="D53" s="119">
        <f>county!BB48/county!BH48</f>
        <v>0.5751421608448416</v>
      </c>
      <c r="E53" s="120">
        <f>county!BB48/county!GJ48</f>
        <v>13.385476823082497</v>
      </c>
      <c r="F53" s="75">
        <f>county!BF48</f>
        <v>117004</v>
      </c>
      <c r="G53" s="76">
        <f>county!BF48/county!BH48</f>
        <v>0.11039248375540504</v>
      </c>
      <c r="H53" s="77">
        <f>county!BF48/county!GJ48</f>
        <v>2.5692013789771853</v>
      </c>
      <c r="I53" s="75">
        <f>county!BG48</f>
        <v>333299</v>
      </c>
      <c r="J53" s="76">
        <f>county!BG48/county!BH48</f>
        <v>0.31446535539975334</v>
      </c>
      <c r="K53" s="297">
        <f>county!BG48/county!GJ48</f>
        <v>7.3186579126501394</v>
      </c>
      <c r="L53" s="75">
        <f>county!BH48</f>
        <v>1059891</v>
      </c>
      <c r="M53" s="78">
        <f>county!BH48/county!GJ48</f>
        <v>23.273336114709821</v>
      </c>
    </row>
    <row r="54" spans="1:13" x14ac:dyDescent="0.2">
      <c r="A54" s="116" t="str">
        <f>county!A49</f>
        <v>NC0044</v>
      </c>
      <c r="B54" s="116" t="str">
        <f>county!B49</f>
        <v>McDowell</v>
      </c>
      <c r="C54" s="118">
        <f>county!BB49</f>
        <v>450375</v>
      </c>
      <c r="D54" s="119">
        <f>county!BB49/county!BH49</f>
        <v>0.63490597823098949</v>
      </c>
      <c r="E54" s="120">
        <f>county!BB49/county!GJ49</f>
        <v>9.9488612516291504</v>
      </c>
      <c r="F54" s="75">
        <f>county!BF49</f>
        <v>78586</v>
      </c>
      <c r="G54" s="76">
        <f>county!BF49/county!BH49</f>
        <v>0.11078483753596567</v>
      </c>
      <c r="H54" s="77">
        <f>county!BF49/county!GJ49</f>
        <v>1.7359782632706708</v>
      </c>
      <c r="I54" s="75">
        <f>county!BG49</f>
        <v>180396</v>
      </c>
      <c r="J54" s="76">
        <f>county!BG49/county!BH49</f>
        <v>0.25430918423304488</v>
      </c>
      <c r="K54" s="297">
        <f>county!BG49/county!GJ49</f>
        <v>3.9849786829839404</v>
      </c>
      <c r="L54" s="75">
        <f>county!BH49</f>
        <v>709357</v>
      </c>
      <c r="M54" s="78">
        <f>county!BH49/county!GJ49</f>
        <v>15.669818197883762</v>
      </c>
    </row>
    <row r="55" spans="1:13" x14ac:dyDescent="0.2">
      <c r="A55" s="116" t="str">
        <f>county!A50</f>
        <v>NC0028</v>
      </c>
      <c r="B55" s="116" t="str">
        <f>county!B50</f>
        <v>Davie</v>
      </c>
      <c r="C55" s="118">
        <f>county!BB50</f>
        <v>406892</v>
      </c>
      <c r="D55" s="119">
        <f>county!BB50/county!BH50</f>
        <v>0.66900689407977276</v>
      </c>
      <c r="E55" s="120">
        <f>county!BB50/county!GJ50</f>
        <v>9.8053353254452134</v>
      </c>
      <c r="F55" s="75">
        <f>county!BF50</f>
        <v>117201</v>
      </c>
      <c r="G55" s="76">
        <f>county!BF50/county!BH50</f>
        <v>0.19270046349656283</v>
      </c>
      <c r="H55" s="77">
        <f>county!BF50/county!GJ50</f>
        <v>2.824324649974697</v>
      </c>
      <c r="I55" s="75">
        <f>county!BG50</f>
        <v>84110</v>
      </c>
      <c r="J55" s="76">
        <f>county!BG50/county!BH50</f>
        <v>0.13829264242366446</v>
      </c>
      <c r="K55" s="297">
        <f>county!BG50/county!GJ50</f>
        <v>2.026893510374244</v>
      </c>
      <c r="L55" s="75">
        <f>county!BH50</f>
        <v>608203</v>
      </c>
      <c r="M55" s="78">
        <f>county!BH50/county!GJ50</f>
        <v>14.656553485794154</v>
      </c>
    </row>
    <row r="56" spans="1:13" x14ac:dyDescent="0.2">
      <c r="A56" s="116" t="str">
        <f>county!A51</f>
        <v>NC0109</v>
      </c>
      <c r="B56" s="116" t="str">
        <f>county!B51</f>
        <v>Person</v>
      </c>
      <c r="C56" s="118">
        <f>county!BB51</f>
        <v>362658</v>
      </c>
      <c r="D56" s="119">
        <f>county!BB51/county!BH51</f>
        <v>0.76308247800123719</v>
      </c>
      <c r="E56" s="120">
        <f>county!BB51/county!GJ51</f>
        <v>9.2059196832004879</v>
      </c>
      <c r="F56" s="75">
        <f>county!BF51</f>
        <v>77000</v>
      </c>
      <c r="G56" s="76">
        <f>county!BF51/county!BH51</f>
        <v>0.1620186258295564</v>
      </c>
      <c r="H56" s="77">
        <f>county!BF51/county!GJ51</f>
        <v>1.9546123775194193</v>
      </c>
      <c r="I56" s="75">
        <f>county!BG51</f>
        <v>35596</v>
      </c>
      <c r="J56" s="76">
        <f>county!BG51/county!BH51</f>
        <v>7.4898896169206364E-2</v>
      </c>
      <c r="K56" s="297">
        <f>county!BG51/county!GJ51</f>
        <v>0.90358937909326298</v>
      </c>
      <c r="L56" s="75">
        <f>county!BH51</f>
        <v>475254</v>
      </c>
      <c r="M56" s="78">
        <f>county!BH51/county!GJ51</f>
        <v>12.064121439813169</v>
      </c>
    </row>
    <row r="57" spans="1:13" x14ac:dyDescent="0.2">
      <c r="A57" s="116" t="str">
        <f>county!A52</f>
        <v>NC0036</v>
      </c>
      <c r="B57" s="116" t="str">
        <f>county!B52</f>
        <v>Halifax</v>
      </c>
      <c r="C57" s="118">
        <f>county!BB52</f>
        <v>486359</v>
      </c>
      <c r="D57" s="119">
        <f>county!BB52/county!BH52</f>
        <v>0.85090424945633059</v>
      </c>
      <c r="E57" s="120">
        <f>county!BB52/county!GJ52</f>
        <v>12.594427324753347</v>
      </c>
      <c r="F57" s="75">
        <f>county!BF52</f>
        <v>15322</v>
      </c>
      <c r="G57" s="76">
        <f>county!BF52/county!BH52</f>
        <v>2.6806443203826594E-2</v>
      </c>
      <c r="H57" s="77">
        <f>county!BF52/county!GJ52</f>
        <v>0.39676826268223842</v>
      </c>
      <c r="I57" s="75">
        <f>county!BG52</f>
        <v>69898</v>
      </c>
      <c r="J57" s="76">
        <f>county!BG52/county!BH52</f>
        <v>0.12228930733984279</v>
      </c>
      <c r="K57" s="297">
        <f>county!BG52/county!GJ52</f>
        <v>1.8100318512572182</v>
      </c>
      <c r="L57" s="75">
        <f>county!BH52</f>
        <v>571579</v>
      </c>
      <c r="M57" s="78">
        <f>county!BH52/county!GJ52</f>
        <v>14.801227438692804</v>
      </c>
    </row>
    <row r="58" spans="1:13" x14ac:dyDescent="0.2">
      <c r="A58" s="116" t="str">
        <f>county!A53</f>
        <v>NC0016</v>
      </c>
      <c r="B58" s="116" t="str">
        <f>county!B53</f>
        <v>Alexander</v>
      </c>
      <c r="C58" s="118">
        <f>county!BB53</f>
        <v>319600</v>
      </c>
      <c r="D58" s="119">
        <f>county!BB53/county!BH53</f>
        <v>0.74299490179030159</v>
      </c>
      <c r="E58" s="120">
        <f>county!BB53/county!GJ53</f>
        <v>8.5543748828992801</v>
      </c>
      <c r="F58" s="75">
        <f>county!BF53</f>
        <v>33428</v>
      </c>
      <c r="G58" s="76">
        <f>county!BF53/county!BH53</f>
        <v>7.7712245234812891E-2</v>
      </c>
      <c r="H58" s="77">
        <f>county!BF53/county!GJ53</f>
        <v>0.89472979845293221</v>
      </c>
      <c r="I58" s="75">
        <f>county!BG53</f>
        <v>77123</v>
      </c>
      <c r="J58" s="76">
        <f>county!BG53/county!BH53</f>
        <v>0.17929285297488556</v>
      </c>
      <c r="K58" s="297">
        <f>county!BG53/county!GJ53</f>
        <v>2.0642648751371753</v>
      </c>
      <c r="L58" s="75">
        <f>county!BH53</f>
        <v>430151</v>
      </c>
      <c r="M58" s="78">
        <f>county!BH53/county!GJ53</f>
        <v>11.513369556489387</v>
      </c>
    </row>
    <row r="59" spans="1:13" x14ac:dyDescent="0.2">
      <c r="A59" s="116" t="str">
        <f>county!A54</f>
        <v>NC0058</v>
      </c>
      <c r="B59" s="116" t="str">
        <f>county!B54</f>
        <v>Scotland</v>
      </c>
      <c r="C59" s="118">
        <f>county!BB54</f>
        <v>241709</v>
      </c>
      <c r="D59" s="119">
        <f>county!BB54/county!BH54</f>
        <v>0.66616965334009492</v>
      </c>
      <c r="E59" s="120">
        <f>county!BB54/county!GJ54</f>
        <v>6.6427295462665237</v>
      </c>
      <c r="F59" s="75">
        <f>county!BF54</f>
        <v>38427</v>
      </c>
      <c r="G59" s="76">
        <f>county!BF54/county!BH54</f>
        <v>0.10590793586047614</v>
      </c>
      <c r="H59" s="77">
        <f>county!BF54/county!GJ54</f>
        <v>1.0560639788935609</v>
      </c>
      <c r="I59" s="75">
        <f>county!BG54</f>
        <v>82698</v>
      </c>
      <c r="J59" s="76">
        <f>county!BG54/county!BH54</f>
        <v>0.22792241079942893</v>
      </c>
      <c r="K59" s="297">
        <f>county!BG54/county!GJ54</f>
        <v>2.2727347679116168</v>
      </c>
      <c r="L59" s="75">
        <f>county!BH54</f>
        <v>362834</v>
      </c>
      <c r="M59" s="78">
        <f>county!BH54/county!GJ54</f>
        <v>9.9715282930717013</v>
      </c>
    </row>
    <row r="60" spans="1:13" x14ac:dyDescent="0.2">
      <c r="A60" s="116" t="str">
        <f>county!A55</f>
        <v>NC0017</v>
      </c>
      <c r="B60" s="116" t="str">
        <f>county!B55</f>
        <v>Bladen</v>
      </c>
      <c r="C60" s="118">
        <f>county!BB55</f>
        <v>434515</v>
      </c>
      <c r="D60" s="119">
        <f>county!BB55/county!BH55</f>
        <v>0.8933854748143899</v>
      </c>
      <c r="E60" s="120">
        <f>county!BB55/county!GJ55</f>
        <v>12.363142320605474</v>
      </c>
      <c r="F60" s="75">
        <f>county!BF55</f>
        <v>24227</v>
      </c>
      <c r="G60" s="76">
        <f>county!BF55/county!BH55</f>
        <v>4.9811974036174184E-2</v>
      </c>
      <c r="H60" s="77">
        <f>county!BF55/county!GJ55</f>
        <v>0.68932453195242704</v>
      </c>
      <c r="I60" s="75">
        <f>county!BG55</f>
        <v>27627</v>
      </c>
      <c r="J60" s="76">
        <f>county!BG55/county!BH55</f>
        <v>5.6802551149435922E-2</v>
      </c>
      <c r="K60" s="297">
        <f>county!BG55/county!GJ55</f>
        <v>0.78606384794855744</v>
      </c>
      <c r="L60" s="75">
        <f>county!BH55</f>
        <v>486369</v>
      </c>
      <c r="M60" s="78">
        <f>county!BH55/county!GJ55</f>
        <v>13.838530700506459</v>
      </c>
    </row>
    <row r="61" spans="1:13" x14ac:dyDescent="0.2">
      <c r="A61" s="116" t="str">
        <f>county!A56</f>
        <v>NC0060</v>
      </c>
      <c r="B61" s="116" t="str">
        <f>county!B56</f>
        <v>Transylvania</v>
      </c>
      <c r="C61" s="118">
        <f>county!BB56</f>
        <v>896721</v>
      </c>
      <c r="D61" s="119">
        <f>county!BB56/county!BH56</f>
        <v>0.73425587403225345</v>
      </c>
      <c r="E61" s="120">
        <f>county!BB56/county!GJ56</f>
        <v>27.018620627316281</v>
      </c>
      <c r="F61" s="75">
        <f>county!BF56</f>
        <v>114554</v>
      </c>
      <c r="G61" s="76">
        <f>county!BF56/county!BH56</f>
        <v>9.3799462033219649E-2</v>
      </c>
      <c r="H61" s="77">
        <f>county!BF56/county!GJ56</f>
        <v>3.4515652776522341</v>
      </c>
      <c r="I61" s="75">
        <f>county!BG56</f>
        <v>209990</v>
      </c>
      <c r="J61" s="76">
        <f>county!BG56/county!BH56</f>
        <v>0.1719446639345269</v>
      </c>
      <c r="K61" s="297">
        <f>county!BG56/county!GJ56</f>
        <v>6.327096327096327</v>
      </c>
      <c r="L61" s="75">
        <f>county!BH56</f>
        <v>1221265</v>
      </c>
      <c r="M61" s="78">
        <f>county!BH56/county!GJ56</f>
        <v>36.797282232064838</v>
      </c>
    </row>
    <row r="62" spans="1:13" x14ac:dyDescent="0.2">
      <c r="A62" s="116" t="str">
        <f>county!A57</f>
        <v>NC0107</v>
      </c>
      <c r="B62" s="116" t="str">
        <f>county!B57</f>
        <v>Caswell</v>
      </c>
      <c r="C62" s="118">
        <f>county!BB57</f>
        <v>183069</v>
      </c>
      <c r="D62" s="119">
        <f>county!BB57/county!BH57</f>
        <v>0.69449808231442456</v>
      </c>
      <c r="E62" s="120">
        <f>county!BB57/county!GJ57</f>
        <v>7.7713206265653518</v>
      </c>
      <c r="F62" s="75">
        <f>county!BF57</f>
        <v>27930</v>
      </c>
      <c r="G62" s="76">
        <f>county!BF57/county!BH57</f>
        <v>0.10595639588921051</v>
      </c>
      <c r="H62" s="77">
        <f>county!BF57/county!GJ57</f>
        <v>1.1856348431464108</v>
      </c>
      <c r="I62" s="75">
        <f>county!BG57</f>
        <v>52600</v>
      </c>
      <c r="J62" s="76">
        <f>county!BG57/county!BH57</f>
        <v>0.19954552179636492</v>
      </c>
      <c r="K62" s="297">
        <f>county!BG57/county!GJ57</f>
        <v>2.2328819459184106</v>
      </c>
      <c r="L62" s="75">
        <f>county!BH57</f>
        <v>263599</v>
      </c>
      <c r="M62" s="78">
        <f>county!BH57/county!GJ57</f>
        <v>11.189837415630173</v>
      </c>
    </row>
    <row r="63" spans="1:13" x14ac:dyDescent="0.2">
      <c r="A63" s="116" t="str">
        <f>county!A58</f>
        <v>NC0043</v>
      </c>
      <c r="B63" s="116" t="str">
        <f>county!B58</f>
        <v>Madison</v>
      </c>
      <c r="C63" s="118">
        <f>county!BB58</f>
        <v>283005</v>
      </c>
      <c r="D63" s="119">
        <f>county!BB58/county!BH58</f>
        <v>0.66054294270182967</v>
      </c>
      <c r="E63" s="120">
        <f>county!BB58/county!GJ58</f>
        <v>13.41764650104305</v>
      </c>
      <c r="F63" s="75">
        <f>county!BF58</f>
        <v>24206</v>
      </c>
      <c r="G63" s="76">
        <f>county!BF58/county!BH58</f>
        <v>5.6497597113268273E-2</v>
      </c>
      <c r="H63" s="77">
        <f>county!BF58/county!GJ58</f>
        <v>1.1476389152285227</v>
      </c>
      <c r="I63" s="75">
        <f>county!BG58</f>
        <v>121232</v>
      </c>
      <c r="J63" s="76">
        <f>county!BG58/county!BH58</f>
        <v>0.28295946018490209</v>
      </c>
      <c r="K63" s="297">
        <f>county!BG58/county!GJ58</f>
        <v>5.7477716669827421</v>
      </c>
      <c r="L63" s="75">
        <f>county!BH58</f>
        <v>428443</v>
      </c>
      <c r="M63" s="78">
        <f>county!BH58/county!GJ58</f>
        <v>20.313057083254314</v>
      </c>
    </row>
    <row r="64" spans="1:13" x14ac:dyDescent="0.2">
      <c r="A64" s="116" t="str">
        <f>county!A59</f>
        <v>NC0101</v>
      </c>
      <c r="B64" s="116" t="str">
        <f>county!B59</f>
        <v>Warren</v>
      </c>
      <c r="C64" s="118">
        <f>county!BB59</f>
        <v>335440</v>
      </c>
      <c r="D64" s="119">
        <f>county!BB59/county!BH59</f>
        <v>0.75887453820276318</v>
      </c>
      <c r="E64" s="120">
        <f>county!BB59/county!GJ59</f>
        <v>16.168900028921239</v>
      </c>
      <c r="F64" s="75">
        <f>county!BF59</f>
        <v>25450</v>
      </c>
      <c r="G64" s="76">
        <f>county!BF59/county!BH59</f>
        <v>5.7576189474303374E-2</v>
      </c>
      <c r="H64" s="77">
        <f>county!BF59/county!GJ59</f>
        <v>1.226742504579196</v>
      </c>
      <c r="I64" s="75">
        <f>county!BG59</f>
        <v>81133</v>
      </c>
      <c r="J64" s="76">
        <f>county!BG59/county!BH59</f>
        <v>0.18354927232293342</v>
      </c>
      <c r="K64" s="297">
        <f>county!BG59/county!GJ59</f>
        <v>3.9107779812975996</v>
      </c>
      <c r="L64" s="75">
        <f>county!BH59</f>
        <v>442023</v>
      </c>
      <c r="M64" s="78">
        <f>county!BH59/county!GJ59</f>
        <v>21.306420514798035</v>
      </c>
    </row>
    <row r="65" spans="1:13" x14ac:dyDescent="0.2">
      <c r="A65" s="116" t="str">
        <f>county!A60</f>
        <v>NC0051</v>
      </c>
      <c r="B65" s="116" t="str">
        <f>county!B60</f>
        <v>Polk</v>
      </c>
      <c r="C65" s="118">
        <f>county!BB60</f>
        <v>363227</v>
      </c>
      <c r="D65" s="119">
        <f>county!BB60/county!BH60</f>
        <v>0.72097459309249701</v>
      </c>
      <c r="E65" s="120">
        <f>county!BB60/county!GJ60</f>
        <v>17.786064048575067</v>
      </c>
      <c r="F65" s="75">
        <f>county!BF60</f>
        <v>54999</v>
      </c>
      <c r="G65" s="76">
        <f>county!BF60/county!BH60</f>
        <v>0.10916832076220723</v>
      </c>
      <c r="H65" s="77">
        <f>county!BF60/county!GJ60</f>
        <v>2.6931250612085007</v>
      </c>
      <c r="I65" s="75">
        <f>county!BG60</f>
        <v>85574</v>
      </c>
      <c r="J65" s="76">
        <f>county!BG60/county!BH60</f>
        <v>0.16985708614529577</v>
      </c>
      <c r="K65" s="297">
        <f>county!BG60/county!GJ60</f>
        <v>4.1902849867789635</v>
      </c>
      <c r="L65" s="75">
        <f>county!BH60</f>
        <v>503800</v>
      </c>
      <c r="M65" s="78">
        <f>county!BH60/county!GJ60</f>
        <v>24.669474096562531</v>
      </c>
    </row>
    <row r="66" spans="1:13" ht="13.5" thickBot="1" x14ac:dyDescent="0.25">
      <c r="A66" s="687" t="s">
        <v>2888</v>
      </c>
      <c r="B66" s="688"/>
      <c r="C66" s="134">
        <f>AVERAGE(C8:C65)</f>
        <v>1955039.551724138</v>
      </c>
      <c r="D66" s="298">
        <f>AVERAGE(D8:D65)</f>
        <v>0.7125040923404774</v>
      </c>
      <c r="E66" s="299">
        <f t="shared" ref="E66:M66" si="0">AVERAGE(E8:E65)</f>
        <v>12.212817658034032</v>
      </c>
      <c r="F66" s="301">
        <f t="shared" si="0"/>
        <v>305742.03448275861</v>
      </c>
      <c r="G66" s="298">
        <f t="shared" si="0"/>
        <v>0.11105713637165721</v>
      </c>
      <c r="H66" s="299">
        <f t="shared" si="0"/>
        <v>1.8845731426058427</v>
      </c>
      <c r="I66" s="301">
        <f t="shared" si="0"/>
        <v>496101.13793103449</v>
      </c>
      <c r="J66" s="298">
        <f t="shared" si="0"/>
        <v>0.17643877128786517</v>
      </c>
      <c r="K66" s="300">
        <f t="shared" si="0"/>
        <v>3.1287623794525699</v>
      </c>
      <c r="L66" s="301">
        <f t="shared" si="0"/>
        <v>2756882.7241379311</v>
      </c>
      <c r="M66" s="302">
        <f t="shared" si="0"/>
        <v>17.226153180092439</v>
      </c>
    </row>
    <row r="67" spans="1:13" ht="14.25" thickTop="1" thickBot="1" x14ac:dyDescent="0.25">
      <c r="A67" s="677" t="s">
        <v>2886</v>
      </c>
      <c r="B67" s="677"/>
      <c r="C67" s="122"/>
      <c r="D67" s="123"/>
      <c r="E67" s="72"/>
      <c r="F67" s="70"/>
      <c r="G67" s="71"/>
      <c r="H67" s="72"/>
      <c r="I67" s="73"/>
      <c r="J67" s="71"/>
      <c r="K67" s="73"/>
      <c r="L67" s="73"/>
      <c r="M67" s="74"/>
    </row>
    <row r="68" spans="1:13" ht="13.5" thickTop="1" x14ac:dyDescent="0.2">
      <c r="A68" s="121" t="str">
        <f>regional!A3</f>
        <v>NC0015</v>
      </c>
      <c r="B68" s="121" t="str">
        <f>regional!B3</f>
        <v>Sandhill</v>
      </c>
      <c r="C68" s="118">
        <f>regional!BB3</f>
        <v>1695799</v>
      </c>
      <c r="D68" s="119">
        <f>regional!BB3/regional!BH3</f>
        <v>0.64665768763494291</v>
      </c>
      <c r="E68" s="120">
        <f>regional!BB3/regional!GJ3</f>
        <v>7.416992875168936</v>
      </c>
      <c r="F68" s="75">
        <f>county!BF3</f>
        <v>3016664</v>
      </c>
      <c r="G68" s="76">
        <f>regional!BF3/regional!BH3</f>
        <v>6.5969952783817606E-2</v>
      </c>
      <c r="H68" s="77">
        <f>regional!BF3/regional!GJ3</f>
        <v>0.75665793375525392</v>
      </c>
      <c r="I68" s="75">
        <f>regional!BG3</f>
        <v>753607</v>
      </c>
      <c r="J68" s="76">
        <f>regional!BG3/regional!BH3</f>
        <v>0.28737235958123952</v>
      </c>
      <c r="K68" s="297">
        <f>regional!BG3/regional!GJ3</f>
        <v>3.2960850605982408</v>
      </c>
      <c r="L68" s="75">
        <f>regional!BH3</f>
        <v>2622406</v>
      </c>
      <c r="M68" s="78">
        <f>regional!BH3/regional!GJ3</f>
        <v>11.469735869522431</v>
      </c>
    </row>
    <row r="69" spans="1:13" x14ac:dyDescent="0.2">
      <c r="A69" s="121" t="str">
        <f>regional!A4</f>
        <v>NC0006</v>
      </c>
      <c r="B69" s="121" t="str">
        <f>regional!B4</f>
        <v>CPC</v>
      </c>
      <c r="C69" s="118">
        <f>regional!BB4</f>
        <v>2394466</v>
      </c>
      <c r="D69" s="119">
        <f>regional!BB4/regional!BH4</f>
        <v>0.74881117306555667</v>
      </c>
      <c r="E69" s="120">
        <f>regional!BB4/regional!GJ4</f>
        <v>12.843160497535386</v>
      </c>
      <c r="F69" s="75">
        <f>county!BF4</f>
        <v>1615896</v>
      </c>
      <c r="G69" s="76">
        <f>regional!BF4/regional!BH4</f>
        <v>5.5856258736775612E-2</v>
      </c>
      <c r="H69" s="77">
        <f>regional!BF4/regional!GJ4</f>
        <v>0.9580130766631445</v>
      </c>
      <c r="I69" s="75">
        <f>regional!BG4</f>
        <v>624613</v>
      </c>
      <c r="J69" s="76">
        <f>regional!BG4/regional!BH4</f>
        <v>0.1953325681976677</v>
      </c>
      <c r="K69" s="297">
        <f>regional!BG4/regional!GJ4</f>
        <v>3.3502271520443685</v>
      </c>
      <c r="L69" s="75">
        <f>regional!BH4</f>
        <v>3197690</v>
      </c>
      <c r="M69" s="78">
        <f>regional!BH4/regional!GJ4</f>
        <v>17.151400726242901</v>
      </c>
    </row>
    <row r="70" spans="1:13" x14ac:dyDescent="0.2">
      <c r="A70" s="121" t="str">
        <f>regional!A5</f>
        <v>NC0013</v>
      </c>
      <c r="B70" s="121" t="str">
        <f>regional!B5</f>
        <v>Northwestern</v>
      </c>
      <c r="C70" s="118">
        <f>regional!BB5</f>
        <v>1663098</v>
      </c>
      <c r="D70" s="119">
        <f>regional!BB5/regional!BH5</f>
        <v>0.71648353542033305</v>
      </c>
      <c r="E70" s="120">
        <f>regional!BB5/regional!GJ5</f>
        <v>9.782238900783474</v>
      </c>
      <c r="F70" s="75">
        <f>county!BF5</f>
        <v>1110340</v>
      </c>
      <c r="G70" s="76">
        <f>regional!BF5/regional!BH5</f>
        <v>6.4250526129859833E-2</v>
      </c>
      <c r="H70" s="77">
        <f>regional!BF5/regional!GJ5</f>
        <v>0.87722043149895301</v>
      </c>
      <c r="I70" s="75">
        <f>regional!BG5</f>
        <v>508959</v>
      </c>
      <c r="J70" s="76">
        <f>regional!BG5/regional!BH5</f>
        <v>0.2192659384498071</v>
      </c>
      <c r="K70" s="297">
        <f>regional!BG5/regional!GJ5</f>
        <v>2.9936651530480201</v>
      </c>
      <c r="L70" s="75">
        <f>regional!BH5</f>
        <v>2321195</v>
      </c>
      <c r="M70" s="78">
        <f>regional!BH5/regional!GJ5</f>
        <v>13.653124485330448</v>
      </c>
    </row>
    <row r="71" spans="1:13" x14ac:dyDescent="0.2">
      <c r="A71" s="121" t="str">
        <f>regional!A6</f>
        <v>NC0002</v>
      </c>
      <c r="B71" s="121" t="str">
        <f>regional!B6</f>
        <v>Appalachian</v>
      </c>
      <c r="C71" s="118">
        <f>regional!BB6</f>
        <v>1528141</v>
      </c>
      <c r="D71" s="119">
        <f>regional!BB6/regional!BH6</f>
        <v>0.76557984065585305</v>
      </c>
      <c r="E71" s="120">
        <f>regional!BB6/regional!GJ6</f>
        <v>10.226946320178286</v>
      </c>
      <c r="F71" s="75">
        <f>county!BF6</f>
        <v>1109857</v>
      </c>
      <c r="G71" s="76">
        <f>regional!BF6/regional!BH6</f>
        <v>8.9796032878820597E-2</v>
      </c>
      <c r="H71" s="77">
        <f>regional!BF6/regional!GJ6</f>
        <v>1.1995342082544187</v>
      </c>
      <c r="I71" s="75">
        <f>regional!BG6</f>
        <v>288678</v>
      </c>
      <c r="J71" s="76">
        <f>regional!BG6/regional!BH6</f>
        <v>0.14462412646532638</v>
      </c>
      <c r="K71" s="297">
        <f>regional!BG6/regional!GJ6</f>
        <v>1.931951573720244</v>
      </c>
      <c r="L71" s="75">
        <f>regional!BH6</f>
        <v>1996057</v>
      </c>
      <c r="M71" s="78">
        <f>regional!BH6/regional!GJ6</f>
        <v>13.358432102152948</v>
      </c>
    </row>
    <row r="72" spans="1:13" x14ac:dyDescent="0.2">
      <c r="A72" s="121" t="str">
        <f>regional!A7</f>
        <v>NC0007</v>
      </c>
      <c r="B72" s="121" t="str">
        <f>regional!B7</f>
        <v>East Albemarle</v>
      </c>
      <c r="C72" s="118">
        <f>regional!BB7</f>
        <v>1884763</v>
      </c>
      <c r="D72" s="119">
        <f>regional!BB7/regional!BH7</f>
        <v>0.79290669448850037</v>
      </c>
      <c r="E72" s="120">
        <f>regional!BB7/regional!GJ7</f>
        <v>17.254046285107474</v>
      </c>
      <c r="F72" s="75">
        <f>county!BF7</f>
        <v>1094480</v>
      </c>
      <c r="G72" s="76">
        <f>regional!BF7/regional!BH7</f>
        <v>5.534721900859476E-2</v>
      </c>
      <c r="H72" s="77">
        <f>regional!BF7/regional!GJ7</f>
        <v>1.20438317038339</v>
      </c>
      <c r="I72" s="75">
        <f>regional!BG7</f>
        <v>360705</v>
      </c>
      <c r="J72" s="76">
        <f>regional!BG7/regional!BH7</f>
        <v>0.15174608650290489</v>
      </c>
      <c r="K72" s="297">
        <f>regional!BG7/regional!GJ7</f>
        <v>3.3020707459079426</v>
      </c>
      <c r="L72" s="75">
        <f>regional!BH7</f>
        <v>2377030</v>
      </c>
      <c r="M72" s="78">
        <f>regional!BH7/regional!GJ7</f>
        <v>21.760500201398806</v>
      </c>
    </row>
    <row r="73" spans="1:13" x14ac:dyDescent="0.2">
      <c r="A73" s="121" t="str">
        <f>regional!A8</f>
        <v>NC0012</v>
      </c>
      <c r="B73" s="121" t="str">
        <f>regional!B8</f>
        <v>Neuse</v>
      </c>
      <c r="C73" s="118">
        <f>regional!BB8</f>
        <v>1122158</v>
      </c>
      <c r="D73" s="119">
        <f>regional!BB8/regional!BH8</f>
        <v>0.56865865116132941</v>
      </c>
      <c r="E73" s="120">
        <f>regional!BB8/regional!GJ8</f>
        <v>12.251168173282677</v>
      </c>
      <c r="F73" s="75">
        <f>county!BF8</f>
        <v>1174203</v>
      </c>
      <c r="G73" s="76">
        <f>regional!BF8/regional!BH8</f>
        <v>0.11734762651380247</v>
      </c>
      <c r="H73" s="77">
        <f>regional!BF8/regional!GJ8</f>
        <v>2.528134416350059</v>
      </c>
      <c r="I73" s="75">
        <f>regional!BG8</f>
        <v>619617</v>
      </c>
      <c r="J73" s="76">
        <f>regional!BG8/regional!BH8</f>
        <v>0.31399372232486816</v>
      </c>
      <c r="K73" s="297">
        <f>regional!BG8/regional!GJ8</f>
        <v>6.7646731298309968</v>
      </c>
      <c r="L73" s="75">
        <f>regional!BH8</f>
        <v>1973342</v>
      </c>
      <c r="M73" s="78">
        <f>regional!BH8/regional!GJ8</f>
        <v>21.543975719463731</v>
      </c>
    </row>
    <row r="74" spans="1:13" x14ac:dyDescent="0.2">
      <c r="A74" s="121" t="str">
        <f>regional!A9</f>
        <v>NC0008</v>
      </c>
      <c r="B74" s="121" t="str">
        <f>regional!B9</f>
        <v>Fontana</v>
      </c>
      <c r="C74" s="118">
        <f>regional!BB9</f>
        <v>2112132</v>
      </c>
      <c r="D74" s="119">
        <f>regional!BB9/regional!BH9</f>
        <v>0.72697822437028414</v>
      </c>
      <c r="E74" s="120">
        <f>regional!BB9/regional!GJ9</f>
        <v>23.663753697230437</v>
      </c>
      <c r="F74" s="75">
        <f>county!BF9</f>
        <v>656041</v>
      </c>
      <c r="G74" s="76">
        <f>regional!BF9/regional!BH9</f>
        <v>9.8854598985736009E-2</v>
      </c>
      <c r="H74" s="77">
        <f>regional!BF9/regional!GJ9</f>
        <v>3.2178004840010757</v>
      </c>
      <c r="I74" s="75">
        <f>regional!BG9</f>
        <v>506018</v>
      </c>
      <c r="J74" s="76">
        <f>regional!BG9/regional!BH9</f>
        <v>0.17416717664397985</v>
      </c>
      <c r="K74" s="297">
        <f>regional!BG9/regional!GJ9</f>
        <v>5.6692883391592721</v>
      </c>
      <c r="L74" s="75">
        <f>regional!BH9</f>
        <v>2905358</v>
      </c>
      <c r="M74" s="78">
        <f>regional!BH9/regional!GJ9</f>
        <v>32.550842520390788</v>
      </c>
    </row>
    <row r="75" spans="1:13" x14ac:dyDescent="0.2">
      <c r="A75" s="121" t="str">
        <f>regional!A10</f>
        <v>NC0001</v>
      </c>
      <c r="B75" s="121" t="str">
        <f>regional!B10</f>
        <v>Albemarle</v>
      </c>
      <c r="C75" s="118">
        <f>regional!BB10</f>
        <v>746786</v>
      </c>
      <c r="D75" s="119">
        <f>regional!BB10/regional!BH10</f>
        <v>0.6273398627857335</v>
      </c>
      <c r="E75" s="120">
        <f>regional!BB10/regional!GJ10</f>
        <v>9.4678482681677565</v>
      </c>
      <c r="F75" s="75">
        <f>county!BF10</f>
        <v>595923</v>
      </c>
      <c r="G75" s="76">
        <f>regional!BF10/regional!BH10</f>
        <v>6.5572021528879768E-2</v>
      </c>
      <c r="H75" s="77">
        <f>regional!BF10/regional!GJ10</f>
        <v>0.98961661341853036</v>
      </c>
      <c r="I75" s="75">
        <f>regional!BG10</f>
        <v>365558</v>
      </c>
      <c r="J75" s="76">
        <f>regional!BG10/regional!BH10</f>
        <v>0.30708811568538669</v>
      </c>
      <c r="K75" s="297">
        <f>regional!BG10/regional!GJ10</f>
        <v>4.6345910036005886</v>
      </c>
      <c r="L75" s="75">
        <f>regional!BH10</f>
        <v>1190401</v>
      </c>
      <c r="M75" s="78">
        <f>regional!BH10/regional!GJ10</f>
        <v>15.092055885186875</v>
      </c>
    </row>
    <row r="76" spans="1:13" x14ac:dyDescent="0.2">
      <c r="A76" s="121" t="str">
        <f>regional!A11</f>
        <v>NC0004</v>
      </c>
      <c r="B76" s="121" t="str">
        <f>regional!B11</f>
        <v>BHM</v>
      </c>
      <c r="C76" s="118">
        <f>regional!BB11</f>
        <v>617678</v>
      </c>
      <c r="D76" s="119">
        <f>regional!BB11/regional!BH11</f>
        <v>0.65120461858313405</v>
      </c>
      <c r="E76" s="120">
        <f>regional!BB11/regional!GJ11</f>
        <v>9.0621772300469488</v>
      </c>
      <c r="F76" s="75">
        <f>county!BF11</f>
        <v>413415</v>
      </c>
      <c r="G76" s="76">
        <f>regional!BF11/regional!BH11</f>
        <v>8.9140299162059469E-2</v>
      </c>
      <c r="H76" s="77">
        <f>regional!BF11/regional!GJ11</f>
        <v>1.2404782863849766</v>
      </c>
      <c r="I76" s="75">
        <f>regional!BG11</f>
        <v>246287</v>
      </c>
      <c r="J76" s="76">
        <f>regional!BG11/regional!BH11</f>
        <v>0.25965508225480644</v>
      </c>
      <c r="K76" s="297">
        <f>regional!BG11/regional!GJ11</f>
        <v>3.6133656103286387</v>
      </c>
      <c r="L76" s="75">
        <f>regional!BH11</f>
        <v>948516</v>
      </c>
      <c r="M76" s="78">
        <f>regional!BH11/regional!GJ11</f>
        <v>13.916021126760564</v>
      </c>
    </row>
    <row r="77" spans="1:13" x14ac:dyDescent="0.2">
      <c r="A77" s="121" t="str">
        <f>regional!A12</f>
        <v>NC0003</v>
      </c>
      <c r="B77" s="121" t="str">
        <f>regional!B12</f>
        <v>AMY</v>
      </c>
      <c r="C77" s="118">
        <f>regional!BB12</f>
        <v>466206</v>
      </c>
      <c r="D77" s="119">
        <f>regional!BB12/regional!BH12</f>
        <v>0.65502566256917938</v>
      </c>
      <c r="E77" s="120">
        <f>regional!BB12/regional!GJ12</f>
        <v>9.1325197359399795</v>
      </c>
      <c r="F77" s="75">
        <f>county!BF12</f>
        <v>343118</v>
      </c>
      <c r="G77" s="76">
        <f>regional!BF12/regional!BH12</f>
        <v>5.4178720510525656E-2</v>
      </c>
      <c r="H77" s="77">
        <f>regional!BF12/regional!GJ12</f>
        <v>0.75537228936903755</v>
      </c>
      <c r="I77" s="75">
        <f>regional!BG12</f>
        <v>206970</v>
      </c>
      <c r="J77" s="76">
        <f>regional!BG12/regional!BH12</f>
        <v>0.29079561692029499</v>
      </c>
      <c r="K77" s="297">
        <f>regional!BG12/regional!GJ12</f>
        <v>4.054339947893201</v>
      </c>
      <c r="L77" s="75">
        <f>regional!BH12</f>
        <v>711737</v>
      </c>
      <c r="M77" s="78">
        <f>regional!BH12/regional!GJ12</f>
        <v>13.942231973202217</v>
      </c>
    </row>
    <row r="78" spans="1:13" x14ac:dyDescent="0.2">
      <c r="A78" s="121" t="str">
        <f>regional!A13</f>
        <v>NC0011</v>
      </c>
      <c r="B78" s="121" t="str">
        <f>regional!B13</f>
        <v>Nantahala</v>
      </c>
      <c r="C78" s="118">
        <f>regional!BB13</f>
        <v>790577</v>
      </c>
      <c r="D78" s="119">
        <f>regional!BB13/regional!BH13</f>
        <v>0.77320841927776363</v>
      </c>
      <c r="E78" s="120">
        <f>regional!BB13/regional!GJ13</f>
        <v>16.806841131826783</v>
      </c>
      <c r="F78" s="75">
        <f>county!BF13</f>
        <v>158701</v>
      </c>
      <c r="G78" s="76">
        <f>regional!BF13/regional!BH13</f>
        <v>6.3736291679992327E-2</v>
      </c>
      <c r="H78" s="77">
        <f>regional!BF13/regional!GJ13</f>
        <v>1.3854036012670337</v>
      </c>
      <c r="I78" s="75">
        <f>regional!BG13</f>
        <v>166718</v>
      </c>
      <c r="J78" s="76">
        <f>regional!BG13/regional!BH13</f>
        <v>0.16305528904224406</v>
      </c>
      <c r="K78" s="297">
        <f>regional!BG13/regional!GJ13</f>
        <v>3.5442505155296669</v>
      </c>
      <c r="L78" s="75">
        <f>regional!BH13</f>
        <v>1022463</v>
      </c>
      <c r="M78" s="78">
        <f>regional!BH13/regional!GJ13</f>
        <v>21.736495248623484</v>
      </c>
    </row>
    <row r="79" spans="1:13" x14ac:dyDescent="0.2">
      <c r="A79" s="121" t="str">
        <f>regional!A14</f>
        <v>NC0014</v>
      </c>
      <c r="B79" s="121" t="str">
        <f>regional!B14</f>
        <v>Pettigrew</v>
      </c>
      <c r="C79" s="118">
        <f>regional!BB14</f>
        <v>691405</v>
      </c>
      <c r="D79" s="119">
        <f>regional!BB14/regional!BH14</f>
        <v>0.67221723134839151</v>
      </c>
      <c r="E79" s="120">
        <f>regional!BB14/regional!GJ14</f>
        <v>15.150429485493909</v>
      </c>
      <c r="F79" s="75">
        <f>county!BF14</f>
        <v>311340</v>
      </c>
      <c r="G79" s="76">
        <f>regional!BF14/regional!BH14</f>
        <v>6.4065319519631639E-2</v>
      </c>
      <c r="H79" s="77">
        <f>regional!BF14/regional!GJ14</f>
        <v>1.4439039354895258</v>
      </c>
      <c r="I79" s="75">
        <f>regional!BG14</f>
        <v>271245</v>
      </c>
      <c r="J79" s="76">
        <f>regional!BG14/regional!BH14</f>
        <v>0.26371744913197687</v>
      </c>
      <c r="K79" s="297">
        <f>regional!BG14/regional!GJ14</f>
        <v>5.9436628977123327</v>
      </c>
      <c r="L79" s="75">
        <f>regional!BH14</f>
        <v>1028544</v>
      </c>
      <c r="M79" s="78">
        <f>regional!BH14/regional!GJ14</f>
        <v>22.537996318695768</v>
      </c>
    </row>
    <row r="80" spans="1:13" ht="13.5" thickBot="1" x14ac:dyDescent="0.25">
      <c r="A80" s="687" t="s">
        <v>2888</v>
      </c>
      <c r="B80" s="688"/>
      <c r="C80" s="131">
        <f t="shared" ref="C80:M80" si="1">AVERAGE(C68:C79)</f>
        <v>1309434.0833333333</v>
      </c>
      <c r="D80" s="132">
        <f t="shared" si="1"/>
        <v>0.69542263344675004</v>
      </c>
      <c r="E80" s="133">
        <f t="shared" si="1"/>
        <v>12.754843550063503</v>
      </c>
      <c r="F80" s="131">
        <f t="shared" si="1"/>
        <v>966664.83333333337</v>
      </c>
      <c r="G80" s="132">
        <f t="shared" si="1"/>
        <v>7.3676238953207976E-2</v>
      </c>
      <c r="H80" s="133">
        <f t="shared" si="1"/>
        <v>1.3797098705696165</v>
      </c>
      <c r="I80" s="131">
        <f t="shared" si="1"/>
        <v>409914.58333333331</v>
      </c>
      <c r="J80" s="132">
        <f t="shared" si="1"/>
        <v>0.23090112760004186</v>
      </c>
      <c r="K80" s="305">
        <f t="shared" si="1"/>
        <v>4.0915142607811257</v>
      </c>
      <c r="L80" s="131">
        <f t="shared" si="1"/>
        <v>1857894.9166666667</v>
      </c>
      <c r="M80" s="135">
        <f t="shared" si="1"/>
        <v>18.22606768141425</v>
      </c>
    </row>
    <row r="81" spans="1:13" ht="14.25" thickTop="1" thickBot="1" x14ac:dyDescent="0.25">
      <c r="A81" s="111"/>
      <c r="B81" s="112" t="s">
        <v>2887</v>
      </c>
      <c r="C81" s="122"/>
      <c r="D81" s="123"/>
      <c r="E81" s="72"/>
      <c r="F81" s="70"/>
      <c r="G81" s="71"/>
      <c r="H81" s="72"/>
      <c r="I81" s="73"/>
      <c r="J81" s="71"/>
      <c r="K81" s="73"/>
      <c r="L81" s="73"/>
      <c r="M81" s="74"/>
    </row>
    <row r="82" spans="1:13" ht="13.5" thickTop="1" x14ac:dyDescent="0.2">
      <c r="A82" s="117">
        <v>68</v>
      </c>
      <c r="B82" s="117" t="s">
        <v>2835</v>
      </c>
      <c r="C82" s="118">
        <f>municipal!BB3</f>
        <v>2765143</v>
      </c>
      <c r="D82" s="119">
        <f>municipal!BB3/municipal!BH3</f>
        <v>0.64035970374995166</v>
      </c>
      <c r="E82" s="120">
        <f>municipal!BB3/municipal!GJ3</f>
        <v>25.989895951801341</v>
      </c>
      <c r="F82" s="75">
        <f>municipal!BF3</f>
        <v>410510</v>
      </c>
      <c r="G82" s="76">
        <f>municipal!BF3/municipal!BH3</f>
        <v>9.5067076815337451E-2</v>
      </c>
      <c r="H82" s="77">
        <f>municipal!BF3/municipal!GJ3</f>
        <v>3.8584305358435236</v>
      </c>
      <c r="I82" s="75">
        <f>municipal!BG3</f>
        <v>1142456</v>
      </c>
      <c r="J82" s="76">
        <f>municipal!BG3/municipal!BH3</f>
        <v>0.2645732194347109</v>
      </c>
      <c r="K82" s="297">
        <f>municipal!BG3/municipal!GJ3</f>
        <v>10.73807487334693</v>
      </c>
      <c r="L82" s="75">
        <f>municipal!BH3</f>
        <v>4318109</v>
      </c>
      <c r="M82" s="78">
        <f>municipal!BH3/municipal!GJ3</f>
        <v>40.586401360991793</v>
      </c>
    </row>
    <row r="83" spans="1:13" x14ac:dyDescent="0.2">
      <c r="A83" s="121">
        <v>69</v>
      </c>
      <c r="B83" s="121" t="s">
        <v>2812</v>
      </c>
      <c r="C83" s="118">
        <f>municipal!BB4</f>
        <v>1641168</v>
      </c>
      <c r="D83" s="119">
        <f>municipal!BB4/municipal!BH4</f>
        <v>0.75865744783434952</v>
      </c>
      <c r="E83" s="120">
        <f>municipal!BB4/municipal!GJ4</f>
        <v>27.689224072480641</v>
      </c>
      <c r="F83" s="75">
        <f>municipal!BF4</f>
        <v>205785</v>
      </c>
      <c r="G83" s="76">
        <f>municipal!BF4/municipal!BH4</f>
        <v>9.5127569452116784E-2</v>
      </c>
      <c r="H83" s="77">
        <f>municipal!BF4/municipal!GJ4</f>
        <v>3.4719339980766311</v>
      </c>
      <c r="I83" s="75">
        <f>municipal!BG4</f>
        <v>316300</v>
      </c>
      <c r="J83" s="76">
        <f>municipal!BG4/municipal!BH4</f>
        <v>0.14621498271353373</v>
      </c>
      <c r="K83" s="297">
        <f>municipal!BG4/municipal!GJ4</f>
        <v>5.3365052049062776</v>
      </c>
      <c r="L83" s="75">
        <f>municipal!BH4</f>
        <v>2163253</v>
      </c>
      <c r="M83" s="78">
        <f>municipal!BH4/municipal!GJ4</f>
        <v>36.497663275463552</v>
      </c>
    </row>
    <row r="84" spans="1:13" x14ac:dyDescent="0.2">
      <c r="A84" s="121">
        <v>70</v>
      </c>
      <c r="B84" s="121" t="s">
        <v>2834</v>
      </c>
      <c r="C84" s="118">
        <f>municipal!BB5</f>
        <v>1200085</v>
      </c>
      <c r="D84" s="119">
        <f>municipal!BB5/municipal!BH5</f>
        <v>0.62264061861190034</v>
      </c>
      <c r="E84" s="120">
        <f>municipal!BB5/municipal!GJ5</f>
        <v>29.972901421114415</v>
      </c>
      <c r="F84" s="75">
        <f>municipal!BF5</f>
        <v>299945</v>
      </c>
      <c r="G84" s="76">
        <f>municipal!BF5/municipal!BH5</f>
        <v>0.15562059383255888</v>
      </c>
      <c r="H84" s="77">
        <f>municipal!BF5/municipal!GJ5</f>
        <v>7.4913209620619892</v>
      </c>
      <c r="I84" s="75">
        <f>municipal!BG5</f>
        <v>427382</v>
      </c>
      <c r="J84" s="76">
        <f>municipal!BG5/municipal!BH5</f>
        <v>0.2217387875555408</v>
      </c>
      <c r="K84" s="297">
        <f>municipal!BG5/municipal!GJ5</f>
        <v>10.674142710856914</v>
      </c>
      <c r="L84" s="75">
        <f>municipal!BH5</f>
        <v>1927412</v>
      </c>
      <c r="M84" s="78">
        <f>municipal!BH5/municipal!GJ5</f>
        <v>48.138365094033318</v>
      </c>
    </row>
    <row r="85" spans="1:13" x14ac:dyDescent="0.2">
      <c r="A85" s="121">
        <v>71</v>
      </c>
      <c r="B85" s="121" t="s">
        <v>2843</v>
      </c>
      <c r="C85" s="118">
        <f>municipal!BB6</f>
        <v>1273101</v>
      </c>
      <c r="D85" s="119">
        <f>municipal!BB6/municipal!BH6</f>
        <v>0.68023011646881182</v>
      </c>
      <c r="E85" s="120">
        <f>municipal!BB6/municipal!GJ6</f>
        <v>37.215381917039373</v>
      </c>
      <c r="F85" s="75">
        <f>municipal!BF6</f>
        <v>296607</v>
      </c>
      <c r="G85" s="76">
        <f>municipal!BF6/municipal!BH6</f>
        <v>0.15847997460960667</v>
      </c>
      <c r="H85" s="77">
        <f>municipal!BF6/municipal!GJ6</f>
        <v>8.670437604139261</v>
      </c>
      <c r="I85" s="75">
        <f>municipal!BG6</f>
        <v>301866</v>
      </c>
      <c r="J85" s="76">
        <f>municipal!BG6/municipal!BH6</f>
        <v>0.16128990892158152</v>
      </c>
      <c r="K85" s="297">
        <f>municipal!BG6/municipal!GJ6</f>
        <v>8.8241690783127247</v>
      </c>
      <c r="L85" s="75">
        <f>municipal!BH6</f>
        <v>1871574</v>
      </c>
      <c r="M85" s="78">
        <f>municipal!BH6/municipal!GJ6</f>
        <v>54.709988599491361</v>
      </c>
    </row>
    <row r="86" spans="1:13" x14ac:dyDescent="0.2">
      <c r="A86" s="121">
        <v>72</v>
      </c>
      <c r="B86" s="121" t="s">
        <v>2856</v>
      </c>
      <c r="C86" s="118">
        <f>municipal!BB7</f>
        <v>171113</v>
      </c>
      <c r="D86" s="119">
        <f>municipal!BB7/municipal!BH7</f>
        <v>0.69492592351928262</v>
      </c>
      <c r="E86" s="120">
        <f>municipal!BB7/municipal!GJ7</f>
        <v>10.9051685679689</v>
      </c>
      <c r="F86" s="75">
        <f>municipal!BF7</f>
        <v>24530</v>
      </c>
      <c r="G86" s="76">
        <f>municipal!BF7/municipal!BH7</f>
        <v>9.9621495175281849E-2</v>
      </c>
      <c r="H86" s="77">
        <f>municipal!BF7/municipal!GJ7</f>
        <v>1.5633165508890448</v>
      </c>
      <c r="I86" s="75">
        <f>municipal!BG7</f>
        <v>50589</v>
      </c>
      <c r="J86" s="76">
        <f>municipal!BG7/municipal!BH7</f>
        <v>0.20545258130543553</v>
      </c>
      <c r="K86" s="297">
        <f>municipal!BG7/municipal!GJ7</f>
        <v>3.2240774966541328</v>
      </c>
      <c r="L86" s="75">
        <f>municipal!BH7</f>
        <v>246232</v>
      </c>
      <c r="M86" s="78">
        <f>municipal!BH7/municipal!GJ7</f>
        <v>15.692562615512077</v>
      </c>
    </row>
    <row r="87" spans="1:13" x14ac:dyDescent="0.2">
      <c r="A87" s="121">
        <v>73</v>
      </c>
      <c r="B87" s="121" t="s">
        <v>2864</v>
      </c>
      <c r="C87" s="118">
        <f>municipal!BB8</f>
        <v>567124</v>
      </c>
      <c r="D87" s="119">
        <f>municipal!BB8/municipal!BH8</f>
        <v>0.72701307824642281</v>
      </c>
      <c r="E87" s="120">
        <f>municipal!BB8/municipal!GJ8</f>
        <v>45.056327957416379</v>
      </c>
      <c r="F87" s="75">
        <f>municipal!BF8</f>
        <v>114267</v>
      </c>
      <c r="G87" s="76">
        <f>municipal!BF8/municipal!BH8</f>
        <v>0.14648225681153326</v>
      </c>
      <c r="H87" s="77">
        <f>municipal!BF8/municipal!GJ8</f>
        <v>9.0781758957654723</v>
      </c>
      <c r="I87" s="75">
        <f>municipal!BG8</f>
        <v>98683</v>
      </c>
      <c r="J87" s="76">
        <f>municipal!BG8/municipal!BH8</f>
        <v>0.12650466494204396</v>
      </c>
      <c r="K87" s="297">
        <f>municipal!BG8/municipal!GJ8</f>
        <v>7.8400730912846583</v>
      </c>
      <c r="L87" s="75">
        <f>municipal!BH8</f>
        <v>780074</v>
      </c>
      <c r="M87" s="78">
        <f>municipal!BH8/municipal!GJ8</f>
        <v>61.974576944466513</v>
      </c>
    </row>
    <row r="88" spans="1:13" x14ac:dyDescent="0.2">
      <c r="A88" s="121">
        <v>74</v>
      </c>
      <c r="B88" s="121" t="s">
        <v>2838</v>
      </c>
      <c r="C88" s="118">
        <f>municipal!BB9</f>
        <v>335633</v>
      </c>
      <c r="D88" s="119">
        <f>municipal!BB9/municipal!BH9</f>
        <v>0.6427596112414421</v>
      </c>
      <c r="E88" s="120">
        <f>municipal!BB9/municipal!GJ9</f>
        <v>31.732343764772619</v>
      </c>
      <c r="F88" s="75">
        <f>municipal!BF9</f>
        <v>57352</v>
      </c>
      <c r="G88" s="76">
        <f>municipal!BF9/municipal!BH9</f>
        <v>0.10983291042275099</v>
      </c>
      <c r="H88" s="77">
        <f>municipal!BF9/municipal!GJ9</f>
        <v>5.4223314739529167</v>
      </c>
      <c r="I88" s="75">
        <f>municipal!BG9</f>
        <v>129190</v>
      </c>
      <c r="J88" s="76">
        <f>municipal!BG9/municipal!BH9</f>
        <v>0.24740747833580695</v>
      </c>
      <c r="K88" s="297">
        <f>municipal!BG9/municipal!GJ9</f>
        <v>12.214238441902241</v>
      </c>
      <c r="L88" s="75">
        <f>municipal!BH9</f>
        <v>522175</v>
      </c>
      <c r="M88" s="78">
        <f>municipal!BH9/municipal!GJ9</f>
        <v>49.368913680627777</v>
      </c>
    </row>
    <row r="89" spans="1:13" x14ac:dyDescent="0.2">
      <c r="A89" s="121">
        <v>75</v>
      </c>
      <c r="B89" s="121" t="s">
        <v>2871</v>
      </c>
      <c r="C89" s="118">
        <f>municipal!BB10</f>
        <v>279190</v>
      </c>
      <c r="D89" s="119">
        <f>municipal!BB10/municipal!BH10</f>
        <v>0.661487357367603</v>
      </c>
      <c r="E89" s="120">
        <f>municipal!BB10/municipal!GJ10</f>
        <v>28.767645543534261</v>
      </c>
      <c r="F89" s="75">
        <f>municipal!BF10</f>
        <v>60683</v>
      </c>
      <c r="G89" s="76">
        <f>municipal!BF10/municipal!BH10</f>
        <v>0.14377677319079571</v>
      </c>
      <c r="H89" s="77">
        <f>municipal!BF10/municipal!GJ10</f>
        <v>6.2527563111798043</v>
      </c>
      <c r="I89" s="75">
        <f>municipal!BG10</f>
        <v>82191</v>
      </c>
      <c r="J89" s="76">
        <f>municipal!BG10/municipal!BH10</f>
        <v>0.19473586944160126</v>
      </c>
      <c r="K89" s="297">
        <f>municipal!BG10/municipal!GJ10</f>
        <v>8.4689335394126743</v>
      </c>
      <c r="L89" s="75">
        <f>municipal!BH10</f>
        <v>422064</v>
      </c>
      <c r="M89" s="78">
        <f>municipal!BH10/municipal!GJ10</f>
        <v>43.489335394126741</v>
      </c>
    </row>
    <row r="90" spans="1:13" x14ac:dyDescent="0.2">
      <c r="A90" s="121">
        <v>76</v>
      </c>
      <c r="B90" s="121" t="s">
        <v>2846</v>
      </c>
      <c r="C90" s="118">
        <f>municipal!BB11</f>
        <v>138620</v>
      </c>
      <c r="D90" s="119">
        <f>municipal!BB11/municipal!BH11</f>
        <v>0.69488934005063041</v>
      </c>
      <c r="E90" s="120">
        <f>municipal!BB11/municipal!GJ11</f>
        <v>25.818588191469548</v>
      </c>
      <c r="F90" s="75">
        <f>municipal!BF11</f>
        <v>22020</v>
      </c>
      <c r="G90" s="76">
        <f>municipal!BF11/municipal!BH11</f>
        <v>0.11038423941649748</v>
      </c>
      <c r="H90" s="77">
        <f>municipal!BF11/municipal!GJ11</f>
        <v>4.1013224064071521</v>
      </c>
      <c r="I90" s="75">
        <f>municipal!BG11</f>
        <v>38845</v>
      </c>
      <c r="J90" s="76">
        <f>municipal!BG11/municipal!BH11</f>
        <v>0.19472642053287215</v>
      </c>
      <c r="K90" s="297">
        <f>municipal!BG11/municipal!GJ11</f>
        <v>7.23505308251071</v>
      </c>
      <c r="L90" s="75">
        <f>municipal!BH11</f>
        <v>199485</v>
      </c>
      <c r="M90" s="78">
        <f>municipal!BH11/municipal!GJ11</f>
        <v>37.154963680387411</v>
      </c>
    </row>
    <row r="91" spans="1:13" x14ac:dyDescent="0.2">
      <c r="A91" s="121">
        <v>77</v>
      </c>
      <c r="B91" s="121" t="s">
        <v>2824</v>
      </c>
      <c r="C91" s="118">
        <f>municipal!BB12</f>
        <v>174867</v>
      </c>
      <c r="D91" s="119">
        <f>municipal!BB12/municipal!BH12</f>
        <v>0.6978462054186072</v>
      </c>
      <c r="E91" s="120">
        <f>municipal!BB12/municipal!GJ12</f>
        <v>37.245367412140574</v>
      </c>
      <c r="F91" s="75">
        <f>municipal!BF12</f>
        <v>15182</v>
      </c>
      <c r="G91" s="76">
        <f>municipal!BF12/municipal!BH12</f>
        <v>6.0587195357988038E-2</v>
      </c>
      <c r="H91" s="77">
        <f>municipal!BF12/municipal!GJ12</f>
        <v>3.2336528221512246</v>
      </c>
      <c r="I91" s="75">
        <f>municipal!BG12</f>
        <v>60532</v>
      </c>
      <c r="J91" s="76">
        <f>municipal!BG12/municipal!BH12</f>
        <v>0.24156659922340482</v>
      </c>
      <c r="K91" s="297">
        <f>municipal!BG12/municipal!GJ12</f>
        <v>12.892864749733759</v>
      </c>
      <c r="L91" s="75">
        <f>municipal!BH12</f>
        <v>250581</v>
      </c>
      <c r="M91" s="78">
        <f>municipal!BH12/municipal!GJ12</f>
        <v>53.371884984025556</v>
      </c>
    </row>
    <row r="92" spans="1:13" x14ac:dyDescent="0.2">
      <c r="A92" s="669" t="s">
        <v>2888</v>
      </c>
      <c r="B92" s="670"/>
      <c r="C92" s="136">
        <f t="shared" ref="C92:M92" si="2">AVERAGE(C82:C91)</f>
        <v>854604.4</v>
      </c>
      <c r="D92" s="137">
        <f t="shared" si="2"/>
        <v>0.68208094025090027</v>
      </c>
      <c r="E92" s="126">
        <f t="shared" si="2"/>
        <v>30.039284479973805</v>
      </c>
      <c r="F92" s="136">
        <f t="shared" si="2"/>
        <v>150688.1</v>
      </c>
      <c r="G92" s="137">
        <f t="shared" si="2"/>
        <v>0.11749800850844672</v>
      </c>
      <c r="H92" s="126">
        <f t="shared" si="2"/>
        <v>5.3143678560467009</v>
      </c>
      <c r="I92" s="136">
        <f t="shared" si="2"/>
        <v>264803.40000000002</v>
      </c>
      <c r="J92" s="137">
        <f t="shared" si="2"/>
        <v>0.20042105124065315</v>
      </c>
      <c r="K92" s="304">
        <f t="shared" si="2"/>
        <v>8.7448132268921022</v>
      </c>
      <c r="L92" s="136">
        <f t="shared" si="2"/>
        <v>1270095.8999999999</v>
      </c>
      <c r="M92" s="138">
        <f t="shared" si="2"/>
        <v>44.098465562912608</v>
      </c>
    </row>
    <row r="93" spans="1:13" ht="13.5" thickBot="1" x14ac:dyDescent="0.25">
      <c r="A93" s="88"/>
      <c r="B93" s="127"/>
      <c r="C93" s="124"/>
      <c r="D93" s="125"/>
      <c r="E93" s="120"/>
      <c r="M93" s="128"/>
    </row>
    <row r="94" spans="1:13" ht="13.5" thickTop="1" x14ac:dyDescent="0.2">
      <c r="A94" s="671" t="s">
        <v>2889</v>
      </c>
      <c r="B94" s="672"/>
      <c r="C94" s="139">
        <f>'All data (unlinked)'!BC84</f>
        <v>137651547</v>
      </c>
      <c r="D94" s="140">
        <f>'All data (unlinked)'!BC84/'All data (unlinked)'!BI84</f>
        <v>0.70628605379178322</v>
      </c>
      <c r="E94" s="129">
        <f>'All data (unlinked)'!BC84/'All data (unlinked)'!GK84</f>
        <v>14.09609001488854</v>
      </c>
      <c r="F94" s="139">
        <f>'All data (unlinked)'!BG84</f>
        <v>20902474</v>
      </c>
      <c r="G94" s="140">
        <f>'All data (unlinked)'!BG84/'All data (unlinked)'!BI84</f>
        <v>0.10724998154902939</v>
      </c>
      <c r="H94" s="129">
        <f>'All data (unlinked)'!BG84/'All data (unlinked)'!GK84</f>
        <v>2.1405001357367044</v>
      </c>
      <c r="I94" s="139">
        <f>'All data (unlinked)'!BH84</f>
        <v>36340875</v>
      </c>
      <c r="J94" s="140">
        <f>'All data (unlinked)'!BH84/'All data (unlinked)'!BI84</f>
        <v>0.18646396465918738</v>
      </c>
      <c r="K94" s="303">
        <f>'All data (unlinked)'!BH84/'All data (unlinked)'!GK84</f>
        <v>3.7214565065499232</v>
      </c>
      <c r="L94" s="139">
        <f>'All data (unlinked)'!BI84</f>
        <v>194894896</v>
      </c>
      <c r="M94" s="141">
        <f>'All data (unlinked)'!BI84/'All data (unlinked)'!GK84</f>
        <v>19.958046657175167</v>
      </c>
    </row>
  </sheetData>
  <mergeCells count="6">
    <mergeCell ref="A94:B94"/>
    <mergeCell ref="B4:B6"/>
    <mergeCell ref="A67:B67"/>
    <mergeCell ref="A66:B66"/>
    <mergeCell ref="A80:B80"/>
    <mergeCell ref="A92:B92"/>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All data (computable)</vt:lpstr>
      <vt:lpstr>Outlets</vt:lpstr>
      <vt:lpstr>Summary</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LibPAS export</vt:lpstr>
      <vt:lpstr>All data (unlinked)</vt:lpstr>
      <vt:lpstr>county</vt:lpstr>
      <vt:lpstr>regional</vt:lpstr>
      <vt:lpstr>municipal</vt:lpstr>
    </vt:vector>
  </TitlesOfParts>
  <Company>Baker &amp; Taylor,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CollectUser</dc:creator>
  <cp:lastModifiedBy>Johnson, Amanda</cp:lastModifiedBy>
  <dcterms:created xsi:type="dcterms:W3CDTF">2013-01-12T13:53:48Z</dcterms:created>
  <dcterms:modified xsi:type="dcterms:W3CDTF">2015-07-17T17:50:00Z</dcterms:modified>
</cp:coreProperties>
</file>